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-3825" yWindow="2415" windowWidth="20835" windowHeight="7920" tabRatio="601"/>
  </bookViews>
  <sheets>
    <sheet name="Base KW" sheetId="1" r:id="rId1"/>
    <sheet name="Base ADS" sheetId="2" r:id="rId2"/>
    <sheet name="Base P.I." sheetId="5" r:id="rId3"/>
    <sheet name="Planilha Base AUNICA" sheetId="7" state="hidden" r:id="rId4"/>
    <sheet name="PPT BASE" sheetId="3" r:id="rId5"/>
  </sheets>
  <definedNames>
    <definedName name="_xlnm._FilterDatabase" localSheetId="0" hidden="1">'Base KW'!$A$2:$M$11931</definedName>
    <definedName name="_xlnm._FilterDatabase" localSheetId="2" hidden="1">'Base P.I.'!$B$2:$F$24</definedName>
  </definedNames>
  <calcPr calcId="145621"/>
  <pivotCaches>
    <pivotCache cacheId="0" r:id="rId6"/>
    <pivotCache cacheId="1" r:id="rId7"/>
  </pivotCaches>
</workbook>
</file>

<file path=xl/calcChain.xml><?xml version="1.0" encoding="utf-8"?>
<calcChain xmlns="http://schemas.openxmlformats.org/spreadsheetml/2006/main">
  <c r="F3" i="5" l="1"/>
  <c r="E29" i="5"/>
  <c r="F29" i="5"/>
  <c r="E30" i="5"/>
  <c r="F30" i="5"/>
  <c r="E31" i="5"/>
  <c r="F31" i="5"/>
  <c r="E32" i="5"/>
  <c r="F32" i="5"/>
  <c r="E33" i="5"/>
  <c r="F33" i="5"/>
  <c r="E34" i="5"/>
  <c r="F34" i="5"/>
  <c r="E35" i="5"/>
  <c r="F35" i="5"/>
  <c r="L5424" i="1" l="1"/>
  <c r="L5326" i="1"/>
  <c r="L2478" i="1"/>
  <c r="L4765" i="1"/>
  <c r="L5532" i="1"/>
  <c r="L5472" i="1"/>
  <c r="L3479" i="1"/>
  <c r="L5423" i="1"/>
  <c r="L5471" i="1"/>
  <c r="L2511" i="1"/>
  <c r="L5470" i="1"/>
  <c r="L4764" i="1"/>
  <c r="L2510" i="1"/>
  <c r="L5469" i="1"/>
  <c r="L3478" i="1"/>
  <c r="L5439" i="1"/>
  <c r="L5325" i="1"/>
  <c r="L5468" i="1"/>
  <c r="L5438" i="1"/>
  <c r="L4812" i="1"/>
  <c r="L2477" i="1"/>
  <c r="L4763" i="1"/>
  <c r="L5467" i="1"/>
  <c r="L2509" i="1"/>
  <c r="L6196" i="1"/>
  <c r="L5531" i="1"/>
  <c r="L2508" i="1"/>
  <c r="L5466" i="1"/>
  <c r="L5465" i="1"/>
  <c r="L6195" i="1"/>
  <c r="L4820" i="1"/>
  <c r="L5530" i="1"/>
  <c r="L4314" i="1"/>
  <c r="L4811" i="1"/>
  <c r="L4810" i="1"/>
  <c r="L3477" i="1"/>
  <c r="L2507" i="1"/>
  <c r="L3476" i="1"/>
  <c r="L5529" i="1"/>
  <c r="L5422" i="1"/>
  <c r="L3475" i="1"/>
  <c r="L2476" i="1"/>
  <c r="L4313" i="1"/>
  <c r="L5464" i="1"/>
  <c r="L2475" i="1"/>
  <c r="L4762" i="1"/>
  <c r="L2474" i="1"/>
  <c r="L2473" i="1"/>
  <c r="L4809" i="1"/>
  <c r="L2472" i="1"/>
  <c r="L3474" i="1"/>
  <c r="L2506" i="1"/>
  <c r="L5528" i="1"/>
  <c r="L5527" i="1"/>
  <c r="L3473" i="1"/>
  <c r="L4761" i="1"/>
  <c r="L4312" i="1"/>
  <c r="L5463" i="1"/>
  <c r="L2505" i="1"/>
  <c r="L6194" i="1"/>
  <c r="L5462" i="1"/>
  <c r="L4311" i="1"/>
  <c r="L6193" i="1"/>
  <c r="L5324" i="1"/>
  <c r="L4808" i="1"/>
  <c r="L5461" i="1"/>
  <c r="L2471" i="1"/>
  <c r="L4043" i="1"/>
  <c r="L5460" i="1"/>
  <c r="L5526" i="1"/>
  <c r="L5323" i="1"/>
  <c r="L5322" i="1"/>
  <c r="L5321" i="1"/>
  <c r="L5437" i="1"/>
  <c r="L5421" i="1"/>
  <c r="L6192" i="1"/>
  <c r="L3222" i="1"/>
  <c r="L5525" i="1"/>
  <c r="L2470" i="1"/>
  <c r="L4819" i="1"/>
  <c r="L2469" i="1"/>
  <c r="L4272" i="1"/>
  <c r="L6191" i="1"/>
  <c r="L2504" i="1"/>
  <c r="L5420" i="1"/>
  <c r="L2468" i="1"/>
  <c r="L3472" i="1"/>
  <c r="L2467" i="1"/>
  <c r="L2466" i="1"/>
  <c r="L2465" i="1"/>
  <c r="L5459" i="1"/>
  <c r="L6190" i="1"/>
  <c r="L3471" i="1"/>
  <c r="L5320" i="1"/>
  <c r="L4807" i="1"/>
  <c r="L5419" i="1"/>
  <c r="L2464" i="1"/>
  <c r="L2463" i="1"/>
  <c r="L4806" i="1"/>
  <c r="L2503" i="1"/>
  <c r="L6189" i="1"/>
  <c r="L6188" i="1"/>
  <c r="L2462" i="1"/>
  <c r="L5319" i="1"/>
  <c r="L4042" i="1"/>
  <c r="L5458" i="1"/>
  <c r="L5436" i="1"/>
  <c r="L6187" i="1"/>
  <c r="L6186" i="1"/>
  <c r="L5435" i="1"/>
  <c r="L5524" i="1"/>
  <c r="L2461" i="1"/>
  <c r="L2502" i="1"/>
  <c r="L5457" i="1"/>
  <c r="L4805" i="1"/>
  <c r="L2501" i="1"/>
  <c r="L5456" i="1"/>
  <c r="L5523" i="1"/>
  <c r="L3470" i="1"/>
  <c r="L2460" i="1"/>
  <c r="L5455" i="1"/>
  <c r="L5522" i="1"/>
  <c r="L6185" i="1"/>
  <c r="L6184" i="1"/>
  <c r="L4041" i="1"/>
  <c r="L6183" i="1"/>
  <c r="L4310" i="1"/>
  <c r="L3469" i="1"/>
  <c r="L3954" i="1"/>
  <c r="L3468" i="1"/>
  <c r="L6182" i="1"/>
  <c r="L2984" i="1"/>
  <c r="L5454" i="1"/>
  <c r="L4309" i="1"/>
  <c r="L4760" i="1"/>
  <c r="L2500" i="1"/>
  <c r="L6181" i="1"/>
  <c r="L5521" i="1"/>
  <c r="L5520" i="1"/>
  <c r="L4759" i="1"/>
  <c r="L2983" i="1"/>
  <c r="L5418" i="1"/>
  <c r="L6180" i="1"/>
  <c r="L2459" i="1"/>
  <c r="L4804" i="1"/>
  <c r="L4040" i="1"/>
  <c r="L4039" i="1"/>
  <c r="L5453" i="1"/>
  <c r="L5417" i="1"/>
  <c r="L5318" i="1"/>
  <c r="L6179" i="1"/>
  <c r="L4803" i="1"/>
  <c r="L5317" i="1"/>
  <c r="L5434" i="1"/>
  <c r="L2499" i="1"/>
  <c r="L4758" i="1"/>
  <c r="L4271" i="1"/>
  <c r="L4818" i="1"/>
  <c r="L4817" i="1"/>
  <c r="L4757" i="1"/>
  <c r="L4816" i="1"/>
  <c r="L4270" i="1"/>
  <c r="L2498" i="1"/>
  <c r="L4756" i="1"/>
  <c r="L2497" i="1"/>
  <c r="L2496" i="1"/>
  <c r="L5452" i="1"/>
  <c r="L3467" i="1"/>
  <c r="L5433" i="1"/>
  <c r="L6178" i="1"/>
  <c r="L4308" i="1"/>
  <c r="L2495" i="1"/>
  <c r="L5451" i="1"/>
  <c r="L2982" i="1"/>
  <c r="L3466" i="1"/>
  <c r="L5519" i="1"/>
  <c r="L4755" i="1"/>
  <c r="L5432" i="1"/>
  <c r="L2458" i="1"/>
  <c r="L5450" i="1"/>
  <c r="L2494" i="1"/>
  <c r="L4754" i="1"/>
  <c r="L5431" i="1"/>
  <c r="L4815" i="1"/>
  <c r="L5449" i="1"/>
  <c r="L5448" i="1"/>
  <c r="L5416" i="1"/>
  <c r="L5518" i="1"/>
  <c r="L5430" i="1"/>
  <c r="L4802" i="1"/>
  <c r="L5517" i="1"/>
  <c r="L4753" i="1"/>
  <c r="L2457" i="1"/>
  <c r="L2493" i="1"/>
  <c r="L3465" i="1"/>
  <c r="L5316" i="1"/>
  <c r="L4752" i="1"/>
  <c r="L6177" i="1"/>
  <c r="L5447" i="1"/>
  <c r="L5415" i="1"/>
  <c r="L4801" i="1"/>
  <c r="L6176" i="1"/>
  <c r="L5516" i="1"/>
  <c r="L6175" i="1"/>
  <c r="L2492" i="1"/>
  <c r="L4751" i="1"/>
  <c r="L2981" i="1"/>
  <c r="L2456" i="1"/>
  <c r="L5515" i="1"/>
  <c r="L3464" i="1"/>
  <c r="L4750" i="1"/>
  <c r="L5414" i="1"/>
  <c r="L2491" i="1"/>
  <c r="L2455" i="1"/>
  <c r="L6174" i="1"/>
  <c r="L3463" i="1"/>
  <c r="L5514" i="1"/>
  <c r="L4814" i="1"/>
  <c r="L3462" i="1"/>
  <c r="L3461" i="1"/>
  <c r="L3460" i="1"/>
  <c r="L5513" i="1"/>
  <c r="L3953" i="1"/>
  <c r="L6173" i="1"/>
  <c r="L2490" i="1"/>
  <c r="L5413" i="1"/>
  <c r="L4749" i="1"/>
  <c r="L5512" i="1"/>
  <c r="L5511" i="1"/>
  <c r="L2980" i="1"/>
  <c r="L5446" i="1"/>
  <c r="L4748" i="1"/>
  <c r="L2454" i="1"/>
  <c r="L6172" i="1"/>
  <c r="L5510" i="1"/>
  <c r="L4747" i="1"/>
  <c r="L6171" i="1"/>
  <c r="L2453" i="1"/>
  <c r="L5445" i="1"/>
  <c r="L5412" i="1"/>
  <c r="L3459" i="1"/>
  <c r="L5509" i="1"/>
  <c r="L2489" i="1"/>
  <c r="L4746" i="1"/>
  <c r="L5429" i="1"/>
  <c r="L2452" i="1"/>
  <c r="L2488" i="1"/>
  <c r="L3458" i="1"/>
  <c r="L5508" i="1"/>
  <c r="L6170" i="1"/>
  <c r="L3952" i="1"/>
  <c r="L5428" i="1"/>
  <c r="L4745" i="1"/>
  <c r="L4744" i="1"/>
  <c r="L5507" i="1"/>
  <c r="L4307" i="1"/>
  <c r="L4813" i="1"/>
  <c r="L3457" i="1"/>
  <c r="L5444" i="1"/>
  <c r="L2487" i="1"/>
  <c r="L6169" i="1"/>
  <c r="L4743" i="1"/>
  <c r="L5315" i="1"/>
  <c r="L5427" i="1"/>
  <c r="L5443" i="1"/>
  <c r="L2486" i="1"/>
  <c r="L3951" i="1"/>
  <c r="L6168" i="1"/>
  <c r="L2451" i="1"/>
  <c r="L2485" i="1"/>
  <c r="L3221" i="1"/>
  <c r="L6167" i="1"/>
  <c r="L5506" i="1"/>
  <c r="L4742" i="1"/>
  <c r="L5505" i="1"/>
  <c r="L4741" i="1"/>
  <c r="L2450" i="1"/>
  <c r="L4740" i="1"/>
  <c r="L5411" i="1"/>
  <c r="L5504" i="1"/>
  <c r="L5314" i="1"/>
  <c r="L5410" i="1"/>
  <c r="L3456" i="1"/>
  <c r="L4739" i="1"/>
  <c r="L2484" i="1"/>
  <c r="L3455" i="1"/>
  <c r="L2483" i="1"/>
  <c r="L4738" i="1"/>
  <c r="L2449" i="1"/>
  <c r="L5503" i="1"/>
  <c r="L5426" i="1"/>
  <c r="L5313" i="1"/>
  <c r="L2482" i="1"/>
  <c r="L2481" i="1"/>
  <c r="L6166" i="1"/>
  <c r="L5502" i="1"/>
  <c r="L2480" i="1"/>
  <c r="L5442" i="1"/>
  <c r="L4269" i="1"/>
  <c r="L2479" i="1"/>
  <c r="L3950" i="1"/>
  <c r="L3454" i="1"/>
  <c r="L5409" i="1"/>
  <c r="L5425" i="1"/>
  <c r="L5312" i="1"/>
  <c r="L4800" i="1"/>
  <c r="L4306" i="1"/>
  <c r="L5441" i="1"/>
  <c r="L5501" i="1"/>
  <c r="L2448" i="1"/>
  <c r="L4799" i="1"/>
  <c r="L5500" i="1"/>
  <c r="L6165" i="1"/>
  <c r="L5440" i="1"/>
  <c r="L6164" i="1"/>
  <c r="L5408" i="1"/>
  <c r="L5311" i="1"/>
  <c r="L4480" i="1"/>
  <c r="L2866" i="1"/>
  <c r="L1769" i="1"/>
  <c r="L2734" i="1"/>
  <c r="L6492" i="1"/>
  <c r="L6721" i="1"/>
  <c r="L4919" i="1"/>
  <c r="L5598" i="1"/>
  <c r="L3525" i="1"/>
  <c r="L4685" i="1"/>
  <c r="L5106" i="1"/>
  <c r="L6507" i="1"/>
  <c r="L6274" i="1"/>
  <c r="L6952" i="1"/>
  <c r="L7043" i="1"/>
  <c r="L3114" i="1"/>
  <c r="L4948" i="1"/>
  <c r="L6662" i="1"/>
  <c r="L5222" i="1"/>
  <c r="L5305" i="1"/>
  <c r="L6540" i="1"/>
  <c r="L3524" i="1"/>
  <c r="L3113" i="1"/>
  <c r="L6629" i="1"/>
  <c r="L6307" i="1"/>
  <c r="L2447" i="1"/>
  <c r="L7258" i="1"/>
  <c r="L5631" i="1"/>
  <c r="L6951" i="1"/>
  <c r="L6720" i="1"/>
  <c r="L6459" i="1"/>
  <c r="L4737" i="1"/>
  <c r="L7042" i="1"/>
  <c r="L7232" i="1"/>
  <c r="L6628" i="1"/>
  <c r="L134" i="1"/>
  <c r="L6491" i="1"/>
  <c r="L1867" i="1"/>
  <c r="L4798" i="1"/>
  <c r="L4871" i="1"/>
  <c r="L2322" i="1"/>
  <c r="L6393" i="1"/>
  <c r="L4479" i="1"/>
  <c r="L6573" i="1"/>
  <c r="L1768" i="1"/>
  <c r="L5139" i="1"/>
  <c r="L5138" i="1"/>
  <c r="L4241" i="1"/>
  <c r="L2733" i="1"/>
  <c r="L6572" i="1"/>
  <c r="L3682" i="1"/>
  <c r="L6919" i="1"/>
  <c r="L6539" i="1"/>
  <c r="L5060" i="1"/>
  <c r="L2636" i="1"/>
  <c r="L553" i="1"/>
  <c r="L5565" i="1"/>
  <c r="L6490" i="1"/>
  <c r="L2381" i="1"/>
  <c r="L6837" i="1"/>
  <c r="L4918" i="1"/>
  <c r="L562" i="1"/>
  <c r="L5272" i="1"/>
  <c r="L6392" i="1"/>
  <c r="L7071" i="1"/>
  <c r="L1802" i="1"/>
  <c r="L2361" i="1"/>
  <c r="L4853" i="1"/>
  <c r="L5255" i="1"/>
  <c r="L3983" i="1"/>
  <c r="L1835" i="1"/>
  <c r="L4870" i="1"/>
  <c r="L4663" i="1"/>
  <c r="L6571" i="1"/>
  <c r="L7257" i="1"/>
  <c r="L5650" i="1"/>
  <c r="L4662" i="1"/>
  <c r="L5630" i="1"/>
  <c r="L7170" i="1"/>
  <c r="L6306" i="1"/>
  <c r="L3523" i="1"/>
  <c r="L7137" i="1"/>
  <c r="L6918" i="1"/>
  <c r="L6997" i="1"/>
  <c r="L3830" i="1"/>
  <c r="L2446" i="1"/>
  <c r="L4917" i="1"/>
  <c r="L2321" i="1"/>
  <c r="L6741" i="1"/>
  <c r="L6570" i="1"/>
  <c r="L2732" i="1"/>
  <c r="L5564" i="1"/>
  <c r="L6627" i="1"/>
  <c r="L4661" i="1"/>
  <c r="L2993" i="1"/>
  <c r="L7256" i="1"/>
  <c r="L4797" i="1"/>
  <c r="L5563" i="1"/>
  <c r="L6985" i="1"/>
  <c r="L6898" i="1"/>
  <c r="L5649" i="1"/>
  <c r="L946" i="1"/>
  <c r="L6996" i="1"/>
  <c r="L5392" i="1"/>
  <c r="L5391" i="1"/>
  <c r="L5648" i="1"/>
  <c r="L847" i="1"/>
  <c r="L5562" i="1"/>
  <c r="L1834" i="1"/>
  <c r="L3058" i="1"/>
  <c r="L6950" i="1"/>
  <c r="L2865" i="1"/>
  <c r="L2360" i="1"/>
  <c r="L7231" i="1"/>
  <c r="L4660" i="1"/>
  <c r="L6391" i="1"/>
  <c r="L3982" i="1"/>
  <c r="L6273" i="1"/>
  <c r="L5597" i="1"/>
  <c r="L2414" i="1"/>
  <c r="L2610" i="1"/>
  <c r="L7041" i="1"/>
  <c r="L6426" i="1"/>
  <c r="L2701" i="1"/>
  <c r="L6569" i="1"/>
  <c r="L4852" i="1"/>
  <c r="L5254" i="1"/>
  <c r="L6626" i="1"/>
  <c r="L167" i="1"/>
  <c r="L2609" i="1"/>
  <c r="L1900" i="1"/>
  <c r="L2876" i="1"/>
  <c r="L166" i="1"/>
  <c r="L6719" i="1"/>
  <c r="L7070" i="1"/>
  <c r="L7040" i="1"/>
  <c r="L4659" i="1"/>
  <c r="L561" i="1"/>
  <c r="L6538" i="1"/>
  <c r="L1735" i="1"/>
  <c r="L1767" i="1"/>
  <c r="L6897" i="1"/>
  <c r="L6458" i="1"/>
  <c r="L1766" i="1"/>
  <c r="L560" i="1"/>
  <c r="L3522" i="1"/>
  <c r="L3521" i="1"/>
  <c r="L2291" i="1"/>
  <c r="L2864" i="1"/>
  <c r="L1899" i="1"/>
  <c r="L4465" i="1"/>
  <c r="L6661" i="1"/>
  <c r="L6726" i="1"/>
  <c r="L945" i="1"/>
  <c r="L552" i="1"/>
  <c r="L2544" i="1"/>
  <c r="L2413" i="1"/>
  <c r="L3681" i="1"/>
  <c r="L5271" i="1"/>
  <c r="L2731" i="1"/>
  <c r="L6360" i="1"/>
  <c r="L3112" i="1"/>
  <c r="L3111" i="1"/>
  <c r="L6537" i="1"/>
  <c r="L4851" i="1"/>
  <c r="L6688" i="1"/>
  <c r="L2359" i="1"/>
  <c r="L4850" i="1"/>
  <c r="L6097" i="1"/>
  <c r="L944" i="1"/>
  <c r="L6272" i="1"/>
  <c r="L165" i="1"/>
  <c r="L6836" i="1"/>
  <c r="L4243" i="1"/>
  <c r="L6949" i="1"/>
  <c r="L6130" i="1"/>
  <c r="L4947" i="1"/>
  <c r="L6777" i="1"/>
  <c r="L5221" i="1"/>
  <c r="L1866" i="1"/>
  <c r="L6869" i="1"/>
  <c r="L5156" i="1"/>
  <c r="L6660" i="1"/>
  <c r="L4240" i="1"/>
  <c r="L2378" i="1"/>
  <c r="L6271" i="1"/>
  <c r="L7104" i="1"/>
  <c r="L6305" i="1"/>
  <c r="L6327" i="1"/>
  <c r="L7203" i="1"/>
  <c r="L2543" i="1"/>
  <c r="L6489" i="1"/>
  <c r="L1865" i="1"/>
  <c r="L6725" i="1"/>
  <c r="L164" i="1"/>
  <c r="L6129" i="1"/>
  <c r="L1833" i="1"/>
  <c r="L6568" i="1"/>
  <c r="L3981" i="1"/>
  <c r="L5220" i="1"/>
  <c r="L4994" i="1"/>
  <c r="L4478" i="1"/>
  <c r="L3057" i="1"/>
  <c r="L7010" i="1"/>
  <c r="L5683" i="1"/>
  <c r="L6868" i="1"/>
  <c r="L2635" i="1"/>
  <c r="L5105" i="1"/>
  <c r="L5027" i="1"/>
  <c r="L5189" i="1"/>
  <c r="L6304" i="1"/>
  <c r="L6867" i="1"/>
  <c r="L163" i="1"/>
  <c r="L5104" i="1"/>
  <c r="L4658" i="1"/>
  <c r="L4615" i="1"/>
  <c r="L5304" i="1"/>
  <c r="L4268" i="1"/>
  <c r="L7136" i="1"/>
  <c r="L5219" i="1"/>
  <c r="L6740" i="1"/>
  <c r="L5137" i="1"/>
  <c r="L5059" i="1"/>
  <c r="L4657" i="1"/>
  <c r="L2336" i="1"/>
  <c r="L6802" i="1"/>
  <c r="L6457" i="1"/>
  <c r="L6567" i="1"/>
  <c r="L5596" i="1"/>
  <c r="L5359" i="1"/>
  <c r="L1864" i="1"/>
  <c r="L4796" i="1"/>
  <c r="L4574" i="1"/>
  <c r="L4564" i="1"/>
  <c r="L6163" i="1"/>
  <c r="L6270" i="1"/>
  <c r="L6866" i="1"/>
  <c r="L5561" i="1"/>
  <c r="L3501" i="1"/>
  <c r="L6162" i="1"/>
  <c r="L551" i="1"/>
  <c r="L2608" i="1"/>
  <c r="L4736" i="1"/>
  <c r="L3110" i="1"/>
  <c r="L2992" i="1"/>
  <c r="L2863" i="1"/>
  <c r="L6243" i="1"/>
  <c r="L6917" i="1"/>
  <c r="L133" i="1"/>
  <c r="L5647" i="1"/>
  <c r="L2377" i="1"/>
  <c r="L7135" i="1"/>
  <c r="L2358" i="1"/>
  <c r="L3797" i="1"/>
  <c r="L861" i="1"/>
  <c r="L5629" i="1"/>
  <c r="L6801" i="1"/>
  <c r="L5646" i="1"/>
  <c r="L2357" i="1"/>
  <c r="L7039" i="1"/>
  <c r="L6161" i="1"/>
  <c r="L3500" i="1"/>
  <c r="L550" i="1"/>
  <c r="L6506" i="1"/>
  <c r="L132" i="1"/>
  <c r="L3499" i="1"/>
  <c r="L3109" i="1"/>
  <c r="L6359" i="1"/>
  <c r="L5303" i="1"/>
  <c r="L5390" i="1"/>
  <c r="L6269" i="1"/>
  <c r="L5026" i="1"/>
  <c r="L6718" i="1"/>
  <c r="L7169" i="1"/>
  <c r="L5097" i="1"/>
  <c r="L6488" i="1"/>
  <c r="L913" i="1"/>
  <c r="L2076" i="1"/>
  <c r="L5218" i="1"/>
  <c r="L2542" i="1"/>
  <c r="L4981" i="1"/>
  <c r="L5682" i="1"/>
  <c r="L2944" i="1"/>
  <c r="L6456" i="1"/>
  <c r="L6160" i="1"/>
  <c r="L5136" i="1"/>
  <c r="L6128" i="1"/>
  <c r="L5628" i="1"/>
  <c r="L6717" i="1"/>
  <c r="L7038" i="1"/>
  <c r="L2001" i="1"/>
  <c r="L7069" i="1"/>
  <c r="L7037" i="1"/>
  <c r="L5058" i="1"/>
  <c r="L4735" i="1"/>
  <c r="L6687" i="1"/>
  <c r="L4656" i="1"/>
  <c r="L1801" i="1"/>
  <c r="L5681" i="1"/>
  <c r="L2862" i="1"/>
  <c r="L2833" i="1"/>
  <c r="L6776" i="1"/>
  <c r="L977" i="1"/>
  <c r="L943" i="1"/>
  <c r="L4533" i="1"/>
  <c r="L5253" i="1"/>
  <c r="L4888" i="1"/>
  <c r="L6729" i="1"/>
  <c r="L7103" i="1"/>
  <c r="L6948" i="1"/>
  <c r="L3829" i="1"/>
  <c r="L7230" i="1"/>
  <c r="L6358" i="1"/>
  <c r="L2832" i="1"/>
  <c r="L5627" i="1"/>
  <c r="L5096" i="1"/>
  <c r="L7134" i="1"/>
  <c r="L2607" i="1"/>
  <c r="L5217" i="1"/>
  <c r="L6566" i="1"/>
  <c r="L6800" i="1"/>
  <c r="L7255" i="1"/>
  <c r="L6865" i="1"/>
  <c r="L7036" i="1"/>
  <c r="L7133" i="1"/>
  <c r="L6864" i="1"/>
  <c r="L6357" i="1"/>
  <c r="L7168" i="1"/>
  <c r="L3980" i="1"/>
  <c r="L2445" i="1"/>
  <c r="L6835" i="1"/>
  <c r="L6659" i="1"/>
  <c r="L3796" i="1"/>
  <c r="L6686" i="1"/>
  <c r="L6799" i="1"/>
  <c r="L2320" i="1"/>
  <c r="L4606" i="1"/>
  <c r="L2412" i="1"/>
  <c r="L5358" i="1"/>
  <c r="L4464" i="1"/>
  <c r="L1898" i="1"/>
  <c r="L2861" i="1"/>
  <c r="L1832" i="1"/>
  <c r="L6229" i="1"/>
  <c r="L7102" i="1"/>
  <c r="L2356" i="1"/>
  <c r="L6658" i="1"/>
  <c r="L2860" i="1"/>
  <c r="L1897" i="1"/>
  <c r="L6863" i="1"/>
  <c r="L7068" i="1"/>
  <c r="L3228" i="1"/>
  <c r="L4381" i="1"/>
  <c r="L6728" i="1"/>
  <c r="L4463" i="1"/>
  <c r="L6064" i="1"/>
  <c r="L942" i="1"/>
  <c r="L1704" i="1"/>
  <c r="L549" i="1"/>
  <c r="L4655" i="1"/>
  <c r="L131" i="1"/>
  <c r="L1765" i="1"/>
  <c r="L6268" i="1"/>
  <c r="L130" i="1"/>
  <c r="L6984" i="1"/>
  <c r="L129" i="1"/>
  <c r="L2319" i="1"/>
  <c r="L162" i="1"/>
  <c r="L3056" i="1"/>
  <c r="L3680" i="1"/>
  <c r="L7167" i="1"/>
  <c r="L1800" i="1"/>
  <c r="L6657" i="1"/>
  <c r="L6487" i="1"/>
  <c r="L6455" i="1"/>
  <c r="L5252" i="1"/>
  <c r="L1734" i="1"/>
  <c r="L3520" i="1"/>
  <c r="L2634" i="1"/>
  <c r="L2444" i="1"/>
  <c r="L6127" i="1"/>
  <c r="L7166" i="1"/>
  <c r="L5302" i="1"/>
  <c r="L3091" i="1"/>
  <c r="L6303" i="1"/>
  <c r="L3795" i="1"/>
  <c r="L6536" i="1"/>
  <c r="L6716" i="1"/>
  <c r="L2730" i="1"/>
  <c r="L6356" i="1"/>
  <c r="L6565" i="1"/>
  <c r="L2991" i="1"/>
  <c r="L5357" i="1"/>
  <c r="L5407" i="1"/>
  <c r="L6355" i="1"/>
  <c r="L6228" i="1"/>
  <c r="L7202" i="1"/>
  <c r="L2376" i="1"/>
  <c r="L5095" i="1"/>
  <c r="L6625" i="1"/>
  <c r="L6096" i="1"/>
  <c r="L6983" i="1"/>
  <c r="L3979" i="1"/>
  <c r="L6159" i="1"/>
  <c r="L7201" i="1"/>
  <c r="L5188" i="1"/>
  <c r="L4916" i="1"/>
  <c r="L4734" i="1"/>
  <c r="L6454" i="1"/>
  <c r="L5135" i="1"/>
  <c r="L128" i="1"/>
  <c r="L6775" i="1"/>
  <c r="L4849" i="1"/>
  <c r="L6486" i="1"/>
  <c r="L1799" i="1"/>
  <c r="L161" i="1"/>
  <c r="L2443" i="1"/>
  <c r="L127" i="1"/>
  <c r="L6425" i="1"/>
  <c r="L1733" i="1"/>
  <c r="L6158" i="1"/>
  <c r="L3794" i="1"/>
  <c r="L3108" i="1"/>
  <c r="L2318" i="1"/>
  <c r="L2317" i="1"/>
  <c r="L4239" i="1"/>
  <c r="L4563" i="1"/>
  <c r="L5187" i="1"/>
  <c r="L548" i="1"/>
  <c r="L6453" i="1"/>
  <c r="L5186" i="1"/>
  <c r="L2875" i="1"/>
  <c r="L4795" i="1"/>
  <c r="L2606" i="1"/>
  <c r="L6157" i="1"/>
  <c r="L1732" i="1"/>
  <c r="L4946" i="1"/>
  <c r="L2577" i="1"/>
  <c r="L5560" i="1"/>
  <c r="L5301" i="1"/>
  <c r="L5626" i="1"/>
  <c r="L2442" i="1"/>
  <c r="L6834" i="1"/>
  <c r="L7165" i="1"/>
  <c r="L1731" i="1"/>
  <c r="L5270" i="1"/>
  <c r="L5389" i="1"/>
  <c r="L5300" i="1"/>
  <c r="L6564" i="1"/>
  <c r="L5064" i="1"/>
  <c r="L2605" i="1"/>
  <c r="L2604" i="1"/>
  <c r="L2729" i="1"/>
  <c r="L6784" i="1"/>
  <c r="L2290" i="1"/>
  <c r="L4980" i="1"/>
  <c r="L6485" i="1"/>
  <c r="L5216" i="1"/>
  <c r="L6715" i="1"/>
  <c r="L5299" i="1"/>
  <c r="L6563" i="1"/>
  <c r="L5406" i="1"/>
  <c r="L2441" i="1"/>
  <c r="L3793" i="1"/>
  <c r="L6562" i="1"/>
  <c r="L4462" i="1"/>
  <c r="L4794" i="1"/>
  <c r="L5645" i="1"/>
  <c r="L4573" i="1"/>
  <c r="L7254" i="1"/>
  <c r="L957" i="1"/>
  <c r="L6833" i="1"/>
  <c r="L4704" i="1"/>
  <c r="L6624" i="1"/>
  <c r="L2355" i="1"/>
  <c r="L7035" i="1"/>
  <c r="L5680" i="1"/>
  <c r="L6714" i="1"/>
  <c r="L6916" i="1"/>
  <c r="L4848" i="1"/>
  <c r="L7229" i="1"/>
  <c r="L3055" i="1"/>
  <c r="L3090" i="1"/>
  <c r="L6623" i="1"/>
  <c r="L6326" i="1"/>
  <c r="L7132" i="1"/>
  <c r="L5298" i="1"/>
  <c r="L2411" i="1"/>
  <c r="L4267" i="1"/>
  <c r="L6896" i="1"/>
  <c r="L3498" i="1"/>
  <c r="L6390" i="1"/>
  <c r="L126" i="1"/>
  <c r="L4945" i="1"/>
  <c r="L2576" i="1"/>
  <c r="L2410" i="1"/>
  <c r="L7101" i="1"/>
  <c r="L5356" i="1"/>
  <c r="L2859" i="1"/>
  <c r="L4380" i="1"/>
  <c r="L5094" i="1"/>
  <c r="L4915" i="1"/>
  <c r="L7034" i="1"/>
  <c r="L3519" i="1"/>
  <c r="L4914" i="1"/>
  <c r="L2440" i="1"/>
  <c r="L6452" i="1"/>
  <c r="L3679" i="1"/>
  <c r="L6535" i="1"/>
  <c r="L3828" i="1"/>
  <c r="L2439" i="1"/>
  <c r="L7200" i="1"/>
  <c r="L6895" i="1"/>
  <c r="L5251" i="1"/>
  <c r="L5185" i="1"/>
  <c r="L6774" i="1"/>
  <c r="L4605" i="1"/>
  <c r="L5025" i="1"/>
  <c r="L6267" i="1"/>
  <c r="L6947" i="1"/>
  <c r="L4703" i="1"/>
  <c r="L5355" i="1"/>
  <c r="L6227" i="1"/>
  <c r="L5093" i="1"/>
  <c r="L5559" i="1"/>
  <c r="L7164" i="1"/>
  <c r="L5595" i="1"/>
  <c r="L6095" i="1"/>
  <c r="L2700" i="1"/>
  <c r="L6126" i="1"/>
  <c r="L6656" i="1"/>
  <c r="L2075" i="1"/>
  <c r="L3827" i="1"/>
  <c r="L6451" i="1"/>
  <c r="L7100" i="1"/>
  <c r="L941" i="1"/>
  <c r="L5405" i="1"/>
  <c r="L4562" i="1"/>
  <c r="L6561" i="1"/>
  <c r="L1730" i="1"/>
  <c r="L5024" i="1"/>
  <c r="L7099" i="1"/>
  <c r="L6713" i="1"/>
  <c r="L5250" i="1"/>
  <c r="L5594" i="1"/>
  <c r="L1831" i="1"/>
  <c r="L6094" i="1"/>
  <c r="L1896" i="1"/>
  <c r="L5092" i="1"/>
  <c r="L6773" i="1"/>
  <c r="L5134" i="1"/>
  <c r="L3826" i="1"/>
  <c r="L4595" i="1"/>
  <c r="L6832" i="1"/>
  <c r="L6156" i="1"/>
  <c r="L7098" i="1"/>
  <c r="L6242" i="1"/>
  <c r="L6622" i="1"/>
  <c r="L5679" i="1"/>
  <c r="L3054" i="1"/>
  <c r="L3792" i="1"/>
  <c r="L4979" i="1"/>
  <c r="L2603" i="1"/>
  <c r="L5593" i="1"/>
  <c r="L6354" i="1"/>
  <c r="L125" i="1"/>
  <c r="L4654" i="1"/>
  <c r="L3678" i="1"/>
  <c r="L7199" i="1"/>
  <c r="L6772" i="1"/>
  <c r="L6862" i="1"/>
  <c r="L2316" i="1"/>
  <c r="L6771" i="1"/>
  <c r="L2602" i="1"/>
  <c r="L2541" i="1"/>
  <c r="L6685" i="1"/>
  <c r="L5625" i="1"/>
  <c r="L4978" i="1"/>
  <c r="L2728" i="1"/>
  <c r="L2699" i="1"/>
  <c r="L1863" i="1"/>
  <c r="L6770" i="1"/>
  <c r="L5558" i="1"/>
  <c r="L5624" i="1"/>
  <c r="L4238" i="1"/>
  <c r="L4679" i="1"/>
  <c r="L6655" i="1"/>
  <c r="L4944" i="1"/>
  <c r="L4379" i="1"/>
  <c r="L6654" i="1"/>
  <c r="L4887" i="1"/>
  <c r="L940" i="1"/>
  <c r="L6063" i="1"/>
  <c r="L6861" i="1"/>
  <c r="L6769" i="1"/>
  <c r="L3825" i="1"/>
  <c r="L6804" i="1"/>
  <c r="L2727" i="1"/>
  <c r="L6353" i="1"/>
  <c r="L1830" i="1"/>
  <c r="L6062" i="1"/>
  <c r="L3791" i="1"/>
  <c r="L4993" i="1"/>
  <c r="L1862" i="1"/>
  <c r="L6155" i="1"/>
  <c r="L2315" i="1"/>
  <c r="L6684" i="1"/>
  <c r="L4112" i="1"/>
  <c r="L5249" i="1"/>
  <c r="L6768" i="1"/>
  <c r="L4653" i="1"/>
  <c r="L2409" i="1"/>
  <c r="L7253" i="1"/>
  <c r="L6534" i="1"/>
  <c r="L124" i="1"/>
  <c r="L6533" i="1"/>
  <c r="L6352" i="1"/>
  <c r="L4733" i="1"/>
  <c r="L976" i="1"/>
  <c r="L7131" i="1"/>
  <c r="L4652" i="1"/>
  <c r="L4992" i="1"/>
  <c r="L6302" i="1"/>
  <c r="L6946" i="1"/>
  <c r="L2575" i="1"/>
  <c r="L3497" i="1"/>
  <c r="L6389" i="1"/>
  <c r="L4532" i="1"/>
  <c r="L1829" i="1"/>
  <c r="L4651" i="1"/>
  <c r="L3677" i="1"/>
  <c r="L6894" i="1"/>
  <c r="L7252" i="1"/>
  <c r="L4943" i="1"/>
  <c r="L2943" i="1"/>
  <c r="L5297" i="1"/>
  <c r="L2831" i="1"/>
  <c r="L2438" i="1"/>
  <c r="L2086" i="1"/>
  <c r="L4561" i="1"/>
  <c r="L3978" i="1"/>
  <c r="L4560" i="1"/>
  <c r="L3676" i="1"/>
  <c r="L4684" i="1"/>
  <c r="L6831" i="1"/>
  <c r="L4650" i="1"/>
  <c r="L7228" i="1"/>
  <c r="L939" i="1"/>
  <c r="L868" i="1"/>
  <c r="L5592" i="1"/>
  <c r="L4477" i="1"/>
  <c r="L4977" i="1"/>
  <c r="L3824" i="1"/>
  <c r="L2408" i="1"/>
  <c r="L1895" i="1"/>
  <c r="L3675" i="1"/>
  <c r="L4237" i="1"/>
  <c r="L6484" i="1"/>
  <c r="L6325" i="1"/>
  <c r="L7227" i="1"/>
  <c r="L2354" i="1"/>
  <c r="L6767" i="1"/>
  <c r="L4604" i="1"/>
  <c r="L6424" i="1"/>
  <c r="L6893" i="1"/>
  <c r="L6125" i="1"/>
  <c r="L6226" i="1"/>
  <c r="L4266" i="1"/>
  <c r="L6532" i="1"/>
  <c r="L4678" i="1"/>
  <c r="L2698" i="1"/>
  <c r="L2726" i="1"/>
  <c r="L6596" i="1"/>
  <c r="L854" i="1"/>
  <c r="L5591" i="1"/>
  <c r="L6154" i="1"/>
  <c r="L2601" i="1"/>
  <c r="L938" i="1"/>
  <c r="L846" i="1"/>
  <c r="L6483" i="1"/>
  <c r="L3518" i="1"/>
  <c r="L3790" i="1"/>
  <c r="L3089" i="1"/>
  <c r="L6423" i="1"/>
  <c r="L6482" i="1"/>
  <c r="L7163" i="1"/>
  <c r="L2074" i="1"/>
  <c r="L1798" i="1"/>
  <c r="L6153" i="1"/>
  <c r="L6595" i="1"/>
  <c r="L6450" i="1"/>
  <c r="L6388" i="1"/>
  <c r="L7067" i="1"/>
  <c r="L5269" i="1"/>
  <c r="L6860" i="1"/>
  <c r="L4847" i="1"/>
  <c r="L547" i="1"/>
  <c r="L5057" i="1"/>
  <c r="L2314" i="1"/>
  <c r="L4732" i="1"/>
  <c r="L7033" i="1"/>
  <c r="L4991" i="1"/>
  <c r="L546" i="1"/>
  <c r="L1861" i="1"/>
  <c r="L6683" i="1"/>
  <c r="L7009" i="1"/>
  <c r="L6093" i="1"/>
  <c r="L4942" i="1"/>
  <c r="L6915" i="1"/>
  <c r="L5133" i="1"/>
  <c r="L6266" i="1"/>
  <c r="L6560" i="1"/>
  <c r="L2289" i="1"/>
  <c r="L2600" i="1"/>
  <c r="L6225" i="1"/>
  <c r="L6830" i="1"/>
  <c r="L6766" i="1"/>
  <c r="L1729" i="1"/>
  <c r="L3496" i="1"/>
  <c r="L5056" i="1"/>
  <c r="L1728" i="1"/>
  <c r="L6449" i="1"/>
  <c r="L5268" i="1"/>
  <c r="L7198" i="1"/>
  <c r="L845" i="1"/>
  <c r="L6448" i="1"/>
  <c r="L4913" i="1"/>
  <c r="L912" i="1"/>
  <c r="L5215" i="1"/>
  <c r="L1860" i="1"/>
  <c r="L6995" i="1"/>
  <c r="L911" i="1"/>
  <c r="L2574" i="1"/>
  <c r="L4941" i="1"/>
  <c r="L2407" i="1"/>
  <c r="L5132" i="1"/>
  <c r="L7197" i="1"/>
  <c r="L6712" i="1"/>
  <c r="L6387" i="1"/>
  <c r="L3977" i="1"/>
  <c r="L4793" i="1"/>
  <c r="L5590" i="1"/>
  <c r="L4476" i="1"/>
  <c r="L123" i="1"/>
  <c r="L5296" i="1"/>
  <c r="L1703" i="1"/>
  <c r="L7066" i="1"/>
  <c r="L3823" i="1"/>
  <c r="L6994" i="1"/>
  <c r="L7130" i="1"/>
  <c r="L1894" i="1"/>
  <c r="L3674" i="1"/>
  <c r="L5354" i="1"/>
  <c r="L3822" i="1"/>
  <c r="L975" i="1"/>
  <c r="L910" i="1"/>
  <c r="L6447" i="1"/>
  <c r="L6092" i="1"/>
  <c r="L2313" i="1"/>
  <c r="L5557" i="1"/>
  <c r="L5248" i="1"/>
  <c r="L6621" i="1"/>
  <c r="L4940" i="1"/>
  <c r="L909" i="1"/>
  <c r="L6124" i="1"/>
  <c r="L6422" i="1"/>
  <c r="L1727" i="1"/>
  <c r="L7251" i="1"/>
  <c r="L5055" i="1"/>
  <c r="L6123" i="1"/>
  <c r="L6152" i="1"/>
  <c r="L853" i="1"/>
  <c r="L2633" i="1"/>
  <c r="L4886" i="1"/>
  <c r="L5091" i="1"/>
  <c r="L2073" i="1"/>
  <c r="L4461" i="1"/>
  <c r="L1764" i="1"/>
  <c r="L6892" i="1"/>
  <c r="L2000" i="1"/>
  <c r="L6653" i="1"/>
  <c r="L6652" i="1"/>
  <c r="L5184" i="1"/>
  <c r="L7250" i="1"/>
  <c r="L6265" i="1"/>
  <c r="L2946" i="1"/>
  <c r="L5556" i="1"/>
  <c r="L160" i="1"/>
  <c r="L6945" i="1"/>
  <c r="L7065" i="1"/>
  <c r="L6765" i="1"/>
  <c r="L4885" i="1"/>
  <c r="L5644" i="1"/>
  <c r="L4460" i="1"/>
  <c r="L6531" i="1"/>
  <c r="L3821" i="1"/>
  <c r="L2335" i="1"/>
  <c r="L2697" i="1"/>
  <c r="L6620" i="1"/>
  <c r="L4976" i="1"/>
  <c r="L6324" i="1"/>
  <c r="L6651" i="1"/>
  <c r="L5090" i="1"/>
  <c r="L6739" i="1"/>
  <c r="L3495" i="1"/>
  <c r="L6711" i="1"/>
  <c r="L4939" i="1"/>
  <c r="L5353" i="1"/>
  <c r="L6481" i="1"/>
  <c r="L6530" i="1"/>
  <c r="L5214" i="1"/>
  <c r="L6480" i="1"/>
  <c r="L6682" i="1"/>
  <c r="L7129" i="1"/>
  <c r="L7196" i="1"/>
  <c r="L7032" i="1"/>
  <c r="L3517" i="1"/>
  <c r="L844" i="1"/>
  <c r="L4236" i="1"/>
  <c r="L843" i="1"/>
  <c r="L974" i="1"/>
  <c r="L4603" i="1"/>
  <c r="L3088" i="1"/>
  <c r="L2288" i="1"/>
  <c r="L4378" i="1"/>
  <c r="L5589" i="1"/>
  <c r="L5213" i="1"/>
  <c r="L3820" i="1"/>
  <c r="L6323" i="1"/>
  <c r="L4111" i="1"/>
  <c r="L6619" i="1"/>
  <c r="L4702" i="1"/>
  <c r="L6446" i="1"/>
  <c r="L3673" i="1"/>
  <c r="L2334" i="1"/>
  <c r="L5678" i="1"/>
  <c r="L2858" i="1"/>
  <c r="L842" i="1"/>
  <c r="L3764" i="1"/>
  <c r="L1726" i="1"/>
  <c r="L7162" i="1"/>
  <c r="L7249" i="1"/>
  <c r="L2353" i="1"/>
  <c r="L2540" i="1"/>
  <c r="L6241" i="1"/>
  <c r="L3227" i="1"/>
  <c r="L4265" i="1"/>
  <c r="L159" i="1"/>
  <c r="L3789" i="1"/>
  <c r="L6914" i="1"/>
  <c r="L3494" i="1"/>
  <c r="L6618" i="1"/>
  <c r="L7195" i="1"/>
  <c r="L6559" i="1"/>
  <c r="L6421" i="1"/>
  <c r="L6982" i="1"/>
  <c r="L4531" i="1"/>
  <c r="L2830" i="1"/>
  <c r="L1763" i="1"/>
  <c r="L4731" i="1"/>
  <c r="L5677" i="1"/>
  <c r="L841" i="1"/>
  <c r="L4975" i="1"/>
  <c r="L6351" i="1"/>
  <c r="L2725" i="1"/>
  <c r="L4649" i="1"/>
  <c r="L4235" i="1"/>
  <c r="L6061" i="1"/>
  <c r="L4730" i="1"/>
  <c r="L5054" i="1"/>
  <c r="L545" i="1"/>
  <c r="L5247" i="1"/>
  <c r="L7128" i="1"/>
  <c r="L5295" i="1"/>
  <c r="L6420" i="1"/>
  <c r="L4264" i="1"/>
  <c r="L6594" i="1"/>
  <c r="L2829" i="1"/>
  <c r="L5555" i="1"/>
  <c r="L6859" i="1"/>
  <c r="L6617" i="1"/>
  <c r="L4234" i="1"/>
  <c r="L6829" i="1"/>
  <c r="L6479" i="1"/>
  <c r="L2333" i="1"/>
  <c r="L5310" i="1"/>
  <c r="L5089" i="1"/>
  <c r="L6558" i="1"/>
  <c r="L7008" i="1"/>
  <c r="L2632" i="1"/>
  <c r="L5676" i="1"/>
  <c r="L2437" i="1"/>
  <c r="L6913" i="1"/>
  <c r="L3763" i="1"/>
  <c r="L6710" i="1"/>
  <c r="L6322" i="1"/>
  <c r="L840" i="1"/>
  <c r="L5023" i="1"/>
  <c r="L5246" i="1"/>
  <c r="L5588" i="1"/>
  <c r="L4974" i="1"/>
  <c r="L6944" i="1"/>
  <c r="L3053" i="1"/>
  <c r="L2990" i="1"/>
  <c r="L6557" i="1"/>
  <c r="L6419" i="1"/>
  <c r="L4884" i="1"/>
  <c r="L3672" i="1"/>
  <c r="L3516" i="1"/>
  <c r="L4729" i="1"/>
  <c r="L6224" i="1"/>
  <c r="L6858" i="1"/>
  <c r="L7161" i="1"/>
  <c r="L1893" i="1"/>
  <c r="L4648" i="1"/>
  <c r="L1702" i="1"/>
  <c r="L1762" i="1"/>
  <c r="L5587" i="1"/>
  <c r="L4559" i="1"/>
  <c r="L6981" i="1"/>
  <c r="L2573" i="1"/>
  <c r="L3052" i="1"/>
  <c r="L6122" i="1"/>
  <c r="L2828" i="1"/>
  <c r="L5388" i="1"/>
  <c r="L5586" i="1"/>
  <c r="L2572" i="1"/>
  <c r="L2352" i="1"/>
  <c r="L6301" i="1"/>
  <c r="L6445" i="1"/>
  <c r="L6724" i="1"/>
  <c r="L7127" i="1"/>
  <c r="L3493" i="1"/>
  <c r="L4938" i="1"/>
  <c r="L122" i="1"/>
  <c r="L4263" i="1"/>
  <c r="L5088" i="1"/>
  <c r="L4912" i="1"/>
  <c r="L4973" i="1"/>
  <c r="L2571" i="1"/>
  <c r="L7064" i="1"/>
  <c r="L6744" i="1"/>
  <c r="L908" i="1"/>
  <c r="L121" i="1"/>
  <c r="L5146" i="1"/>
  <c r="L1892" i="1"/>
  <c r="L5309" i="1"/>
  <c r="L4972" i="1"/>
  <c r="L5404" i="1"/>
  <c r="L2631" i="1"/>
  <c r="L1725" i="1"/>
  <c r="L4459" i="1"/>
  <c r="L2436" i="1"/>
  <c r="L4233" i="1"/>
  <c r="L6264" i="1"/>
  <c r="L6223" i="1"/>
  <c r="L6828" i="1"/>
  <c r="L6593" i="1"/>
  <c r="L4911" i="1"/>
  <c r="L4558" i="1"/>
  <c r="L2085" i="1"/>
  <c r="L4728" i="1"/>
  <c r="L1859" i="1"/>
  <c r="L6912" i="1"/>
  <c r="L2570" i="1"/>
  <c r="L2696" i="1"/>
  <c r="L7248" i="1"/>
  <c r="L5245" i="1"/>
  <c r="L3051" i="1"/>
  <c r="L4869" i="1"/>
  <c r="L7097" i="1"/>
  <c r="L7031" i="1"/>
  <c r="L6300" i="1"/>
  <c r="L4846" i="1"/>
  <c r="L5585" i="1"/>
  <c r="L3107" i="1"/>
  <c r="L5294" i="1"/>
  <c r="L4262" i="1"/>
  <c r="L2539" i="1"/>
  <c r="L6650" i="1"/>
  <c r="L6857" i="1"/>
  <c r="L6891" i="1"/>
  <c r="L4377" i="1"/>
  <c r="L3958" i="1"/>
  <c r="L6386" i="1"/>
  <c r="L5244" i="1"/>
  <c r="L3050" i="1"/>
  <c r="L158" i="1"/>
  <c r="L4572" i="1"/>
  <c r="L6798" i="1"/>
  <c r="L4971" i="1"/>
  <c r="L1724" i="1"/>
  <c r="L4792" i="1"/>
  <c r="L7126" i="1"/>
  <c r="L5103" i="1"/>
  <c r="L2724" i="1"/>
  <c r="L6764" i="1"/>
  <c r="L2695" i="1"/>
  <c r="L3087" i="1"/>
  <c r="L6121" i="1"/>
  <c r="L3762" i="1"/>
  <c r="L2332" i="1"/>
  <c r="L5308" i="1"/>
  <c r="L7030" i="1"/>
  <c r="L2538" i="1"/>
  <c r="L2569" i="1"/>
  <c r="L4845" i="1"/>
  <c r="L5183" i="1"/>
  <c r="L1761" i="1"/>
  <c r="L5131" i="1"/>
  <c r="L2435" i="1"/>
  <c r="L6222" i="1"/>
  <c r="L7194" i="1"/>
  <c r="L3976" i="1"/>
  <c r="L1701" i="1"/>
  <c r="L5212" i="1"/>
  <c r="L6890" i="1"/>
  <c r="L1797" i="1"/>
  <c r="L4910" i="1"/>
  <c r="L4701" i="1"/>
  <c r="L6556" i="1"/>
  <c r="L120" i="1"/>
  <c r="L6690" i="1"/>
  <c r="L5053" i="1"/>
  <c r="L4376" i="1"/>
  <c r="L6797" i="1"/>
  <c r="L6444" i="1"/>
  <c r="L7247" i="1"/>
  <c r="L4868" i="1"/>
  <c r="L7096" i="1"/>
  <c r="L6796" i="1"/>
  <c r="L4727" i="1"/>
  <c r="L7095" i="1"/>
  <c r="L4726" i="1"/>
  <c r="L3086" i="1"/>
  <c r="L956" i="1"/>
  <c r="L907" i="1"/>
  <c r="L6240" i="1"/>
  <c r="L4700" i="1"/>
  <c r="L2351" i="1"/>
  <c r="L6592" i="1"/>
  <c r="L6856" i="1"/>
  <c r="L6151" i="1"/>
  <c r="L4844" i="1"/>
  <c r="L6321" i="1"/>
  <c r="L6649" i="1"/>
  <c r="L4261" i="1"/>
  <c r="L5352" i="1"/>
  <c r="L6911" i="1"/>
  <c r="L4937" i="1"/>
  <c r="L3671" i="1"/>
  <c r="L4458" i="1"/>
  <c r="L1828" i="1"/>
  <c r="L4990" i="1"/>
  <c r="L2434" i="1"/>
  <c r="L5351" i="1"/>
  <c r="L6763" i="1"/>
  <c r="L5211" i="1"/>
  <c r="L6529" i="1"/>
  <c r="L6091" i="1"/>
  <c r="L4530" i="1"/>
  <c r="L2375" i="1"/>
  <c r="L5293" i="1"/>
  <c r="L6320" i="1"/>
  <c r="L2374" i="1"/>
  <c r="L2072" i="1"/>
  <c r="L7063" i="1"/>
  <c r="L839" i="1"/>
  <c r="L5052" i="1"/>
  <c r="L4909" i="1"/>
  <c r="L6060" i="1"/>
  <c r="L7062" i="1"/>
  <c r="L2084" i="1"/>
  <c r="L4457" i="1"/>
  <c r="L3975" i="1"/>
  <c r="L4614" i="1"/>
  <c r="L3106" i="1"/>
  <c r="L2373" i="1"/>
  <c r="L6738" i="1"/>
  <c r="L5584" i="1"/>
  <c r="L3049" i="1"/>
  <c r="L5350" i="1"/>
  <c r="L4677" i="1"/>
  <c r="L7246" i="1"/>
  <c r="L7029" i="1"/>
  <c r="L4375" i="1"/>
  <c r="L5349" i="1"/>
  <c r="L2599" i="1"/>
  <c r="L6528" i="1"/>
  <c r="L7226" i="1"/>
  <c r="L5051" i="1"/>
  <c r="L6239" i="1"/>
  <c r="L7094" i="1"/>
  <c r="L4970" i="1"/>
  <c r="L4791" i="1"/>
  <c r="L6350" i="1"/>
  <c r="L2598" i="1"/>
  <c r="L7225" i="1"/>
  <c r="L4936" i="1"/>
  <c r="L5050" i="1"/>
  <c r="L1827" i="1"/>
  <c r="L5210" i="1"/>
  <c r="L4594" i="1"/>
  <c r="L6943" i="1"/>
  <c r="L4529" i="1"/>
  <c r="L4969" i="1"/>
  <c r="L6648" i="1"/>
  <c r="L7245" i="1"/>
  <c r="L2083" i="1"/>
  <c r="L973" i="1"/>
  <c r="L3226" i="1"/>
  <c r="L1858" i="1"/>
  <c r="L7125" i="1"/>
  <c r="L6150" i="1"/>
  <c r="L6059" i="1"/>
  <c r="L6910" i="1"/>
  <c r="L4790" i="1"/>
  <c r="L838" i="1"/>
  <c r="L544" i="1"/>
  <c r="L6827" i="1"/>
  <c r="L6942" i="1"/>
  <c r="L5209" i="1"/>
  <c r="L5554" i="1"/>
  <c r="L4260" i="1"/>
  <c r="L1891" i="1"/>
  <c r="L4374" i="1"/>
  <c r="L4232" i="1"/>
  <c r="L7124" i="1"/>
  <c r="L4968" i="1"/>
  <c r="L5208" i="1"/>
  <c r="L7160" i="1"/>
  <c r="L6505" i="1"/>
  <c r="L4843" i="1"/>
  <c r="L2857" i="1"/>
  <c r="L7244" i="1"/>
  <c r="L867" i="1"/>
  <c r="L5022" i="1"/>
  <c r="L6647" i="1"/>
  <c r="L6646" i="1"/>
  <c r="L6980" i="1"/>
  <c r="L2331" i="1"/>
  <c r="L6709" i="1"/>
  <c r="L4967" i="1"/>
  <c r="L3670" i="1"/>
  <c r="L1700" i="1"/>
  <c r="L4867" i="1"/>
  <c r="L3085" i="1"/>
  <c r="L6238" i="1"/>
  <c r="L6708" i="1"/>
  <c r="L4647" i="1"/>
  <c r="L4883" i="1"/>
  <c r="L4231" i="1"/>
  <c r="L2312" i="1"/>
  <c r="L4230" i="1"/>
  <c r="L3669" i="1"/>
  <c r="L5348" i="1"/>
  <c r="L2694" i="1"/>
  <c r="L6941" i="1"/>
  <c r="L2406" i="1"/>
  <c r="L5243" i="1"/>
  <c r="L6319" i="1"/>
  <c r="L3761" i="1"/>
  <c r="L3105" i="1"/>
  <c r="L4699" i="1"/>
  <c r="L4676" i="1"/>
  <c r="L3788" i="1"/>
  <c r="L5207" i="1"/>
  <c r="L6979" i="1"/>
  <c r="L4675" i="1"/>
  <c r="L2827" i="1"/>
  <c r="L7007" i="1"/>
  <c r="L5049" i="1"/>
  <c r="L5087" i="1"/>
  <c r="L6385" i="1"/>
  <c r="L3760" i="1"/>
  <c r="L6762" i="1"/>
  <c r="L5021" i="1"/>
  <c r="L5182" i="1"/>
  <c r="L3787" i="1"/>
  <c r="L5020" i="1"/>
  <c r="L6616" i="1"/>
  <c r="L3492" i="1"/>
  <c r="L5019" i="1"/>
  <c r="L2597" i="1"/>
  <c r="L7159" i="1"/>
  <c r="L4698" i="1"/>
  <c r="L5675" i="1"/>
  <c r="E4" i="5" l="1"/>
  <c r="F4" i="5"/>
  <c r="E5" i="5"/>
  <c r="F5" i="5"/>
  <c r="E6" i="5"/>
  <c r="F6" i="5"/>
  <c r="E7" i="5"/>
  <c r="F7" i="5"/>
  <c r="E8" i="5"/>
  <c r="F8" i="5"/>
  <c r="E9" i="5"/>
  <c r="F9" i="5"/>
  <c r="E10" i="5"/>
  <c r="F10" i="5"/>
  <c r="E11" i="5"/>
  <c r="F11" i="5"/>
  <c r="E12" i="5"/>
  <c r="F12" i="5"/>
  <c r="E13" i="5"/>
  <c r="F13" i="5"/>
  <c r="E14" i="5"/>
  <c r="F14" i="5"/>
  <c r="E15" i="5"/>
  <c r="F15" i="5"/>
  <c r="E16" i="5"/>
  <c r="F16" i="5"/>
  <c r="E17" i="5"/>
  <c r="F17" i="5"/>
  <c r="E18" i="5"/>
  <c r="F18" i="5"/>
  <c r="E19" i="5"/>
  <c r="F19" i="5"/>
  <c r="E20" i="5"/>
  <c r="F20" i="5"/>
  <c r="E21" i="5"/>
  <c r="F21" i="5"/>
  <c r="E22" i="5"/>
  <c r="F22" i="5"/>
  <c r="E23" i="5"/>
  <c r="F23" i="5"/>
  <c r="E24" i="5"/>
  <c r="F24" i="5"/>
  <c r="E25" i="5"/>
  <c r="F25" i="5"/>
  <c r="E26" i="5"/>
  <c r="F26" i="5"/>
  <c r="E27" i="5"/>
  <c r="F27" i="5"/>
  <c r="E28" i="5"/>
  <c r="F28" i="5"/>
  <c r="E3" i="5"/>
  <c r="N1131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L1857" i="1"/>
  <c r="L2881" i="1"/>
  <c r="L1856" i="1"/>
  <c r="L6237" i="1"/>
  <c r="L4935" i="1"/>
  <c r="L5292" i="1"/>
  <c r="L543" i="1"/>
  <c r="L4646" i="1"/>
  <c r="L2856" i="1"/>
  <c r="L837" i="1"/>
  <c r="L2433" i="1"/>
  <c r="L6384" i="1"/>
  <c r="L5155" i="1"/>
  <c r="L4934" i="1"/>
  <c r="L3668" i="1"/>
  <c r="L6591" i="1"/>
  <c r="L7006" i="1"/>
  <c r="L3819" i="1"/>
  <c r="L4469" i="1"/>
  <c r="L5623" i="1"/>
  <c r="L6783" i="1"/>
  <c r="L542" i="1"/>
  <c r="L2287" i="1"/>
  <c r="L7061" i="1"/>
  <c r="L3084" i="1"/>
  <c r="L6615" i="1"/>
  <c r="L2826" i="1"/>
  <c r="L2071" i="1"/>
  <c r="L6090" i="1"/>
  <c r="L2330" i="1"/>
  <c r="L2825" i="1"/>
  <c r="L6645" i="1"/>
  <c r="L836" i="1"/>
  <c r="L6614" i="1"/>
  <c r="L5086" i="1"/>
  <c r="L5018" i="1"/>
  <c r="L5347" i="1"/>
  <c r="L835" i="1"/>
  <c r="L1699" i="1"/>
  <c r="L5206" i="1"/>
  <c r="L6383" i="1"/>
  <c r="L5387" i="1"/>
  <c r="L866" i="1"/>
  <c r="L865" i="1"/>
  <c r="L7028" i="1"/>
  <c r="L5386" i="1"/>
  <c r="L6681" i="1"/>
  <c r="L5346" i="1"/>
  <c r="L2824" i="1"/>
  <c r="L3083" i="1"/>
  <c r="L6318" i="1"/>
  <c r="L1855" i="1"/>
  <c r="L4557" i="1"/>
  <c r="L6120" i="1"/>
  <c r="L3225" i="1"/>
  <c r="L2568" i="1"/>
  <c r="L6940" i="1"/>
  <c r="L7224" i="1"/>
  <c r="L2823" i="1"/>
  <c r="L6889" i="1"/>
  <c r="L3818" i="1"/>
  <c r="L2537" i="1"/>
  <c r="L4145" i="1"/>
  <c r="L7123" i="1"/>
  <c r="L6504" i="1"/>
  <c r="L4789" i="1"/>
  <c r="L7060" i="1"/>
  <c r="L7093" i="1"/>
  <c r="L2567" i="1"/>
  <c r="L3491" i="1"/>
  <c r="L7223" i="1"/>
  <c r="L1826" i="1"/>
  <c r="L6236" i="1"/>
  <c r="L6888" i="1"/>
  <c r="L4674" i="1"/>
  <c r="L6723" i="1"/>
  <c r="L6235" i="1"/>
  <c r="L834" i="1"/>
  <c r="L2630" i="1"/>
  <c r="L972" i="1"/>
  <c r="L7158" i="1"/>
  <c r="L5345" i="1"/>
  <c r="L7157" i="1"/>
  <c r="L6993" i="1"/>
  <c r="L6613" i="1"/>
  <c r="L2372" i="1"/>
  <c r="L6349" i="1"/>
  <c r="L7222" i="1"/>
  <c r="L1698" i="1"/>
  <c r="L5553" i="1"/>
  <c r="L2432" i="1"/>
  <c r="L6644" i="1"/>
  <c r="L937" i="1"/>
  <c r="L3786" i="1"/>
  <c r="L6221" i="1"/>
  <c r="L5552" i="1"/>
  <c r="L7193" i="1"/>
  <c r="L1854" i="1"/>
  <c r="L1853" i="1"/>
  <c r="L1999" i="1"/>
  <c r="L860" i="1"/>
  <c r="L1796" i="1"/>
  <c r="L833" i="1"/>
  <c r="L832" i="1"/>
  <c r="L1825" i="1"/>
  <c r="L2880" i="1"/>
  <c r="L6299" i="1"/>
  <c r="L4556" i="1"/>
  <c r="L1697" i="1"/>
  <c r="L3082" i="1"/>
  <c r="L6855" i="1"/>
  <c r="L5130" i="1"/>
  <c r="L5129" i="1"/>
  <c r="L4866" i="1"/>
  <c r="L2822" i="1"/>
  <c r="L7243" i="1"/>
  <c r="L4613" i="1"/>
  <c r="L5674" i="1"/>
  <c r="L6978" i="1"/>
  <c r="L2405" i="1"/>
  <c r="L1760" i="1"/>
  <c r="L3785" i="1"/>
  <c r="L2566" i="1"/>
  <c r="L2311" i="1"/>
  <c r="L4966" i="1"/>
  <c r="L5622" i="1"/>
  <c r="L2536" i="1"/>
  <c r="L2404" i="1"/>
  <c r="L5048" i="1"/>
  <c r="L2855" i="1"/>
  <c r="L119" i="1"/>
  <c r="L2431" i="1"/>
  <c r="L5145" i="1"/>
  <c r="L1723" i="1"/>
  <c r="L6089" i="1"/>
  <c r="L1759" i="1"/>
  <c r="L7092" i="1"/>
  <c r="L4865" i="1"/>
  <c r="L2854" i="1"/>
  <c r="L6527" i="1"/>
  <c r="L3667" i="1"/>
  <c r="L4612" i="1"/>
  <c r="L2286" i="1"/>
  <c r="L6909" i="1"/>
  <c r="L864" i="1"/>
  <c r="L4673" i="1"/>
  <c r="L3817" i="1"/>
  <c r="L4842" i="1"/>
  <c r="L4933" i="1"/>
  <c r="L6234" i="1"/>
  <c r="L6119" i="1"/>
  <c r="L2350" i="1"/>
  <c r="L6887" i="1"/>
  <c r="L4882" i="1"/>
  <c r="L4555" i="1"/>
  <c r="L7059" i="1"/>
  <c r="L1758" i="1"/>
  <c r="L6526" i="1"/>
  <c r="L4528" i="1"/>
  <c r="L6795" i="1"/>
  <c r="L6118" i="1"/>
  <c r="L1890" i="1"/>
  <c r="L6149" i="1"/>
  <c r="L3490" i="1"/>
  <c r="L4602" i="1"/>
  <c r="L3759" i="1"/>
  <c r="L2349" i="1"/>
  <c r="L541" i="1"/>
  <c r="L906" i="1"/>
  <c r="L4965" i="1"/>
  <c r="L5583" i="1"/>
  <c r="L5047" i="1"/>
  <c r="L2403" i="1"/>
  <c r="L4110" i="1"/>
  <c r="L3048" i="1"/>
  <c r="L5385" i="1"/>
  <c r="L2821" i="1"/>
  <c r="L4932" i="1"/>
  <c r="L2310" i="1"/>
  <c r="L5621" i="1"/>
  <c r="L1889" i="1"/>
  <c r="L1795" i="1"/>
  <c r="L1824" i="1"/>
  <c r="L3758" i="1"/>
  <c r="L4176" i="1"/>
  <c r="L7091" i="1"/>
  <c r="L2629" i="1"/>
  <c r="L6220" i="1"/>
  <c r="L157" i="1"/>
  <c r="L4788" i="1"/>
  <c r="L4908" i="1"/>
  <c r="L2853" i="1"/>
  <c r="L6707" i="1"/>
  <c r="L4864" i="1"/>
  <c r="L1852" i="1"/>
  <c r="L6612" i="1"/>
  <c r="L6219" i="1"/>
  <c r="L6611" i="1"/>
  <c r="L831" i="1"/>
  <c r="L6610" i="1"/>
  <c r="L6263" i="1"/>
  <c r="L6525" i="1"/>
  <c r="L3666" i="1"/>
  <c r="L4229" i="1"/>
  <c r="L5046" i="1"/>
  <c r="L3515" i="1"/>
  <c r="L2371" i="1"/>
  <c r="L6058" i="1"/>
  <c r="L6088" i="1"/>
  <c r="L3081" i="1"/>
  <c r="L936" i="1"/>
  <c r="L6590" i="1"/>
  <c r="L2309" i="1"/>
  <c r="L5673" i="1"/>
  <c r="L6737" i="1"/>
  <c r="L5344" i="1"/>
  <c r="L6087" i="1"/>
  <c r="L5017" i="1"/>
  <c r="L156" i="1"/>
  <c r="L4863" i="1"/>
  <c r="L3104" i="1"/>
  <c r="L1794" i="1"/>
  <c r="L3489" i="1"/>
  <c r="L4228" i="1"/>
  <c r="L1757" i="1"/>
  <c r="L3816" i="1"/>
  <c r="L7027" i="1"/>
  <c r="L5672" i="1"/>
  <c r="L1756" i="1"/>
  <c r="L4725" i="1"/>
  <c r="L4841" i="1"/>
  <c r="L3784" i="1"/>
  <c r="L155" i="1"/>
  <c r="L2348" i="1"/>
  <c r="L154" i="1"/>
  <c r="L4468" i="1"/>
  <c r="L6706" i="1"/>
  <c r="L2285" i="1"/>
  <c r="L153" i="1"/>
  <c r="L5267" i="1"/>
  <c r="L5291" i="1"/>
  <c r="L4645" i="1"/>
  <c r="L4373" i="1"/>
  <c r="L4554" i="1"/>
  <c r="L5085" i="1"/>
  <c r="L3665" i="1"/>
  <c r="L2347" i="1"/>
  <c r="L5181" i="1"/>
  <c r="L830" i="1"/>
  <c r="L6478" i="1"/>
  <c r="L6148" i="1"/>
  <c r="L6589" i="1"/>
  <c r="L2308" i="1"/>
  <c r="L6298" i="1"/>
  <c r="L7192" i="1"/>
  <c r="L5582" i="1"/>
  <c r="L2535" i="1"/>
  <c r="L6418" i="1"/>
  <c r="L1823" i="1"/>
  <c r="L5384" i="1"/>
  <c r="L6297" i="1"/>
  <c r="L2307" i="1"/>
  <c r="L7221" i="1"/>
  <c r="L2628" i="1"/>
  <c r="L4527" i="1"/>
  <c r="L6417" i="1"/>
  <c r="L2693" i="1"/>
  <c r="L3664" i="1"/>
  <c r="L2820" i="1"/>
  <c r="L6680" i="1"/>
  <c r="L2070" i="1"/>
  <c r="L6854" i="1"/>
  <c r="L4787" i="1"/>
  <c r="L540" i="1"/>
  <c r="L6826" i="1"/>
  <c r="L1793" i="1"/>
  <c r="L3757" i="1"/>
  <c r="L4227" i="1"/>
  <c r="L4526" i="1"/>
  <c r="L2596" i="1"/>
  <c r="L6588" i="1"/>
  <c r="L3488" i="1"/>
  <c r="L5266" i="1"/>
  <c r="L7026" i="1"/>
  <c r="L3487" i="1"/>
  <c r="L4840" i="1"/>
  <c r="L1696" i="1"/>
  <c r="L1755" i="1"/>
  <c r="L2402" i="1"/>
  <c r="L6761" i="1"/>
  <c r="L5016" i="1"/>
  <c r="L6760" i="1"/>
  <c r="L3663" i="1"/>
  <c r="L6825" i="1"/>
  <c r="L6218" i="1"/>
  <c r="L6908" i="1"/>
  <c r="L7191" i="1"/>
  <c r="L2346" i="1"/>
  <c r="L118" i="1"/>
  <c r="L4881" i="1"/>
  <c r="L7090" i="1"/>
  <c r="L2401" i="1"/>
  <c r="L7025" i="1"/>
  <c r="L4839" i="1"/>
  <c r="L4456" i="1"/>
  <c r="L6443" i="1"/>
  <c r="L4644" i="1"/>
  <c r="L4724" i="1"/>
  <c r="L1888" i="1"/>
  <c r="L6679" i="1"/>
  <c r="L4931" i="1"/>
  <c r="L539" i="1"/>
  <c r="L5671" i="1"/>
  <c r="L5581" i="1"/>
  <c r="L1792" i="1"/>
  <c r="L2723" i="1"/>
  <c r="L4838" i="1"/>
  <c r="L5015" i="1"/>
  <c r="L6057" i="1"/>
  <c r="L2400" i="1"/>
  <c r="L6939" i="1"/>
  <c r="L5205" i="1"/>
  <c r="L7220" i="1"/>
  <c r="L2989" i="1"/>
  <c r="L4455" i="1"/>
  <c r="L538" i="1"/>
  <c r="L4786" i="1"/>
  <c r="L5128" i="1"/>
  <c r="L1851" i="1"/>
  <c r="L2399" i="1"/>
  <c r="L2306" i="1"/>
  <c r="L6705" i="1"/>
  <c r="L6555" i="1"/>
  <c r="L2370" i="1"/>
  <c r="L5084" i="1"/>
  <c r="L5383" i="1"/>
  <c r="L2595" i="1"/>
  <c r="L5620" i="1"/>
  <c r="L6348" i="1"/>
  <c r="L4601" i="1"/>
  <c r="L4571" i="1"/>
  <c r="L6117" i="1"/>
  <c r="L4372" i="1"/>
  <c r="L4697" i="1"/>
  <c r="L5290" i="1"/>
  <c r="L4454" i="1"/>
  <c r="L3974" i="1"/>
  <c r="L6853" i="1"/>
  <c r="L4989" i="1"/>
  <c r="L4964" i="1"/>
  <c r="L4259" i="1"/>
  <c r="L6907" i="1"/>
  <c r="L1695" i="1"/>
  <c r="L2565" i="1"/>
  <c r="L5154" i="1"/>
  <c r="L6056" i="1"/>
  <c r="L3080" i="1"/>
  <c r="L6296" i="1"/>
  <c r="L6416" i="1"/>
  <c r="L1887" i="1"/>
  <c r="L5242" i="1"/>
  <c r="L4226" i="1"/>
  <c r="L6382" i="1"/>
  <c r="L4467" i="1"/>
  <c r="L6116" i="1"/>
  <c r="L6938" i="1"/>
  <c r="L971" i="1"/>
  <c r="L5045" i="1"/>
  <c r="L6704" i="1"/>
  <c r="L5014" i="1"/>
  <c r="L2564" i="1"/>
  <c r="L1886" i="1"/>
  <c r="L2819" i="1"/>
  <c r="L2627" i="1"/>
  <c r="L6643" i="1"/>
  <c r="L1822" i="1"/>
  <c r="L3783" i="1"/>
  <c r="L6782" i="1"/>
  <c r="L6609" i="1"/>
  <c r="L3756" i="1"/>
  <c r="L5180" i="1"/>
  <c r="L4258" i="1"/>
  <c r="L3662" i="1"/>
  <c r="L5179" i="1"/>
  <c r="L4225" i="1"/>
  <c r="L2430" i="1"/>
  <c r="L6262" i="1"/>
  <c r="L4466" i="1"/>
  <c r="L6055" i="1"/>
  <c r="L2626" i="1"/>
  <c r="L6886" i="1"/>
  <c r="L2594" i="1"/>
  <c r="L5670" i="1"/>
  <c r="L4643" i="1"/>
  <c r="L1885" i="1"/>
  <c r="L3079" i="1"/>
  <c r="L7190" i="1"/>
  <c r="L6381" i="1"/>
  <c r="L829" i="1"/>
  <c r="L2284" i="1"/>
  <c r="L2722" i="1"/>
  <c r="L828" i="1"/>
  <c r="L2563" i="1"/>
  <c r="L5127" i="1"/>
  <c r="L6415" i="1"/>
  <c r="L6347" i="1"/>
  <c r="L6977" i="1"/>
  <c r="L6759" i="1"/>
  <c r="L3815" i="1"/>
  <c r="L537" i="1"/>
  <c r="L3973" i="1"/>
  <c r="L4785" i="1"/>
  <c r="L3078" i="1"/>
  <c r="L6295" i="1"/>
  <c r="L970" i="1"/>
  <c r="L5178" i="1"/>
  <c r="L4224" i="1"/>
  <c r="L6147" i="1"/>
  <c r="L2082" i="1"/>
  <c r="L6414" i="1"/>
  <c r="L2380" i="1"/>
  <c r="L6477" i="1"/>
  <c r="L1694" i="1"/>
  <c r="L5619" i="1"/>
  <c r="L6086" i="1"/>
  <c r="L4862" i="1"/>
  <c r="L3782" i="1"/>
  <c r="L2625" i="1"/>
  <c r="L152" i="1"/>
  <c r="L5083" i="1"/>
  <c r="L6678" i="1"/>
  <c r="L1821" i="1"/>
  <c r="L2852" i="1"/>
  <c r="L6380" i="1"/>
  <c r="L6115" i="1"/>
  <c r="L5102" i="1"/>
  <c r="L3661" i="1"/>
  <c r="L5204" i="1"/>
  <c r="L4475" i="1"/>
  <c r="L6554" i="1"/>
  <c r="L7089" i="1"/>
  <c r="L6824" i="1"/>
  <c r="L6085" i="1"/>
  <c r="L2305" i="1"/>
  <c r="L2692" i="1"/>
  <c r="L4453" i="1"/>
  <c r="L4837" i="1"/>
  <c r="L4907" i="1"/>
  <c r="L2851" i="1"/>
  <c r="L4109" i="1"/>
  <c r="L6976" i="1"/>
  <c r="L6294" i="1"/>
  <c r="L7122" i="1"/>
  <c r="L4553" i="1"/>
  <c r="L6852" i="1"/>
  <c r="L3814" i="1"/>
  <c r="L6146" i="1"/>
  <c r="L4930" i="1"/>
  <c r="L7189" i="1"/>
  <c r="L2329" i="1"/>
  <c r="L2429" i="1"/>
  <c r="L7156" i="1"/>
  <c r="L7024" i="1"/>
  <c r="L6823" i="1"/>
  <c r="L3781" i="1"/>
  <c r="L7121" i="1"/>
  <c r="L6503" i="1"/>
  <c r="L6379" i="1"/>
  <c r="L1884" i="1"/>
  <c r="L5265" i="1"/>
  <c r="L6937" i="1"/>
  <c r="L3514" i="1"/>
  <c r="L5044" i="1"/>
  <c r="L6608" i="1"/>
  <c r="L6502" i="1"/>
  <c r="L7219" i="1"/>
  <c r="L7188" i="1"/>
  <c r="L5101" i="1"/>
  <c r="L4452" i="1"/>
  <c r="L6992" i="1"/>
  <c r="L1693" i="1"/>
  <c r="L4451" i="1"/>
  <c r="L6822" i="1"/>
  <c r="L6413" i="1"/>
  <c r="L2624" i="1"/>
  <c r="L4784" i="1"/>
  <c r="L2534" i="1"/>
  <c r="L4929" i="1"/>
  <c r="L4723" i="1"/>
  <c r="L1820" i="1"/>
  <c r="L6412" i="1"/>
  <c r="L1722" i="1"/>
  <c r="L6378" i="1"/>
  <c r="L3780" i="1"/>
  <c r="L4600" i="1"/>
  <c r="L559" i="1"/>
  <c r="L2323" i="1"/>
  <c r="L2562" i="1"/>
  <c r="L4223" i="1"/>
  <c r="L2379" i="1"/>
  <c r="L1850" i="1"/>
  <c r="L6346" i="1"/>
  <c r="L5551" i="1"/>
  <c r="L3779" i="1"/>
  <c r="L6821" i="1"/>
  <c r="L1721" i="1"/>
  <c r="L2691" i="1"/>
  <c r="L4906" i="1"/>
  <c r="L6524" i="1"/>
  <c r="L3513" i="1"/>
  <c r="L6975" i="1"/>
  <c r="L2593" i="1"/>
  <c r="L2592" i="1"/>
  <c r="L5153" i="1"/>
  <c r="L5550" i="1"/>
  <c r="L4672" i="1"/>
  <c r="L4988" i="1"/>
  <c r="L5126" i="1"/>
  <c r="L4861" i="1"/>
  <c r="L5580" i="1"/>
  <c r="L935" i="1"/>
  <c r="L5125" i="1"/>
  <c r="L4552" i="1"/>
  <c r="L4450" i="1"/>
  <c r="L4222" i="1"/>
  <c r="L6261" i="1"/>
  <c r="L6794" i="1"/>
  <c r="L6974" i="1"/>
  <c r="L6084" i="1"/>
  <c r="L6906" i="1"/>
  <c r="L5382" i="1"/>
  <c r="L3778" i="1"/>
  <c r="L3972" i="1"/>
  <c r="L6607" i="1"/>
  <c r="L4783" i="1"/>
  <c r="L2874" i="1"/>
  <c r="L3971" i="1"/>
  <c r="L5177" i="1"/>
  <c r="L7058" i="1"/>
  <c r="L4221" i="1"/>
  <c r="L536" i="1"/>
  <c r="L2721" i="1"/>
  <c r="L4611" i="1"/>
  <c r="L3103" i="1"/>
  <c r="L7057" i="1"/>
  <c r="L151" i="1"/>
  <c r="L4371" i="1"/>
  <c r="L2591" i="1"/>
  <c r="L4905" i="1"/>
  <c r="L6703" i="1"/>
  <c r="L6702" i="1"/>
  <c r="L3755" i="1"/>
  <c r="L6553" i="1"/>
  <c r="L6411" i="1"/>
  <c r="L6476" i="1"/>
  <c r="L1791" i="1"/>
  <c r="L1998" i="1"/>
  <c r="L5618" i="1"/>
  <c r="L6442" i="1"/>
  <c r="L1790" i="1"/>
  <c r="L6054" i="1"/>
  <c r="L6260" i="1"/>
  <c r="L1720" i="1"/>
  <c r="L4671" i="1"/>
  <c r="L4144" i="1"/>
  <c r="L6441" i="1"/>
  <c r="L2690" i="1"/>
  <c r="L4860" i="1"/>
  <c r="L2623" i="1"/>
  <c r="L1883" i="1"/>
  <c r="L6217" i="1"/>
  <c r="L7218" i="1"/>
  <c r="L6820" i="1"/>
  <c r="L5264" i="1"/>
  <c r="L3187" i="1"/>
  <c r="L7155" i="1"/>
  <c r="L969" i="1"/>
  <c r="L5241" i="1"/>
  <c r="L4782" i="1"/>
  <c r="L7023" i="1"/>
  <c r="L6701" i="1"/>
  <c r="L6345" i="1"/>
  <c r="L4987" i="1"/>
  <c r="L3047" i="1"/>
  <c r="L4696" i="1"/>
  <c r="L6793" i="1"/>
  <c r="L4220" i="1"/>
  <c r="L6851" i="1"/>
  <c r="L6642" i="1"/>
  <c r="L6587" i="1"/>
  <c r="L4880" i="1"/>
  <c r="L2818" i="1"/>
  <c r="L6377" i="1"/>
  <c r="L6758" i="1"/>
  <c r="L2533" i="1"/>
  <c r="L1754" i="1"/>
  <c r="L1819" i="1"/>
  <c r="L6973" i="1"/>
  <c r="L6145" i="1"/>
  <c r="L3660" i="1"/>
  <c r="L5013" i="1"/>
  <c r="L1789" i="1"/>
  <c r="L5289" i="1"/>
  <c r="L4474" i="1"/>
  <c r="L7187" i="1"/>
  <c r="L5403" i="1"/>
  <c r="L2283" i="1"/>
  <c r="L5203" i="1"/>
  <c r="L3512" i="1"/>
  <c r="L1882" i="1"/>
  <c r="L5012" i="1"/>
  <c r="L934" i="1"/>
  <c r="L3970" i="1"/>
  <c r="L7242" i="1"/>
  <c r="L4449" i="1"/>
  <c r="L5617" i="1"/>
  <c r="L535" i="1"/>
  <c r="L2328" i="1"/>
  <c r="L6885" i="1"/>
  <c r="L1719" i="1"/>
  <c r="L4257" i="1"/>
  <c r="L4370" i="1"/>
  <c r="L6606" i="1"/>
  <c r="L4570" i="1"/>
  <c r="L6053" i="1"/>
  <c r="L5063" i="1"/>
  <c r="L4836" i="1"/>
  <c r="L6259" i="1"/>
  <c r="L6083" i="1"/>
  <c r="L2398" i="1"/>
  <c r="L5124" i="1"/>
  <c r="L1753" i="1"/>
  <c r="L6972" i="1"/>
  <c r="L5123" i="1"/>
  <c r="L6700" i="1"/>
  <c r="L2720" i="1"/>
  <c r="L1752" i="1"/>
  <c r="L2561" i="1"/>
  <c r="L7005" i="1"/>
  <c r="L2689" i="1"/>
  <c r="L5176" i="1"/>
  <c r="L2397" i="1"/>
  <c r="L4879" i="1"/>
  <c r="L4859" i="1"/>
  <c r="L1751" i="1"/>
  <c r="L3102" i="1"/>
  <c r="L1788" i="1"/>
  <c r="L4551" i="1"/>
  <c r="L4835" i="1"/>
  <c r="L3969" i="1"/>
  <c r="L2345" i="1"/>
  <c r="L5616" i="1"/>
  <c r="L3101" i="1"/>
  <c r="L2428" i="1"/>
  <c r="L2396" i="1"/>
  <c r="L5152" i="1"/>
  <c r="L4219" i="1"/>
  <c r="L117" i="1"/>
  <c r="L6819" i="1"/>
  <c r="L3968" i="1"/>
  <c r="L2879" i="1"/>
  <c r="L7120" i="1"/>
  <c r="L5175" i="1"/>
  <c r="L150" i="1"/>
  <c r="L5240" i="1"/>
  <c r="L4695" i="1"/>
  <c r="L4448" i="1"/>
  <c r="L5151" i="1"/>
  <c r="L5615" i="1"/>
  <c r="L4670" i="1"/>
  <c r="L2719" i="1"/>
  <c r="L6641" i="1"/>
  <c r="L5549" i="1"/>
  <c r="L5263" i="1"/>
  <c r="L6258" i="1"/>
  <c r="L5669" i="1"/>
  <c r="L6376" i="1"/>
  <c r="L3077" i="1"/>
  <c r="L3511" i="1"/>
  <c r="L6410" i="1"/>
  <c r="L5082" i="1"/>
  <c r="L3754" i="1"/>
  <c r="L2327" i="1"/>
  <c r="L5643" i="1"/>
  <c r="L2878" i="1"/>
  <c r="L3753" i="1"/>
  <c r="L7088" i="1"/>
  <c r="L2688" i="1"/>
  <c r="L5239" i="1"/>
  <c r="L6781" i="1"/>
  <c r="L6082" i="1"/>
  <c r="L6905" i="1"/>
  <c r="L2304" i="1"/>
  <c r="L5238" i="1"/>
  <c r="L6052" i="1"/>
  <c r="L4986" i="1"/>
  <c r="L3813" i="1"/>
  <c r="L6081" i="1"/>
  <c r="L6884" i="1"/>
  <c r="L5043" i="1"/>
  <c r="L2687" i="1"/>
  <c r="L6344" i="1"/>
  <c r="L5614" i="1"/>
  <c r="L4550" i="1"/>
  <c r="L4669" i="1"/>
  <c r="L6475" i="1"/>
  <c r="L2560" i="1"/>
  <c r="L4447" i="1"/>
  <c r="L3100" i="1"/>
  <c r="L3812" i="1"/>
  <c r="L3046" i="1"/>
  <c r="L6440" i="1"/>
  <c r="L4642" i="1"/>
  <c r="L3045" i="1"/>
  <c r="L6343" i="1"/>
  <c r="L1787" i="1"/>
  <c r="L933" i="1"/>
  <c r="L4641" i="1"/>
  <c r="L6257" i="1"/>
  <c r="L5122" i="1"/>
  <c r="L5579" i="1"/>
  <c r="L4722" i="1"/>
  <c r="L534" i="1"/>
  <c r="L2850" i="1"/>
  <c r="L5578" i="1"/>
  <c r="L1692" i="1"/>
  <c r="L1750" i="1"/>
  <c r="L149" i="1"/>
  <c r="L6586" i="1"/>
  <c r="L1849" i="1"/>
  <c r="L5402" i="1"/>
  <c r="L7056" i="1"/>
  <c r="L5343" i="1"/>
  <c r="L5081" i="1"/>
  <c r="L6409" i="1"/>
  <c r="L6971" i="1"/>
  <c r="L5080" i="1"/>
  <c r="L2559" i="1"/>
  <c r="L6818" i="1"/>
  <c r="L3486" i="1"/>
  <c r="L6216" i="1"/>
  <c r="L5342" i="1"/>
  <c r="L3967" i="1"/>
  <c r="L4834" i="1"/>
  <c r="L6936" i="1"/>
  <c r="L6375" i="1"/>
  <c r="L6883" i="1"/>
  <c r="L5288" i="1"/>
  <c r="L7055" i="1"/>
  <c r="L7217" i="1"/>
  <c r="L5042" i="1"/>
  <c r="L2282" i="1"/>
  <c r="L533" i="1"/>
  <c r="L1881" i="1"/>
  <c r="L6523" i="1"/>
  <c r="L6935" i="1"/>
  <c r="L6736" i="1"/>
  <c r="L6374" i="1"/>
  <c r="L7119" i="1"/>
  <c r="L954" i="1"/>
  <c r="L6342" i="1"/>
  <c r="L5237" i="1"/>
  <c r="L6373" i="1"/>
  <c r="L1786" i="1"/>
  <c r="L5341" i="1"/>
  <c r="L2532" i="1"/>
  <c r="L5381" i="1"/>
  <c r="L1718" i="1"/>
  <c r="L4549" i="1"/>
  <c r="L6293" i="1"/>
  <c r="L7022" i="1"/>
  <c r="L968" i="1"/>
  <c r="L532" i="1"/>
  <c r="L1848" i="1"/>
  <c r="L6317" i="1"/>
  <c r="L7054" i="1"/>
  <c r="L1785" i="1"/>
  <c r="L4985" i="1"/>
  <c r="L3076" i="1"/>
  <c r="L5121" i="1"/>
  <c r="L4610" i="1"/>
  <c r="L6144" i="1"/>
  <c r="L7118" i="1"/>
  <c r="L2531" i="1"/>
  <c r="L6372" i="1"/>
  <c r="L3957" i="1"/>
  <c r="L6757" i="1"/>
  <c r="L6780" i="1"/>
  <c r="L932" i="1"/>
  <c r="L6143" i="1"/>
  <c r="L6817" i="1"/>
  <c r="L5380" i="1"/>
  <c r="L2817" i="1"/>
  <c r="L4473" i="1"/>
  <c r="L5548" i="1"/>
  <c r="L1880" i="1"/>
  <c r="L4721" i="1"/>
  <c r="L5079" i="1"/>
  <c r="L3811" i="1"/>
  <c r="L7216" i="1"/>
  <c r="L6735" i="1"/>
  <c r="L116" i="1"/>
  <c r="L7241" i="1"/>
  <c r="L2558" i="1"/>
  <c r="L3044" i="1"/>
  <c r="L2395" i="1"/>
  <c r="L2686" i="1"/>
  <c r="L2685" i="1"/>
  <c r="L6970" i="1"/>
  <c r="L4548" i="1"/>
  <c r="L2590" i="1"/>
  <c r="L2427" i="1"/>
  <c r="L6934" i="1"/>
  <c r="L3043" i="1"/>
  <c r="L6439" i="1"/>
  <c r="L6991" i="1"/>
  <c r="L4720" i="1"/>
  <c r="L6816" i="1"/>
  <c r="L6080" i="1"/>
  <c r="L6585" i="1"/>
  <c r="L4719" i="1"/>
  <c r="L5547" i="1"/>
  <c r="L2530" i="1"/>
  <c r="L6316" i="1"/>
  <c r="L5174" i="1"/>
  <c r="L4547" i="1"/>
  <c r="L6438" i="1"/>
  <c r="L931" i="1"/>
  <c r="L6215" i="1"/>
  <c r="L1784" i="1"/>
  <c r="L4781" i="1"/>
  <c r="L1847" i="1"/>
  <c r="L4218" i="1"/>
  <c r="L6552" i="1"/>
  <c r="L2849" i="1"/>
  <c r="L6904" i="1"/>
  <c r="L6214" i="1"/>
  <c r="L3966" i="1"/>
  <c r="L4928" i="1"/>
  <c r="L3752" i="1"/>
  <c r="L1818" i="1"/>
  <c r="L1749" i="1"/>
  <c r="L558" i="1"/>
  <c r="L6743" i="1"/>
  <c r="L7004" i="1"/>
  <c r="L4472" i="1"/>
  <c r="L5546" i="1"/>
  <c r="L6551" i="1"/>
  <c r="L6292" i="1"/>
  <c r="L2369" i="1"/>
  <c r="L6079" i="1"/>
  <c r="L148" i="1"/>
  <c r="L6315" i="1"/>
  <c r="L859" i="1"/>
  <c r="L7154" i="1"/>
  <c r="L7215" i="1"/>
  <c r="L3965" i="1"/>
  <c r="L1879" i="1"/>
  <c r="L6933" i="1"/>
  <c r="L1783" i="1"/>
  <c r="L7003" i="1"/>
  <c r="L3183" i="1"/>
  <c r="L5642" i="1"/>
  <c r="L4718" i="1"/>
  <c r="L5668" i="1"/>
  <c r="L4569" i="1"/>
  <c r="L6903" i="1"/>
  <c r="L2589" i="1"/>
  <c r="L2877" i="1"/>
  <c r="L4369" i="1"/>
  <c r="L3659" i="1"/>
  <c r="L3485" i="1"/>
  <c r="L4904" i="1"/>
  <c r="L5202" i="1"/>
  <c r="L6815" i="1"/>
  <c r="L5401" i="1"/>
  <c r="L2848" i="1"/>
  <c r="L2718" i="1"/>
  <c r="L6213" i="1"/>
  <c r="L7153" i="1"/>
  <c r="L6051" i="1"/>
  <c r="L4903" i="1"/>
  <c r="L5379" i="1"/>
  <c r="L1878" i="1"/>
  <c r="L6786" i="1"/>
  <c r="L953" i="1"/>
  <c r="L952" i="1"/>
  <c r="L2368" i="1"/>
  <c r="L4217" i="1"/>
  <c r="L3751" i="1"/>
  <c r="L6640" i="1"/>
  <c r="L5011" i="1"/>
  <c r="L2847" i="1"/>
  <c r="L863" i="1"/>
  <c r="L1717" i="1"/>
  <c r="L5010" i="1"/>
  <c r="L3042" i="1"/>
  <c r="L1817" i="1"/>
  <c r="L4640" i="1"/>
  <c r="L6990" i="1"/>
  <c r="L6605" i="1"/>
  <c r="L1846" i="1"/>
  <c r="L3777" i="1"/>
  <c r="L2426" i="1"/>
  <c r="L4446" i="1"/>
  <c r="L6291" i="1"/>
  <c r="L6584" i="1"/>
  <c r="L4256" i="1"/>
  <c r="L3075" i="1"/>
  <c r="L4216" i="1"/>
  <c r="L6989" i="1"/>
  <c r="L955" i="1"/>
  <c r="L7021" i="1"/>
  <c r="L4780" i="1"/>
  <c r="L4694" i="1"/>
  <c r="L7186" i="1"/>
  <c r="L6050" i="1"/>
  <c r="L2873" i="1"/>
  <c r="L6792" i="1"/>
  <c r="L6078" i="1"/>
  <c r="L5236" i="1"/>
  <c r="L4963" i="1"/>
  <c r="L1816" i="1"/>
  <c r="L6212" i="1"/>
  <c r="L2816" i="1"/>
  <c r="L7214" i="1"/>
  <c r="L4609" i="1"/>
  <c r="L3776" i="1"/>
  <c r="L7213" i="1"/>
  <c r="L5545" i="1"/>
  <c r="L7087" i="1"/>
  <c r="L115" i="1"/>
  <c r="L3658" i="1"/>
  <c r="L3182" i="1"/>
  <c r="L6114" i="1"/>
  <c r="L2557" i="1"/>
  <c r="L5120" i="1"/>
  <c r="L3484" i="1"/>
  <c r="L5235" i="1"/>
  <c r="L6474" i="1"/>
  <c r="L6882" i="1"/>
  <c r="L1845" i="1"/>
  <c r="L4143" i="1"/>
  <c r="L5378" i="1"/>
  <c r="L5667" i="1"/>
  <c r="L6233" i="1"/>
  <c r="L6969" i="1"/>
  <c r="L4255" i="1"/>
  <c r="L6850" i="1"/>
  <c r="L1877" i="1"/>
  <c r="L2815" i="1"/>
  <c r="L6142" i="1"/>
  <c r="L6371" i="1"/>
  <c r="L6522" i="1"/>
  <c r="L3483" i="1"/>
  <c r="L2622" i="1"/>
  <c r="L6370" i="1"/>
  <c r="L4858" i="1"/>
  <c r="L3041" i="1"/>
  <c r="L5173" i="1"/>
  <c r="L5577" i="1"/>
  <c r="L5100" i="1"/>
  <c r="L4927" i="1"/>
  <c r="L5119" i="1"/>
  <c r="L5287" i="1"/>
  <c r="L2425" i="1"/>
  <c r="L5576" i="1"/>
  <c r="L4546" i="1"/>
  <c r="L5262" i="1"/>
  <c r="L2344" i="1"/>
  <c r="L4833" i="1"/>
  <c r="L6932" i="1"/>
  <c r="L6408" i="1"/>
  <c r="L6968" i="1"/>
  <c r="L5613" i="1"/>
  <c r="L1997" i="1"/>
  <c r="L2846" i="1"/>
  <c r="L531" i="1"/>
  <c r="L5118" i="1"/>
  <c r="L6314" i="1"/>
  <c r="L2529" i="1"/>
  <c r="L147" i="1"/>
  <c r="L3074" i="1"/>
  <c r="L5234" i="1"/>
  <c r="L6290" i="1"/>
  <c r="L6113" i="1"/>
  <c r="L4668" i="1"/>
  <c r="L7212" i="1"/>
  <c r="L4902" i="1"/>
  <c r="L6437" i="1"/>
  <c r="L2528" i="1"/>
  <c r="L2281" i="1"/>
  <c r="L2069" i="1"/>
  <c r="L5286" i="1"/>
  <c r="L2684" i="1"/>
  <c r="L6256" i="1"/>
  <c r="L6967" i="1"/>
  <c r="L1815" i="1"/>
  <c r="L6604" i="1"/>
  <c r="L3775" i="1"/>
  <c r="L3810" i="1"/>
  <c r="L3040" i="1"/>
  <c r="L2683" i="1"/>
  <c r="L146" i="1"/>
  <c r="L6583" i="1"/>
  <c r="L967" i="1"/>
  <c r="L4717" i="1"/>
  <c r="L6966" i="1"/>
  <c r="L6049" i="1"/>
  <c r="L5641" i="1"/>
  <c r="L4545" i="1"/>
  <c r="L6849" i="1"/>
  <c r="L6848" i="1"/>
  <c r="L5666" i="1"/>
  <c r="L3657" i="1"/>
  <c r="L6550" i="1"/>
  <c r="L5078" i="1"/>
  <c r="L7117" i="1"/>
  <c r="L6521" i="1"/>
  <c r="L4984" i="1"/>
  <c r="L6814" i="1"/>
  <c r="L2343" i="1"/>
  <c r="L6341" i="1"/>
  <c r="L2527" i="1"/>
  <c r="L6677" i="1"/>
  <c r="L3510" i="1"/>
  <c r="L2367" i="1"/>
  <c r="L5285" i="1"/>
  <c r="L6603" i="1"/>
  <c r="L1716" i="1"/>
  <c r="L4667" i="1"/>
  <c r="L6988" i="1"/>
  <c r="L6931" i="1"/>
  <c r="L1814" i="1"/>
  <c r="L5284" i="1"/>
  <c r="L4962" i="1"/>
  <c r="L2326" i="1"/>
  <c r="L5172" i="1"/>
  <c r="L1782" i="1"/>
  <c r="L6501" i="1"/>
  <c r="L4878" i="1"/>
  <c r="L6500" i="1"/>
  <c r="L2342" i="1"/>
  <c r="L2081" i="1"/>
  <c r="L3181" i="1"/>
  <c r="L827" i="1"/>
  <c r="L7152" i="1"/>
  <c r="L6965" i="1"/>
  <c r="L6520" i="1"/>
  <c r="L4254" i="1"/>
  <c r="L3774" i="1"/>
  <c r="L1781" i="1"/>
  <c r="L5575" i="1"/>
  <c r="L6813" i="1"/>
  <c r="L7151" i="1"/>
  <c r="L2621" i="1"/>
  <c r="L6255" i="1"/>
  <c r="L1780" i="1"/>
  <c r="L4877" i="1"/>
  <c r="L7086" i="1"/>
  <c r="L6519" i="1"/>
  <c r="L3809" i="1"/>
  <c r="L2526" i="1"/>
  <c r="L1844" i="1"/>
  <c r="L1736" i="1"/>
  <c r="L6518" i="1"/>
  <c r="L3964" i="1"/>
  <c r="L530" i="1"/>
  <c r="L5665" i="1"/>
  <c r="L2280" i="1"/>
  <c r="L5171" i="1"/>
  <c r="L6141" i="1"/>
  <c r="L5009" i="1"/>
  <c r="L6812" i="1"/>
  <c r="L5612" i="1"/>
  <c r="L114" i="1"/>
  <c r="L6407" i="1"/>
  <c r="L930" i="1"/>
  <c r="L6406" i="1"/>
  <c r="L7185" i="1"/>
  <c r="L5233" i="1"/>
  <c r="L5170" i="1"/>
  <c r="L6676" i="1"/>
  <c r="L6211" i="1"/>
  <c r="L929" i="1"/>
  <c r="L7085" i="1"/>
  <c r="L3224" i="1"/>
  <c r="L2845" i="1"/>
  <c r="L5377" i="1"/>
  <c r="L6077" i="1"/>
  <c r="L5169" i="1"/>
  <c r="L4716" i="1"/>
  <c r="L4901" i="1"/>
  <c r="L6340" i="1"/>
  <c r="L3073" i="1"/>
  <c r="L3099" i="1"/>
  <c r="L4900" i="1"/>
  <c r="L6369" i="1"/>
  <c r="L4368" i="1"/>
  <c r="L4471" i="1"/>
  <c r="L6339" i="1"/>
  <c r="L5544" i="1"/>
  <c r="L928" i="1"/>
  <c r="L6902" i="1"/>
  <c r="L2325" i="1"/>
  <c r="L2525" i="1"/>
  <c r="L5283" i="1"/>
  <c r="L4367" i="1"/>
  <c r="L6582" i="1"/>
  <c r="L7116" i="1"/>
  <c r="L5117" i="1"/>
  <c r="L3750" i="1"/>
  <c r="L3808" i="1"/>
  <c r="L826" i="1"/>
  <c r="L5611" i="1"/>
  <c r="L4715" i="1"/>
  <c r="L5232" i="1"/>
  <c r="L6699" i="1"/>
  <c r="L2844" i="1"/>
  <c r="L5610" i="1"/>
  <c r="L5231" i="1"/>
  <c r="L2988" i="1"/>
  <c r="L978" i="1"/>
  <c r="L5340" i="1"/>
  <c r="L7184" i="1"/>
  <c r="L1876" i="1"/>
  <c r="L2424" i="1"/>
  <c r="L3072" i="1"/>
  <c r="L6405" i="1"/>
  <c r="L5077" i="1"/>
  <c r="L5640" i="1"/>
  <c r="L4445" i="1"/>
  <c r="L5201" i="1"/>
  <c r="L6517" i="1"/>
  <c r="L2682" i="1"/>
  <c r="L2717" i="1"/>
  <c r="L6254" i="1"/>
  <c r="L4366" i="1"/>
  <c r="L6756" i="1"/>
  <c r="L2620" i="1"/>
  <c r="L5376" i="1"/>
  <c r="L6698" i="1"/>
  <c r="L2324" i="1"/>
  <c r="L5076" i="1"/>
  <c r="L5339" i="1"/>
  <c r="L6404" i="1"/>
  <c r="L145" i="1"/>
  <c r="L6964" i="1"/>
  <c r="L7240" i="1"/>
  <c r="L6675" i="1"/>
  <c r="L5375" i="1"/>
  <c r="L113" i="1"/>
  <c r="L6785" i="1"/>
  <c r="L5008" i="1"/>
  <c r="L6639" i="1"/>
  <c r="L7150" i="1"/>
  <c r="L3656" i="1"/>
  <c r="L5400" i="1"/>
  <c r="L5374" i="1"/>
  <c r="L6210" i="1"/>
  <c r="L7020" i="1"/>
  <c r="L6791" i="1"/>
  <c r="L4683" i="1"/>
  <c r="L6473" i="1"/>
  <c r="L6638" i="1"/>
  <c r="L4242" i="1"/>
  <c r="L1813" i="1"/>
  <c r="L4639" i="1"/>
  <c r="L6499" i="1"/>
  <c r="L2814" i="1"/>
  <c r="L2524" i="1"/>
  <c r="L6549" i="1"/>
  <c r="L3655" i="1"/>
  <c r="L825" i="1"/>
  <c r="L4714" i="1"/>
  <c r="L6253" i="1"/>
  <c r="L2716" i="1"/>
  <c r="L4713" i="1"/>
  <c r="L6368" i="1"/>
  <c r="L6581" i="1"/>
  <c r="L2303" i="1"/>
  <c r="L905" i="1"/>
  <c r="L5041" i="1"/>
  <c r="L4444" i="1"/>
  <c r="L6637" i="1"/>
  <c r="L4961" i="1"/>
  <c r="L4926" i="1"/>
  <c r="L1843" i="1"/>
  <c r="L2394" i="1"/>
  <c r="L7183" i="1"/>
  <c r="L2715" i="1"/>
  <c r="L4779" i="1"/>
  <c r="L2080" i="1"/>
  <c r="L6963" i="1"/>
  <c r="L6252" i="1"/>
  <c r="L2423" i="1"/>
  <c r="L1715" i="1"/>
  <c r="L2681" i="1"/>
  <c r="L2588" i="1"/>
  <c r="L3509" i="1"/>
  <c r="L5040" i="1"/>
  <c r="L4832" i="1"/>
  <c r="L7182" i="1"/>
  <c r="L5543" i="1"/>
  <c r="L4960" i="1"/>
  <c r="L3039" i="1"/>
  <c r="L6289" i="1"/>
  <c r="L4253" i="1"/>
  <c r="L5574" i="1"/>
  <c r="L6313" i="1"/>
  <c r="L6674" i="1"/>
  <c r="L6112" i="1"/>
  <c r="L4959" i="1"/>
  <c r="L7084" i="1"/>
  <c r="L4142" i="1"/>
  <c r="L144" i="1"/>
  <c r="L6436" i="1"/>
  <c r="L4778" i="1"/>
  <c r="L6790" i="1"/>
  <c r="L904" i="1"/>
  <c r="L4599" i="1"/>
  <c r="L5230" i="1"/>
  <c r="L2619" i="1"/>
  <c r="L7019" i="1"/>
  <c r="L4831" i="1"/>
  <c r="L2302" i="1"/>
  <c r="L1748" i="1"/>
  <c r="L2556" i="1"/>
  <c r="L6930" i="1"/>
  <c r="L5007" i="1"/>
  <c r="L7083" i="1"/>
  <c r="L2618" i="1"/>
  <c r="L4666" i="1"/>
  <c r="L1691" i="1"/>
  <c r="L6338" i="1"/>
  <c r="L1996" i="1"/>
  <c r="L2843" i="1"/>
  <c r="L5282" i="1"/>
  <c r="L5399" i="1"/>
  <c r="L2714" i="1"/>
  <c r="L5573" i="1"/>
  <c r="L6251" i="1"/>
  <c r="L2341" i="1"/>
  <c r="L7211" i="1"/>
  <c r="L5006" i="1"/>
  <c r="L6250" i="1"/>
  <c r="L7082" i="1"/>
  <c r="L3071" i="1"/>
  <c r="L7149" i="1"/>
  <c r="L4830" i="1"/>
  <c r="L3482" i="1"/>
  <c r="L5398" i="1"/>
  <c r="L2872" i="1"/>
  <c r="L7115" i="1"/>
  <c r="L4598" i="1"/>
  <c r="L6435" i="1"/>
  <c r="L2680" i="1"/>
  <c r="L5338" i="1"/>
  <c r="L6472" i="1"/>
  <c r="L1747" i="1"/>
  <c r="L2523" i="1"/>
  <c r="L927" i="1"/>
  <c r="L7148" i="1"/>
  <c r="L7239" i="1"/>
  <c r="L6516" i="1"/>
  <c r="L1779" i="1"/>
  <c r="L6811" i="1"/>
  <c r="L6140" i="1"/>
  <c r="L3773" i="1"/>
  <c r="L6580" i="1"/>
  <c r="L6111" i="1"/>
  <c r="L7181" i="1"/>
  <c r="L7018" i="1"/>
  <c r="L6076" i="1"/>
  <c r="L1875" i="1"/>
  <c r="L5229" i="1"/>
  <c r="L4899" i="1"/>
  <c r="L5168" i="1"/>
  <c r="L6075" i="1"/>
  <c r="L6929" i="1"/>
  <c r="L4215" i="1"/>
  <c r="L2301" i="1"/>
  <c r="L7017" i="1"/>
  <c r="L6312" i="1"/>
  <c r="L2522" i="1"/>
  <c r="L6579" i="1"/>
  <c r="L5167" i="1"/>
  <c r="L6962" i="1"/>
  <c r="L1874" i="1"/>
  <c r="L2300" i="1"/>
  <c r="L6048" i="1"/>
  <c r="L5664" i="1"/>
  <c r="L4108" i="1"/>
  <c r="L1842" i="1"/>
  <c r="L926" i="1"/>
  <c r="L3749" i="1"/>
  <c r="L6288" i="1"/>
  <c r="L4898" i="1"/>
  <c r="L2555" i="1"/>
  <c r="L6697" i="1"/>
  <c r="L6110" i="1"/>
  <c r="L6602" i="1"/>
  <c r="L2340" i="1"/>
  <c r="L6928" i="1"/>
  <c r="L4252" i="1"/>
  <c r="L6311" i="1"/>
  <c r="L2713" i="1"/>
  <c r="L6249" i="1"/>
  <c r="L1812" i="1"/>
  <c r="L6810" i="1"/>
  <c r="L6901" i="1"/>
  <c r="L2393" i="1"/>
  <c r="L4777" i="1"/>
  <c r="L4712" i="1"/>
  <c r="L4693" i="1"/>
  <c r="L7081" i="1"/>
  <c r="L5075" i="1"/>
  <c r="L4544" i="1"/>
  <c r="L5337" i="1"/>
  <c r="L951" i="1"/>
  <c r="L2392" i="1"/>
  <c r="L5228" i="1"/>
  <c r="L6074" i="1"/>
  <c r="L7002" i="1"/>
  <c r="L6248" i="1"/>
  <c r="L4711" i="1"/>
  <c r="L6755" i="1"/>
  <c r="L5373" i="1"/>
  <c r="L6209" i="1"/>
  <c r="L5261" i="1"/>
  <c r="L7080" i="1"/>
  <c r="L2422" i="1"/>
  <c r="L6881" i="1"/>
  <c r="L6232" i="1"/>
  <c r="L5150" i="1"/>
  <c r="L950" i="1"/>
  <c r="L5005" i="1"/>
  <c r="L6734" i="1"/>
  <c r="L2079" i="1"/>
  <c r="L6961" i="1"/>
  <c r="L7114" i="1"/>
  <c r="L2679" i="1"/>
  <c r="L966" i="1"/>
  <c r="L6287" i="1"/>
  <c r="L4829" i="1"/>
  <c r="L5307" i="1"/>
  <c r="L5609" i="1"/>
  <c r="L2587" i="1"/>
  <c r="L4365" i="1"/>
  <c r="L4141" i="1"/>
  <c r="L5260" i="1"/>
  <c r="L6471" i="1"/>
  <c r="L6960" i="1" l="1"/>
  <c r="L6548" i="1"/>
  <c r="L852" i="1"/>
  <c r="L3508" i="1"/>
  <c r="L2279" i="1"/>
  <c r="L6208" i="1"/>
  <c r="L925" i="1"/>
  <c r="L4175" i="1"/>
  <c r="L6880" i="1"/>
  <c r="L4251" i="1"/>
  <c r="L4543" i="1"/>
  <c r="L5039" i="1"/>
  <c r="L5663" i="1"/>
  <c r="L2586" i="1"/>
  <c r="L3038" i="1"/>
  <c r="L6403" i="1"/>
  <c r="L4958" i="1"/>
  <c r="L2299" i="1"/>
  <c r="L2678" i="1"/>
  <c r="L6673" i="1"/>
  <c r="L5004" i="1"/>
  <c r="L2421" i="1"/>
  <c r="L4568" i="1"/>
  <c r="L7053" i="1"/>
  <c r="L4364" i="1"/>
  <c r="L6672" i="1"/>
  <c r="L6402" i="1"/>
  <c r="L6754" i="1"/>
  <c r="L6047" i="1"/>
  <c r="L4897" i="1"/>
  <c r="L5336" i="1"/>
  <c r="L824" i="1"/>
  <c r="L3070" i="1"/>
  <c r="L6498" i="1"/>
  <c r="L3069" i="1"/>
  <c r="L4983" i="1"/>
  <c r="L1714" i="1"/>
  <c r="L3481" i="1"/>
  <c r="L5608" i="1"/>
  <c r="L4776" i="1"/>
  <c r="L5281" i="1"/>
  <c r="L7147" i="1"/>
  <c r="L2521" i="1"/>
  <c r="L6207" i="1"/>
  <c r="L6636" i="1"/>
  <c r="L2420" i="1"/>
  <c r="L4682" i="1"/>
  <c r="L7180" i="1"/>
  <c r="L6696" i="1"/>
  <c r="L7210" i="1"/>
  <c r="L2585" i="1"/>
  <c r="L5542" i="1"/>
  <c r="L6401" i="1"/>
  <c r="L4638" i="1"/>
  <c r="L6900" i="1"/>
  <c r="L1811" i="1"/>
  <c r="L5662" i="1"/>
  <c r="L2871" i="1"/>
  <c r="L6753" i="1"/>
  <c r="L5372" i="1"/>
  <c r="L7001" i="1"/>
  <c r="L3807" i="1"/>
  <c r="L6635" i="1"/>
  <c r="L1841" i="1"/>
  <c r="L4542" i="1"/>
  <c r="L557" i="1"/>
  <c r="L3068" i="1"/>
  <c r="L5335" i="1"/>
  <c r="L6073" i="1"/>
  <c r="L2419" i="1"/>
  <c r="L7079" i="1"/>
  <c r="L1810" i="1"/>
  <c r="L6733" i="1"/>
  <c r="L6206" i="1"/>
  <c r="L7146" i="1"/>
  <c r="L5200" i="1"/>
  <c r="L7145" i="1"/>
  <c r="L112" i="1"/>
  <c r="L3098" i="1"/>
  <c r="L6046" i="1"/>
  <c r="L5038" i="1"/>
  <c r="L6470" i="1"/>
  <c r="L6205" i="1"/>
  <c r="L6547" i="1"/>
  <c r="L7209" i="1"/>
  <c r="L6434" i="1"/>
  <c r="L5003" i="1"/>
  <c r="L4957" i="1"/>
  <c r="L6497" i="1"/>
  <c r="L7208" i="1"/>
  <c r="L6286" i="1"/>
  <c r="L7113" i="1"/>
  <c r="L3097" i="1"/>
  <c r="L7112" i="1"/>
  <c r="L5002" i="1"/>
  <c r="L6959" i="1"/>
  <c r="L5199" i="1"/>
  <c r="L5227" i="1"/>
  <c r="L6546" i="1"/>
  <c r="L6847" i="1"/>
  <c r="L7111" i="1"/>
  <c r="L4597" i="1"/>
  <c r="L5116" i="1"/>
  <c r="L1713" i="1"/>
  <c r="L5037" i="1"/>
  <c r="L2366" i="1"/>
  <c r="L4443" i="1"/>
  <c r="L5661" i="1"/>
  <c r="L2391" i="1"/>
  <c r="L5198" i="1"/>
  <c r="L6469" i="1"/>
  <c r="L4710" i="1"/>
  <c r="L7016" i="1"/>
  <c r="L5115" i="1"/>
  <c r="L5036" i="1"/>
  <c r="L7110" i="1"/>
  <c r="L2813" i="1"/>
  <c r="L2418" i="1"/>
  <c r="L5639" i="1"/>
  <c r="L5660" i="1"/>
  <c r="L6515" i="1"/>
  <c r="L6468" i="1"/>
  <c r="L2842" i="1"/>
  <c r="L4442" i="1"/>
  <c r="L4140" i="1"/>
  <c r="L6958" i="1"/>
  <c r="L5074" i="1"/>
  <c r="L5371" i="1"/>
  <c r="L5572" i="1"/>
  <c r="L2841" i="1"/>
  <c r="L924" i="1"/>
  <c r="L5114" i="1"/>
  <c r="L7000" i="1"/>
  <c r="L5073" i="1"/>
  <c r="L2390" i="1"/>
  <c r="L1778" i="1"/>
  <c r="L6109" i="1"/>
  <c r="L1777" i="1"/>
  <c r="L5280" i="1"/>
  <c r="L5035" i="1"/>
  <c r="L4637" i="1"/>
  <c r="L7078" i="1"/>
  <c r="L5144" i="1"/>
  <c r="L923" i="1"/>
  <c r="L3772" i="1"/>
  <c r="L6337" i="1"/>
  <c r="L7144" i="1"/>
  <c r="L6752" i="1"/>
  <c r="L4956" i="1"/>
  <c r="L2840" i="1"/>
  <c r="L5143" i="1"/>
  <c r="L1995" i="1"/>
  <c r="L5149" i="1"/>
  <c r="L4214" i="1"/>
  <c r="L7207" i="1"/>
  <c r="L2870" i="1"/>
  <c r="L2298" i="1"/>
  <c r="L6732" i="1"/>
  <c r="L4525" i="1"/>
  <c r="L3654" i="1"/>
  <c r="L5397" i="1"/>
  <c r="L3067" i="1"/>
  <c r="L6433" i="1"/>
  <c r="L823" i="1"/>
  <c r="L5659" i="1"/>
  <c r="L5279" i="1"/>
  <c r="L2520" i="1"/>
  <c r="L6634" i="1"/>
  <c r="L7109" i="1"/>
  <c r="L5370" i="1"/>
  <c r="L3186" i="1"/>
  <c r="L3748" i="1"/>
  <c r="L2712" i="1"/>
  <c r="L529" i="1"/>
  <c r="L5369" i="1"/>
  <c r="L922" i="1"/>
  <c r="L6139" i="1"/>
  <c r="L5571" i="1"/>
  <c r="L1746" i="1"/>
  <c r="L5368" i="1"/>
  <c r="L2339" i="1"/>
  <c r="L556" i="1"/>
  <c r="L2812" i="1"/>
  <c r="L4955" i="1"/>
  <c r="L5541" i="1"/>
  <c r="L5540" i="1"/>
  <c r="L4363" i="1"/>
  <c r="L5034" i="1"/>
  <c r="L2945" i="1"/>
  <c r="L4441" i="1"/>
  <c r="L921" i="1"/>
  <c r="L6432" i="1"/>
  <c r="L6633" i="1"/>
  <c r="L1745" i="1"/>
  <c r="L3037" i="1"/>
  <c r="L1712" i="1"/>
  <c r="L6431" i="1"/>
  <c r="L5166" i="1"/>
  <c r="L6072" i="1"/>
  <c r="L6204" i="1"/>
  <c r="L4775" i="1"/>
  <c r="L858" i="1"/>
  <c r="L1809" i="1"/>
  <c r="L3096" i="1"/>
  <c r="L528" i="1"/>
  <c r="L4567" i="1"/>
  <c r="L2677" i="1"/>
  <c r="L3066" i="1"/>
  <c r="L2839" i="1"/>
  <c r="L7052" i="1"/>
  <c r="L1873" i="1"/>
  <c r="L4566" i="1"/>
  <c r="L2711" i="1"/>
  <c r="L920" i="1"/>
  <c r="L5570" i="1"/>
  <c r="L6467" i="1"/>
  <c r="L6430" i="1"/>
  <c r="L5033" i="1"/>
  <c r="L2519" i="1"/>
  <c r="L6336" i="1"/>
  <c r="L6789" i="1"/>
  <c r="L3223" i="1"/>
  <c r="L6751" i="1"/>
  <c r="L3036" i="1"/>
  <c r="L6108" i="1"/>
  <c r="L5197" i="1"/>
  <c r="L6788" i="1"/>
  <c r="L2869" i="1"/>
  <c r="L5165" i="1"/>
  <c r="L6601" i="1"/>
  <c r="L6879" i="1"/>
  <c r="L3771" i="1"/>
  <c r="L919" i="1"/>
  <c r="L2987" i="1"/>
  <c r="L5099" i="1"/>
  <c r="L918" i="1"/>
  <c r="L6071" i="1"/>
  <c r="L6600" i="1"/>
  <c r="L6310" i="1"/>
  <c r="L7238" i="1"/>
  <c r="L6957" i="1"/>
  <c r="L5638" i="1"/>
  <c r="L5539" i="1"/>
  <c r="L4107" i="1"/>
  <c r="L6231" i="1"/>
  <c r="L527" i="1"/>
  <c r="L7179" i="1"/>
  <c r="L5196" i="1"/>
  <c r="L3507" i="1"/>
  <c r="L4896" i="1"/>
  <c r="L4925" i="1"/>
  <c r="L4828" i="1"/>
  <c r="L7077" i="1"/>
  <c r="L1776" i="1"/>
  <c r="L2868" i="1"/>
  <c r="L7015" i="1"/>
  <c r="L143" i="1"/>
  <c r="L142" i="1"/>
  <c r="L5607" i="1"/>
  <c r="L4106" i="1"/>
  <c r="L3035" i="1"/>
  <c r="L6400" i="1"/>
  <c r="L6045" i="1"/>
  <c r="L5164" i="1"/>
  <c r="L2554" i="1"/>
  <c r="L3034" i="1"/>
  <c r="L5195" i="1"/>
  <c r="L6399" i="1"/>
  <c r="L2518" i="1"/>
  <c r="L1744" i="1"/>
  <c r="L4541" i="1"/>
  <c r="L2811" i="1"/>
  <c r="L111" i="1"/>
  <c r="L5062" i="1"/>
  <c r="L7237" i="1"/>
  <c r="L1872" i="1"/>
  <c r="L3065" i="1"/>
  <c r="L2867" i="1"/>
  <c r="L5367" i="1"/>
  <c r="L5396" i="1"/>
  <c r="L4895" i="1"/>
  <c r="L2389" i="1"/>
  <c r="L3064" i="1"/>
  <c r="L4876" i="1"/>
  <c r="L7051" i="1"/>
  <c r="L5538" i="1"/>
  <c r="L917" i="1"/>
  <c r="L4827" i="1"/>
  <c r="L965" i="1"/>
  <c r="L6578" i="1"/>
  <c r="L5072" i="1"/>
  <c r="L110" i="1"/>
  <c r="L3770" i="1"/>
  <c r="L6466" i="1"/>
  <c r="L1775" i="1"/>
  <c r="L7236" i="1"/>
  <c r="L6309" i="1"/>
  <c r="L7108" i="1"/>
  <c r="L5606" i="1"/>
  <c r="L2810" i="1"/>
  <c r="L3769" i="1"/>
  <c r="L3956" i="1"/>
  <c r="L1840" i="1"/>
  <c r="L4540" i="1"/>
  <c r="L2986" i="1"/>
  <c r="L5658" i="1"/>
  <c r="L1774" i="1"/>
  <c r="L3768" i="1"/>
  <c r="L5259" i="1"/>
  <c r="L141" i="1"/>
  <c r="L1839" i="1"/>
  <c r="L2809" i="1"/>
  <c r="L6138" i="1"/>
  <c r="L6689" i="1"/>
  <c r="L4894" i="1"/>
  <c r="L4954" i="1"/>
  <c r="L6398" i="1"/>
  <c r="L6514" i="1"/>
  <c r="L2297" i="1"/>
  <c r="L4875" i="1"/>
  <c r="L6779" i="1"/>
  <c r="L140" i="1"/>
  <c r="L5098" i="1"/>
  <c r="L6809" i="1"/>
  <c r="L5334" i="1"/>
  <c r="L2808" i="1"/>
  <c r="L4139" i="1"/>
  <c r="L4608" i="1"/>
  <c r="L6203" i="1"/>
  <c r="L851" i="1"/>
  <c r="L7143" i="1"/>
  <c r="L916" i="1"/>
  <c r="L5163" i="1"/>
  <c r="L2388" i="1"/>
  <c r="L5366" i="1"/>
  <c r="L4636" i="1"/>
  <c r="L7206" i="1"/>
  <c r="L7107" i="1"/>
  <c r="L5306" i="1"/>
  <c r="L1808" i="1"/>
  <c r="L2584" i="1"/>
  <c r="L6429" i="1"/>
  <c r="L4924" i="1"/>
  <c r="L5032" i="1"/>
  <c r="L6070" i="1"/>
  <c r="L4953" i="1"/>
  <c r="L2617" i="1"/>
  <c r="L5637" i="1"/>
  <c r="L5333" i="1"/>
  <c r="L5142" i="1"/>
  <c r="L2296" i="1"/>
  <c r="L6285" i="1"/>
  <c r="L1743" i="1"/>
  <c r="L4635" i="1"/>
  <c r="L3806" i="1"/>
  <c r="L5226" i="1"/>
  <c r="L6335" i="1"/>
  <c r="L6750" i="1"/>
  <c r="L139" i="1"/>
  <c r="L6987" i="1"/>
  <c r="L5001" i="1"/>
  <c r="L4634" i="1"/>
  <c r="L7142" i="1"/>
  <c r="L4893" i="1"/>
  <c r="L6247" i="1"/>
  <c r="L6513" i="1"/>
  <c r="L7178" i="1"/>
  <c r="L6671" i="1"/>
  <c r="L3063" i="1"/>
  <c r="L2838" i="1"/>
  <c r="L3033" i="1"/>
  <c r="L964" i="1"/>
  <c r="L1742" i="1"/>
  <c r="L4362" i="1"/>
  <c r="L6749" i="1"/>
  <c r="L3805" i="1"/>
  <c r="L7141" i="1"/>
  <c r="L2583" i="1"/>
  <c r="L4826" i="1"/>
  <c r="L5225" i="1"/>
  <c r="L4857" i="1"/>
  <c r="L3963" i="1"/>
  <c r="L6137" i="1"/>
  <c r="L7205" i="1"/>
  <c r="L6044" i="1"/>
  <c r="L6670" i="1"/>
  <c r="L5162" i="1"/>
  <c r="L6999" i="1"/>
  <c r="L3962" i="1"/>
  <c r="L4825" i="1"/>
  <c r="L2710" i="1"/>
  <c r="L6846" i="1"/>
  <c r="L109" i="1"/>
  <c r="L6956" i="1"/>
  <c r="L2807" i="1"/>
  <c r="L6845" i="1"/>
  <c r="L3767" i="1"/>
  <c r="L7076" i="1"/>
  <c r="L3032" i="1"/>
  <c r="L6246" i="1"/>
  <c r="L6512" i="1"/>
  <c r="L3804" i="1"/>
  <c r="L6136" i="1"/>
  <c r="L7177" i="1"/>
  <c r="L3747" i="1"/>
  <c r="L822" i="1"/>
  <c r="L7140" i="1"/>
  <c r="L6878" i="1"/>
  <c r="L2553" i="1"/>
  <c r="L5605" i="1"/>
  <c r="L7050" i="1"/>
  <c r="L6465" i="1"/>
  <c r="L5194" i="1"/>
  <c r="L4524" i="1"/>
  <c r="L2517" i="1"/>
  <c r="L2616" i="1"/>
  <c r="L6669" i="1"/>
  <c r="L6668" i="1"/>
  <c r="L6464" i="1"/>
  <c r="L3062" i="1"/>
  <c r="L6334" i="1"/>
  <c r="L6069" i="1"/>
  <c r="L3803" i="1"/>
  <c r="L6877" i="1"/>
  <c r="L6202" i="1"/>
  <c r="L821" i="1"/>
  <c r="L5000" i="1"/>
  <c r="L820" i="1"/>
  <c r="L2676" i="1"/>
  <c r="L3061" i="1"/>
  <c r="L2615" i="1"/>
  <c r="L7049" i="1"/>
  <c r="L108" i="1"/>
  <c r="L5161" i="1"/>
  <c r="L4874" i="1"/>
  <c r="L6876" i="1"/>
  <c r="L4440" i="1"/>
  <c r="L2278" i="1"/>
  <c r="L6808" i="1"/>
  <c r="L7075" i="1"/>
  <c r="L6577" i="1"/>
  <c r="L4709" i="1"/>
  <c r="L6576" i="1"/>
  <c r="L6284" i="1"/>
  <c r="L7235" i="1"/>
  <c r="L6844" i="1"/>
  <c r="L949" i="1"/>
  <c r="L5141" i="1"/>
  <c r="L4999" i="1"/>
  <c r="L5569" i="1"/>
  <c r="L6511" i="1"/>
  <c r="L3506" i="1"/>
  <c r="L138" i="1"/>
  <c r="L4213" i="1"/>
  <c r="L1807" i="1"/>
  <c r="L6367" i="1"/>
  <c r="L6397" i="1"/>
  <c r="L6366" i="1"/>
  <c r="L2709" i="1"/>
  <c r="L5657" i="1"/>
  <c r="L857" i="1"/>
  <c r="L6927" i="1"/>
  <c r="L6926" i="1"/>
  <c r="L7014" i="1"/>
  <c r="L6632" i="1"/>
  <c r="L4692" i="1"/>
  <c r="L5656" i="1"/>
  <c r="L5071" i="1"/>
  <c r="L4892" i="1"/>
  <c r="L5365" i="1"/>
  <c r="L4523" i="1"/>
  <c r="L4681" i="1"/>
  <c r="L2708" i="1"/>
  <c r="L6283" i="1"/>
  <c r="L6463" i="1"/>
  <c r="L6875" i="1"/>
  <c r="L1871" i="1"/>
  <c r="L4212" i="1"/>
  <c r="L4998" i="1"/>
  <c r="L3095" i="1"/>
  <c r="L6068" i="1"/>
  <c r="L6333" i="1"/>
  <c r="L6575" i="1"/>
  <c r="L6043" i="1"/>
  <c r="L5148" i="1"/>
  <c r="L6282" i="1"/>
  <c r="L6067" i="1"/>
  <c r="L6843" i="1"/>
  <c r="L1711" i="1"/>
  <c r="L819" i="1"/>
  <c r="L5113" i="1"/>
  <c r="L555" i="1"/>
  <c r="L1741" i="1"/>
  <c r="L137" i="1"/>
  <c r="L5332" i="1"/>
  <c r="L4633" i="1"/>
  <c r="L1773" i="1"/>
  <c r="L3060" i="1"/>
  <c r="L5278" i="1"/>
  <c r="L136" i="1"/>
  <c r="L4774" i="1"/>
  <c r="L1772" i="1"/>
  <c r="L2295" i="1"/>
  <c r="L4773" i="1"/>
  <c r="L6281" i="1"/>
  <c r="L963" i="1"/>
  <c r="L2806" i="1"/>
  <c r="L5193" i="1"/>
  <c r="L2582" i="1"/>
  <c r="L6107" i="1"/>
  <c r="L2552" i="1"/>
  <c r="L2805" i="1"/>
  <c r="L3094" i="1"/>
  <c r="L1806" i="1"/>
  <c r="L6748" i="1"/>
  <c r="L2614" i="1"/>
  <c r="L6462" i="1"/>
  <c r="L6803" i="1"/>
  <c r="L6955" i="1"/>
  <c r="L5070" i="1"/>
  <c r="L2613" i="1"/>
  <c r="L2675" i="1"/>
  <c r="L6599" i="1"/>
  <c r="L4997" i="1"/>
  <c r="L2551" i="1"/>
  <c r="L554" i="1"/>
  <c r="L4708" i="1"/>
  <c r="L4522" i="1"/>
  <c r="L818" i="1"/>
  <c r="L1870" i="1"/>
  <c r="L7106" i="1"/>
  <c r="L4996" i="1"/>
  <c r="L4952" i="1"/>
  <c r="L6510" i="1"/>
  <c r="L7139" i="1"/>
  <c r="L2837" i="1"/>
  <c r="L7176" i="1"/>
  <c r="L6954" i="1"/>
  <c r="L850" i="1"/>
  <c r="L2836" i="1"/>
  <c r="L5112" i="1"/>
  <c r="L2581" i="1"/>
  <c r="L6135" i="1"/>
  <c r="L7048" i="1"/>
  <c r="L817" i="1"/>
  <c r="L5031" i="1"/>
  <c r="L6461" i="1"/>
  <c r="L3955" i="1"/>
  <c r="L6396" i="1"/>
  <c r="L5636" i="1"/>
  <c r="L4856" i="1"/>
  <c r="L2580" i="1"/>
  <c r="L526" i="1"/>
  <c r="L6042" i="1"/>
  <c r="L4439" i="1"/>
  <c r="L3802" i="1"/>
  <c r="L525" i="1"/>
  <c r="L6106" i="1"/>
  <c r="L7175" i="1"/>
  <c r="L862" i="1"/>
  <c r="L6280" i="1"/>
  <c r="L6041" i="1"/>
  <c r="L6778" i="1"/>
  <c r="L1710" i="1"/>
  <c r="L5277" i="1"/>
  <c r="L6365" i="1"/>
  <c r="L2550" i="1"/>
  <c r="L4250" i="1"/>
  <c r="L6040" i="1"/>
  <c r="L2674" i="1"/>
  <c r="L6842" i="1"/>
  <c r="L2387" i="1"/>
  <c r="L6574" i="1"/>
  <c r="L4707" i="1"/>
  <c r="L6496" i="1"/>
  <c r="L4951" i="1"/>
  <c r="L2612" i="1"/>
  <c r="L4565" i="1"/>
  <c r="L5147" i="1"/>
  <c r="L5224" i="1"/>
  <c r="L4539" i="1"/>
  <c r="L5568" i="1"/>
  <c r="L948" i="1"/>
  <c r="L5395" i="1"/>
  <c r="L5030" i="1"/>
  <c r="L2516" i="1"/>
  <c r="L107" i="1"/>
  <c r="L2804" i="1"/>
  <c r="L2803" i="1"/>
  <c r="L6395" i="1"/>
  <c r="L5635" i="1"/>
  <c r="L2338" i="1"/>
  <c r="L5111" i="1"/>
  <c r="L3093" i="1"/>
  <c r="L4105" i="1"/>
  <c r="L2365" i="1"/>
  <c r="L2673" i="1"/>
  <c r="L5364" i="1"/>
  <c r="L6695" i="1"/>
  <c r="L5634" i="1"/>
  <c r="L962" i="1"/>
  <c r="L524" i="1"/>
  <c r="L4249" i="1"/>
  <c r="L6545" i="1"/>
  <c r="L1805" i="1"/>
  <c r="L6747" i="1"/>
  <c r="L2386" i="1"/>
  <c r="L5537" i="1"/>
  <c r="L961" i="1"/>
  <c r="L6807" i="1"/>
  <c r="L6925" i="1"/>
  <c r="L3653" i="1"/>
  <c r="L4995" i="1"/>
  <c r="L4706" i="1"/>
  <c r="L3961" i="1"/>
  <c r="L3031" i="1"/>
  <c r="L2417" i="1"/>
  <c r="L6134" i="1"/>
  <c r="L6694" i="1"/>
  <c r="L4691" i="1"/>
  <c r="L2707" i="1"/>
  <c r="L4438" i="1"/>
  <c r="L6105" i="1"/>
  <c r="L2078" i="1"/>
  <c r="L816" i="1"/>
  <c r="L5192" i="1"/>
  <c r="L6039" i="1"/>
  <c r="L7047" i="1"/>
  <c r="L5604" i="1"/>
  <c r="L4470" i="1"/>
  <c r="L4772" i="1"/>
  <c r="L1709" i="1"/>
  <c r="L3505" i="1"/>
  <c r="L2277" i="1"/>
  <c r="L4680" i="1"/>
  <c r="L5110" i="1"/>
  <c r="L2068" i="1"/>
  <c r="L5603" i="1"/>
  <c r="L3960" i="1"/>
  <c r="L4538" i="1"/>
  <c r="L5331" i="1"/>
  <c r="L4632" i="1"/>
  <c r="L106" i="1"/>
  <c r="L2276" i="1"/>
  <c r="L6509" i="1"/>
  <c r="L6104" i="1"/>
  <c r="L903" i="1"/>
  <c r="L6693" i="1"/>
  <c r="L4824" i="1"/>
  <c r="L4690" i="1"/>
  <c r="L2385" i="1"/>
  <c r="L5536" i="1"/>
  <c r="L4665" i="1"/>
  <c r="L5602" i="1"/>
  <c r="L2579" i="1"/>
  <c r="L6544" i="1"/>
  <c r="L6953" i="1"/>
  <c r="L1771" i="1"/>
  <c r="L7046" i="1"/>
  <c r="L6230" i="1"/>
  <c r="L5069" i="1"/>
  <c r="L2706" i="1"/>
  <c r="L5363" i="1"/>
  <c r="L3801" i="1"/>
  <c r="L6727" i="1"/>
  <c r="L4437" i="1"/>
  <c r="L4537" i="1"/>
  <c r="L4923" i="1"/>
  <c r="L6495" i="1"/>
  <c r="L6692" i="1"/>
  <c r="L4521" i="1"/>
  <c r="L5258" i="1"/>
  <c r="L3766" i="1"/>
  <c r="L5160" i="1"/>
  <c r="L1740" i="1"/>
  <c r="L2416" i="1"/>
  <c r="L2835" i="1"/>
  <c r="L5394" i="1"/>
  <c r="L5601" i="1"/>
  <c r="L4823" i="1"/>
  <c r="L5600" i="1"/>
  <c r="L6460" i="1"/>
  <c r="L2364" i="1"/>
  <c r="L6279" i="1"/>
  <c r="L105" i="1"/>
  <c r="L849" i="1"/>
  <c r="L6631" i="1"/>
  <c r="L5068" i="1"/>
  <c r="L5257" i="1"/>
  <c r="L5535" i="1"/>
  <c r="L5109" i="1"/>
  <c r="L6103" i="1"/>
  <c r="L4104" i="1"/>
  <c r="L4891" i="1"/>
  <c r="L2834" i="1"/>
  <c r="L135" i="1"/>
  <c r="L7204" i="1"/>
  <c r="L5330" i="1"/>
  <c r="L5655" i="1"/>
  <c r="L4607" i="1"/>
  <c r="L2337" i="1"/>
  <c r="L7013" i="1"/>
  <c r="L6742" i="1"/>
  <c r="L1838" i="1"/>
  <c r="L1869" i="1"/>
  <c r="L5599" i="1"/>
  <c r="L6332" i="1"/>
  <c r="L7045" i="1"/>
  <c r="L947" i="1"/>
  <c r="L7138" i="1"/>
  <c r="L2549" i="1"/>
  <c r="L3030" i="1"/>
  <c r="L4873" i="1"/>
  <c r="L5362" i="1"/>
  <c r="L2294" i="1"/>
  <c r="L856" i="1"/>
  <c r="L4664" i="1"/>
  <c r="L104" i="1"/>
  <c r="L2077" i="1"/>
  <c r="L1739" i="1"/>
  <c r="L1708" i="1"/>
  <c r="L5567" i="1"/>
  <c r="L6278" i="1"/>
  <c r="L6066" i="1"/>
  <c r="L6731" i="1"/>
  <c r="L6201" i="1"/>
  <c r="L2293" i="1"/>
  <c r="L7074" i="1"/>
  <c r="L1707" i="1"/>
  <c r="L4922" i="1"/>
  <c r="L960" i="1"/>
  <c r="L4771" i="1"/>
  <c r="L2515" i="1"/>
  <c r="L2578" i="1"/>
  <c r="L6924" i="1"/>
  <c r="L2802" i="1"/>
  <c r="L4436" i="1"/>
  <c r="L3765" i="1"/>
  <c r="L6133" i="1"/>
  <c r="L2548" i="1"/>
  <c r="L6874" i="1"/>
  <c r="L4435" i="1"/>
  <c r="L6428" i="1"/>
  <c r="L6722" i="1"/>
  <c r="L6102" i="1"/>
  <c r="L4770" i="1"/>
  <c r="L103" i="1"/>
  <c r="L7073" i="1"/>
  <c r="L4855" i="1"/>
  <c r="L6598" i="1"/>
  <c r="L959" i="1"/>
  <c r="L4248" i="1"/>
  <c r="L6746" i="1"/>
  <c r="L6787" i="1"/>
  <c r="L1690" i="1"/>
  <c r="L6923" i="1"/>
  <c r="L6841" i="1"/>
  <c r="L6101" i="1"/>
  <c r="L2514" i="1"/>
  <c r="L5329" i="1"/>
  <c r="L3059" i="1"/>
  <c r="L7174" i="1"/>
  <c r="L5256" i="1"/>
  <c r="L6806" i="1"/>
  <c r="L3746" i="1"/>
  <c r="L6100" i="1"/>
  <c r="L6840" i="1"/>
  <c r="L4689" i="1"/>
  <c r="L6730" i="1"/>
  <c r="L5633" i="1"/>
  <c r="L3480" i="1"/>
  <c r="L6065" i="1"/>
  <c r="L4247" i="1"/>
  <c r="L3029" i="1"/>
  <c r="L6331" i="1"/>
  <c r="L3028" i="1"/>
  <c r="L3652" i="1"/>
  <c r="L1770" i="1"/>
  <c r="L7173" i="1"/>
  <c r="L7072" i="1"/>
  <c r="L6543" i="1"/>
  <c r="L4138" i="1"/>
  <c r="L5159" i="1"/>
  <c r="L3180" i="1"/>
  <c r="L523" i="1"/>
  <c r="L2547" i="1"/>
  <c r="L5328" i="1"/>
  <c r="L4921" i="1"/>
  <c r="L5191" i="1"/>
  <c r="L6839" i="1"/>
  <c r="L6245" i="1"/>
  <c r="L4211" i="1"/>
  <c r="L3800" i="1"/>
  <c r="L7012" i="1"/>
  <c r="L5276" i="1"/>
  <c r="L6364" i="1"/>
  <c r="L2985" i="1"/>
  <c r="L6597" i="1"/>
  <c r="L2384" i="1"/>
  <c r="L6508" i="1"/>
  <c r="L5654" i="1"/>
  <c r="L3651" i="1"/>
  <c r="L2705" i="1"/>
  <c r="L6308" i="1"/>
  <c r="L6277" i="1"/>
  <c r="L6873" i="1"/>
  <c r="L6986" i="1"/>
  <c r="L2275" i="1"/>
  <c r="L6667" i="1"/>
  <c r="L3504" i="1"/>
  <c r="L3092" i="1"/>
  <c r="L6872" i="1"/>
  <c r="L1706" i="1"/>
  <c r="L5029" i="1"/>
  <c r="L915" i="1"/>
  <c r="L522" i="1"/>
  <c r="L4950" i="1"/>
  <c r="L6745" i="1"/>
  <c r="L2513" i="1"/>
  <c r="L5275" i="1"/>
  <c r="L1738" i="1"/>
  <c r="L5158" i="1"/>
  <c r="L3799" i="1"/>
  <c r="L4361" i="1"/>
  <c r="L4949" i="1"/>
  <c r="L2801" i="1"/>
  <c r="L6666" i="1"/>
  <c r="L6665" i="1"/>
  <c r="L1868" i="1"/>
  <c r="L5274" i="1"/>
  <c r="L2546" i="1"/>
  <c r="L6330" i="1"/>
  <c r="L4631" i="1"/>
  <c r="L5108" i="1"/>
  <c r="L3503" i="1"/>
  <c r="L2512" i="1"/>
  <c r="L6099" i="1"/>
  <c r="L5393" i="1"/>
  <c r="L6494" i="1"/>
  <c r="L4688" i="1"/>
  <c r="L2704" i="1"/>
  <c r="L6132" i="1"/>
  <c r="L4890" i="1"/>
  <c r="L2703" i="1"/>
  <c r="L5157" i="1"/>
  <c r="L6200" i="1"/>
  <c r="L6363" i="1"/>
  <c r="L6276" i="1"/>
  <c r="L1689" i="1"/>
  <c r="L6098" i="1"/>
  <c r="L2672" i="1"/>
  <c r="L4360" i="1"/>
  <c r="L5534" i="1"/>
  <c r="L7234" i="1"/>
  <c r="L3027" i="1"/>
  <c r="L1837" i="1"/>
  <c r="L2363" i="1"/>
  <c r="L4822" i="1"/>
  <c r="L5273" i="1"/>
  <c r="L6998" i="1"/>
  <c r="L5028" i="1"/>
  <c r="L4687" i="1"/>
  <c r="L6038" i="1"/>
  <c r="L6630" i="1"/>
  <c r="L6131" i="1"/>
  <c r="L3184" i="1"/>
  <c r="L3959" i="1"/>
  <c r="L6922" i="1"/>
  <c r="L5067" i="1"/>
  <c r="L4872" i="1"/>
  <c r="L6394" i="1"/>
  <c r="L1804" i="1"/>
  <c r="L848" i="1"/>
  <c r="L2671" i="1"/>
  <c r="L5653" i="1"/>
  <c r="L5632" i="1"/>
  <c r="L4769" i="1"/>
  <c r="L6871" i="1"/>
  <c r="L2611" i="1"/>
  <c r="L7011" i="1"/>
  <c r="L4768" i="1"/>
  <c r="L6870" i="1"/>
  <c r="L4210" i="1"/>
  <c r="L6329" i="1"/>
  <c r="L7233" i="1"/>
  <c r="L5361" i="1"/>
  <c r="L2292" i="1"/>
  <c r="L6899" i="1"/>
  <c r="L6362" i="1"/>
  <c r="L6664" i="1"/>
  <c r="L2702" i="1"/>
  <c r="L5223" i="1"/>
  <c r="L6199" i="1"/>
  <c r="L7105" i="1"/>
  <c r="L6691" i="1"/>
  <c r="L7172" i="1"/>
  <c r="L5566" i="1"/>
  <c r="L2670" i="1"/>
  <c r="L521" i="1"/>
  <c r="L4767" i="1"/>
  <c r="L2383" i="1"/>
  <c r="L5140" i="1"/>
  <c r="L6838" i="1"/>
  <c r="L4434" i="1"/>
  <c r="L5533" i="1"/>
  <c r="L5327" i="1"/>
  <c r="L4246" i="1"/>
  <c r="L815" i="1"/>
  <c r="L958" i="1"/>
  <c r="L6328" i="1"/>
  <c r="L3798" i="1"/>
  <c r="L2415" i="1"/>
  <c r="L2362" i="1"/>
  <c r="L4686" i="1"/>
  <c r="L6037" i="1"/>
  <c r="L6542" i="1"/>
  <c r="L6921" i="1"/>
  <c r="L5360" i="1"/>
  <c r="L1737" i="1"/>
  <c r="L5652" i="1"/>
  <c r="L6198" i="1"/>
  <c r="L3185" i="1"/>
  <c r="L4920" i="1"/>
  <c r="L4596" i="1"/>
  <c r="L1803" i="1"/>
  <c r="L6244" i="1"/>
  <c r="L6197" i="1"/>
  <c r="L2545" i="1"/>
  <c r="L5066" i="1"/>
  <c r="L6275" i="1"/>
  <c r="L4705" i="1"/>
  <c r="L4982" i="1"/>
  <c r="L4821" i="1"/>
  <c r="L4245" i="1"/>
  <c r="L4766" i="1"/>
  <c r="L5061" i="1"/>
  <c r="L5190" i="1"/>
  <c r="L6493" i="1"/>
  <c r="L6427" i="1"/>
  <c r="L4244" i="1"/>
  <c r="L2382" i="1"/>
  <c r="L6663" i="1"/>
  <c r="L5065" i="1"/>
  <c r="L7044" i="1"/>
  <c r="L7171" i="1"/>
  <c r="L6036" i="1"/>
  <c r="L6805" i="1"/>
  <c r="L6920" i="1"/>
  <c r="L1705" i="1"/>
  <c r="L855" i="1"/>
  <c r="L3502" i="1"/>
  <c r="L914" i="1"/>
  <c r="L902" i="1"/>
  <c r="L4889" i="1"/>
  <c r="L6541" i="1"/>
  <c r="L5651" i="1"/>
  <c r="L1836" i="1"/>
  <c r="L6361" i="1"/>
  <c r="L4854" i="1"/>
  <c r="L102" i="1"/>
  <c r="L5107" i="1"/>
  <c r="L3617" i="1"/>
  <c r="L2800" i="1"/>
  <c r="L4346" i="1"/>
  <c r="L2942" i="1"/>
  <c r="L1337" i="1"/>
  <c r="L5797" i="1"/>
  <c r="L1607" i="1"/>
  <c r="L1369" i="1"/>
  <c r="L5764" i="1"/>
  <c r="L3326" i="1"/>
  <c r="L661" i="1"/>
  <c r="L4305" i="1"/>
  <c r="L3949" i="1"/>
  <c r="L1412" i="1"/>
  <c r="L3916" i="1"/>
  <c r="L781" i="1"/>
  <c r="L5997" i="1"/>
  <c r="L1606" i="1"/>
  <c r="L4345" i="1"/>
  <c r="L4209" i="1"/>
  <c r="L4344" i="1"/>
  <c r="L4513" i="1"/>
  <c r="L5796" i="1"/>
  <c r="L694" i="1"/>
  <c r="L4038" i="1"/>
  <c r="L2272" i="1"/>
  <c r="L2212" i="1"/>
  <c r="L1994" i="1"/>
  <c r="L1961" i="1"/>
  <c r="L1208" i="1"/>
  <c r="L3325" i="1"/>
  <c r="L1428" i="1"/>
  <c r="L780" i="1"/>
  <c r="L5922" i="1"/>
  <c r="L232" i="1"/>
  <c r="L508" i="1"/>
  <c r="L4414" i="1"/>
  <c r="L628" i="1"/>
  <c r="L1241" i="1"/>
  <c r="L2067" i="1"/>
  <c r="L2117" i="1"/>
  <c r="L3650" i="1"/>
  <c r="L3616" i="1"/>
  <c r="L231" i="1"/>
  <c r="L5970" i="1"/>
  <c r="L5795" i="1"/>
  <c r="L1574" i="1"/>
  <c r="L68" i="1"/>
  <c r="L4630" i="1"/>
  <c r="L1121" i="1"/>
  <c r="L3420" i="1"/>
  <c r="L4071" i="1"/>
  <c r="L7286" i="1"/>
  <c r="L3293" i="1"/>
  <c r="L3324" i="1"/>
  <c r="L1538" i="1"/>
  <c r="L294" i="1"/>
  <c r="L4099" i="1"/>
  <c r="L2066" i="1"/>
  <c r="L2767" i="1"/>
  <c r="L2211" i="1"/>
  <c r="L230" i="1"/>
  <c r="L4005" i="1"/>
  <c r="L3419" i="1"/>
  <c r="L4413" i="1"/>
  <c r="L1120" i="1"/>
  <c r="L448" i="1"/>
  <c r="L1687" i="1"/>
  <c r="L2116" i="1"/>
  <c r="L595" i="1"/>
  <c r="L3026" i="1"/>
  <c r="L1993" i="1"/>
  <c r="L507" i="1"/>
  <c r="L2669" i="1"/>
  <c r="L1336" i="1"/>
  <c r="L2183" i="1"/>
  <c r="L2668" i="1"/>
  <c r="L349" i="1"/>
  <c r="L1933" i="1"/>
  <c r="L509" i="1"/>
  <c r="L35" i="1"/>
  <c r="L3258" i="1"/>
  <c r="L3359" i="1"/>
  <c r="L3418" i="1"/>
  <c r="L2941" i="1"/>
  <c r="L316" i="1"/>
  <c r="L760" i="1"/>
  <c r="L3292" i="1"/>
  <c r="L3649" i="1"/>
  <c r="L1537" i="1"/>
  <c r="L4070" i="1"/>
  <c r="L901" i="1"/>
  <c r="L4304" i="1"/>
  <c r="L1452" i="1"/>
  <c r="L2182" i="1"/>
  <c r="L5794" i="1"/>
  <c r="L5829" i="1"/>
  <c r="L265" i="1"/>
  <c r="L3358" i="1"/>
  <c r="L2150" i="1"/>
  <c r="L4037" i="1"/>
  <c r="L447" i="1"/>
  <c r="L660" i="1"/>
  <c r="L5828" i="1"/>
  <c r="L348" i="1"/>
  <c r="L3220" i="1"/>
  <c r="L199" i="1"/>
  <c r="L264" i="1"/>
  <c r="L1271" i="1"/>
  <c r="L4512" i="1"/>
  <c r="L7319" i="1"/>
  <c r="L1451" i="1"/>
  <c r="L4174" i="1"/>
  <c r="L4303" i="1"/>
  <c r="L5793" i="1"/>
  <c r="L34" i="1"/>
  <c r="L3387" i="1"/>
  <c r="L198" i="1"/>
  <c r="L5943" i="1"/>
  <c r="L5499" i="1"/>
  <c r="L1450" i="1"/>
  <c r="L1536" i="1"/>
  <c r="L3648" i="1"/>
  <c r="L4036" i="1"/>
  <c r="L1240" i="1"/>
  <c r="L4069" i="1"/>
  <c r="L1022" i="1"/>
  <c r="L3357" i="1"/>
  <c r="L779" i="1"/>
  <c r="L4173" i="1"/>
  <c r="L1239" i="1"/>
  <c r="L1535" i="1"/>
  <c r="L2979" i="1"/>
  <c r="L3179" i="1"/>
  <c r="L3948" i="1"/>
  <c r="L1119" i="1"/>
  <c r="L1368" i="1"/>
  <c r="L693" i="1"/>
  <c r="L4098" i="1"/>
  <c r="L4629" i="1"/>
  <c r="L627" i="1"/>
  <c r="L4172" i="1"/>
  <c r="L1605" i="1"/>
  <c r="L1118" i="1"/>
  <c r="L1238" i="1"/>
  <c r="L2951" i="1"/>
  <c r="L1604" i="1"/>
  <c r="L506" i="1"/>
  <c r="L594" i="1"/>
  <c r="L229" i="1"/>
  <c r="L2913" i="1"/>
  <c r="L5749" i="1"/>
  <c r="L446" i="1"/>
  <c r="L1021" i="1"/>
  <c r="L1207" i="1"/>
  <c r="L505" i="1"/>
  <c r="L813" i="1"/>
  <c r="L5827" i="1"/>
  <c r="L2115" i="1"/>
  <c r="L474" i="1"/>
  <c r="L1335" i="1"/>
  <c r="L7285" i="1"/>
  <c r="L1117" i="1"/>
  <c r="L5826" i="1"/>
  <c r="L1187" i="1"/>
  <c r="L2149" i="1"/>
  <c r="L445" i="1"/>
  <c r="L2274" i="1"/>
  <c r="L988" i="1"/>
  <c r="L3356" i="1"/>
  <c r="L5942" i="1"/>
  <c r="L263" i="1"/>
  <c r="L3615" i="1"/>
  <c r="L778" i="1"/>
  <c r="L2252" i="1"/>
  <c r="L2799" i="1"/>
  <c r="L3386" i="1"/>
  <c r="L228" i="1"/>
  <c r="L3614" i="1"/>
  <c r="L520" i="1"/>
  <c r="L1304" i="1"/>
  <c r="L3257" i="1"/>
  <c r="L33" i="1"/>
  <c r="L1186" i="1"/>
  <c r="L4171" i="1"/>
  <c r="L1486" i="1"/>
  <c r="L67" i="1"/>
  <c r="L1992" i="1"/>
  <c r="L1415" i="1"/>
  <c r="L3025" i="1"/>
  <c r="L1485" i="1"/>
  <c r="L812" i="1"/>
  <c r="L2181" i="1"/>
  <c r="L3744" i="1"/>
  <c r="L1116" i="1"/>
  <c r="L3024" i="1"/>
  <c r="L5792" i="1"/>
  <c r="L7284" i="1"/>
  <c r="L1154" i="1"/>
  <c r="L473" i="1"/>
  <c r="L5748" i="1"/>
  <c r="L4302" i="1"/>
  <c r="L4433" i="1"/>
  <c r="L197" i="1"/>
  <c r="L32" i="1"/>
  <c r="L1654" i="1"/>
  <c r="L1153" i="1"/>
  <c r="L2912" i="1"/>
  <c r="L1686" i="1"/>
  <c r="L66" i="1"/>
  <c r="L1534" i="1"/>
  <c r="L4592" i="1"/>
  <c r="L415" i="1"/>
  <c r="L4170" i="1"/>
  <c r="L4035" i="1"/>
  <c r="L1059" i="1"/>
  <c r="L5891" i="1"/>
  <c r="L3743" i="1"/>
  <c r="L5747" i="1"/>
  <c r="L4343" i="1"/>
  <c r="L293" i="1"/>
  <c r="L1573" i="1"/>
  <c r="L1960" i="1"/>
  <c r="L2245" i="1"/>
  <c r="L1685" i="1"/>
  <c r="L3558" i="1"/>
  <c r="L1115" i="1"/>
  <c r="L2210" i="1"/>
  <c r="L3323" i="1"/>
  <c r="L1653" i="1"/>
  <c r="L3863" i="1"/>
  <c r="L4208" i="1"/>
  <c r="L4097" i="1"/>
  <c r="L5791" i="1"/>
  <c r="L777" i="1"/>
  <c r="L2940" i="1"/>
  <c r="L2939" i="1"/>
  <c r="L2978" i="1"/>
  <c r="L196" i="1"/>
  <c r="L5921" i="1"/>
  <c r="L1152" i="1"/>
  <c r="L1508" i="1"/>
  <c r="L262" i="1"/>
  <c r="L1533" i="1"/>
  <c r="L382" i="1"/>
  <c r="L5825" i="1"/>
  <c r="L1959" i="1"/>
  <c r="L5920" i="1"/>
  <c r="L1449" i="1"/>
  <c r="L593" i="1"/>
  <c r="L3219" i="1"/>
  <c r="L1058" i="1"/>
  <c r="L4004" i="1"/>
  <c r="L292" i="1"/>
  <c r="L1560" i="1"/>
  <c r="L1932" i="1"/>
  <c r="L5746" i="1"/>
  <c r="L4068" i="1"/>
  <c r="L3218" i="1"/>
  <c r="L3417" i="1"/>
  <c r="L227" i="1"/>
  <c r="L2271" i="1"/>
  <c r="L811" i="1"/>
  <c r="L3385" i="1"/>
  <c r="L5716" i="1"/>
  <c r="L7318" i="1"/>
  <c r="L1057" i="1"/>
  <c r="L1958" i="1"/>
  <c r="L1367" i="1"/>
  <c r="L414" i="1"/>
  <c r="L1303" i="1"/>
  <c r="L291" i="1"/>
  <c r="L4301" i="1"/>
  <c r="L4511" i="1"/>
  <c r="L776" i="1"/>
  <c r="L692" i="1"/>
  <c r="L504" i="1"/>
  <c r="L5941" i="1"/>
  <c r="L3322" i="1"/>
  <c r="L592" i="1"/>
  <c r="L659" i="1"/>
  <c r="L4591" i="1"/>
  <c r="L101" i="1"/>
  <c r="L3742" i="1"/>
  <c r="L1020" i="1"/>
  <c r="L2798" i="1"/>
  <c r="L3647" i="1"/>
  <c r="L5890" i="1"/>
  <c r="L5919" i="1"/>
  <c r="L5996" i="1"/>
  <c r="L315" i="1"/>
  <c r="L5918" i="1"/>
  <c r="L3178" i="1"/>
  <c r="L626" i="1"/>
  <c r="L2667" i="1"/>
  <c r="L3896" i="1"/>
  <c r="L2065" i="1"/>
  <c r="L810" i="1"/>
  <c r="L503" i="1"/>
  <c r="L3862" i="1"/>
  <c r="L1652" i="1"/>
  <c r="L3291" i="1"/>
  <c r="L5995" i="1"/>
  <c r="L226" i="1"/>
  <c r="L502" i="1"/>
  <c r="L2911" i="1"/>
  <c r="L2148" i="1"/>
  <c r="L727" i="1"/>
  <c r="L7283" i="1"/>
  <c r="L1185" i="1"/>
  <c r="L4300" i="1"/>
  <c r="L5824" i="1"/>
  <c r="L900" i="1"/>
  <c r="L2950" i="1"/>
  <c r="L5917" i="1"/>
  <c r="L5940" i="1"/>
  <c r="L2244" i="1"/>
  <c r="L3384" i="1"/>
  <c r="L1507" i="1"/>
  <c r="L2114" i="1"/>
  <c r="L1484" i="1"/>
  <c r="L3589" i="1"/>
  <c r="L1483" i="1"/>
  <c r="L6004" i="1"/>
  <c r="L4169" i="1"/>
  <c r="L5916" i="1"/>
  <c r="L2034" i="1"/>
  <c r="L1019" i="1"/>
  <c r="L5969" i="1"/>
  <c r="L1270" i="1"/>
  <c r="L1184" i="1"/>
  <c r="L4628" i="1"/>
  <c r="L2977" i="1"/>
  <c r="L4359" i="1"/>
  <c r="L1482" i="1"/>
  <c r="L1088" i="1"/>
  <c r="L2666" i="1"/>
  <c r="L2665" i="1"/>
  <c r="L4510" i="1"/>
  <c r="L290" i="1"/>
  <c r="L2209" i="1"/>
  <c r="L519" i="1"/>
  <c r="L4207" i="1"/>
  <c r="L5994" i="1"/>
  <c r="L4206" i="1"/>
  <c r="L4133" i="1"/>
  <c r="L3023" i="1"/>
  <c r="L1481" i="1"/>
  <c r="L3321" i="1"/>
  <c r="L5889" i="1"/>
  <c r="L1366" i="1"/>
  <c r="L3588" i="1"/>
  <c r="L691" i="1"/>
  <c r="L3947" i="1"/>
  <c r="L3741" i="1"/>
  <c r="L1087" i="1"/>
  <c r="L472" i="1"/>
  <c r="L5993" i="1"/>
  <c r="L100" i="1"/>
  <c r="L3895" i="1"/>
  <c r="L381" i="1"/>
  <c r="L1559" i="1"/>
  <c r="L2180" i="1"/>
  <c r="L3861" i="1"/>
  <c r="L1957" i="1"/>
  <c r="L7317" i="1"/>
  <c r="L2664" i="1"/>
  <c r="L3383" i="1"/>
  <c r="L1334" i="1"/>
  <c r="L1365" i="1"/>
  <c r="L1931" i="1"/>
  <c r="L3712" i="1"/>
  <c r="L2064" i="1"/>
  <c r="L1364" i="1"/>
  <c r="L1183" i="1"/>
  <c r="L2797" i="1"/>
  <c r="L1114" i="1"/>
  <c r="L658" i="1"/>
  <c r="L2663" i="1"/>
  <c r="L3453" i="1"/>
  <c r="L3147" i="1"/>
  <c r="L657" i="1"/>
  <c r="L1206" i="1"/>
  <c r="L1182" i="1"/>
  <c r="L3146" i="1"/>
  <c r="L809" i="1"/>
  <c r="L1603" i="1"/>
  <c r="L4096" i="1"/>
  <c r="L65" i="1"/>
  <c r="L413" i="1"/>
  <c r="L690" i="1"/>
  <c r="L1480" i="1"/>
  <c r="L380" i="1"/>
  <c r="L3145" i="1"/>
  <c r="L2270" i="1"/>
  <c r="L1237" i="1"/>
  <c r="L5888" i="1"/>
  <c r="L1956" i="1"/>
  <c r="L5763" i="1"/>
  <c r="L501" i="1"/>
  <c r="L3177" i="1"/>
  <c r="L591" i="1"/>
  <c r="L2910" i="1"/>
  <c r="L5968" i="1"/>
  <c r="L775" i="1"/>
  <c r="L5790" i="1"/>
  <c r="L1991" i="1"/>
  <c r="L1990" i="1"/>
  <c r="L5715" i="1"/>
  <c r="L4132" i="1"/>
  <c r="L1236" i="1"/>
  <c r="L3176" i="1"/>
  <c r="L3860" i="1"/>
  <c r="L7282" i="1"/>
  <c r="L1363" i="1"/>
  <c r="L2243" i="1"/>
  <c r="L2976" i="1"/>
  <c r="L3217" i="1"/>
  <c r="L1411" i="1"/>
  <c r="L2179" i="1"/>
  <c r="L3613" i="1"/>
  <c r="L2113" i="1"/>
  <c r="L5967" i="1"/>
  <c r="L3144" i="1"/>
  <c r="L3557" i="1"/>
  <c r="L5858" i="1"/>
  <c r="L3859" i="1"/>
  <c r="L625" i="1"/>
  <c r="L99" i="1"/>
  <c r="L314" i="1"/>
  <c r="L3452" i="1"/>
  <c r="L1479" i="1"/>
  <c r="L3946" i="1"/>
  <c r="L500" i="1"/>
  <c r="L2975" i="1"/>
  <c r="L5714" i="1"/>
  <c r="L3416" i="1"/>
  <c r="L1379" i="1"/>
  <c r="L5789" i="1"/>
  <c r="L3451" i="1"/>
  <c r="L726" i="1"/>
  <c r="L1410" i="1"/>
  <c r="L347" i="1"/>
  <c r="L289" i="1"/>
  <c r="L774" i="1"/>
  <c r="L1684" i="1"/>
  <c r="L3945" i="1"/>
  <c r="L499" i="1"/>
  <c r="L3415" i="1"/>
  <c r="L808" i="1"/>
  <c r="L3382" i="1"/>
  <c r="L4067" i="1"/>
  <c r="L1362" i="1"/>
  <c r="L590" i="1"/>
  <c r="L1302" i="1"/>
  <c r="L4342" i="1"/>
  <c r="L3894" i="1"/>
  <c r="L1651" i="1"/>
  <c r="L5823" i="1"/>
  <c r="L1955" i="1"/>
  <c r="L444" i="1"/>
  <c r="L3022" i="1"/>
  <c r="L3216" i="1"/>
  <c r="L4168" i="1"/>
  <c r="L412" i="1"/>
  <c r="L2909" i="1"/>
  <c r="L589" i="1"/>
  <c r="L1056" i="1"/>
  <c r="L3944" i="1"/>
  <c r="L1532" i="1"/>
  <c r="L725" i="1"/>
  <c r="L807" i="1"/>
  <c r="L7316" i="1"/>
  <c r="L4590" i="1"/>
  <c r="L3320" i="1"/>
  <c r="L4358" i="1"/>
  <c r="L4131" i="1"/>
  <c r="L3740" i="1"/>
  <c r="L2796" i="1"/>
  <c r="L379" i="1"/>
  <c r="L346" i="1"/>
  <c r="L4103" i="1"/>
  <c r="L1930" i="1"/>
  <c r="L2974" i="1"/>
  <c r="L3355" i="1"/>
  <c r="L3612" i="1"/>
  <c r="L2033" i="1"/>
  <c r="L2908" i="1"/>
  <c r="L814" i="1"/>
  <c r="L3414" i="1"/>
  <c r="L5857" i="1"/>
  <c r="L7281" i="1"/>
  <c r="L261" i="1"/>
  <c r="L1409" i="1"/>
  <c r="L3143" i="1"/>
  <c r="L588" i="1"/>
  <c r="L2766" i="1"/>
  <c r="L1954" i="1"/>
  <c r="L2178" i="1"/>
  <c r="L4205" i="1"/>
  <c r="L2112" i="1"/>
  <c r="L2973" i="1"/>
  <c r="L195" i="1"/>
  <c r="L5887" i="1"/>
  <c r="L899" i="1"/>
  <c r="L4299" i="1"/>
  <c r="L1629" i="1"/>
  <c r="L64" i="1"/>
  <c r="L3858" i="1"/>
  <c r="L3354" i="1"/>
  <c r="L3175" i="1"/>
  <c r="L2242" i="1"/>
  <c r="L4298" i="1"/>
  <c r="L498" i="1"/>
  <c r="L378" i="1"/>
  <c r="L3353" i="1"/>
  <c r="L2147" i="1"/>
  <c r="L31" i="1"/>
  <c r="L3256" i="1"/>
  <c r="L2032" i="1"/>
  <c r="L724" i="1"/>
  <c r="L5856" i="1"/>
  <c r="L1531" i="1"/>
  <c r="L411" i="1"/>
  <c r="L3290" i="1"/>
  <c r="L98" i="1"/>
  <c r="L2251" i="1"/>
  <c r="L3587" i="1"/>
  <c r="L4034" i="1"/>
  <c r="L3215" i="1"/>
  <c r="L7315" i="1"/>
  <c r="L587" i="1"/>
  <c r="L4297" i="1"/>
  <c r="L1269" i="1"/>
  <c r="L723" i="1"/>
  <c r="L5855" i="1"/>
  <c r="L3893" i="1"/>
  <c r="L4130" i="1"/>
  <c r="L4589" i="1"/>
  <c r="L1683" i="1"/>
  <c r="L2907" i="1"/>
  <c r="L1448" i="1"/>
  <c r="L6003" i="1"/>
  <c r="L3556" i="1"/>
  <c r="L1929" i="1"/>
  <c r="L5966" i="1"/>
  <c r="L1650" i="1"/>
  <c r="L4129" i="1"/>
  <c r="L410" i="1"/>
  <c r="L1235" i="1"/>
  <c r="L624" i="1"/>
  <c r="L2938" i="1"/>
  <c r="L1113" i="1"/>
  <c r="L2765" i="1"/>
  <c r="L3555" i="1"/>
  <c r="L3943" i="1"/>
  <c r="L225" i="1"/>
  <c r="L5915" i="1"/>
  <c r="L5745" i="1"/>
  <c r="L1055" i="1"/>
  <c r="L1572" i="1"/>
  <c r="L1268" i="1"/>
  <c r="L987" i="1"/>
  <c r="L2906" i="1"/>
  <c r="L2146" i="1"/>
  <c r="L4296" i="1"/>
  <c r="L4588" i="1"/>
  <c r="L4432" i="1"/>
  <c r="L1151" i="1"/>
  <c r="L2937" i="1"/>
  <c r="L2031" i="1"/>
  <c r="L5713" i="1"/>
  <c r="L898" i="1"/>
  <c r="L2764" i="1"/>
  <c r="L4003" i="1"/>
  <c r="L2145" i="1"/>
  <c r="L1649" i="1"/>
  <c r="L5939" i="1"/>
  <c r="L1928" i="1"/>
  <c r="L224" i="1"/>
  <c r="L722" i="1"/>
  <c r="L2241" i="1"/>
  <c r="L3174" i="1"/>
  <c r="L806" i="1"/>
  <c r="L3381" i="1"/>
  <c r="L288" i="1"/>
  <c r="L4137" i="1"/>
  <c r="L1301" i="1"/>
  <c r="L1054" i="1"/>
  <c r="L4341" i="1"/>
  <c r="L2063" i="1"/>
  <c r="L6035" i="1"/>
  <c r="L3289" i="1"/>
  <c r="L3214" i="1"/>
  <c r="L4066" i="1"/>
  <c r="L1602" i="1"/>
  <c r="L3021" i="1"/>
  <c r="L4412" i="1"/>
  <c r="L3586" i="1"/>
  <c r="L3711" i="1"/>
  <c r="L805" i="1"/>
  <c r="L3450" i="1"/>
  <c r="A21" i="7" l="1"/>
  <c r="B3" i="7"/>
  <c r="B2" i="7"/>
  <c r="M5750" i="1" l="1"/>
  <c r="M1487" i="1"/>
  <c r="M728" i="1"/>
  <c r="M5762" i="1"/>
  <c r="L2892" i="1"/>
  <c r="L48" i="1"/>
  <c r="L5842" i="1"/>
  <c r="L2261" i="1"/>
  <c r="L1639" i="1"/>
  <c r="L5952" i="1"/>
  <c r="L2650" i="1"/>
  <c r="L1622" i="1"/>
  <c r="L428" i="1"/>
  <c r="L2016" i="1"/>
  <c r="L4327" i="1"/>
  <c r="L3239" i="1"/>
  <c r="L429" i="1"/>
  <c r="L3408" i="1"/>
  <c r="L3906" i="1"/>
  <c r="L1583" i="1"/>
  <c r="L1290" i="1"/>
  <c r="L430" i="1"/>
  <c r="L2017" i="1"/>
  <c r="L4487" i="1"/>
  <c r="L3368" i="1"/>
  <c r="L3842" i="1"/>
  <c r="L1914" i="1"/>
  <c r="L2748" i="1"/>
  <c r="L3699" i="1"/>
  <c r="L1252" i="1"/>
  <c r="L3573" i="1"/>
  <c r="L638" i="1"/>
  <c r="L676" i="1"/>
  <c r="L5983" i="1"/>
  <c r="L3159" i="1"/>
  <c r="L1667" i="1"/>
  <c r="L4353" i="1"/>
  <c r="L2782" i="1"/>
  <c r="L2961" i="1"/>
  <c r="L5489" i="1"/>
  <c r="L3434" i="1"/>
  <c r="L2783" i="1"/>
  <c r="L211" i="1"/>
  <c r="L3574" i="1"/>
  <c r="L1317" i="1"/>
  <c r="L4400" i="1"/>
  <c r="L2133" i="1"/>
  <c r="L791" i="1"/>
  <c r="L2651" i="1"/>
  <c r="L3931" i="1"/>
  <c r="L1520" i="1"/>
  <c r="L4488" i="1"/>
  <c r="L4087" i="1"/>
  <c r="L1003" i="1"/>
  <c r="L4354" i="1"/>
  <c r="L710" i="1"/>
  <c r="L363" i="1"/>
  <c r="L3307" i="1"/>
  <c r="L5776" i="1"/>
  <c r="L5898" i="1"/>
  <c r="L4286" i="1"/>
  <c r="L2962" i="1"/>
  <c r="L2164" i="1"/>
  <c r="L1974" i="1"/>
  <c r="L4191" i="1"/>
  <c r="L243" i="1"/>
  <c r="L741" i="1"/>
  <c r="L4192" i="1"/>
  <c r="L5876" i="1"/>
  <c r="L1668" i="1"/>
  <c r="L1470" i="1"/>
  <c r="L609" i="1"/>
  <c r="L5984" i="1"/>
  <c r="L1191" i="1"/>
  <c r="L5899" i="1"/>
  <c r="L303" i="1"/>
  <c r="L1561" i="1"/>
  <c r="L49" i="1"/>
  <c r="L396" i="1"/>
  <c r="L3008" i="1"/>
  <c r="L1132" i="1"/>
  <c r="L483" i="1"/>
  <c r="L4287" i="1"/>
  <c r="L1253" i="1"/>
  <c r="L882" i="1"/>
  <c r="L5725" i="1"/>
  <c r="L88" i="1"/>
  <c r="L1436" i="1"/>
  <c r="L484" i="1"/>
  <c r="L1584" i="1"/>
  <c r="L1219" i="1"/>
  <c r="L3907" i="1"/>
  <c r="L2228" i="1"/>
  <c r="L1585" i="1"/>
  <c r="L3629" i="1"/>
  <c r="L3843" i="1"/>
  <c r="L2134" i="1"/>
  <c r="L2229" i="1"/>
  <c r="L3700" i="1"/>
  <c r="L458" i="1"/>
  <c r="L4619" i="1"/>
  <c r="L5755" i="1"/>
  <c r="L6015" i="1"/>
  <c r="L3630" i="1"/>
  <c r="L1004" i="1"/>
  <c r="L2135" i="1"/>
  <c r="L4053" i="1"/>
  <c r="L1562" i="1"/>
  <c r="L2784" i="1"/>
  <c r="L6000" i="1"/>
  <c r="L3276" i="1"/>
  <c r="L610" i="1"/>
  <c r="L1071" i="1"/>
  <c r="L1521" i="1"/>
  <c r="L6016" i="1"/>
  <c r="L4119" i="1"/>
  <c r="L639" i="1"/>
  <c r="L3729" i="1"/>
  <c r="L5490" i="1"/>
  <c r="L212" i="1"/>
  <c r="L2893" i="1"/>
  <c r="L3701" i="1"/>
  <c r="L5491" i="1"/>
  <c r="L3631" i="1"/>
  <c r="L2098" i="1"/>
  <c r="L3992" i="1"/>
  <c r="L765" i="1"/>
  <c r="L277" i="1"/>
  <c r="L213" i="1"/>
  <c r="L3932" i="1"/>
  <c r="L3702" i="1"/>
  <c r="L2749" i="1"/>
  <c r="L14" i="1"/>
  <c r="L3199" i="1"/>
  <c r="L1167" i="1"/>
  <c r="L1220" i="1"/>
  <c r="L5843" i="1"/>
  <c r="L15" i="1"/>
  <c r="L2750" i="1"/>
  <c r="L3128" i="1"/>
  <c r="L742" i="1"/>
  <c r="L3880" i="1"/>
  <c r="L3600" i="1"/>
  <c r="L677" i="1"/>
  <c r="L16" i="1"/>
  <c r="L5934" i="1"/>
  <c r="L1133" i="1"/>
  <c r="L1072" i="1"/>
  <c r="L5695" i="1"/>
  <c r="L1254" i="1"/>
  <c r="L1522" i="1"/>
  <c r="L2195" i="1"/>
  <c r="L364" i="1"/>
  <c r="L1437" i="1"/>
  <c r="L3308" i="1"/>
  <c r="L2785" i="1"/>
  <c r="L4401" i="1"/>
  <c r="L6017" i="1"/>
  <c r="L1318" i="1"/>
  <c r="L3703" i="1"/>
  <c r="L244" i="1"/>
  <c r="L678" i="1"/>
  <c r="L1319" i="1"/>
  <c r="L5756" i="1"/>
  <c r="L485" i="1"/>
  <c r="L1586" i="1"/>
  <c r="L513" i="1"/>
  <c r="L743" i="1"/>
  <c r="L4154" i="1"/>
  <c r="L2652" i="1"/>
  <c r="L1471" i="1"/>
  <c r="L883" i="1"/>
  <c r="L5726" i="1"/>
  <c r="L2136" i="1"/>
  <c r="L1005" i="1"/>
  <c r="L1073" i="1"/>
  <c r="L792" i="1"/>
  <c r="L1587" i="1"/>
  <c r="L4155" i="1"/>
  <c r="L2262" i="1"/>
  <c r="L5696" i="1"/>
  <c r="L4074" i="1"/>
  <c r="L1221" i="1"/>
  <c r="L2786" i="1"/>
  <c r="L3240" i="1"/>
  <c r="L89" i="1"/>
  <c r="L793" i="1"/>
  <c r="L5844" i="1"/>
  <c r="L2099" i="1"/>
  <c r="L1134" i="1"/>
  <c r="L572" i="1"/>
  <c r="L3575" i="1"/>
  <c r="L1006" i="1"/>
  <c r="L1291" i="1"/>
  <c r="L5900" i="1"/>
  <c r="L4620" i="1"/>
  <c r="L17" i="1"/>
  <c r="L2100" i="1"/>
  <c r="L397" i="1"/>
  <c r="L5953" i="1"/>
  <c r="L1495" i="1"/>
  <c r="L486" i="1"/>
  <c r="L3881" i="1"/>
  <c r="L398" i="1"/>
  <c r="L4402" i="1"/>
  <c r="L4403" i="1"/>
  <c r="L981" i="1"/>
  <c r="L487" i="1"/>
  <c r="L2052" i="1"/>
  <c r="L1915" i="1"/>
  <c r="L1396" i="1"/>
  <c r="L2924" i="1"/>
  <c r="L3632" i="1"/>
  <c r="L1255" i="1"/>
  <c r="L1669" i="1"/>
  <c r="L3844" i="1"/>
  <c r="L1397" i="1"/>
  <c r="L1347" i="1"/>
  <c r="L1563" i="1"/>
  <c r="L1103" i="1"/>
  <c r="L3241" i="1"/>
  <c r="L4422" i="1"/>
  <c r="L3277" i="1"/>
  <c r="L2653" i="1"/>
  <c r="L5697" i="1"/>
  <c r="L744" i="1"/>
  <c r="L1564" i="1"/>
  <c r="L3537" i="1"/>
  <c r="L7268" i="1"/>
  <c r="L1135" i="1"/>
  <c r="L1551" i="1"/>
  <c r="L5813" i="1"/>
  <c r="L4016" i="1"/>
  <c r="L3882" i="1"/>
  <c r="L2925" i="1"/>
  <c r="L711" i="1"/>
  <c r="L5935" i="1"/>
  <c r="L5777" i="1"/>
  <c r="L327" i="1"/>
  <c r="L214" i="1"/>
  <c r="L4156" i="1"/>
  <c r="L1975" i="1"/>
  <c r="L2751" i="1"/>
  <c r="L4582" i="1"/>
  <c r="L5698" i="1"/>
  <c r="L3435" i="1"/>
  <c r="L3160" i="1"/>
  <c r="L431" i="1"/>
  <c r="L2752" i="1"/>
  <c r="L3601" i="1"/>
  <c r="L3409" i="1"/>
  <c r="L573" i="1"/>
  <c r="L3633" i="1"/>
  <c r="L2963" i="1"/>
  <c r="L1104" i="1"/>
  <c r="L2787" i="1"/>
  <c r="L215" i="1"/>
  <c r="L4054" i="1"/>
  <c r="L5727" i="1"/>
  <c r="L459" i="1"/>
  <c r="L3704" i="1"/>
  <c r="L3436" i="1"/>
  <c r="L2018" i="1"/>
  <c r="L3009" i="1"/>
  <c r="L794" i="1"/>
  <c r="L1292" i="1"/>
  <c r="L2894" i="1"/>
  <c r="L4193" i="1"/>
  <c r="L3730" i="1"/>
  <c r="L679" i="1"/>
  <c r="L7300" i="1"/>
  <c r="L1192" i="1"/>
  <c r="L1588" i="1"/>
  <c r="L2230" i="1"/>
  <c r="L1496" i="1"/>
  <c r="L4055" i="1"/>
  <c r="L1497" i="1"/>
  <c r="L3883" i="1"/>
  <c r="L1105" i="1"/>
  <c r="L1565" i="1"/>
  <c r="L278" i="1"/>
  <c r="L5699" i="1"/>
  <c r="L2654" i="1"/>
  <c r="L611" i="1"/>
  <c r="L50" i="1"/>
  <c r="L3437" i="1"/>
  <c r="L3129" i="1"/>
  <c r="L18" i="1"/>
  <c r="L1472" i="1"/>
  <c r="L1041" i="1"/>
  <c r="L1420" i="1"/>
  <c r="L3933" i="1"/>
  <c r="L795" i="1"/>
  <c r="L4120" i="1"/>
  <c r="L432" i="1"/>
  <c r="L3242" i="1"/>
  <c r="L3200" i="1"/>
  <c r="L1136" i="1"/>
  <c r="L1640" i="1"/>
  <c r="L3278" i="1"/>
  <c r="L1137" i="1"/>
  <c r="L2231" i="1"/>
  <c r="L51" i="1"/>
  <c r="L1589" i="1"/>
  <c r="L6018" i="1"/>
  <c r="L5757" i="1"/>
  <c r="L5954" i="1"/>
  <c r="L5728" i="1"/>
  <c r="L1641" i="1"/>
  <c r="L2263" i="1"/>
  <c r="L365" i="1"/>
  <c r="L1074" i="1"/>
  <c r="L2895" i="1"/>
  <c r="L1222" i="1"/>
  <c r="L328" i="1"/>
  <c r="L680" i="1"/>
  <c r="L399" i="1"/>
  <c r="L745" i="1"/>
  <c r="L1138" i="1"/>
  <c r="L3010" i="1"/>
  <c r="L1256" i="1"/>
  <c r="L4423" i="1"/>
  <c r="L1946" i="1"/>
  <c r="L5985" i="1"/>
  <c r="L2101" i="1"/>
  <c r="L681" i="1"/>
  <c r="L2926" i="1"/>
  <c r="L4194" i="1"/>
  <c r="L3130" i="1"/>
  <c r="L19" i="1"/>
  <c r="L3634" i="1"/>
  <c r="L5492" i="1"/>
  <c r="L400" i="1"/>
  <c r="L3279" i="1"/>
  <c r="L3131" i="1"/>
  <c r="L3132" i="1"/>
  <c r="L1199" i="1"/>
  <c r="L3438" i="1"/>
  <c r="L2655" i="1"/>
  <c r="L2927" i="1"/>
  <c r="L5877" i="1"/>
  <c r="L1007" i="1"/>
  <c r="L1523" i="1"/>
  <c r="L3538" i="1"/>
  <c r="L2053" i="1"/>
  <c r="L5878" i="1"/>
  <c r="L4404" i="1"/>
  <c r="L3133" i="1"/>
  <c r="L1168" i="1"/>
  <c r="L796" i="1"/>
  <c r="L3339" i="1"/>
  <c r="L4157" i="1"/>
  <c r="L1024" i="1"/>
  <c r="L640" i="1"/>
  <c r="L4195" i="1"/>
  <c r="L4288" i="1"/>
  <c r="L712" i="1"/>
  <c r="L4158" i="1"/>
  <c r="L7301" i="1"/>
  <c r="L4088" i="1"/>
  <c r="L5901" i="1"/>
  <c r="L488" i="1"/>
  <c r="L5845" i="1"/>
  <c r="L433" i="1"/>
  <c r="L1075" i="1"/>
  <c r="L3705" i="1"/>
  <c r="L401" i="1"/>
  <c r="L641" i="1"/>
  <c r="L6019" i="1"/>
  <c r="L5846" i="1"/>
  <c r="L4583" i="1"/>
  <c r="L2054" i="1"/>
  <c r="L2896" i="1"/>
  <c r="L746" i="1"/>
  <c r="L4517" i="1"/>
  <c r="L1106" i="1"/>
  <c r="L2264" i="1"/>
  <c r="L3439" i="1"/>
  <c r="L1670" i="1"/>
  <c r="L4017" i="1"/>
  <c r="L5700" i="1"/>
  <c r="L1438" i="1"/>
  <c r="L3576" i="1"/>
  <c r="L90" i="1"/>
  <c r="L4018" i="1"/>
  <c r="L1976" i="1"/>
  <c r="L2102" i="1"/>
  <c r="L3280" i="1"/>
  <c r="L2019" i="1"/>
  <c r="L3993" i="1"/>
  <c r="L3635" i="1"/>
  <c r="L5778" i="1"/>
  <c r="L2165" i="1"/>
  <c r="L1473" i="1"/>
  <c r="L3884" i="1"/>
  <c r="L3440" i="1"/>
  <c r="L3161" i="1"/>
  <c r="L3934" i="1"/>
  <c r="L1348" i="1"/>
  <c r="L5902" i="1"/>
  <c r="L5814" i="1"/>
  <c r="L612" i="1"/>
  <c r="L1916" i="1"/>
  <c r="L216" i="1"/>
  <c r="L6020" i="1"/>
  <c r="L5701" i="1"/>
  <c r="L1421" i="1"/>
  <c r="L1223" i="1"/>
  <c r="L3539" i="1"/>
  <c r="L574" i="1"/>
  <c r="L1139" i="1"/>
  <c r="L2656" i="1"/>
  <c r="L217" i="1"/>
  <c r="L1008" i="1"/>
  <c r="L5936" i="1"/>
  <c r="L1169" i="1"/>
  <c r="L3908" i="1"/>
  <c r="L2753" i="1"/>
  <c r="L460" i="1"/>
  <c r="L402" i="1"/>
  <c r="L4535" i="1"/>
  <c r="L797" i="1"/>
  <c r="L1257" i="1"/>
  <c r="L218" i="1"/>
  <c r="L766" i="1"/>
  <c r="L3281" i="1"/>
  <c r="L2196" i="1"/>
  <c r="L4289" i="1"/>
  <c r="L642" i="1"/>
  <c r="L3243" i="1"/>
  <c r="L180" i="1"/>
  <c r="L279" i="1"/>
  <c r="L3340" i="1"/>
  <c r="L1140" i="1"/>
  <c r="L2137" i="1"/>
  <c r="L4019" i="1"/>
  <c r="L7302" i="1"/>
  <c r="L3636" i="1"/>
  <c r="L4355" i="1"/>
  <c r="L1917" i="1"/>
  <c r="L2020" i="1"/>
  <c r="L4089" i="1"/>
  <c r="L1590" i="1"/>
  <c r="L219" i="1"/>
  <c r="L4621" i="1"/>
  <c r="L5815" i="1"/>
  <c r="L4056" i="1"/>
  <c r="L5847" i="1"/>
  <c r="L5779" i="1"/>
  <c r="L3909" i="1"/>
  <c r="L1591" i="1"/>
  <c r="L3011" i="1"/>
  <c r="L767" i="1"/>
  <c r="L4622" i="1"/>
  <c r="L1141" i="1"/>
  <c r="L329" i="1"/>
  <c r="L2265" i="1"/>
  <c r="L4489" i="1"/>
  <c r="L2232" i="1"/>
  <c r="L1320" i="1"/>
  <c r="L3935" i="1"/>
  <c r="L1977" i="1"/>
  <c r="L2166" i="1"/>
  <c r="L2055" i="1"/>
  <c r="L7269" i="1"/>
  <c r="L982" i="1"/>
  <c r="L6021" i="1"/>
  <c r="L4405" i="1"/>
  <c r="L52" i="1"/>
  <c r="L747" i="1"/>
  <c r="L53" i="1"/>
  <c r="L5493" i="1"/>
  <c r="L5494" i="1"/>
  <c r="L2167" i="1"/>
  <c r="L991" i="1"/>
  <c r="L884" i="1"/>
  <c r="L4623" i="1"/>
  <c r="L4135" i="1"/>
  <c r="L7303" i="1"/>
  <c r="L682" i="1"/>
  <c r="L3341" i="1"/>
  <c r="L1076" i="1"/>
  <c r="L575" i="1"/>
  <c r="L2233" i="1"/>
  <c r="L3706" i="1"/>
  <c r="L91" i="1"/>
  <c r="L1671" i="1"/>
  <c r="L245" i="1"/>
  <c r="L5848" i="1"/>
  <c r="L304" i="1"/>
  <c r="L1592" i="1"/>
  <c r="L4121" i="1"/>
  <c r="L330" i="1"/>
  <c r="L4624" i="1"/>
  <c r="L2266" i="1"/>
  <c r="L2168" i="1"/>
  <c r="L4020" i="1"/>
  <c r="L1918" i="1"/>
  <c r="L3410" i="1"/>
  <c r="L2897" i="1"/>
  <c r="L6022" i="1"/>
  <c r="L4122" i="1"/>
  <c r="L1077" i="1"/>
  <c r="L2788" i="1"/>
  <c r="L4328" i="1"/>
  <c r="L1623" i="1"/>
  <c r="L3309" i="1"/>
  <c r="L5702" i="1"/>
  <c r="L3540" i="1"/>
  <c r="L1200" i="1"/>
  <c r="L489" i="1"/>
  <c r="L2273" i="1"/>
  <c r="L514" i="1"/>
  <c r="L403" i="1"/>
  <c r="L3637" i="1"/>
  <c r="L643" i="1"/>
  <c r="L5729" i="1"/>
  <c r="L1642" i="1"/>
  <c r="L4424" i="1"/>
  <c r="L798" i="1"/>
  <c r="L2021" i="1"/>
  <c r="L2754" i="1"/>
  <c r="L1978" i="1"/>
  <c r="L1258" i="1"/>
  <c r="L54" i="1"/>
  <c r="L2103" i="1"/>
  <c r="L3282" i="1"/>
  <c r="L181" i="1"/>
  <c r="L1170" i="1"/>
  <c r="L983" i="1"/>
  <c r="L7270" i="1"/>
  <c r="L4090" i="1"/>
  <c r="L3638" i="1"/>
  <c r="L3639" i="1"/>
  <c r="L2022" i="1"/>
  <c r="L2104" i="1"/>
  <c r="L2197" i="1"/>
  <c r="L1349" i="1"/>
  <c r="L7271" i="1"/>
  <c r="L3369" i="1"/>
  <c r="L3012" i="1"/>
  <c r="L1293" i="1"/>
  <c r="L5955" i="1"/>
  <c r="L20" i="1"/>
  <c r="L2789" i="1"/>
  <c r="L3885" i="1"/>
  <c r="L1398" i="1"/>
  <c r="L5849" i="1"/>
  <c r="L2023" i="1"/>
  <c r="L1399" i="1"/>
  <c r="L5758" i="1"/>
  <c r="L92" i="1"/>
  <c r="L4406" i="1"/>
  <c r="L3244" i="1"/>
  <c r="L220" i="1"/>
  <c r="L1321" i="1"/>
  <c r="L246" i="1"/>
  <c r="L6023" i="1"/>
  <c r="L7304" i="1"/>
  <c r="L5730" i="1"/>
  <c r="L1624" i="1"/>
  <c r="L1919" i="1"/>
  <c r="L1524" i="1"/>
  <c r="L1593" i="1"/>
  <c r="L4425" i="1"/>
  <c r="L885" i="1"/>
  <c r="L4021" i="1"/>
  <c r="L331" i="1"/>
  <c r="L3310" i="1"/>
  <c r="L576" i="1"/>
  <c r="L490" i="1"/>
  <c r="L1672" i="1"/>
  <c r="L4136" i="1"/>
  <c r="L366" i="1"/>
  <c r="L5956" i="1"/>
  <c r="L3602" i="1"/>
  <c r="L1474" i="1"/>
  <c r="L1042" i="1"/>
  <c r="L4123" i="1"/>
  <c r="L461" i="1"/>
  <c r="L799" i="1"/>
  <c r="L7272" i="1"/>
  <c r="L5495" i="1"/>
  <c r="L2657" i="1"/>
  <c r="L1422" i="1"/>
  <c r="L462" i="1"/>
  <c r="L4407" i="1"/>
  <c r="L7305" i="1"/>
  <c r="L7306" i="1"/>
  <c r="L367" i="1"/>
  <c r="L368" i="1"/>
  <c r="L4490" i="1"/>
  <c r="L3441" i="1"/>
  <c r="L1201" i="1"/>
  <c r="L1439" i="1"/>
  <c r="L1947" i="1"/>
  <c r="L1688" i="1"/>
  <c r="L2169" i="1"/>
  <c r="L3162" i="1"/>
  <c r="L4091" i="1"/>
  <c r="L1525" i="1"/>
  <c r="L2056" i="1"/>
  <c r="L1350" i="1"/>
  <c r="L247" i="1"/>
  <c r="L1552" i="1"/>
  <c r="L5703" i="1"/>
  <c r="L1948" i="1"/>
  <c r="L1920" i="1"/>
  <c r="L3603" i="1"/>
  <c r="L1322" i="1"/>
  <c r="L886" i="1"/>
  <c r="L3283" i="1"/>
  <c r="L1673" i="1"/>
  <c r="L463" i="1"/>
  <c r="L1171" i="1"/>
  <c r="L3370" i="1"/>
  <c r="L5731" i="1"/>
  <c r="L748" i="1"/>
  <c r="L6024" i="1"/>
  <c r="L4159" i="1"/>
  <c r="L3845" i="1"/>
  <c r="L2105" i="1"/>
  <c r="L1142" i="1"/>
  <c r="L5850" i="1"/>
  <c r="L55" i="1"/>
  <c r="L1351" i="1"/>
  <c r="L1224" i="1"/>
  <c r="L5957" i="1"/>
  <c r="L491" i="1"/>
  <c r="L2964" i="1"/>
  <c r="L2928" i="1"/>
  <c r="L4022" i="1"/>
  <c r="L2170" i="1"/>
  <c r="L2138" i="1"/>
  <c r="L5903" i="1"/>
  <c r="L3442" i="1"/>
  <c r="L5704" i="1"/>
  <c r="L3910" i="1"/>
  <c r="L3443" i="1"/>
  <c r="L6025" i="1"/>
  <c r="L2106" i="1"/>
  <c r="L3201" i="1"/>
  <c r="L2024" i="1"/>
  <c r="L404" i="1"/>
  <c r="L21" i="1"/>
  <c r="L613" i="1"/>
  <c r="L4518" i="1"/>
  <c r="L3202" i="1"/>
  <c r="L1526" i="1"/>
  <c r="L5904" i="1"/>
  <c r="L2948" i="1"/>
  <c r="L434" i="1"/>
  <c r="L435" i="1"/>
  <c r="L800" i="1"/>
  <c r="L3541" i="1"/>
  <c r="L1498" i="1"/>
  <c r="L3245" i="1"/>
  <c r="L2139" i="1"/>
  <c r="L3311" i="1"/>
  <c r="L1949" i="1"/>
  <c r="L4426" i="1"/>
  <c r="L3371" i="1"/>
  <c r="L4329" i="1"/>
  <c r="L3372" i="1"/>
  <c r="L3731" i="1"/>
  <c r="L1979" i="1"/>
  <c r="L614" i="1"/>
  <c r="L280" i="1"/>
  <c r="L1527" i="1"/>
  <c r="L3013" i="1"/>
  <c r="L1674" i="1"/>
  <c r="L2057" i="1"/>
  <c r="L93" i="1"/>
  <c r="L1323" i="1"/>
  <c r="L4196" i="1"/>
  <c r="L4491" i="1"/>
  <c r="L4593" i="1"/>
  <c r="L5851" i="1"/>
  <c r="L3936" i="1"/>
  <c r="L5905" i="1"/>
  <c r="L1400" i="1"/>
  <c r="L6026" i="1"/>
  <c r="L2171" i="1"/>
  <c r="L1172" i="1"/>
  <c r="L1499" i="1"/>
  <c r="L1202" i="1"/>
  <c r="L1009" i="1"/>
  <c r="L4492" i="1"/>
  <c r="L5816" i="1"/>
  <c r="L5780" i="1"/>
  <c r="L1594" i="1"/>
  <c r="L1475" i="1"/>
  <c r="L3373" i="1"/>
  <c r="L3937" i="1"/>
  <c r="L405" i="1"/>
  <c r="L436" i="1"/>
  <c r="L4092" i="1"/>
  <c r="L2172" i="1"/>
  <c r="L1143" i="1"/>
  <c r="L3342" i="1"/>
  <c r="L5906" i="1"/>
  <c r="L1225" i="1"/>
  <c r="L22" i="1"/>
  <c r="L1352" i="1"/>
  <c r="L4093" i="1"/>
  <c r="L1980" i="1"/>
  <c r="L3732" i="1"/>
  <c r="L3994" i="1"/>
  <c r="L5496" i="1"/>
  <c r="L1595" i="1"/>
  <c r="L1401" i="1"/>
  <c r="L1643" i="1"/>
  <c r="L6027" i="1"/>
  <c r="L4493" i="1"/>
  <c r="L332" i="1"/>
  <c r="L1528" i="1"/>
  <c r="L644" i="1"/>
  <c r="L4160" i="1"/>
  <c r="L3312" i="1"/>
  <c r="L2107" i="1"/>
  <c r="L1107" i="1"/>
  <c r="L577" i="1"/>
  <c r="L5986" i="1"/>
  <c r="L1203" i="1"/>
  <c r="L4494" i="1"/>
  <c r="L6028" i="1"/>
  <c r="L1173" i="1"/>
  <c r="L1608" i="1"/>
  <c r="L1078" i="1"/>
  <c r="L464" i="1"/>
  <c r="L3707" i="1"/>
  <c r="L1324" i="1"/>
  <c r="L1402" i="1"/>
  <c r="L1476" i="1"/>
  <c r="L3542" i="1"/>
  <c r="L23" i="1"/>
  <c r="L3163" i="1"/>
  <c r="L515" i="1"/>
  <c r="L4290" i="1"/>
  <c r="L801" i="1"/>
  <c r="L1921" i="1"/>
  <c r="L281" i="1"/>
  <c r="L2198" i="1"/>
  <c r="L887" i="1"/>
  <c r="L1981" i="1"/>
  <c r="L1922" i="1"/>
  <c r="L1294" i="1"/>
  <c r="L4161" i="1"/>
  <c r="L4356" i="1"/>
  <c r="L5852" i="1"/>
  <c r="L437" i="1"/>
  <c r="L1259" i="1"/>
  <c r="L713" i="1"/>
  <c r="L465" i="1"/>
  <c r="L1353" i="1"/>
  <c r="L5732" i="1"/>
  <c r="L1079" i="1"/>
  <c r="L4495" i="1"/>
  <c r="L4427" i="1"/>
  <c r="L768" i="1"/>
  <c r="L1923" i="1"/>
  <c r="L1080" i="1"/>
  <c r="L3343" i="1"/>
  <c r="L3246" i="1"/>
  <c r="L4584" i="1"/>
  <c r="L749" i="1"/>
  <c r="L182" i="1"/>
  <c r="L4057" i="1"/>
  <c r="L1553" i="1"/>
  <c r="L3733" i="1"/>
  <c r="L1596" i="1"/>
  <c r="L4330" i="1"/>
  <c r="L4197" i="1"/>
  <c r="L2267" i="1"/>
  <c r="L578" i="1"/>
  <c r="L2234" i="1"/>
  <c r="L5733" i="1"/>
  <c r="L3203" i="1"/>
  <c r="L183" i="1"/>
  <c r="L1500" i="1"/>
  <c r="L2790" i="1"/>
  <c r="L3204" i="1"/>
  <c r="L5759" i="1"/>
  <c r="L1010" i="1"/>
  <c r="L1423" i="1"/>
  <c r="L2199" i="1"/>
  <c r="L1440" i="1"/>
  <c r="L3543" i="1"/>
  <c r="L3284" i="1"/>
  <c r="L4124" i="1"/>
  <c r="L3014" i="1"/>
  <c r="L5734" i="1"/>
  <c r="L3544" i="1"/>
  <c r="L1644" i="1"/>
  <c r="L2755" i="1"/>
  <c r="L4496" i="1"/>
  <c r="L7307" i="1"/>
  <c r="L248" i="1"/>
  <c r="L5705" i="1"/>
  <c r="L1554" i="1"/>
  <c r="L6029" i="1"/>
  <c r="L5781" i="1"/>
  <c r="L1501" i="1"/>
  <c r="L750" i="1"/>
  <c r="L4162" i="1"/>
  <c r="L56" i="1"/>
  <c r="L3577" i="1"/>
  <c r="L1043" i="1"/>
  <c r="L5782" i="1"/>
  <c r="L4497" i="1"/>
  <c r="L3205" i="1"/>
  <c r="L4125" i="1"/>
  <c r="L1403" i="1"/>
  <c r="L1174" i="1"/>
  <c r="L2898" i="1"/>
  <c r="L2791" i="1"/>
  <c r="L1011" i="1"/>
  <c r="L1354" i="1"/>
  <c r="L1012" i="1"/>
  <c r="L1044" i="1"/>
  <c r="L1355" i="1"/>
  <c r="L184" i="1"/>
  <c r="L3886" i="1"/>
  <c r="L305" i="1"/>
  <c r="L5706" i="1"/>
  <c r="L4023" i="1"/>
  <c r="L1625" i="1"/>
  <c r="L3846" i="1"/>
  <c r="L5760" i="1"/>
  <c r="L5958" i="1"/>
  <c r="L6030" i="1"/>
  <c r="L1081" i="1"/>
  <c r="L2200" i="1"/>
  <c r="L7308" i="1"/>
  <c r="L333" i="1"/>
  <c r="L4024" i="1"/>
  <c r="L1441" i="1"/>
  <c r="L751" i="1"/>
  <c r="L4198" i="1"/>
  <c r="L4126" i="1"/>
  <c r="L714" i="1"/>
  <c r="L6031" i="1"/>
  <c r="L3604" i="1"/>
  <c r="L615" i="1"/>
  <c r="L466" i="1"/>
  <c r="L4498" i="1"/>
  <c r="L5707" i="1"/>
  <c r="L5987" i="1"/>
  <c r="L2201" i="1"/>
  <c r="L5497" i="1"/>
  <c r="L2202" i="1"/>
  <c r="L369" i="1"/>
  <c r="L185" i="1"/>
  <c r="L306" i="1"/>
  <c r="L3206" i="1"/>
  <c r="L992" i="1"/>
  <c r="L1950" i="1"/>
  <c r="L3015" i="1"/>
  <c r="L2792" i="1"/>
  <c r="L334" i="1"/>
  <c r="L3247" i="1"/>
  <c r="L5959" i="1"/>
  <c r="L4499" i="1"/>
  <c r="L4163" i="1"/>
  <c r="L1597" i="1"/>
  <c r="L3708" i="1"/>
  <c r="L4127" i="1"/>
  <c r="L406" i="1"/>
  <c r="L1442" i="1"/>
  <c r="L335" i="1"/>
  <c r="L3734" i="1"/>
  <c r="L2235" i="1"/>
  <c r="L336" i="1"/>
  <c r="L616" i="1"/>
  <c r="L57" i="1"/>
  <c r="L579" i="1"/>
  <c r="L1502" i="1"/>
  <c r="L370" i="1"/>
  <c r="L3578" i="1"/>
  <c r="L2929" i="1"/>
  <c r="L1108" i="1"/>
  <c r="L2658" i="1"/>
  <c r="L4331" i="1"/>
  <c r="L3374" i="1"/>
  <c r="L3887" i="1"/>
  <c r="L1529" i="1"/>
  <c r="L580" i="1"/>
  <c r="L1424" i="1"/>
  <c r="L5817" i="1"/>
  <c r="L2659" i="1"/>
  <c r="L888" i="1"/>
  <c r="L1045" i="1"/>
  <c r="L1356" i="1"/>
  <c r="L3313" i="1"/>
  <c r="L1144" i="1"/>
  <c r="L221" i="1"/>
  <c r="L1109" i="1"/>
  <c r="L4332" i="1"/>
  <c r="L617" i="1"/>
  <c r="L2930" i="1"/>
  <c r="L467" i="1"/>
  <c r="L2965" i="1"/>
  <c r="L3579" i="1"/>
  <c r="L3134" i="1"/>
  <c r="L307" i="1"/>
  <c r="L2756" i="1"/>
  <c r="L1260" i="1"/>
  <c r="L3135" i="1"/>
  <c r="L282" i="1"/>
  <c r="L1175" i="1"/>
  <c r="L4291" i="1"/>
  <c r="L3545" i="1"/>
  <c r="L2931" i="1"/>
  <c r="L249" i="1"/>
  <c r="L645" i="1"/>
  <c r="L4428" i="1"/>
  <c r="L3546" i="1"/>
  <c r="L6032" i="1"/>
  <c r="L1982" i="1"/>
  <c r="L186" i="1"/>
  <c r="L2025" i="1"/>
  <c r="L769" i="1"/>
  <c r="L2203" i="1"/>
  <c r="L5988" i="1"/>
  <c r="L1082" i="1"/>
  <c r="L984" i="1"/>
  <c r="L1951" i="1"/>
  <c r="L1145" i="1"/>
  <c r="L3640" i="1"/>
  <c r="L1176" i="1"/>
  <c r="L770" i="1"/>
  <c r="L3285" i="1"/>
  <c r="L715" i="1"/>
  <c r="L1675" i="1"/>
  <c r="L3375" i="1"/>
  <c r="L3286" i="1"/>
  <c r="L2899" i="1"/>
  <c r="L5989" i="1"/>
  <c r="L4519" i="1"/>
  <c r="L3248" i="1"/>
  <c r="L4164" i="1"/>
  <c r="L3207" i="1"/>
  <c r="L1443" i="1"/>
  <c r="L250" i="1"/>
  <c r="L24" i="1"/>
  <c r="L251" i="1"/>
  <c r="L889" i="1"/>
  <c r="L1146" i="1"/>
  <c r="L716" i="1"/>
  <c r="L4165" i="1"/>
  <c r="L3376" i="1"/>
  <c r="L1598" i="1"/>
  <c r="L3580" i="1"/>
  <c r="L3249" i="1"/>
  <c r="L3344" i="1"/>
  <c r="L3641" i="1"/>
  <c r="L252" i="1"/>
  <c r="L1013" i="1"/>
  <c r="L890" i="1"/>
  <c r="L891" i="1"/>
  <c r="L1046" i="1"/>
  <c r="L4500" i="1"/>
  <c r="L2173" i="1"/>
  <c r="L4292" i="1"/>
  <c r="L1261" i="1"/>
  <c r="L94" i="1"/>
  <c r="L1599" i="1"/>
  <c r="L1444" i="1"/>
  <c r="L5708" i="1"/>
  <c r="L3735" i="1"/>
  <c r="L95" i="1"/>
  <c r="L892" i="1"/>
  <c r="L337" i="1"/>
  <c r="L7273" i="1"/>
  <c r="L581" i="1"/>
  <c r="L3847" i="1"/>
  <c r="L1295" i="1"/>
  <c r="L2757" i="1"/>
  <c r="L3411" i="1"/>
  <c r="L3412" i="1"/>
  <c r="L618" i="1"/>
  <c r="L1404" i="1"/>
  <c r="L5960" i="1"/>
  <c r="L1262" i="1"/>
  <c r="L3164" i="1"/>
  <c r="L4585" i="1"/>
  <c r="L1983" i="1"/>
  <c r="L1600" i="1"/>
  <c r="L2932" i="1"/>
  <c r="L187" i="1"/>
  <c r="L338" i="1"/>
  <c r="L3208" i="1"/>
  <c r="L2236" i="1"/>
  <c r="L5990" i="1"/>
  <c r="L1425" i="1"/>
  <c r="L3259" i="1"/>
  <c r="L1083" i="1"/>
  <c r="L752" i="1"/>
  <c r="L468" i="1"/>
  <c r="L3547" i="1"/>
  <c r="L1047" i="1"/>
  <c r="L371" i="1"/>
  <c r="L2058" i="1"/>
  <c r="L5991" i="1"/>
  <c r="L5709" i="1"/>
  <c r="L3995" i="1"/>
  <c r="L619" i="1"/>
  <c r="L1555" i="1"/>
  <c r="L4520" i="1"/>
  <c r="L492" i="1"/>
  <c r="L1984" i="1"/>
  <c r="L4501" i="1"/>
  <c r="L4333" i="1"/>
  <c r="L620" i="1"/>
  <c r="L3996" i="1"/>
  <c r="L3709" i="1"/>
  <c r="L2059" i="1"/>
  <c r="L1566" i="1"/>
  <c r="L3444" i="1"/>
  <c r="L3642" i="1"/>
  <c r="L308" i="1"/>
  <c r="L4025" i="1"/>
  <c r="L188" i="1"/>
  <c r="L3016" i="1"/>
  <c r="L3165" i="1"/>
  <c r="L25" i="1"/>
  <c r="L1226" i="1"/>
  <c r="L5879" i="1"/>
  <c r="L4625" i="1"/>
  <c r="L582" i="1"/>
  <c r="L2026" i="1"/>
  <c r="L3445" i="1"/>
  <c r="L3997" i="1"/>
  <c r="L646" i="1"/>
  <c r="L4429" i="1"/>
  <c r="L683" i="1"/>
  <c r="L253" i="1"/>
  <c r="L753" i="1"/>
  <c r="L5498" i="1"/>
  <c r="L4334" i="1"/>
  <c r="L1263" i="1"/>
  <c r="L717" i="1"/>
  <c r="L3017" i="1"/>
  <c r="L1676" i="1"/>
  <c r="L2933" i="1"/>
  <c r="L438" i="1"/>
  <c r="L493" i="1"/>
  <c r="L1296" i="1"/>
  <c r="L4502" i="1"/>
  <c r="L985" i="1"/>
  <c r="L893" i="1"/>
  <c r="L3998" i="1"/>
  <c r="L1147" i="1"/>
  <c r="L469" i="1"/>
  <c r="L339" i="1"/>
  <c r="L1952" i="1"/>
  <c r="L2204" i="1"/>
  <c r="L2758" i="1"/>
  <c r="L1325" i="1"/>
  <c r="L647" i="1"/>
  <c r="L5735" i="1"/>
  <c r="L3999" i="1"/>
  <c r="L5961" i="1"/>
  <c r="L5761" i="1"/>
  <c r="L3710" i="1"/>
  <c r="L1264" i="1"/>
  <c r="L5853" i="1"/>
  <c r="L4199" i="1"/>
  <c r="L2027" i="1"/>
  <c r="L1048" i="1"/>
  <c r="L1924" i="1"/>
  <c r="L5907" i="1"/>
  <c r="L1049" i="1"/>
  <c r="L2934" i="1"/>
  <c r="L3209" i="1"/>
  <c r="L1050" i="1"/>
  <c r="L2108" i="1"/>
  <c r="L1626" i="1"/>
  <c r="L583" i="1"/>
  <c r="L2109" i="1"/>
  <c r="L3345" i="1"/>
  <c r="L3346" i="1"/>
  <c r="L3136" i="1"/>
  <c r="L3911" i="1"/>
  <c r="L3018" i="1"/>
  <c r="L2949" i="1"/>
  <c r="L2900" i="1"/>
  <c r="L189" i="1"/>
  <c r="L1405" i="1"/>
  <c r="L1645" i="1"/>
  <c r="L3137" i="1"/>
  <c r="L3938" i="1"/>
  <c r="L3250" i="1"/>
  <c r="L2140" i="1"/>
  <c r="L6001" i="1"/>
  <c r="L372" i="1"/>
  <c r="L5818" i="1"/>
  <c r="L1477" i="1"/>
  <c r="L5783" i="1"/>
  <c r="L516" i="1"/>
  <c r="L439" i="1"/>
  <c r="L3581" i="1"/>
  <c r="L7309" i="1"/>
  <c r="L3347" i="1"/>
  <c r="L1177" i="1"/>
  <c r="L3348" i="1"/>
  <c r="L7274" i="1"/>
  <c r="L5880" i="1"/>
  <c r="L4408" i="1"/>
  <c r="L254" i="1"/>
  <c r="L4200" i="1"/>
  <c r="L3377" i="1"/>
  <c r="L1677" i="1"/>
  <c r="L26" i="1"/>
  <c r="L340" i="1"/>
  <c r="L3848" i="1"/>
  <c r="L1178" i="1"/>
  <c r="L4000" i="1"/>
  <c r="L648" i="1"/>
  <c r="L1556" i="1"/>
  <c r="L754" i="1"/>
  <c r="L255" i="1"/>
  <c r="L3378" i="1"/>
  <c r="L5908" i="1"/>
  <c r="L1678" i="1"/>
  <c r="L27" i="1"/>
  <c r="L2966" i="1"/>
  <c r="L1646" i="1"/>
  <c r="L1357" i="1"/>
  <c r="L4026" i="1"/>
  <c r="L3210" i="1"/>
  <c r="L3605" i="1"/>
  <c r="L1227" i="1"/>
  <c r="L755" i="1"/>
  <c r="L4058" i="1"/>
  <c r="L4409" i="1"/>
  <c r="L1567" i="1"/>
  <c r="L3251" i="1"/>
  <c r="L3166" i="1"/>
  <c r="L5784" i="1"/>
  <c r="L3446" i="1"/>
  <c r="L3314" i="1"/>
  <c r="L373" i="1"/>
  <c r="L2901" i="1"/>
  <c r="L4536" i="1"/>
  <c r="L4293" i="1"/>
  <c r="L440" i="1"/>
  <c r="L5881" i="1"/>
  <c r="L494" i="1"/>
  <c r="L1406" i="1"/>
  <c r="L3582" i="1"/>
  <c r="L3349" i="1"/>
  <c r="L3912" i="1"/>
  <c r="L4027" i="1"/>
  <c r="L4059" i="1"/>
  <c r="L309" i="1"/>
  <c r="L1179" i="1"/>
  <c r="L1084" i="1"/>
  <c r="L1051" i="1"/>
  <c r="L283" i="1"/>
  <c r="L4503" i="1"/>
  <c r="L4201" i="1"/>
  <c r="L3548" i="1"/>
  <c r="L649" i="1"/>
  <c r="L407" i="1"/>
  <c r="L1265" i="1"/>
  <c r="L5992" i="1"/>
  <c r="L1679" i="1"/>
  <c r="L1445" i="1"/>
  <c r="L2237" i="1"/>
  <c r="L4001" i="1"/>
  <c r="L5736" i="1"/>
  <c r="L4202" i="1"/>
  <c r="L1014" i="1"/>
  <c r="L5710" i="1"/>
  <c r="L3643" i="1"/>
  <c r="L4504" i="1"/>
  <c r="L3849" i="1"/>
  <c r="L756" i="1"/>
  <c r="L6033" i="1"/>
  <c r="L4203" i="1"/>
  <c r="L2660" i="1"/>
  <c r="L5711" i="1"/>
  <c r="L894" i="1"/>
  <c r="L5737" i="1"/>
  <c r="L684" i="1"/>
  <c r="L3850" i="1"/>
  <c r="L4410" i="1"/>
  <c r="L2902" i="1"/>
  <c r="L1953" i="1"/>
  <c r="L3252" i="1"/>
  <c r="L3851" i="1"/>
  <c r="L1297" i="1"/>
  <c r="L3888" i="1"/>
  <c r="L3549" i="1"/>
  <c r="L310" i="1"/>
  <c r="L1228" i="1"/>
  <c r="L685" i="1"/>
  <c r="L5909" i="1"/>
  <c r="L3583" i="1"/>
  <c r="L3447" i="1"/>
  <c r="L3253" i="1"/>
  <c r="L3939" i="1"/>
  <c r="L4335" i="1"/>
  <c r="L3287" i="1"/>
  <c r="L1085" i="1"/>
  <c r="L3167" i="1"/>
  <c r="L284" i="1"/>
  <c r="L1204" i="1"/>
  <c r="L3644" i="1"/>
  <c r="L7275" i="1"/>
  <c r="L3288" i="1"/>
  <c r="L4505" i="1"/>
  <c r="L6002" i="1"/>
  <c r="L311" i="1"/>
  <c r="L584" i="1"/>
  <c r="L470" i="1"/>
  <c r="L1503" i="1"/>
  <c r="L2903" i="1"/>
  <c r="L802" i="1"/>
  <c r="L5738" i="1"/>
  <c r="L2904" i="1"/>
  <c r="L1266" i="1"/>
  <c r="L621" i="1"/>
  <c r="L5962" i="1"/>
  <c r="L1229" i="1"/>
  <c r="L3852" i="1"/>
  <c r="L5910" i="1"/>
  <c r="L3168" i="1"/>
  <c r="L1148" i="1"/>
  <c r="L3315" i="1"/>
  <c r="L3584" i="1"/>
  <c r="L4128" i="1"/>
  <c r="L3169" i="1"/>
  <c r="L3736" i="1"/>
  <c r="L585" i="1"/>
  <c r="L3170" i="1"/>
  <c r="L2205" i="1"/>
  <c r="L1530" i="1"/>
  <c r="L4506" i="1"/>
  <c r="L895" i="1"/>
  <c r="L3254" i="1"/>
  <c r="L3171" i="1"/>
  <c r="L4507" i="1"/>
  <c r="L3606" i="1"/>
  <c r="L7310" i="1"/>
  <c r="L1426" i="1"/>
  <c r="L4586" i="1"/>
  <c r="L256" i="1"/>
  <c r="L2174" i="1"/>
  <c r="L2759" i="1"/>
  <c r="L4028" i="1"/>
  <c r="L285" i="1"/>
  <c r="L757" i="1"/>
  <c r="L1326" i="1"/>
  <c r="L5963" i="1"/>
  <c r="L1568" i="1"/>
  <c r="L3550" i="1"/>
  <c r="L1025" i="1"/>
  <c r="L1569" i="1"/>
  <c r="L1110" i="1"/>
  <c r="L1026" i="1"/>
  <c r="L3889" i="1"/>
  <c r="L1478" i="1"/>
  <c r="L1680" i="1"/>
  <c r="L2028" i="1"/>
  <c r="L7311" i="1"/>
  <c r="L7276" i="1"/>
  <c r="L1267" i="1"/>
  <c r="L58" i="1"/>
  <c r="L3379" i="1"/>
  <c r="L1504" i="1"/>
  <c r="L1230" i="1"/>
  <c r="L1557" i="1"/>
  <c r="L1570" i="1"/>
  <c r="L1647" i="1"/>
  <c r="L622" i="1"/>
  <c r="L5739" i="1"/>
  <c r="L771" i="1"/>
  <c r="L3890" i="1"/>
  <c r="L408" i="1"/>
  <c r="L341" i="1"/>
  <c r="L1378" i="1"/>
  <c r="L1327" i="1"/>
  <c r="L59" i="1"/>
  <c r="L1627" i="1"/>
  <c r="L4060" i="1"/>
  <c r="L495" i="1"/>
  <c r="L1925" i="1"/>
  <c r="L1298" i="1"/>
  <c r="L686" i="1"/>
  <c r="L3350" i="1"/>
  <c r="L2760" i="1"/>
  <c r="L471" i="1"/>
  <c r="L5819" i="1"/>
  <c r="L1180" i="1"/>
  <c r="L1571" i="1"/>
  <c r="L1328" i="1"/>
  <c r="L4411" i="1"/>
  <c r="L3380" i="1"/>
  <c r="L3551" i="1"/>
  <c r="L1648" i="1"/>
  <c r="L687" i="1"/>
  <c r="L4002" i="1"/>
  <c r="L3351" i="1"/>
  <c r="L5911" i="1"/>
  <c r="L342" i="1"/>
  <c r="L3552" i="1"/>
  <c r="L2175" i="1"/>
  <c r="L4029" i="1"/>
  <c r="L190" i="1"/>
  <c r="L3172" i="1"/>
  <c r="L1329" i="1"/>
  <c r="L1111" i="1"/>
  <c r="L2141" i="1"/>
  <c r="L312" i="1"/>
  <c r="L3737" i="1"/>
  <c r="L2761" i="1"/>
  <c r="L4336" i="1"/>
  <c r="L257" i="1"/>
  <c r="L718" i="1"/>
  <c r="L3891" i="1"/>
  <c r="L2268" i="1"/>
  <c r="L313" i="1"/>
  <c r="L3138" i="1"/>
  <c r="L343" i="1"/>
  <c r="L258" i="1"/>
  <c r="L7277" i="1"/>
  <c r="L650" i="1"/>
  <c r="L96" i="1"/>
  <c r="L2967" i="1"/>
  <c r="L1052" i="1"/>
  <c r="L4587" i="1"/>
  <c r="L2968" i="1"/>
  <c r="L3853" i="1"/>
  <c r="L3854" i="1"/>
  <c r="L5740" i="1"/>
  <c r="L374" i="1"/>
  <c r="L3211" i="1"/>
  <c r="L441" i="1"/>
  <c r="L3413" i="1"/>
  <c r="L3019" i="1"/>
  <c r="L2762" i="1"/>
  <c r="L2176" i="1"/>
  <c r="L2250" i="1"/>
  <c r="L4094" i="1"/>
  <c r="L2029" i="1"/>
  <c r="L2793" i="1"/>
  <c r="L375" i="1"/>
  <c r="L3212" i="1"/>
  <c r="L1193" i="1"/>
  <c r="L2794" i="1"/>
  <c r="L4030" i="1"/>
  <c r="L6034" i="1"/>
  <c r="L5964" i="1"/>
  <c r="L2238" i="1"/>
  <c r="L3940" i="1"/>
  <c r="L1926" i="1"/>
  <c r="L4337" i="1"/>
  <c r="L5882" i="1"/>
  <c r="L1985" i="1"/>
  <c r="L4294" i="1"/>
  <c r="L2969" i="1"/>
  <c r="L1205" i="1"/>
  <c r="L4061" i="1"/>
  <c r="L1181" i="1"/>
  <c r="L2269" i="1"/>
  <c r="L60" i="1"/>
  <c r="L2795" i="1"/>
  <c r="L651" i="1"/>
  <c r="L3941" i="1"/>
  <c r="L61" i="1"/>
  <c r="L1231" i="1"/>
  <c r="L1986" i="1"/>
  <c r="L3173" i="1"/>
  <c r="L4031" i="1"/>
  <c r="L688" i="1"/>
  <c r="L7278" i="1"/>
  <c r="L1987" i="1"/>
  <c r="L7312" i="1"/>
  <c r="L652" i="1"/>
  <c r="L3448" i="1"/>
  <c r="L409" i="1"/>
  <c r="L3913" i="1"/>
  <c r="L772" i="1"/>
  <c r="L2763" i="1"/>
  <c r="L5965" i="1"/>
  <c r="L803" i="1"/>
  <c r="L5741" i="1"/>
  <c r="L1053" i="1"/>
  <c r="L4032" i="1"/>
  <c r="L986" i="1"/>
  <c r="L5785" i="1"/>
  <c r="L3738" i="1"/>
  <c r="L4626" i="1"/>
  <c r="L653" i="1"/>
  <c r="L1330" i="1"/>
  <c r="L3607" i="1"/>
  <c r="L896" i="1"/>
  <c r="L2110" i="1"/>
  <c r="L2030" i="1"/>
  <c r="L2060" i="1"/>
  <c r="L4508" i="1"/>
  <c r="L897" i="1"/>
  <c r="L3585" i="1"/>
  <c r="L758" i="1"/>
  <c r="L4357" i="1"/>
  <c r="L4338" i="1"/>
  <c r="L3914" i="1"/>
  <c r="L3745" i="1"/>
  <c r="L1358" i="1"/>
  <c r="L2061" i="1"/>
  <c r="L97" i="1"/>
  <c r="L191" i="1"/>
  <c r="L3645" i="1"/>
  <c r="L3646" i="1"/>
  <c r="L192" i="1"/>
  <c r="L4062" i="1"/>
  <c r="L442" i="1"/>
  <c r="L2206" i="1"/>
  <c r="L193" i="1"/>
  <c r="L623" i="1"/>
  <c r="L3020" i="1"/>
  <c r="L3316" i="1"/>
  <c r="L1015" i="1"/>
  <c r="L719" i="1"/>
  <c r="L3942" i="1"/>
  <c r="L4063" i="1"/>
  <c r="L5786" i="1"/>
  <c r="L62" i="1"/>
  <c r="L1681" i="1"/>
  <c r="L586" i="1"/>
  <c r="L1086" i="1"/>
  <c r="L1601" i="1"/>
  <c r="L517" i="1"/>
  <c r="L5912" i="1"/>
  <c r="L2142" i="1"/>
  <c r="L2143" i="1"/>
  <c r="L4339" i="1"/>
  <c r="L4204" i="1"/>
  <c r="L286" i="1"/>
  <c r="L5913" i="1"/>
  <c r="L654" i="1"/>
  <c r="L1331" i="1"/>
  <c r="L7313" i="1"/>
  <c r="L7279" i="1"/>
  <c r="L443" i="1"/>
  <c r="L5712" i="1"/>
  <c r="L5883" i="1"/>
  <c r="L5787" i="1"/>
  <c r="L4295" i="1"/>
  <c r="L1332" i="1"/>
  <c r="L28" i="1"/>
  <c r="L4509" i="1"/>
  <c r="L29" i="1"/>
  <c r="L5742" i="1"/>
  <c r="L1232" i="1"/>
  <c r="L3255" i="1"/>
  <c r="L222" i="1"/>
  <c r="L1505" i="1"/>
  <c r="L5884" i="1"/>
  <c r="L720" i="1"/>
  <c r="L1359" i="1"/>
  <c r="L4340" i="1"/>
  <c r="L344" i="1"/>
  <c r="L4430" i="1"/>
  <c r="L2661" i="1"/>
  <c r="L5820" i="1"/>
  <c r="L223" i="1"/>
  <c r="L1149" i="1"/>
  <c r="L3317" i="1"/>
  <c r="L1233" i="1"/>
  <c r="L259" i="1"/>
  <c r="L4033" i="1"/>
  <c r="L5937" i="1"/>
  <c r="L7314" i="1"/>
  <c r="L1016" i="1"/>
  <c r="L63" i="1"/>
  <c r="L1446" i="1"/>
  <c r="L1017" i="1"/>
  <c r="L5938" i="1"/>
  <c r="L4627" i="1"/>
  <c r="L1333" i="1"/>
  <c r="L2111" i="1"/>
  <c r="L1682" i="1"/>
  <c r="L2239" i="1"/>
  <c r="L2240" i="1"/>
  <c r="L3318" i="1"/>
  <c r="L5743" i="1"/>
  <c r="L2662" i="1"/>
  <c r="L2970" i="1"/>
  <c r="L2905" i="1"/>
  <c r="L4166" i="1"/>
  <c r="L3608" i="1"/>
  <c r="L2935" i="1"/>
  <c r="L4095" i="1"/>
  <c r="L1988" i="1"/>
  <c r="L1407" i="1"/>
  <c r="L7280" i="1"/>
  <c r="L345" i="1"/>
  <c r="L3855" i="1"/>
  <c r="L2062" i="1"/>
  <c r="L1360" i="1"/>
  <c r="L3739" i="1"/>
  <c r="L773" i="1"/>
  <c r="L5885" i="1"/>
  <c r="L376" i="1"/>
  <c r="L496" i="1"/>
  <c r="L1427" i="1"/>
  <c r="L3352" i="1"/>
  <c r="L194" i="1"/>
  <c r="L30" i="1"/>
  <c r="L2936" i="1"/>
  <c r="L1447" i="1"/>
  <c r="L3609" i="1"/>
  <c r="L2207" i="1"/>
  <c r="L5854" i="1"/>
  <c r="L1234" i="1"/>
  <c r="L5821" i="1"/>
  <c r="L1558" i="1"/>
  <c r="L1112" i="1"/>
  <c r="L1989" i="1"/>
  <c r="L1018" i="1"/>
  <c r="L4064" i="1"/>
  <c r="L655" i="1"/>
  <c r="L1150" i="1"/>
  <c r="L3610" i="1"/>
  <c r="L5914" i="1"/>
  <c r="L4431" i="1"/>
  <c r="L1628" i="1"/>
  <c r="L5886" i="1"/>
  <c r="L3139" i="1"/>
  <c r="L721" i="1"/>
  <c r="L3892" i="1"/>
  <c r="L2971" i="1"/>
  <c r="L1194" i="1"/>
  <c r="L804" i="1"/>
  <c r="L3140" i="1"/>
  <c r="L689" i="1"/>
  <c r="L3856" i="1"/>
  <c r="L1361" i="1"/>
  <c r="L5822" i="1"/>
  <c r="L3449" i="1"/>
  <c r="L2208" i="1"/>
  <c r="L3553" i="1"/>
  <c r="L759" i="1"/>
  <c r="L3915" i="1"/>
  <c r="L287" i="1"/>
  <c r="L2144" i="1"/>
  <c r="L1299" i="1"/>
  <c r="L1408" i="1"/>
  <c r="L1927" i="1"/>
  <c r="L2177" i="1"/>
  <c r="L3213" i="1"/>
  <c r="L4065" i="1"/>
  <c r="L518" i="1"/>
  <c r="L3141" i="1"/>
  <c r="L3260" i="1"/>
  <c r="L260" i="1"/>
  <c r="L497" i="1"/>
  <c r="L5744" i="1"/>
  <c r="L1506" i="1"/>
  <c r="L656" i="1"/>
  <c r="L2972" i="1"/>
  <c r="L3611" i="1"/>
  <c r="L5762" i="1"/>
  <c r="L3857" i="1"/>
  <c r="L3142" i="1"/>
  <c r="L1300" i="1"/>
  <c r="L3554" i="1"/>
  <c r="L377" i="1"/>
  <c r="L3319" i="1"/>
  <c r="L5788" i="1"/>
  <c r="L4167" i="1"/>
  <c r="M7289" i="1"/>
  <c r="M4274" i="1"/>
  <c r="M266" i="1"/>
  <c r="M1370" i="1"/>
  <c r="M1027" i="1"/>
  <c r="BO16" i="3" l="1"/>
  <c r="BP18" i="3" l="1"/>
  <c r="BP22" i="3"/>
  <c r="BP21" i="3"/>
  <c r="BP20" i="3"/>
  <c r="BR11" i="3"/>
  <c r="BP11" i="3"/>
  <c r="BQ11" i="3"/>
  <c r="BR10" i="3"/>
  <c r="BR9" i="3"/>
  <c r="BR8" i="3"/>
  <c r="BR7" i="3"/>
  <c r="BR6" i="3"/>
  <c r="BR5" i="3"/>
  <c r="BR4" i="3"/>
  <c r="BQ10" i="3"/>
  <c r="BQ9" i="3"/>
  <c r="BQ8" i="3"/>
  <c r="BQ7" i="3"/>
  <c r="BQ6" i="3"/>
  <c r="BQ5" i="3"/>
  <c r="BQ4" i="3"/>
  <c r="BP4" i="3"/>
  <c r="BP5" i="3"/>
  <c r="BP6" i="3"/>
  <c r="BP7" i="3"/>
  <c r="BP8" i="3"/>
  <c r="BP9" i="3"/>
  <c r="BP10" i="3"/>
  <c r="BO11" i="3"/>
  <c r="BO10" i="3"/>
  <c r="BO9" i="3"/>
  <c r="BO8" i="3"/>
  <c r="BO7" i="3"/>
  <c r="BO6" i="3"/>
  <c r="BO5" i="3"/>
  <c r="BP17" i="3"/>
  <c r="BP16" i="3"/>
  <c r="BP32" i="3"/>
  <c r="BP30" i="3"/>
  <c r="BP29" i="3"/>
  <c r="BP28" i="3"/>
  <c r="BP26" i="3"/>
  <c r="BP25" i="3"/>
  <c r="BP24" i="3"/>
  <c r="BP38" i="3"/>
  <c r="BP37" i="3"/>
  <c r="BP36" i="3"/>
  <c r="BP42" i="3"/>
  <c r="BP41" i="3"/>
  <c r="BP40" i="3"/>
  <c r="BP45" i="3"/>
  <c r="BP44" i="3"/>
  <c r="BP46" i="3"/>
  <c r="BO46" i="3"/>
  <c r="BO45" i="3"/>
  <c r="BO44" i="3"/>
  <c r="BO20" i="3"/>
  <c r="BP33" i="3"/>
  <c r="BP34" i="3"/>
  <c r="BO42" i="3"/>
  <c r="C6" i="3"/>
  <c r="B4" i="3" s="1"/>
  <c r="K7" i="3" s="1"/>
  <c r="AX7" i="3"/>
  <c r="A28" i="7" s="1"/>
  <c r="L869" i="1"/>
  <c r="M1639" i="1"/>
  <c r="L3991" i="1"/>
  <c r="L1429" i="1"/>
  <c r="M870" i="1"/>
  <c r="L870" i="1"/>
  <c r="L2637" i="1"/>
  <c r="L233" i="1"/>
  <c r="L3229" i="1"/>
  <c r="L728" i="1"/>
  <c r="L7287" i="1"/>
  <c r="L3261" i="1"/>
  <c r="L2035" i="1"/>
  <c r="L871" i="1"/>
  <c r="L69" i="1"/>
  <c r="L2151" i="1"/>
  <c r="L1487" i="1"/>
  <c r="L3115" i="1"/>
  <c r="L1934" i="1"/>
  <c r="L3526" i="1"/>
  <c r="L5750" i="1"/>
  <c r="L1935" i="1"/>
  <c r="L1089" i="1"/>
  <c r="L1380" i="1"/>
  <c r="L1655" i="1"/>
  <c r="L7259" i="1"/>
  <c r="L3327" i="1"/>
  <c r="L350" i="1"/>
  <c r="L5798" i="1"/>
  <c r="L234" i="1"/>
  <c r="L1901" i="1"/>
  <c r="L416" i="1"/>
  <c r="L4273" i="1"/>
  <c r="L3527" i="1"/>
  <c r="L2994" i="1"/>
  <c r="L1488" i="1"/>
  <c r="L3683" i="1"/>
  <c r="L4382" i="1"/>
  <c r="L4177" i="1"/>
  <c r="L3388" i="1"/>
  <c r="L4044" i="1"/>
  <c r="L3713" i="1"/>
  <c r="L7288" i="1"/>
  <c r="L417" i="1"/>
  <c r="L3590" i="1"/>
  <c r="L2152" i="1"/>
  <c r="L1962" i="1"/>
  <c r="L2213" i="1"/>
  <c r="L2735" i="1"/>
  <c r="L383" i="1"/>
  <c r="L3684" i="1"/>
  <c r="L3294" i="1"/>
  <c r="L3591" i="1"/>
  <c r="L2087" i="1"/>
  <c r="L3864" i="1"/>
  <c r="L5751" i="1"/>
  <c r="L2768" i="1"/>
  <c r="L418" i="1"/>
  <c r="L266" i="1"/>
  <c r="L3618" i="1"/>
  <c r="L2995" i="1"/>
  <c r="L596" i="1"/>
  <c r="L662" i="1"/>
  <c r="L1609" i="1"/>
  <c r="L663" i="1"/>
  <c r="L4045" i="1"/>
  <c r="L1028" i="1"/>
  <c r="L872" i="1"/>
  <c r="L3619" i="1"/>
  <c r="L2882" i="1"/>
  <c r="L4274" i="1"/>
  <c r="L5765" i="1"/>
  <c r="L989" i="1"/>
  <c r="L1272" i="1"/>
  <c r="L5859" i="1"/>
  <c r="L1656" i="1"/>
  <c r="L5684" i="1"/>
  <c r="L1610" i="1"/>
  <c r="L695" i="1"/>
  <c r="L1029" i="1"/>
  <c r="L419" i="1"/>
  <c r="L3917" i="1"/>
  <c r="L1370" i="1"/>
  <c r="L36" i="1"/>
  <c r="L1060" i="1"/>
  <c r="L7289" i="1"/>
  <c r="L2914" i="1"/>
  <c r="L696" i="1"/>
  <c r="L1509" i="1"/>
  <c r="L4383" i="1"/>
  <c r="L2002" i="1"/>
  <c r="L1030" i="1"/>
  <c r="L2088" i="1"/>
  <c r="L4384" i="1"/>
  <c r="L3116" i="1"/>
  <c r="L1657" i="1"/>
  <c r="L5860" i="1"/>
  <c r="L5861" i="1"/>
  <c r="L3117" i="1"/>
  <c r="L2036" i="1"/>
  <c r="L2214" i="1"/>
  <c r="L2089" i="1"/>
  <c r="L3148" i="1"/>
  <c r="L3918" i="1"/>
  <c r="L2996" i="1"/>
  <c r="L3897" i="1"/>
  <c r="L3421" i="1"/>
  <c r="L2118" i="1"/>
  <c r="L4315" i="1"/>
  <c r="L1209" i="1"/>
  <c r="L5862" i="1"/>
  <c r="L5473" i="1"/>
  <c r="L4385" i="1"/>
  <c r="L351" i="1"/>
  <c r="L993" i="1"/>
  <c r="L510" i="1"/>
  <c r="L3592" i="1"/>
  <c r="L2883" i="1"/>
  <c r="L1489" i="1"/>
  <c r="L1188" i="1"/>
  <c r="L2638" i="1"/>
  <c r="L3984" i="1"/>
  <c r="L5944" i="1"/>
  <c r="L2246" i="1"/>
  <c r="L4146" i="1"/>
  <c r="L267" i="1"/>
  <c r="L2119" i="1"/>
  <c r="L3685" i="1"/>
  <c r="L2884" i="1"/>
  <c r="L3262" i="1"/>
  <c r="L4178" i="1"/>
  <c r="L2037" i="1"/>
  <c r="L1273" i="1"/>
  <c r="L3831" i="1"/>
  <c r="L4075" i="1"/>
  <c r="L3328" i="1"/>
  <c r="L2184" i="1"/>
  <c r="L4386" i="1"/>
  <c r="L1575" i="1"/>
  <c r="L4113" i="1"/>
  <c r="L7290" i="1"/>
  <c r="L4076" i="1"/>
  <c r="L37" i="1"/>
  <c r="L4077" i="1"/>
  <c r="L1155" i="1"/>
  <c r="L3422" i="1"/>
  <c r="L5863" i="1"/>
  <c r="L4316" i="1"/>
  <c r="L4275" i="1"/>
  <c r="L5923" i="1"/>
  <c r="L2253" i="1"/>
  <c r="L3714" i="1"/>
  <c r="L3985" i="1"/>
  <c r="L4179" i="1"/>
  <c r="L664" i="1"/>
  <c r="L2254" i="1"/>
  <c r="L3118" i="1"/>
  <c r="L1210" i="1"/>
  <c r="L2153" i="1"/>
  <c r="L5474" i="1"/>
  <c r="L563" i="1"/>
  <c r="L4180" i="1"/>
  <c r="L7260" i="1"/>
  <c r="L5830" i="1"/>
  <c r="L564" i="1"/>
  <c r="L2769" i="1"/>
  <c r="L2120" i="1"/>
  <c r="L1430" i="1"/>
  <c r="L3389" i="1"/>
  <c r="L565" i="1"/>
  <c r="L5864" i="1"/>
  <c r="L3390" i="1"/>
  <c r="L3360" i="1"/>
  <c r="L697" i="1"/>
  <c r="L5945" i="1"/>
  <c r="L1576" i="1"/>
  <c r="L1431" i="1"/>
  <c r="L3715" i="1"/>
  <c r="L2215" i="1"/>
  <c r="L3329" i="1"/>
  <c r="L3865" i="1"/>
  <c r="L384" i="1"/>
  <c r="L873" i="1"/>
  <c r="L2003" i="1"/>
  <c r="L2121" i="1"/>
  <c r="L729" i="1"/>
  <c r="L5799" i="1"/>
  <c r="L420" i="1"/>
  <c r="L2038" i="1"/>
  <c r="L5831" i="1"/>
  <c r="L3832" i="1"/>
  <c r="L3423" i="1"/>
  <c r="L1539" i="1"/>
  <c r="L1156" i="1"/>
  <c r="L3391" i="1"/>
  <c r="L3898" i="1"/>
  <c r="L2997" i="1"/>
  <c r="L3330" i="1"/>
  <c r="L994" i="1"/>
  <c r="L1963" i="1"/>
  <c r="L3866" i="1"/>
  <c r="L200" i="1"/>
  <c r="L2185" i="1"/>
  <c r="L2090" i="1"/>
  <c r="L3392" i="1"/>
  <c r="L1338" i="1"/>
  <c r="L874" i="1"/>
  <c r="L168" i="1"/>
  <c r="L4147" i="1"/>
  <c r="L3331" i="1"/>
  <c r="L782" i="1"/>
  <c r="L3528" i="1"/>
  <c r="L1381" i="1"/>
  <c r="L3686" i="1"/>
  <c r="L5946" i="1"/>
  <c r="L1305" i="1"/>
  <c r="L6005" i="1"/>
  <c r="L2039" i="1"/>
  <c r="L511" i="1"/>
  <c r="L2040" i="1"/>
  <c r="L421" i="1"/>
  <c r="L5800" i="1"/>
  <c r="L5971" i="1"/>
  <c r="L3620" i="1"/>
  <c r="L476" i="1"/>
  <c r="L7291" i="1"/>
  <c r="L1371" i="1"/>
  <c r="L3188" i="1"/>
  <c r="L3687" i="1"/>
  <c r="L5801" i="1"/>
  <c r="L629" i="1"/>
  <c r="L1540" i="1"/>
  <c r="L665" i="1"/>
  <c r="L1577" i="1"/>
  <c r="L422" i="1"/>
  <c r="L1339" i="1"/>
  <c r="L7261" i="1"/>
  <c r="L2216" i="1"/>
  <c r="L6006" i="1"/>
  <c r="L1274" i="1"/>
  <c r="L1275" i="1"/>
  <c r="L70" i="1"/>
  <c r="L2186" i="1"/>
  <c r="L1902" i="1"/>
  <c r="L1031" i="1"/>
  <c r="L3149" i="1"/>
  <c r="L1242" i="1"/>
  <c r="L1964" i="1"/>
  <c r="L1903" i="1"/>
  <c r="L4181" i="1"/>
  <c r="L3" i="1"/>
  <c r="L352" i="1"/>
  <c r="L2217" i="1"/>
  <c r="L1382" i="1"/>
  <c r="L4006" i="1"/>
  <c r="L5892" i="1"/>
  <c r="L3150" i="1"/>
  <c r="L995" i="1"/>
  <c r="L761" i="1"/>
  <c r="L698" i="1"/>
  <c r="L1157" i="1"/>
  <c r="L2998" i="1"/>
  <c r="L3688" i="1"/>
  <c r="L3899" i="1"/>
  <c r="L385" i="1"/>
  <c r="L3424" i="1"/>
  <c r="L2639" i="1"/>
  <c r="L1383" i="1"/>
  <c r="L1211" i="1"/>
  <c r="L3919" i="1"/>
  <c r="L4387" i="1"/>
  <c r="L2004" i="1"/>
  <c r="L3361" i="1"/>
  <c r="L2041" i="1"/>
  <c r="L3986" i="1"/>
  <c r="L2122" i="1"/>
  <c r="L4616" i="1"/>
  <c r="L699" i="1"/>
  <c r="L783" i="1"/>
  <c r="L1630" i="1"/>
  <c r="L3151" i="1"/>
  <c r="L7262" i="1"/>
  <c r="L2042" i="1"/>
  <c r="L5832" i="1"/>
  <c r="L71" i="1"/>
  <c r="L1243" i="1"/>
  <c r="L3263" i="1"/>
  <c r="L2736" i="1"/>
  <c r="L1158" i="1"/>
  <c r="L268" i="1"/>
  <c r="L1244" i="1"/>
  <c r="L5475" i="1"/>
  <c r="L3559" i="1"/>
  <c r="L2091" i="1"/>
  <c r="L5717" i="1"/>
  <c r="L5685" i="1"/>
  <c r="L1306" i="1"/>
  <c r="L2640" i="1"/>
  <c r="L38" i="1"/>
  <c r="L5865" i="1"/>
  <c r="L3393" i="1"/>
  <c r="L1611" i="1"/>
  <c r="L3230" i="1"/>
  <c r="L1658" i="1"/>
  <c r="L566" i="1"/>
  <c r="L5972" i="1"/>
  <c r="L2952" i="1"/>
  <c r="L3119" i="1"/>
  <c r="L5752" i="1"/>
  <c r="L4" i="1"/>
  <c r="L3833" i="1"/>
  <c r="L4276" i="1"/>
  <c r="L2092" i="1"/>
  <c r="L72" i="1"/>
  <c r="L2005" i="1"/>
  <c r="L6007" i="1"/>
  <c r="L4078" i="1"/>
  <c r="L5753" i="1"/>
  <c r="L875" i="1"/>
  <c r="L3529" i="1"/>
  <c r="L1965" i="1"/>
  <c r="L3716" i="1"/>
  <c r="L3152" i="1"/>
  <c r="L1659" i="1"/>
  <c r="L3900" i="1"/>
  <c r="L3425" i="1"/>
  <c r="L1578" i="1"/>
  <c r="L2187" i="1"/>
  <c r="L567" i="1"/>
  <c r="L1061" i="1"/>
  <c r="L4079" i="1"/>
  <c r="L4347" i="1"/>
  <c r="L39" i="1"/>
  <c r="L1090" i="1"/>
  <c r="L1032" i="1"/>
  <c r="L3920" i="1"/>
  <c r="L5802" i="1"/>
  <c r="L3295" i="1"/>
  <c r="L2737" i="1"/>
  <c r="L4575" i="1"/>
  <c r="L2123" i="1"/>
  <c r="L1966" i="1"/>
  <c r="L5973" i="1"/>
  <c r="L2124" i="1"/>
  <c r="L4415" i="1"/>
  <c r="L6008" i="1"/>
  <c r="L1091" i="1"/>
  <c r="L3987" i="1"/>
  <c r="L990" i="1"/>
  <c r="L5947" i="1"/>
  <c r="L3593" i="1"/>
  <c r="L5924" i="1"/>
  <c r="L3189" i="1"/>
  <c r="L2641" i="1"/>
  <c r="L2188" i="1"/>
  <c r="L3332" i="1"/>
  <c r="L3867" i="1"/>
  <c r="L3594" i="1"/>
  <c r="L1122" i="1"/>
  <c r="L449" i="1"/>
  <c r="L2770" i="1"/>
  <c r="L201" i="1"/>
  <c r="L1123" i="1"/>
  <c r="L784" i="1"/>
  <c r="L4317" i="1"/>
  <c r="L5866" i="1"/>
  <c r="L1936" i="1"/>
  <c r="L3296" i="1"/>
  <c r="L1416" i="1"/>
  <c r="L4318" i="1"/>
  <c r="L2247" i="1"/>
  <c r="L40" i="1"/>
  <c r="L295" i="1"/>
  <c r="L3560" i="1"/>
  <c r="L3297" i="1"/>
  <c r="L3394" i="1"/>
  <c r="L5925" i="1"/>
  <c r="L5803" i="1"/>
  <c r="L3834" i="1"/>
  <c r="L3153" i="1"/>
  <c r="L1033" i="1"/>
  <c r="L5718" i="1"/>
  <c r="L6009" i="1"/>
  <c r="L3717" i="1"/>
  <c r="L3426" i="1"/>
  <c r="L4388" i="1"/>
  <c r="L3190" i="1"/>
  <c r="L1307" i="1"/>
  <c r="L996" i="1"/>
  <c r="L2999" i="1"/>
  <c r="L700" i="1"/>
  <c r="L3718" i="1"/>
  <c r="L3719" i="1"/>
  <c r="L3000" i="1"/>
  <c r="L666" i="1"/>
  <c r="L2642" i="1"/>
  <c r="L4389" i="1"/>
  <c r="L5766" i="1"/>
  <c r="L3191" i="1"/>
  <c r="L4182" i="1"/>
  <c r="L2915" i="1"/>
  <c r="L1092" i="1"/>
  <c r="L3689" i="1"/>
  <c r="L2771" i="1"/>
  <c r="L1454" i="1"/>
  <c r="L1417" i="1"/>
  <c r="L5867" i="1"/>
  <c r="L5476" i="1"/>
  <c r="L4114" i="1"/>
  <c r="L1904" i="1"/>
  <c r="L3231" i="1"/>
  <c r="L1093" i="1"/>
  <c r="L1159" i="1"/>
  <c r="L785" i="1"/>
  <c r="L1510" i="1"/>
  <c r="L5767" i="1"/>
  <c r="L876" i="1"/>
  <c r="L5974" i="1"/>
  <c r="L1905" i="1"/>
  <c r="L5998" i="1"/>
  <c r="L5833" i="1"/>
  <c r="L1612" i="1"/>
  <c r="L1384" i="1"/>
  <c r="L5719" i="1"/>
  <c r="L3561" i="1"/>
  <c r="L1094" i="1"/>
  <c r="L1455" i="1"/>
  <c r="L4072" i="1"/>
  <c r="L450" i="1"/>
  <c r="L41" i="1"/>
  <c r="L2189" i="1"/>
  <c r="L4007" i="1"/>
  <c r="L1937" i="1"/>
  <c r="L4319" i="1"/>
  <c r="L3192" i="1"/>
  <c r="L5999" i="1"/>
  <c r="L1541" i="1"/>
  <c r="L1034" i="1"/>
  <c r="L3720" i="1"/>
  <c r="L3395" i="1"/>
  <c r="L4277" i="1"/>
  <c r="L5804" i="1"/>
  <c r="L3264" i="1"/>
  <c r="L3120" i="1"/>
  <c r="L5768" i="1"/>
  <c r="L2885" i="1"/>
  <c r="L730" i="1"/>
  <c r="L2006" i="1"/>
  <c r="L477" i="1"/>
  <c r="L1967" i="1"/>
  <c r="L73" i="1"/>
  <c r="L5805" i="1"/>
  <c r="L317" i="1"/>
  <c r="L386" i="1"/>
  <c r="L3595" i="1"/>
  <c r="L3396" i="1"/>
  <c r="L2218" i="1"/>
  <c r="L1385" i="1"/>
  <c r="L1906" i="1"/>
  <c r="L1456" i="1"/>
  <c r="L4008" i="1"/>
  <c r="L74" i="1"/>
  <c r="L3001" i="1"/>
  <c r="L3121" i="1"/>
  <c r="L877" i="1"/>
  <c r="L997" i="1"/>
  <c r="L3397" i="1"/>
  <c r="L1907" i="1"/>
  <c r="L701" i="1"/>
  <c r="L1160" i="1"/>
  <c r="L1212" i="1"/>
  <c r="L3596" i="1"/>
  <c r="L3721" i="1"/>
  <c r="L2738" i="1"/>
  <c r="L4183" i="1"/>
  <c r="L1613" i="1"/>
  <c r="L1124" i="1"/>
  <c r="L1457" i="1"/>
  <c r="L4481" i="1"/>
  <c r="L4009" i="1"/>
  <c r="L1968" i="1"/>
  <c r="L786" i="1"/>
  <c r="L42" i="1"/>
  <c r="L3398" i="1"/>
  <c r="L2772" i="1"/>
  <c r="L7292" i="1"/>
  <c r="L3232" i="1"/>
  <c r="L597" i="1"/>
  <c r="L2125" i="1"/>
  <c r="L5948" i="1"/>
  <c r="L3530" i="1"/>
  <c r="L1413" i="1"/>
  <c r="L1631" i="1"/>
  <c r="L1035" i="1"/>
  <c r="L7293" i="1"/>
  <c r="L5834" i="1"/>
  <c r="L630" i="1"/>
  <c r="L4390" i="1"/>
  <c r="L3562" i="1"/>
  <c r="L3621" i="1"/>
  <c r="L5926" i="1"/>
  <c r="L4100" i="1"/>
  <c r="L269" i="1"/>
  <c r="L1938" i="1"/>
  <c r="L3122" i="1"/>
  <c r="L762" i="1"/>
  <c r="L2739" i="1"/>
  <c r="L3154" i="1"/>
  <c r="L2007" i="1"/>
  <c r="L3531" i="1"/>
  <c r="L598" i="1"/>
  <c r="L202" i="1"/>
  <c r="L1276" i="1"/>
  <c r="L599" i="1"/>
  <c r="L169" i="1"/>
  <c r="L4348" i="1"/>
  <c r="L667" i="1"/>
  <c r="L318" i="1"/>
  <c r="L5" i="1"/>
  <c r="L423" i="1"/>
  <c r="L170" i="1"/>
  <c r="L1095" i="1"/>
  <c r="L1340" i="1"/>
  <c r="L478" i="1"/>
  <c r="L4514" i="1"/>
  <c r="L1632" i="1"/>
  <c r="L4080" i="1"/>
  <c r="L4482" i="1"/>
  <c r="L3362" i="1"/>
  <c r="L4046" i="1"/>
  <c r="L1125" i="1"/>
  <c r="L3265" i="1"/>
  <c r="L319" i="1"/>
  <c r="L451" i="1"/>
  <c r="L1660" i="1"/>
  <c r="L4010" i="1"/>
  <c r="L5949" i="1"/>
  <c r="L2126" i="1"/>
  <c r="L2154" i="1"/>
  <c r="L2043" i="1"/>
  <c r="L1036" i="1"/>
  <c r="L4047" i="1"/>
  <c r="L5835" i="1"/>
  <c r="L3363" i="1"/>
  <c r="L4320" i="1"/>
  <c r="L1161" i="1"/>
  <c r="L1511" i="1"/>
  <c r="L3298" i="1"/>
  <c r="L1458" i="1"/>
  <c r="L1908" i="1"/>
  <c r="L1162" i="1"/>
  <c r="L4416" i="1"/>
  <c r="L2255" i="1"/>
  <c r="L2044" i="1"/>
  <c r="L3597" i="1"/>
  <c r="L1308" i="1"/>
  <c r="L296" i="1"/>
  <c r="L4278" i="1"/>
  <c r="L320" i="1"/>
  <c r="L1614" i="1"/>
  <c r="L3002" i="1"/>
  <c r="L5868" i="1"/>
  <c r="L3123" i="1"/>
  <c r="L3003" i="1"/>
  <c r="L2219" i="1"/>
  <c r="L3835" i="1"/>
  <c r="L2155" i="1"/>
  <c r="L5686" i="1"/>
  <c r="L5477" i="1"/>
  <c r="L5950" i="1"/>
  <c r="L5927" i="1"/>
  <c r="L1453" i="1"/>
  <c r="L3364" i="1"/>
  <c r="L2220" i="1"/>
  <c r="L4617" i="1"/>
  <c r="L4011" i="1"/>
  <c r="L43" i="1"/>
  <c r="L2947" i="1"/>
  <c r="L731" i="1"/>
  <c r="L2953" i="1"/>
  <c r="L5869" i="1"/>
  <c r="L4115" i="1"/>
  <c r="L3427" i="1"/>
  <c r="L1277" i="1"/>
  <c r="L1418" i="1"/>
  <c r="L321" i="1"/>
  <c r="L4321" i="1"/>
  <c r="L3233" i="1"/>
  <c r="L1512" i="1"/>
  <c r="L5928" i="1"/>
  <c r="L1126" i="1"/>
  <c r="L3921" i="1"/>
  <c r="L2886" i="1"/>
  <c r="L322" i="1"/>
  <c r="L702" i="1"/>
  <c r="L4116" i="1"/>
  <c r="L3868" i="1"/>
  <c r="L2127" i="1"/>
  <c r="L2643" i="1"/>
  <c r="L7294" i="1"/>
  <c r="L2740" i="1"/>
  <c r="L5975" i="1"/>
  <c r="L2248" i="1"/>
  <c r="L387" i="1"/>
  <c r="L3266" i="1"/>
  <c r="L600" i="1"/>
  <c r="L1661" i="1"/>
  <c r="L1341" i="1"/>
  <c r="L1386" i="1"/>
  <c r="L1513" i="1"/>
  <c r="L353" i="1"/>
  <c r="L6" i="1"/>
  <c r="L1387" i="1"/>
  <c r="L5806" i="1"/>
  <c r="L3004" i="1"/>
  <c r="L3836" i="1"/>
  <c r="L1388" i="1"/>
  <c r="L2156" i="1"/>
  <c r="L568" i="1"/>
  <c r="L3193" i="1"/>
  <c r="L1372" i="1"/>
  <c r="L4184" i="1"/>
  <c r="L668" i="1"/>
  <c r="L3365" i="1"/>
  <c r="L4618" i="1"/>
  <c r="L2190" i="1"/>
  <c r="L171" i="1"/>
  <c r="L4576" i="1"/>
  <c r="L2008" i="1"/>
  <c r="L4012" i="1"/>
  <c r="L5836" i="1"/>
  <c r="L1969" i="1"/>
  <c r="L1195" i="1"/>
  <c r="L1278" i="1"/>
  <c r="L2009" i="1"/>
  <c r="L5976" i="1"/>
  <c r="L44" i="1"/>
  <c r="L1373" i="1"/>
  <c r="L424" i="1"/>
  <c r="L1514" i="1"/>
  <c r="L1909" i="1"/>
  <c r="L297" i="1"/>
  <c r="L1459" i="1"/>
  <c r="L1245" i="1"/>
  <c r="L1279" i="1"/>
  <c r="L2128" i="1"/>
  <c r="L1280" i="1"/>
  <c r="L3267" i="1"/>
  <c r="L3722" i="1"/>
  <c r="L5837" i="1"/>
  <c r="L3922" i="1"/>
  <c r="L3234" i="1"/>
  <c r="L1515" i="1"/>
  <c r="L1389" i="1"/>
  <c r="L5977" i="1"/>
  <c r="L2916" i="1"/>
  <c r="L5870" i="1"/>
  <c r="L4417" i="1"/>
  <c r="L601" i="1"/>
  <c r="L1516" i="1"/>
  <c r="L3005" i="1"/>
  <c r="L1309" i="1"/>
  <c r="L1342" i="1"/>
  <c r="L1281" i="1"/>
  <c r="L1970" i="1"/>
  <c r="L3988" i="1"/>
  <c r="L669" i="1"/>
  <c r="L878" i="1"/>
  <c r="L2045" i="1"/>
  <c r="L7263" i="1"/>
  <c r="L1460" i="1"/>
  <c r="L2644" i="1"/>
  <c r="L3399" i="1"/>
  <c r="L5838" i="1"/>
  <c r="L203" i="1"/>
  <c r="L1096" i="1"/>
  <c r="L270" i="1"/>
  <c r="L172" i="1"/>
  <c r="L2046" i="1"/>
  <c r="L3268" i="1"/>
  <c r="L703" i="1"/>
  <c r="L732" i="1"/>
  <c r="L1163" i="1"/>
  <c r="L2047" i="1"/>
  <c r="L1615" i="1"/>
  <c r="L3989" i="1"/>
  <c r="L3622" i="1"/>
  <c r="L3333" i="1"/>
  <c r="L3334" i="1"/>
  <c r="L4048" i="1"/>
  <c r="L1579" i="1"/>
  <c r="L5871" i="1"/>
  <c r="L75" i="1"/>
  <c r="L3869" i="1"/>
  <c r="L3235" i="1"/>
  <c r="L670" i="1"/>
  <c r="L4349" i="1"/>
  <c r="L354" i="1"/>
  <c r="L6010" i="1"/>
  <c r="L3236" i="1"/>
  <c r="L1213" i="1"/>
  <c r="L3269" i="1"/>
  <c r="L3428" i="1"/>
  <c r="L3901" i="1"/>
  <c r="L5478" i="1"/>
  <c r="L1910" i="1"/>
  <c r="L45" i="1"/>
  <c r="L1097" i="1"/>
  <c r="L671" i="1"/>
  <c r="L3923" i="1"/>
  <c r="L602" i="1"/>
  <c r="L4081" i="1"/>
  <c r="L2917" i="1"/>
  <c r="L7" i="1"/>
  <c r="L3335" i="1"/>
  <c r="L76" i="1"/>
  <c r="L2954" i="1"/>
  <c r="L3400" i="1"/>
  <c r="L3870" i="1"/>
  <c r="L2010" i="1"/>
  <c r="L4148" i="1"/>
  <c r="L4418" i="1"/>
  <c r="L2955" i="1"/>
  <c r="L6011" i="1"/>
  <c r="L1542" i="1"/>
  <c r="L5872" i="1"/>
  <c r="L5807" i="1"/>
  <c r="L3124" i="1"/>
  <c r="L3837" i="1"/>
  <c r="L173" i="1"/>
  <c r="L5479" i="1"/>
  <c r="L1662" i="1"/>
  <c r="L5720" i="1"/>
  <c r="L1374" i="1"/>
  <c r="L2221" i="1"/>
  <c r="L2918" i="1"/>
  <c r="L3155" i="1"/>
  <c r="L3299" i="1"/>
  <c r="L8" i="1"/>
  <c r="L235" i="1"/>
  <c r="L2191" i="1"/>
  <c r="L5480" i="1"/>
  <c r="L1461" i="1"/>
  <c r="L2741" i="1"/>
  <c r="L323" i="1"/>
  <c r="L4279" i="1"/>
  <c r="L1098" i="1"/>
  <c r="L3237" i="1"/>
  <c r="L2011" i="1"/>
  <c r="L1490" i="1"/>
  <c r="L3429" i="1"/>
  <c r="L271" i="1"/>
  <c r="L603" i="1"/>
  <c r="L388" i="1"/>
  <c r="L1246" i="1"/>
  <c r="L3532" i="1"/>
  <c r="L3871" i="1"/>
  <c r="L2956" i="1"/>
  <c r="L3300" i="1"/>
  <c r="L2192" i="1"/>
  <c r="L2919" i="1"/>
  <c r="L704" i="1"/>
  <c r="L4280" i="1"/>
  <c r="L1189" i="1"/>
  <c r="L569" i="1"/>
  <c r="L2093" i="1"/>
  <c r="L1127" i="1"/>
  <c r="L324" i="1"/>
  <c r="L2157" i="1"/>
  <c r="L3366" i="1"/>
  <c r="L46" i="1"/>
  <c r="L389" i="1"/>
  <c r="L631" i="1"/>
  <c r="L1099" i="1"/>
  <c r="L298" i="1"/>
  <c r="L2158" i="1"/>
  <c r="L1310" i="1"/>
  <c r="L733" i="1"/>
  <c r="L9" i="1"/>
  <c r="L3623" i="1"/>
  <c r="L4577" i="1"/>
  <c r="L3902" i="1"/>
  <c r="L1282" i="1"/>
  <c r="L4185" i="1"/>
  <c r="L1462" i="1"/>
  <c r="L734" i="1"/>
  <c r="L632" i="1"/>
  <c r="L1390" i="1"/>
  <c r="L1419" i="1"/>
  <c r="L4322" i="1"/>
  <c r="L1633" i="1"/>
  <c r="L236" i="1"/>
  <c r="L2920" i="1"/>
  <c r="L4281" i="1"/>
  <c r="L4149" i="1"/>
  <c r="L1616" i="1"/>
  <c r="L3563" i="1"/>
  <c r="L1432" i="1"/>
  <c r="L3336" i="1"/>
  <c r="L1517" i="1"/>
  <c r="L3924" i="1"/>
  <c r="L77" i="1"/>
  <c r="L3238" i="1"/>
  <c r="L1196" i="1"/>
  <c r="L1663" i="1"/>
  <c r="L174" i="1"/>
  <c r="L299" i="1"/>
  <c r="L4049" i="1"/>
  <c r="L5978" i="1"/>
  <c r="L2193" i="1"/>
  <c r="L4186" i="1"/>
  <c r="L4515" i="1"/>
  <c r="L4082" i="1"/>
  <c r="L1062" i="1"/>
  <c r="L2012" i="1"/>
  <c r="L237" i="1"/>
  <c r="L1543" i="1"/>
  <c r="L604" i="1"/>
  <c r="L355" i="1"/>
  <c r="L979" i="1"/>
  <c r="L1164" i="1"/>
  <c r="L1911" i="1"/>
  <c r="L390" i="1"/>
  <c r="L4150" i="1"/>
  <c r="L4013" i="1"/>
  <c r="L1939" i="1"/>
  <c r="L238" i="1"/>
  <c r="L1463" i="1"/>
  <c r="L3872" i="1"/>
  <c r="L5721" i="1"/>
  <c r="L1464" i="1"/>
  <c r="L4323" i="1"/>
  <c r="L1311" i="1"/>
  <c r="L1063" i="1"/>
  <c r="L3156" i="1"/>
  <c r="L391" i="1"/>
  <c r="L4324" i="1"/>
  <c r="L633" i="1"/>
  <c r="L1617" i="1"/>
  <c r="L2773" i="1"/>
  <c r="L5929" i="1"/>
  <c r="L1312" i="1"/>
  <c r="L3401" i="1"/>
  <c r="L4483" i="1"/>
  <c r="L4484" i="1"/>
  <c r="L2094" i="1"/>
  <c r="L3925" i="1"/>
  <c r="L4578" i="1"/>
  <c r="L1664" i="1"/>
  <c r="L3690" i="1"/>
  <c r="L1940" i="1"/>
  <c r="L4282" i="1"/>
  <c r="L2774" i="1"/>
  <c r="L1214" i="1"/>
  <c r="L175" i="1"/>
  <c r="L2775" i="1"/>
  <c r="L2776" i="1"/>
  <c r="L1391" i="1"/>
  <c r="L672" i="1"/>
  <c r="L1343" i="1"/>
  <c r="L5839" i="1"/>
  <c r="L3125" i="1"/>
  <c r="L2048" i="1"/>
  <c r="L5754" i="1"/>
  <c r="L5769" i="1"/>
  <c r="L998" i="1"/>
  <c r="L4419" i="1"/>
  <c r="L1634" i="1"/>
  <c r="L5481" i="1"/>
  <c r="L1518" i="1"/>
  <c r="L4050" i="1"/>
  <c r="L5482" i="1"/>
  <c r="L634" i="1"/>
  <c r="L1197" i="1"/>
  <c r="L2013" i="1"/>
  <c r="L1580" i="1"/>
  <c r="L3838" i="1"/>
  <c r="L3691" i="1"/>
  <c r="L3301" i="1"/>
  <c r="L239" i="1"/>
  <c r="L4579" i="1"/>
  <c r="L3564" i="1"/>
  <c r="L5483" i="1"/>
  <c r="L3839" i="1"/>
  <c r="L2887" i="1"/>
  <c r="L2742" i="1"/>
  <c r="L512" i="1"/>
  <c r="L735" i="1"/>
  <c r="L7295" i="1"/>
  <c r="L2256" i="1"/>
  <c r="L1215" i="1"/>
  <c r="L2095" i="1"/>
  <c r="L4350" i="1"/>
  <c r="L7296" i="1"/>
  <c r="L1635" i="1"/>
  <c r="L356" i="1"/>
  <c r="L1313" i="1"/>
  <c r="L7297" i="1"/>
  <c r="L3723" i="1"/>
  <c r="L475" i="1"/>
  <c r="L1941" i="1"/>
  <c r="L4391" i="1"/>
  <c r="L3194" i="1"/>
  <c r="L3302" i="1"/>
  <c r="L1581" i="1"/>
  <c r="L5770" i="1"/>
  <c r="L4083" i="1"/>
  <c r="L5930" i="1"/>
  <c r="L1064" i="1"/>
  <c r="L452" i="1"/>
  <c r="L705" i="1"/>
  <c r="L5484" i="1"/>
  <c r="L3303" i="1"/>
  <c r="L4534" i="1"/>
  <c r="L272" i="1"/>
  <c r="L5485" i="1"/>
  <c r="L5808" i="1"/>
  <c r="L176" i="1"/>
  <c r="L204" i="1"/>
  <c r="L1465" i="1"/>
  <c r="L2743" i="1"/>
  <c r="L78" i="1"/>
  <c r="L4187" i="1"/>
  <c r="L177" i="1"/>
  <c r="L3430" i="1"/>
  <c r="L453" i="1"/>
  <c r="L3304" i="1"/>
  <c r="L1971" i="1"/>
  <c r="L1636" i="1"/>
  <c r="L5687" i="1"/>
  <c r="L1519" i="1"/>
  <c r="L5893" i="1"/>
  <c r="L2888" i="1"/>
  <c r="L1065" i="1"/>
  <c r="L479" i="1"/>
  <c r="L1466" i="1"/>
  <c r="L178" i="1"/>
  <c r="L2257" i="1"/>
  <c r="L763" i="1"/>
  <c r="L3598" i="1"/>
  <c r="L2049" i="1"/>
  <c r="L10" i="1"/>
  <c r="L2777" i="1"/>
  <c r="L1283" i="1"/>
  <c r="L4073" i="1"/>
  <c r="L392" i="1"/>
  <c r="L4325" i="1"/>
  <c r="L787" i="1"/>
  <c r="L2222" i="1"/>
  <c r="L3926" i="1"/>
  <c r="L3565" i="1"/>
  <c r="L999" i="1"/>
  <c r="L3566" i="1"/>
  <c r="L1247" i="1"/>
  <c r="L2194" i="1"/>
  <c r="L4392" i="1"/>
  <c r="L1433" i="1"/>
  <c r="L4351" i="1"/>
  <c r="L5894" i="1"/>
  <c r="L1544" i="1"/>
  <c r="L1942" i="1"/>
  <c r="L5688" i="1"/>
  <c r="L3599" i="1"/>
  <c r="L5771" i="1"/>
  <c r="L5809" i="1"/>
  <c r="L5772" i="1"/>
  <c r="L706" i="1"/>
  <c r="L4283" i="1"/>
  <c r="L3624" i="1"/>
  <c r="L5486" i="1"/>
  <c r="L3840" i="1"/>
  <c r="L357" i="1"/>
  <c r="L1198" i="1"/>
  <c r="L5810" i="1"/>
  <c r="L1128" i="1"/>
  <c r="L635" i="1"/>
  <c r="L393" i="1"/>
  <c r="L205" i="1"/>
  <c r="L1912" i="1"/>
  <c r="L4134" i="1"/>
  <c r="L2159" i="1"/>
  <c r="L2160" i="1"/>
  <c r="L2778" i="1"/>
  <c r="L2258" i="1"/>
  <c r="L3567" i="1"/>
  <c r="L4188" i="1"/>
  <c r="L1284" i="1"/>
  <c r="L2779" i="1"/>
  <c r="L1037" i="1"/>
  <c r="L3431" i="1"/>
  <c r="L1038" i="1"/>
  <c r="L2744" i="1"/>
  <c r="L736" i="1"/>
  <c r="L325" i="1"/>
  <c r="L4420" i="1"/>
  <c r="L3692" i="1"/>
  <c r="L3006" i="1"/>
  <c r="L480" i="1"/>
  <c r="L3873" i="1"/>
  <c r="L570" i="1"/>
  <c r="L79" i="1"/>
  <c r="L3337" i="1"/>
  <c r="L4580" i="1"/>
  <c r="L788" i="1"/>
  <c r="L5689" i="1"/>
  <c r="L425" i="1"/>
  <c r="L3927" i="1"/>
  <c r="L1100" i="1"/>
  <c r="L1216" i="1"/>
  <c r="L394" i="1"/>
  <c r="L3874" i="1"/>
  <c r="L179" i="1"/>
  <c r="L3875" i="1"/>
  <c r="L4151" i="1"/>
  <c r="L3876" i="1"/>
  <c r="L273" i="1"/>
  <c r="L3270" i="1"/>
  <c r="L5951" i="1"/>
  <c r="L5811" i="1"/>
  <c r="L1491" i="1"/>
  <c r="L3903" i="1"/>
  <c r="L2957" i="1"/>
  <c r="L4189" i="1"/>
  <c r="L1943" i="1"/>
  <c r="L5840" i="1"/>
  <c r="L1344" i="1"/>
  <c r="L1467" i="1"/>
  <c r="L3271" i="1"/>
  <c r="L206" i="1"/>
  <c r="L4393" i="1"/>
  <c r="L7264" i="1"/>
  <c r="L454" i="1"/>
  <c r="L2129" i="1"/>
  <c r="L1039" i="1"/>
  <c r="L1637" i="1"/>
  <c r="L3272" i="1"/>
  <c r="L2014" i="1"/>
  <c r="L481" i="1"/>
  <c r="L4051" i="1"/>
  <c r="L3625" i="1"/>
  <c r="L4352" i="1"/>
  <c r="L80" i="1"/>
  <c r="L707" i="1"/>
  <c r="L789" i="1"/>
  <c r="L3273" i="1"/>
  <c r="L1492" i="1"/>
  <c r="L2645" i="1"/>
  <c r="L1392" i="1"/>
  <c r="L2921" i="1"/>
  <c r="L3904" i="1"/>
  <c r="L5931" i="1"/>
  <c r="L5773" i="1"/>
  <c r="L2223" i="1"/>
  <c r="L2259" i="1"/>
  <c r="L1066" i="1"/>
  <c r="L207" i="1"/>
  <c r="L5690" i="1"/>
  <c r="L1972" i="1"/>
  <c r="L605" i="1"/>
  <c r="L1582" i="1"/>
  <c r="L1067" i="1"/>
  <c r="L3402" i="1"/>
  <c r="L4394" i="1"/>
  <c r="L3568" i="1"/>
  <c r="L3305" i="1"/>
  <c r="L4485" i="1"/>
  <c r="L1618" i="1"/>
  <c r="L6012" i="1"/>
  <c r="L5979" i="1"/>
  <c r="L2130" i="1"/>
  <c r="L3724" i="1"/>
  <c r="L300" i="1"/>
  <c r="L737" i="1"/>
  <c r="L1375" i="1"/>
  <c r="L4117" i="1"/>
  <c r="L1165" i="1"/>
  <c r="L1638" i="1"/>
  <c r="L5980" i="1"/>
  <c r="L5774" i="1"/>
  <c r="L1545" i="1"/>
  <c r="L5873" i="1"/>
  <c r="L2780" i="1"/>
  <c r="L5691" i="1"/>
  <c r="L3195" i="1"/>
  <c r="L81" i="1"/>
  <c r="L2015" i="1"/>
  <c r="L738" i="1"/>
  <c r="L1040" i="1"/>
  <c r="L1314" i="1"/>
  <c r="L708" i="1"/>
  <c r="L2224" i="1"/>
  <c r="L1285" i="1"/>
  <c r="L4395" i="1"/>
  <c r="L11" i="1"/>
  <c r="L358" i="1"/>
  <c r="L426" i="1"/>
  <c r="L606" i="1"/>
  <c r="L12" i="1"/>
  <c r="L1468" i="1"/>
  <c r="L3725" i="1"/>
  <c r="L3007" i="1"/>
  <c r="L3196" i="1"/>
  <c r="L5722" i="1"/>
  <c r="L2131" i="1"/>
  <c r="L1546" i="1"/>
  <c r="L3569" i="1"/>
  <c r="L482" i="1"/>
  <c r="L4152" i="1"/>
  <c r="L3367" i="1"/>
  <c r="L3693" i="1"/>
  <c r="L47" i="1"/>
  <c r="L5487" i="1"/>
  <c r="L1944" i="1"/>
  <c r="L3403" i="1"/>
  <c r="L82" i="1"/>
  <c r="L4326" i="1"/>
  <c r="L3877" i="1"/>
  <c r="L4190" i="1"/>
  <c r="L2958" i="1"/>
  <c r="L5692" i="1"/>
  <c r="L1414" i="1"/>
  <c r="L4014" i="1"/>
  <c r="L879" i="1"/>
  <c r="L1376" i="1"/>
  <c r="L3126" i="1"/>
  <c r="L359" i="1"/>
  <c r="L1665" i="1"/>
  <c r="L1129" i="1"/>
  <c r="L3726" i="1"/>
  <c r="L2249" i="1"/>
  <c r="L1315" i="1"/>
  <c r="L2646" i="1"/>
  <c r="L3905" i="1"/>
  <c r="L3197" i="1"/>
  <c r="L7298" i="1"/>
  <c r="L6013" i="1"/>
  <c r="L2161" i="1"/>
  <c r="L3306" i="1"/>
  <c r="L5693" i="1"/>
  <c r="L2162" i="1"/>
  <c r="L1023" i="1"/>
  <c r="L3127" i="1"/>
  <c r="L208" i="1"/>
  <c r="L3157" i="1"/>
  <c r="L1377" i="1"/>
  <c r="L3727" i="1"/>
  <c r="L3158" i="1"/>
  <c r="L2889" i="1"/>
  <c r="L1248" i="1"/>
  <c r="L83" i="1"/>
  <c r="L1493" i="1"/>
  <c r="L240" i="1"/>
  <c r="L360" i="1"/>
  <c r="L4486" i="1"/>
  <c r="L739" i="1"/>
  <c r="L2647" i="1"/>
  <c r="L274" i="1"/>
  <c r="L636" i="1"/>
  <c r="L3198" i="1"/>
  <c r="L2096" i="1"/>
  <c r="L2050" i="1"/>
  <c r="L1619" i="1"/>
  <c r="L3694" i="1"/>
  <c r="L3274" i="1"/>
  <c r="L3928" i="1"/>
  <c r="L2890" i="1"/>
  <c r="L790" i="1"/>
  <c r="L3404" i="1"/>
  <c r="L4284" i="1"/>
  <c r="L1547" i="1"/>
  <c r="L2745" i="1"/>
  <c r="L673" i="1"/>
  <c r="L1166" i="1"/>
  <c r="L5841" i="1"/>
  <c r="L301" i="1"/>
  <c r="L1000" i="1"/>
  <c r="L4421" i="1"/>
  <c r="L1068" i="1"/>
  <c r="L3533" i="1"/>
  <c r="L1286" i="1"/>
  <c r="L5812" i="1"/>
  <c r="L607" i="1"/>
  <c r="L1666" i="1"/>
  <c r="L395" i="1"/>
  <c r="L674" i="1"/>
  <c r="L764" i="1"/>
  <c r="L5895" i="1"/>
  <c r="L3432" i="1"/>
  <c r="L571" i="1"/>
  <c r="L3878" i="1"/>
  <c r="L209" i="1"/>
  <c r="L4084" i="1"/>
  <c r="L7265" i="1"/>
  <c r="L5694" i="1"/>
  <c r="L4516" i="1"/>
  <c r="L2781" i="1"/>
  <c r="L1069" i="1"/>
  <c r="L84" i="1"/>
  <c r="L1130" i="1"/>
  <c r="L1070" i="1"/>
  <c r="L1287" i="1"/>
  <c r="L1393" i="1"/>
  <c r="L3570" i="1"/>
  <c r="L2959" i="1"/>
  <c r="L980" i="1"/>
  <c r="L2922" i="1"/>
  <c r="L4015" i="1"/>
  <c r="L5874" i="1"/>
  <c r="L1913" i="1"/>
  <c r="L4153" i="1"/>
  <c r="L1316" i="1"/>
  <c r="L3534" i="1"/>
  <c r="L4101" i="1"/>
  <c r="L275" i="1"/>
  <c r="L1548" i="1"/>
  <c r="L85" i="1"/>
  <c r="L1249" i="1"/>
  <c r="L4102" i="1"/>
  <c r="L4118" i="1"/>
  <c r="L5932" i="1"/>
  <c r="L1494" i="1"/>
  <c r="L2051" i="1"/>
  <c r="L5488" i="1"/>
  <c r="L1131" i="1"/>
  <c r="L3405" i="1"/>
  <c r="L5981" i="1"/>
  <c r="L210" i="1"/>
  <c r="L1288" i="1"/>
  <c r="L302" i="1"/>
  <c r="L5982" i="1"/>
  <c r="L709" i="1"/>
  <c r="L3406" i="1"/>
  <c r="L1345" i="1"/>
  <c r="L3571" i="1"/>
  <c r="L6014" i="1"/>
  <c r="L5723" i="1"/>
  <c r="L427" i="1"/>
  <c r="L3535" i="1"/>
  <c r="L241" i="1"/>
  <c r="L242" i="1"/>
  <c r="L3695" i="1"/>
  <c r="L1394" i="1"/>
  <c r="L1549" i="1"/>
  <c r="L1250" i="1"/>
  <c r="L3841" i="1"/>
  <c r="L3407" i="1"/>
  <c r="L3929" i="1"/>
  <c r="L880" i="1"/>
  <c r="L1620" i="1"/>
  <c r="L2648" i="1"/>
  <c r="L1289" i="1"/>
  <c r="L3275" i="1"/>
  <c r="L4085" i="1"/>
  <c r="L3433" i="1"/>
  <c r="L326" i="1"/>
  <c r="L675" i="1"/>
  <c r="L2132" i="1"/>
  <c r="L1001" i="1"/>
  <c r="L3626" i="1"/>
  <c r="L3696" i="1"/>
  <c r="L5933" i="1"/>
  <c r="L1190" i="1"/>
  <c r="L608" i="1"/>
  <c r="L5724" i="1"/>
  <c r="L455" i="1"/>
  <c r="L1550" i="1"/>
  <c r="L5896" i="1"/>
  <c r="L3572" i="1"/>
  <c r="L1434" i="1"/>
  <c r="L1346" i="1"/>
  <c r="L7299" i="1"/>
  <c r="L2649" i="1"/>
  <c r="L2163" i="1"/>
  <c r="L2225" i="1"/>
  <c r="L2923" i="1"/>
  <c r="L1101" i="1"/>
  <c r="L2746" i="1"/>
  <c r="L5875" i="1"/>
  <c r="L276" i="1"/>
  <c r="L361" i="1"/>
  <c r="L3930" i="1"/>
  <c r="L1469" i="1"/>
  <c r="L3627" i="1"/>
  <c r="L86" i="1"/>
  <c r="L2747" i="1"/>
  <c r="L1217" i="1"/>
  <c r="L1251" i="1"/>
  <c r="L5897" i="1"/>
  <c r="L2226" i="1"/>
  <c r="L2097" i="1"/>
  <c r="L1945" i="1"/>
  <c r="L637" i="1"/>
  <c r="L87" i="1"/>
  <c r="L4396" i="1"/>
  <c r="L2260" i="1"/>
  <c r="L740" i="1"/>
  <c r="L13" i="1"/>
  <c r="L3697" i="1"/>
  <c r="L2227" i="1"/>
  <c r="L4397" i="1"/>
  <c r="L7266" i="1"/>
  <c r="L2891" i="1"/>
  <c r="L456" i="1"/>
  <c r="L3728" i="1"/>
  <c r="L3879" i="1"/>
  <c r="L3698" i="1"/>
  <c r="L881" i="1"/>
  <c r="L3990" i="1"/>
  <c r="L4086" i="1"/>
  <c r="L4285" i="1"/>
  <c r="L1395" i="1"/>
  <c r="L1621" i="1"/>
  <c r="L2960" i="1"/>
  <c r="L4398" i="1"/>
  <c r="L7267" i="1"/>
  <c r="L3628" i="1"/>
  <c r="L1102" i="1"/>
  <c r="L1973" i="1"/>
  <c r="L5775" i="1"/>
  <c r="L4581" i="1"/>
  <c r="L4399" i="1"/>
  <c r="L362" i="1"/>
  <c r="L1002" i="1"/>
  <c r="L3536" i="1"/>
  <c r="L1218" i="1"/>
  <c r="L4052" i="1"/>
  <c r="L3338" i="1"/>
  <c r="L1435" i="1"/>
  <c r="L457" i="1"/>
  <c r="M869" i="1"/>
  <c r="L1027" i="1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M5859" i="1"/>
  <c r="M872" i="1"/>
  <c r="M3619" i="1"/>
  <c r="M2882" i="1"/>
  <c r="M5765" i="1"/>
  <c r="M989" i="1"/>
  <c r="M1272" i="1"/>
  <c r="M1656" i="1"/>
  <c r="M5684" i="1"/>
  <c r="M1610" i="1"/>
  <c r="M695" i="1"/>
  <c r="M1029" i="1"/>
  <c r="M419" i="1"/>
  <c r="M3917" i="1"/>
  <c r="M36" i="1"/>
  <c r="M1060" i="1"/>
  <c r="M2914" i="1"/>
  <c r="M696" i="1"/>
  <c r="M1509" i="1"/>
  <c r="M4383" i="1"/>
  <c r="M2002" i="1"/>
  <c r="M1030" i="1"/>
  <c r="M2088" i="1"/>
  <c r="M4384" i="1"/>
  <c r="M3116" i="1"/>
  <c r="M1657" i="1"/>
  <c r="M5860" i="1"/>
  <c r="M5861" i="1"/>
  <c r="M3117" i="1"/>
  <c r="M2036" i="1"/>
  <c r="M2214" i="1"/>
  <c r="M2089" i="1"/>
  <c r="M3148" i="1"/>
  <c r="M3918" i="1"/>
  <c r="M2996" i="1"/>
  <c r="M3897" i="1"/>
  <c r="M3421" i="1"/>
  <c r="M2118" i="1"/>
  <c r="M4315" i="1"/>
  <c r="M1209" i="1"/>
  <c r="M5862" i="1"/>
  <c r="M5473" i="1"/>
  <c r="M4385" i="1"/>
  <c r="M351" i="1"/>
  <c r="M993" i="1"/>
  <c r="M510" i="1"/>
  <c r="M3592" i="1"/>
  <c r="M2883" i="1"/>
  <c r="M1489" i="1"/>
  <c r="M1188" i="1"/>
  <c r="M2638" i="1"/>
  <c r="M3984" i="1"/>
  <c r="M5944" i="1"/>
  <c r="M2246" i="1"/>
  <c r="M4146" i="1"/>
  <c r="M267" i="1"/>
  <c r="M2119" i="1"/>
  <c r="M3685" i="1"/>
  <c r="M2884" i="1"/>
  <c r="M3262" i="1"/>
  <c r="M4178" i="1"/>
  <c r="M2037" i="1"/>
  <c r="M1273" i="1"/>
  <c r="M3831" i="1"/>
  <c r="M4075" i="1"/>
  <c r="M3328" i="1"/>
  <c r="M2184" i="1"/>
  <c r="M4386" i="1"/>
  <c r="M1575" i="1"/>
  <c r="M4113" i="1"/>
  <c r="M7290" i="1"/>
  <c r="M4076" i="1"/>
  <c r="M37" i="1"/>
  <c r="M4077" i="1"/>
  <c r="M1155" i="1"/>
  <c r="M3422" i="1"/>
  <c r="M5863" i="1"/>
  <c r="M4316" i="1"/>
  <c r="M4275" i="1"/>
  <c r="M5923" i="1"/>
  <c r="M2253" i="1"/>
  <c r="M3714" i="1"/>
  <c r="M3985" i="1"/>
  <c r="M4179" i="1"/>
  <c r="M664" i="1"/>
  <c r="M2254" i="1"/>
  <c r="M3118" i="1"/>
  <c r="M1210" i="1"/>
  <c r="M2153" i="1"/>
  <c r="M5474" i="1"/>
  <c r="M563" i="1"/>
  <c r="M4180" i="1"/>
  <c r="M7260" i="1"/>
  <c r="M5830" i="1"/>
  <c r="M564" i="1"/>
  <c r="M2769" i="1"/>
  <c r="M2120" i="1"/>
  <c r="M1430" i="1"/>
  <c r="M3389" i="1"/>
  <c r="M565" i="1"/>
  <c r="M5864" i="1"/>
  <c r="M3390" i="1"/>
  <c r="M3360" i="1"/>
  <c r="M697" i="1"/>
  <c r="M5945" i="1"/>
  <c r="M1576" i="1"/>
  <c r="M1431" i="1"/>
  <c r="M3715" i="1"/>
  <c r="M2215" i="1"/>
  <c r="M3329" i="1"/>
  <c r="M3865" i="1"/>
  <c r="M384" i="1"/>
  <c r="M873" i="1"/>
  <c r="M2003" i="1"/>
  <c r="M2121" i="1"/>
  <c r="M729" i="1"/>
  <c r="M5799" i="1"/>
  <c r="M420" i="1"/>
  <c r="M2038" i="1"/>
  <c r="M5831" i="1"/>
  <c r="M3832" i="1"/>
  <c r="M3423" i="1"/>
  <c r="M1539" i="1"/>
  <c r="M1156" i="1"/>
  <c r="M3391" i="1"/>
  <c r="M3898" i="1"/>
  <c r="M2997" i="1"/>
  <c r="M3330" i="1"/>
  <c r="M994" i="1"/>
  <c r="M1963" i="1"/>
  <c r="M3866" i="1"/>
  <c r="M200" i="1"/>
  <c r="M2185" i="1"/>
  <c r="M2090" i="1"/>
  <c r="M3392" i="1"/>
  <c r="M1338" i="1"/>
  <c r="M874" i="1"/>
  <c r="M168" i="1"/>
  <c r="M4147" i="1"/>
  <c r="M3331" i="1"/>
  <c r="M782" i="1"/>
  <c r="M3528" i="1"/>
  <c r="M1381" i="1"/>
  <c r="M3686" i="1"/>
  <c r="M5946" i="1"/>
  <c r="M1305" i="1"/>
  <c r="M6005" i="1"/>
  <c r="M2039" i="1"/>
  <c r="M511" i="1"/>
  <c r="M2040" i="1"/>
  <c r="M421" i="1"/>
  <c r="M5800" i="1"/>
  <c r="M5971" i="1"/>
  <c r="M3620" i="1"/>
  <c r="M476" i="1"/>
  <c r="M7291" i="1"/>
  <c r="M1371" i="1"/>
  <c r="M3188" i="1"/>
  <c r="M3687" i="1"/>
  <c r="M5801" i="1"/>
  <c r="M629" i="1"/>
  <c r="M1540" i="1"/>
  <c r="M665" i="1"/>
  <c r="M1577" i="1"/>
  <c r="M422" i="1"/>
  <c r="M1339" i="1"/>
  <c r="M7261" i="1"/>
  <c r="M2216" i="1"/>
  <c r="M6006" i="1"/>
  <c r="M1274" i="1"/>
  <c r="M1275" i="1"/>
  <c r="M70" i="1"/>
  <c r="M2186" i="1"/>
  <c r="M1902" i="1"/>
  <c r="M1031" i="1"/>
  <c r="M3149" i="1"/>
  <c r="M1242" i="1"/>
  <c r="M1964" i="1"/>
  <c r="M1903" i="1"/>
  <c r="M4181" i="1"/>
  <c r="M3" i="1"/>
  <c r="M352" i="1"/>
  <c r="M2217" i="1"/>
  <c r="M1382" i="1"/>
  <c r="M4006" i="1"/>
  <c r="M5892" i="1"/>
  <c r="M3150" i="1"/>
  <c r="M995" i="1"/>
  <c r="M761" i="1"/>
  <c r="M698" i="1"/>
  <c r="M1157" i="1"/>
  <c r="M2998" i="1"/>
  <c r="M3688" i="1"/>
  <c r="M3899" i="1"/>
  <c r="M385" i="1"/>
  <c r="M3424" i="1"/>
  <c r="M2639" i="1"/>
  <c r="M1383" i="1"/>
  <c r="M1211" i="1"/>
  <c r="M3919" i="1"/>
  <c r="M4387" i="1"/>
  <c r="M2004" i="1"/>
  <c r="M3361" i="1"/>
  <c r="M2041" i="1"/>
  <c r="M3986" i="1"/>
  <c r="M2122" i="1"/>
  <c r="M4616" i="1"/>
  <c r="M699" i="1"/>
  <c r="M783" i="1"/>
  <c r="M1630" i="1"/>
  <c r="M3151" i="1"/>
  <c r="M7262" i="1"/>
  <c r="M2042" i="1"/>
  <c r="M5832" i="1"/>
  <c r="M71" i="1"/>
  <c r="M1243" i="1"/>
  <c r="M3263" i="1"/>
  <c r="M2736" i="1"/>
  <c r="M1158" i="1"/>
  <c r="M268" i="1"/>
  <c r="M1244" i="1"/>
  <c r="M5475" i="1"/>
  <c r="M3559" i="1"/>
  <c r="M2091" i="1"/>
  <c r="M5717" i="1"/>
  <c r="M5685" i="1"/>
  <c r="M1306" i="1"/>
  <c r="M2640" i="1"/>
  <c r="M38" i="1"/>
  <c r="M5865" i="1"/>
  <c r="M3393" i="1"/>
  <c r="M1611" i="1"/>
  <c r="M3230" i="1"/>
  <c r="M1658" i="1"/>
  <c r="M566" i="1"/>
  <c r="M5972" i="1"/>
  <c r="M2952" i="1"/>
  <c r="M3119" i="1"/>
  <c r="M5752" i="1"/>
  <c r="M4" i="1"/>
  <c r="M3833" i="1"/>
  <c r="M4276" i="1"/>
  <c r="M2092" i="1"/>
  <c r="M72" i="1"/>
  <c r="M2005" i="1"/>
  <c r="M6007" i="1"/>
  <c r="M4078" i="1"/>
  <c r="M5753" i="1"/>
  <c r="M875" i="1"/>
  <c r="M3529" i="1"/>
  <c r="M1965" i="1"/>
  <c r="M3716" i="1"/>
  <c r="M3152" i="1"/>
  <c r="M1659" i="1"/>
  <c r="M3900" i="1"/>
  <c r="M3425" i="1"/>
  <c r="M1578" i="1"/>
  <c r="M2187" i="1"/>
  <c r="M567" i="1"/>
  <c r="M1061" i="1"/>
  <c r="M4079" i="1"/>
  <c r="M4347" i="1"/>
  <c r="M39" i="1"/>
  <c r="M1090" i="1"/>
  <c r="M1032" i="1"/>
  <c r="M3920" i="1"/>
  <c r="M5802" i="1"/>
  <c r="M3295" i="1"/>
  <c r="M2737" i="1"/>
  <c r="M4575" i="1"/>
  <c r="M2123" i="1"/>
  <c r="M1966" i="1"/>
  <c r="M5973" i="1"/>
  <c r="M2124" i="1"/>
  <c r="M4415" i="1"/>
  <c r="M6008" i="1"/>
  <c r="M1091" i="1"/>
  <c r="M3987" i="1"/>
  <c r="M990" i="1"/>
  <c r="M5947" i="1"/>
  <c r="M3593" i="1"/>
  <c r="M5924" i="1"/>
  <c r="M3189" i="1"/>
  <c r="M2641" i="1"/>
  <c r="M2188" i="1"/>
  <c r="M3332" i="1"/>
  <c r="M3867" i="1"/>
  <c r="M3594" i="1"/>
  <c r="M1122" i="1"/>
  <c r="M449" i="1"/>
  <c r="M2770" i="1"/>
  <c r="M201" i="1"/>
  <c r="M1123" i="1"/>
  <c r="M784" i="1"/>
  <c r="M4317" i="1"/>
  <c r="M5866" i="1"/>
  <c r="M1936" i="1"/>
  <c r="M3296" i="1"/>
  <c r="M1416" i="1"/>
  <c r="M4318" i="1"/>
  <c r="M2247" i="1"/>
  <c r="M40" i="1"/>
  <c r="M295" i="1"/>
  <c r="M3560" i="1"/>
  <c r="M3297" i="1"/>
  <c r="M3394" i="1"/>
  <c r="M5925" i="1"/>
  <c r="M5803" i="1"/>
  <c r="M3834" i="1"/>
  <c r="M3153" i="1"/>
  <c r="M1033" i="1"/>
  <c r="M5718" i="1"/>
  <c r="M6009" i="1"/>
  <c r="M3717" i="1"/>
  <c r="M3426" i="1"/>
  <c r="M4388" i="1"/>
  <c r="M3190" i="1"/>
  <c r="M1307" i="1"/>
  <c r="M996" i="1"/>
  <c r="M2999" i="1"/>
  <c r="M700" i="1"/>
  <c r="M3718" i="1"/>
  <c r="M3719" i="1"/>
  <c r="M3000" i="1"/>
  <c r="M666" i="1"/>
  <c r="M2642" i="1"/>
  <c r="M4389" i="1"/>
  <c r="M5766" i="1"/>
  <c r="M3191" i="1"/>
  <c r="M4182" i="1"/>
  <c r="M2915" i="1"/>
  <c r="M1092" i="1"/>
  <c r="M3689" i="1"/>
  <c r="M2771" i="1"/>
  <c r="M1454" i="1"/>
  <c r="M1417" i="1"/>
  <c r="M5867" i="1"/>
  <c r="M5476" i="1"/>
  <c r="M4114" i="1"/>
  <c r="M1904" i="1"/>
  <c r="M3231" i="1"/>
  <c r="M1093" i="1"/>
  <c r="M1159" i="1"/>
  <c r="M785" i="1"/>
  <c r="M1510" i="1"/>
  <c r="M5767" i="1"/>
  <c r="M876" i="1"/>
  <c r="M5974" i="1"/>
  <c r="M1905" i="1"/>
  <c r="M5998" i="1"/>
  <c r="M5833" i="1"/>
  <c r="M1612" i="1"/>
  <c r="M1384" i="1"/>
  <c r="M5719" i="1"/>
  <c r="M3561" i="1"/>
  <c r="M1094" i="1"/>
  <c r="M1455" i="1"/>
  <c r="M4072" i="1"/>
  <c r="M450" i="1"/>
  <c r="M41" i="1"/>
  <c r="M2189" i="1"/>
  <c r="M4007" i="1"/>
  <c r="M1937" i="1"/>
  <c r="M4319" i="1"/>
  <c r="M3192" i="1"/>
  <c r="M5999" i="1"/>
  <c r="M1541" i="1"/>
  <c r="M1034" i="1"/>
  <c r="M3720" i="1"/>
  <c r="M3395" i="1"/>
  <c r="M4277" i="1"/>
  <c r="M5804" i="1"/>
  <c r="M3264" i="1"/>
  <c r="M3120" i="1"/>
  <c r="M5768" i="1"/>
  <c r="M2885" i="1"/>
  <c r="M730" i="1"/>
  <c r="M2006" i="1"/>
  <c r="M477" i="1"/>
  <c r="M1967" i="1"/>
  <c r="M73" i="1"/>
  <c r="M5805" i="1"/>
  <c r="M317" i="1"/>
  <c r="M386" i="1"/>
  <c r="M3595" i="1"/>
  <c r="M3396" i="1"/>
  <c r="M2218" i="1"/>
  <c r="M1385" i="1"/>
  <c r="M1906" i="1"/>
  <c r="M1456" i="1"/>
  <c r="M4008" i="1"/>
  <c r="M74" i="1"/>
  <c r="M3001" i="1"/>
  <c r="M3121" i="1"/>
  <c r="M877" i="1"/>
  <c r="M997" i="1"/>
  <c r="M3397" i="1"/>
  <c r="M1907" i="1"/>
  <c r="M701" i="1"/>
  <c r="M1160" i="1"/>
  <c r="M1212" i="1"/>
  <c r="M3596" i="1"/>
  <c r="M3721" i="1"/>
  <c r="M2738" i="1"/>
  <c r="M4183" i="1"/>
  <c r="M1613" i="1"/>
  <c r="M1124" i="1"/>
  <c r="M1457" i="1"/>
  <c r="M4481" i="1"/>
  <c r="M4009" i="1"/>
  <c r="M1968" i="1"/>
  <c r="M786" i="1"/>
  <c r="M42" i="1"/>
  <c r="M3398" i="1"/>
  <c r="M2772" i="1"/>
  <c r="M7292" i="1"/>
  <c r="M3232" i="1"/>
  <c r="M597" i="1"/>
  <c r="M2125" i="1"/>
  <c r="M5948" i="1"/>
  <c r="M3530" i="1"/>
  <c r="M1413" i="1"/>
  <c r="M1631" i="1"/>
  <c r="M1035" i="1"/>
  <c r="M7293" i="1"/>
  <c r="M5834" i="1"/>
  <c r="M630" i="1"/>
  <c r="M4390" i="1"/>
  <c r="M3562" i="1"/>
  <c r="M3621" i="1"/>
  <c r="M5926" i="1"/>
  <c r="M4100" i="1"/>
  <c r="M269" i="1"/>
  <c r="M1938" i="1"/>
  <c r="M3122" i="1"/>
  <c r="M762" i="1"/>
  <c r="M2739" i="1"/>
  <c r="M3154" i="1"/>
  <c r="M2007" i="1"/>
  <c r="M3531" i="1"/>
  <c r="M598" i="1"/>
  <c r="M202" i="1"/>
  <c r="M1276" i="1"/>
  <c r="M599" i="1"/>
  <c r="M169" i="1"/>
  <c r="M4348" i="1"/>
  <c r="M667" i="1"/>
  <c r="M318" i="1"/>
  <c r="M5" i="1"/>
  <c r="M423" i="1"/>
  <c r="M170" i="1"/>
  <c r="M1095" i="1"/>
  <c r="M1340" i="1"/>
  <c r="M478" i="1"/>
  <c r="M4514" i="1"/>
  <c r="M1632" i="1"/>
  <c r="M4080" i="1"/>
  <c r="M4482" i="1"/>
  <c r="M3362" i="1"/>
  <c r="M4046" i="1"/>
  <c r="M1125" i="1"/>
  <c r="M3265" i="1"/>
  <c r="M319" i="1"/>
  <c r="M451" i="1"/>
  <c r="M1660" i="1"/>
  <c r="M4010" i="1"/>
  <c r="M5949" i="1"/>
  <c r="M2126" i="1"/>
  <c r="M2154" i="1"/>
  <c r="M2043" i="1"/>
  <c r="M1036" i="1"/>
  <c r="M4047" i="1"/>
  <c r="M5835" i="1"/>
  <c r="M3363" i="1"/>
  <c r="M4320" i="1"/>
  <c r="M1161" i="1"/>
  <c r="M1511" i="1"/>
  <c r="M3298" i="1"/>
  <c r="M1458" i="1"/>
  <c r="M1908" i="1"/>
  <c r="M1162" i="1"/>
  <c r="M4416" i="1"/>
  <c r="M2255" i="1"/>
  <c r="M2044" i="1"/>
  <c r="M3597" i="1"/>
  <c r="M1308" i="1"/>
  <c r="M296" i="1"/>
  <c r="M4278" i="1"/>
  <c r="M320" i="1"/>
  <c r="M1614" i="1"/>
  <c r="M3002" i="1"/>
  <c r="M5868" i="1"/>
  <c r="M3123" i="1"/>
  <c r="M3003" i="1"/>
  <c r="M2219" i="1"/>
  <c r="M3835" i="1"/>
  <c r="M2155" i="1"/>
  <c r="M5686" i="1"/>
  <c r="M5477" i="1"/>
  <c r="M5950" i="1"/>
  <c r="M5927" i="1"/>
  <c r="M1453" i="1"/>
  <c r="M3364" i="1"/>
  <c r="M2220" i="1"/>
  <c r="M4617" i="1"/>
  <c r="M4011" i="1"/>
  <c r="M43" i="1"/>
  <c r="M2947" i="1"/>
  <c r="M731" i="1"/>
  <c r="M2953" i="1"/>
  <c r="M5869" i="1"/>
  <c r="M4115" i="1"/>
  <c r="M3427" i="1"/>
  <c r="M1277" i="1"/>
  <c r="M1418" i="1"/>
  <c r="M321" i="1"/>
  <c r="M4321" i="1"/>
  <c r="M3233" i="1"/>
  <c r="M1512" i="1"/>
  <c r="M5928" i="1"/>
  <c r="M1126" i="1"/>
  <c r="M3921" i="1"/>
  <c r="M2886" i="1"/>
  <c r="M322" i="1"/>
  <c r="M702" i="1"/>
  <c r="M4116" i="1"/>
  <c r="M3868" i="1"/>
  <c r="M2127" i="1"/>
  <c r="M2643" i="1"/>
  <c r="M7294" i="1"/>
  <c r="M2740" i="1"/>
  <c r="M5975" i="1"/>
  <c r="M2248" i="1"/>
  <c r="M387" i="1"/>
  <c r="M3266" i="1"/>
  <c r="M600" i="1"/>
  <c r="M1661" i="1"/>
  <c r="M1341" i="1"/>
  <c r="M1386" i="1"/>
  <c r="M1513" i="1"/>
  <c r="M353" i="1"/>
  <c r="M6" i="1"/>
  <c r="M1387" i="1"/>
  <c r="M5806" i="1"/>
  <c r="M3004" i="1"/>
  <c r="M3836" i="1"/>
  <c r="M1388" i="1"/>
  <c r="M2156" i="1"/>
  <c r="M568" i="1"/>
  <c r="M3193" i="1"/>
  <c r="M1372" i="1"/>
  <c r="M4184" i="1"/>
  <c r="M668" i="1"/>
  <c r="M3365" i="1"/>
  <c r="M4618" i="1"/>
  <c r="M2190" i="1"/>
  <c r="M171" i="1"/>
  <c r="M4576" i="1"/>
  <c r="M2008" i="1"/>
  <c r="M4012" i="1"/>
  <c r="M5836" i="1"/>
  <c r="M1969" i="1"/>
  <c r="M1195" i="1"/>
  <c r="M1278" i="1"/>
  <c r="M2009" i="1"/>
  <c r="M5976" i="1"/>
  <c r="M44" i="1"/>
  <c r="M1373" i="1"/>
  <c r="M424" i="1"/>
  <c r="M1514" i="1"/>
  <c r="M1909" i="1"/>
  <c r="M297" i="1"/>
  <c r="M1459" i="1"/>
  <c r="M1245" i="1"/>
  <c r="M1279" i="1"/>
  <c r="M2128" i="1"/>
  <c r="M1280" i="1"/>
  <c r="M3267" i="1"/>
  <c r="M3722" i="1"/>
  <c r="M5837" i="1"/>
  <c r="M3922" i="1"/>
  <c r="M3234" i="1"/>
  <c r="M1515" i="1"/>
  <c r="M1389" i="1"/>
  <c r="M5977" i="1"/>
  <c r="M2916" i="1"/>
  <c r="M5870" i="1"/>
  <c r="M4417" i="1"/>
  <c r="M601" i="1"/>
  <c r="M1516" i="1"/>
  <c r="M3005" i="1"/>
  <c r="M1309" i="1"/>
  <c r="M1342" i="1"/>
  <c r="M1281" i="1"/>
  <c r="M1970" i="1"/>
  <c r="M3988" i="1"/>
  <c r="M669" i="1"/>
  <c r="M878" i="1"/>
  <c r="M2045" i="1"/>
  <c r="M7263" i="1"/>
  <c r="M1460" i="1"/>
  <c r="M2644" i="1"/>
  <c r="M3399" i="1"/>
  <c r="M5838" i="1"/>
  <c r="M203" i="1"/>
  <c r="M1096" i="1"/>
  <c r="M270" i="1"/>
  <c r="M172" i="1"/>
  <c r="M2046" i="1"/>
  <c r="M3268" i="1"/>
  <c r="M703" i="1"/>
  <c r="M732" i="1"/>
  <c r="M1163" i="1"/>
  <c r="M2047" i="1"/>
  <c r="M1615" i="1"/>
  <c r="M3989" i="1"/>
  <c r="M3622" i="1"/>
  <c r="M3333" i="1"/>
  <c r="M3334" i="1"/>
  <c r="M4048" i="1"/>
  <c r="M1579" i="1"/>
  <c r="M5871" i="1"/>
  <c r="M75" i="1"/>
  <c r="M3869" i="1"/>
  <c r="M3235" i="1"/>
  <c r="M670" i="1"/>
  <c r="M4349" i="1"/>
  <c r="M354" i="1"/>
  <c r="M6010" i="1"/>
  <c r="M3236" i="1"/>
  <c r="M1213" i="1"/>
  <c r="M3269" i="1"/>
  <c r="M3428" i="1"/>
  <c r="M3901" i="1"/>
  <c r="M5478" i="1"/>
  <c r="M1910" i="1"/>
  <c r="M45" i="1"/>
  <c r="M1097" i="1"/>
  <c r="M671" i="1"/>
  <c r="M3923" i="1"/>
  <c r="M602" i="1"/>
  <c r="M4081" i="1"/>
  <c r="M2917" i="1"/>
  <c r="M7" i="1"/>
  <c r="M3335" i="1"/>
  <c r="M76" i="1"/>
  <c r="M2954" i="1"/>
  <c r="M3400" i="1"/>
  <c r="M3870" i="1"/>
  <c r="M2010" i="1"/>
  <c r="M4148" i="1"/>
  <c r="M4418" i="1"/>
  <c r="M2955" i="1"/>
  <c r="M6011" i="1"/>
  <c r="M1542" i="1"/>
  <c r="M5872" i="1"/>
  <c r="M5807" i="1"/>
  <c r="M3124" i="1"/>
  <c r="M3837" i="1"/>
  <c r="M173" i="1"/>
  <c r="M5479" i="1"/>
  <c r="M1662" i="1"/>
  <c r="M5720" i="1"/>
  <c r="M1374" i="1"/>
  <c r="M2221" i="1"/>
  <c r="M2918" i="1"/>
  <c r="M3155" i="1"/>
  <c r="M3299" i="1"/>
  <c r="M8" i="1"/>
  <c r="M235" i="1"/>
  <c r="M2191" i="1"/>
  <c r="M5480" i="1"/>
  <c r="M1461" i="1"/>
  <c r="M2741" i="1"/>
  <c r="M323" i="1"/>
  <c r="M4279" i="1"/>
  <c r="M1098" i="1"/>
  <c r="M3237" i="1"/>
  <c r="M2011" i="1"/>
  <c r="M1490" i="1"/>
  <c r="M3429" i="1"/>
  <c r="M271" i="1"/>
  <c r="M603" i="1"/>
  <c r="M388" i="1"/>
  <c r="M1246" i="1"/>
  <c r="M3532" i="1"/>
  <c r="M3871" i="1"/>
  <c r="M2956" i="1"/>
  <c r="M3300" i="1"/>
  <c r="M2192" i="1"/>
  <c r="M2919" i="1"/>
  <c r="M704" i="1"/>
  <c r="M4280" i="1"/>
  <c r="M1189" i="1"/>
  <c r="M569" i="1"/>
  <c r="M2093" i="1"/>
  <c r="M1127" i="1"/>
  <c r="M324" i="1"/>
  <c r="M2157" i="1"/>
  <c r="M3366" i="1"/>
  <c r="M46" i="1"/>
  <c r="M389" i="1"/>
  <c r="M631" i="1"/>
  <c r="M1099" i="1"/>
  <c r="M298" i="1"/>
  <c r="M2158" i="1"/>
  <c r="M1310" i="1"/>
  <c r="M733" i="1"/>
  <c r="M9" i="1"/>
  <c r="M3623" i="1"/>
  <c r="M4577" i="1"/>
  <c r="M3902" i="1"/>
  <c r="M1282" i="1"/>
  <c r="M4185" i="1"/>
  <c r="M1462" i="1"/>
  <c r="M734" i="1"/>
  <c r="M632" i="1"/>
  <c r="M1390" i="1"/>
  <c r="M1419" i="1"/>
  <c r="M4322" i="1"/>
  <c r="M1633" i="1"/>
  <c r="M236" i="1"/>
  <c r="M2920" i="1"/>
  <c r="M4281" i="1"/>
  <c r="M4149" i="1"/>
  <c r="M1616" i="1"/>
  <c r="M3563" i="1"/>
  <c r="M1432" i="1"/>
  <c r="M3336" i="1"/>
  <c r="M1517" i="1"/>
  <c r="M3924" i="1"/>
  <c r="M77" i="1"/>
  <c r="M3238" i="1"/>
  <c r="M1196" i="1"/>
  <c r="M1663" i="1"/>
  <c r="M174" i="1"/>
  <c r="M299" i="1"/>
  <c r="M4049" i="1"/>
  <c r="M5978" i="1"/>
  <c r="M2193" i="1"/>
  <c r="M4186" i="1"/>
  <c r="M4515" i="1"/>
  <c r="M4082" i="1"/>
  <c r="M1062" i="1"/>
  <c r="M2012" i="1"/>
  <c r="M237" i="1"/>
  <c r="M1543" i="1"/>
  <c r="M604" i="1"/>
  <c r="M355" i="1"/>
  <c r="M979" i="1"/>
  <c r="M1164" i="1"/>
  <c r="M1911" i="1"/>
  <c r="M390" i="1"/>
  <c r="M4150" i="1"/>
  <c r="M4013" i="1"/>
  <c r="M1939" i="1"/>
  <c r="M238" i="1"/>
  <c r="M1463" i="1"/>
  <c r="M3872" i="1"/>
  <c r="M5721" i="1"/>
  <c r="M1464" i="1"/>
  <c r="M4323" i="1"/>
  <c r="M1311" i="1"/>
  <c r="M1063" i="1"/>
  <c r="M3156" i="1"/>
  <c r="M391" i="1"/>
  <c r="M4324" i="1"/>
  <c r="M633" i="1"/>
  <c r="M1617" i="1"/>
  <c r="M2773" i="1"/>
  <c r="M5929" i="1"/>
  <c r="M1312" i="1"/>
  <c r="M3401" i="1"/>
  <c r="M4483" i="1"/>
  <c r="M4044" i="1"/>
  <c r="M3713" i="1"/>
  <c r="M7288" i="1"/>
  <c r="M417" i="1"/>
  <c r="M3590" i="1"/>
  <c r="M2152" i="1"/>
  <c r="M1962" i="1"/>
  <c r="M2213" i="1"/>
  <c r="M2735" i="1"/>
  <c r="M383" i="1"/>
  <c r="M3684" i="1"/>
  <c r="M3294" i="1"/>
  <c r="M3591" i="1"/>
  <c r="M2087" i="1"/>
  <c r="M3864" i="1"/>
  <c r="M5751" i="1"/>
  <c r="M2768" i="1"/>
  <c r="M418" i="1"/>
  <c r="M3618" i="1"/>
  <c r="M2995" i="1"/>
  <c r="M596" i="1"/>
  <c r="M662" i="1"/>
  <c r="M1609" i="1"/>
  <c r="M663" i="1"/>
  <c r="M4045" i="1"/>
  <c r="M1028" i="1"/>
  <c r="M3526" i="1"/>
  <c r="M1935" i="1"/>
  <c r="M1089" i="1"/>
  <c r="M1380" i="1"/>
  <c r="M1655" i="1"/>
  <c r="M7259" i="1"/>
  <c r="M3327" i="1"/>
  <c r="M1429" i="1"/>
  <c r="M350" i="1"/>
  <c r="M5798" i="1"/>
  <c r="M234" i="1"/>
  <c r="M1901" i="1"/>
  <c r="M416" i="1"/>
  <c r="M4273" i="1"/>
  <c r="M3527" i="1"/>
  <c r="M2994" i="1"/>
  <c r="M1488" i="1"/>
  <c r="M3683" i="1"/>
  <c r="M4382" i="1"/>
  <c r="M4177" i="1"/>
  <c r="M3388" i="1"/>
  <c r="M2637" i="1"/>
  <c r="M233" i="1"/>
  <c r="M3229" i="1"/>
  <c r="M7287" i="1"/>
  <c r="M3261" i="1"/>
  <c r="M2035" i="1"/>
  <c r="M871" i="1"/>
  <c r="M69" i="1"/>
  <c r="M2151" i="1"/>
  <c r="M3115" i="1"/>
  <c r="M1934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BO41" i="3"/>
  <c r="BO40" i="3"/>
  <c r="BO38" i="3"/>
  <c r="BO37" i="3"/>
  <c r="BO36" i="3"/>
  <c r="BO34" i="3"/>
  <c r="BO33" i="3"/>
  <c r="BO32" i="3"/>
  <c r="BO30" i="3"/>
  <c r="BO29" i="3"/>
  <c r="BO28" i="3"/>
  <c r="BO26" i="3"/>
  <c r="BO25" i="3"/>
  <c r="BO24" i="3"/>
  <c r="BO22" i="3"/>
  <c r="BO21" i="3"/>
  <c r="BO18" i="3"/>
  <c r="BO17" i="3"/>
  <c r="BC18" i="3"/>
  <c r="BC17" i="3"/>
  <c r="BC16" i="3"/>
  <c r="BC15" i="3"/>
  <c r="BC14" i="3"/>
  <c r="BC13" i="3"/>
  <c r="BC12" i="3"/>
  <c r="BC11" i="3"/>
  <c r="BC10" i="3"/>
  <c r="BC9" i="3"/>
  <c r="BC8" i="3"/>
  <c r="BC7" i="3"/>
  <c r="BC6" i="3"/>
  <c r="BC5" i="3"/>
  <c r="BC4" i="3"/>
  <c r="BB18" i="3"/>
  <c r="BB17" i="3"/>
  <c r="BB16" i="3"/>
  <c r="BB15" i="3"/>
  <c r="BB14" i="3"/>
  <c r="BB13" i="3"/>
  <c r="BB12" i="3"/>
  <c r="BB11" i="3"/>
  <c r="BB10" i="3"/>
  <c r="BB9" i="3"/>
  <c r="BB8" i="3"/>
  <c r="BB7" i="3"/>
  <c r="BB6" i="3"/>
  <c r="BB5" i="3"/>
  <c r="BB4" i="3"/>
  <c r="BA18" i="3"/>
  <c r="BA17" i="3"/>
  <c r="BA16" i="3"/>
  <c r="BA15" i="3"/>
  <c r="BA14" i="3"/>
  <c r="BA13" i="3"/>
  <c r="BA12" i="3"/>
  <c r="BA11" i="3"/>
  <c r="BA10" i="3"/>
  <c r="BA9" i="3"/>
  <c r="BA8" i="3"/>
  <c r="BA7" i="3"/>
  <c r="BA6" i="3"/>
  <c r="BA5" i="3"/>
  <c r="BA4" i="3"/>
  <c r="AZ18" i="3"/>
  <c r="AZ17" i="3"/>
  <c r="AZ16" i="3"/>
  <c r="AZ15" i="3"/>
  <c r="AZ14" i="3"/>
  <c r="AZ13" i="3"/>
  <c r="AZ12" i="3"/>
  <c r="AZ11" i="3"/>
  <c r="AZ10" i="3"/>
  <c r="AZ9" i="3"/>
  <c r="AZ8" i="3"/>
  <c r="AZ7" i="3"/>
  <c r="AZ6" i="3"/>
  <c r="AZ5" i="3"/>
  <c r="AZ4" i="3"/>
  <c r="AY18" i="3"/>
  <c r="AY17" i="3"/>
  <c r="AY16" i="3"/>
  <c r="AY15" i="3"/>
  <c r="AY14" i="3"/>
  <c r="AY13" i="3"/>
  <c r="AY12" i="3"/>
  <c r="AY11" i="3"/>
  <c r="AY10" i="3"/>
  <c r="AY9" i="3"/>
  <c r="AY8" i="3"/>
  <c r="AY7" i="3"/>
  <c r="AY6" i="3"/>
  <c r="AY5" i="3"/>
  <c r="AY4" i="3"/>
  <c r="M4484" i="1"/>
  <c r="M2094" i="1"/>
  <c r="M3925" i="1"/>
  <c r="M4578" i="1"/>
  <c r="M1664" i="1"/>
  <c r="M3690" i="1"/>
  <c r="M1940" i="1"/>
  <c r="M4282" i="1"/>
  <c r="M2774" i="1"/>
  <c r="M1214" i="1"/>
  <c r="M175" i="1"/>
  <c r="M2775" i="1"/>
  <c r="M2776" i="1"/>
  <c r="M1391" i="1"/>
  <c r="M672" i="1"/>
  <c r="M1343" i="1"/>
  <c r="M5839" i="1"/>
  <c r="M3125" i="1"/>
  <c r="M2048" i="1"/>
  <c r="M5754" i="1"/>
  <c r="M5769" i="1"/>
  <c r="M998" i="1"/>
  <c r="M4419" i="1"/>
  <c r="M1634" i="1"/>
  <c r="M5481" i="1"/>
  <c r="M1518" i="1"/>
  <c r="M4050" i="1"/>
  <c r="M5482" i="1"/>
  <c r="M634" i="1"/>
  <c r="M1197" i="1"/>
  <c r="M2013" i="1"/>
  <c r="M1580" i="1"/>
  <c r="M3838" i="1"/>
  <c r="M3691" i="1"/>
  <c r="M3301" i="1"/>
  <c r="M239" i="1"/>
  <c r="M4579" i="1"/>
  <c r="M3564" i="1"/>
  <c r="M5483" i="1"/>
  <c r="M3839" i="1"/>
  <c r="M2887" i="1"/>
  <c r="M2742" i="1"/>
  <c r="M512" i="1"/>
  <c r="M735" i="1"/>
  <c r="M7295" i="1"/>
  <c r="M2256" i="1"/>
  <c r="M1215" i="1"/>
  <c r="M2095" i="1"/>
  <c r="M4350" i="1"/>
  <c r="M7296" i="1"/>
  <c r="M1635" i="1"/>
  <c r="M356" i="1"/>
  <c r="M1313" i="1"/>
  <c r="M7297" i="1"/>
  <c r="M3723" i="1"/>
  <c r="M475" i="1"/>
  <c r="M1941" i="1"/>
  <c r="M4391" i="1"/>
  <c r="M3194" i="1"/>
  <c r="M3302" i="1"/>
  <c r="M1581" i="1"/>
  <c r="M5770" i="1"/>
  <c r="M4083" i="1"/>
  <c r="M5930" i="1"/>
  <c r="M1064" i="1"/>
  <c r="M452" i="1"/>
  <c r="M705" i="1"/>
  <c r="M5484" i="1"/>
  <c r="M3303" i="1"/>
  <c r="M4534" i="1"/>
  <c r="M272" i="1"/>
  <c r="M5485" i="1"/>
  <c r="M5808" i="1"/>
  <c r="M176" i="1"/>
  <c r="M204" i="1"/>
  <c r="M1465" i="1"/>
  <c r="M2743" i="1"/>
  <c r="M78" i="1"/>
  <c r="M4187" i="1"/>
  <c r="M177" i="1"/>
  <c r="M3430" i="1"/>
  <c r="M453" i="1"/>
  <c r="M3304" i="1"/>
  <c r="M1971" i="1"/>
  <c r="M1636" i="1"/>
  <c r="M5687" i="1"/>
  <c r="M1519" i="1"/>
  <c r="M5893" i="1"/>
  <c r="M2888" i="1"/>
  <c r="M1065" i="1"/>
  <c r="M479" i="1"/>
  <c r="M1466" i="1"/>
  <c r="M178" i="1"/>
  <c r="M2257" i="1"/>
  <c r="M763" i="1"/>
  <c r="M3598" i="1"/>
  <c r="M2049" i="1"/>
  <c r="M10" i="1"/>
  <c r="M2777" i="1"/>
  <c r="M1283" i="1"/>
  <c r="M4073" i="1"/>
  <c r="M392" i="1"/>
  <c r="M4325" i="1"/>
  <c r="M787" i="1"/>
  <c r="M2222" i="1"/>
  <c r="M3926" i="1"/>
  <c r="M3565" i="1"/>
  <c r="M999" i="1"/>
  <c r="M3566" i="1"/>
  <c r="M1247" i="1"/>
  <c r="M2194" i="1"/>
  <c r="M4392" i="1"/>
  <c r="M1433" i="1"/>
  <c r="M4351" i="1"/>
  <c r="M5894" i="1"/>
  <c r="M1544" i="1"/>
  <c r="M1942" i="1"/>
  <c r="M5688" i="1"/>
  <c r="M3599" i="1"/>
  <c r="M5771" i="1"/>
  <c r="M5809" i="1"/>
  <c r="M5772" i="1"/>
  <c r="M706" i="1"/>
  <c r="M4283" i="1"/>
  <c r="M3624" i="1"/>
  <c r="M5486" i="1"/>
  <c r="M3840" i="1"/>
  <c r="M357" i="1"/>
  <c r="M1198" i="1"/>
  <c r="M5810" i="1"/>
  <c r="M1128" i="1"/>
  <c r="M635" i="1"/>
  <c r="M393" i="1"/>
  <c r="M205" i="1"/>
  <c r="M1912" i="1"/>
  <c r="M4134" i="1"/>
  <c r="M2159" i="1"/>
  <c r="M2160" i="1"/>
  <c r="M2778" i="1"/>
  <c r="M2258" i="1"/>
  <c r="M3567" i="1"/>
  <c r="M4188" i="1"/>
  <c r="M1284" i="1"/>
  <c r="M2779" i="1"/>
  <c r="M1037" i="1"/>
  <c r="M3431" i="1"/>
  <c r="M1038" i="1"/>
  <c r="M2744" i="1"/>
  <c r="M736" i="1"/>
  <c r="M325" i="1"/>
  <c r="M4420" i="1"/>
  <c r="M3692" i="1"/>
  <c r="M3006" i="1"/>
  <c r="M480" i="1"/>
  <c r="M3873" i="1"/>
  <c r="M570" i="1"/>
  <c r="M79" i="1"/>
  <c r="M3337" i="1"/>
  <c r="M4580" i="1"/>
  <c r="M788" i="1"/>
  <c r="M5689" i="1"/>
  <c r="M425" i="1"/>
  <c r="M3927" i="1"/>
  <c r="M1100" i="1"/>
  <c r="M1216" i="1"/>
  <c r="M394" i="1"/>
  <c r="M3874" i="1"/>
  <c r="M179" i="1"/>
  <c r="M3875" i="1"/>
  <c r="M4151" i="1"/>
  <c r="M3876" i="1"/>
  <c r="M273" i="1"/>
  <c r="M3270" i="1"/>
  <c r="M5951" i="1"/>
  <c r="M5811" i="1"/>
  <c r="M1491" i="1"/>
  <c r="M3903" i="1"/>
  <c r="M2957" i="1"/>
  <c r="M4189" i="1"/>
  <c r="M1943" i="1"/>
  <c r="M5840" i="1"/>
  <c r="M1344" i="1"/>
  <c r="M1467" i="1"/>
  <c r="M3271" i="1"/>
  <c r="M206" i="1"/>
  <c r="M4393" i="1"/>
  <c r="M7264" i="1"/>
  <c r="M454" i="1"/>
  <c r="M2129" i="1"/>
  <c r="M1039" i="1"/>
  <c r="M1637" i="1"/>
  <c r="M3272" i="1"/>
  <c r="M2014" i="1"/>
  <c r="M481" i="1"/>
  <c r="M4051" i="1"/>
  <c r="M3625" i="1"/>
  <c r="M4352" i="1"/>
  <c r="M80" i="1"/>
  <c r="M707" i="1"/>
  <c r="M789" i="1"/>
  <c r="M3273" i="1"/>
  <c r="M1492" i="1"/>
  <c r="M2645" i="1"/>
  <c r="M1392" i="1"/>
  <c r="M2921" i="1"/>
  <c r="M3904" i="1"/>
  <c r="M5931" i="1"/>
  <c r="M5773" i="1"/>
  <c r="M2223" i="1"/>
  <c r="M2259" i="1"/>
  <c r="M1066" i="1"/>
  <c r="M207" i="1"/>
  <c r="M5690" i="1"/>
  <c r="M1972" i="1"/>
  <c r="M605" i="1"/>
  <c r="M1582" i="1"/>
  <c r="M1067" i="1"/>
  <c r="M3402" i="1"/>
  <c r="M4394" i="1"/>
  <c r="M3568" i="1"/>
  <c r="M3305" i="1"/>
  <c r="M4485" i="1"/>
  <c r="M1618" i="1"/>
  <c r="M6012" i="1"/>
  <c r="M5979" i="1"/>
  <c r="M2130" i="1"/>
  <c r="M3724" i="1"/>
  <c r="M300" i="1"/>
  <c r="M737" i="1"/>
  <c r="M1375" i="1"/>
  <c r="M4117" i="1"/>
  <c r="M1165" i="1"/>
  <c r="M1638" i="1"/>
  <c r="M5980" i="1"/>
  <c r="M5774" i="1"/>
  <c r="M1545" i="1"/>
  <c r="M5873" i="1"/>
  <c r="M2780" i="1"/>
  <c r="M5691" i="1"/>
  <c r="M3195" i="1"/>
  <c r="M81" i="1"/>
  <c r="M2015" i="1"/>
  <c r="M738" i="1"/>
  <c r="M1040" i="1"/>
  <c r="M1314" i="1"/>
  <c r="M708" i="1"/>
  <c r="M2224" i="1"/>
  <c r="M1285" i="1"/>
  <c r="M4395" i="1"/>
  <c r="M11" i="1"/>
  <c r="M358" i="1"/>
  <c r="M426" i="1"/>
  <c r="M606" i="1"/>
  <c r="M12" i="1"/>
  <c r="M1468" i="1"/>
  <c r="M3725" i="1"/>
  <c r="M3007" i="1"/>
  <c r="M3196" i="1"/>
  <c r="M5722" i="1"/>
  <c r="M2131" i="1"/>
  <c r="M1546" i="1"/>
  <c r="M3569" i="1"/>
  <c r="M482" i="1"/>
  <c r="M4152" i="1"/>
  <c r="M3367" i="1"/>
  <c r="M3693" i="1"/>
  <c r="M47" i="1"/>
  <c r="M5487" i="1"/>
  <c r="M1944" i="1"/>
  <c r="M3403" i="1"/>
  <c r="M82" i="1"/>
  <c r="M4326" i="1"/>
  <c r="M3877" i="1"/>
  <c r="M4190" i="1"/>
  <c r="M2958" i="1"/>
  <c r="M5692" i="1"/>
  <c r="M1414" i="1"/>
  <c r="M4014" i="1"/>
  <c r="M879" i="1"/>
  <c r="M1376" i="1"/>
  <c r="M3126" i="1"/>
  <c r="M359" i="1"/>
  <c r="M1665" i="1"/>
  <c r="M1129" i="1"/>
  <c r="M3726" i="1"/>
  <c r="M2249" i="1"/>
  <c r="M1315" i="1"/>
  <c r="M2646" i="1"/>
  <c r="M3905" i="1"/>
  <c r="M3197" i="1"/>
  <c r="M7298" i="1"/>
  <c r="M6013" i="1"/>
  <c r="M2161" i="1"/>
  <c r="M3306" i="1"/>
  <c r="M5693" i="1"/>
  <c r="M2162" i="1"/>
  <c r="M1023" i="1"/>
  <c r="M3127" i="1"/>
  <c r="M208" i="1"/>
  <c r="M3157" i="1"/>
  <c r="M1377" i="1"/>
  <c r="M3727" i="1"/>
  <c r="M3158" i="1"/>
  <c r="M2889" i="1"/>
  <c r="M1248" i="1"/>
  <c r="M83" i="1"/>
  <c r="M1493" i="1"/>
  <c r="M240" i="1"/>
  <c r="M360" i="1"/>
  <c r="M4486" i="1"/>
  <c r="M739" i="1"/>
  <c r="M2647" i="1"/>
  <c r="M274" i="1"/>
  <c r="M636" i="1"/>
  <c r="M3198" i="1"/>
  <c r="M2096" i="1"/>
  <c r="M2050" i="1"/>
  <c r="M1619" i="1"/>
  <c r="M3694" i="1"/>
  <c r="M3274" i="1"/>
  <c r="M3928" i="1"/>
  <c r="M2890" i="1"/>
  <c r="M790" i="1"/>
  <c r="M3404" i="1"/>
  <c r="M4284" i="1"/>
  <c r="M1547" i="1"/>
  <c r="M2745" i="1"/>
  <c r="M673" i="1"/>
  <c r="M1166" i="1"/>
  <c r="M5841" i="1"/>
  <c r="M301" i="1"/>
  <c r="M1000" i="1"/>
  <c r="M4421" i="1"/>
  <c r="M1068" i="1"/>
  <c r="M3533" i="1"/>
  <c r="M1286" i="1"/>
  <c r="M5812" i="1"/>
  <c r="M607" i="1"/>
  <c r="M1666" i="1"/>
  <c r="M395" i="1"/>
  <c r="M674" i="1"/>
  <c r="M764" i="1"/>
  <c r="M5895" i="1"/>
  <c r="M3432" i="1"/>
  <c r="M571" i="1"/>
  <c r="M3878" i="1"/>
  <c r="M209" i="1"/>
  <c r="M4084" i="1"/>
  <c r="M7265" i="1"/>
  <c r="M5694" i="1"/>
  <c r="M4516" i="1"/>
  <c r="M2781" i="1"/>
  <c r="M1069" i="1"/>
  <c r="M84" i="1"/>
  <c r="M1130" i="1"/>
  <c r="M1070" i="1"/>
  <c r="M1287" i="1"/>
  <c r="M1393" i="1"/>
  <c r="M3570" i="1"/>
  <c r="M2959" i="1"/>
  <c r="M980" i="1"/>
  <c r="M2922" i="1"/>
  <c r="M4015" i="1"/>
  <c r="M5874" i="1"/>
  <c r="M1913" i="1"/>
  <c r="M4153" i="1"/>
  <c r="M1316" i="1"/>
  <c r="M3534" i="1"/>
  <c r="M4101" i="1"/>
  <c r="M275" i="1"/>
  <c r="M1548" i="1"/>
  <c r="M85" i="1"/>
  <c r="M1249" i="1"/>
  <c r="M4102" i="1"/>
  <c r="M4118" i="1"/>
  <c r="M5932" i="1"/>
  <c r="M1494" i="1"/>
  <c r="M2051" i="1"/>
  <c r="M5488" i="1"/>
  <c r="M1131" i="1"/>
  <c r="M3405" i="1"/>
  <c r="M5981" i="1"/>
  <c r="M210" i="1"/>
  <c r="M1288" i="1"/>
  <c r="M302" i="1"/>
  <c r="M5982" i="1"/>
  <c r="M709" i="1"/>
  <c r="M3406" i="1"/>
  <c r="M1345" i="1"/>
  <c r="M3571" i="1"/>
  <c r="M6014" i="1"/>
  <c r="M5723" i="1"/>
  <c r="M427" i="1"/>
  <c r="M3535" i="1"/>
  <c r="M241" i="1"/>
  <c r="M242" i="1"/>
  <c r="M3695" i="1"/>
  <c r="M1394" i="1"/>
  <c r="M1549" i="1"/>
  <c r="M1250" i="1"/>
  <c r="M3841" i="1"/>
  <c r="M3407" i="1"/>
  <c r="M3929" i="1"/>
  <c r="M880" i="1"/>
  <c r="M1620" i="1"/>
  <c r="M2648" i="1"/>
  <c r="M1289" i="1"/>
  <c r="M3275" i="1"/>
  <c r="M4085" i="1"/>
  <c r="M3433" i="1"/>
  <c r="M326" i="1"/>
  <c r="M675" i="1"/>
  <c r="M2132" i="1"/>
  <c r="M1001" i="1"/>
  <c r="M3626" i="1"/>
  <c r="M3696" i="1"/>
  <c r="M5933" i="1"/>
  <c r="M1190" i="1"/>
  <c r="M608" i="1"/>
  <c r="M5724" i="1"/>
  <c r="M455" i="1"/>
  <c r="M1550" i="1"/>
  <c r="M5896" i="1"/>
  <c r="M3572" i="1"/>
  <c r="M1434" i="1"/>
  <c r="M1346" i="1"/>
  <c r="M7299" i="1"/>
  <c r="M2649" i="1"/>
  <c r="M2163" i="1"/>
  <c r="M2225" i="1"/>
  <c r="M2923" i="1"/>
  <c r="M1101" i="1"/>
  <c r="M2746" i="1"/>
  <c r="M5875" i="1"/>
  <c r="M276" i="1"/>
  <c r="M361" i="1"/>
  <c r="M3930" i="1"/>
  <c r="M1469" i="1"/>
  <c r="M3627" i="1"/>
  <c r="M86" i="1"/>
  <c r="M2747" i="1"/>
  <c r="M1217" i="1"/>
  <c r="M1251" i="1"/>
  <c r="M5897" i="1"/>
  <c r="M2226" i="1"/>
  <c r="M2097" i="1"/>
  <c r="M1945" i="1"/>
  <c r="M637" i="1"/>
  <c r="M87" i="1"/>
  <c r="M4396" i="1"/>
  <c r="M2260" i="1"/>
  <c r="M740" i="1"/>
  <c r="M13" i="1"/>
  <c r="M3697" i="1"/>
  <c r="M2227" i="1"/>
  <c r="M4397" i="1"/>
  <c r="M7266" i="1"/>
  <c r="M2891" i="1"/>
  <c r="M456" i="1"/>
  <c r="M3728" i="1"/>
  <c r="M3879" i="1"/>
  <c r="M3698" i="1"/>
  <c r="M881" i="1"/>
  <c r="M3990" i="1"/>
  <c r="M4086" i="1"/>
  <c r="M4285" i="1"/>
  <c r="M1395" i="1"/>
  <c r="M1621" i="1"/>
  <c r="M2960" i="1"/>
  <c r="M4398" i="1"/>
  <c r="M7267" i="1"/>
  <c r="M3628" i="1"/>
  <c r="M1102" i="1"/>
  <c r="M1973" i="1"/>
  <c r="M5775" i="1"/>
  <c r="M4581" i="1"/>
  <c r="M4399" i="1"/>
  <c r="M362" i="1"/>
  <c r="M1002" i="1"/>
  <c r="M3536" i="1"/>
  <c r="M1218" i="1"/>
  <c r="M4052" i="1"/>
  <c r="M3338" i="1"/>
  <c r="M1435" i="1"/>
  <c r="M457" i="1"/>
  <c r="M3991" i="1"/>
  <c r="M2892" i="1"/>
  <c r="M48" i="1"/>
  <c r="M5842" i="1"/>
  <c r="M2261" i="1"/>
  <c r="M5952" i="1"/>
  <c r="M2650" i="1"/>
  <c r="M1622" i="1"/>
  <c r="M428" i="1"/>
  <c r="M2016" i="1"/>
  <c r="M4327" i="1"/>
  <c r="M3239" i="1"/>
  <c r="M429" i="1"/>
  <c r="M3408" i="1"/>
  <c r="M3906" i="1"/>
  <c r="M1583" i="1"/>
  <c r="M1290" i="1"/>
  <c r="M430" i="1"/>
  <c r="M2017" i="1"/>
  <c r="M4487" i="1"/>
  <c r="M3368" i="1"/>
  <c r="M3842" i="1"/>
  <c r="M1914" i="1"/>
  <c r="M2748" i="1"/>
  <c r="M3699" i="1"/>
  <c r="M1252" i="1"/>
  <c r="M3573" i="1"/>
  <c r="M638" i="1"/>
  <c r="M676" i="1"/>
  <c r="M5983" i="1"/>
  <c r="M3159" i="1"/>
  <c r="M1667" i="1"/>
  <c r="M4353" i="1"/>
  <c r="M2782" i="1"/>
  <c r="M2961" i="1"/>
  <c r="M5489" i="1"/>
  <c r="M3434" i="1"/>
  <c r="M2783" i="1"/>
  <c r="M211" i="1"/>
  <c r="M3574" i="1"/>
  <c r="M1317" i="1"/>
  <c r="M4400" i="1"/>
  <c r="M2133" i="1"/>
  <c r="M791" i="1"/>
  <c r="M2651" i="1"/>
  <c r="M3931" i="1"/>
  <c r="M1520" i="1"/>
  <c r="M4488" i="1"/>
  <c r="M4087" i="1"/>
  <c r="M1003" i="1"/>
  <c r="M4354" i="1"/>
  <c r="M710" i="1"/>
  <c r="M363" i="1"/>
  <c r="M3307" i="1"/>
  <c r="M5776" i="1"/>
  <c r="M5898" i="1"/>
  <c r="M4286" i="1"/>
  <c r="M2962" i="1"/>
  <c r="M2164" i="1"/>
  <c r="M1974" i="1"/>
  <c r="M4191" i="1"/>
  <c r="M243" i="1"/>
  <c r="M741" i="1"/>
  <c r="M4192" i="1"/>
  <c r="M5876" i="1"/>
  <c r="M1668" i="1"/>
  <c r="M1470" i="1"/>
  <c r="M609" i="1"/>
  <c r="M5984" i="1"/>
  <c r="M1191" i="1"/>
  <c r="M5899" i="1"/>
  <c r="M303" i="1"/>
  <c r="M1561" i="1"/>
  <c r="M49" i="1"/>
  <c r="M396" i="1"/>
  <c r="M3008" i="1"/>
  <c r="M1132" i="1"/>
  <c r="M483" i="1"/>
  <c r="M4287" i="1"/>
  <c r="M1253" i="1"/>
  <c r="M882" i="1"/>
  <c r="M5725" i="1"/>
  <c r="M88" i="1"/>
  <c r="M1436" i="1"/>
  <c r="M484" i="1"/>
  <c r="M1584" i="1"/>
  <c r="M1219" i="1"/>
  <c r="M3907" i="1"/>
  <c r="M2228" i="1"/>
  <c r="M1585" i="1"/>
  <c r="M3629" i="1"/>
  <c r="M3843" i="1"/>
  <c r="M2134" i="1"/>
  <c r="M2229" i="1"/>
  <c r="M3700" i="1"/>
  <c r="M458" i="1"/>
  <c r="M4619" i="1"/>
  <c r="M5755" i="1"/>
  <c r="M6015" i="1"/>
  <c r="M3630" i="1"/>
  <c r="M1004" i="1"/>
  <c r="M2135" i="1"/>
  <c r="M4053" i="1"/>
  <c r="M1562" i="1"/>
  <c r="M2784" i="1"/>
  <c r="M6000" i="1"/>
  <c r="M3276" i="1"/>
  <c r="M610" i="1"/>
  <c r="M1071" i="1"/>
  <c r="M1521" i="1"/>
  <c r="M6016" i="1"/>
  <c r="M4119" i="1"/>
  <c r="M639" i="1"/>
  <c r="M3729" i="1"/>
  <c r="M5490" i="1"/>
  <c r="M212" i="1"/>
  <c r="M2893" i="1"/>
  <c r="M3701" i="1"/>
  <c r="M5491" i="1"/>
  <c r="M3631" i="1"/>
  <c r="M2098" i="1"/>
  <c r="M3992" i="1"/>
  <c r="M765" i="1"/>
  <c r="M277" i="1"/>
  <c r="M213" i="1"/>
  <c r="M3932" i="1"/>
  <c r="M3702" i="1"/>
  <c r="M2749" i="1"/>
  <c r="M14" i="1"/>
  <c r="M3199" i="1"/>
  <c r="M1167" i="1"/>
  <c r="M1220" i="1"/>
  <c r="M5843" i="1"/>
  <c r="M15" i="1"/>
  <c r="M2750" i="1"/>
  <c r="M3128" i="1"/>
  <c r="M742" i="1"/>
  <c r="M3880" i="1"/>
  <c r="M3600" i="1"/>
  <c r="M677" i="1"/>
  <c r="M16" i="1"/>
  <c r="M5934" i="1"/>
  <c r="M1133" i="1"/>
  <c r="M1072" i="1"/>
  <c r="M5695" i="1"/>
  <c r="M1254" i="1"/>
  <c r="M1522" i="1"/>
  <c r="M2195" i="1"/>
  <c r="M364" i="1"/>
  <c r="M1437" i="1"/>
  <c r="M3308" i="1"/>
  <c r="M2785" i="1"/>
  <c r="M4401" i="1"/>
  <c r="M6017" i="1"/>
  <c r="M1318" i="1"/>
  <c r="M3703" i="1"/>
  <c r="M244" i="1"/>
  <c r="M678" i="1"/>
  <c r="M1319" i="1"/>
  <c r="M5756" i="1"/>
  <c r="M485" i="1"/>
  <c r="M1586" i="1"/>
  <c r="M513" i="1"/>
  <c r="M743" i="1"/>
  <c r="M4154" i="1"/>
  <c r="M2652" i="1"/>
  <c r="M1471" i="1"/>
  <c r="M883" i="1"/>
  <c r="M5726" i="1"/>
  <c r="M2136" i="1"/>
  <c r="M1005" i="1"/>
  <c r="M1073" i="1"/>
  <c r="M792" i="1"/>
  <c r="M1587" i="1"/>
  <c r="M4155" i="1"/>
  <c r="M2262" i="1"/>
  <c r="M5696" i="1"/>
  <c r="M4074" i="1"/>
  <c r="M1221" i="1"/>
  <c r="M2786" i="1"/>
  <c r="M3240" i="1"/>
  <c r="M89" i="1"/>
  <c r="M793" i="1"/>
  <c r="M5844" i="1"/>
  <c r="M2099" i="1"/>
  <c r="M1134" i="1"/>
  <c r="M572" i="1"/>
  <c r="M3575" i="1"/>
  <c r="M1006" i="1"/>
  <c r="M1291" i="1"/>
  <c r="M5900" i="1"/>
  <c r="M4620" i="1"/>
  <c r="M17" i="1"/>
  <c r="M2100" i="1"/>
  <c r="M397" i="1"/>
  <c r="M5953" i="1"/>
  <c r="M1495" i="1"/>
  <c r="M486" i="1"/>
  <c r="M3881" i="1"/>
  <c r="M398" i="1"/>
  <c r="M4402" i="1"/>
  <c r="M4403" i="1"/>
  <c r="M981" i="1"/>
  <c r="M487" i="1"/>
  <c r="M2052" i="1"/>
  <c r="M1915" i="1"/>
  <c r="M1396" i="1"/>
  <c r="M2924" i="1"/>
  <c r="M3632" i="1"/>
  <c r="M1255" i="1"/>
  <c r="M1669" i="1"/>
  <c r="M3844" i="1"/>
  <c r="M1397" i="1"/>
  <c r="M1347" i="1"/>
  <c r="M1563" i="1"/>
  <c r="M1103" i="1"/>
  <c r="M3241" i="1"/>
  <c r="M4422" i="1"/>
  <c r="M3277" i="1"/>
  <c r="M2653" i="1"/>
  <c r="M5697" i="1"/>
  <c r="M744" i="1"/>
  <c r="M1564" i="1"/>
  <c r="M3537" i="1"/>
  <c r="M7268" i="1"/>
  <c r="M1135" i="1"/>
  <c r="M1551" i="1"/>
  <c r="M5813" i="1"/>
  <c r="M4016" i="1"/>
  <c r="M3882" i="1"/>
  <c r="M2925" i="1"/>
  <c r="M711" i="1"/>
  <c r="M5935" i="1"/>
  <c r="M5777" i="1"/>
  <c r="M327" i="1"/>
  <c r="M214" i="1"/>
  <c r="M4156" i="1"/>
  <c r="M1975" i="1"/>
  <c r="M2751" i="1"/>
  <c r="M4582" i="1"/>
  <c r="M5698" i="1"/>
  <c r="M3435" i="1"/>
  <c r="M3160" i="1"/>
  <c r="M431" i="1"/>
  <c r="M2752" i="1"/>
  <c r="M3601" i="1"/>
  <c r="M3409" i="1"/>
  <c r="M573" i="1"/>
  <c r="M3633" i="1"/>
  <c r="M2963" i="1"/>
  <c r="M1104" i="1"/>
  <c r="M2787" i="1"/>
  <c r="M215" i="1"/>
  <c r="M4054" i="1"/>
  <c r="M5727" i="1"/>
  <c r="M459" i="1"/>
  <c r="M3704" i="1"/>
  <c r="M3436" i="1"/>
  <c r="M2018" i="1"/>
  <c r="M3009" i="1"/>
  <c r="M794" i="1"/>
  <c r="M1292" i="1"/>
  <c r="M2894" i="1"/>
  <c r="M4193" i="1"/>
  <c r="M3730" i="1"/>
  <c r="M679" i="1"/>
  <c r="M7300" i="1"/>
  <c r="M1192" i="1"/>
  <c r="M1588" i="1"/>
  <c r="M2230" i="1"/>
  <c r="M1496" i="1"/>
  <c r="M4055" i="1"/>
  <c r="M1497" i="1"/>
  <c r="M3883" i="1"/>
  <c r="M1105" i="1"/>
  <c r="M1565" i="1"/>
  <c r="M278" i="1"/>
  <c r="M5699" i="1"/>
  <c r="M2654" i="1"/>
  <c r="M611" i="1"/>
  <c r="M50" i="1"/>
  <c r="M3437" i="1"/>
  <c r="M3129" i="1"/>
  <c r="M18" i="1"/>
  <c r="M1472" i="1"/>
  <c r="M1041" i="1"/>
  <c r="M1420" i="1"/>
  <c r="M3933" i="1"/>
  <c r="M795" i="1"/>
  <c r="M4120" i="1"/>
  <c r="M432" i="1"/>
  <c r="M3242" i="1"/>
  <c r="M3200" i="1"/>
  <c r="M1136" i="1"/>
  <c r="M1640" i="1"/>
  <c r="M3278" i="1"/>
  <c r="M1137" i="1"/>
  <c r="M2231" i="1"/>
  <c r="M51" i="1"/>
  <c r="M1589" i="1"/>
  <c r="M6018" i="1"/>
  <c r="M5757" i="1"/>
  <c r="M5954" i="1"/>
  <c r="M5728" i="1"/>
  <c r="M1641" i="1"/>
  <c r="M2263" i="1"/>
  <c r="M365" i="1"/>
  <c r="M1074" i="1"/>
  <c r="M2895" i="1"/>
  <c r="M1222" i="1"/>
  <c r="M328" i="1"/>
  <c r="M680" i="1"/>
  <c r="M399" i="1"/>
  <c r="M745" i="1"/>
  <c r="M1138" i="1"/>
  <c r="M3010" i="1"/>
  <c r="M1256" i="1"/>
  <c r="M4423" i="1"/>
  <c r="M1946" i="1"/>
  <c r="M5985" i="1"/>
  <c r="M2101" i="1"/>
  <c r="M681" i="1"/>
  <c r="M2926" i="1"/>
  <c r="M4194" i="1"/>
  <c r="M3130" i="1"/>
  <c r="M19" i="1"/>
  <c r="M3634" i="1"/>
  <c r="M5492" i="1"/>
  <c r="M400" i="1"/>
  <c r="M3279" i="1"/>
  <c r="M3131" i="1"/>
  <c r="M3132" i="1"/>
  <c r="M1199" i="1"/>
  <c r="M3438" i="1"/>
  <c r="M2655" i="1"/>
  <c r="M2927" i="1"/>
  <c r="M5877" i="1"/>
  <c r="M1007" i="1"/>
  <c r="M1523" i="1"/>
  <c r="M3538" i="1"/>
  <c r="M2053" i="1"/>
  <c r="M5878" i="1"/>
  <c r="M4404" i="1"/>
  <c r="M3133" i="1"/>
  <c r="M1168" i="1"/>
  <c r="M796" i="1"/>
  <c r="M3339" i="1"/>
  <c r="M4157" i="1"/>
  <c r="M1024" i="1"/>
  <c r="M640" i="1"/>
  <c r="M4195" i="1"/>
  <c r="M4288" i="1"/>
  <c r="M712" i="1"/>
  <c r="M4158" i="1"/>
  <c r="M7301" i="1"/>
  <c r="M4088" i="1"/>
  <c r="M5901" i="1"/>
  <c r="M488" i="1"/>
  <c r="M5845" i="1"/>
  <c r="M433" i="1"/>
  <c r="M1075" i="1"/>
  <c r="M3705" i="1"/>
  <c r="M401" i="1"/>
  <c r="M641" i="1"/>
  <c r="M6019" i="1"/>
  <c r="M5846" i="1"/>
  <c r="M4583" i="1"/>
  <c r="M2054" i="1"/>
  <c r="M2896" i="1"/>
  <c r="M746" i="1"/>
  <c r="M4517" i="1"/>
  <c r="M1106" i="1"/>
  <c r="M2264" i="1"/>
  <c r="M3439" i="1"/>
  <c r="M1670" i="1"/>
  <c r="M4017" i="1"/>
  <c r="M5700" i="1"/>
  <c r="M1438" i="1"/>
  <c r="M3576" i="1"/>
  <c r="M90" i="1"/>
  <c r="M4018" i="1"/>
  <c r="M1976" i="1"/>
  <c r="M2102" i="1"/>
  <c r="M3280" i="1"/>
  <c r="M2019" i="1"/>
  <c r="M3993" i="1"/>
  <c r="M3635" i="1"/>
  <c r="M5778" i="1"/>
  <c r="M2165" i="1"/>
  <c r="M1473" i="1"/>
  <c r="M3884" i="1"/>
  <c r="M3440" i="1"/>
  <c r="M3161" i="1"/>
  <c r="M3934" i="1"/>
  <c r="M1348" i="1"/>
  <c r="M5902" i="1"/>
  <c r="M5814" i="1"/>
  <c r="M612" i="1"/>
  <c r="M1916" i="1"/>
  <c r="M216" i="1"/>
  <c r="M6020" i="1"/>
  <c r="M5701" i="1"/>
  <c r="M1421" i="1"/>
  <c r="M1223" i="1"/>
  <c r="M3539" i="1"/>
  <c r="M574" i="1"/>
  <c r="M1139" i="1"/>
  <c r="M2656" i="1"/>
  <c r="M217" i="1"/>
  <c r="M1008" i="1"/>
  <c r="M5936" i="1"/>
  <c r="M1169" i="1"/>
  <c r="M3908" i="1"/>
  <c r="M2753" i="1"/>
  <c r="M460" i="1"/>
  <c r="M402" i="1"/>
  <c r="M4535" i="1"/>
  <c r="M797" i="1"/>
  <c r="M1257" i="1"/>
  <c r="M218" i="1"/>
  <c r="M766" i="1"/>
  <c r="M3281" i="1"/>
  <c r="M2196" i="1"/>
  <c r="M4289" i="1"/>
  <c r="M642" i="1"/>
  <c r="M3243" i="1"/>
  <c r="M180" i="1"/>
  <c r="M279" i="1"/>
  <c r="M3340" i="1"/>
  <c r="M1140" i="1"/>
  <c r="M2137" i="1"/>
  <c r="M4019" i="1"/>
  <c r="M7302" i="1"/>
  <c r="M3636" i="1"/>
  <c r="M4355" i="1"/>
  <c r="M1917" i="1"/>
  <c r="M2020" i="1"/>
  <c r="M4089" i="1"/>
  <c r="M1590" i="1"/>
  <c r="M219" i="1"/>
  <c r="M4621" i="1"/>
  <c r="M5815" i="1"/>
  <c r="M4056" i="1"/>
  <c r="M5847" i="1"/>
  <c r="M5779" i="1"/>
  <c r="M3909" i="1"/>
  <c r="M1591" i="1"/>
  <c r="M3011" i="1"/>
  <c r="M767" i="1"/>
  <c r="M4622" i="1"/>
  <c r="M1141" i="1"/>
  <c r="M329" i="1"/>
  <c r="M2265" i="1"/>
  <c r="M4489" i="1"/>
  <c r="M2232" i="1"/>
  <c r="M1320" i="1"/>
  <c r="M3935" i="1"/>
  <c r="M1977" i="1"/>
  <c r="M2166" i="1"/>
  <c r="M2055" i="1"/>
  <c r="M7269" i="1"/>
  <c r="M982" i="1"/>
  <c r="M6021" i="1"/>
  <c r="M4405" i="1"/>
  <c r="M52" i="1"/>
  <c r="M747" i="1"/>
  <c r="M53" i="1"/>
  <c r="M5493" i="1"/>
  <c r="M5494" i="1"/>
  <c r="M2167" i="1"/>
  <c r="M991" i="1"/>
  <c r="M884" i="1"/>
  <c r="M4623" i="1"/>
  <c r="M4135" i="1"/>
  <c r="M7303" i="1"/>
  <c r="M682" i="1"/>
  <c r="M3341" i="1"/>
  <c r="M1076" i="1"/>
  <c r="M575" i="1"/>
  <c r="M2233" i="1"/>
  <c r="M3706" i="1"/>
  <c r="M91" i="1"/>
  <c r="M1671" i="1"/>
  <c r="M245" i="1"/>
  <c r="M5848" i="1"/>
  <c r="M304" i="1"/>
  <c r="M1592" i="1"/>
  <c r="M4121" i="1"/>
  <c r="M330" i="1"/>
  <c r="M4624" i="1"/>
  <c r="M2266" i="1"/>
  <c r="M2168" i="1"/>
  <c r="M4020" i="1"/>
  <c r="M1918" i="1"/>
  <c r="M3410" i="1"/>
  <c r="M2897" i="1"/>
  <c r="M6022" i="1"/>
  <c r="M4122" i="1"/>
  <c r="M1077" i="1"/>
  <c r="M2788" i="1"/>
  <c r="M4328" i="1"/>
  <c r="M1623" i="1"/>
  <c r="M3309" i="1"/>
  <c r="M5702" i="1"/>
  <c r="M3540" i="1"/>
  <c r="M1200" i="1"/>
  <c r="M489" i="1"/>
  <c r="M2273" i="1"/>
  <c r="M514" i="1"/>
  <c r="M403" i="1"/>
  <c r="M3637" i="1"/>
  <c r="M643" i="1"/>
  <c r="M5729" i="1"/>
  <c r="M1642" i="1"/>
  <c r="M4424" i="1"/>
  <c r="M798" i="1"/>
  <c r="M2021" i="1"/>
  <c r="M2754" i="1"/>
  <c r="M1978" i="1"/>
  <c r="M1258" i="1"/>
  <c r="M54" i="1"/>
  <c r="M2103" i="1"/>
  <c r="M3282" i="1"/>
  <c r="M181" i="1"/>
  <c r="M1170" i="1"/>
  <c r="M983" i="1"/>
  <c r="M7270" i="1"/>
  <c r="M4090" i="1"/>
  <c r="M3638" i="1"/>
  <c r="M3639" i="1"/>
  <c r="M2022" i="1"/>
  <c r="M2104" i="1"/>
  <c r="M2197" i="1"/>
  <c r="M1349" i="1"/>
  <c r="M7271" i="1"/>
  <c r="M3369" i="1"/>
  <c r="M3012" i="1"/>
  <c r="M1293" i="1"/>
  <c r="M5955" i="1"/>
  <c r="M20" i="1"/>
  <c r="M2789" i="1"/>
  <c r="M3885" i="1"/>
  <c r="M1398" i="1"/>
  <c r="M5849" i="1"/>
  <c r="M2023" i="1"/>
  <c r="M1399" i="1"/>
  <c r="M5758" i="1"/>
  <c r="M92" i="1"/>
  <c r="M4406" i="1"/>
  <c r="M3244" i="1"/>
  <c r="M220" i="1"/>
  <c r="M1321" i="1"/>
  <c r="M246" i="1"/>
  <c r="M6023" i="1"/>
  <c r="M7304" i="1"/>
  <c r="M5730" i="1"/>
  <c r="M1624" i="1"/>
  <c r="M1919" i="1"/>
  <c r="M1524" i="1"/>
  <c r="M1593" i="1"/>
  <c r="M4425" i="1"/>
  <c r="M885" i="1"/>
  <c r="M4021" i="1"/>
  <c r="M331" i="1"/>
  <c r="M3310" i="1"/>
  <c r="M576" i="1"/>
  <c r="M490" i="1"/>
  <c r="M1672" i="1"/>
  <c r="M4136" i="1"/>
  <c r="M366" i="1"/>
  <c r="M5956" i="1"/>
  <c r="M3602" i="1"/>
  <c r="M1474" i="1"/>
  <c r="M1042" i="1"/>
  <c r="M4123" i="1"/>
  <c r="M461" i="1"/>
  <c r="M799" i="1"/>
  <c r="M7272" i="1"/>
  <c r="M5495" i="1"/>
  <c r="M2657" i="1"/>
  <c r="M1422" i="1"/>
  <c r="M462" i="1"/>
  <c r="M4407" i="1"/>
  <c r="M7305" i="1"/>
  <c r="M7306" i="1"/>
  <c r="M367" i="1"/>
  <c r="M368" i="1"/>
  <c r="M4490" i="1"/>
  <c r="M3441" i="1"/>
  <c r="M1201" i="1"/>
  <c r="M1439" i="1"/>
  <c r="M1947" i="1"/>
  <c r="M1688" i="1"/>
  <c r="M2169" i="1"/>
  <c r="M3162" i="1"/>
  <c r="M4091" i="1"/>
  <c r="M1525" i="1"/>
  <c r="M2056" i="1"/>
  <c r="M1350" i="1"/>
  <c r="M247" i="1"/>
  <c r="M1552" i="1"/>
  <c r="M5703" i="1"/>
  <c r="M1948" i="1"/>
  <c r="M1920" i="1"/>
  <c r="M3603" i="1"/>
  <c r="M1322" i="1"/>
  <c r="M886" i="1"/>
  <c r="M3283" i="1"/>
  <c r="M1673" i="1"/>
  <c r="M463" i="1"/>
  <c r="M1171" i="1"/>
  <c r="M3370" i="1"/>
  <c r="M5731" i="1"/>
  <c r="M748" i="1"/>
  <c r="M6024" i="1"/>
  <c r="M4159" i="1"/>
  <c r="M3845" i="1"/>
  <c r="M2105" i="1"/>
  <c r="M1142" i="1"/>
  <c r="M5850" i="1"/>
  <c r="M55" i="1"/>
  <c r="M1351" i="1"/>
  <c r="M1224" i="1"/>
  <c r="M5957" i="1"/>
  <c r="M491" i="1"/>
  <c r="M2964" i="1"/>
  <c r="M2928" i="1"/>
  <c r="M4022" i="1"/>
  <c r="M2170" i="1"/>
  <c r="M2138" i="1"/>
  <c r="M5903" i="1"/>
  <c r="M3442" i="1"/>
  <c r="M5704" i="1"/>
  <c r="M3910" i="1"/>
  <c r="M3443" i="1"/>
  <c r="M6025" i="1"/>
  <c r="M2106" i="1"/>
  <c r="M3201" i="1"/>
  <c r="M2024" i="1"/>
  <c r="M404" i="1"/>
  <c r="M21" i="1"/>
  <c r="M613" i="1"/>
  <c r="M4518" i="1"/>
  <c r="M3202" i="1"/>
  <c r="M1526" i="1"/>
  <c r="M5904" i="1"/>
  <c r="M2948" i="1"/>
  <c r="M434" i="1"/>
  <c r="M435" i="1"/>
  <c r="M800" i="1"/>
  <c r="M3541" i="1"/>
  <c r="M1498" i="1"/>
  <c r="M3245" i="1"/>
  <c r="M2139" i="1"/>
  <c r="M3311" i="1"/>
  <c r="M1949" i="1"/>
  <c r="M4426" i="1"/>
  <c r="M3371" i="1"/>
  <c r="M4329" i="1"/>
  <c r="M3372" i="1"/>
  <c r="M3731" i="1"/>
  <c r="M1979" i="1"/>
  <c r="M614" i="1"/>
  <c r="M280" i="1"/>
  <c r="M1527" i="1"/>
  <c r="M3013" i="1"/>
  <c r="M1674" i="1"/>
  <c r="M2057" i="1"/>
  <c r="M93" i="1"/>
  <c r="M1323" i="1"/>
  <c r="M4196" i="1"/>
  <c r="M4491" i="1"/>
  <c r="M4593" i="1"/>
  <c r="M5851" i="1"/>
  <c r="M3936" i="1"/>
  <c r="M5905" i="1"/>
  <c r="M1400" i="1"/>
  <c r="M6026" i="1"/>
  <c r="M2171" i="1"/>
  <c r="M1172" i="1"/>
  <c r="M1499" i="1"/>
  <c r="M1202" i="1"/>
  <c r="M1009" i="1"/>
  <c r="M4492" i="1"/>
  <c r="M5816" i="1"/>
  <c r="M5780" i="1"/>
  <c r="M1594" i="1"/>
  <c r="M1475" i="1"/>
  <c r="M3373" i="1"/>
  <c r="M3937" i="1"/>
  <c r="M405" i="1"/>
  <c r="M436" i="1"/>
  <c r="M4092" i="1"/>
  <c r="M2172" i="1"/>
  <c r="M1143" i="1"/>
  <c r="M3342" i="1"/>
  <c r="M5906" i="1"/>
  <c r="M1225" i="1"/>
  <c r="M22" i="1"/>
  <c r="M1352" i="1"/>
  <c r="M4093" i="1"/>
  <c r="M1980" i="1"/>
  <c r="M3732" i="1"/>
  <c r="M3994" i="1"/>
  <c r="M5496" i="1"/>
  <c r="M1595" i="1"/>
  <c r="M1401" i="1"/>
  <c r="M1643" i="1"/>
  <c r="M6027" i="1"/>
  <c r="M4493" i="1"/>
  <c r="M332" i="1"/>
  <c r="M1528" i="1"/>
  <c r="M644" i="1"/>
  <c r="M4160" i="1"/>
  <c r="M3312" i="1"/>
  <c r="M2107" i="1"/>
  <c r="M1107" i="1"/>
  <c r="M577" i="1"/>
  <c r="M5986" i="1"/>
  <c r="M1203" i="1"/>
  <c r="M4494" i="1"/>
  <c r="M6028" i="1"/>
  <c r="M1173" i="1"/>
  <c r="M1608" i="1"/>
  <c r="M1078" i="1"/>
  <c r="M464" i="1"/>
  <c r="M3707" i="1"/>
  <c r="M1324" i="1"/>
  <c r="M1402" i="1"/>
  <c r="M1476" i="1"/>
  <c r="M3542" i="1"/>
  <c r="M23" i="1"/>
  <c r="M3163" i="1"/>
  <c r="M515" i="1"/>
  <c r="M4290" i="1"/>
  <c r="M801" i="1"/>
  <c r="M1921" i="1"/>
  <c r="M281" i="1"/>
  <c r="M2198" i="1"/>
  <c r="M887" i="1"/>
  <c r="M1981" i="1"/>
  <c r="M1922" i="1"/>
  <c r="M1294" i="1"/>
  <c r="M4161" i="1"/>
  <c r="M4356" i="1"/>
  <c r="M5852" i="1"/>
  <c r="M437" i="1"/>
  <c r="M1259" i="1"/>
  <c r="M713" i="1"/>
  <c r="M465" i="1"/>
  <c r="M1353" i="1"/>
  <c r="M5732" i="1"/>
  <c r="M1079" i="1"/>
  <c r="M4495" i="1"/>
  <c r="M4427" i="1"/>
  <c r="M768" i="1"/>
  <c r="M1923" i="1"/>
  <c r="M1080" i="1"/>
  <c r="M3343" i="1"/>
  <c r="M3246" i="1"/>
  <c r="M4584" i="1"/>
  <c r="M749" i="1"/>
  <c r="M182" i="1"/>
  <c r="M4057" i="1"/>
  <c r="M1553" i="1"/>
  <c r="M3733" i="1"/>
  <c r="M1596" i="1"/>
  <c r="M4330" i="1"/>
  <c r="M4197" i="1"/>
  <c r="M2267" i="1"/>
  <c r="M578" i="1"/>
  <c r="M2234" i="1"/>
  <c r="M5733" i="1"/>
  <c r="M3203" i="1"/>
  <c r="M183" i="1"/>
  <c r="M1500" i="1"/>
  <c r="M2790" i="1"/>
  <c r="M3204" i="1"/>
  <c r="M5759" i="1"/>
  <c r="M1010" i="1"/>
  <c r="M1423" i="1"/>
  <c r="M2199" i="1"/>
  <c r="M1440" i="1"/>
  <c r="M3543" i="1"/>
  <c r="M3284" i="1"/>
  <c r="M4124" i="1"/>
  <c r="M3014" i="1"/>
  <c r="M5734" i="1"/>
  <c r="M3544" i="1"/>
  <c r="M1644" i="1"/>
  <c r="M2755" i="1"/>
  <c r="M4496" i="1"/>
  <c r="M7307" i="1"/>
  <c r="M248" i="1"/>
  <c r="M5705" i="1"/>
  <c r="M1554" i="1"/>
  <c r="M6029" i="1"/>
  <c r="M5781" i="1"/>
  <c r="M1501" i="1"/>
  <c r="M750" i="1"/>
  <c r="M4162" i="1"/>
  <c r="M56" i="1"/>
  <c r="M3577" i="1"/>
  <c r="M1043" i="1"/>
  <c r="M5782" i="1"/>
  <c r="M4497" i="1"/>
  <c r="M3205" i="1"/>
  <c r="M4125" i="1"/>
  <c r="M1403" i="1"/>
  <c r="M1174" i="1"/>
  <c r="M2898" i="1"/>
  <c r="M2791" i="1"/>
  <c r="M1011" i="1"/>
  <c r="M1354" i="1"/>
  <c r="M1012" i="1"/>
  <c r="M1044" i="1"/>
  <c r="M1355" i="1"/>
  <c r="M184" i="1"/>
  <c r="M3886" i="1"/>
  <c r="M305" i="1"/>
  <c r="M5706" i="1"/>
  <c r="M4023" i="1"/>
  <c r="M1625" i="1"/>
  <c r="M3846" i="1"/>
  <c r="M5760" i="1"/>
  <c r="M5958" i="1"/>
  <c r="M6030" i="1"/>
  <c r="M1081" i="1"/>
  <c r="M2200" i="1"/>
  <c r="M7308" i="1"/>
  <c r="M333" i="1"/>
  <c r="M4024" i="1"/>
  <c r="M1441" i="1"/>
  <c r="M751" i="1"/>
  <c r="M4198" i="1"/>
  <c r="M4126" i="1"/>
  <c r="M714" i="1"/>
  <c r="M6031" i="1"/>
  <c r="M3604" i="1"/>
  <c r="M615" i="1"/>
  <c r="M466" i="1"/>
  <c r="M4498" i="1"/>
  <c r="M5707" i="1"/>
  <c r="M5987" i="1"/>
  <c r="M2201" i="1"/>
  <c r="M5497" i="1"/>
  <c r="M2202" i="1"/>
  <c r="M369" i="1"/>
  <c r="M185" i="1"/>
  <c r="M306" i="1"/>
  <c r="M3206" i="1"/>
  <c r="M992" i="1"/>
  <c r="M1950" i="1"/>
  <c r="M3015" i="1"/>
  <c r="M2792" i="1"/>
  <c r="M334" i="1"/>
  <c r="M3247" i="1"/>
  <c r="M5959" i="1"/>
  <c r="M4499" i="1"/>
  <c r="M4163" i="1"/>
  <c r="M1597" i="1"/>
  <c r="M3708" i="1"/>
  <c r="M4127" i="1"/>
  <c r="M406" i="1"/>
  <c r="M1442" i="1"/>
  <c r="M335" i="1"/>
  <c r="M3734" i="1"/>
  <c r="M2235" i="1"/>
  <c r="M336" i="1"/>
  <c r="M616" i="1"/>
  <c r="M57" i="1"/>
  <c r="M579" i="1"/>
  <c r="M1502" i="1"/>
  <c r="M370" i="1"/>
  <c r="M3578" i="1"/>
  <c r="M2929" i="1"/>
  <c r="M1108" i="1"/>
  <c r="M2658" i="1"/>
  <c r="M4331" i="1"/>
  <c r="M3374" i="1"/>
  <c r="M3887" i="1"/>
  <c r="M1529" i="1"/>
  <c r="M580" i="1"/>
  <c r="M1424" i="1"/>
  <c r="M5817" i="1"/>
  <c r="M2659" i="1"/>
  <c r="M888" i="1"/>
  <c r="M1045" i="1"/>
  <c r="M1356" i="1"/>
  <c r="M3313" i="1"/>
  <c r="M1144" i="1"/>
  <c r="M221" i="1"/>
  <c r="M1109" i="1"/>
  <c r="M4332" i="1"/>
  <c r="M617" i="1"/>
  <c r="M2930" i="1"/>
  <c r="M467" i="1"/>
  <c r="M2965" i="1"/>
  <c r="M3579" i="1"/>
  <c r="M3134" i="1"/>
  <c r="M307" i="1"/>
  <c r="M2756" i="1"/>
  <c r="M1260" i="1"/>
  <c r="M3135" i="1"/>
  <c r="M282" i="1"/>
  <c r="M1175" i="1"/>
  <c r="M4291" i="1"/>
  <c r="M3545" i="1"/>
  <c r="M2931" i="1"/>
  <c r="M249" i="1"/>
  <c r="M645" i="1"/>
  <c r="M4428" i="1"/>
  <c r="M3546" i="1"/>
  <c r="M6032" i="1"/>
  <c r="M1982" i="1"/>
  <c r="M186" i="1"/>
  <c r="M2025" i="1"/>
  <c r="M769" i="1"/>
  <c r="M2203" i="1"/>
  <c r="M5988" i="1"/>
  <c r="M1082" i="1"/>
  <c r="M984" i="1"/>
  <c r="M1951" i="1"/>
  <c r="M1145" i="1"/>
  <c r="M3640" i="1"/>
  <c r="M1176" i="1"/>
  <c r="M770" i="1"/>
  <c r="M3285" i="1"/>
  <c r="M715" i="1"/>
  <c r="M1675" i="1"/>
  <c r="M3375" i="1"/>
  <c r="M3286" i="1"/>
  <c r="M2899" i="1"/>
  <c r="M5989" i="1"/>
  <c r="M4519" i="1"/>
  <c r="M3248" i="1"/>
  <c r="M4164" i="1"/>
  <c r="M3207" i="1"/>
  <c r="M1443" i="1"/>
  <c r="M250" i="1"/>
  <c r="M24" i="1"/>
  <c r="M251" i="1"/>
  <c r="M889" i="1"/>
  <c r="M1146" i="1"/>
  <c r="M716" i="1"/>
  <c r="M4165" i="1"/>
  <c r="M3376" i="1"/>
  <c r="M1598" i="1"/>
  <c r="M3580" i="1"/>
  <c r="M3249" i="1"/>
  <c r="M3344" i="1"/>
  <c r="M3641" i="1"/>
  <c r="M252" i="1"/>
  <c r="M1013" i="1"/>
  <c r="M890" i="1"/>
  <c r="M891" i="1"/>
  <c r="M1046" i="1"/>
  <c r="M4500" i="1"/>
  <c r="M2173" i="1"/>
  <c r="M4292" i="1"/>
  <c r="M1261" i="1"/>
  <c r="M94" i="1"/>
  <c r="M1599" i="1"/>
  <c r="M1444" i="1"/>
  <c r="M5708" i="1"/>
  <c r="M3735" i="1"/>
  <c r="M95" i="1"/>
  <c r="M892" i="1"/>
  <c r="M337" i="1"/>
  <c r="M7273" i="1"/>
  <c r="M581" i="1"/>
  <c r="M3847" i="1"/>
  <c r="M1295" i="1"/>
  <c r="M2757" i="1"/>
  <c r="M3411" i="1"/>
  <c r="M3412" i="1"/>
  <c r="M618" i="1"/>
  <c r="M1404" i="1"/>
  <c r="M5960" i="1"/>
  <c r="M1262" i="1"/>
  <c r="M3164" i="1"/>
  <c r="M4585" i="1"/>
  <c r="M1983" i="1"/>
  <c r="M1600" i="1"/>
  <c r="M2932" i="1"/>
  <c r="M187" i="1"/>
  <c r="M338" i="1"/>
  <c r="M3208" i="1"/>
  <c r="M2236" i="1"/>
  <c r="M5990" i="1"/>
  <c r="M1425" i="1"/>
  <c r="M3259" i="1"/>
  <c r="M1083" i="1"/>
  <c r="M752" i="1"/>
  <c r="M468" i="1"/>
  <c r="M3547" i="1"/>
  <c r="M1047" i="1"/>
  <c r="M371" i="1"/>
  <c r="M2058" i="1"/>
  <c r="M5991" i="1"/>
  <c r="M5709" i="1"/>
  <c r="M3995" i="1"/>
  <c r="M619" i="1"/>
  <c r="M1555" i="1"/>
  <c r="M4520" i="1"/>
  <c r="M492" i="1"/>
  <c r="M1984" i="1"/>
  <c r="M4501" i="1"/>
  <c r="M4333" i="1"/>
  <c r="M620" i="1"/>
  <c r="M3996" i="1"/>
  <c r="M3709" i="1"/>
  <c r="M2059" i="1"/>
  <c r="M1566" i="1"/>
  <c r="M3444" i="1"/>
  <c r="M3642" i="1"/>
  <c r="M308" i="1"/>
  <c r="M4025" i="1"/>
  <c r="M188" i="1"/>
  <c r="M3016" i="1"/>
  <c r="M3165" i="1"/>
  <c r="M25" i="1"/>
  <c r="M1226" i="1"/>
  <c r="M5879" i="1"/>
  <c r="M4625" i="1"/>
  <c r="M582" i="1"/>
  <c r="M2026" i="1"/>
  <c r="M3445" i="1"/>
  <c r="M3997" i="1"/>
  <c r="M646" i="1"/>
  <c r="M4429" i="1"/>
  <c r="M683" i="1"/>
  <c r="M253" i="1"/>
  <c r="M753" i="1"/>
  <c r="M5498" i="1"/>
  <c r="M4334" i="1"/>
  <c r="M1263" i="1"/>
  <c r="M717" i="1"/>
  <c r="M3017" i="1"/>
  <c r="M1676" i="1"/>
  <c r="M2933" i="1"/>
  <c r="M438" i="1"/>
  <c r="M493" i="1"/>
  <c r="M1296" i="1"/>
  <c r="M4502" i="1"/>
  <c r="M985" i="1"/>
  <c r="M893" i="1"/>
  <c r="M3998" i="1"/>
  <c r="M1147" i="1"/>
  <c r="M469" i="1"/>
  <c r="M339" i="1"/>
  <c r="M1952" i="1"/>
  <c r="M2204" i="1"/>
  <c r="M2758" i="1"/>
  <c r="M1325" i="1"/>
  <c r="M647" i="1"/>
  <c r="M5735" i="1"/>
  <c r="M3999" i="1"/>
  <c r="M5961" i="1"/>
  <c r="M5761" i="1"/>
  <c r="M3710" i="1"/>
  <c r="M1264" i="1"/>
  <c r="M5853" i="1"/>
  <c r="M4199" i="1"/>
  <c r="M2027" i="1"/>
  <c r="M1048" i="1"/>
  <c r="M1924" i="1"/>
  <c r="M5907" i="1"/>
  <c r="M1049" i="1"/>
  <c r="M2934" i="1"/>
  <c r="M3209" i="1"/>
  <c r="M1050" i="1"/>
  <c r="M2108" i="1"/>
  <c r="M1626" i="1"/>
  <c r="M583" i="1"/>
  <c r="M2109" i="1"/>
  <c r="M3345" i="1"/>
  <c r="M3346" i="1"/>
  <c r="M3136" i="1"/>
  <c r="M3911" i="1"/>
  <c r="M3018" i="1"/>
  <c r="M2949" i="1"/>
  <c r="M2900" i="1"/>
  <c r="M189" i="1"/>
  <c r="M1405" i="1"/>
  <c r="M1645" i="1"/>
  <c r="M3137" i="1"/>
  <c r="M3938" i="1"/>
  <c r="M3250" i="1"/>
  <c r="M2140" i="1"/>
  <c r="M6001" i="1"/>
  <c r="M372" i="1"/>
  <c r="M5818" i="1"/>
  <c r="M1477" i="1"/>
  <c r="M5783" i="1"/>
  <c r="M516" i="1"/>
  <c r="M439" i="1"/>
  <c r="M3581" i="1"/>
  <c r="M7309" i="1"/>
  <c r="M3347" i="1"/>
  <c r="M1177" i="1"/>
  <c r="M3348" i="1"/>
  <c r="M7274" i="1"/>
  <c r="M5880" i="1"/>
  <c r="M4408" i="1"/>
  <c r="M254" i="1"/>
  <c r="M4200" i="1"/>
  <c r="M3377" i="1"/>
  <c r="M1677" i="1"/>
  <c r="M26" i="1"/>
  <c r="M340" i="1"/>
  <c r="M3848" i="1"/>
  <c r="M1178" i="1"/>
  <c r="M4000" i="1"/>
  <c r="M648" i="1"/>
  <c r="M1556" i="1"/>
  <c r="M754" i="1"/>
  <c r="M255" i="1"/>
  <c r="M3378" i="1"/>
  <c r="M5908" i="1"/>
  <c r="M1678" i="1"/>
  <c r="M27" i="1"/>
  <c r="M2966" i="1"/>
  <c r="M1646" i="1"/>
  <c r="M1357" i="1"/>
  <c r="M4026" i="1"/>
  <c r="M3210" i="1"/>
  <c r="M3605" i="1"/>
  <c r="M1227" i="1"/>
  <c r="M755" i="1"/>
  <c r="M4058" i="1"/>
  <c r="M4409" i="1"/>
  <c r="M1567" i="1"/>
  <c r="M3251" i="1"/>
  <c r="M3166" i="1"/>
  <c r="M5784" i="1"/>
  <c r="M3446" i="1"/>
  <c r="M3314" i="1"/>
  <c r="M373" i="1"/>
  <c r="M2901" i="1"/>
  <c r="M4536" i="1"/>
  <c r="M4293" i="1"/>
  <c r="M440" i="1"/>
  <c r="M5881" i="1"/>
  <c r="M494" i="1"/>
  <c r="M1406" i="1"/>
  <c r="M3582" i="1"/>
  <c r="M3349" i="1"/>
  <c r="M3912" i="1"/>
  <c r="M4027" i="1"/>
  <c r="M4059" i="1"/>
  <c r="M309" i="1"/>
  <c r="M1179" i="1"/>
  <c r="M1084" i="1"/>
  <c r="M1051" i="1"/>
  <c r="M283" i="1"/>
  <c r="M4503" i="1"/>
  <c r="M4201" i="1"/>
  <c r="M3548" i="1"/>
  <c r="M649" i="1"/>
  <c r="M407" i="1"/>
  <c r="M1265" i="1"/>
  <c r="M5992" i="1"/>
  <c r="M1679" i="1"/>
  <c r="M1445" i="1"/>
  <c r="M2237" i="1"/>
  <c r="M4001" i="1"/>
  <c r="M5736" i="1"/>
  <c r="M4202" i="1"/>
  <c r="M1014" i="1"/>
  <c r="M5710" i="1"/>
  <c r="M3643" i="1"/>
  <c r="M4504" i="1"/>
  <c r="M3849" i="1"/>
  <c r="M756" i="1"/>
  <c r="M6033" i="1"/>
  <c r="M4203" i="1"/>
  <c r="M2660" i="1"/>
  <c r="M5711" i="1"/>
  <c r="M894" i="1"/>
  <c r="M5737" i="1"/>
  <c r="M684" i="1"/>
  <c r="M3850" i="1"/>
  <c r="M4410" i="1"/>
  <c r="M2902" i="1"/>
  <c r="M1953" i="1"/>
  <c r="M3252" i="1"/>
  <c r="M3851" i="1"/>
  <c r="M1297" i="1"/>
  <c r="M3888" i="1"/>
  <c r="M3549" i="1"/>
  <c r="M310" i="1"/>
  <c r="M1228" i="1"/>
  <c r="M685" i="1"/>
  <c r="M5909" i="1"/>
  <c r="M3583" i="1"/>
  <c r="M3447" i="1"/>
  <c r="M3253" i="1"/>
  <c r="M3939" i="1"/>
  <c r="M4335" i="1"/>
  <c r="M3287" i="1"/>
  <c r="M1085" i="1"/>
  <c r="M3167" i="1"/>
  <c r="M284" i="1"/>
  <c r="M1204" i="1"/>
  <c r="M3644" i="1"/>
  <c r="M7275" i="1"/>
  <c r="M3288" i="1"/>
  <c r="M4505" i="1"/>
  <c r="M6002" i="1"/>
  <c r="M311" i="1"/>
  <c r="M584" i="1"/>
  <c r="M470" i="1"/>
  <c r="M1503" i="1"/>
  <c r="M2903" i="1"/>
  <c r="M802" i="1"/>
  <c r="M5738" i="1"/>
  <c r="M2904" i="1"/>
  <c r="M1266" i="1"/>
  <c r="M621" i="1"/>
  <c r="M5962" i="1"/>
  <c r="M1229" i="1"/>
  <c r="M3852" i="1"/>
  <c r="M5910" i="1"/>
  <c r="M3168" i="1"/>
  <c r="M1148" i="1"/>
  <c r="M3315" i="1"/>
  <c r="M3584" i="1"/>
  <c r="M4128" i="1"/>
  <c r="M3169" i="1"/>
  <c r="M3736" i="1"/>
  <c r="M585" i="1"/>
  <c r="M3170" i="1"/>
  <c r="M2205" i="1"/>
  <c r="M1530" i="1"/>
  <c r="M4506" i="1"/>
  <c r="M895" i="1"/>
  <c r="M3254" i="1"/>
  <c r="M3171" i="1"/>
  <c r="M4507" i="1"/>
  <c r="M3606" i="1"/>
  <c r="M7310" i="1"/>
  <c r="M1426" i="1"/>
  <c r="M4586" i="1"/>
  <c r="M256" i="1"/>
  <c r="M2174" i="1"/>
  <c r="M2759" i="1"/>
  <c r="M4028" i="1"/>
  <c r="M285" i="1"/>
  <c r="M757" i="1"/>
  <c r="M1326" i="1"/>
  <c r="M5963" i="1"/>
  <c r="M1568" i="1"/>
  <c r="M3550" i="1"/>
  <c r="M1025" i="1"/>
  <c r="M1569" i="1"/>
  <c r="M1110" i="1"/>
  <c r="M1026" i="1"/>
  <c r="M3889" i="1"/>
  <c r="M1478" i="1"/>
  <c r="M1680" i="1"/>
  <c r="M2028" i="1"/>
  <c r="M7311" i="1"/>
  <c r="M7276" i="1"/>
  <c r="M1267" i="1"/>
  <c r="M58" i="1"/>
  <c r="M3379" i="1"/>
  <c r="M1504" i="1"/>
  <c r="M1230" i="1"/>
  <c r="M1557" i="1"/>
  <c r="M1570" i="1"/>
  <c r="M1647" i="1"/>
  <c r="M622" i="1"/>
  <c r="M5739" i="1"/>
  <c r="M771" i="1"/>
  <c r="M3890" i="1"/>
  <c r="M408" i="1"/>
  <c r="M341" i="1"/>
  <c r="M1378" i="1"/>
  <c r="M1327" i="1"/>
  <c r="M59" i="1"/>
  <c r="M1627" i="1"/>
  <c r="M4060" i="1"/>
  <c r="M495" i="1"/>
  <c r="M1925" i="1"/>
  <c r="M1298" i="1"/>
  <c r="M686" i="1"/>
  <c r="M3350" i="1"/>
  <c r="M2760" i="1"/>
  <c r="M471" i="1"/>
  <c r="M5819" i="1"/>
  <c r="M1180" i="1"/>
  <c r="M1571" i="1"/>
  <c r="M1328" i="1"/>
  <c r="M4411" i="1"/>
  <c r="M3380" i="1"/>
  <c r="M3551" i="1"/>
  <c r="M1648" i="1"/>
  <c r="M687" i="1"/>
  <c r="M4002" i="1"/>
  <c r="M3351" i="1"/>
  <c r="M5911" i="1"/>
  <c r="M342" i="1"/>
  <c r="M3552" i="1"/>
  <c r="M2175" i="1"/>
  <c r="M4029" i="1"/>
  <c r="M190" i="1"/>
  <c r="M3172" i="1"/>
  <c r="M1329" i="1"/>
  <c r="M1111" i="1"/>
  <c r="M2141" i="1"/>
  <c r="M312" i="1"/>
  <c r="M3737" i="1"/>
  <c r="M2761" i="1"/>
  <c r="M4336" i="1"/>
  <c r="M257" i="1"/>
  <c r="M718" i="1"/>
  <c r="M3891" i="1"/>
  <c r="M2268" i="1"/>
  <c r="M313" i="1"/>
  <c r="M3138" i="1"/>
  <c r="M343" i="1"/>
  <c r="M258" i="1"/>
  <c r="M7277" i="1"/>
  <c r="M650" i="1"/>
  <c r="M96" i="1"/>
  <c r="M2967" i="1"/>
  <c r="M1052" i="1"/>
  <c r="M4587" i="1"/>
  <c r="M2968" i="1"/>
  <c r="M3853" i="1"/>
  <c r="M3854" i="1"/>
  <c r="M5740" i="1"/>
  <c r="M374" i="1"/>
  <c r="M3211" i="1"/>
  <c r="M441" i="1"/>
  <c r="M3413" i="1"/>
  <c r="M3019" i="1"/>
  <c r="M2762" i="1"/>
  <c r="M2176" i="1"/>
  <c r="M2250" i="1"/>
  <c r="M4094" i="1"/>
  <c r="M2029" i="1"/>
  <c r="M2793" i="1"/>
  <c r="M375" i="1"/>
  <c r="M3212" i="1"/>
  <c r="M1193" i="1"/>
  <c r="M2794" i="1"/>
  <c r="M4030" i="1"/>
  <c r="M6034" i="1"/>
  <c r="M5964" i="1"/>
  <c r="M2238" i="1"/>
  <c r="M3940" i="1"/>
  <c r="M1926" i="1"/>
  <c r="M4337" i="1"/>
  <c r="M5882" i="1"/>
  <c r="M1985" i="1"/>
  <c r="M4294" i="1"/>
  <c r="M2969" i="1"/>
  <c r="M1205" i="1"/>
  <c r="M4061" i="1"/>
  <c r="M1181" i="1"/>
  <c r="M2269" i="1"/>
  <c r="M60" i="1"/>
  <c r="M2795" i="1"/>
  <c r="M651" i="1"/>
  <c r="M3941" i="1"/>
  <c r="M61" i="1"/>
  <c r="M1231" i="1"/>
  <c r="M1986" i="1"/>
  <c r="M3173" i="1"/>
  <c r="M4031" i="1"/>
  <c r="M688" i="1"/>
  <c r="M7278" i="1"/>
  <c r="M1987" i="1"/>
  <c r="M7312" i="1"/>
  <c r="M652" i="1"/>
  <c r="M3448" i="1"/>
  <c r="M409" i="1"/>
  <c r="M3913" i="1"/>
  <c r="M772" i="1"/>
  <c r="M2763" i="1"/>
  <c r="M5965" i="1"/>
  <c r="M803" i="1"/>
  <c r="M5741" i="1"/>
  <c r="M1053" i="1"/>
  <c r="M4032" i="1"/>
  <c r="M986" i="1"/>
  <c r="M5785" i="1"/>
  <c r="M3738" i="1"/>
  <c r="M4626" i="1"/>
  <c r="M653" i="1"/>
  <c r="M1330" i="1"/>
  <c r="M3607" i="1"/>
  <c r="M896" i="1"/>
  <c r="M2110" i="1"/>
  <c r="M2030" i="1"/>
  <c r="M2060" i="1"/>
  <c r="M4508" i="1"/>
  <c r="M897" i="1"/>
  <c r="M3585" i="1"/>
  <c r="M758" i="1"/>
  <c r="M4357" i="1"/>
  <c r="M4338" i="1"/>
  <c r="M3914" i="1"/>
  <c r="M3745" i="1"/>
  <c r="M1358" i="1"/>
  <c r="M2061" i="1"/>
  <c r="M97" i="1"/>
  <c r="M191" i="1"/>
  <c r="M3645" i="1"/>
  <c r="M3646" i="1"/>
  <c r="M192" i="1"/>
  <c r="M4062" i="1"/>
  <c r="M442" i="1"/>
  <c r="M2206" i="1"/>
  <c r="M193" i="1"/>
  <c r="M623" i="1"/>
  <c r="M3020" i="1"/>
  <c r="M3316" i="1"/>
  <c r="M1015" i="1"/>
  <c r="M719" i="1"/>
  <c r="M3942" i="1"/>
  <c r="M4063" i="1"/>
  <c r="M5786" i="1"/>
  <c r="M62" i="1"/>
  <c r="M1681" i="1"/>
  <c r="M586" i="1"/>
  <c r="M1086" i="1"/>
  <c r="M1601" i="1"/>
  <c r="M517" i="1"/>
  <c r="M5912" i="1"/>
  <c r="M2142" i="1"/>
  <c r="M2143" i="1"/>
  <c r="M4339" i="1"/>
  <c r="M4204" i="1"/>
  <c r="M286" i="1"/>
  <c r="M5913" i="1"/>
  <c r="M654" i="1"/>
  <c r="M1331" i="1"/>
  <c r="M7313" i="1"/>
  <c r="M7279" i="1"/>
  <c r="M443" i="1"/>
  <c r="M5712" i="1"/>
  <c r="M5883" i="1"/>
  <c r="M5787" i="1"/>
  <c r="M4295" i="1"/>
  <c r="M1332" i="1"/>
  <c r="M28" i="1"/>
  <c r="M4509" i="1"/>
  <c r="M29" i="1"/>
  <c r="M5742" i="1"/>
  <c r="M1232" i="1"/>
  <c r="M3255" i="1"/>
  <c r="M222" i="1"/>
  <c r="M1505" i="1"/>
  <c r="M5884" i="1"/>
  <c r="M720" i="1"/>
  <c r="M1359" i="1"/>
  <c r="M4340" i="1"/>
  <c r="M344" i="1"/>
  <c r="M4430" i="1"/>
  <c r="M2661" i="1"/>
  <c r="M5820" i="1"/>
  <c r="M223" i="1"/>
  <c r="M1149" i="1"/>
  <c r="M3317" i="1"/>
  <c r="M1233" i="1"/>
  <c r="M259" i="1"/>
  <c r="M4033" i="1"/>
  <c r="M5937" i="1"/>
  <c r="M7314" i="1"/>
  <c r="M1016" i="1"/>
  <c r="M63" i="1"/>
  <c r="M1446" i="1"/>
  <c r="M1017" i="1"/>
  <c r="M5938" i="1"/>
  <c r="M4627" i="1"/>
  <c r="M1333" i="1"/>
  <c r="M2111" i="1"/>
  <c r="M1682" i="1"/>
  <c r="M2239" i="1"/>
  <c r="M2240" i="1"/>
  <c r="M3318" i="1"/>
  <c r="M5743" i="1"/>
  <c r="M2662" i="1"/>
  <c r="M2970" i="1"/>
  <c r="M2905" i="1"/>
  <c r="M4166" i="1"/>
  <c r="M3608" i="1"/>
  <c r="M2935" i="1"/>
  <c r="M4095" i="1"/>
  <c r="M1988" i="1"/>
  <c r="M1407" i="1"/>
  <c r="M7280" i="1"/>
  <c r="M345" i="1"/>
  <c r="M3855" i="1"/>
  <c r="M2062" i="1"/>
  <c r="M1360" i="1"/>
  <c r="M3739" i="1"/>
  <c r="M773" i="1"/>
  <c r="M5885" i="1"/>
  <c r="M376" i="1"/>
  <c r="M496" i="1"/>
  <c r="M1427" i="1"/>
  <c r="M3352" i="1"/>
  <c r="M194" i="1"/>
  <c r="M30" i="1"/>
  <c r="M2936" i="1"/>
  <c r="M1447" i="1"/>
  <c r="M3609" i="1"/>
  <c r="M2207" i="1"/>
  <c r="M5854" i="1"/>
  <c r="M1234" i="1"/>
  <c r="M5821" i="1"/>
  <c r="M1558" i="1"/>
  <c r="M1112" i="1"/>
  <c r="M1989" i="1"/>
  <c r="M1018" i="1"/>
  <c r="M4064" i="1"/>
  <c r="M655" i="1"/>
  <c r="M1150" i="1"/>
  <c r="M3610" i="1"/>
  <c r="M5914" i="1"/>
  <c r="M4431" i="1"/>
  <c r="M1628" i="1"/>
  <c r="M5886" i="1"/>
  <c r="M3139" i="1"/>
  <c r="M721" i="1"/>
  <c r="M3892" i="1"/>
  <c r="M2971" i="1"/>
  <c r="M1194" i="1"/>
  <c r="M804" i="1"/>
  <c r="M3140" i="1"/>
  <c r="M689" i="1"/>
  <c r="M3856" i="1"/>
  <c r="M1361" i="1"/>
  <c r="M5822" i="1"/>
  <c r="M3449" i="1"/>
  <c r="M2208" i="1"/>
  <c r="M3553" i="1"/>
  <c r="M759" i="1"/>
  <c r="M3915" i="1"/>
  <c r="M287" i="1"/>
  <c r="M2144" i="1"/>
  <c r="M1299" i="1"/>
  <c r="M1408" i="1"/>
  <c r="M1927" i="1"/>
  <c r="M2177" i="1"/>
  <c r="M3213" i="1"/>
  <c r="M4065" i="1"/>
  <c r="M518" i="1"/>
  <c r="M3141" i="1"/>
  <c r="M3260" i="1"/>
  <c r="M260" i="1"/>
  <c r="M497" i="1"/>
  <c r="M5744" i="1"/>
  <c r="M1506" i="1"/>
  <c r="M656" i="1"/>
  <c r="M2972" i="1"/>
  <c r="M3611" i="1"/>
  <c r="M3857" i="1"/>
  <c r="M3142" i="1"/>
  <c r="M1300" i="1"/>
  <c r="M3554" i="1"/>
  <c r="M377" i="1"/>
  <c r="M3319" i="1"/>
  <c r="M5788" i="1"/>
  <c r="M4167" i="1"/>
  <c r="M3450" i="1"/>
  <c r="M805" i="1"/>
  <c r="M3711" i="1"/>
  <c r="M3586" i="1"/>
  <c r="M4412" i="1"/>
  <c r="M3021" i="1"/>
  <c r="M1602" i="1"/>
  <c r="M4066" i="1"/>
  <c r="M3214" i="1"/>
  <c r="M3289" i="1"/>
  <c r="M6035" i="1"/>
  <c r="M2063" i="1"/>
  <c r="M4341" i="1"/>
  <c r="M1054" i="1"/>
  <c r="M1301" i="1"/>
  <c r="M4137" i="1"/>
  <c r="M288" i="1"/>
  <c r="M3381" i="1"/>
  <c r="M806" i="1"/>
  <c r="M3174" i="1"/>
  <c r="M2241" i="1"/>
  <c r="M722" i="1"/>
  <c r="M224" i="1"/>
  <c r="M1928" i="1"/>
  <c r="M5939" i="1"/>
  <c r="M1649" i="1"/>
  <c r="M2145" i="1"/>
  <c r="M4003" i="1"/>
  <c r="M2764" i="1"/>
  <c r="M898" i="1"/>
  <c r="M5713" i="1"/>
  <c r="M2031" i="1"/>
  <c r="M2937" i="1"/>
  <c r="M1151" i="1"/>
  <c r="M4432" i="1"/>
  <c r="M4588" i="1"/>
  <c r="M4296" i="1"/>
  <c r="M2146" i="1"/>
  <c r="M2906" i="1"/>
  <c r="M987" i="1"/>
  <c r="M1268" i="1"/>
  <c r="M1572" i="1"/>
  <c r="M1055" i="1"/>
  <c r="M5745" i="1"/>
  <c r="M5915" i="1"/>
  <c r="M225" i="1"/>
  <c r="M3943" i="1"/>
  <c r="M3555" i="1"/>
  <c r="M2765" i="1"/>
  <c r="M1113" i="1"/>
  <c r="M2938" i="1"/>
  <c r="M624" i="1"/>
  <c r="M1235" i="1"/>
  <c r="M410" i="1"/>
  <c r="M4129" i="1"/>
  <c r="M1650" i="1"/>
  <c r="M5966" i="1"/>
  <c r="M1929" i="1"/>
  <c r="M3556" i="1"/>
  <c r="M6003" i="1"/>
  <c r="M1448" i="1"/>
  <c r="M2907" i="1"/>
  <c r="M1683" i="1"/>
  <c r="M4589" i="1"/>
  <c r="M4130" i="1"/>
  <c r="M3893" i="1"/>
  <c r="M5855" i="1"/>
  <c r="M723" i="1"/>
  <c r="M1269" i="1"/>
  <c r="M4297" i="1"/>
  <c r="M587" i="1"/>
  <c r="M7315" i="1"/>
  <c r="M3215" i="1"/>
  <c r="M4034" i="1"/>
  <c r="M3587" i="1"/>
  <c r="M2251" i="1"/>
  <c r="M98" i="1"/>
  <c r="M3290" i="1"/>
  <c r="M411" i="1"/>
  <c r="M1531" i="1"/>
  <c r="M5856" i="1"/>
  <c r="M724" i="1"/>
  <c r="M2032" i="1"/>
  <c r="M3256" i="1"/>
  <c r="M31" i="1"/>
  <c r="M2147" i="1"/>
  <c r="M3353" i="1"/>
  <c r="M378" i="1"/>
  <c r="M498" i="1"/>
  <c r="M4298" i="1"/>
  <c r="M2242" i="1"/>
  <c r="M3175" i="1"/>
  <c r="M3354" i="1"/>
  <c r="M3858" i="1"/>
  <c r="M64" i="1"/>
  <c r="M1629" i="1"/>
  <c r="M4299" i="1"/>
  <c r="M899" i="1"/>
  <c r="M5887" i="1"/>
  <c r="M195" i="1"/>
  <c r="M2973" i="1"/>
  <c r="M2112" i="1"/>
  <c r="M4205" i="1"/>
  <c r="M2178" i="1"/>
  <c r="M1954" i="1"/>
  <c r="M2766" i="1"/>
  <c r="M588" i="1"/>
  <c r="M3143" i="1"/>
  <c r="M1409" i="1"/>
  <c r="M261" i="1"/>
  <c r="M7281" i="1"/>
  <c r="M5857" i="1"/>
  <c r="M3414" i="1"/>
  <c r="M814" i="1"/>
  <c r="M2908" i="1"/>
  <c r="M2033" i="1"/>
  <c r="M3612" i="1"/>
  <c r="M3355" i="1"/>
  <c r="M2974" i="1"/>
  <c r="M1930" i="1"/>
  <c r="M4103" i="1"/>
  <c r="M346" i="1"/>
  <c r="M379" i="1"/>
  <c r="M2796" i="1"/>
  <c r="M3740" i="1"/>
  <c r="M4131" i="1"/>
  <c r="M4358" i="1"/>
  <c r="M3320" i="1"/>
  <c r="M4590" i="1"/>
  <c r="M7316" i="1"/>
  <c r="M807" i="1"/>
  <c r="M725" i="1"/>
  <c r="M1532" i="1"/>
  <c r="M3944" i="1"/>
  <c r="M1056" i="1"/>
  <c r="M589" i="1"/>
  <c r="M2909" i="1"/>
  <c r="M412" i="1"/>
  <c r="M4168" i="1"/>
  <c r="M3216" i="1"/>
  <c r="M3022" i="1"/>
  <c r="M444" i="1"/>
  <c r="M1955" i="1"/>
  <c r="M5823" i="1"/>
  <c r="M1651" i="1"/>
  <c r="M3894" i="1"/>
  <c r="M4342" i="1"/>
  <c r="M1302" i="1"/>
  <c r="M590" i="1"/>
  <c r="M1362" i="1"/>
  <c r="M4067" i="1"/>
  <c r="M3382" i="1"/>
  <c r="M808" i="1"/>
  <c r="M3415" i="1"/>
  <c r="M499" i="1"/>
  <c r="M3945" i="1"/>
  <c r="M1684" i="1"/>
  <c r="M774" i="1"/>
  <c r="M289" i="1"/>
  <c r="M347" i="1"/>
  <c r="M1410" i="1"/>
  <c r="M726" i="1"/>
  <c r="M3451" i="1"/>
  <c r="M5789" i="1"/>
  <c r="M1379" i="1"/>
  <c r="M3416" i="1"/>
  <c r="M5714" i="1"/>
  <c r="M2975" i="1"/>
  <c r="M500" i="1"/>
  <c r="M3946" i="1"/>
  <c r="M1479" i="1"/>
  <c r="M3452" i="1"/>
  <c r="M314" i="1"/>
  <c r="M99" i="1"/>
  <c r="M625" i="1"/>
  <c r="M3859" i="1"/>
  <c r="M5858" i="1"/>
  <c r="M3557" i="1"/>
  <c r="M3144" i="1"/>
  <c r="M5967" i="1"/>
  <c r="M2113" i="1"/>
  <c r="M3613" i="1"/>
  <c r="M2179" i="1"/>
  <c r="M1411" i="1"/>
  <c r="M3217" i="1"/>
  <c r="M2976" i="1"/>
  <c r="M2243" i="1"/>
  <c r="M1363" i="1"/>
  <c r="M7282" i="1"/>
  <c r="M3860" i="1"/>
  <c r="M3176" i="1"/>
  <c r="M1236" i="1"/>
  <c r="M4132" i="1"/>
  <c r="M5715" i="1"/>
  <c r="M1990" i="1"/>
  <c r="M1991" i="1"/>
  <c r="M5790" i="1"/>
  <c r="M775" i="1"/>
  <c r="M5968" i="1"/>
  <c r="M2910" i="1"/>
  <c r="M591" i="1"/>
  <c r="M3177" i="1"/>
  <c r="M501" i="1"/>
  <c r="M5763" i="1"/>
  <c r="M1956" i="1"/>
  <c r="M5888" i="1"/>
  <c r="M1237" i="1"/>
  <c r="M2270" i="1"/>
  <c r="M3145" i="1"/>
  <c r="M380" i="1"/>
  <c r="M1480" i="1"/>
  <c r="M690" i="1"/>
  <c r="M413" i="1"/>
  <c r="M65" i="1"/>
  <c r="M4096" i="1"/>
  <c r="M1603" i="1"/>
  <c r="M809" i="1"/>
  <c r="M3146" i="1"/>
  <c r="M1182" i="1"/>
  <c r="M1206" i="1"/>
  <c r="M657" i="1"/>
  <c r="M3147" i="1"/>
  <c r="M3453" i="1"/>
  <c r="M2663" i="1"/>
  <c r="M658" i="1"/>
  <c r="M1114" i="1"/>
  <c r="M2797" i="1"/>
  <c r="M1183" i="1"/>
  <c r="M1364" i="1"/>
  <c r="M2064" i="1"/>
  <c r="M3712" i="1"/>
  <c r="M1931" i="1"/>
  <c r="M1365" i="1"/>
  <c r="M1334" i="1"/>
  <c r="M3383" i="1"/>
  <c r="M2664" i="1"/>
  <c r="M7317" i="1"/>
  <c r="M1957" i="1"/>
  <c r="M3861" i="1"/>
  <c r="M2180" i="1"/>
  <c r="M1559" i="1"/>
  <c r="M381" i="1"/>
  <c r="M3895" i="1"/>
  <c r="M100" i="1"/>
  <c r="M5993" i="1"/>
  <c r="M472" i="1"/>
  <c r="M1087" i="1"/>
  <c r="M3741" i="1"/>
  <c r="M3947" i="1"/>
  <c r="M691" i="1"/>
  <c r="M3588" i="1"/>
  <c r="M1366" i="1"/>
  <c r="M5889" i="1"/>
  <c r="M3321" i="1"/>
  <c r="M1481" i="1"/>
  <c r="M3023" i="1"/>
  <c r="M4133" i="1"/>
  <c r="M4206" i="1"/>
  <c r="M5994" i="1"/>
  <c r="M4207" i="1"/>
  <c r="M519" i="1"/>
  <c r="M2209" i="1"/>
  <c r="M290" i="1"/>
  <c r="M4510" i="1"/>
  <c r="M2665" i="1"/>
  <c r="M2666" i="1"/>
  <c r="M1088" i="1"/>
  <c r="M1482" i="1"/>
  <c r="M4359" i="1"/>
  <c r="M2977" i="1"/>
  <c r="M4628" i="1"/>
  <c r="M1184" i="1"/>
  <c r="M1270" i="1"/>
  <c r="M5969" i="1"/>
  <c r="M1019" i="1"/>
  <c r="M2034" i="1"/>
  <c r="M5916" i="1"/>
  <c r="M4169" i="1"/>
  <c r="M6004" i="1"/>
  <c r="M1483" i="1"/>
  <c r="M3589" i="1"/>
  <c r="M1484" i="1"/>
  <c r="M2114" i="1"/>
  <c r="M1507" i="1"/>
  <c r="M3384" i="1"/>
  <c r="M2244" i="1"/>
  <c r="M5940" i="1"/>
  <c r="M5917" i="1"/>
  <c r="M2950" i="1"/>
  <c r="M900" i="1"/>
  <c r="M5824" i="1"/>
  <c r="M4300" i="1"/>
  <c r="M1185" i="1"/>
  <c r="M7283" i="1"/>
  <c r="M727" i="1"/>
  <c r="M2148" i="1"/>
  <c r="M2911" i="1"/>
  <c r="M502" i="1"/>
  <c r="M226" i="1"/>
  <c r="M5995" i="1"/>
  <c r="M3291" i="1"/>
  <c r="M1652" i="1"/>
  <c r="M3862" i="1"/>
  <c r="M503" i="1"/>
  <c r="M810" i="1"/>
  <c r="M2065" i="1"/>
  <c r="M3896" i="1"/>
  <c r="M2667" i="1"/>
  <c r="M626" i="1"/>
  <c r="M3178" i="1"/>
  <c r="M5918" i="1"/>
  <c r="M315" i="1"/>
  <c r="M5996" i="1"/>
  <c r="M5919" i="1"/>
  <c r="M5890" i="1"/>
  <c r="M3647" i="1"/>
  <c r="M2798" i="1"/>
  <c r="M1020" i="1"/>
  <c r="M3742" i="1"/>
  <c r="M101" i="1"/>
  <c r="M4591" i="1"/>
  <c r="M659" i="1"/>
  <c r="M592" i="1"/>
  <c r="M3322" i="1"/>
  <c r="M5941" i="1"/>
  <c r="M504" i="1"/>
  <c r="M692" i="1"/>
  <c r="M776" i="1"/>
  <c r="M4511" i="1"/>
  <c r="M4301" i="1"/>
  <c r="M291" i="1"/>
  <c r="M1303" i="1"/>
  <c r="M414" i="1"/>
  <c r="M1367" i="1"/>
  <c r="M1958" i="1"/>
  <c r="M1057" i="1"/>
  <c r="M7318" i="1"/>
  <c r="M5716" i="1"/>
  <c r="M3385" i="1"/>
  <c r="M811" i="1"/>
  <c r="M2271" i="1"/>
  <c r="M227" i="1"/>
  <c r="M3417" i="1"/>
  <c r="M3218" i="1"/>
  <c r="M4068" i="1"/>
  <c r="M5746" i="1"/>
  <c r="M1932" i="1"/>
  <c r="M1560" i="1"/>
  <c r="M292" i="1"/>
  <c r="M4004" i="1"/>
  <c r="M1058" i="1"/>
  <c r="M3219" i="1"/>
  <c r="M593" i="1"/>
  <c r="M1449" i="1"/>
  <c r="M5920" i="1"/>
  <c r="M1959" i="1"/>
  <c r="M5825" i="1"/>
  <c r="M382" i="1"/>
  <c r="M1533" i="1"/>
  <c r="M262" i="1"/>
  <c r="M1508" i="1"/>
  <c r="M1152" i="1"/>
  <c r="M5921" i="1"/>
  <c r="M196" i="1"/>
  <c r="M2978" i="1"/>
  <c r="M2939" i="1"/>
  <c r="M2940" i="1"/>
  <c r="M777" i="1"/>
  <c r="M5791" i="1"/>
  <c r="M4097" i="1"/>
  <c r="M4208" i="1"/>
  <c r="M3863" i="1"/>
  <c r="M1653" i="1"/>
  <c r="M3323" i="1"/>
  <c r="M2210" i="1"/>
  <c r="M1115" i="1"/>
  <c r="M3558" i="1"/>
  <c r="M1685" i="1"/>
  <c r="M2245" i="1"/>
  <c r="M1960" i="1"/>
  <c r="M1573" i="1"/>
  <c r="M293" i="1"/>
  <c r="M4343" i="1"/>
  <c r="M5747" i="1"/>
  <c r="M3743" i="1"/>
  <c r="M5891" i="1"/>
  <c r="M1059" i="1"/>
  <c r="M4035" i="1"/>
  <c r="M4170" i="1"/>
  <c r="M415" i="1"/>
  <c r="M4592" i="1"/>
  <c r="M1534" i="1"/>
  <c r="M66" i="1"/>
  <c r="M1686" i="1"/>
  <c r="M2912" i="1"/>
  <c r="M1153" i="1"/>
  <c r="M1654" i="1"/>
  <c r="M32" i="1"/>
  <c r="M197" i="1"/>
  <c r="M4433" i="1"/>
  <c r="M4302" i="1"/>
  <c r="M5748" i="1"/>
  <c r="M473" i="1"/>
  <c r="M1154" i="1"/>
  <c r="M7284" i="1"/>
  <c r="M5792" i="1"/>
  <c r="M3024" i="1"/>
  <c r="M1116" i="1"/>
  <c r="M3744" i="1"/>
  <c r="M2181" i="1"/>
  <c r="M812" i="1"/>
  <c r="M1485" i="1"/>
  <c r="M3025" i="1"/>
  <c r="M1415" i="1"/>
  <c r="M1992" i="1"/>
  <c r="M67" i="1"/>
  <c r="M1486" i="1"/>
  <c r="M4171" i="1"/>
  <c r="M1186" i="1"/>
  <c r="M33" i="1"/>
  <c r="M3257" i="1"/>
  <c r="M1304" i="1"/>
  <c r="M520" i="1"/>
  <c r="M3614" i="1"/>
  <c r="M228" i="1"/>
  <c r="M3386" i="1"/>
  <c r="M2799" i="1"/>
  <c r="M2252" i="1"/>
  <c r="M778" i="1"/>
  <c r="M3615" i="1"/>
  <c r="M263" i="1"/>
  <c r="M5942" i="1"/>
  <c r="M3356" i="1"/>
  <c r="M988" i="1"/>
  <c r="M2274" i="1"/>
  <c r="M445" i="1"/>
  <c r="M2149" i="1"/>
  <c r="M1187" i="1"/>
  <c r="M5826" i="1"/>
  <c r="M1117" i="1"/>
  <c r="M7285" i="1"/>
  <c r="M1335" i="1"/>
  <c r="M474" i="1"/>
  <c r="M2115" i="1"/>
  <c r="M5827" i="1"/>
  <c r="M813" i="1"/>
  <c r="M505" i="1"/>
  <c r="M1207" i="1"/>
  <c r="M1021" i="1"/>
  <c r="M446" i="1"/>
  <c r="M5749" i="1"/>
  <c r="M2913" i="1"/>
  <c r="M229" i="1"/>
  <c r="M594" i="1"/>
  <c r="M506" i="1"/>
  <c r="M1604" i="1"/>
  <c r="M2951" i="1"/>
  <c r="M1238" i="1"/>
  <c r="M1118" i="1"/>
  <c r="M1605" i="1"/>
  <c r="M4172" i="1"/>
  <c r="M627" i="1"/>
  <c r="M4629" i="1"/>
  <c r="M4098" i="1"/>
  <c r="M693" i="1"/>
  <c r="M1368" i="1"/>
  <c r="M1119" i="1"/>
  <c r="M3948" i="1"/>
  <c r="M3179" i="1"/>
  <c r="M2979" i="1"/>
  <c r="M1535" i="1"/>
  <c r="M1239" i="1"/>
  <c r="M4173" i="1"/>
  <c r="M779" i="1"/>
  <c r="M3357" i="1"/>
  <c r="M1022" i="1"/>
  <c r="M4069" i="1"/>
  <c r="M1240" i="1"/>
  <c r="M4036" i="1"/>
  <c r="M3648" i="1"/>
  <c r="M1536" i="1"/>
  <c r="M1450" i="1"/>
  <c r="M5499" i="1"/>
  <c r="M5943" i="1"/>
  <c r="M198" i="1"/>
  <c r="M3387" i="1"/>
  <c r="M34" i="1"/>
  <c r="M5793" i="1"/>
  <c r="M4303" i="1"/>
  <c r="M4174" i="1"/>
  <c r="M1451" i="1"/>
  <c r="M7319" i="1"/>
  <c r="M4512" i="1"/>
  <c r="M1271" i="1"/>
  <c r="M264" i="1"/>
  <c r="M199" i="1"/>
  <c r="M3220" i="1"/>
  <c r="M348" i="1"/>
  <c r="M5828" i="1"/>
  <c r="M660" i="1"/>
  <c r="M447" i="1"/>
  <c r="M4037" i="1"/>
  <c r="M2150" i="1"/>
  <c r="M3358" i="1"/>
  <c r="M265" i="1"/>
  <c r="M5829" i="1"/>
  <c r="M5794" i="1"/>
  <c r="M2182" i="1"/>
  <c r="M1452" i="1"/>
  <c r="M4304" i="1"/>
  <c r="M901" i="1"/>
  <c r="M4070" i="1"/>
  <c r="M1537" i="1"/>
  <c r="M3649" i="1"/>
  <c r="M3292" i="1"/>
  <c r="M760" i="1"/>
  <c r="M316" i="1"/>
  <c r="M2941" i="1"/>
  <c r="M3418" i="1"/>
  <c r="M3359" i="1"/>
  <c r="M3258" i="1"/>
  <c r="M35" i="1"/>
  <c r="M509" i="1"/>
  <c r="M1933" i="1"/>
  <c r="M349" i="1"/>
  <c r="M2668" i="1"/>
  <c r="M2183" i="1"/>
  <c r="M1336" i="1"/>
  <c r="M2669" i="1"/>
  <c r="M507" i="1"/>
  <c r="M1993" i="1"/>
  <c r="M3026" i="1"/>
  <c r="M595" i="1"/>
  <c r="M2116" i="1"/>
  <c r="M1687" i="1"/>
  <c r="M448" i="1"/>
  <c r="M1120" i="1"/>
  <c r="M4413" i="1"/>
  <c r="M3419" i="1"/>
  <c r="M4005" i="1"/>
  <c r="M230" i="1"/>
  <c r="M2211" i="1"/>
  <c r="M2767" i="1"/>
  <c r="M2066" i="1"/>
  <c r="M4099" i="1"/>
  <c r="M294" i="1"/>
  <c r="M1538" i="1"/>
  <c r="M3324" i="1"/>
  <c r="M3293" i="1"/>
  <c r="M7286" i="1"/>
  <c r="M4071" i="1"/>
  <c r="M3420" i="1"/>
  <c r="M1121" i="1"/>
  <c r="M4630" i="1"/>
  <c r="M68" i="1"/>
  <c r="M1574" i="1"/>
  <c r="M5795" i="1"/>
  <c r="M5970" i="1"/>
  <c r="M231" i="1"/>
  <c r="M3616" i="1"/>
  <c r="M3650" i="1"/>
  <c r="M2117" i="1"/>
  <c r="M2067" i="1"/>
  <c r="M1241" i="1"/>
  <c r="M628" i="1"/>
  <c r="M4414" i="1"/>
  <c r="M508" i="1"/>
  <c r="M232" i="1"/>
  <c r="M5922" i="1"/>
  <c r="M780" i="1"/>
  <c r="M1428" i="1"/>
  <c r="M3325" i="1"/>
  <c r="M1208" i="1"/>
  <c r="M1961" i="1"/>
  <c r="M1994" i="1"/>
  <c r="M2212" i="1"/>
  <c r="M2272" i="1"/>
  <c r="M4038" i="1"/>
  <c r="M694" i="1"/>
  <c r="M5796" i="1"/>
  <c r="M4513" i="1"/>
  <c r="M4344" i="1"/>
  <c r="M4209" i="1"/>
  <c r="M4345" i="1"/>
  <c r="M1606" i="1"/>
  <c r="M5997" i="1"/>
  <c r="M781" i="1"/>
  <c r="M3916" i="1"/>
  <c r="M1412" i="1"/>
  <c r="M3949" i="1"/>
  <c r="M4305" i="1"/>
  <c r="M661" i="1"/>
  <c r="M3326" i="1"/>
  <c r="M5764" i="1"/>
  <c r="M1369" i="1"/>
  <c r="M1607" i="1"/>
  <c r="M5797" i="1"/>
  <c r="M1337" i="1"/>
  <c r="M2942" i="1"/>
  <c r="M4346" i="1"/>
  <c r="M2800" i="1"/>
  <c r="M3617" i="1"/>
  <c r="M5107" i="1"/>
  <c r="M102" i="1"/>
  <c r="M4854" i="1"/>
  <c r="M6361" i="1"/>
  <c r="M1836" i="1"/>
  <c r="M5651" i="1"/>
  <c r="M6541" i="1"/>
  <c r="M4889" i="1"/>
  <c r="M902" i="1"/>
  <c r="M914" i="1"/>
  <c r="M3502" i="1"/>
  <c r="M855" i="1"/>
  <c r="M1705" i="1"/>
  <c r="M6920" i="1"/>
  <c r="M6805" i="1"/>
  <c r="M6036" i="1"/>
  <c r="M7171" i="1"/>
  <c r="M7044" i="1"/>
  <c r="M5065" i="1"/>
  <c r="M6663" i="1"/>
  <c r="M2382" i="1"/>
  <c r="M4244" i="1"/>
  <c r="M6427" i="1"/>
  <c r="M6493" i="1"/>
  <c r="M5190" i="1"/>
  <c r="M5061" i="1"/>
  <c r="M4766" i="1"/>
  <c r="M4245" i="1"/>
  <c r="M4821" i="1"/>
  <c r="M4982" i="1"/>
  <c r="M4705" i="1"/>
  <c r="M6275" i="1"/>
  <c r="M5066" i="1"/>
  <c r="M2545" i="1"/>
  <c r="M6197" i="1"/>
  <c r="M6244" i="1"/>
  <c r="M1803" i="1"/>
  <c r="M4596" i="1"/>
  <c r="M4920" i="1"/>
  <c r="M3185" i="1"/>
  <c r="M6198" i="1"/>
  <c r="M5652" i="1"/>
  <c r="M1737" i="1"/>
  <c r="M5360" i="1"/>
  <c r="M6921" i="1"/>
  <c r="M6542" i="1"/>
  <c r="M6037" i="1"/>
  <c r="M4686" i="1"/>
  <c r="M2362" i="1"/>
  <c r="M2415" i="1"/>
  <c r="M3798" i="1"/>
  <c r="M6328" i="1"/>
  <c r="M958" i="1"/>
  <c r="M815" i="1"/>
  <c r="M4246" i="1"/>
  <c r="M5327" i="1"/>
  <c r="M5533" i="1"/>
  <c r="M4434" i="1"/>
  <c r="M6838" i="1"/>
  <c r="M5140" i="1"/>
  <c r="M2383" i="1"/>
  <c r="M4767" i="1"/>
  <c r="M521" i="1"/>
  <c r="M2670" i="1"/>
  <c r="M5566" i="1"/>
  <c r="M7172" i="1"/>
  <c r="M6691" i="1"/>
  <c r="M7105" i="1"/>
  <c r="M6199" i="1"/>
  <c r="M5223" i="1"/>
  <c r="M2702" i="1"/>
  <c r="M6664" i="1"/>
  <c r="M6362" i="1"/>
  <c r="M6899" i="1"/>
  <c r="M2292" i="1"/>
  <c r="M5361" i="1"/>
  <c r="M7233" i="1"/>
  <c r="M6329" i="1"/>
  <c r="M4210" i="1"/>
  <c r="M6870" i="1"/>
  <c r="M4768" i="1"/>
  <c r="M7011" i="1"/>
  <c r="M2611" i="1"/>
  <c r="M6871" i="1"/>
  <c r="M4769" i="1"/>
  <c r="M5632" i="1"/>
  <c r="M5653" i="1"/>
  <c r="M2671" i="1"/>
  <c r="M848" i="1"/>
  <c r="M1804" i="1"/>
  <c r="M6394" i="1"/>
  <c r="M4872" i="1"/>
  <c r="M5067" i="1"/>
  <c r="M6922" i="1"/>
  <c r="M3959" i="1"/>
  <c r="M3184" i="1"/>
  <c r="M6131" i="1"/>
  <c r="M6630" i="1"/>
  <c r="M6038" i="1"/>
  <c r="M4687" i="1"/>
  <c r="M5028" i="1"/>
  <c r="M6998" i="1"/>
  <c r="M5273" i="1"/>
  <c r="M4822" i="1"/>
  <c r="M2363" i="1"/>
  <c r="M1837" i="1"/>
  <c r="M3027" i="1"/>
  <c r="M7234" i="1"/>
  <c r="M5534" i="1"/>
  <c r="M4360" i="1"/>
  <c r="M2672" i="1"/>
  <c r="M6098" i="1"/>
  <c r="M1689" i="1"/>
  <c r="M6276" i="1"/>
  <c r="M6363" i="1"/>
  <c r="M6200" i="1"/>
  <c r="M5157" i="1"/>
  <c r="M2703" i="1"/>
  <c r="M4890" i="1"/>
  <c r="M6132" i="1"/>
  <c r="M2704" i="1"/>
  <c r="M4688" i="1"/>
  <c r="M6494" i="1"/>
  <c r="M5393" i="1"/>
  <c r="M6099" i="1"/>
  <c r="M2512" i="1"/>
  <c r="M3503" i="1"/>
  <c r="M5108" i="1"/>
  <c r="M4631" i="1"/>
  <c r="M6330" i="1"/>
  <c r="M2546" i="1"/>
  <c r="M5274" i="1"/>
  <c r="M1868" i="1"/>
  <c r="M6665" i="1"/>
  <c r="M6666" i="1"/>
  <c r="M2801" i="1"/>
  <c r="M4949" i="1"/>
  <c r="M4361" i="1"/>
  <c r="M3799" i="1"/>
  <c r="M5158" i="1"/>
  <c r="M1738" i="1"/>
  <c r="M5275" i="1"/>
  <c r="M2513" i="1"/>
  <c r="M6745" i="1"/>
  <c r="M4950" i="1"/>
  <c r="M522" i="1"/>
  <c r="M915" i="1"/>
  <c r="M5029" i="1"/>
  <c r="M1706" i="1"/>
  <c r="M6872" i="1"/>
  <c r="M3092" i="1"/>
  <c r="M3504" i="1"/>
  <c r="M6667" i="1"/>
  <c r="M2275" i="1"/>
  <c r="M6986" i="1"/>
  <c r="M6873" i="1"/>
  <c r="M6277" i="1"/>
  <c r="M6308" i="1"/>
  <c r="M2705" i="1"/>
  <c r="M3651" i="1"/>
  <c r="M5654" i="1"/>
  <c r="M6508" i="1"/>
  <c r="M2384" i="1"/>
  <c r="M6597" i="1"/>
  <c r="M2985" i="1"/>
  <c r="M6364" i="1"/>
  <c r="M5276" i="1"/>
  <c r="M7012" i="1"/>
  <c r="M3800" i="1"/>
  <c r="M4211" i="1"/>
  <c r="M6245" i="1"/>
  <c r="M6839" i="1"/>
  <c r="M5191" i="1"/>
  <c r="M4921" i="1"/>
  <c r="M5328" i="1"/>
  <c r="M2547" i="1"/>
  <c r="M523" i="1"/>
  <c r="M3180" i="1"/>
  <c r="M5159" i="1"/>
  <c r="M4138" i="1"/>
  <c r="M6543" i="1"/>
  <c r="M7072" i="1"/>
  <c r="M7173" i="1"/>
  <c r="M1770" i="1"/>
  <c r="M3652" i="1"/>
  <c r="M3028" i="1"/>
  <c r="M6331" i="1"/>
  <c r="M3029" i="1"/>
  <c r="M4247" i="1"/>
  <c r="M6065" i="1"/>
  <c r="M3480" i="1"/>
  <c r="M5633" i="1"/>
  <c r="M6730" i="1"/>
  <c r="M4689" i="1"/>
  <c r="M6840" i="1"/>
  <c r="M6100" i="1"/>
  <c r="M3746" i="1"/>
  <c r="M6806" i="1"/>
  <c r="M5256" i="1"/>
  <c r="M7174" i="1"/>
  <c r="M3059" i="1"/>
  <c r="M5329" i="1"/>
  <c r="M2514" i="1"/>
  <c r="M6101" i="1"/>
  <c r="M6841" i="1"/>
  <c r="M6923" i="1"/>
  <c r="M1690" i="1"/>
  <c r="M6787" i="1"/>
  <c r="M6746" i="1"/>
  <c r="M4248" i="1"/>
  <c r="M959" i="1"/>
  <c r="M6598" i="1"/>
  <c r="M4855" i="1"/>
  <c r="M7073" i="1"/>
  <c r="M103" i="1"/>
  <c r="M4770" i="1"/>
  <c r="M6102" i="1"/>
  <c r="M6722" i="1"/>
  <c r="M6428" i="1"/>
  <c r="M4435" i="1"/>
  <c r="M6874" i="1"/>
  <c r="M2548" i="1"/>
  <c r="M6133" i="1"/>
  <c r="M3765" i="1"/>
  <c r="M4436" i="1"/>
  <c r="M2802" i="1"/>
  <c r="M6924" i="1"/>
  <c r="M2578" i="1"/>
  <c r="M2515" i="1"/>
  <c r="M4771" i="1"/>
  <c r="M960" i="1"/>
  <c r="M4922" i="1"/>
  <c r="M1707" i="1"/>
  <c r="M7074" i="1"/>
  <c r="M2293" i="1"/>
  <c r="M6201" i="1"/>
  <c r="M6731" i="1"/>
  <c r="M6066" i="1"/>
  <c r="M6278" i="1"/>
  <c r="M5567" i="1"/>
  <c r="M1708" i="1"/>
  <c r="M1739" i="1"/>
  <c r="M2077" i="1"/>
  <c r="M104" i="1"/>
  <c r="M4664" i="1"/>
  <c r="M856" i="1"/>
  <c r="M2294" i="1"/>
  <c r="M5362" i="1"/>
  <c r="M4873" i="1"/>
  <c r="M3030" i="1"/>
  <c r="M2549" i="1"/>
  <c r="M7138" i="1"/>
  <c r="M947" i="1"/>
  <c r="M7045" i="1"/>
  <c r="M6332" i="1"/>
  <c r="M5599" i="1"/>
  <c r="M1869" i="1"/>
  <c r="M1838" i="1"/>
  <c r="M6742" i="1"/>
  <c r="M7013" i="1"/>
  <c r="M2337" i="1"/>
  <c r="M4607" i="1"/>
  <c r="M5655" i="1"/>
  <c r="M5330" i="1"/>
  <c r="M7204" i="1"/>
  <c r="M135" i="1"/>
  <c r="M2834" i="1"/>
  <c r="M4891" i="1"/>
  <c r="M4104" i="1"/>
  <c r="M6103" i="1"/>
  <c r="M5109" i="1"/>
  <c r="M5535" i="1"/>
  <c r="M5257" i="1"/>
  <c r="M5068" i="1"/>
  <c r="M6631" i="1"/>
  <c r="M849" i="1"/>
  <c r="M105" i="1"/>
  <c r="M6279" i="1"/>
  <c r="M2364" i="1"/>
  <c r="M6460" i="1"/>
  <c r="M5600" i="1"/>
  <c r="M4823" i="1"/>
  <c r="M5601" i="1"/>
  <c r="M5394" i="1"/>
  <c r="M2835" i="1"/>
  <c r="M2416" i="1"/>
  <c r="M1740" i="1"/>
  <c r="M5160" i="1"/>
  <c r="M3766" i="1"/>
  <c r="M5258" i="1"/>
  <c r="M4521" i="1"/>
  <c r="M6692" i="1"/>
  <c r="M6495" i="1"/>
  <c r="M4923" i="1"/>
  <c r="M4537" i="1"/>
  <c r="M4437" i="1"/>
  <c r="M6727" i="1"/>
  <c r="M3801" i="1"/>
  <c r="M5363" i="1"/>
  <c r="M2706" i="1"/>
  <c r="M5069" i="1"/>
  <c r="M6230" i="1"/>
  <c r="M7046" i="1"/>
  <c r="M1771" i="1"/>
  <c r="M6953" i="1"/>
  <c r="M6544" i="1"/>
  <c r="M2579" i="1"/>
  <c r="M5602" i="1"/>
  <c r="M4665" i="1"/>
  <c r="M5536" i="1"/>
  <c r="M2385" i="1"/>
  <c r="M4690" i="1"/>
  <c r="M4824" i="1"/>
  <c r="M6693" i="1"/>
  <c r="M903" i="1"/>
  <c r="M6104" i="1"/>
  <c r="M6509" i="1"/>
  <c r="M2276" i="1"/>
  <c r="M106" i="1"/>
  <c r="M4632" i="1"/>
  <c r="M5331" i="1"/>
  <c r="M4538" i="1"/>
  <c r="M3960" i="1"/>
  <c r="M5603" i="1"/>
  <c r="M2068" i="1"/>
  <c r="M5110" i="1"/>
  <c r="M4680" i="1"/>
  <c r="M2277" i="1"/>
  <c r="M3505" i="1"/>
  <c r="M1709" i="1"/>
  <c r="M4772" i="1"/>
  <c r="M4470" i="1"/>
  <c r="M5604" i="1"/>
  <c r="M7047" i="1"/>
  <c r="M6039" i="1"/>
  <c r="M5192" i="1"/>
  <c r="M816" i="1"/>
  <c r="M2078" i="1"/>
  <c r="M6105" i="1"/>
  <c r="M4438" i="1"/>
  <c r="M2707" i="1"/>
  <c r="M4691" i="1"/>
  <c r="M6694" i="1"/>
  <c r="M6134" i="1"/>
  <c r="M2417" i="1"/>
  <c r="M3031" i="1"/>
  <c r="M3961" i="1"/>
  <c r="M4706" i="1"/>
  <c r="M4995" i="1"/>
  <c r="M3653" i="1"/>
  <c r="M6925" i="1"/>
  <c r="M6807" i="1"/>
  <c r="M961" i="1"/>
  <c r="M5537" i="1"/>
  <c r="M2386" i="1"/>
  <c r="M6747" i="1"/>
  <c r="M1805" i="1"/>
  <c r="M6545" i="1"/>
  <c r="M4249" i="1"/>
  <c r="M524" i="1"/>
  <c r="M962" i="1"/>
  <c r="M5634" i="1"/>
  <c r="M6695" i="1"/>
  <c r="M5364" i="1"/>
  <c r="M2673" i="1"/>
  <c r="M2365" i="1"/>
  <c r="M4105" i="1"/>
  <c r="M3093" i="1"/>
  <c r="M5111" i="1"/>
  <c r="M2338" i="1"/>
  <c r="M5635" i="1"/>
  <c r="M6395" i="1"/>
  <c r="M2803" i="1"/>
  <c r="M2804" i="1"/>
  <c r="M107" i="1"/>
  <c r="M2516" i="1"/>
  <c r="M5030" i="1"/>
  <c r="M5395" i="1"/>
  <c r="M948" i="1"/>
  <c r="M5568" i="1"/>
  <c r="M4539" i="1"/>
  <c r="M5224" i="1"/>
  <c r="M5147" i="1"/>
  <c r="M4565" i="1"/>
  <c r="M2612" i="1"/>
  <c r="M4951" i="1"/>
  <c r="M6496" i="1"/>
  <c r="M4707" i="1"/>
  <c r="M6574" i="1"/>
  <c r="M2387" i="1"/>
  <c r="M6842" i="1"/>
  <c r="M2674" i="1"/>
  <c r="M6040" i="1"/>
  <c r="M4250" i="1"/>
  <c r="M2550" i="1"/>
  <c r="M6365" i="1"/>
  <c r="M5277" i="1"/>
  <c r="M1710" i="1"/>
  <c r="M6778" i="1"/>
  <c r="M6041" i="1"/>
  <c r="M6280" i="1"/>
  <c r="M862" i="1"/>
  <c r="M7175" i="1"/>
  <c r="M6106" i="1"/>
  <c r="M525" i="1"/>
  <c r="M3802" i="1"/>
  <c r="M4439" i="1"/>
  <c r="M6042" i="1"/>
  <c r="M526" i="1"/>
  <c r="M2580" i="1"/>
  <c r="M4856" i="1"/>
  <c r="M5636" i="1"/>
  <c r="M6396" i="1"/>
  <c r="M3955" i="1"/>
  <c r="M6461" i="1"/>
  <c r="M5031" i="1"/>
  <c r="M817" i="1"/>
  <c r="M7048" i="1"/>
  <c r="M6135" i="1"/>
  <c r="M2581" i="1"/>
  <c r="M5112" i="1"/>
  <c r="M2836" i="1"/>
  <c r="M850" i="1"/>
  <c r="M6954" i="1"/>
  <c r="M7176" i="1"/>
  <c r="M2837" i="1"/>
  <c r="M7139" i="1"/>
  <c r="M6510" i="1"/>
  <c r="M4952" i="1"/>
  <c r="M4996" i="1"/>
  <c r="M7106" i="1"/>
  <c r="M1870" i="1"/>
  <c r="M818" i="1"/>
  <c r="M4522" i="1"/>
  <c r="M4708" i="1"/>
  <c r="M554" i="1"/>
  <c r="M2551" i="1"/>
  <c r="M4997" i="1"/>
  <c r="M6599" i="1"/>
  <c r="M2675" i="1"/>
  <c r="M2613" i="1"/>
  <c r="M5070" i="1"/>
  <c r="M6955" i="1"/>
  <c r="M6803" i="1"/>
  <c r="M6462" i="1"/>
  <c r="M2614" i="1"/>
  <c r="M6748" i="1"/>
  <c r="M1806" i="1"/>
  <c r="M3094" i="1"/>
  <c r="M2805" i="1"/>
  <c r="M2552" i="1"/>
  <c r="M6107" i="1"/>
  <c r="M2582" i="1"/>
  <c r="M5193" i="1"/>
  <c r="M2806" i="1"/>
  <c r="M963" i="1"/>
  <c r="M6281" i="1"/>
  <c r="M4773" i="1"/>
  <c r="M2295" i="1"/>
  <c r="M1772" i="1"/>
  <c r="M4774" i="1"/>
  <c r="M136" i="1"/>
  <c r="M5278" i="1"/>
  <c r="M3060" i="1"/>
  <c r="M1773" i="1"/>
  <c r="M4633" i="1"/>
  <c r="M5332" i="1"/>
  <c r="M137" i="1"/>
  <c r="M1741" i="1"/>
  <c r="M555" i="1"/>
  <c r="M5113" i="1"/>
  <c r="M819" i="1"/>
  <c r="M1711" i="1"/>
  <c r="M6843" i="1"/>
  <c r="M6067" i="1"/>
  <c r="M6282" i="1"/>
  <c r="M5148" i="1"/>
  <c r="M6043" i="1"/>
  <c r="M6575" i="1"/>
  <c r="M6333" i="1"/>
  <c r="M6068" i="1"/>
  <c r="M3095" i="1"/>
  <c r="M4998" i="1"/>
  <c r="M4212" i="1"/>
  <c r="M1871" i="1"/>
  <c r="M6875" i="1"/>
  <c r="M6463" i="1"/>
  <c r="M6283" i="1"/>
  <c r="M2708" i="1"/>
  <c r="M4681" i="1"/>
  <c r="M4523" i="1"/>
  <c r="M5365" i="1"/>
  <c r="M4892" i="1"/>
  <c r="M5071" i="1"/>
  <c r="M5656" i="1"/>
  <c r="M4692" i="1"/>
  <c r="M6632" i="1"/>
  <c r="M7014" i="1"/>
  <c r="M6926" i="1"/>
  <c r="M6927" i="1"/>
  <c r="M857" i="1"/>
  <c r="M5657" i="1"/>
  <c r="M2709" i="1"/>
  <c r="M6366" i="1"/>
  <c r="M6397" i="1"/>
  <c r="M6367" i="1"/>
  <c r="M1807" i="1"/>
  <c r="M4213" i="1"/>
  <c r="M138" i="1"/>
  <c r="M3506" i="1"/>
  <c r="M6511" i="1"/>
  <c r="M5569" i="1"/>
  <c r="M4999" i="1"/>
  <c r="M5141" i="1"/>
  <c r="M949" i="1"/>
  <c r="M6844" i="1"/>
  <c r="M7235" i="1"/>
  <c r="M6284" i="1"/>
  <c r="M6576" i="1"/>
  <c r="M4709" i="1"/>
  <c r="M6577" i="1"/>
  <c r="M7075" i="1"/>
  <c r="M6808" i="1"/>
  <c r="M2278" i="1"/>
  <c r="M4440" i="1"/>
  <c r="M6876" i="1"/>
  <c r="M4874" i="1"/>
  <c r="M5161" i="1"/>
  <c r="M108" i="1"/>
  <c r="M7049" i="1"/>
  <c r="M2615" i="1"/>
  <c r="M3061" i="1"/>
  <c r="M2676" i="1"/>
  <c r="M820" i="1"/>
  <c r="M5000" i="1"/>
  <c r="M821" i="1"/>
  <c r="M6202" i="1"/>
  <c r="M6877" i="1"/>
  <c r="M3803" i="1"/>
  <c r="M6069" i="1"/>
  <c r="M6334" i="1"/>
  <c r="M3062" i="1"/>
  <c r="M6464" i="1"/>
  <c r="M6668" i="1"/>
  <c r="M6669" i="1"/>
  <c r="M2616" i="1"/>
  <c r="M2517" i="1"/>
  <c r="M4524" i="1"/>
  <c r="M5194" i="1"/>
  <c r="M6465" i="1"/>
  <c r="M7050" i="1"/>
  <c r="M5605" i="1"/>
  <c r="M2553" i="1"/>
  <c r="M6878" i="1"/>
  <c r="M7140" i="1"/>
  <c r="M822" i="1"/>
  <c r="M3747" i="1"/>
  <c r="M7177" i="1"/>
  <c r="M6136" i="1"/>
  <c r="M3804" i="1"/>
  <c r="M6512" i="1"/>
  <c r="M6246" i="1"/>
  <c r="M3032" i="1"/>
  <c r="M7076" i="1"/>
  <c r="M3767" i="1"/>
  <c r="M6845" i="1"/>
  <c r="M2807" i="1"/>
  <c r="M6956" i="1"/>
  <c r="M109" i="1"/>
  <c r="M6846" i="1"/>
  <c r="M2710" i="1"/>
  <c r="M4825" i="1"/>
  <c r="M3962" i="1"/>
  <c r="M6999" i="1"/>
  <c r="M5162" i="1"/>
  <c r="M6670" i="1"/>
  <c r="M6044" i="1"/>
  <c r="M7205" i="1"/>
  <c r="M6137" i="1"/>
  <c r="M3963" i="1"/>
  <c r="M4857" i="1"/>
  <c r="M5225" i="1"/>
  <c r="M4826" i="1"/>
  <c r="M2583" i="1"/>
  <c r="M7141" i="1"/>
  <c r="M3805" i="1"/>
  <c r="M6749" i="1"/>
  <c r="M4362" i="1"/>
  <c r="M1742" i="1"/>
  <c r="M964" i="1"/>
  <c r="M3033" i="1"/>
  <c r="M2838" i="1"/>
  <c r="M3063" i="1"/>
  <c r="M6671" i="1"/>
  <c r="M7178" i="1"/>
  <c r="M6513" i="1"/>
  <c r="M6247" i="1"/>
  <c r="M4893" i="1"/>
  <c r="M7142" i="1"/>
  <c r="M4634" i="1"/>
  <c r="M5001" i="1"/>
  <c r="M6987" i="1"/>
  <c r="M139" i="1"/>
  <c r="M6750" i="1"/>
  <c r="M6335" i="1"/>
  <c r="M5226" i="1"/>
  <c r="M3806" i="1"/>
  <c r="M4635" i="1"/>
  <c r="M1743" i="1"/>
  <c r="M6285" i="1"/>
  <c r="M2296" i="1"/>
  <c r="M5142" i="1"/>
  <c r="M5333" i="1"/>
  <c r="M5637" i="1"/>
  <c r="M2617" i="1"/>
  <c r="M4953" i="1"/>
  <c r="M6070" i="1"/>
  <c r="M5032" i="1"/>
  <c r="M4924" i="1"/>
  <c r="M6429" i="1"/>
  <c r="M2584" i="1"/>
  <c r="M1808" i="1"/>
  <c r="M5306" i="1"/>
  <c r="M7107" i="1"/>
  <c r="M7206" i="1"/>
  <c r="M4636" i="1"/>
  <c r="M5366" i="1"/>
  <c r="M2388" i="1"/>
  <c r="M5163" i="1"/>
  <c r="M916" i="1"/>
  <c r="M7143" i="1"/>
  <c r="M851" i="1"/>
  <c r="M6203" i="1"/>
  <c r="M4608" i="1"/>
  <c r="M4139" i="1"/>
  <c r="M2808" i="1"/>
  <c r="M5334" i="1"/>
  <c r="M6809" i="1"/>
  <c r="M5098" i="1"/>
  <c r="M140" i="1"/>
  <c r="M6779" i="1"/>
  <c r="M4875" i="1"/>
  <c r="M2297" i="1"/>
  <c r="M6514" i="1"/>
  <c r="M6398" i="1"/>
  <c r="M4954" i="1"/>
  <c r="M4894" i="1"/>
  <c r="M6689" i="1"/>
  <c r="M6138" i="1"/>
  <c r="M2809" i="1"/>
  <c r="M1839" i="1"/>
  <c r="M141" i="1"/>
  <c r="M5259" i="1"/>
  <c r="M3768" i="1"/>
  <c r="M1774" i="1"/>
  <c r="M5658" i="1"/>
  <c r="M2986" i="1"/>
  <c r="M4540" i="1"/>
  <c r="M1840" i="1"/>
  <c r="M3956" i="1"/>
  <c r="M3769" i="1"/>
  <c r="M2810" i="1"/>
  <c r="M5606" i="1"/>
  <c r="M7108" i="1"/>
  <c r="M6309" i="1"/>
  <c r="M7236" i="1"/>
  <c r="M1775" i="1"/>
  <c r="M6466" i="1"/>
  <c r="M3770" i="1"/>
  <c r="M110" i="1"/>
  <c r="M5072" i="1"/>
  <c r="M6578" i="1"/>
  <c r="M965" i="1"/>
  <c r="M4827" i="1"/>
  <c r="M917" i="1"/>
  <c r="M5538" i="1"/>
  <c r="M7051" i="1"/>
  <c r="M4876" i="1"/>
  <c r="M3064" i="1"/>
  <c r="M2389" i="1"/>
  <c r="M4895" i="1"/>
  <c r="M5396" i="1"/>
  <c r="M5367" i="1"/>
  <c r="M2867" i="1"/>
  <c r="M3065" i="1"/>
  <c r="M1872" i="1"/>
  <c r="M7237" i="1"/>
  <c r="M5062" i="1"/>
  <c r="M111" i="1"/>
  <c r="M2811" i="1"/>
  <c r="M4541" i="1"/>
  <c r="M1744" i="1"/>
  <c r="M2518" i="1"/>
  <c r="M6399" i="1"/>
  <c r="M5195" i="1"/>
  <c r="M3034" i="1"/>
  <c r="M2554" i="1"/>
  <c r="M5164" i="1"/>
  <c r="M6045" i="1"/>
  <c r="M6400" i="1"/>
  <c r="M3035" i="1"/>
  <c r="M4106" i="1"/>
  <c r="M5607" i="1"/>
  <c r="M142" i="1"/>
  <c r="M143" i="1"/>
  <c r="M7015" i="1"/>
  <c r="M2868" i="1"/>
  <c r="M1776" i="1"/>
  <c r="M7077" i="1"/>
  <c r="M4828" i="1"/>
  <c r="M4925" i="1"/>
  <c r="M4896" i="1"/>
  <c r="M3507" i="1"/>
  <c r="M5196" i="1"/>
  <c r="M7179" i="1"/>
  <c r="M527" i="1"/>
  <c r="M6231" i="1"/>
  <c r="M4107" i="1"/>
  <c r="M5539" i="1"/>
  <c r="M5638" i="1"/>
  <c r="M6957" i="1"/>
  <c r="M7238" i="1"/>
  <c r="M6310" i="1"/>
  <c r="M6600" i="1"/>
  <c r="M6071" i="1"/>
  <c r="M918" i="1"/>
  <c r="M5099" i="1"/>
  <c r="M2987" i="1"/>
  <c r="M919" i="1"/>
  <c r="M3771" i="1"/>
  <c r="M6879" i="1"/>
  <c r="M6601" i="1"/>
  <c r="M5165" i="1"/>
  <c r="M2869" i="1"/>
  <c r="M6788" i="1"/>
  <c r="M5197" i="1"/>
  <c r="M6108" i="1"/>
  <c r="M3036" i="1"/>
  <c r="M6751" i="1"/>
  <c r="M3223" i="1"/>
  <c r="M6789" i="1"/>
  <c r="M6336" i="1"/>
  <c r="M2519" i="1"/>
  <c r="M5033" i="1"/>
  <c r="M6430" i="1"/>
  <c r="M6467" i="1"/>
  <c r="M5570" i="1"/>
  <c r="M920" i="1"/>
  <c r="M2711" i="1"/>
  <c r="M4566" i="1"/>
  <c r="M1873" i="1"/>
  <c r="M7052" i="1"/>
  <c r="M2839" i="1"/>
  <c r="M3066" i="1"/>
  <c r="M2677" i="1"/>
  <c r="M4567" i="1"/>
  <c r="M528" i="1"/>
  <c r="M3096" i="1"/>
  <c r="M1809" i="1"/>
  <c r="M858" i="1"/>
  <c r="M4775" i="1"/>
  <c r="M6204" i="1"/>
  <c r="M6072" i="1"/>
  <c r="M5166" i="1"/>
  <c r="M6431" i="1"/>
  <c r="M1712" i="1"/>
  <c r="M3037" i="1"/>
  <c r="M1745" i="1"/>
  <c r="M6633" i="1"/>
  <c r="M6432" i="1"/>
  <c r="M921" i="1"/>
  <c r="M4441" i="1"/>
  <c r="M2945" i="1"/>
  <c r="M5034" i="1"/>
  <c r="M4363" i="1"/>
  <c r="M5540" i="1"/>
  <c r="M5541" i="1"/>
  <c r="M4955" i="1"/>
  <c r="M2812" i="1"/>
  <c r="M556" i="1"/>
  <c r="M2339" i="1"/>
  <c r="M5368" i="1"/>
  <c r="M1746" i="1"/>
  <c r="M5571" i="1"/>
  <c r="M6139" i="1"/>
  <c r="M922" i="1"/>
  <c r="M5369" i="1"/>
  <c r="M529" i="1"/>
  <c r="M2712" i="1"/>
  <c r="M3748" i="1"/>
  <c r="M3186" i="1"/>
  <c r="M5370" i="1"/>
  <c r="M7109" i="1"/>
  <c r="M6634" i="1"/>
  <c r="M2520" i="1"/>
  <c r="M5279" i="1"/>
  <c r="M5659" i="1"/>
  <c r="M823" i="1"/>
  <c r="M6433" i="1"/>
  <c r="M3067" i="1"/>
  <c r="M5397" i="1"/>
  <c r="M3654" i="1"/>
  <c r="M4525" i="1"/>
  <c r="M6732" i="1"/>
  <c r="M2298" i="1"/>
  <c r="M2870" i="1"/>
  <c r="M7207" i="1"/>
  <c r="M4214" i="1"/>
  <c r="M5149" i="1"/>
  <c r="M1995" i="1"/>
  <c r="M5143" i="1"/>
  <c r="M2840" i="1"/>
  <c r="M4956" i="1"/>
  <c r="M6752" i="1"/>
  <c r="M7144" i="1"/>
  <c r="M6337" i="1"/>
  <c r="M3772" i="1"/>
  <c r="M923" i="1"/>
  <c r="M5144" i="1"/>
  <c r="M7078" i="1"/>
  <c r="M4637" i="1"/>
  <c r="M5035" i="1"/>
  <c r="M5280" i="1"/>
  <c r="M1777" i="1"/>
  <c r="M6109" i="1"/>
  <c r="M1778" i="1"/>
  <c r="M2390" i="1"/>
  <c r="M5073" i="1"/>
  <c r="M7000" i="1"/>
  <c r="M5114" i="1"/>
  <c r="M924" i="1"/>
  <c r="M2841" i="1"/>
  <c r="M5572" i="1"/>
  <c r="M5371" i="1"/>
  <c r="M5074" i="1"/>
  <c r="M6958" i="1"/>
  <c r="M4140" i="1"/>
  <c r="M4442" i="1"/>
  <c r="M2842" i="1"/>
  <c r="M6468" i="1"/>
  <c r="M6515" i="1"/>
  <c r="M5660" i="1"/>
  <c r="M5639" i="1"/>
  <c r="M2418" i="1"/>
  <c r="M2813" i="1"/>
  <c r="M7110" i="1"/>
  <c r="M5036" i="1"/>
  <c r="M5115" i="1"/>
  <c r="M7016" i="1"/>
  <c r="M4710" i="1"/>
  <c r="M6469" i="1"/>
  <c r="M5198" i="1"/>
  <c r="M2391" i="1"/>
  <c r="M5661" i="1"/>
  <c r="M4443" i="1"/>
  <c r="M2366" i="1"/>
  <c r="M5037" i="1"/>
  <c r="M1713" i="1"/>
  <c r="M5116" i="1"/>
  <c r="M4597" i="1"/>
  <c r="M7111" i="1"/>
  <c r="M6847" i="1"/>
  <c r="M6546" i="1"/>
  <c r="M5227" i="1"/>
  <c r="M5199" i="1"/>
  <c r="M6959" i="1"/>
  <c r="M5002" i="1"/>
  <c r="M7112" i="1"/>
  <c r="M3097" i="1"/>
  <c r="M7113" i="1"/>
  <c r="M6286" i="1"/>
  <c r="M7208" i="1"/>
  <c r="M6497" i="1"/>
  <c r="M4957" i="1"/>
  <c r="M5003" i="1"/>
  <c r="M6434" i="1"/>
  <c r="M7209" i="1"/>
  <c r="M6547" i="1"/>
  <c r="M6205" i="1"/>
  <c r="M6470" i="1"/>
  <c r="M5038" i="1"/>
  <c r="M6046" i="1"/>
  <c r="M3098" i="1"/>
  <c r="M112" i="1"/>
  <c r="M7145" i="1"/>
  <c r="M5200" i="1"/>
  <c r="M7146" i="1"/>
  <c r="M6206" i="1"/>
  <c r="M6733" i="1"/>
  <c r="M1810" i="1"/>
  <c r="M7079" i="1"/>
  <c r="M2419" i="1"/>
  <c r="M6073" i="1"/>
  <c r="M5335" i="1"/>
  <c r="M3068" i="1"/>
  <c r="M557" i="1"/>
  <c r="M4542" i="1"/>
  <c r="M1841" i="1"/>
  <c r="M6635" i="1"/>
  <c r="M3807" i="1"/>
  <c r="M7001" i="1"/>
  <c r="M5372" i="1"/>
  <c r="M6753" i="1"/>
  <c r="M2871" i="1"/>
  <c r="M5662" i="1"/>
  <c r="M1811" i="1"/>
  <c r="M6900" i="1"/>
  <c r="M4638" i="1"/>
  <c r="M6401" i="1"/>
  <c r="M5542" i="1"/>
  <c r="M2585" i="1"/>
  <c r="M7210" i="1"/>
  <c r="M6696" i="1"/>
  <c r="M7180" i="1"/>
  <c r="M4682" i="1"/>
  <c r="M2420" i="1"/>
  <c r="M6636" i="1"/>
  <c r="M6207" i="1"/>
  <c r="M2521" i="1"/>
  <c r="M7147" i="1"/>
  <c r="M5281" i="1"/>
  <c r="M4776" i="1"/>
  <c r="M5608" i="1"/>
  <c r="M3481" i="1"/>
  <c r="M1714" i="1"/>
  <c r="M4983" i="1"/>
  <c r="M3069" i="1"/>
  <c r="M6498" i="1"/>
  <c r="M3070" i="1"/>
  <c r="M824" i="1"/>
  <c r="M5336" i="1"/>
  <c r="M4897" i="1"/>
  <c r="M6047" i="1"/>
  <c r="M6754" i="1"/>
  <c r="M6402" i="1"/>
  <c r="M6672" i="1"/>
  <c r="M4364" i="1"/>
  <c r="M7053" i="1"/>
  <c r="M4568" i="1"/>
  <c r="M2421" i="1"/>
  <c r="M5004" i="1"/>
  <c r="M6673" i="1"/>
  <c r="M2678" i="1"/>
  <c r="M2299" i="1"/>
  <c r="M4958" i="1"/>
  <c r="M6403" i="1"/>
  <c r="M3038" i="1"/>
  <c r="M2586" i="1"/>
  <c r="M5663" i="1"/>
  <c r="M5039" i="1"/>
  <c r="M4543" i="1"/>
  <c r="M4251" i="1"/>
  <c r="M6880" i="1"/>
  <c r="M4175" i="1"/>
  <c r="M925" i="1"/>
  <c r="M6208" i="1"/>
  <c r="M2279" i="1"/>
  <c r="M3508" i="1"/>
  <c r="M852" i="1"/>
  <c r="M6548" i="1"/>
  <c r="M6960" i="1"/>
  <c r="M6471" i="1"/>
  <c r="M5260" i="1"/>
  <c r="M4141" i="1"/>
  <c r="M4365" i="1"/>
  <c r="M2587" i="1"/>
  <c r="M5609" i="1"/>
  <c r="M5307" i="1"/>
  <c r="M4829" i="1"/>
  <c r="M6287" i="1"/>
  <c r="M966" i="1"/>
  <c r="M2679" i="1"/>
  <c r="M7114" i="1"/>
  <c r="M6961" i="1"/>
  <c r="M2079" i="1"/>
  <c r="M6734" i="1"/>
  <c r="M5005" i="1"/>
  <c r="M950" i="1"/>
  <c r="M5150" i="1"/>
  <c r="M6232" i="1"/>
  <c r="M6881" i="1"/>
  <c r="M2422" i="1"/>
  <c r="M7080" i="1"/>
  <c r="M5261" i="1"/>
  <c r="M6209" i="1"/>
  <c r="M5373" i="1"/>
  <c r="M6755" i="1"/>
  <c r="M4711" i="1"/>
  <c r="M6248" i="1"/>
  <c r="M7002" i="1"/>
  <c r="M6074" i="1"/>
  <c r="M5228" i="1"/>
  <c r="M2392" i="1"/>
  <c r="M951" i="1"/>
  <c r="M5337" i="1"/>
  <c r="M4544" i="1"/>
  <c r="M5075" i="1"/>
  <c r="M7081" i="1"/>
  <c r="M4693" i="1"/>
  <c r="M4712" i="1"/>
  <c r="M4777" i="1"/>
  <c r="M2393" i="1"/>
  <c r="M6901" i="1"/>
  <c r="M6810" i="1"/>
  <c r="M1812" i="1"/>
  <c r="M6249" i="1"/>
  <c r="M2713" i="1"/>
  <c r="M6311" i="1"/>
  <c r="M4252" i="1"/>
  <c r="M6928" i="1"/>
  <c r="M2340" i="1"/>
  <c r="M6602" i="1"/>
  <c r="M6110" i="1"/>
  <c r="M6697" i="1"/>
  <c r="M2555" i="1"/>
  <c r="M4898" i="1"/>
  <c r="M6288" i="1"/>
  <c r="M3749" i="1"/>
  <c r="M926" i="1"/>
  <c r="M1842" i="1"/>
  <c r="M4108" i="1"/>
  <c r="M5664" i="1"/>
  <c r="M6048" i="1"/>
  <c r="M2300" i="1"/>
  <c r="M1874" i="1"/>
  <c r="M6962" i="1"/>
  <c r="M5167" i="1"/>
  <c r="M6579" i="1"/>
  <c r="M2522" i="1"/>
  <c r="M6312" i="1"/>
  <c r="M7017" i="1"/>
  <c r="M2301" i="1"/>
  <c r="M4215" i="1"/>
  <c r="M6929" i="1"/>
  <c r="M6075" i="1"/>
  <c r="M5168" i="1"/>
  <c r="M4899" i="1"/>
  <c r="M5229" i="1"/>
  <c r="M1875" i="1"/>
  <c r="M6076" i="1"/>
  <c r="M7018" i="1"/>
  <c r="M7181" i="1"/>
  <c r="M6111" i="1"/>
  <c r="M6580" i="1"/>
  <c r="M3773" i="1"/>
  <c r="M6140" i="1"/>
  <c r="M6811" i="1"/>
  <c r="M1779" i="1"/>
  <c r="M6516" i="1"/>
  <c r="M7239" i="1"/>
  <c r="M7148" i="1"/>
  <c r="M927" i="1"/>
  <c r="M2523" i="1"/>
  <c r="M1747" i="1"/>
  <c r="M6472" i="1"/>
  <c r="M5338" i="1"/>
  <c r="M2680" i="1"/>
  <c r="M6435" i="1"/>
  <c r="M4598" i="1"/>
  <c r="M7115" i="1"/>
  <c r="M2872" i="1"/>
  <c r="M5398" i="1"/>
  <c r="M3482" i="1"/>
  <c r="M4830" i="1"/>
  <c r="M7149" i="1"/>
  <c r="M3071" i="1"/>
  <c r="M7082" i="1"/>
  <c r="M6250" i="1"/>
  <c r="M5006" i="1"/>
  <c r="M7211" i="1"/>
  <c r="M2341" i="1"/>
  <c r="M6251" i="1"/>
  <c r="M5573" i="1"/>
  <c r="M2714" i="1"/>
  <c r="M5399" i="1"/>
  <c r="M5282" i="1"/>
  <c r="M2843" i="1"/>
  <c r="M1996" i="1"/>
  <c r="M6338" i="1"/>
  <c r="M1691" i="1"/>
  <c r="M4666" i="1"/>
  <c r="M2618" i="1"/>
  <c r="M7083" i="1"/>
  <c r="M5007" i="1"/>
  <c r="M6930" i="1"/>
  <c r="M2556" i="1"/>
  <c r="M1748" i="1"/>
  <c r="M2302" i="1"/>
  <c r="M4831" i="1"/>
  <c r="M7019" i="1"/>
  <c r="M2619" i="1"/>
  <c r="M5230" i="1"/>
  <c r="M4599" i="1"/>
  <c r="M904" i="1"/>
  <c r="M6790" i="1"/>
  <c r="M4778" i="1"/>
  <c r="M6436" i="1"/>
  <c r="M144" i="1"/>
  <c r="M4142" i="1"/>
  <c r="M7084" i="1"/>
  <c r="M4959" i="1"/>
  <c r="M6112" i="1"/>
  <c r="M6674" i="1"/>
  <c r="M6313" i="1"/>
  <c r="M5574" i="1"/>
  <c r="M4253" i="1"/>
  <c r="M6289" i="1"/>
  <c r="M3039" i="1"/>
  <c r="M4960" i="1"/>
  <c r="M5543" i="1"/>
  <c r="M7182" i="1"/>
  <c r="M4832" i="1"/>
  <c r="M5040" i="1"/>
  <c r="M3509" i="1"/>
  <c r="M2588" i="1"/>
  <c r="M2681" i="1"/>
  <c r="M1715" i="1"/>
  <c r="M2423" i="1"/>
  <c r="M6252" i="1"/>
  <c r="M6963" i="1"/>
  <c r="M2080" i="1"/>
  <c r="M4779" i="1"/>
  <c r="M2715" i="1"/>
  <c r="M7183" i="1"/>
  <c r="M2394" i="1"/>
  <c r="M1843" i="1"/>
  <c r="M4926" i="1"/>
  <c r="M4961" i="1"/>
  <c r="M6637" i="1"/>
  <c r="M4444" i="1"/>
  <c r="M5041" i="1"/>
  <c r="M905" i="1"/>
  <c r="M2303" i="1"/>
  <c r="M6581" i="1"/>
  <c r="M6368" i="1"/>
  <c r="M4713" i="1"/>
  <c r="M2716" i="1"/>
  <c r="M6253" i="1"/>
  <c r="M4714" i="1"/>
  <c r="M825" i="1"/>
  <c r="M3655" i="1"/>
  <c r="M6549" i="1"/>
  <c r="M2524" i="1"/>
  <c r="M2814" i="1"/>
  <c r="M6499" i="1"/>
  <c r="M4639" i="1"/>
  <c r="M1813" i="1"/>
  <c r="M4242" i="1"/>
  <c r="M6638" i="1"/>
  <c r="M6473" i="1"/>
  <c r="M4683" i="1"/>
  <c r="M6791" i="1"/>
  <c r="M7020" i="1"/>
  <c r="M6210" i="1"/>
  <c r="M5374" i="1"/>
  <c r="M5400" i="1"/>
  <c r="M3656" i="1"/>
  <c r="M7150" i="1"/>
  <c r="M6639" i="1"/>
  <c r="M5008" i="1"/>
  <c r="M6785" i="1"/>
  <c r="M113" i="1"/>
  <c r="M5375" i="1"/>
  <c r="M6675" i="1"/>
  <c r="M7240" i="1"/>
  <c r="M6964" i="1"/>
  <c r="M145" i="1"/>
  <c r="M6404" i="1"/>
  <c r="M5339" i="1"/>
  <c r="M5076" i="1"/>
  <c r="M2324" i="1"/>
  <c r="M6698" i="1"/>
  <c r="M5376" i="1"/>
  <c r="M2620" i="1"/>
  <c r="M6756" i="1"/>
  <c r="M4366" i="1"/>
  <c r="M6254" i="1"/>
  <c r="M2717" i="1"/>
  <c r="M2682" i="1"/>
  <c r="M6517" i="1"/>
  <c r="M5201" i="1"/>
  <c r="M4445" i="1"/>
  <c r="M5640" i="1"/>
  <c r="M5077" i="1"/>
  <c r="M6405" i="1"/>
  <c r="M3072" i="1"/>
  <c r="M2424" i="1"/>
  <c r="M1876" i="1"/>
  <c r="M7184" i="1"/>
  <c r="M5340" i="1"/>
  <c r="M978" i="1"/>
  <c r="M2988" i="1"/>
  <c r="M5231" i="1"/>
  <c r="M5610" i="1"/>
  <c r="M2844" i="1"/>
  <c r="M6699" i="1"/>
  <c r="M5232" i="1"/>
  <c r="M4715" i="1"/>
  <c r="M5611" i="1"/>
  <c r="M826" i="1"/>
  <c r="M3808" i="1"/>
  <c r="M3750" i="1"/>
  <c r="M5117" i="1"/>
  <c r="M7116" i="1"/>
  <c r="M6582" i="1"/>
  <c r="M4367" i="1"/>
  <c r="M5283" i="1"/>
  <c r="M2525" i="1"/>
  <c r="M2325" i="1"/>
  <c r="M6902" i="1"/>
  <c r="M928" i="1"/>
  <c r="M5544" i="1"/>
  <c r="M6339" i="1"/>
  <c r="M4471" i="1"/>
  <c r="M4368" i="1"/>
  <c r="M6369" i="1"/>
  <c r="M4900" i="1"/>
  <c r="M3099" i="1"/>
  <c r="M3073" i="1"/>
  <c r="M6340" i="1"/>
  <c r="M4901" i="1"/>
  <c r="M4716" i="1"/>
  <c r="M5169" i="1"/>
  <c r="M6077" i="1"/>
  <c r="M5377" i="1"/>
  <c r="M2845" i="1"/>
  <c r="M3224" i="1"/>
  <c r="M7085" i="1"/>
  <c r="M929" i="1"/>
  <c r="M6211" i="1"/>
  <c r="M6676" i="1"/>
  <c r="M5170" i="1"/>
  <c r="M5233" i="1"/>
  <c r="M7185" i="1"/>
  <c r="M6406" i="1"/>
  <c r="M930" i="1"/>
  <c r="M6407" i="1"/>
  <c r="M114" i="1"/>
  <c r="M5612" i="1"/>
  <c r="M6812" i="1"/>
  <c r="M5009" i="1"/>
  <c r="M6141" i="1"/>
  <c r="M5171" i="1"/>
  <c r="M2280" i="1"/>
  <c r="M5665" i="1"/>
  <c r="M530" i="1"/>
  <c r="M3964" i="1"/>
  <c r="M6518" i="1"/>
  <c r="M1736" i="1"/>
  <c r="M1844" i="1"/>
  <c r="M2526" i="1"/>
  <c r="M3809" i="1"/>
  <c r="M6519" i="1"/>
  <c r="M7086" i="1"/>
  <c r="M4877" i="1"/>
  <c r="M1780" i="1"/>
  <c r="M6255" i="1"/>
  <c r="M2621" i="1"/>
  <c r="M7151" i="1"/>
  <c r="M6813" i="1"/>
  <c r="M5575" i="1"/>
  <c r="M1781" i="1"/>
  <c r="M3774" i="1"/>
  <c r="M4254" i="1"/>
  <c r="M6520" i="1"/>
  <c r="M6965" i="1"/>
  <c r="M7152" i="1"/>
  <c r="M827" i="1"/>
  <c r="M3181" i="1"/>
  <c r="M2081" i="1"/>
  <c r="M2342" i="1"/>
  <c r="M6500" i="1"/>
  <c r="M4878" i="1"/>
  <c r="M6501" i="1"/>
  <c r="M1782" i="1"/>
  <c r="M5172" i="1"/>
  <c r="M2326" i="1"/>
  <c r="M4962" i="1"/>
  <c r="M5284" i="1"/>
  <c r="M1814" i="1"/>
  <c r="M6931" i="1"/>
  <c r="M6988" i="1"/>
  <c r="M4667" i="1"/>
  <c r="M1716" i="1"/>
  <c r="M6603" i="1"/>
  <c r="M5285" i="1"/>
  <c r="M2367" i="1"/>
  <c r="M3510" i="1"/>
  <c r="M6677" i="1"/>
  <c r="M2527" i="1"/>
  <c r="M6341" i="1"/>
  <c r="M2343" i="1"/>
  <c r="M6814" i="1"/>
  <c r="M4984" i="1"/>
  <c r="M6521" i="1"/>
  <c r="M7117" i="1"/>
  <c r="M5078" i="1"/>
  <c r="M6550" i="1"/>
  <c r="M3657" i="1"/>
  <c r="M5666" i="1"/>
  <c r="M6848" i="1"/>
  <c r="M6849" i="1"/>
  <c r="M4545" i="1"/>
  <c r="M5641" i="1"/>
  <c r="M6049" i="1"/>
  <c r="M6966" i="1"/>
  <c r="M4717" i="1"/>
  <c r="M967" i="1"/>
  <c r="M6583" i="1"/>
  <c r="M146" i="1"/>
  <c r="M2683" i="1"/>
  <c r="M3040" i="1"/>
  <c r="M3810" i="1"/>
  <c r="M3775" i="1"/>
  <c r="M6604" i="1"/>
  <c r="M1815" i="1"/>
  <c r="M6967" i="1"/>
  <c r="M6256" i="1"/>
  <c r="M2684" i="1"/>
  <c r="M5286" i="1"/>
  <c r="M2069" i="1"/>
  <c r="M2281" i="1"/>
  <c r="M2528" i="1"/>
  <c r="M6437" i="1"/>
  <c r="M4902" i="1"/>
  <c r="M7212" i="1"/>
  <c r="M4668" i="1"/>
  <c r="M6113" i="1"/>
  <c r="M6290" i="1"/>
  <c r="M5234" i="1"/>
  <c r="M3074" i="1"/>
  <c r="M147" i="1"/>
  <c r="M2529" i="1"/>
  <c r="M6314" i="1"/>
  <c r="M5118" i="1"/>
  <c r="M531" i="1"/>
  <c r="M2846" i="1"/>
  <c r="M1997" i="1"/>
  <c r="M5613" i="1"/>
  <c r="M6968" i="1"/>
  <c r="M6408" i="1"/>
  <c r="M6932" i="1"/>
  <c r="M4833" i="1"/>
  <c r="M2344" i="1"/>
  <c r="M5262" i="1"/>
  <c r="M4546" i="1"/>
  <c r="M5576" i="1"/>
  <c r="M2425" i="1"/>
  <c r="M5287" i="1"/>
  <c r="M5119" i="1"/>
  <c r="M4927" i="1"/>
  <c r="M5100" i="1"/>
  <c r="M5577" i="1"/>
  <c r="M5173" i="1"/>
  <c r="M3041" i="1"/>
  <c r="M4858" i="1"/>
  <c r="M6370" i="1"/>
  <c r="M2622" i="1"/>
  <c r="M3483" i="1"/>
  <c r="M6522" i="1"/>
  <c r="M6371" i="1"/>
  <c r="M6142" i="1"/>
  <c r="M2815" i="1"/>
  <c r="M1877" i="1"/>
  <c r="M6850" i="1"/>
  <c r="M4255" i="1"/>
  <c r="M6969" i="1"/>
  <c r="M6233" i="1"/>
  <c r="M5667" i="1"/>
  <c r="M5378" i="1"/>
  <c r="M4143" i="1"/>
  <c r="M1845" i="1"/>
  <c r="M6882" i="1"/>
  <c r="M6474" i="1"/>
  <c r="M5235" i="1"/>
  <c r="M3484" i="1"/>
  <c r="M5120" i="1"/>
  <c r="M2557" i="1"/>
  <c r="M6114" i="1"/>
  <c r="M3182" i="1"/>
  <c r="M3658" i="1"/>
  <c r="M115" i="1"/>
  <c r="M7087" i="1"/>
  <c r="M5545" i="1"/>
  <c r="M7213" i="1"/>
  <c r="M3776" i="1"/>
  <c r="M4609" i="1"/>
  <c r="M7214" i="1"/>
  <c r="M2816" i="1"/>
  <c r="M6212" i="1"/>
  <c r="M1816" i="1"/>
  <c r="M4963" i="1"/>
  <c r="M5236" i="1"/>
  <c r="M6078" i="1"/>
  <c r="M6792" i="1"/>
  <c r="M2873" i="1"/>
  <c r="M6050" i="1"/>
  <c r="M7186" i="1"/>
  <c r="M4694" i="1"/>
  <c r="M4780" i="1"/>
  <c r="M7021" i="1"/>
  <c r="M955" i="1"/>
  <c r="M6989" i="1"/>
  <c r="M4216" i="1"/>
  <c r="M3075" i="1"/>
  <c r="M4256" i="1"/>
  <c r="M6584" i="1"/>
  <c r="M6291" i="1"/>
  <c r="M4446" i="1"/>
  <c r="M2426" i="1"/>
  <c r="M3777" i="1"/>
  <c r="M1846" i="1"/>
  <c r="M6605" i="1"/>
  <c r="M6990" i="1"/>
  <c r="M4640" i="1"/>
  <c r="M1817" i="1"/>
  <c r="M3042" i="1"/>
  <c r="M5010" i="1"/>
  <c r="M1717" i="1"/>
  <c r="M863" i="1"/>
  <c r="M2847" i="1"/>
  <c r="M5011" i="1"/>
  <c r="M6640" i="1"/>
  <c r="M3751" i="1"/>
  <c r="M4217" i="1"/>
  <c r="M2368" i="1"/>
  <c r="M952" i="1"/>
  <c r="M953" i="1"/>
  <c r="M6786" i="1"/>
  <c r="M1878" i="1"/>
  <c r="M5379" i="1"/>
  <c r="M4903" i="1"/>
  <c r="M6051" i="1"/>
  <c r="M7153" i="1"/>
  <c r="M6213" i="1"/>
  <c r="M2718" i="1"/>
  <c r="M2848" i="1"/>
  <c r="M5401" i="1"/>
  <c r="M6815" i="1"/>
  <c r="M5202" i="1"/>
  <c r="M4904" i="1"/>
  <c r="M3485" i="1"/>
  <c r="M3659" i="1"/>
  <c r="M4369" i="1"/>
  <c r="M2877" i="1"/>
  <c r="M2589" i="1"/>
  <c r="M6903" i="1"/>
  <c r="M4569" i="1"/>
  <c r="M5668" i="1"/>
  <c r="M4718" i="1"/>
  <c r="M5642" i="1"/>
  <c r="M3183" i="1"/>
  <c r="M7003" i="1"/>
  <c r="M1783" i="1"/>
  <c r="M6933" i="1"/>
  <c r="M1879" i="1"/>
  <c r="M3965" i="1"/>
  <c r="M7215" i="1"/>
  <c r="M7154" i="1"/>
  <c r="M859" i="1"/>
  <c r="M6315" i="1"/>
  <c r="M148" i="1"/>
  <c r="M6079" i="1"/>
  <c r="M2369" i="1"/>
  <c r="M6292" i="1"/>
  <c r="M6551" i="1"/>
  <c r="M5546" i="1"/>
  <c r="M4472" i="1"/>
  <c r="M7004" i="1"/>
  <c r="M6743" i="1"/>
  <c r="M558" i="1"/>
  <c r="M1749" i="1"/>
  <c r="M1818" i="1"/>
  <c r="M3752" i="1"/>
  <c r="M4928" i="1"/>
  <c r="M3966" i="1"/>
  <c r="M6214" i="1"/>
  <c r="M6904" i="1"/>
  <c r="M2849" i="1"/>
  <c r="M6552" i="1"/>
  <c r="M4218" i="1"/>
  <c r="M1847" i="1"/>
  <c r="M4781" i="1"/>
  <c r="M1784" i="1"/>
  <c r="M6215" i="1"/>
  <c r="M931" i="1"/>
  <c r="M6438" i="1"/>
  <c r="M4547" i="1"/>
  <c r="M5174" i="1"/>
  <c r="M6316" i="1"/>
  <c r="M2530" i="1"/>
  <c r="M5547" i="1"/>
  <c r="M4719" i="1"/>
  <c r="M6585" i="1"/>
  <c r="M6080" i="1"/>
  <c r="M6816" i="1"/>
  <c r="M4720" i="1"/>
  <c r="M6991" i="1"/>
  <c r="M6439" i="1"/>
  <c r="M3043" i="1"/>
  <c r="M6934" i="1"/>
  <c r="M2427" i="1"/>
  <c r="M2590" i="1"/>
  <c r="M4548" i="1"/>
  <c r="M6970" i="1"/>
  <c r="M2685" i="1"/>
  <c r="M2686" i="1"/>
  <c r="M2395" i="1"/>
  <c r="M3044" i="1"/>
  <c r="M2558" i="1"/>
  <c r="M7241" i="1"/>
  <c r="M116" i="1"/>
  <c r="M6735" i="1"/>
  <c r="M7216" i="1"/>
  <c r="M3811" i="1"/>
  <c r="M5079" i="1"/>
  <c r="M4721" i="1"/>
  <c r="M1880" i="1"/>
  <c r="M5548" i="1"/>
  <c r="M4473" i="1"/>
  <c r="M2817" i="1"/>
  <c r="M5380" i="1"/>
  <c r="M6817" i="1"/>
  <c r="M6143" i="1"/>
  <c r="M932" i="1"/>
  <c r="M6780" i="1"/>
  <c r="M6757" i="1"/>
  <c r="M3957" i="1"/>
  <c r="M6372" i="1"/>
  <c r="M2531" i="1"/>
  <c r="M7118" i="1"/>
  <c r="M6144" i="1"/>
  <c r="M4610" i="1"/>
  <c r="M5121" i="1"/>
  <c r="M3076" i="1"/>
  <c r="M4985" i="1"/>
  <c r="M1785" i="1"/>
  <c r="M7054" i="1"/>
  <c r="M6317" i="1"/>
  <c r="M1848" i="1"/>
  <c r="M532" i="1"/>
  <c r="M968" i="1"/>
  <c r="M7022" i="1"/>
  <c r="M6293" i="1"/>
  <c r="M4549" i="1"/>
  <c r="M1718" i="1"/>
  <c r="M5381" i="1"/>
  <c r="M2532" i="1"/>
  <c r="M5341" i="1"/>
  <c r="M1786" i="1"/>
  <c r="M6373" i="1"/>
  <c r="M5237" i="1"/>
  <c r="M6342" i="1"/>
  <c r="M954" i="1"/>
  <c r="M7119" i="1"/>
  <c r="M6374" i="1"/>
  <c r="M6736" i="1"/>
  <c r="M6935" i="1"/>
  <c r="M6523" i="1"/>
  <c r="M1881" i="1"/>
  <c r="M533" i="1"/>
  <c r="M2282" i="1"/>
  <c r="M5042" i="1"/>
  <c r="M7217" i="1"/>
  <c r="M7055" i="1"/>
  <c r="M5288" i="1"/>
  <c r="M6883" i="1"/>
  <c r="M6375" i="1"/>
  <c r="M6936" i="1"/>
  <c r="M4834" i="1"/>
  <c r="M3967" i="1"/>
  <c r="M5342" i="1"/>
  <c r="M6216" i="1"/>
  <c r="M3486" i="1"/>
  <c r="M6818" i="1"/>
  <c r="M2559" i="1"/>
  <c r="M5080" i="1"/>
  <c r="M6971" i="1"/>
  <c r="M6409" i="1"/>
  <c r="M5081" i="1"/>
  <c r="M5343" i="1"/>
  <c r="M7056" i="1"/>
  <c r="M5402" i="1"/>
  <c r="M1849" i="1"/>
  <c r="M6586" i="1"/>
  <c r="M149" i="1"/>
  <c r="M1750" i="1"/>
  <c r="M1692" i="1"/>
  <c r="M5578" i="1"/>
  <c r="M2850" i="1"/>
  <c r="M534" i="1"/>
  <c r="M4722" i="1"/>
  <c r="M5579" i="1"/>
  <c r="M5122" i="1"/>
  <c r="M6257" i="1"/>
  <c r="M4641" i="1"/>
  <c r="M933" i="1"/>
  <c r="M1787" i="1"/>
  <c r="M6343" i="1"/>
  <c r="M3045" i="1"/>
  <c r="M4642" i="1"/>
  <c r="M6440" i="1"/>
  <c r="M3046" i="1"/>
  <c r="M3812" i="1"/>
  <c r="M3100" i="1"/>
  <c r="M4447" i="1"/>
  <c r="M2560" i="1"/>
  <c r="M6475" i="1"/>
  <c r="M4669" i="1"/>
  <c r="M4550" i="1"/>
  <c r="M5614" i="1"/>
  <c r="M6344" i="1"/>
  <c r="M2687" i="1"/>
  <c r="M5043" i="1"/>
  <c r="M6884" i="1"/>
  <c r="M6081" i="1"/>
  <c r="M3813" i="1"/>
  <c r="M4986" i="1"/>
  <c r="M6052" i="1"/>
  <c r="M5238" i="1"/>
  <c r="M2304" i="1"/>
  <c r="M6905" i="1"/>
  <c r="M6082" i="1"/>
  <c r="M6781" i="1"/>
  <c r="M5239" i="1"/>
  <c r="M2688" i="1"/>
  <c r="M7088" i="1"/>
  <c r="M3753" i="1"/>
  <c r="M2878" i="1"/>
  <c r="M5643" i="1"/>
  <c r="M2327" i="1"/>
  <c r="M3754" i="1"/>
  <c r="M5082" i="1"/>
  <c r="M6410" i="1"/>
  <c r="M3511" i="1"/>
  <c r="M3077" i="1"/>
  <c r="M6376" i="1"/>
  <c r="M5669" i="1"/>
  <c r="M6258" i="1"/>
  <c r="M5263" i="1"/>
  <c r="M5549" i="1"/>
  <c r="M6641" i="1"/>
  <c r="M2719" i="1"/>
  <c r="M4670" i="1"/>
  <c r="M5615" i="1"/>
  <c r="M5151" i="1"/>
  <c r="M4448" i="1"/>
  <c r="M4695" i="1"/>
  <c r="M5240" i="1"/>
  <c r="M150" i="1"/>
  <c r="M5175" i="1"/>
  <c r="M7120" i="1"/>
  <c r="M2879" i="1"/>
  <c r="M3968" i="1"/>
  <c r="M6819" i="1"/>
  <c r="M117" i="1"/>
  <c r="M4219" i="1"/>
  <c r="M5152" i="1"/>
  <c r="M2396" i="1"/>
  <c r="M2428" i="1"/>
  <c r="M3101" i="1"/>
  <c r="M5616" i="1"/>
  <c r="M2345" i="1"/>
  <c r="M3969" i="1"/>
  <c r="M4835" i="1"/>
  <c r="M4551" i="1"/>
  <c r="M1788" i="1"/>
  <c r="M3102" i="1"/>
  <c r="M1751" i="1"/>
  <c r="M4859" i="1"/>
  <c r="M4879" i="1"/>
  <c r="M2397" i="1"/>
  <c r="M5176" i="1"/>
  <c r="M2689" i="1"/>
  <c r="M7005" i="1"/>
  <c r="M2561" i="1"/>
  <c r="M1752" i="1"/>
  <c r="M2720" i="1"/>
  <c r="M6700" i="1"/>
  <c r="M5123" i="1"/>
  <c r="M6972" i="1"/>
  <c r="M1753" i="1"/>
  <c r="M5124" i="1"/>
  <c r="M2398" i="1"/>
  <c r="M6083" i="1"/>
  <c r="M6259" i="1"/>
  <c r="M4836" i="1"/>
  <c r="M5063" i="1"/>
  <c r="M6053" i="1"/>
  <c r="M4570" i="1"/>
  <c r="M6606" i="1"/>
  <c r="M4370" i="1"/>
  <c r="M4257" i="1"/>
  <c r="M1719" i="1"/>
  <c r="M6885" i="1"/>
  <c r="M2328" i="1"/>
  <c r="M535" i="1"/>
  <c r="M5617" i="1"/>
  <c r="M4449" i="1"/>
  <c r="M7242" i="1"/>
  <c r="M3970" i="1"/>
  <c r="M934" i="1"/>
  <c r="M5012" i="1"/>
  <c r="M1882" i="1"/>
  <c r="M3512" i="1"/>
  <c r="M5203" i="1"/>
  <c r="M2283" i="1"/>
  <c r="M5403" i="1"/>
  <c r="M7187" i="1"/>
  <c r="M4474" i="1"/>
  <c r="M5289" i="1"/>
  <c r="M1789" i="1"/>
  <c r="M5013" i="1"/>
  <c r="M3660" i="1"/>
  <c r="M6145" i="1"/>
  <c r="M6973" i="1"/>
  <c r="M1819" i="1"/>
  <c r="M1754" i="1"/>
  <c r="M2533" i="1"/>
  <c r="M6758" i="1"/>
  <c r="M6377" i="1"/>
  <c r="M2818" i="1"/>
  <c r="M4880" i="1"/>
  <c r="M6587" i="1"/>
  <c r="M6642" i="1"/>
  <c r="M6851" i="1"/>
  <c r="M4220" i="1"/>
  <c r="M6793" i="1"/>
  <c r="M4696" i="1"/>
  <c r="M3047" i="1"/>
  <c r="M4987" i="1"/>
  <c r="M6345" i="1"/>
  <c r="M6701" i="1"/>
  <c r="M7023" i="1"/>
  <c r="M4782" i="1"/>
  <c r="M5241" i="1"/>
  <c r="M969" i="1"/>
  <c r="M7155" i="1"/>
  <c r="M3187" i="1"/>
  <c r="M5264" i="1"/>
  <c r="M6820" i="1"/>
  <c r="M7218" i="1"/>
  <c r="M6217" i="1"/>
  <c r="M1883" i="1"/>
  <c r="M2623" i="1"/>
  <c r="M4860" i="1"/>
  <c r="M2690" i="1"/>
  <c r="M6441" i="1"/>
  <c r="M4144" i="1"/>
  <c r="M4671" i="1"/>
  <c r="M1720" i="1"/>
  <c r="M6260" i="1"/>
  <c r="M6054" i="1"/>
  <c r="M1790" i="1"/>
  <c r="M6442" i="1"/>
  <c r="M5618" i="1"/>
  <c r="M1998" i="1"/>
  <c r="M1791" i="1"/>
  <c r="M6476" i="1"/>
  <c r="M6411" i="1"/>
  <c r="M6553" i="1"/>
  <c r="M3755" i="1"/>
  <c r="M6702" i="1"/>
  <c r="M6703" i="1"/>
  <c r="M4905" i="1"/>
  <c r="M2591" i="1"/>
  <c r="M4371" i="1"/>
  <c r="M151" i="1"/>
  <c r="M7057" i="1"/>
  <c r="M3103" i="1"/>
  <c r="M4611" i="1"/>
  <c r="M2721" i="1"/>
  <c r="M536" i="1"/>
  <c r="M4221" i="1"/>
  <c r="M7058" i="1"/>
  <c r="M5177" i="1"/>
  <c r="M3971" i="1"/>
  <c r="M2874" i="1"/>
  <c r="M4783" i="1"/>
  <c r="M6607" i="1"/>
  <c r="M3972" i="1"/>
  <c r="M3778" i="1"/>
  <c r="M5382" i="1"/>
  <c r="M6906" i="1"/>
  <c r="M6084" i="1"/>
  <c r="M6974" i="1"/>
  <c r="M6794" i="1"/>
  <c r="M6261" i="1"/>
  <c r="M4222" i="1"/>
  <c r="M4450" i="1"/>
  <c r="M4552" i="1"/>
  <c r="M5125" i="1"/>
  <c r="M935" i="1"/>
  <c r="M5580" i="1"/>
  <c r="M4861" i="1"/>
  <c r="M5126" i="1"/>
  <c r="M4988" i="1"/>
  <c r="M4672" i="1"/>
  <c r="M5550" i="1"/>
  <c r="M5153" i="1"/>
  <c r="M2592" i="1"/>
  <c r="M2593" i="1"/>
  <c r="M6975" i="1"/>
  <c r="M3513" i="1"/>
  <c r="M6524" i="1"/>
  <c r="M4906" i="1"/>
  <c r="M2691" i="1"/>
  <c r="M1721" i="1"/>
  <c r="M6821" i="1"/>
  <c r="M3779" i="1"/>
  <c r="M5551" i="1"/>
  <c r="M6346" i="1"/>
  <c r="M1850" i="1"/>
  <c r="M2379" i="1"/>
  <c r="M4223" i="1"/>
  <c r="M2562" i="1"/>
  <c r="M2323" i="1"/>
  <c r="M559" i="1"/>
  <c r="M4600" i="1"/>
  <c r="M3780" i="1"/>
  <c r="M6378" i="1"/>
  <c r="M1722" i="1"/>
  <c r="M6412" i="1"/>
  <c r="M1820" i="1"/>
  <c r="M4723" i="1"/>
  <c r="M4929" i="1"/>
  <c r="M2534" i="1"/>
  <c r="M4784" i="1"/>
  <c r="M2624" i="1"/>
  <c r="M6413" i="1"/>
  <c r="M6822" i="1"/>
  <c r="M4451" i="1"/>
  <c r="M1693" i="1"/>
  <c r="M6992" i="1"/>
  <c r="M4452" i="1"/>
  <c r="M5101" i="1"/>
  <c r="M7188" i="1"/>
  <c r="M7219" i="1"/>
  <c r="M6502" i="1"/>
  <c r="M6608" i="1"/>
  <c r="M5044" i="1"/>
  <c r="M3514" i="1"/>
  <c r="M6937" i="1"/>
  <c r="M5265" i="1"/>
  <c r="M1884" i="1"/>
  <c r="M6379" i="1"/>
  <c r="M6503" i="1"/>
  <c r="M7121" i="1"/>
  <c r="M3781" i="1"/>
  <c r="M6823" i="1"/>
  <c r="M7024" i="1"/>
  <c r="M7156" i="1"/>
  <c r="M2429" i="1"/>
  <c r="M2329" i="1"/>
  <c r="M7189" i="1"/>
  <c r="M4930" i="1"/>
  <c r="M6146" i="1"/>
  <c r="M3814" i="1"/>
  <c r="M6852" i="1"/>
  <c r="M4553" i="1"/>
  <c r="M7122" i="1"/>
  <c r="M6294" i="1"/>
  <c r="M6976" i="1"/>
  <c r="M4109" i="1"/>
  <c r="M2851" i="1"/>
  <c r="M4907" i="1"/>
  <c r="M4837" i="1"/>
  <c r="M4453" i="1"/>
  <c r="M2692" i="1"/>
  <c r="M2305" i="1"/>
  <c r="M6085" i="1"/>
  <c r="M6824" i="1"/>
  <c r="M7089" i="1"/>
  <c r="M6554" i="1"/>
  <c r="M4475" i="1"/>
  <c r="M5204" i="1"/>
  <c r="M3661" i="1"/>
  <c r="M5102" i="1"/>
  <c r="M6115" i="1"/>
  <c r="M6380" i="1"/>
  <c r="M2852" i="1"/>
  <c r="M1821" i="1"/>
  <c r="M6678" i="1"/>
  <c r="M5083" i="1"/>
  <c r="M152" i="1"/>
  <c r="M2625" i="1"/>
  <c r="M3782" i="1"/>
  <c r="M4862" i="1"/>
  <c r="M6086" i="1"/>
  <c r="M5619" i="1"/>
  <c r="M1694" i="1"/>
  <c r="M6477" i="1"/>
  <c r="M2380" i="1"/>
  <c r="M6414" i="1"/>
  <c r="M2082" i="1"/>
  <c r="M6147" i="1"/>
  <c r="M4224" i="1"/>
  <c r="M5178" i="1"/>
  <c r="M970" i="1"/>
  <c r="M6295" i="1"/>
  <c r="M3078" i="1"/>
  <c r="M4785" i="1"/>
  <c r="M3973" i="1"/>
  <c r="M537" i="1"/>
  <c r="M3815" i="1"/>
  <c r="M6759" i="1"/>
  <c r="M6977" i="1"/>
  <c r="M6347" i="1"/>
  <c r="M6415" i="1"/>
  <c r="M5127" i="1"/>
  <c r="M2563" i="1"/>
  <c r="M828" i="1"/>
  <c r="M2722" i="1"/>
  <c r="M2284" i="1"/>
  <c r="M829" i="1"/>
  <c r="M6381" i="1"/>
  <c r="M7190" i="1"/>
  <c r="M3079" i="1"/>
  <c r="M1885" i="1"/>
  <c r="M4643" i="1"/>
  <c r="M5670" i="1"/>
  <c r="M2594" i="1"/>
  <c r="M6886" i="1"/>
  <c r="M2626" i="1"/>
  <c r="M6055" i="1"/>
  <c r="M4466" i="1"/>
  <c r="M6262" i="1"/>
  <c r="M2430" i="1"/>
  <c r="M4225" i="1"/>
  <c r="M5179" i="1"/>
  <c r="M3662" i="1"/>
  <c r="M4258" i="1"/>
  <c r="M5180" i="1"/>
  <c r="M3756" i="1"/>
  <c r="M6609" i="1"/>
  <c r="M6782" i="1"/>
  <c r="M3783" i="1"/>
  <c r="M1822" i="1"/>
  <c r="M6643" i="1"/>
  <c r="M2627" i="1"/>
  <c r="M2819" i="1"/>
  <c r="M1886" i="1"/>
  <c r="M2564" i="1"/>
  <c r="M5014" i="1"/>
  <c r="M6704" i="1"/>
  <c r="AX14" i="3"/>
  <c r="A35" i="7" s="1"/>
  <c r="AX15" i="3"/>
  <c r="A36" i="7" s="1"/>
  <c r="AX16" i="3"/>
  <c r="A37" i="7" s="1"/>
  <c r="AX17" i="3"/>
  <c r="A38" i="7" s="1"/>
  <c r="AX18" i="3"/>
  <c r="A39" i="7" s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5424" i="1"/>
  <c r="M5326" i="1"/>
  <c r="M2478" i="1"/>
  <c r="M4765" i="1"/>
  <c r="M5532" i="1"/>
  <c r="M5472" i="1"/>
  <c r="M3479" i="1"/>
  <c r="M5423" i="1"/>
  <c r="M5471" i="1"/>
  <c r="M2511" i="1"/>
  <c r="M5470" i="1"/>
  <c r="M4764" i="1"/>
  <c r="M2510" i="1"/>
  <c r="M5469" i="1"/>
  <c r="M3478" i="1"/>
  <c r="M5439" i="1"/>
  <c r="M5325" i="1"/>
  <c r="M5468" i="1"/>
  <c r="M5438" i="1"/>
  <c r="M4812" i="1"/>
  <c r="M2477" i="1"/>
  <c r="M4763" i="1"/>
  <c r="M5467" i="1"/>
  <c r="M2509" i="1"/>
  <c r="M6196" i="1"/>
  <c r="M5531" i="1"/>
  <c r="M2508" i="1"/>
  <c r="M5466" i="1"/>
  <c r="M5465" i="1"/>
  <c r="M6195" i="1"/>
  <c r="M4820" i="1"/>
  <c r="M5530" i="1"/>
  <c r="M4314" i="1"/>
  <c r="M4811" i="1"/>
  <c r="M4810" i="1"/>
  <c r="M3477" i="1"/>
  <c r="M2507" i="1"/>
  <c r="M3476" i="1"/>
  <c r="M5529" i="1"/>
  <c r="M5422" i="1"/>
  <c r="M3475" i="1"/>
  <c r="M2476" i="1"/>
  <c r="M4313" i="1"/>
  <c r="M5464" i="1"/>
  <c r="M2475" i="1"/>
  <c r="M4762" i="1"/>
  <c r="M2474" i="1"/>
  <c r="M2473" i="1"/>
  <c r="M4809" i="1"/>
  <c r="M2472" i="1"/>
  <c r="M3474" i="1"/>
  <c r="M2506" i="1"/>
  <c r="M5528" i="1"/>
  <c r="M5527" i="1"/>
  <c r="M3473" i="1"/>
  <c r="M4761" i="1"/>
  <c r="M4312" i="1"/>
  <c r="M5463" i="1"/>
  <c r="M2505" i="1"/>
  <c r="M6194" i="1"/>
  <c r="M5462" i="1"/>
  <c r="M4311" i="1"/>
  <c r="M6193" i="1"/>
  <c r="M5324" i="1"/>
  <c r="M4808" i="1"/>
  <c r="M5461" i="1"/>
  <c r="M2471" i="1"/>
  <c r="M4043" i="1"/>
  <c r="M5460" i="1"/>
  <c r="M5526" i="1"/>
  <c r="M5323" i="1"/>
  <c r="M5322" i="1"/>
  <c r="M5321" i="1"/>
  <c r="M5437" i="1"/>
  <c r="M5421" i="1"/>
  <c r="M6192" i="1"/>
  <c r="M3222" i="1"/>
  <c r="M5525" i="1"/>
  <c r="M2470" i="1"/>
  <c r="M4819" i="1"/>
  <c r="M2469" i="1"/>
  <c r="M4272" i="1"/>
  <c r="M6191" i="1"/>
  <c r="M2504" i="1"/>
  <c r="M5420" i="1"/>
  <c r="M2468" i="1"/>
  <c r="M3472" i="1"/>
  <c r="M2467" i="1"/>
  <c r="M2466" i="1"/>
  <c r="M2465" i="1"/>
  <c r="M5459" i="1"/>
  <c r="M6190" i="1"/>
  <c r="M3471" i="1"/>
  <c r="M5320" i="1"/>
  <c r="M4807" i="1"/>
  <c r="M5419" i="1"/>
  <c r="M2464" i="1"/>
  <c r="M2463" i="1"/>
  <c r="M4806" i="1"/>
  <c r="M2503" i="1"/>
  <c r="M6189" i="1"/>
  <c r="M6188" i="1"/>
  <c r="M2462" i="1"/>
  <c r="M5319" i="1"/>
  <c r="M4042" i="1"/>
  <c r="M5458" i="1"/>
  <c r="M5436" i="1"/>
  <c r="M6187" i="1"/>
  <c r="M6186" i="1"/>
  <c r="M5435" i="1"/>
  <c r="M5524" i="1"/>
  <c r="M2461" i="1"/>
  <c r="M2502" i="1"/>
  <c r="M5457" i="1"/>
  <c r="M4805" i="1"/>
  <c r="M2501" i="1"/>
  <c r="M5456" i="1"/>
  <c r="M5523" i="1"/>
  <c r="M3470" i="1"/>
  <c r="M2460" i="1"/>
  <c r="M5455" i="1"/>
  <c r="M5522" i="1"/>
  <c r="M6185" i="1"/>
  <c r="M6184" i="1"/>
  <c r="M4041" i="1"/>
  <c r="M6183" i="1"/>
  <c r="M4310" i="1"/>
  <c r="M3469" i="1"/>
  <c r="M3954" i="1"/>
  <c r="M3468" i="1"/>
  <c r="M6182" i="1"/>
  <c r="M2984" i="1"/>
  <c r="M5454" i="1"/>
  <c r="M4309" i="1"/>
  <c r="M4760" i="1"/>
  <c r="M2500" i="1"/>
  <c r="M6181" i="1"/>
  <c r="M5521" i="1"/>
  <c r="M5520" i="1"/>
  <c r="M4759" i="1"/>
  <c r="M2983" i="1"/>
  <c r="M5418" i="1"/>
  <c r="M6180" i="1"/>
  <c r="M2459" i="1"/>
  <c r="M4804" i="1"/>
  <c r="M4040" i="1"/>
  <c r="M4039" i="1"/>
  <c r="M5453" i="1"/>
  <c r="M5417" i="1"/>
  <c r="M5318" i="1"/>
  <c r="M6179" i="1"/>
  <c r="M4803" i="1"/>
  <c r="M5317" i="1"/>
  <c r="M5434" i="1"/>
  <c r="M2499" i="1"/>
  <c r="M4758" i="1"/>
  <c r="M4271" i="1"/>
  <c r="M4818" i="1"/>
  <c r="M4817" i="1"/>
  <c r="M4757" i="1"/>
  <c r="M4816" i="1"/>
  <c r="M4270" i="1"/>
  <c r="M2498" i="1"/>
  <c r="M4756" i="1"/>
  <c r="M2497" i="1"/>
  <c r="M2496" i="1"/>
  <c r="M5452" i="1"/>
  <c r="M3467" i="1"/>
  <c r="M5433" i="1"/>
  <c r="M6178" i="1"/>
  <c r="M4308" i="1"/>
  <c r="M2495" i="1"/>
  <c r="M5451" i="1"/>
  <c r="M2982" i="1"/>
  <c r="M3466" i="1"/>
  <c r="M5519" i="1"/>
  <c r="M4755" i="1"/>
  <c r="M5432" i="1"/>
  <c r="M2458" i="1"/>
  <c r="M5450" i="1"/>
  <c r="M2494" i="1"/>
  <c r="M4754" i="1"/>
  <c r="M5431" i="1"/>
  <c r="M4815" i="1"/>
  <c r="M5449" i="1"/>
  <c r="M5448" i="1"/>
  <c r="M5416" i="1"/>
  <c r="M5518" i="1"/>
  <c r="M5430" i="1"/>
  <c r="M4802" i="1"/>
  <c r="M5517" i="1"/>
  <c r="M4753" i="1"/>
  <c r="M2457" i="1"/>
  <c r="M2493" i="1"/>
  <c r="M3465" i="1"/>
  <c r="M5316" i="1"/>
  <c r="M4752" i="1"/>
  <c r="M6177" i="1"/>
  <c r="M5447" i="1"/>
  <c r="M5415" i="1"/>
  <c r="M4801" i="1"/>
  <c r="M6176" i="1"/>
  <c r="M5516" i="1"/>
  <c r="M6175" i="1"/>
  <c r="M2492" i="1"/>
  <c r="M4751" i="1"/>
  <c r="M2981" i="1"/>
  <c r="M2456" i="1"/>
  <c r="M5515" i="1"/>
  <c r="M3464" i="1"/>
  <c r="M4750" i="1"/>
  <c r="M5414" i="1"/>
  <c r="M2491" i="1"/>
  <c r="M2455" i="1"/>
  <c r="M6174" i="1"/>
  <c r="M3463" i="1"/>
  <c r="M5514" i="1"/>
  <c r="M4814" i="1"/>
  <c r="M3462" i="1"/>
  <c r="M3461" i="1"/>
  <c r="M3460" i="1"/>
  <c r="M5513" i="1"/>
  <c r="M3953" i="1"/>
  <c r="M6173" i="1"/>
  <c r="M2490" i="1"/>
  <c r="M5413" i="1"/>
  <c r="M4749" i="1"/>
  <c r="M5512" i="1"/>
  <c r="M5511" i="1"/>
  <c r="M2980" i="1"/>
  <c r="M5446" i="1"/>
  <c r="M4748" i="1"/>
  <c r="M2454" i="1"/>
  <c r="M6172" i="1"/>
  <c r="M5510" i="1"/>
  <c r="M4747" i="1"/>
  <c r="M6171" i="1"/>
  <c r="M2453" i="1"/>
  <c r="M5445" i="1"/>
  <c r="M5412" i="1"/>
  <c r="M3459" i="1"/>
  <c r="M5509" i="1"/>
  <c r="M2489" i="1"/>
  <c r="M4746" i="1"/>
  <c r="M5429" i="1"/>
  <c r="M2452" i="1"/>
  <c r="M2488" i="1"/>
  <c r="M3458" i="1"/>
  <c r="M5508" i="1"/>
  <c r="M6170" i="1"/>
  <c r="M3952" i="1"/>
  <c r="M5428" i="1"/>
  <c r="M4745" i="1"/>
  <c r="M4744" i="1"/>
  <c r="M5507" i="1"/>
  <c r="M4307" i="1"/>
  <c r="M4813" i="1"/>
  <c r="M3457" i="1"/>
  <c r="M5444" i="1"/>
  <c r="M2487" i="1"/>
  <c r="M6169" i="1"/>
  <c r="M4743" i="1"/>
  <c r="M5315" i="1"/>
  <c r="M5427" i="1"/>
  <c r="M5443" i="1"/>
  <c r="M2486" i="1"/>
  <c r="M3951" i="1"/>
  <c r="M6168" i="1"/>
  <c r="M2451" i="1"/>
  <c r="M2485" i="1"/>
  <c r="M3221" i="1"/>
  <c r="M6167" i="1"/>
  <c r="M5506" i="1"/>
  <c r="M4742" i="1"/>
  <c r="M5505" i="1"/>
  <c r="M4741" i="1"/>
  <c r="M2450" i="1"/>
  <c r="M4740" i="1"/>
  <c r="M5411" i="1"/>
  <c r="M5504" i="1"/>
  <c r="M5314" i="1"/>
  <c r="M5410" i="1"/>
  <c r="M3456" i="1"/>
  <c r="M4739" i="1"/>
  <c r="M2484" i="1"/>
  <c r="M3455" i="1"/>
  <c r="M2483" i="1"/>
  <c r="M4738" i="1"/>
  <c r="M2449" i="1"/>
  <c r="M5503" i="1"/>
  <c r="M5426" i="1"/>
  <c r="M5313" i="1"/>
  <c r="M2482" i="1"/>
  <c r="M2481" i="1"/>
  <c r="M6166" i="1"/>
  <c r="M5502" i="1"/>
  <c r="M2480" i="1"/>
  <c r="M5442" i="1"/>
  <c r="M4269" i="1"/>
  <c r="M2479" i="1"/>
  <c r="M3950" i="1"/>
  <c r="M3454" i="1"/>
  <c r="M5409" i="1"/>
  <c r="M5425" i="1"/>
  <c r="M5312" i="1"/>
  <c r="M4800" i="1"/>
  <c r="M4306" i="1"/>
  <c r="M5441" i="1"/>
  <c r="M5501" i="1"/>
  <c r="M2448" i="1"/>
  <c r="M4799" i="1"/>
  <c r="M5500" i="1"/>
  <c r="M6165" i="1"/>
  <c r="M5440" i="1"/>
  <c r="M6164" i="1"/>
  <c r="M5408" i="1"/>
  <c r="M5311" i="1"/>
  <c r="M4480" i="1"/>
  <c r="M2866" i="1"/>
  <c r="M1769" i="1"/>
  <c r="M2734" i="1"/>
  <c r="M6492" i="1"/>
  <c r="M6721" i="1"/>
  <c r="M4919" i="1"/>
  <c r="M5598" i="1"/>
  <c r="M3525" i="1"/>
  <c r="M4685" i="1"/>
  <c r="M5106" i="1"/>
  <c r="M6507" i="1"/>
  <c r="M6274" i="1"/>
  <c r="M6952" i="1"/>
  <c r="M7043" i="1"/>
  <c r="M3114" i="1"/>
  <c r="M4948" i="1"/>
  <c r="M6662" i="1"/>
  <c r="M5222" i="1"/>
  <c r="M5305" i="1"/>
  <c r="M6540" i="1"/>
  <c r="M3524" i="1"/>
  <c r="M3113" i="1"/>
  <c r="M6629" i="1"/>
  <c r="M6307" i="1"/>
  <c r="M2447" i="1"/>
  <c r="M7258" i="1"/>
  <c r="M5631" i="1"/>
  <c r="M6951" i="1"/>
  <c r="M6720" i="1"/>
  <c r="M6459" i="1"/>
  <c r="M4737" i="1"/>
  <c r="M7042" i="1"/>
  <c r="M7232" i="1"/>
  <c r="M6628" i="1"/>
  <c r="M134" i="1"/>
  <c r="M6491" i="1"/>
  <c r="M1867" i="1"/>
  <c r="M4798" i="1"/>
  <c r="M4871" i="1"/>
  <c r="M2322" i="1"/>
  <c r="M6393" i="1"/>
  <c r="M4479" i="1"/>
  <c r="M6573" i="1"/>
  <c r="M1768" i="1"/>
  <c r="M5139" i="1"/>
  <c r="M5138" i="1"/>
  <c r="M4241" i="1"/>
  <c r="M2733" i="1"/>
  <c r="M6572" i="1"/>
  <c r="M3682" i="1"/>
  <c r="M6919" i="1"/>
  <c r="M6539" i="1"/>
  <c r="M5060" i="1"/>
  <c r="M2636" i="1"/>
  <c r="M553" i="1"/>
  <c r="M5565" i="1"/>
  <c r="M6490" i="1"/>
  <c r="M2381" i="1"/>
  <c r="M6837" i="1"/>
  <c r="M4918" i="1"/>
  <c r="M562" i="1"/>
  <c r="M5272" i="1"/>
  <c r="M6392" i="1"/>
  <c r="M7071" i="1"/>
  <c r="M1802" i="1"/>
  <c r="M2361" i="1"/>
  <c r="M4853" i="1"/>
  <c r="M5255" i="1"/>
  <c r="M3983" i="1"/>
  <c r="M1835" i="1"/>
  <c r="M4870" i="1"/>
  <c r="M4663" i="1"/>
  <c r="M6571" i="1"/>
  <c r="M7257" i="1"/>
  <c r="M5650" i="1"/>
  <c r="M4662" i="1"/>
  <c r="M5630" i="1"/>
  <c r="M7170" i="1"/>
  <c r="M6306" i="1"/>
  <c r="M3523" i="1"/>
  <c r="M7137" i="1"/>
  <c r="M6918" i="1"/>
  <c r="M6997" i="1"/>
  <c r="M3830" i="1"/>
  <c r="M2446" i="1"/>
  <c r="M4917" i="1"/>
  <c r="M2321" i="1"/>
  <c r="M6741" i="1"/>
  <c r="M6570" i="1"/>
  <c r="M2732" i="1"/>
  <c r="M5564" i="1"/>
  <c r="M6627" i="1"/>
  <c r="M4661" i="1"/>
  <c r="M2993" i="1"/>
  <c r="M7256" i="1"/>
  <c r="M4797" i="1"/>
  <c r="M5563" i="1"/>
  <c r="M6985" i="1"/>
  <c r="M6898" i="1"/>
  <c r="M5649" i="1"/>
  <c r="M946" i="1"/>
  <c r="M6996" i="1"/>
  <c r="M5392" i="1"/>
  <c r="M5391" i="1"/>
  <c r="M5648" i="1"/>
  <c r="M847" i="1"/>
  <c r="M5562" i="1"/>
  <c r="M1834" i="1"/>
  <c r="M3058" i="1"/>
  <c r="M6950" i="1"/>
  <c r="M2865" i="1"/>
  <c r="M2360" i="1"/>
  <c r="M7231" i="1"/>
  <c r="M4660" i="1"/>
  <c r="M6391" i="1"/>
  <c r="M3982" i="1"/>
  <c r="M6273" i="1"/>
  <c r="M5597" i="1"/>
  <c r="M2414" i="1"/>
  <c r="M2610" i="1"/>
  <c r="M7041" i="1"/>
  <c r="M6426" i="1"/>
  <c r="M2701" i="1"/>
  <c r="M6569" i="1"/>
  <c r="M4852" i="1"/>
  <c r="M5254" i="1"/>
  <c r="M6626" i="1"/>
  <c r="M167" i="1"/>
  <c r="M2609" i="1"/>
  <c r="M1900" i="1"/>
  <c r="M2876" i="1"/>
  <c r="M166" i="1"/>
  <c r="M6719" i="1"/>
  <c r="M7070" i="1"/>
  <c r="M7040" i="1"/>
  <c r="M4659" i="1"/>
  <c r="M561" i="1"/>
  <c r="M6538" i="1"/>
  <c r="M1735" i="1"/>
  <c r="M1767" i="1"/>
  <c r="M6897" i="1"/>
  <c r="M6458" i="1"/>
  <c r="M1766" i="1"/>
  <c r="M560" i="1"/>
  <c r="M3522" i="1"/>
  <c r="M3521" i="1"/>
  <c r="M2291" i="1"/>
  <c r="M2864" i="1"/>
  <c r="M1899" i="1"/>
  <c r="M4465" i="1"/>
  <c r="M6661" i="1"/>
  <c r="M6726" i="1"/>
  <c r="M945" i="1"/>
  <c r="M552" i="1"/>
  <c r="M2544" i="1"/>
  <c r="M2413" i="1"/>
  <c r="M3681" i="1"/>
  <c r="M5271" i="1"/>
  <c r="M2731" i="1"/>
  <c r="M6360" i="1"/>
  <c r="M3112" i="1"/>
  <c r="M3111" i="1"/>
  <c r="M6537" i="1"/>
  <c r="M4851" i="1"/>
  <c r="M6688" i="1"/>
  <c r="M2359" i="1"/>
  <c r="M4850" i="1"/>
  <c r="M6097" i="1"/>
  <c r="M944" i="1"/>
  <c r="M6272" i="1"/>
  <c r="M165" i="1"/>
  <c r="M6836" i="1"/>
  <c r="M4243" i="1"/>
  <c r="M6949" i="1"/>
  <c r="M6130" i="1"/>
  <c r="M4947" i="1"/>
  <c r="M6777" i="1"/>
  <c r="M5221" i="1"/>
  <c r="M1866" i="1"/>
  <c r="M6869" i="1"/>
  <c r="M5156" i="1"/>
  <c r="M6660" i="1"/>
  <c r="M4240" i="1"/>
  <c r="M2378" i="1"/>
  <c r="M6271" i="1"/>
  <c r="M7104" i="1"/>
  <c r="M6305" i="1"/>
  <c r="M6327" i="1"/>
  <c r="M7203" i="1"/>
  <c r="M2543" i="1"/>
  <c r="M6489" i="1"/>
  <c r="M1865" i="1"/>
  <c r="M6725" i="1"/>
  <c r="M164" i="1"/>
  <c r="M6129" i="1"/>
  <c r="M1833" i="1"/>
  <c r="M6568" i="1"/>
  <c r="M3981" i="1"/>
  <c r="M5220" i="1"/>
  <c r="M4994" i="1"/>
  <c r="M4478" i="1"/>
  <c r="M3057" i="1"/>
  <c r="M7010" i="1"/>
  <c r="M5683" i="1"/>
  <c r="M6868" i="1"/>
  <c r="M2635" i="1"/>
  <c r="M5105" i="1"/>
  <c r="M5027" i="1"/>
  <c r="M5189" i="1"/>
  <c r="M6304" i="1"/>
  <c r="M6867" i="1"/>
  <c r="M163" i="1"/>
  <c r="M5104" i="1"/>
  <c r="M4658" i="1"/>
  <c r="M4615" i="1"/>
  <c r="M5304" i="1"/>
  <c r="M4268" i="1"/>
  <c r="M7136" i="1"/>
  <c r="M5219" i="1"/>
  <c r="M6740" i="1"/>
  <c r="M5137" i="1"/>
  <c r="M5059" i="1"/>
  <c r="M4657" i="1"/>
  <c r="M2336" i="1"/>
  <c r="M6802" i="1"/>
  <c r="M6457" i="1"/>
  <c r="M6567" i="1"/>
  <c r="M5596" i="1"/>
  <c r="M5359" i="1"/>
  <c r="M1864" i="1"/>
  <c r="M4796" i="1"/>
  <c r="M4574" i="1"/>
  <c r="M4564" i="1"/>
  <c r="M6163" i="1"/>
  <c r="M6270" i="1"/>
  <c r="M6866" i="1"/>
  <c r="M5561" i="1"/>
  <c r="M3501" i="1"/>
  <c r="M6162" i="1"/>
  <c r="M551" i="1"/>
  <c r="M2608" i="1"/>
  <c r="M4736" i="1"/>
  <c r="M3110" i="1"/>
  <c r="M2992" i="1"/>
  <c r="M2863" i="1"/>
  <c r="M6243" i="1"/>
  <c r="M6917" i="1"/>
  <c r="M133" i="1"/>
  <c r="M5647" i="1"/>
  <c r="M2377" i="1"/>
  <c r="M7135" i="1"/>
  <c r="M2358" i="1"/>
  <c r="M3797" i="1"/>
  <c r="M861" i="1"/>
  <c r="M5629" i="1"/>
  <c r="M6801" i="1"/>
  <c r="M5646" i="1"/>
  <c r="M2357" i="1"/>
  <c r="M7039" i="1"/>
  <c r="M6161" i="1"/>
  <c r="M3500" i="1"/>
  <c r="M550" i="1"/>
  <c r="M6506" i="1"/>
  <c r="M132" i="1"/>
  <c r="M3499" i="1"/>
  <c r="M3109" i="1"/>
  <c r="M6359" i="1"/>
  <c r="M5303" i="1"/>
  <c r="M5390" i="1"/>
  <c r="M6269" i="1"/>
  <c r="M5026" i="1"/>
  <c r="M6718" i="1"/>
  <c r="M7169" i="1"/>
  <c r="M5097" i="1"/>
  <c r="M6488" i="1"/>
  <c r="M913" i="1"/>
  <c r="M2076" i="1"/>
  <c r="M5218" i="1"/>
  <c r="M2542" i="1"/>
  <c r="M4981" i="1"/>
  <c r="M5682" i="1"/>
  <c r="M2944" i="1"/>
  <c r="M6456" i="1"/>
  <c r="M6160" i="1"/>
  <c r="M5136" i="1"/>
  <c r="M6128" i="1"/>
  <c r="M5628" i="1"/>
  <c r="M6717" i="1"/>
  <c r="M7038" i="1"/>
  <c r="M2001" i="1"/>
  <c r="M7069" i="1"/>
  <c r="M7037" i="1"/>
  <c r="M5058" i="1"/>
  <c r="M4735" i="1"/>
  <c r="M6687" i="1"/>
  <c r="M4656" i="1"/>
  <c r="M1801" i="1"/>
  <c r="M5681" i="1"/>
  <c r="M2862" i="1"/>
  <c r="M2833" i="1"/>
  <c r="M6776" i="1"/>
  <c r="M977" i="1"/>
  <c r="M943" i="1"/>
  <c r="M4533" i="1"/>
  <c r="M5253" i="1"/>
  <c r="M4888" i="1"/>
  <c r="M6729" i="1"/>
  <c r="M7103" i="1"/>
  <c r="M6948" i="1"/>
  <c r="M3829" i="1"/>
  <c r="M7230" i="1"/>
  <c r="M6358" i="1"/>
  <c r="M2832" i="1"/>
  <c r="M5627" i="1"/>
  <c r="M5096" i="1"/>
  <c r="M7134" i="1"/>
  <c r="M2607" i="1"/>
  <c r="M5217" i="1"/>
  <c r="M6566" i="1"/>
  <c r="M6800" i="1"/>
  <c r="M7255" i="1"/>
  <c r="M6865" i="1"/>
  <c r="M7036" i="1"/>
  <c r="M7133" i="1"/>
  <c r="M6864" i="1"/>
  <c r="M6357" i="1"/>
  <c r="M7168" i="1"/>
  <c r="M3980" i="1"/>
  <c r="M2445" i="1"/>
  <c r="M6835" i="1"/>
  <c r="M6659" i="1"/>
  <c r="M3796" i="1"/>
  <c r="M6686" i="1"/>
  <c r="M6799" i="1"/>
  <c r="M2320" i="1"/>
  <c r="M4606" i="1"/>
  <c r="M2412" i="1"/>
  <c r="M5358" i="1"/>
  <c r="M4464" i="1"/>
  <c r="M1898" i="1"/>
  <c r="M2861" i="1"/>
  <c r="M1832" i="1"/>
  <c r="M6229" i="1"/>
  <c r="M7102" i="1"/>
  <c r="M2356" i="1"/>
  <c r="M6658" i="1"/>
  <c r="M2860" i="1"/>
  <c r="M1897" i="1"/>
  <c r="M6863" i="1"/>
  <c r="M7068" i="1"/>
  <c r="M3228" i="1"/>
  <c r="M4381" i="1"/>
  <c r="M6728" i="1"/>
  <c r="M4463" i="1"/>
  <c r="M6064" i="1"/>
  <c r="M942" i="1"/>
  <c r="M1704" i="1"/>
  <c r="M549" i="1"/>
  <c r="M4655" i="1"/>
  <c r="M131" i="1"/>
  <c r="M1765" i="1"/>
  <c r="M6268" i="1"/>
  <c r="M130" i="1"/>
  <c r="M6984" i="1"/>
  <c r="M129" i="1"/>
  <c r="M2319" i="1"/>
  <c r="M162" i="1"/>
  <c r="M3056" i="1"/>
  <c r="M3680" i="1"/>
  <c r="M7167" i="1"/>
  <c r="M1800" i="1"/>
  <c r="M6657" i="1"/>
  <c r="M6487" i="1"/>
  <c r="M6455" i="1"/>
  <c r="M5252" i="1"/>
  <c r="M1734" i="1"/>
  <c r="M3520" i="1"/>
  <c r="M2634" i="1"/>
  <c r="M2444" i="1"/>
  <c r="M6127" i="1"/>
  <c r="M7166" i="1"/>
  <c r="M5302" i="1"/>
  <c r="M3091" i="1"/>
  <c r="M6303" i="1"/>
  <c r="M3795" i="1"/>
  <c r="M6536" i="1"/>
  <c r="M6716" i="1"/>
  <c r="M2730" i="1"/>
  <c r="M6356" i="1"/>
  <c r="M6565" i="1"/>
  <c r="M2991" i="1"/>
  <c r="M5357" i="1"/>
  <c r="M5407" i="1"/>
  <c r="M6355" i="1"/>
  <c r="M6228" i="1"/>
  <c r="M7202" i="1"/>
  <c r="M2376" i="1"/>
  <c r="M5095" i="1"/>
  <c r="M6625" i="1"/>
  <c r="M6096" i="1"/>
  <c r="M6983" i="1"/>
  <c r="M3979" i="1"/>
  <c r="M6159" i="1"/>
  <c r="M7201" i="1"/>
  <c r="M5188" i="1"/>
  <c r="M4916" i="1"/>
  <c r="M4734" i="1"/>
  <c r="M6454" i="1"/>
  <c r="M5135" i="1"/>
  <c r="M128" i="1"/>
  <c r="M6775" i="1"/>
  <c r="M4849" i="1"/>
  <c r="M6486" i="1"/>
  <c r="M1799" i="1"/>
  <c r="M161" i="1"/>
  <c r="M2443" i="1"/>
  <c r="M127" i="1"/>
  <c r="M6425" i="1"/>
  <c r="M1733" i="1"/>
  <c r="M6158" i="1"/>
  <c r="M3794" i="1"/>
  <c r="M3108" i="1"/>
  <c r="M2318" i="1"/>
  <c r="M2317" i="1"/>
  <c r="M4239" i="1"/>
  <c r="M4563" i="1"/>
  <c r="M5187" i="1"/>
  <c r="M548" i="1"/>
  <c r="M6453" i="1"/>
  <c r="M5186" i="1"/>
  <c r="M2875" i="1"/>
  <c r="M4795" i="1"/>
  <c r="M2606" i="1"/>
  <c r="M6157" i="1"/>
  <c r="M1732" i="1"/>
  <c r="M4946" i="1"/>
  <c r="M2577" i="1"/>
  <c r="M5560" i="1"/>
  <c r="M5301" i="1"/>
  <c r="M5626" i="1"/>
  <c r="M2442" i="1"/>
  <c r="M6834" i="1"/>
  <c r="M7165" i="1"/>
  <c r="M1731" i="1"/>
  <c r="M5270" i="1"/>
  <c r="M5389" i="1"/>
  <c r="M5300" i="1"/>
  <c r="M6564" i="1"/>
  <c r="M5064" i="1"/>
  <c r="M2605" i="1"/>
  <c r="M2604" i="1"/>
  <c r="M2729" i="1"/>
  <c r="M6784" i="1"/>
  <c r="M2290" i="1"/>
  <c r="M4980" i="1"/>
  <c r="M6485" i="1"/>
  <c r="M5216" i="1"/>
  <c r="M6715" i="1"/>
  <c r="M5299" i="1"/>
  <c r="M6563" i="1"/>
  <c r="M5406" i="1"/>
  <c r="M2441" i="1"/>
  <c r="M3793" i="1"/>
  <c r="M6562" i="1"/>
  <c r="M4462" i="1"/>
  <c r="M4794" i="1"/>
  <c r="M5645" i="1"/>
  <c r="M4573" i="1"/>
  <c r="M7254" i="1"/>
  <c r="M957" i="1"/>
  <c r="M6833" i="1"/>
  <c r="M4704" i="1"/>
  <c r="M6624" i="1"/>
  <c r="M2355" i="1"/>
  <c r="M7035" i="1"/>
  <c r="M5680" i="1"/>
  <c r="M6714" i="1"/>
  <c r="M6916" i="1"/>
  <c r="M4848" i="1"/>
  <c r="M7229" i="1"/>
  <c r="M3055" i="1"/>
  <c r="M3090" i="1"/>
  <c r="M6623" i="1"/>
  <c r="M6326" i="1"/>
  <c r="M7132" i="1"/>
  <c r="M5298" i="1"/>
  <c r="M2411" i="1"/>
  <c r="M4267" i="1"/>
  <c r="M6896" i="1"/>
  <c r="M3498" i="1"/>
  <c r="M6390" i="1"/>
  <c r="M126" i="1"/>
  <c r="M4945" i="1"/>
  <c r="M2576" i="1"/>
  <c r="M2410" i="1"/>
  <c r="M7101" i="1"/>
  <c r="M5356" i="1"/>
  <c r="M2859" i="1"/>
  <c r="M4380" i="1"/>
  <c r="M5094" i="1"/>
  <c r="M4915" i="1"/>
  <c r="M7034" i="1"/>
  <c r="M3519" i="1"/>
  <c r="M4914" i="1"/>
  <c r="M2440" i="1"/>
  <c r="M6452" i="1"/>
  <c r="M3679" i="1"/>
  <c r="M6535" i="1"/>
  <c r="M3828" i="1"/>
  <c r="M2439" i="1"/>
  <c r="M7200" i="1"/>
  <c r="M6895" i="1"/>
  <c r="M5251" i="1"/>
  <c r="M5185" i="1"/>
  <c r="M6774" i="1"/>
  <c r="M4605" i="1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G9" i="3"/>
  <c r="M5045" i="1"/>
  <c r="M971" i="1"/>
  <c r="M6938" i="1"/>
  <c r="M6116" i="1"/>
  <c r="M4467" i="1"/>
  <c r="M6382" i="1"/>
  <c r="M4226" i="1"/>
  <c r="M5242" i="1"/>
  <c r="M1887" i="1"/>
  <c r="M6416" i="1"/>
  <c r="M6296" i="1"/>
  <c r="M3080" i="1"/>
  <c r="M6056" i="1"/>
  <c r="M5154" i="1"/>
  <c r="M2565" i="1"/>
  <c r="M1695" i="1"/>
  <c r="M6907" i="1"/>
  <c r="M4259" i="1"/>
  <c r="M4964" i="1"/>
  <c r="M4989" i="1"/>
  <c r="M6853" i="1"/>
  <c r="M3974" i="1"/>
  <c r="M4454" i="1"/>
  <c r="M5290" i="1"/>
  <c r="M4697" i="1"/>
  <c r="M4372" i="1"/>
  <c r="M6117" i="1"/>
  <c r="M4571" i="1"/>
  <c r="M4601" i="1"/>
  <c r="M6348" i="1"/>
  <c r="M5620" i="1"/>
  <c r="M2595" i="1"/>
  <c r="M5383" i="1"/>
  <c r="M5084" i="1"/>
  <c r="M2370" i="1"/>
  <c r="M6555" i="1"/>
  <c r="M6705" i="1"/>
  <c r="M2306" i="1"/>
  <c r="M2399" i="1"/>
  <c r="M1851" i="1"/>
  <c r="M5128" i="1"/>
  <c r="M4786" i="1"/>
  <c r="M538" i="1"/>
  <c r="M4455" i="1"/>
  <c r="M2989" i="1"/>
  <c r="M7220" i="1"/>
  <c r="M5205" i="1"/>
  <c r="M6939" i="1"/>
  <c r="M2400" i="1"/>
  <c r="M6057" i="1"/>
  <c r="M5015" i="1"/>
  <c r="M4838" i="1"/>
  <c r="M2723" i="1"/>
  <c r="M1792" i="1"/>
  <c r="M5581" i="1"/>
  <c r="M5671" i="1"/>
  <c r="M539" i="1"/>
  <c r="M4931" i="1"/>
  <c r="M6679" i="1"/>
  <c r="M1888" i="1"/>
  <c r="M4724" i="1"/>
  <c r="M4644" i="1"/>
  <c r="M6443" i="1"/>
  <c r="M4456" i="1"/>
  <c r="M4839" i="1"/>
  <c r="M7025" i="1"/>
  <c r="M2401" i="1"/>
  <c r="M7090" i="1"/>
  <c r="M4881" i="1"/>
  <c r="M118" i="1"/>
  <c r="M2346" i="1"/>
  <c r="M7191" i="1"/>
  <c r="M6908" i="1"/>
  <c r="M6218" i="1"/>
  <c r="M6825" i="1"/>
  <c r="M3663" i="1"/>
  <c r="M6760" i="1"/>
  <c r="M5016" i="1"/>
  <c r="M6761" i="1"/>
  <c r="M2402" i="1"/>
  <c r="M1755" i="1"/>
  <c r="M1696" i="1"/>
  <c r="M4840" i="1"/>
  <c r="M3487" i="1"/>
  <c r="M7026" i="1"/>
  <c r="M5266" i="1"/>
  <c r="M3488" i="1"/>
  <c r="M6588" i="1"/>
  <c r="M2596" i="1"/>
  <c r="M4526" i="1"/>
  <c r="M4227" i="1"/>
  <c r="M3757" i="1"/>
  <c r="M1793" i="1"/>
  <c r="M6826" i="1"/>
  <c r="M540" i="1"/>
  <c r="M4787" i="1"/>
  <c r="M6854" i="1"/>
  <c r="M2070" i="1"/>
  <c r="M6680" i="1"/>
  <c r="M2820" i="1"/>
  <c r="M3664" i="1"/>
  <c r="M2693" i="1"/>
  <c r="M6417" i="1"/>
  <c r="M4527" i="1"/>
  <c r="M2628" i="1"/>
  <c r="M7221" i="1"/>
  <c r="M2307" i="1"/>
  <c r="M6297" i="1"/>
  <c r="M5384" i="1"/>
  <c r="M1823" i="1"/>
  <c r="M6418" i="1"/>
  <c r="M2535" i="1"/>
  <c r="M5582" i="1"/>
  <c r="M7192" i="1"/>
  <c r="M6298" i="1"/>
  <c r="M2308" i="1"/>
  <c r="M6589" i="1"/>
  <c r="M6148" i="1"/>
  <c r="M6478" i="1"/>
  <c r="M830" i="1"/>
  <c r="M5181" i="1"/>
  <c r="M2347" i="1"/>
  <c r="M3665" i="1"/>
  <c r="M5085" i="1"/>
  <c r="M4554" i="1"/>
  <c r="M4373" i="1"/>
  <c r="M4645" i="1"/>
  <c r="M5291" i="1"/>
  <c r="M5267" i="1"/>
  <c r="M153" i="1"/>
  <c r="M2285" i="1"/>
  <c r="M6706" i="1"/>
  <c r="M4468" i="1"/>
  <c r="M154" i="1"/>
  <c r="M2348" i="1"/>
  <c r="M155" i="1"/>
  <c r="M3784" i="1"/>
  <c r="M4841" i="1"/>
  <c r="M4725" i="1"/>
  <c r="M1756" i="1"/>
  <c r="M5672" i="1"/>
  <c r="M7027" i="1"/>
  <c r="M3816" i="1"/>
  <c r="M1757" i="1"/>
  <c r="M4228" i="1"/>
  <c r="M3489" i="1"/>
  <c r="M1794" i="1"/>
  <c r="M3104" i="1"/>
  <c r="M4863" i="1"/>
  <c r="M156" i="1"/>
  <c r="M5017" i="1"/>
  <c r="M6087" i="1"/>
  <c r="M5344" i="1"/>
  <c r="M6737" i="1"/>
  <c r="M5673" i="1"/>
  <c r="M2309" i="1"/>
  <c r="M6590" i="1"/>
  <c r="M936" i="1"/>
  <c r="M3081" i="1"/>
  <c r="M6088" i="1"/>
  <c r="M6058" i="1"/>
  <c r="M2371" i="1"/>
  <c r="M3515" i="1"/>
  <c r="M5046" i="1"/>
  <c r="M4229" i="1"/>
  <c r="M3666" i="1"/>
  <c r="M6525" i="1"/>
  <c r="M6263" i="1"/>
  <c r="M6610" i="1"/>
  <c r="M831" i="1"/>
  <c r="M6611" i="1"/>
  <c r="M6219" i="1"/>
  <c r="M6612" i="1"/>
  <c r="M1852" i="1"/>
  <c r="M4864" i="1"/>
  <c r="M6707" i="1"/>
  <c r="M2853" i="1"/>
  <c r="M4908" i="1"/>
  <c r="M4788" i="1"/>
  <c r="M157" i="1"/>
  <c r="M6220" i="1"/>
  <c r="M2629" i="1"/>
  <c r="M7091" i="1"/>
  <c r="M4176" i="1"/>
  <c r="M3758" i="1"/>
  <c r="M1824" i="1"/>
  <c r="M1795" i="1"/>
  <c r="M1889" i="1"/>
  <c r="M5621" i="1"/>
  <c r="M2310" i="1"/>
  <c r="M4932" i="1"/>
  <c r="M2821" i="1"/>
  <c r="M5385" i="1"/>
  <c r="M3048" i="1"/>
  <c r="M4110" i="1"/>
  <c r="M2403" i="1"/>
  <c r="M5047" i="1"/>
  <c r="M5583" i="1"/>
  <c r="M4965" i="1"/>
  <c r="M906" i="1"/>
  <c r="M541" i="1"/>
  <c r="M2349" i="1"/>
  <c r="M3759" i="1"/>
  <c r="M4602" i="1"/>
  <c r="M3490" i="1"/>
  <c r="M6149" i="1"/>
  <c r="M1890" i="1"/>
  <c r="M6118" i="1"/>
  <c r="M6795" i="1"/>
  <c r="M4528" i="1"/>
  <c r="M6526" i="1"/>
  <c r="M1758" i="1"/>
  <c r="M7059" i="1"/>
  <c r="M4555" i="1"/>
  <c r="M4882" i="1"/>
  <c r="M6887" i="1"/>
  <c r="M2350" i="1"/>
  <c r="M6119" i="1"/>
  <c r="M6234" i="1"/>
  <c r="M4933" i="1"/>
  <c r="M4842" i="1"/>
  <c r="M3817" i="1"/>
  <c r="M4673" i="1"/>
  <c r="M864" i="1"/>
  <c r="M6909" i="1"/>
  <c r="M2286" i="1"/>
  <c r="M4612" i="1"/>
  <c r="M3667" i="1"/>
  <c r="M6527" i="1"/>
  <c r="M2854" i="1"/>
  <c r="M4865" i="1"/>
  <c r="M7092" i="1"/>
  <c r="M1759" i="1"/>
  <c r="M6089" i="1"/>
  <c r="M1723" i="1"/>
  <c r="M5145" i="1"/>
  <c r="M2431" i="1"/>
  <c r="M119" i="1"/>
  <c r="M2855" i="1"/>
  <c r="M5048" i="1"/>
  <c r="M2404" i="1"/>
  <c r="M2536" i="1"/>
  <c r="M5622" i="1"/>
  <c r="M4966" i="1"/>
  <c r="M2311" i="1"/>
  <c r="M2566" i="1"/>
  <c r="M3785" i="1"/>
  <c r="M1760" i="1"/>
  <c r="M2405" i="1"/>
  <c r="M6978" i="1"/>
  <c r="M5674" i="1"/>
  <c r="M4613" i="1"/>
  <c r="M7243" i="1"/>
  <c r="M2822" i="1"/>
  <c r="M4866" i="1"/>
  <c r="M5129" i="1"/>
  <c r="M5130" i="1"/>
  <c r="M6855" i="1"/>
  <c r="M3082" i="1"/>
  <c r="M1697" i="1"/>
  <c r="M4556" i="1"/>
  <c r="M6299" i="1"/>
  <c r="M2880" i="1"/>
  <c r="M1825" i="1"/>
  <c r="M832" i="1"/>
  <c r="M833" i="1"/>
  <c r="M1796" i="1"/>
  <c r="M860" i="1"/>
  <c r="M1999" i="1"/>
  <c r="M1853" i="1"/>
  <c r="M1854" i="1"/>
  <c r="M7193" i="1"/>
  <c r="M5552" i="1"/>
  <c r="M6221" i="1"/>
  <c r="M3786" i="1"/>
  <c r="M937" i="1"/>
  <c r="M6644" i="1"/>
  <c r="M2432" i="1"/>
  <c r="M5553" i="1"/>
  <c r="M1698" i="1"/>
  <c r="M7222" i="1"/>
  <c r="M6349" i="1"/>
  <c r="M2372" i="1"/>
  <c r="M6613" i="1"/>
  <c r="M6993" i="1"/>
  <c r="M7157" i="1"/>
  <c r="M5345" i="1"/>
  <c r="M7158" i="1"/>
  <c r="M972" i="1"/>
  <c r="M2630" i="1"/>
  <c r="M834" i="1"/>
  <c r="M6235" i="1"/>
  <c r="M6723" i="1"/>
  <c r="M4674" i="1"/>
  <c r="M6888" i="1"/>
  <c r="M6236" i="1"/>
  <c r="M1826" i="1"/>
  <c r="M7223" i="1"/>
  <c r="M3491" i="1"/>
  <c r="M2567" i="1"/>
  <c r="M7093" i="1"/>
  <c r="M7060" i="1"/>
  <c r="M4789" i="1"/>
  <c r="M6504" i="1"/>
  <c r="M7123" i="1"/>
  <c r="M4145" i="1"/>
  <c r="M2537" i="1"/>
  <c r="M3818" i="1"/>
  <c r="M6889" i="1"/>
  <c r="M2823" i="1"/>
  <c r="M7224" i="1"/>
  <c r="M6940" i="1"/>
  <c r="M2568" i="1"/>
  <c r="M3225" i="1"/>
  <c r="M6120" i="1"/>
  <c r="M4557" i="1"/>
  <c r="M1855" i="1"/>
  <c r="M6318" i="1"/>
  <c r="M3083" i="1"/>
  <c r="M2824" i="1"/>
  <c r="M5346" i="1"/>
  <c r="M6681" i="1"/>
  <c r="M5386" i="1"/>
  <c r="M7028" i="1"/>
  <c r="M865" i="1"/>
  <c r="M866" i="1"/>
  <c r="M5387" i="1"/>
  <c r="M6383" i="1"/>
  <c r="M5206" i="1"/>
  <c r="M1699" i="1"/>
  <c r="M835" i="1"/>
  <c r="M5347" i="1"/>
  <c r="M5018" i="1"/>
  <c r="M5086" i="1"/>
  <c r="M6614" i="1"/>
  <c r="M836" i="1"/>
  <c r="M6645" i="1"/>
  <c r="M2825" i="1"/>
  <c r="M2330" i="1"/>
  <c r="M6090" i="1"/>
  <c r="M2071" i="1"/>
  <c r="M2826" i="1"/>
  <c r="M6615" i="1"/>
  <c r="M3084" i="1"/>
  <c r="M7061" i="1"/>
  <c r="M2287" i="1"/>
  <c r="M542" i="1"/>
  <c r="M6783" i="1"/>
  <c r="M5623" i="1"/>
  <c r="M4469" i="1"/>
  <c r="M3819" i="1"/>
  <c r="M7006" i="1"/>
  <c r="M6591" i="1"/>
  <c r="M3668" i="1"/>
  <c r="M4934" i="1"/>
  <c r="M5155" i="1"/>
  <c r="M6384" i="1"/>
  <c r="M2433" i="1"/>
  <c r="M837" i="1"/>
  <c r="M2856" i="1"/>
  <c r="M4646" i="1"/>
  <c r="M543" i="1"/>
  <c r="M5292" i="1"/>
  <c r="M4935" i="1"/>
  <c r="M6237" i="1"/>
  <c r="M1856" i="1"/>
  <c r="M2881" i="1"/>
  <c r="M1857" i="1"/>
  <c r="M5675" i="1"/>
  <c r="M4698" i="1"/>
  <c r="M7159" i="1"/>
  <c r="M2597" i="1"/>
  <c r="M5019" i="1"/>
  <c r="M3492" i="1"/>
  <c r="M6616" i="1"/>
  <c r="M5020" i="1"/>
  <c r="M3787" i="1"/>
  <c r="M5182" i="1"/>
  <c r="M5021" i="1"/>
  <c r="M6762" i="1"/>
  <c r="M3760" i="1"/>
  <c r="M6385" i="1"/>
  <c r="M5087" i="1"/>
  <c r="M5049" i="1"/>
  <c r="M7007" i="1"/>
  <c r="M2827" i="1"/>
  <c r="M4675" i="1"/>
  <c r="M6979" i="1"/>
  <c r="M5207" i="1"/>
  <c r="M3788" i="1"/>
  <c r="M4676" i="1"/>
  <c r="M4699" i="1"/>
  <c r="M3105" i="1"/>
  <c r="M3761" i="1"/>
  <c r="M6319" i="1"/>
  <c r="M5243" i="1"/>
  <c r="M2406" i="1"/>
  <c r="M6941" i="1"/>
  <c r="M2694" i="1"/>
  <c r="M5348" i="1"/>
  <c r="M3669" i="1"/>
  <c r="M4230" i="1"/>
  <c r="M2312" i="1"/>
  <c r="M4231" i="1"/>
  <c r="M4883" i="1"/>
  <c r="M4647" i="1"/>
  <c r="M6708" i="1"/>
  <c r="M6238" i="1"/>
  <c r="M3085" i="1"/>
  <c r="M4867" i="1"/>
  <c r="M1700" i="1"/>
  <c r="M3670" i="1"/>
  <c r="M4967" i="1"/>
  <c r="M6709" i="1"/>
  <c r="M2331" i="1"/>
  <c r="M6980" i="1"/>
  <c r="M6646" i="1"/>
  <c r="M6647" i="1"/>
  <c r="M5022" i="1"/>
  <c r="M867" i="1"/>
  <c r="M7244" i="1"/>
  <c r="M2857" i="1"/>
  <c r="M4843" i="1"/>
  <c r="M6505" i="1"/>
  <c r="M7160" i="1"/>
  <c r="M5208" i="1"/>
  <c r="M4968" i="1"/>
  <c r="M7124" i="1"/>
  <c r="M4232" i="1"/>
  <c r="M4374" i="1"/>
  <c r="M1891" i="1"/>
  <c r="M4260" i="1"/>
  <c r="M5554" i="1"/>
  <c r="M5209" i="1"/>
  <c r="M6942" i="1"/>
  <c r="M6827" i="1"/>
  <c r="M544" i="1"/>
  <c r="M838" i="1"/>
  <c r="M4790" i="1"/>
  <c r="M6910" i="1"/>
  <c r="M6059" i="1"/>
  <c r="M6150" i="1"/>
  <c r="M7125" i="1"/>
  <c r="M1858" i="1"/>
  <c r="M3226" i="1"/>
  <c r="M973" i="1"/>
  <c r="M2083" i="1"/>
  <c r="M7245" i="1"/>
  <c r="M6648" i="1"/>
  <c r="M4969" i="1"/>
  <c r="M4529" i="1"/>
  <c r="M6943" i="1"/>
  <c r="M4594" i="1"/>
  <c r="M5210" i="1"/>
  <c r="M1827" i="1"/>
  <c r="M5050" i="1"/>
  <c r="M4936" i="1"/>
  <c r="M7225" i="1"/>
  <c r="M2598" i="1"/>
  <c r="M6350" i="1"/>
  <c r="M4791" i="1"/>
  <c r="M4970" i="1"/>
  <c r="M7094" i="1"/>
  <c r="M6239" i="1"/>
  <c r="M5051" i="1"/>
  <c r="M7226" i="1"/>
  <c r="M6528" i="1"/>
  <c r="M2599" i="1"/>
  <c r="M5349" i="1"/>
  <c r="M4375" i="1"/>
  <c r="M7029" i="1"/>
  <c r="M7246" i="1"/>
  <c r="M4677" i="1"/>
  <c r="M5350" i="1"/>
  <c r="M3049" i="1"/>
  <c r="M5584" i="1"/>
  <c r="M6738" i="1"/>
  <c r="M2373" i="1"/>
  <c r="M3106" i="1"/>
  <c r="M4614" i="1"/>
  <c r="M3975" i="1"/>
  <c r="M4457" i="1"/>
  <c r="M2084" i="1"/>
  <c r="M7062" i="1"/>
  <c r="M6060" i="1"/>
  <c r="M4909" i="1"/>
  <c r="M5052" i="1"/>
  <c r="M839" i="1"/>
  <c r="M7063" i="1"/>
  <c r="M2072" i="1"/>
  <c r="M2374" i="1"/>
  <c r="M6320" i="1"/>
  <c r="M5293" i="1"/>
  <c r="M2375" i="1"/>
  <c r="M4530" i="1"/>
  <c r="M6091" i="1"/>
  <c r="M6529" i="1"/>
  <c r="M5211" i="1"/>
  <c r="M6763" i="1"/>
  <c r="M5351" i="1"/>
  <c r="M2434" i="1"/>
  <c r="M4990" i="1"/>
  <c r="M1828" i="1"/>
  <c r="M4458" i="1"/>
  <c r="M3671" i="1"/>
  <c r="M4937" i="1"/>
  <c r="M6911" i="1"/>
  <c r="M5352" i="1"/>
  <c r="M4261" i="1"/>
  <c r="M6649" i="1"/>
  <c r="M6321" i="1"/>
  <c r="M4844" i="1"/>
  <c r="M6151" i="1"/>
  <c r="M6856" i="1"/>
  <c r="M6592" i="1"/>
  <c r="M2351" i="1"/>
  <c r="M4700" i="1"/>
  <c r="M6240" i="1"/>
  <c r="M907" i="1"/>
  <c r="M956" i="1"/>
  <c r="M3086" i="1"/>
  <c r="M4726" i="1"/>
  <c r="M7095" i="1"/>
  <c r="M4727" i="1"/>
  <c r="M6796" i="1"/>
  <c r="M7096" i="1"/>
  <c r="M4868" i="1"/>
  <c r="M7247" i="1"/>
  <c r="M6444" i="1"/>
  <c r="M6797" i="1"/>
  <c r="M4376" i="1"/>
  <c r="M5053" i="1"/>
  <c r="M6690" i="1"/>
  <c r="M120" i="1"/>
  <c r="M6556" i="1"/>
  <c r="M4701" i="1"/>
  <c r="M4910" i="1"/>
  <c r="M1797" i="1"/>
  <c r="M6890" i="1"/>
  <c r="M5212" i="1"/>
  <c r="M1701" i="1"/>
  <c r="M3976" i="1"/>
  <c r="M7194" i="1"/>
  <c r="M6222" i="1"/>
  <c r="M2435" i="1"/>
  <c r="M5131" i="1"/>
  <c r="M1761" i="1"/>
  <c r="M5183" i="1"/>
  <c r="M4845" i="1"/>
  <c r="M2569" i="1"/>
  <c r="M2538" i="1"/>
  <c r="M7030" i="1"/>
  <c r="M5308" i="1"/>
  <c r="M2332" i="1"/>
  <c r="M3762" i="1"/>
  <c r="M6121" i="1"/>
  <c r="M3087" i="1"/>
  <c r="M2695" i="1"/>
  <c r="M6764" i="1"/>
  <c r="M2724" i="1"/>
  <c r="M5103" i="1"/>
  <c r="M7126" i="1"/>
  <c r="M4792" i="1"/>
  <c r="M1724" i="1"/>
  <c r="M4971" i="1"/>
  <c r="M6798" i="1"/>
  <c r="M4572" i="1"/>
  <c r="M158" i="1"/>
  <c r="M3050" i="1"/>
  <c r="M5244" i="1"/>
  <c r="M6386" i="1"/>
  <c r="M3958" i="1"/>
  <c r="M4377" i="1"/>
  <c r="M6891" i="1"/>
  <c r="M6857" i="1"/>
  <c r="M6650" i="1"/>
  <c r="M2539" i="1"/>
  <c r="M4262" i="1"/>
  <c r="M5294" i="1"/>
  <c r="M3107" i="1"/>
  <c r="M5585" i="1"/>
  <c r="M4846" i="1"/>
  <c r="M6300" i="1"/>
  <c r="M7031" i="1"/>
  <c r="M7097" i="1"/>
  <c r="M4869" i="1"/>
  <c r="M3051" i="1"/>
  <c r="M5245" i="1"/>
  <c r="M7248" i="1"/>
  <c r="M2696" i="1"/>
  <c r="M2570" i="1"/>
  <c r="M6912" i="1"/>
  <c r="M1859" i="1"/>
  <c r="M4728" i="1"/>
  <c r="M2085" i="1"/>
  <c r="M4558" i="1"/>
  <c r="M4911" i="1"/>
  <c r="M6593" i="1"/>
  <c r="M6828" i="1"/>
  <c r="M6223" i="1"/>
  <c r="M6264" i="1"/>
  <c r="M4233" i="1"/>
  <c r="M2436" i="1"/>
  <c r="M4459" i="1"/>
  <c r="M1725" i="1"/>
  <c r="M2631" i="1"/>
  <c r="M5404" i="1"/>
  <c r="M4972" i="1"/>
  <c r="M5309" i="1"/>
  <c r="M1892" i="1"/>
  <c r="M5146" i="1"/>
  <c r="M121" i="1"/>
  <c r="M908" i="1"/>
  <c r="M6744" i="1"/>
  <c r="M7064" i="1"/>
  <c r="M2571" i="1"/>
  <c r="M4973" i="1"/>
  <c r="M4912" i="1"/>
  <c r="M5088" i="1"/>
  <c r="M4263" i="1"/>
  <c r="M122" i="1"/>
  <c r="M4938" i="1"/>
  <c r="M3493" i="1"/>
  <c r="M7127" i="1"/>
  <c r="M6724" i="1"/>
  <c r="M6445" i="1"/>
  <c r="M6301" i="1"/>
  <c r="M2352" i="1"/>
  <c r="M2572" i="1"/>
  <c r="M5586" i="1"/>
  <c r="M5388" i="1"/>
  <c r="M2828" i="1"/>
  <c r="M6122" i="1"/>
  <c r="M3052" i="1"/>
  <c r="M2573" i="1"/>
  <c r="M6981" i="1"/>
  <c r="M4559" i="1"/>
  <c r="M5587" i="1"/>
  <c r="M1762" i="1"/>
  <c r="M1702" i="1"/>
  <c r="M4648" i="1"/>
  <c r="M1893" i="1"/>
  <c r="M7161" i="1"/>
  <c r="M6858" i="1"/>
  <c r="M6224" i="1"/>
  <c r="M4729" i="1"/>
  <c r="M3516" i="1"/>
  <c r="M3672" i="1"/>
  <c r="M4884" i="1"/>
  <c r="M6419" i="1"/>
  <c r="M6557" i="1"/>
  <c r="M2990" i="1"/>
  <c r="M3053" i="1"/>
  <c r="M6944" i="1"/>
  <c r="M4974" i="1"/>
  <c r="M5588" i="1"/>
  <c r="M5246" i="1"/>
  <c r="M5023" i="1"/>
  <c r="M840" i="1"/>
  <c r="M6322" i="1"/>
  <c r="M6710" i="1"/>
  <c r="M3763" i="1"/>
  <c r="M6913" i="1"/>
  <c r="M2437" i="1"/>
  <c r="M5676" i="1"/>
  <c r="M2632" i="1"/>
  <c r="M7008" i="1"/>
  <c r="M6558" i="1"/>
  <c r="M5089" i="1"/>
  <c r="M5310" i="1"/>
  <c r="M2333" i="1"/>
  <c r="M6479" i="1"/>
  <c r="M6829" i="1"/>
  <c r="M4234" i="1"/>
  <c r="M6617" i="1"/>
  <c r="M6859" i="1"/>
  <c r="M5555" i="1"/>
  <c r="M2829" i="1"/>
  <c r="M6594" i="1"/>
  <c r="M4264" i="1"/>
  <c r="M6420" i="1"/>
  <c r="M5295" i="1"/>
  <c r="M7128" i="1"/>
  <c r="M5247" i="1"/>
  <c r="M545" i="1"/>
  <c r="M5054" i="1"/>
  <c r="M4730" i="1"/>
  <c r="M6061" i="1"/>
  <c r="M4235" i="1"/>
  <c r="M4649" i="1"/>
  <c r="M2725" i="1"/>
  <c r="M6351" i="1"/>
  <c r="M4975" i="1"/>
  <c r="M841" i="1"/>
  <c r="M5677" i="1"/>
  <c r="M4731" i="1"/>
  <c r="M1763" i="1"/>
  <c r="M2830" i="1"/>
  <c r="M4531" i="1"/>
  <c r="M6982" i="1"/>
  <c r="M6421" i="1"/>
  <c r="M6559" i="1"/>
  <c r="M7195" i="1"/>
  <c r="M6618" i="1"/>
  <c r="M3494" i="1"/>
  <c r="M6914" i="1"/>
  <c r="M3789" i="1"/>
  <c r="M159" i="1"/>
  <c r="M4265" i="1"/>
  <c r="M3227" i="1"/>
  <c r="M6241" i="1"/>
  <c r="M2540" i="1"/>
  <c r="M2353" i="1"/>
  <c r="M7249" i="1"/>
  <c r="M7162" i="1"/>
  <c r="M1726" i="1"/>
  <c r="M3764" i="1"/>
  <c r="M842" i="1"/>
  <c r="M2858" i="1"/>
  <c r="M5678" i="1"/>
  <c r="M2334" i="1"/>
  <c r="M3673" i="1"/>
  <c r="M6446" i="1"/>
  <c r="M4702" i="1"/>
  <c r="M6619" i="1"/>
  <c r="M4111" i="1"/>
  <c r="M6323" i="1"/>
  <c r="M3820" i="1"/>
  <c r="M5213" i="1"/>
  <c r="M5589" i="1"/>
  <c r="M4378" i="1"/>
  <c r="M2288" i="1"/>
  <c r="M3088" i="1"/>
  <c r="M4603" i="1"/>
  <c r="M974" i="1"/>
  <c r="M843" i="1"/>
  <c r="M4236" i="1"/>
  <c r="M844" i="1"/>
  <c r="M3517" i="1"/>
  <c r="M7032" i="1"/>
  <c r="M7196" i="1"/>
  <c r="M7129" i="1"/>
  <c r="M6682" i="1"/>
  <c r="M6480" i="1"/>
  <c r="M5214" i="1"/>
  <c r="M6530" i="1"/>
  <c r="M6481" i="1"/>
  <c r="M5353" i="1"/>
  <c r="M4939" i="1"/>
  <c r="M6711" i="1"/>
  <c r="M3495" i="1"/>
  <c r="M6739" i="1"/>
  <c r="M5090" i="1"/>
  <c r="M6651" i="1"/>
  <c r="M6324" i="1"/>
  <c r="M4976" i="1"/>
  <c r="M6620" i="1"/>
  <c r="M2697" i="1"/>
  <c r="M2335" i="1"/>
  <c r="M3821" i="1"/>
  <c r="M6531" i="1"/>
  <c r="M4460" i="1"/>
  <c r="M5644" i="1"/>
  <c r="M4885" i="1"/>
  <c r="M6765" i="1"/>
  <c r="M7065" i="1"/>
  <c r="M6945" i="1"/>
  <c r="M160" i="1"/>
  <c r="M5556" i="1"/>
  <c r="M2946" i="1"/>
  <c r="M6265" i="1"/>
  <c r="M7250" i="1"/>
  <c r="M5184" i="1"/>
  <c r="M6652" i="1"/>
  <c r="M6653" i="1"/>
  <c r="M2000" i="1"/>
  <c r="M6892" i="1"/>
  <c r="M1764" i="1"/>
  <c r="M4461" i="1"/>
  <c r="M2073" i="1"/>
  <c r="M5091" i="1"/>
  <c r="M4886" i="1"/>
  <c r="M2633" i="1"/>
  <c r="M853" i="1"/>
  <c r="M6152" i="1"/>
  <c r="M6123" i="1"/>
  <c r="M5055" i="1"/>
  <c r="M7251" i="1"/>
  <c r="M1727" i="1"/>
  <c r="M6422" i="1"/>
  <c r="M6124" i="1"/>
  <c r="M909" i="1"/>
  <c r="M4940" i="1"/>
  <c r="M6621" i="1"/>
  <c r="M5248" i="1"/>
  <c r="M5557" i="1"/>
  <c r="M2313" i="1"/>
  <c r="M6092" i="1"/>
  <c r="M6447" i="1"/>
  <c r="M910" i="1"/>
  <c r="M975" i="1"/>
  <c r="M3822" i="1"/>
  <c r="M5354" i="1"/>
  <c r="M3674" i="1"/>
  <c r="M1894" i="1"/>
  <c r="M7130" i="1"/>
  <c r="M6994" i="1"/>
  <c r="M3823" i="1"/>
  <c r="M7066" i="1"/>
  <c r="M1703" i="1"/>
  <c r="M5296" i="1"/>
  <c r="M123" i="1"/>
  <c r="M4476" i="1"/>
  <c r="M5590" i="1"/>
  <c r="M4793" i="1"/>
  <c r="M3977" i="1"/>
  <c r="M6387" i="1"/>
  <c r="M6712" i="1"/>
  <c r="M7197" i="1"/>
  <c r="M5132" i="1"/>
  <c r="M2407" i="1"/>
  <c r="M4941" i="1"/>
  <c r="M2574" i="1"/>
  <c r="M911" i="1"/>
  <c r="M6995" i="1"/>
  <c r="M1860" i="1"/>
  <c r="M5215" i="1"/>
  <c r="M912" i="1"/>
  <c r="M4913" i="1"/>
  <c r="M6448" i="1"/>
  <c r="M845" i="1"/>
  <c r="M7198" i="1"/>
  <c r="M5268" i="1"/>
  <c r="M6449" i="1"/>
  <c r="M1728" i="1"/>
  <c r="M5056" i="1"/>
  <c r="M3496" i="1"/>
  <c r="M1729" i="1"/>
  <c r="M6766" i="1"/>
  <c r="M6830" i="1"/>
  <c r="M6225" i="1"/>
  <c r="M2600" i="1"/>
  <c r="M2289" i="1"/>
  <c r="M6560" i="1"/>
  <c r="M6266" i="1"/>
  <c r="M5133" i="1"/>
  <c r="M6915" i="1"/>
  <c r="M4942" i="1"/>
  <c r="M6093" i="1"/>
  <c r="M7009" i="1"/>
  <c r="M6683" i="1"/>
  <c r="M1861" i="1"/>
  <c r="M546" i="1"/>
  <c r="M4991" i="1"/>
  <c r="M7033" i="1"/>
  <c r="M4732" i="1"/>
  <c r="M2314" i="1"/>
  <c r="M5057" i="1"/>
  <c r="M547" i="1"/>
  <c r="M4847" i="1"/>
  <c r="M6860" i="1"/>
  <c r="M5269" i="1"/>
  <c r="M7067" i="1"/>
  <c r="M6388" i="1"/>
  <c r="M6450" i="1"/>
  <c r="M6595" i="1"/>
  <c r="M6153" i="1"/>
  <c r="M1798" i="1"/>
  <c r="M2074" i="1"/>
  <c r="M7163" i="1"/>
  <c r="M6482" i="1"/>
  <c r="M6423" i="1"/>
  <c r="M3089" i="1"/>
  <c r="M3790" i="1"/>
  <c r="M3518" i="1"/>
  <c r="M6483" i="1"/>
  <c r="M846" i="1"/>
  <c r="M938" i="1"/>
  <c r="M2601" i="1"/>
  <c r="M6154" i="1"/>
  <c r="M5591" i="1"/>
  <c r="M854" i="1"/>
  <c r="M6596" i="1"/>
  <c r="M2726" i="1"/>
  <c r="M2698" i="1"/>
  <c r="M4678" i="1"/>
  <c r="M6532" i="1"/>
  <c r="M4266" i="1"/>
  <c r="M6226" i="1"/>
  <c r="M6125" i="1"/>
  <c r="M6893" i="1"/>
  <c r="M6424" i="1"/>
  <c r="M4604" i="1"/>
  <c r="M6767" i="1"/>
  <c r="M2354" i="1"/>
  <c r="M7227" i="1"/>
  <c r="M6325" i="1"/>
  <c r="M6484" i="1"/>
  <c r="M4237" i="1"/>
  <c r="M3675" i="1"/>
  <c r="M1895" i="1"/>
  <c r="M2408" i="1"/>
  <c r="M3824" i="1"/>
  <c r="M4977" i="1"/>
  <c r="M4477" i="1"/>
  <c r="M5592" i="1"/>
  <c r="M868" i="1"/>
  <c r="M939" i="1"/>
  <c r="M7228" i="1"/>
  <c r="M4650" i="1"/>
  <c r="M6831" i="1"/>
  <c r="M4684" i="1"/>
  <c r="M3676" i="1"/>
  <c r="M4560" i="1"/>
  <c r="M3978" i="1"/>
  <c r="M4561" i="1"/>
  <c r="M2086" i="1"/>
  <c r="M2438" i="1"/>
  <c r="M2831" i="1"/>
  <c r="M5297" i="1"/>
  <c r="M2943" i="1"/>
  <c r="M4943" i="1"/>
  <c r="M7252" i="1"/>
  <c r="M6894" i="1"/>
  <c r="M3677" i="1"/>
  <c r="M4651" i="1"/>
  <c r="M1829" i="1"/>
  <c r="M4532" i="1"/>
  <c r="M6389" i="1"/>
  <c r="M3497" i="1"/>
  <c r="M2575" i="1"/>
  <c r="M6946" i="1"/>
  <c r="M6302" i="1"/>
  <c r="M4992" i="1"/>
  <c r="M4652" i="1"/>
  <c r="M7131" i="1"/>
  <c r="M976" i="1"/>
  <c r="M4733" i="1"/>
  <c r="M6352" i="1"/>
  <c r="M6533" i="1"/>
  <c r="M124" i="1"/>
  <c r="M6534" i="1"/>
  <c r="M7253" i="1"/>
  <c r="M2409" i="1"/>
  <c r="M4653" i="1"/>
  <c r="M6768" i="1"/>
  <c r="M5249" i="1"/>
  <c r="M4112" i="1"/>
  <c r="M6684" i="1"/>
  <c r="M2315" i="1"/>
  <c r="M6155" i="1"/>
  <c r="M1862" i="1"/>
  <c r="M4993" i="1"/>
  <c r="M3791" i="1"/>
  <c r="M6062" i="1"/>
  <c r="M1830" i="1"/>
  <c r="M6353" i="1"/>
  <c r="M2727" i="1"/>
  <c r="M6804" i="1"/>
  <c r="M3825" i="1"/>
  <c r="M6769" i="1"/>
  <c r="M6861" i="1"/>
  <c r="M6063" i="1"/>
  <c r="M940" i="1"/>
  <c r="M4887" i="1"/>
  <c r="M6654" i="1"/>
  <c r="M4379" i="1"/>
  <c r="M4944" i="1"/>
  <c r="M6655" i="1"/>
  <c r="M4679" i="1"/>
  <c r="M4238" i="1"/>
  <c r="M5624" i="1"/>
  <c r="M5558" i="1"/>
  <c r="M6770" i="1"/>
  <c r="M1863" i="1"/>
  <c r="M2699" i="1"/>
  <c r="M2728" i="1"/>
  <c r="M4978" i="1"/>
  <c r="M5625" i="1"/>
  <c r="M6685" i="1"/>
  <c r="M2541" i="1"/>
  <c r="M2602" i="1"/>
  <c r="M6771" i="1"/>
  <c r="M2316" i="1"/>
  <c r="M6862" i="1"/>
  <c r="M6772" i="1"/>
  <c r="M7199" i="1"/>
  <c r="M3678" i="1"/>
  <c r="M4654" i="1"/>
  <c r="M125" i="1"/>
  <c r="M6354" i="1"/>
  <c r="M5593" i="1"/>
  <c r="M2603" i="1"/>
  <c r="M4979" i="1"/>
  <c r="M3792" i="1"/>
  <c r="M3054" i="1"/>
  <c r="M5679" i="1"/>
  <c r="M6622" i="1"/>
  <c r="M6242" i="1"/>
  <c r="M7098" i="1"/>
  <c r="M6156" i="1"/>
  <c r="M6832" i="1"/>
  <c r="M4595" i="1"/>
  <c r="M3826" i="1"/>
  <c r="M5134" i="1"/>
  <c r="M6773" i="1"/>
  <c r="M5092" i="1"/>
  <c r="M1896" i="1"/>
  <c r="M6094" i="1"/>
  <c r="M1831" i="1"/>
  <c r="M5594" i="1"/>
  <c r="M5250" i="1"/>
  <c r="M6713" i="1"/>
  <c r="M7099" i="1"/>
  <c r="M5024" i="1"/>
  <c r="M1730" i="1"/>
  <c r="M6561" i="1"/>
  <c r="M4562" i="1"/>
  <c r="M5405" i="1"/>
  <c r="M941" i="1"/>
  <c r="M7100" i="1"/>
  <c r="M6451" i="1"/>
  <c r="M3827" i="1"/>
  <c r="M2075" i="1"/>
  <c r="M6656" i="1"/>
  <c r="M6126" i="1"/>
  <c r="M2700" i="1"/>
  <c r="M6095" i="1"/>
  <c r="M5595" i="1"/>
  <c r="M7164" i="1"/>
  <c r="M5559" i="1"/>
  <c r="M5093" i="1"/>
  <c r="M6227" i="1"/>
  <c r="M5355" i="1"/>
  <c r="M4703" i="1"/>
  <c r="M6947" i="1"/>
  <c r="M6267" i="1"/>
  <c r="M5025" i="1"/>
  <c r="BO4" i="3"/>
  <c r="AX13" i="3"/>
  <c r="A34" i="7" s="1"/>
  <c r="AX12" i="3"/>
  <c r="A33" i="7" s="1"/>
  <c r="AX11" i="3"/>
  <c r="A32" i="7" s="1"/>
  <c r="AX10" i="3"/>
  <c r="A31" i="7" s="1"/>
  <c r="AX9" i="3"/>
  <c r="A30" i="7" s="1"/>
  <c r="AX8" i="3"/>
  <c r="A29" i="7" s="1"/>
  <c r="AX6" i="3"/>
  <c r="A27" i="7" s="1"/>
  <c r="AX5" i="3"/>
  <c r="A26" i="7" s="1"/>
  <c r="AX4" i="3"/>
  <c r="A25" i="7" s="1"/>
  <c r="G11" i="3"/>
  <c r="G22" i="3" s="1"/>
  <c r="G10" i="3"/>
  <c r="G21" i="3" s="1"/>
  <c r="G20" i="3"/>
  <c r="AL8" i="3"/>
  <c r="A20" i="7" s="1"/>
  <c r="AL7" i="3"/>
  <c r="A19" i="7" s="1"/>
  <c r="AL6" i="3"/>
  <c r="A18" i="7" s="1"/>
  <c r="AL5" i="3"/>
  <c r="A17" i="7" s="1"/>
  <c r="AM8" i="3"/>
  <c r="AM7" i="3"/>
  <c r="AM6" i="3"/>
  <c r="AM5" i="3"/>
  <c r="AM4" i="3"/>
  <c r="AL4" i="3"/>
  <c r="A16" i="7" s="1"/>
  <c r="AB3" i="3"/>
  <c r="U3" i="3"/>
  <c r="X3" i="3" s="1"/>
  <c r="F5" i="3"/>
  <c r="F7" i="3"/>
  <c r="F6" i="3"/>
  <c r="F3" i="3"/>
  <c r="F4" i="3"/>
  <c r="C5" i="3"/>
  <c r="AB4" i="3"/>
  <c r="AD3" i="3"/>
  <c r="W3" i="3"/>
  <c r="G13" i="3"/>
  <c r="V3" i="3"/>
  <c r="AE3" i="3"/>
  <c r="G12" i="3"/>
  <c r="AM9" i="3"/>
  <c r="U4" i="3" l="1"/>
  <c r="G25" i="3"/>
  <c r="AC3" i="3"/>
  <c r="AD4" i="3"/>
  <c r="AB5" i="3"/>
  <c r="AE4" i="3"/>
  <c r="X4" i="3"/>
  <c r="G23" i="3"/>
  <c r="G24" i="3"/>
  <c r="K6" i="3"/>
  <c r="L7" i="3"/>
  <c r="N7" i="3"/>
  <c r="Q7" i="3"/>
  <c r="M7" i="3"/>
  <c r="W4" i="3" l="1"/>
  <c r="U5" i="3"/>
  <c r="V4" i="3"/>
  <c r="AC4" i="3" s="1"/>
  <c r="AD5" i="3"/>
  <c r="AE5" i="3"/>
  <c r="AB6" i="3"/>
  <c r="O7" i="3"/>
  <c r="P7" i="3"/>
  <c r="Q6" i="3"/>
  <c r="Q10" i="3" s="1"/>
  <c r="N6" i="3"/>
  <c r="K5" i="3"/>
  <c r="M6" i="3"/>
  <c r="L6" i="3"/>
  <c r="L9" i="3" s="1"/>
  <c r="O6" i="3" l="1"/>
  <c r="U6" i="3"/>
  <c r="W5" i="3"/>
  <c r="X5" i="3"/>
  <c r="V5" i="3"/>
  <c r="AC5" i="3" s="1"/>
  <c r="AD6" i="3"/>
  <c r="AE6" i="3"/>
  <c r="AB7" i="3"/>
  <c r="K4" i="3"/>
  <c r="N5" i="3"/>
  <c r="M5" i="3"/>
  <c r="Q5" i="3"/>
  <c r="L5" i="3"/>
  <c r="O10" i="3"/>
  <c r="O9" i="3"/>
  <c r="Q9" i="3"/>
  <c r="P6" i="3"/>
  <c r="P9" i="3" s="1"/>
  <c r="N9" i="3"/>
  <c r="M9" i="3"/>
  <c r="U7" i="3" l="1"/>
  <c r="V6" i="3"/>
  <c r="AC6" i="3" s="1"/>
  <c r="W6" i="3"/>
  <c r="X6" i="3"/>
  <c r="AD7" i="3"/>
  <c r="AE7" i="3"/>
  <c r="AB8" i="3"/>
  <c r="P5" i="3"/>
  <c r="O5" i="3"/>
  <c r="Q4" i="3"/>
  <c r="M4" i="3"/>
  <c r="N4" i="3"/>
  <c r="L4" i="3"/>
  <c r="U8" i="3" l="1"/>
  <c r="X7" i="3"/>
  <c r="W7" i="3"/>
  <c r="V7" i="3"/>
  <c r="AC7" i="3" s="1"/>
  <c r="P4" i="3"/>
  <c r="AB9" i="3"/>
  <c r="AE8" i="3"/>
  <c r="AD8" i="3"/>
  <c r="O4" i="3"/>
  <c r="V8" i="3" l="1"/>
  <c r="AC8" i="3" s="1"/>
  <c r="W8" i="3"/>
  <c r="U9" i="3"/>
  <c r="X8" i="3"/>
  <c r="AD9" i="3"/>
  <c r="AB10" i="3"/>
  <c r="AE9" i="3"/>
  <c r="W9" i="3" l="1"/>
  <c r="V9" i="3"/>
  <c r="AC9" i="3" s="1"/>
  <c r="U10" i="3"/>
  <c r="X9" i="3"/>
  <c r="AB11" i="3"/>
  <c r="AE10" i="3"/>
  <c r="AD10" i="3"/>
  <c r="W10" i="3" l="1"/>
  <c r="U11" i="3"/>
  <c r="V10" i="3"/>
  <c r="AC10" i="3" s="1"/>
  <c r="X10" i="3"/>
  <c r="AD11" i="3"/>
  <c r="AE11" i="3"/>
  <c r="AB12" i="3"/>
  <c r="W11" i="3" l="1"/>
  <c r="V11" i="3"/>
  <c r="AC11" i="3" s="1"/>
  <c r="U12" i="3"/>
  <c r="X11" i="3"/>
  <c r="AB13" i="3"/>
  <c r="AE12" i="3"/>
  <c r="AD12" i="3"/>
  <c r="U13" i="3" l="1"/>
  <c r="X12" i="3"/>
  <c r="V12" i="3"/>
  <c r="W12" i="3"/>
  <c r="AC12" i="3"/>
  <c r="AD13" i="3"/>
  <c r="AB14" i="3"/>
  <c r="AE13" i="3"/>
  <c r="U14" i="3" l="1"/>
  <c r="X13" i="3"/>
  <c r="W13" i="3"/>
  <c r="V13" i="3"/>
  <c r="AC13" i="3" s="1"/>
  <c r="AB15" i="3"/>
  <c r="AE14" i="3"/>
  <c r="AD14" i="3"/>
  <c r="W14" i="3" l="1"/>
  <c r="U15" i="3"/>
  <c r="V14" i="3"/>
  <c r="X14" i="3"/>
  <c r="AC14" i="3"/>
  <c r="AD15" i="3"/>
  <c r="AE15" i="3"/>
  <c r="AB16" i="3"/>
  <c r="U16" i="3" l="1"/>
  <c r="X15" i="3"/>
  <c r="W15" i="3"/>
  <c r="V15" i="3"/>
  <c r="AC15" i="3" s="1"/>
  <c r="AB17" i="3"/>
  <c r="AE16" i="3"/>
  <c r="AD16" i="3"/>
  <c r="U17" i="3" l="1"/>
  <c r="X16" i="3"/>
  <c r="V16" i="3"/>
  <c r="AC16" i="3" s="1"/>
  <c r="W16" i="3"/>
  <c r="AD17" i="3"/>
  <c r="AB18" i="3"/>
  <c r="AE17" i="3"/>
  <c r="U18" i="3" l="1"/>
  <c r="X17" i="3"/>
  <c r="W17" i="3"/>
  <c r="V17" i="3"/>
  <c r="AC17" i="3" s="1"/>
  <c r="AB19" i="3"/>
  <c r="AE18" i="3"/>
  <c r="AD18" i="3"/>
  <c r="W18" i="3" l="1"/>
  <c r="U19" i="3"/>
  <c r="V18" i="3"/>
  <c r="AC18" i="3" s="1"/>
  <c r="X18" i="3"/>
  <c r="AD19" i="3"/>
  <c r="AE19" i="3"/>
  <c r="AB20" i="3"/>
  <c r="W19" i="3" l="1"/>
  <c r="V19" i="3"/>
  <c r="AC19" i="3" s="1"/>
  <c r="U20" i="3"/>
  <c r="X19" i="3"/>
  <c r="AB21" i="3"/>
  <c r="AE20" i="3"/>
  <c r="AD20" i="3"/>
  <c r="U21" i="3" l="1"/>
  <c r="X20" i="3"/>
  <c r="V20" i="3"/>
  <c r="AC20" i="3" s="1"/>
  <c r="W20" i="3"/>
  <c r="AD21" i="3"/>
  <c r="AB22" i="3"/>
  <c r="AE21" i="3"/>
  <c r="W21" i="3" l="1"/>
  <c r="V21" i="3"/>
  <c r="AC21" i="3" s="1"/>
  <c r="U22" i="3"/>
  <c r="X21" i="3"/>
  <c r="AB23" i="3"/>
  <c r="AE22" i="3"/>
  <c r="AD22" i="3"/>
  <c r="V22" i="3" l="1"/>
  <c r="AC22" i="3" s="1"/>
  <c r="X22" i="3"/>
  <c r="W22" i="3"/>
  <c r="U23" i="3"/>
  <c r="AD23" i="3"/>
  <c r="AE23" i="3"/>
  <c r="AB24" i="3"/>
  <c r="W23" i="3" l="1"/>
  <c r="V23" i="3"/>
  <c r="AC23" i="3" s="1"/>
  <c r="U24" i="3"/>
  <c r="X23" i="3"/>
  <c r="AB25" i="3"/>
  <c r="AE24" i="3"/>
  <c r="AD24" i="3"/>
  <c r="V24" i="3" l="1"/>
  <c r="AC24" i="3" s="1"/>
  <c r="W24" i="3"/>
  <c r="U25" i="3"/>
  <c r="X24" i="3"/>
  <c r="AD25" i="3"/>
  <c r="AB26" i="3"/>
  <c r="AE25" i="3"/>
  <c r="U26" i="3" l="1"/>
  <c r="X25" i="3"/>
  <c r="W25" i="3"/>
  <c r="V25" i="3"/>
  <c r="AC25" i="3" s="1"/>
  <c r="AB27" i="3"/>
  <c r="AE26" i="3"/>
  <c r="AD26" i="3"/>
  <c r="W26" i="3" l="1"/>
  <c r="U27" i="3"/>
  <c r="V26" i="3"/>
  <c r="AC26" i="3" s="1"/>
  <c r="X26" i="3"/>
  <c r="AD27" i="3"/>
  <c r="AE27" i="3"/>
  <c r="AB28" i="3"/>
  <c r="W27" i="3" l="1"/>
  <c r="V27" i="3"/>
  <c r="AC27" i="3" s="1"/>
  <c r="U28" i="3"/>
  <c r="X27" i="3"/>
  <c r="AD28" i="3"/>
  <c r="AB29" i="3"/>
  <c r="AE28" i="3"/>
  <c r="X28" i="3" l="1"/>
  <c r="V28" i="3"/>
  <c r="AC28" i="3" s="1"/>
  <c r="U29" i="3"/>
  <c r="W28" i="3"/>
  <c r="AD29" i="3"/>
  <c r="AB30" i="3"/>
  <c r="AE29" i="3"/>
  <c r="U30" i="3" l="1"/>
  <c r="W29" i="3"/>
  <c r="V29" i="3"/>
  <c r="AC29" i="3" s="1"/>
  <c r="X29" i="3"/>
  <c r="AB31" i="3"/>
  <c r="AE30" i="3"/>
  <c r="AD30" i="3"/>
  <c r="W30" i="3" l="1"/>
  <c r="U31" i="3"/>
  <c r="V30" i="3"/>
  <c r="X30" i="3"/>
  <c r="AC30" i="3"/>
  <c r="AD31" i="3"/>
  <c r="AE31" i="3"/>
  <c r="AB32" i="3"/>
  <c r="W31" i="3" l="1"/>
  <c r="V31" i="3"/>
  <c r="AC31" i="3" s="1"/>
  <c r="U32" i="3"/>
  <c r="X31" i="3"/>
  <c r="AB33" i="3"/>
  <c r="AE32" i="3"/>
  <c r="AD32" i="3"/>
  <c r="U33" i="3" l="1"/>
  <c r="X32" i="3"/>
  <c r="V32" i="3"/>
  <c r="AC32" i="3" s="1"/>
  <c r="W32" i="3"/>
  <c r="AD33" i="3"/>
  <c r="AB34" i="3"/>
  <c r="AE33" i="3"/>
  <c r="U34" i="3" l="1"/>
  <c r="V33" i="3"/>
  <c r="AC33" i="3" s="1"/>
  <c r="W33" i="3"/>
  <c r="X33" i="3"/>
  <c r="AD34" i="3"/>
  <c r="AE34" i="3"/>
  <c r="AB35" i="3"/>
  <c r="X34" i="3" l="1"/>
  <c r="W34" i="3"/>
  <c r="U35" i="3"/>
  <c r="V34" i="3"/>
  <c r="AC34" i="3" s="1"/>
  <c r="AB36" i="3"/>
  <c r="AE35" i="3"/>
  <c r="AD35" i="3"/>
  <c r="X35" i="3" l="1"/>
  <c r="V35" i="3"/>
  <c r="AC35" i="3" s="1"/>
  <c r="W35" i="3"/>
  <c r="U36" i="3"/>
  <c r="AD36" i="3"/>
  <c r="AB37" i="3"/>
  <c r="AE36" i="3"/>
  <c r="U37" i="3" l="1"/>
  <c r="W36" i="3"/>
  <c r="X36" i="3"/>
  <c r="V36" i="3"/>
  <c r="AC36" i="3" s="1"/>
  <c r="AB38" i="3"/>
  <c r="AE37" i="3"/>
  <c r="AD37" i="3"/>
  <c r="V37" i="3" l="1"/>
  <c r="AC37" i="3" s="1"/>
  <c r="X37" i="3"/>
  <c r="W37" i="3"/>
  <c r="U38" i="3"/>
  <c r="AB39" i="3"/>
  <c r="AE38" i="3"/>
  <c r="AD38" i="3"/>
  <c r="W38" i="3" l="1"/>
  <c r="X38" i="3"/>
  <c r="V38" i="3"/>
  <c r="AC38" i="3" s="1"/>
  <c r="U39" i="3"/>
  <c r="AD39" i="3"/>
  <c r="AE39" i="3"/>
  <c r="AB40" i="3"/>
  <c r="V39" i="3" l="1"/>
  <c r="AC39" i="3" s="1"/>
  <c r="W39" i="3"/>
  <c r="U40" i="3"/>
  <c r="X39" i="3"/>
  <c r="AB41" i="3"/>
  <c r="AE40" i="3"/>
  <c r="AD40" i="3"/>
  <c r="W40" i="3" l="1"/>
  <c r="U41" i="3"/>
  <c r="V40" i="3"/>
  <c r="X40" i="3"/>
  <c r="AC40" i="3"/>
  <c r="AD41" i="3"/>
  <c r="AB42" i="3"/>
  <c r="AE41" i="3"/>
  <c r="V41" i="3" l="1"/>
  <c r="X41" i="3"/>
  <c r="U42" i="3"/>
  <c r="W41" i="3"/>
  <c r="AC41" i="3"/>
  <c r="AB43" i="3"/>
  <c r="AE42" i="3"/>
  <c r="AD42" i="3"/>
  <c r="W42" i="3" l="1"/>
  <c r="X42" i="3"/>
  <c r="V42" i="3"/>
  <c r="AC42" i="3" s="1"/>
  <c r="U43" i="3"/>
  <c r="AD43" i="3"/>
  <c r="AE43" i="3"/>
  <c r="AB44" i="3"/>
  <c r="V43" i="3" l="1"/>
  <c r="AC43" i="3" s="1"/>
  <c r="W43" i="3"/>
  <c r="U44" i="3"/>
  <c r="X43" i="3"/>
  <c r="AB45" i="3"/>
  <c r="AE44" i="3"/>
  <c r="AD44" i="3"/>
  <c r="W44" i="3" l="1"/>
  <c r="U45" i="3"/>
  <c r="V44" i="3"/>
  <c r="X44" i="3"/>
  <c r="AC44" i="3"/>
  <c r="AE45" i="3"/>
  <c r="AD45" i="3"/>
  <c r="AB46" i="3"/>
  <c r="V45" i="3" l="1"/>
  <c r="AC45" i="3" s="1"/>
  <c r="X45" i="3"/>
  <c r="U46" i="3"/>
  <c r="W45" i="3"/>
  <c r="AD46" i="3"/>
  <c r="AE46" i="3"/>
  <c r="AB47" i="3"/>
  <c r="V46" i="3" l="1"/>
  <c r="X46" i="3"/>
  <c r="U47" i="3"/>
  <c r="W46" i="3"/>
  <c r="AC46" i="3"/>
  <c r="AE47" i="3"/>
  <c r="AB48" i="3"/>
  <c r="AD47" i="3"/>
  <c r="W47" i="3" l="1"/>
  <c r="U48" i="3"/>
  <c r="X47" i="3"/>
  <c r="V47" i="3"/>
  <c r="AC47" i="3" s="1"/>
  <c r="AD48" i="3"/>
  <c r="AE48" i="3"/>
  <c r="AB49" i="3"/>
  <c r="V48" i="3" l="1"/>
  <c r="AC48" i="3" s="1"/>
  <c r="U49" i="3"/>
  <c r="X48" i="3"/>
  <c r="W48" i="3"/>
  <c r="AB50" i="3"/>
  <c r="AD49" i="3"/>
  <c r="AE49" i="3"/>
  <c r="U50" i="3" l="1"/>
  <c r="V49" i="3"/>
  <c r="AC49" i="3" s="1"/>
  <c r="W49" i="3"/>
  <c r="X49" i="3"/>
  <c r="AD50" i="3"/>
  <c r="AB51" i="3"/>
  <c r="AE50" i="3"/>
  <c r="X50" i="3" l="1"/>
  <c r="W50" i="3"/>
  <c r="U51" i="3"/>
  <c r="V50" i="3"/>
  <c r="AC50" i="3" s="1"/>
  <c r="AE51" i="3"/>
  <c r="AB52" i="3"/>
  <c r="AD51" i="3"/>
  <c r="U52" i="3" l="1"/>
  <c r="X51" i="3"/>
  <c r="W51" i="3"/>
  <c r="V51" i="3"/>
  <c r="AC51" i="3" s="1"/>
  <c r="AD52" i="3"/>
  <c r="AB53" i="3"/>
  <c r="AE52" i="3"/>
  <c r="U53" i="3" l="1"/>
  <c r="W52" i="3"/>
  <c r="X52" i="3"/>
  <c r="V52" i="3"/>
  <c r="AC52" i="3" s="1"/>
  <c r="AE53" i="3"/>
  <c r="AD53" i="3"/>
  <c r="AB54" i="3"/>
  <c r="W53" i="3" l="1"/>
  <c r="V53" i="3"/>
  <c r="AC53" i="3" s="1"/>
  <c r="X53" i="3"/>
  <c r="U54" i="3"/>
  <c r="AD54" i="3"/>
  <c r="AE54" i="3"/>
  <c r="AB55" i="3"/>
  <c r="X54" i="3" l="1"/>
  <c r="U55" i="3"/>
  <c r="W54" i="3"/>
  <c r="V54" i="3"/>
  <c r="AC54" i="3" s="1"/>
  <c r="AE55" i="3"/>
  <c r="AB56" i="3"/>
  <c r="AD55" i="3"/>
  <c r="W55" i="3" l="1"/>
  <c r="U56" i="3"/>
  <c r="X55" i="3"/>
  <c r="V55" i="3"/>
  <c r="AC55" i="3" s="1"/>
  <c r="AD56" i="3"/>
  <c r="AB57" i="3"/>
  <c r="AE56" i="3"/>
  <c r="U57" i="3" l="1"/>
  <c r="X56" i="3"/>
  <c r="V56" i="3"/>
  <c r="AC56" i="3" s="1"/>
  <c r="W56" i="3"/>
  <c r="AE57" i="3"/>
  <c r="AD57" i="3"/>
  <c r="AB58" i="3"/>
  <c r="V57" i="3" l="1"/>
  <c r="AC57" i="3" s="1"/>
  <c r="X57" i="3"/>
  <c r="W57" i="3"/>
  <c r="U58" i="3"/>
  <c r="AD58" i="3"/>
  <c r="AB59" i="3"/>
  <c r="AE58" i="3"/>
  <c r="U59" i="3" l="1"/>
  <c r="V58" i="3"/>
  <c r="AC58" i="3" s="1"/>
  <c r="X58" i="3"/>
  <c r="W58" i="3"/>
  <c r="AE59" i="3"/>
  <c r="AB60" i="3"/>
  <c r="AD59" i="3"/>
  <c r="X59" i="3" l="1"/>
  <c r="V59" i="3"/>
  <c r="AC59" i="3" s="1"/>
  <c r="W59" i="3"/>
  <c r="U60" i="3"/>
  <c r="AD60" i="3"/>
  <c r="AB61" i="3"/>
  <c r="AE60" i="3"/>
  <c r="U61" i="3" l="1"/>
  <c r="X60" i="3"/>
  <c r="V60" i="3"/>
  <c r="AC60" i="3" s="1"/>
  <c r="W60" i="3"/>
  <c r="AB62" i="3"/>
  <c r="AD61" i="3"/>
  <c r="AE61" i="3"/>
  <c r="X61" i="3" l="1"/>
  <c r="V61" i="3"/>
  <c r="AC61" i="3" s="1"/>
  <c r="U62" i="3"/>
  <c r="W61" i="3"/>
  <c r="AD62" i="3"/>
  <c r="AE62" i="3"/>
  <c r="AB63" i="3"/>
  <c r="X62" i="3" l="1"/>
  <c r="U63" i="3"/>
  <c r="V62" i="3"/>
  <c r="W62" i="3"/>
  <c r="AC62" i="3"/>
  <c r="AE63" i="3"/>
  <c r="AB64" i="3"/>
  <c r="AD63" i="3"/>
  <c r="V63" i="3" l="1"/>
  <c r="AC63" i="3" s="1"/>
  <c r="U64" i="3"/>
  <c r="W63" i="3"/>
  <c r="X63" i="3"/>
  <c r="AD64" i="3"/>
  <c r="AE64" i="3"/>
  <c r="AB65" i="3"/>
  <c r="U65" i="3" l="1"/>
  <c r="V64" i="3"/>
  <c r="AC64" i="3" s="1"/>
  <c r="W64" i="3"/>
  <c r="X64" i="3"/>
  <c r="AD65" i="3"/>
  <c r="AB66" i="3"/>
  <c r="AE65" i="3"/>
  <c r="V65" i="3" l="1"/>
  <c r="AC65" i="3" s="1"/>
  <c r="W65" i="3"/>
  <c r="U66" i="3"/>
  <c r="X65" i="3"/>
  <c r="AB67" i="3"/>
  <c r="AD66" i="3"/>
  <c r="AE66" i="3"/>
  <c r="U67" i="3" l="1"/>
  <c r="V66" i="3"/>
  <c r="AC66" i="3" s="1"/>
  <c r="W66" i="3"/>
  <c r="X66" i="3"/>
  <c r="AD67" i="3"/>
  <c r="AB68" i="3"/>
  <c r="AE67" i="3"/>
  <c r="X67" i="3" l="1"/>
  <c r="U68" i="3"/>
  <c r="V67" i="3"/>
  <c r="AC67" i="3" s="1"/>
  <c r="W67" i="3"/>
  <c r="AB69" i="3"/>
  <c r="AD68" i="3"/>
  <c r="AE68" i="3"/>
  <c r="U69" i="3" l="1"/>
  <c r="W68" i="3"/>
  <c r="X68" i="3"/>
  <c r="V68" i="3"/>
  <c r="AC68" i="3" s="1"/>
  <c r="AD69" i="3"/>
  <c r="AE69" i="3"/>
  <c r="AB70" i="3"/>
  <c r="V69" i="3" l="1"/>
  <c r="U70" i="3"/>
  <c r="X69" i="3"/>
  <c r="W69" i="3"/>
  <c r="AC69" i="3"/>
  <c r="AB71" i="3"/>
  <c r="AD70" i="3"/>
  <c r="AE70" i="3"/>
  <c r="W70" i="3" l="1"/>
  <c r="V70" i="3"/>
  <c r="AC70" i="3" s="1"/>
  <c r="X70" i="3"/>
  <c r="U71" i="3"/>
  <c r="AD71" i="3"/>
  <c r="AE71" i="3"/>
  <c r="AB72" i="3"/>
  <c r="X71" i="3" l="1"/>
  <c r="V71" i="3"/>
  <c r="AC71" i="3" s="1"/>
  <c r="U72" i="3"/>
  <c r="W71" i="3"/>
  <c r="AB73" i="3"/>
  <c r="AD72" i="3"/>
  <c r="AE72" i="3"/>
  <c r="W72" i="3" l="1"/>
  <c r="X72" i="3"/>
  <c r="U73" i="3"/>
  <c r="V72" i="3"/>
  <c r="AC72" i="3" s="1"/>
  <c r="AD73" i="3"/>
  <c r="AE73" i="3"/>
  <c r="AB74" i="3"/>
  <c r="U74" i="3" l="1"/>
  <c r="W73" i="3"/>
  <c r="X73" i="3"/>
  <c r="V73" i="3"/>
  <c r="AC73" i="3" s="1"/>
  <c r="AE74" i="3"/>
  <c r="AD74" i="3"/>
  <c r="AB75" i="3"/>
  <c r="W74" i="3" l="1"/>
  <c r="U75" i="3"/>
  <c r="V74" i="3"/>
  <c r="AC74" i="3" s="1"/>
  <c r="X74" i="3"/>
  <c r="AD75" i="3"/>
  <c r="AB76" i="3"/>
  <c r="AE75" i="3"/>
  <c r="X75" i="3" l="1"/>
  <c r="V75" i="3"/>
  <c r="AC75" i="3" s="1"/>
  <c r="U76" i="3"/>
  <c r="W75" i="3"/>
  <c r="AB77" i="3"/>
  <c r="AD76" i="3"/>
  <c r="AE76" i="3"/>
  <c r="X76" i="3" l="1"/>
  <c r="U77" i="3"/>
  <c r="W76" i="3"/>
  <c r="V76" i="3"/>
  <c r="AC76" i="3" s="1"/>
  <c r="AD77" i="3"/>
  <c r="AE77" i="3"/>
  <c r="AB78" i="3"/>
  <c r="V77" i="3" l="1"/>
  <c r="AC77" i="3" s="1"/>
  <c r="U78" i="3"/>
  <c r="X77" i="3"/>
  <c r="W77" i="3"/>
  <c r="AE78" i="3"/>
  <c r="AD78" i="3"/>
  <c r="AB79" i="3"/>
  <c r="W78" i="3" l="1"/>
  <c r="X78" i="3"/>
  <c r="U79" i="3"/>
  <c r="V78" i="3"/>
  <c r="AC78" i="3" s="1"/>
  <c r="AD79" i="3"/>
  <c r="AB80" i="3"/>
  <c r="AE79" i="3"/>
  <c r="X79" i="3" l="1"/>
  <c r="V79" i="3"/>
  <c r="AC79" i="3" s="1"/>
  <c r="U80" i="3"/>
  <c r="W79" i="3"/>
  <c r="AE80" i="3"/>
  <c r="AD80" i="3"/>
  <c r="AB81" i="3"/>
  <c r="V80" i="3" l="1"/>
  <c r="AC80" i="3" s="1"/>
  <c r="X80" i="3"/>
  <c r="W80" i="3"/>
  <c r="U81" i="3"/>
  <c r="AD81" i="3"/>
  <c r="AE81" i="3"/>
  <c r="AB82" i="3"/>
  <c r="W81" i="3" l="1"/>
  <c r="U82" i="3"/>
  <c r="X81" i="3"/>
  <c r="V81" i="3"/>
  <c r="AC81" i="3" s="1"/>
  <c r="AE82" i="3"/>
  <c r="AD82" i="3"/>
  <c r="AB83" i="3"/>
  <c r="X82" i="3" l="1"/>
  <c r="U83" i="3"/>
  <c r="W82" i="3"/>
  <c r="V82" i="3"/>
  <c r="AC82" i="3" s="1"/>
  <c r="AD83" i="3"/>
  <c r="AB84" i="3"/>
  <c r="AE83" i="3"/>
  <c r="X83" i="3" l="1"/>
  <c r="V83" i="3"/>
  <c r="AC83" i="3" s="1"/>
  <c r="U84" i="3"/>
  <c r="W83" i="3"/>
  <c r="AB85" i="3"/>
  <c r="AD84" i="3"/>
  <c r="AE84" i="3"/>
  <c r="U85" i="3" l="1"/>
  <c r="W84" i="3"/>
  <c r="X84" i="3"/>
  <c r="V84" i="3"/>
  <c r="AC84" i="3" s="1"/>
  <c r="AD85" i="3"/>
  <c r="AE85" i="3"/>
  <c r="AB86" i="3"/>
  <c r="X85" i="3" l="1"/>
  <c r="U86" i="3"/>
  <c r="V85" i="3"/>
  <c r="AC85" i="3" s="1"/>
  <c r="W85" i="3"/>
  <c r="AB87" i="3"/>
  <c r="AD86" i="3"/>
  <c r="AE86" i="3"/>
  <c r="X86" i="3" l="1"/>
  <c r="U87" i="3"/>
  <c r="W86" i="3"/>
  <c r="V86" i="3"/>
  <c r="AC86" i="3" s="1"/>
  <c r="AD87" i="3"/>
  <c r="AB88" i="3"/>
  <c r="AE87" i="3"/>
  <c r="U88" i="3" l="1"/>
  <c r="X87" i="3"/>
  <c r="V87" i="3"/>
  <c r="AC87" i="3" s="1"/>
  <c r="W87" i="3"/>
  <c r="AB89" i="3"/>
  <c r="AD88" i="3"/>
  <c r="AE88" i="3"/>
  <c r="X88" i="3" l="1"/>
  <c r="U89" i="3"/>
  <c r="W88" i="3"/>
  <c r="V88" i="3"/>
  <c r="AC88" i="3" s="1"/>
  <c r="AD89" i="3"/>
  <c r="AB90" i="3"/>
  <c r="AE89" i="3"/>
  <c r="U90" i="3" l="1"/>
  <c r="W89" i="3"/>
  <c r="X89" i="3"/>
  <c r="V89" i="3"/>
  <c r="AC89" i="3" s="1"/>
  <c r="AE90" i="3"/>
  <c r="AD90" i="3"/>
  <c r="AB91" i="3"/>
  <c r="W90" i="3" l="1"/>
  <c r="U91" i="3"/>
  <c r="V90" i="3"/>
  <c r="AC90" i="3" s="1"/>
  <c r="X90" i="3"/>
  <c r="AD91" i="3"/>
  <c r="AB92" i="3"/>
  <c r="AE91" i="3"/>
  <c r="X91" i="3" l="1"/>
  <c r="V91" i="3"/>
  <c r="AC91" i="3" s="1"/>
  <c r="W91" i="3"/>
  <c r="U92" i="3"/>
  <c r="AE92" i="3"/>
  <c r="AD92" i="3"/>
  <c r="AB93" i="3"/>
  <c r="W92" i="3" l="1"/>
  <c r="U93" i="3"/>
  <c r="V92" i="3"/>
  <c r="AC92" i="3" s="1"/>
  <c r="X92" i="3"/>
  <c r="AD93" i="3"/>
  <c r="AB94" i="3"/>
  <c r="AE93" i="3"/>
  <c r="U94" i="3" l="1"/>
  <c r="X93" i="3"/>
  <c r="V93" i="3"/>
  <c r="AC93" i="3" s="1"/>
  <c r="W93" i="3"/>
  <c r="AE94" i="3"/>
  <c r="AD94" i="3"/>
  <c r="AB95" i="3"/>
  <c r="W94" i="3" l="1"/>
  <c r="V94" i="3"/>
  <c r="AC94" i="3" s="1"/>
  <c r="X94" i="3"/>
  <c r="U95" i="3"/>
  <c r="AD95" i="3"/>
  <c r="AE95" i="3"/>
  <c r="AB96" i="3"/>
  <c r="X95" i="3" l="1"/>
  <c r="V95" i="3"/>
  <c r="AC95" i="3" s="1"/>
  <c r="U96" i="3"/>
  <c r="W95" i="3"/>
  <c r="AE96" i="3"/>
  <c r="AD96" i="3"/>
  <c r="AB97" i="3"/>
  <c r="W96" i="3" l="1"/>
  <c r="U97" i="3"/>
  <c r="V96" i="3"/>
  <c r="AC96" i="3" s="1"/>
  <c r="X96" i="3"/>
  <c r="AD97" i="3"/>
  <c r="AB98" i="3"/>
  <c r="AE97" i="3"/>
  <c r="V97" i="3" l="1"/>
  <c r="AC97" i="3" s="1"/>
  <c r="X97" i="3"/>
  <c r="W97" i="3"/>
  <c r="U98" i="3"/>
  <c r="AE98" i="3"/>
  <c r="AD98" i="3"/>
  <c r="AB99" i="3"/>
  <c r="U99" i="3" l="1"/>
  <c r="W98" i="3"/>
  <c r="V98" i="3"/>
  <c r="AC98" i="3" s="1"/>
  <c r="X98" i="3"/>
  <c r="AD99" i="3"/>
  <c r="AB100" i="3"/>
  <c r="AE99" i="3"/>
  <c r="X99" i="3" l="1"/>
  <c r="V99" i="3"/>
  <c r="AC99" i="3" s="1"/>
  <c r="U100" i="3"/>
  <c r="W99" i="3"/>
  <c r="AE100" i="3"/>
  <c r="AD100" i="3"/>
  <c r="AB101" i="3"/>
  <c r="W100" i="3" l="1"/>
  <c r="X100" i="3"/>
  <c r="U101" i="3"/>
  <c r="V100" i="3"/>
  <c r="AC100" i="3" s="1"/>
  <c r="AD101" i="3"/>
  <c r="AB102" i="3"/>
  <c r="AE101" i="3"/>
  <c r="V101" i="3" l="1"/>
  <c r="AC101" i="3" s="1"/>
  <c r="U102" i="3"/>
  <c r="X101" i="3"/>
  <c r="W101" i="3"/>
  <c r="AB103" i="3"/>
  <c r="AD102" i="3"/>
  <c r="AE102" i="3"/>
  <c r="W102" i="3" l="1"/>
  <c r="V102" i="3"/>
  <c r="AC102" i="3" s="1"/>
  <c r="U103" i="3"/>
  <c r="X102" i="3"/>
  <c r="AD103" i="3"/>
  <c r="AE103" i="3"/>
  <c r="AB104" i="3"/>
  <c r="X103" i="3" l="1"/>
  <c r="V103" i="3"/>
  <c r="AC103" i="3" s="1"/>
  <c r="U104" i="3"/>
  <c r="W103" i="3"/>
  <c r="AE104" i="3"/>
  <c r="AD104" i="3"/>
  <c r="AB105" i="3"/>
  <c r="W104" i="3" l="1"/>
  <c r="V104" i="3"/>
  <c r="AC104" i="3" s="1"/>
  <c r="U105" i="3"/>
  <c r="X104" i="3"/>
  <c r="AD105" i="3"/>
  <c r="AB106" i="3"/>
  <c r="AE105" i="3"/>
  <c r="U106" i="3" l="1"/>
  <c r="W105" i="3"/>
  <c r="V105" i="3"/>
  <c r="AC105" i="3" s="1"/>
  <c r="X105" i="3"/>
  <c r="AE106" i="3"/>
  <c r="AD106" i="3"/>
  <c r="AB107" i="3"/>
  <c r="U107" i="3" l="1"/>
  <c r="V106" i="3"/>
  <c r="AC106" i="3" s="1"/>
  <c r="W106" i="3"/>
  <c r="X106" i="3"/>
  <c r="AD107" i="3"/>
  <c r="AE107" i="3"/>
  <c r="AB108" i="3"/>
  <c r="U108" i="3" l="1"/>
  <c r="X107" i="3"/>
  <c r="V107" i="3"/>
  <c r="W107" i="3"/>
  <c r="AC107" i="3"/>
  <c r="AE108" i="3"/>
  <c r="AD108" i="3"/>
  <c r="AB109" i="3"/>
  <c r="W108" i="3" l="1"/>
  <c r="X108" i="3"/>
  <c r="U109" i="3"/>
  <c r="V108" i="3"/>
  <c r="AC108" i="3" s="1"/>
  <c r="AD109" i="3"/>
  <c r="AE109" i="3"/>
  <c r="AB110" i="3"/>
  <c r="X109" i="3" l="1"/>
  <c r="V109" i="3"/>
  <c r="AC109" i="3" s="1"/>
  <c r="U110" i="3"/>
  <c r="W109" i="3"/>
  <c r="AE110" i="3"/>
  <c r="AD110" i="3"/>
  <c r="AB111" i="3"/>
  <c r="U111" i="3" l="1"/>
  <c r="V110" i="3"/>
  <c r="AC110" i="3" s="1"/>
  <c r="W110" i="3"/>
  <c r="X110" i="3"/>
  <c r="AD111" i="3"/>
  <c r="AB112" i="3"/>
  <c r="AE111" i="3"/>
  <c r="X111" i="3" l="1"/>
  <c r="V111" i="3"/>
  <c r="AC111" i="3" s="1"/>
  <c r="U112" i="3"/>
  <c r="W111" i="3"/>
  <c r="AE112" i="3"/>
  <c r="AD112" i="3"/>
  <c r="AB113" i="3"/>
  <c r="V112" i="3" l="1"/>
  <c r="AC112" i="3" s="1"/>
  <c r="X112" i="3"/>
  <c r="W112" i="3"/>
  <c r="U113" i="3"/>
  <c r="AD113" i="3"/>
  <c r="AB114" i="3"/>
  <c r="AE113" i="3"/>
  <c r="W113" i="3" l="1"/>
  <c r="X113" i="3"/>
  <c r="U114" i="3"/>
  <c r="V113" i="3"/>
  <c r="AC113" i="3" s="1"/>
  <c r="AD114" i="3"/>
  <c r="AE114" i="3"/>
  <c r="AB115" i="3"/>
  <c r="U115" i="3" l="1"/>
  <c r="W114" i="3"/>
  <c r="X114" i="3"/>
  <c r="V114" i="3"/>
  <c r="AC114" i="3" s="1"/>
  <c r="AE115" i="3"/>
  <c r="AD115" i="3"/>
  <c r="AB116" i="3"/>
  <c r="U116" i="3" l="1"/>
  <c r="X115" i="3"/>
  <c r="W115" i="3"/>
  <c r="V115" i="3"/>
  <c r="AC115" i="3" s="1"/>
  <c r="AD116" i="3"/>
  <c r="AB117" i="3"/>
  <c r="AE116" i="3"/>
  <c r="V116" i="3" l="1"/>
  <c r="AC116" i="3" s="1"/>
  <c r="W116" i="3"/>
  <c r="X116" i="3"/>
  <c r="U117" i="3"/>
  <c r="AE117" i="3"/>
  <c r="AD117" i="3"/>
  <c r="AB118" i="3"/>
  <c r="U118" i="3" l="1"/>
  <c r="X117" i="3"/>
  <c r="W117" i="3"/>
  <c r="V117" i="3"/>
  <c r="AC117" i="3" s="1"/>
  <c r="AE118" i="3"/>
  <c r="AD118" i="3"/>
  <c r="X118" i="3" l="1"/>
  <c r="W118" i="3"/>
  <c r="U119" i="3"/>
  <c r="V118" i="3"/>
  <c r="AC118" i="3" s="1"/>
  <c r="V119" i="3" l="1"/>
  <c r="W119" i="3"/>
  <c r="X119" i="3"/>
</calcChain>
</file>

<file path=xl/comments1.xml><?xml version="1.0" encoding="utf-8"?>
<comments xmlns="http://schemas.openxmlformats.org/spreadsheetml/2006/main">
  <authors>
    <author>Magalhaes, Ariana (SPL-MEW)</author>
  </authors>
  <commentList>
    <comment ref="F15" authorId="0">
      <text>
        <r>
          <rPr>
            <b/>
            <sz val="9"/>
            <color indexed="81"/>
            <rFont val="Tahoma"/>
            <family val="2"/>
          </rPr>
          <t>Magalhaes, Ariana (SPL-MEW):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Não esquecer de colocar o valor líquido do Yahoo.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<sst xmlns="http://schemas.openxmlformats.org/spreadsheetml/2006/main" count="40466" uniqueCount="568">
  <si>
    <t>Dia</t>
  </si>
  <si>
    <t>Status da palavra-chave</t>
  </si>
  <si>
    <t>Palavra-chave</t>
  </si>
  <si>
    <t>Grupo de anúncios</t>
  </si>
  <si>
    <t>Status</t>
  </si>
  <si>
    <t>CPC máx.</t>
  </si>
  <si>
    <t>Cliques</t>
  </si>
  <si>
    <t>Impressões</t>
  </si>
  <si>
    <t>Custo</t>
  </si>
  <si>
    <t>ativada</t>
  </si>
  <si>
    <t>qualificada</t>
  </si>
  <si>
    <t>Status do anúncio</t>
  </si>
  <si>
    <t>Anúncio</t>
  </si>
  <si>
    <t>Linha de descrição 1</t>
  </si>
  <si>
    <t>Linha de descrição 2</t>
  </si>
  <si>
    <t>URL de visualização</t>
  </si>
  <si>
    <t>URL de destino</t>
  </si>
  <si>
    <t>Marcadores</t>
  </si>
  <si>
    <t>Campanha:</t>
  </si>
  <si>
    <t>Última Semana Analisada:</t>
  </si>
  <si>
    <t>Data inicial:</t>
  </si>
  <si>
    <t>Data final:</t>
  </si>
  <si>
    <t>CONTROLE:</t>
  </si>
  <si>
    <t>BIG NUMBERS:</t>
  </si>
  <si>
    <t>EVOLUÇÃO SEMANAL</t>
  </si>
  <si>
    <t>Semana</t>
  </si>
  <si>
    <t>Investimento</t>
  </si>
  <si>
    <t>CTR</t>
  </si>
  <si>
    <t>CPC</t>
  </si>
  <si>
    <t>Variação</t>
  </si>
  <si>
    <t>EVOLUÇÃO DE CTR E CPC</t>
  </si>
  <si>
    <t>TOP GRUPOS</t>
  </si>
  <si>
    <t>Soma de Cliques</t>
  </si>
  <si>
    <t>UTILIZAR ESSE:</t>
  </si>
  <si>
    <t>Grupo de Anúncios</t>
  </si>
  <si>
    <t>Outros</t>
  </si>
  <si>
    <t>TOP KEYWORDS</t>
  </si>
  <si>
    <t>Soma de Impressões</t>
  </si>
  <si>
    <t>Soma de CTR</t>
  </si>
  <si>
    <t>Soma de CPC</t>
  </si>
  <si>
    <t>Keyword</t>
  </si>
  <si>
    <t>TOP ANÚNCIOS</t>
  </si>
  <si>
    <t>pp =</t>
  </si>
  <si>
    <t>Impressões Geral</t>
  </si>
  <si>
    <t>Cliques Gerais</t>
  </si>
  <si>
    <t>Yahoo</t>
  </si>
  <si>
    <t>Rótulos de Linha</t>
  </si>
  <si>
    <t>(vazio)</t>
  </si>
  <si>
    <t>Total Geral</t>
  </si>
  <si>
    <t>aprovado</t>
  </si>
  <si>
    <t>Parcela de impr. da Rede de Pesquisa</t>
  </si>
  <si>
    <t>Parcela de Impressões</t>
  </si>
  <si>
    <t>Buscas</t>
  </si>
  <si>
    <t>P.I.</t>
  </si>
  <si>
    <t>EVOLUÇÃO DE CLIQUES E P.I.</t>
  </si>
  <si>
    <t>Google + Yahoo</t>
  </si>
  <si>
    <t>Soma de Visitas:</t>
  </si>
  <si>
    <t>Bounce Rate:</t>
  </si>
  <si>
    <t>Soma de Monte o Seu:</t>
  </si>
  <si>
    <t>Soma de Leads:</t>
  </si>
  <si>
    <t>Ínicio:</t>
  </si>
  <si>
    <t>Fim:</t>
  </si>
  <si>
    <t>Big Numbers:</t>
  </si>
  <si>
    <t>Top Grupos de Anúncio:</t>
  </si>
  <si>
    <t>Grupo de anúncio:</t>
  </si>
  <si>
    <t>Visitas</t>
  </si>
  <si>
    <t>Bounce Rate</t>
  </si>
  <si>
    <t>Monte o Seu</t>
  </si>
  <si>
    <t>Leads</t>
  </si>
  <si>
    <t>Palavra-chave:</t>
  </si>
  <si>
    <t>URL</t>
  </si>
  <si>
    <t>Daqui em diante, apenas Google:</t>
  </si>
  <si>
    <t>Top Palavras-Chave:</t>
  </si>
  <si>
    <t>CONC</t>
  </si>
  <si>
    <t>pausado</t>
  </si>
  <si>
    <t>baixo volume de pesquisa</t>
  </si>
  <si>
    <t>Keyword Ajustada</t>
  </si>
  <si>
    <t>excluído</t>
  </si>
  <si>
    <t>www.Chevrolet.com.br</t>
  </si>
  <si>
    <t>Chevrolet: Find New Roads</t>
  </si>
  <si>
    <t>Participe Agora Desse Grande Evento</t>
  </si>
  <si>
    <t>Visite Agora e Assista Ao Vivo!</t>
  </si>
  <si>
    <t>http://www.chevrolet.com.br/</t>
  </si>
  <si>
    <t>Assista a Transmissão Ao Vivo!</t>
  </si>
  <si>
    <t>www.Chevrolet.com.br/Find-New-Roads</t>
  </si>
  <si>
    <t>Onyx zero</t>
  </si>
  <si>
    <t>Onix - 0KM</t>
  </si>
  <si>
    <t>montar Onix</t>
  </si>
  <si>
    <t>Onix - Monte o Seu</t>
  </si>
  <si>
    <t>onix LT 2013 preço</t>
  </si>
  <si>
    <t>Onix - Preço</t>
  </si>
  <si>
    <t>onix LTZ 2012</t>
  </si>
  <si>
    <t>Onix - LTZ</t>
  </si>
  <si>
    <t>onyx 2013 chevrolet</t>
  </si>
  <si>
    <t>Onix - Ano</t>
  </si>
  <si>
    <t>Onix automático</t>
  </si>
  <si>
    <t>Onix - Câmbio</t>
  </si>
  <si>
    <t>foto Onix</t>
  </si>
  <si>
    <t>Onix - Fotos</t>
  </si>
  <si>
    <t>onix LTZ 2014 preço</t>
  </si>
  <si>
    <t>Onyx LTZ</t>
  </si>
  <si>
    <t>valores onix 2013</t>
  </si>
  <si>
    <t>onix LT 2012</t>
  </si>
  <si>
    <t>Onix - LT</t>
  </si>
  <si>
    <t>Onix LTZ valor</t>
  </si>
  <si>
    <t>propaganda Onix</t>
  </si>
  <si>
    <t>Onix - Propaganda</t>
  </si>
  <si>
    <t>onix 2014 1.4</t>
  </si>
  <si>
    <t>Onix - Motor</t>
  </si>
  <si>
    <t>Onyx my link</t>
  </si>
  <si>
    <t>Onix - MyLink</t>
  </si>
  <si>
    <t>carro onix 2014</t>
  </si>
  <si>
    <t>valores onix 2014</t>
  </si>
  <si>
    <t>foto novo Onix</t>
  </si>
  <si>
    <t>Onix LTZ</t>
  </si>
  <si>
    <t>Onix LS GM</t>
  </si>
  <si>
    <t>Onix - LS</t>
  </si>
  <si>
    <t>valor Onix</t>
  </si>
  <si>
    <t>Onix LS valor</t>
  </si>
  <si>
    <t>onix 2014 chevrolet</t>
  </si>
  <si>
    <t>lançamento onix 2013</t>
  </si>
  <si>
    <t>Onyx 1.8</t>
  </si>
  <si>
    <t>novo Onix automático</t>
  </si>
  <si>
    <t>[preço Onix]</t>
  </si>
  <si>
    <t>onix 2014 1.0</t>
  </si>
  <si>
    <t>Onix econômico</t>
  </si>
  <si>
    <t>Onix - Geral</t>
  </si>
  <si>
    <t>Onix my link</t>
  </si>
  <si>
    <t>Onix news</t>
  </si>
  <si>
    <t>Onix - Novidades</t>
  </si>
  <si>
    <t>onyx 2014 chevrolet</t>
  </si>
  <si>
    <t>quanto custa Onyx</t>
  </si>
  <si>
    <t>onix LTZ 2013 chevrolet</t>
  </si>
  <si>
    <t>carro novo onix 2013</t>
  </si>
  <si>
    <t>carro novo onix 2014</t>
  </si>
  <si>
    <t>Onix chevrolet my link</t>
  </si>
  <si>
    <t>Onix LTZ chevrolet</t>
  </si>
  <si>
    <t>valor Onyx</t>
  </si>
  <si>
    <t>carro onix 2013</t>
  </si>
  <si>
    <t>Onix LT valor</t>
  </si>
  <si>
    <t>Onix 6 marchas</t>
  </si>
  <si>
    <t>novo onix 2014 GM</t>
  </si>
  <si>
    <t>fotos onix 2014</t>
  </si>
  <si>
    <t>onix LT 2012 chevrolet</t>
  </si>
  <si>
    <t>Onix LT</t>
  </si>
  <si>
    <t>Onyx news</t>
  </si>
  <si>
    <t>preços onix 2014</t>
  </si>
  <si>
    <t>Onix LT chevrolet</t>
  </si>
  <si>
    <t>Onyx GM</t>
  </si>
  <si>
    <t>Onix - Chevrolet</t>
  </si>
  <si>
    <t>Onix diesel</t>
  </si>
  <si>
    <t>Onix - Combustível</t>
  </si>
  <si>
    <t>carros onix 2014</t>
  </si>
  <si>
    <t>novo onix 2013</t>
  </si>
  <si>
    <t>carro Onyx</t>
  </si>
  <si>
    <t>Onix - Carro</t>
  </si>
  <si>
    <t>preço novo onix 2013</t>
  </si>
  <si>
    <t>quanto custa onix 2014</t>
  </si>
  <si>
    <t>Novo Onix LT</t>
  </si>
  <si>
    <t>onix LS 2012</t>
  </si>
  <si>
    <t>Onix LT zero</t>
  </si>
  <si>
    <t>[onix 2013]</t>
  </si>
  <si>
    <t>comercial Onyx</t>
  </si>
  <si>
    <t>novo onix 2012 chevrolet</t>
  </si>
  <si>
    <t>Onyx LT</t>
  </si>
  <si>
    <t>Novo Onix LTZ preço</t>
  </si>
  <si>
    <t>onix 2013 1.4</t>
  </si>
  <si>
    <t>preço onix 2012</t>
  </si>
  <si>
    <t>Onyx automático</t>
  </si>
  <si>
    <t>Onix GM</t>
  </si>
  <si>
    <t>novo Onix GM</t>
  </si>
  <si>
    <t>monte Onyx</t>
  </si>
  <si>
    <t>carro novo Onix</t>
  </si>
  <si>
    <t>Onix câmbio automático</t>
  </si>
  <si>
    <t>onix LT 2013</t>
  </si>
  <si>
    <t>Onix chevrolet</t>
  </si>
  <si>
    <t>Onyx 1.0</t>
  </si>
  <si>
    <t>onix 2013 chevrolet</t>
  </si>
  <si>
    <t>Onix</t>
  </si>
  <si>
    <t>Onix - Only</t>
  </si>
  <si>
    <t>Onyx 1.4</t>
  </si>
  <si>
    <t>valor novo Onix</t>
  </si>
  <si>
    <t>Onix LTZ preço</t>
  </si>
  <si>
    <t>novo Onix chevrolet</t>
  </si>
  <si>
    <t>preço novo onix 2012</t>
  </si>
  <si>
    <t>onix LT 2014 preço</t>
  </si>
  <si>
    <t>valor onix 2012</t>
  </si>
  <si>
    <t>Onix LT GM</t>
  </si>
  <si>
    <t>valores Onix</t>
  </si>
  <si>
    <t>preços onix 2012</t>
  </si>
  <si>
    <t>preço novo onix 2014</t>
  </si>
  <si>
    <t>carros Onyx</t>
  </si>
  <si>
    <t>preço novo Onix</t>
  </si>
  <si>
    <t>Onix chevrolett</t>
  </si>
  <si>
    <t>Onix novidades</t>
  </si>
  <si>
    <t>preços Onix</t>
  </si>
  <si>
    <t>onix 2012 chevrolet</t>
  </si>
  <si>
    <t>imagens novo Onix</t>
  </si>
  <si>
    <t>Onix chevrolete</t>
  </si>
  <si>
    <t>[Onix GM]</t>
  </si>
  <si>
    <t>Onix LT quanto custa</t>
  </si>
  <si>
    <t>Novo Onix LTZ chevrolet</t>
  </si>
  <si>
    <t>onix LT 2013 valor</t>
  </si>
  <si>
    <t>fotos onix 2013</t>
  </si>
  <si>
    <t>valor novo onix 2013</t>
  </si>
  <si>
    <t>carros Onix</t>
  </si>
  <si>
    <t>carros Onix LTZ</t>
  </si>
  <si>
    <t>Onix LS chevrolet</t>
  </si>
  <si>
    <t>Onix especificações</t>
  </si>
  <si>
    <t>Onix - Specs</t>
  </si>
  <si>
    <t>imagens onix 2014</t>
  </si>
  <si>
    <t>onix 2012</t>
  </si>
  <si>
    <t>automóvel Onix</t>
  </si>
  <si>
    <t>Onix gasolina</t>
  </si>
  <si>
    <t>Onix lindo</t>
  </si>
  <si>
    <t>onix 2014 automático</t>
  </si>
  <si>
    <t>Onix 0km</t>
  </si>
  <si>
    <t>Onyx</t>
  </si>
  <si>
    <t>lançamentos Onix</t>
  </si>
  <si>
    <t>Onix - Lançamento</t>
  </si>
  <si>
    <t>Onix LS</t>
  </si>
  <si>
    <t>Onix chevrolette</t>
  </si>
  <si>
    <t>valor onix 2013</t>
  </si>
  <si>
    <t>onyx 2012</t>
  </si>
  <si>
    <t>onix LT 2014 chevrolet</t>
  </si>
  <si>
    <t>novo onix 2014 1.0</t>
  </si>
  <si>
    <t>valor onix 2014</t>
  </si>
  <si>
    <t>onix 2012 1.0</t>
  </si>
  <si>
    <t>Onix LS preço</t>
  </si>
  <si>
    <t>carros novo Onix</t>
  </si>
  <si>
    <t>novo Onix</t>
  </si>
  <si>
    <t>Onix LTZ 0 km</t>
  </si>
  <si>
    <t>Onix automática</t>
  </si>
  <si>
    <t>Onix 1.8</t>
  </si>
  <si>
    <t>[Onix chevrolet]</t>
  </si>
  <si>
    <t>carros onix 2012</t>
  </si>
  <si>
    <t>onix 2012 1.4</t>
  </si>
  <si>
    <t>Novo Onix LTZ</t>
  </si>
  <si>
    <t>onix LTZ 2014 chevrolet</t>
  </si>
  <si>
    <t>onix LS 2013 preço</t>
  </si>
  <si>
    <t>novo Onix 1.4</t>
  </si>
  <si>
    <t>automóveis Onix</t>
  </si>
  <si>
    <t>novo onix 2014</t>
  </si>
  <si>
    <t>imagem novo Onix</t>
  </si>
  <si>
    <t>comercial novo Onix</t>
  </si>
  <si>
    <t>quanto custa Onix</t>
  </si>
  <si>
    <t>preços novo Onix</t>
  </si>
  <si>
    <t>monte Onix</t>
  </si>
  <si>
    <t>fotos novo onix 2013</t>
  </si>
  <si>
    <t>imagens Onyx</t>
  </si>
  <si>
    <t>preço onix 2013</t>
  </si>
  <si>
    <t>Onyx chevrolet</t>
  </si>
  <si>
    <t>fotos novo Onix</t>
  </si>
  <si>
    <t>Onix 1.4</t>
  </si>
  <si>
    <t>onix LTZ 2013</t>
  </si>
  <si>
    <t>carro onix 2012</t>
  </si>
  <si>
    <t>onix 2013 GM</t>
  </si>
  <si>
    <t>Onix mylink</t>
  </si>
  <si>
    <t>foto onix 2013</t>
  </si>
  <si>
    <t>Onix bonito</t>
  </si>
  <si>
    <t>Onix LT qual o valor</t>
  </si>
  <si>
    <t>valor novo onix 2014</t>
  </si>
  <si>
    <t>imagem onix 2014</t>
  </si>
  <si>
    <t>onix LTZ 2012 preço</t>
  </si>
  <si>
    <t>Onyx 2.0</t>
  </si>
  <si>
    <t>veículos Onix</t>
  </si>
  <si>
    <t>carro Onix</t>
  </si>
  <si>
    <t>Onix flex</t>
  </si>
  <si>
    <t>Onix LS quanto custa</t>
  </si>
  <si>
    <t>Onix zero</t>
  </si>
  <si>
    <t>fotos onix 2012</t>
  </si>
  <si>
    <t>Onix transmissão automática</t>
  </si>
  <si>
    <t>Onix LTZ quanto custa</t>
  </si>
  <si>
    <t>comercial onix 2013</t>
  </si>
  <si>
    <t>imagem Onix</t>
  </si>
  <si>
    <t>fotos Onix</t>
  </si>
  <si>
    <t>onyx 2014</t>
  </si>
  <si>
    <t>comercial Onix</t>
  </si>
  <si>
    <t>Onix ficha técnica</t>
  </si>
  <si>
    <t>Onyx flex</t>
  </si>
  <si>
    <t>onix LT 2013 chevrolet</t>
  </si>
  <si>
    <t>carros Onix LT</t>
  </si>
  <si>
    <t>onix 2014 1.8</t>
  </si>
  <si>
    <t>foto Onyx</t>
  </si>
  <si>
    <t>novo Onix 1.0</t>
  </si>
  <si>
    <t>Onix automatizado</t>
  </si>
  <si>
    <t>preço Onix</t>
  </si>
  <si>
    <t>Onyx mylink</t>
  </si>
  <si>
    <t>novo onix 2013 chevrolet</t>
  </si>
  <si>
    <t>onix 2013</t>
  </si>
  <si>
    <t>foto onix 2014</t>
  </si>
  <si>
    <t>Onix LT preços</t>
  </si>
  <si>
    <t>novo Onyx</t>
  </si>
  <si>
    <t>preço onix 2014</t>
  </si>
  <si>
    <t>onix LTZ 2012 chevrolet</t>
  </si>
  <si>
    <t>Onix 0 km</t>
  </si>
  <si>
    <t>Onix 1.0</t>
  </si>
  <si>
    <t>veículo Onix</t>
  </si>
  <si>
    <t>Onix chevrolet mylink</t>
  </si>
  <si>
    <t>preço Onyx</t>
  </si>
  <si>
    <t>onix 2014</t>
  </si>
  <si>
    <t>Onyx chevy</t>
  </si>
  <si>
    <t>carros Onix LS</t>
  </si>
  <si>
    <t>Onix LTZ preços</t>
  </si>
  <si>
    <t>carro Onix LTZ</t>
  </si>
  <si>
    <t>carros onix 2013</t>
  </si>
  <si>
    <t>novo onix LTZ 2014</t>
  </si>
  <si>
    <t>preço onyx 2013</t>
  </si>
  <si>
    <t>onix 2013 automático</t>
  </si>
  <si>
    <t>onix LS 2013 chevrolet</t>
  </si>
  <si>
    <t>lançamento Onix</t>
  </si>
  <si>
    <t>Onix notícias</t>
  </si>
  <si>
    <t>onix LT 2014</t>
  </si>
  <si>
    <t>onix LS 2013</t>
  </si>
  <si>
    <t>imagem onix 2013</t>
  </si>
  <si>
    <t>Onix LT 0km</t>
  </si>
  <si>
    <t>carros onix LTZ 2014</t>
  </si>
  <si>
    <t>onix LTZ 2014 valor</t>
  </si>
  <si>
    <t>Onix LTZ ficha técnica</t>
  </si>
  <si>
    <t>preços onix 2013</t>
  </si>
  <si>
    <t>quanto custa novo Onix</t>
  </si>
  <si>
    <t>Onix chevrolet gps</t>
  </si>
  <si>
    <t>Onix - GPS</t>
  </si>
  <si>
    <t>onyx 2013</t>
  </si>
  <si>
    <t>fotos Onyx</t>
  </si>
  <si>
    <t>onix 2013 especificações</t>
  </si>
  <si>
    <t>Onyx diesel</t>
  </si>
  <si>
    <t>onix 2014 GM</t>
  </si>
  <si>
    <t>Onix 2013 mylink</t>
  </si>
  <si>
    <t>novo onix 2014 chevrolet</t>
  </si>
  <si>
    <t>quanto custa onix 2013</t>
  </si>
  <si>
    <t>Onix LT preço</t>
  </si>
  <si>
    <t>[Onix]</t>
  </si>
  <si>
    <t>Onix 2.0</t>
  </si>
  <si>
    <t>onix 2013 1.0</t>
  </si>
  <si>
    <t>carro Onix LT</t>
  </si>
  <si>
    <t>preços Onyx</t>
  </si>
  <si>
    <t>Onix detalhes</t>
  </si>
  <si>
    <t>qual o valor Onix</t>
  </si>
  <si>
    <t>fotos novo onix 2014</t>
  </si>
  <si>
    <t>quanto custa onix 2012</t>
  </si>
  <si>
    <t>Onix 6 velocidades</t>
  </si>
  <si>
    <t>carros onix LTZ 2012</t>
  </si>
  <si>
    <t>onix LT 2012 preço</t>
  </si>
  <si>
    <t>onix LTZ 2014</t>
  </si>
  <si>
    <t>Onix especificação</t>
  </si>
  <si>
    <t>Onix LTZ GM</t>
  </si>
  <si>
    <t>onix LTZ 2013 preço</t>
  </si>
  <si>
    <t>Onix chevy</t>
  </si>
  <si>
    <t>onix LT 2014 valor</t>
  </si>
  <si>
    <t>Novo Onix LS</t>
  </si>
  <si>
    <t>Novo Onix LT preço</t>
  </si>
  <si>
    <t>novo onix 2014 1.4</t>
  </si>
  <si>
    <t>carro Onix LS</t>
  </si>
  <si>
    <t>novo onix 2012</t>
  </si>
  <si>
    <t>imagens Onix</t>
  </si>
  <si>
    <t>Onix LTZ 0km</t>
  </si>
  <si>
    <t>carro onix LT 2014</t>
  </si>
  <si>
    <t>onix LS 2014 preço</t>
  </si>
  <si>
    <t>lançamento onix 2014</t>
  </si>
  <si>
    <t>Onix LTZ especificações</t>
  </si>
  <si>
    <t>Onix general motors</t>
  </si>
  <si>
    <t>Onix GM mylink</t>
  </si>
  <si>
    <t>onix LS 2014</t>
  </si>
  <si>
    <t>onix LTZ 2013 valor</t>
  </si>
  <si>
    <t>imagens onix 2013</t>
  </si>
  <si>
    <t>qual o valor onix 2013</t>
  </si>
  <si>
    <t>Onix LTZ zero</t>
  </si>
  <si>
    <t>Onix LT especificações</t>
  </si>
  <si>
    <t>Onyx LS</t>
  </si>
  <si>
    <t>data de lançamento Onix</t>
  </si>
  <si>
    <t>Onix LS ficha técnica</t>
  </si>
  <si>
    <t>lançamento novo Onix</t>
  </si>
  <si>
    <t>Onix LT ficha técnica</t>
  </si>
  <si>
    <t>novo onix 2013 1.4</t>
  </si>
  <si>
    <t>Monte Seu Chevrolet Onix</t>
  </si>
  <si>
    <t>Conectado ao GPS do Seu Celular</t>
  </si>
  <si>
    <t>Para se Atualizar em Tempo Real.</t>
  </si>
  <si>
    <t>www.Chevrolet.com.br/Onix-GPS</t>
  </si>
  <si>
    <t>http://www.chevrolet.com.br/carros/onix.html?cmp=Campanha:LP:120905_-_Onix:Google</t>
  </si>
  <si>
    <t>Chevrolet Onix</t>
  </si>
  <si>
    <t>Um dos mais Esperados Lançamentos</t>
  </si>
  <si>
    <t>Está no Salão do Automóvel. Confira</t>
  </si>
  <si>
    <t>www.Chevrolet.com.br/Onix</t>
  </si>
  <si>
    <t>http://www.chevrolet.com.br/veiculos/conceitos-e-futuros-lancamentos/onix/index.html</t>
  </si>
  <si>
    <t>Chevrolet Onix com MyLink</t>
  </si>
  <si>
    <t>Um dos mais esperados Lançamentos</t>
  </si>
  <si>
    <t>Chevrolet Onix - Oficial</t>
  </si>
  <si>
    <t>Conheça toda a Tecnologia do MyLink</t>
  </si>
  <si>
    <t>Conectado ao GPS do Seu Celular.</t>
  </si>
  <si>
    <t>Conheça o Onix 2013</t>
  </si>
  <si>
    <t>Um Choque de Gerações na Indústria</t>
  </si>
  <si>
    <t>Automobilística. Visite Nosso Site!</t>
  </si>
  <si>
    <t>http://www.chevrolet.com.br/veiculos/todos-os-modelos/carros/onix/apresentacao.html</t>
  </si>
  <si>
    <t>Lançamento Chevrolet Onix</t>
  </si>
  <si>
    <t>Tecnologia ao Alcance de Todos</t>
  </si>
  <si>
    <t>Confira mais Informações no Site!</t>
  </si>
  <si>
    <t>Com Tela Touchscreen e Conexão</t>
  </si>
  <si>
    <t>a Smartphones via MyLink.</t>
  </si>
  <si>
    <t>Em Breve no Salão do Automóvel</t>
  </si>
  <si>
    <t>Fotos: Chevrolet Onix</t>
  </si>
  <si>
    <t>Coisas Incríveis Saem do Padrão.</t>
  </si>
  <si>
    <t>Carros Também. Confira Agora o Site</t>
  </si>
  <si>
    <t>Preço Chevrolet Onix</t>
  </si>
  <si>
    <t>Site Oficial Onix</t>
  </si>
  <si>
    <t>Tecnologia Inovadora e Exclusiva.</t>
  </si>
  <si>
    <t>Com o Sistema Multimídia MyLink.</t>
  </si>
  <si>
    <t>Chevrolet Onix 2013</t>
  </si>
  <si>
    <t>Motor SPE/4, Duplo Air Bag Frontal</t>
  </si>
  <si>
    <t>Freios ABS com EBD e Muito Mais.</t>
  </si>
  <si>
    <t>Chevrolet Onix LS</t>
  </si>
  <si>
    <t>Chevrolet Onix com Mylink</t>
  </si>
  <si>
    <t>do ano da Chevrolet. Veja no site!</t>
  </si>
  <si>
    <t>Chevrolet Onix - 0 km</t>
  </si>
  <si>
    <t>Chevrolet Onix LT</t>
  </si>
  <si>
    <t>Chevrolet Onix | Oficial</t>
  </si>
  <si>
    <t>Anúncio gráfico - Chevrolet Onix com MyLink</t>
  </si>
  <si>
    <t>Fotos: Onix 2013</t>
  </si>
  <si>
    <t>Vem aí o Chevrolet Onix</t>
  </si>
  <si>
    <t>Chevrolet Onix LTZ</t>
  </si>
  <si>
    <t>Onix 2013 - 0 km</t>
  </si>
  <si>
    <t>Conheça Chevrolet Onix</t>
  </si>
  <si>
    <t>Anúncio gráfico criado em 10/09/12 - Chevrolet Onix com MyLink</t>
  </si>
  <si>
    <t>Monte o Seu Onix 2013</t>
  </si>
  <si>
    <t>Anúncio gráfico - Vem aí o Chevrolet Onix</t>
  </si>
  <si>
    <t>Chevrolet Onix | Mylink</t>
  </si>
  <si>
    <t>Chevrolet Onix - Preço</t>
  </si>
  <si>
    <t>Chevrolet Onix - Mylink</t>
  </si>
  <si>
    <t>Chevrolet Onix | Preço</t>
  </si>
  <si>
    <t>Anúncio Imagem - Chevrolet Onix com MyLink</t>
  </si>
  <si>
    <t>www.chevrolet.com.br</t>
  </si>
  <si>
    <t>grupo de anúncios excluído</t>
  </si>
  <si>
    <t>Preço</t>
  </si>
  <si>
    <t>Propaganda</t>
  </si>
  <si>
    <t>Salão Automóvel</t>
  </si>
  <si>
    <t>Detalhes</t>
  </si>
  <si>
    <t>Sucessor Corsa</t>
  </si>
  <si>
    <t>Fotos</t>
  </si>
  <si>
    <t>Novidades</t>
  </si>
  <si>
    <t>Resumo:</t>
  </si>
  <si>
    <t>Resumo</t>
  </si>
  <si>
    <t>Preço Chevrolet Onix | Motor SPE/4, Duplo Air Bag Frontal | Freios ABS com EBD e Muito Mais.</t>
  </si>
  <si>
    <t>Chevrolet Onix | Preço | Motor SPE/4, Duplo Air Bag Frontal | Freios ABS com EBD e Muito Mais.</t>
  </si>
  <si>
    <t>Chevrolet Onix - Preço | Um Choque de Gerações na Indústria | Automobilística. Visite Nosso Site!</t>
  </si>
  <si>
    <t>Preço Chevrolet Onix | Conectado ao GPS do Seu Celular | Para se Atualizar em Tempo Real.</t>
  </si>
  <si>
    <t>Chevrolet Onix - Preço | Tecnologia Inovadora e Exclusiva. | Com o Sistema Multimídia MyLink.</t>
  </si>
  <si>
    <t>Preço Chevrolet Onix | Conheça toda a Tecnologia do MyLink | Conectado ao GPS do Seu Celular.</t>
  </si>
  <si>
    <t>Conheça Chevrolet Onix | Um Choque de Gerações na Indústria | Automobilística. Visite Nosso Site!</t>
  </si>
  <si>
    <t>Chevrolet Onix LTZ | Motor SPE/4, Duplo Air Bag Frontal | Freios ABS com EBD e Muito Mais.</t>
  </si>
  <si>
    <t>Chevrolet Onix 2013 | Conheça toda a Tecnologia do MyLink | Conectado ao GPS do Seu Celular.</t>
  </si>
  <si>
    <t>Chevrolet Onix 2013 | Conectado ao GPS do Seu Celular | Para se Atualizar em Tempo Real.</t>
  </si>
  <si>
    <t>Chevrolet Onix | Oficial | Motor SPE/4, Duplo Air Bag Frontal | Freios ABS com EBD e Muito Mais.</t>
  </si>
  <si>
    <t>Conheça Chevrolet Onix | Coisas Incríveis Saem do Padrão. | Carros Também. Confira Agora o Site</t>
  </si>
  <si>
    <t>Conheça Chevrolet Onix | Conheça toda a Tecnologia do MyLink | Conectado ao GPS do Seu Celular.</t>
  </si>
  <si>
    <t>Conheça Chevrolet Onix | Conectado ao GPS do Seu Celular | Para se Atualizar em Tempo Real.</t>
  </si>
  <si>
    <t>Chevrolet Onix - Oficial | Conectado ao GPS do Seu Celular | Para se Atualizar em Tempo Real.</t>
  </si>
  <si>
    <t>Chevrolet Onix - Oficial | Conheça toda a Tecnologia do MyLink | Conectado ao GPS do Seu Celular.</t>
  </si>
  <si>
    <t>Chevrolet Onix 2013 | Coisas Incríveis Saem do Padrão. | Carros Também. Confira Agora o Site</t>
  </si>
  <si>
    <t>Chevrolet Onix | Tecnologia Inovadora e Exclusiva. | Com o Sistema Multimídia MyLink.</t>
  </si>
  <si>
    <t>Chevrolet Onix | Um Choque de Gerações na Indústria | Automobilística. Visite Nosso Site!</t>
  </si>
  <si>
    <t>Chevrolet Onix | Conheça toda a Tecnologia do MyLink | Conectado ao GPS do Seu Celular.</t>
  </si>
  <si>
    <t>Onix 2013 - 0 km | Conheça toda a Tecnologia do MyLink | Conectado ao GPS do Seu Celular.</t>
  </si>
  <si>
    <t>Chevrolet Onix | Conectado ao GPS do Seu Celular | Para se Atualizar em Tempo Real.</t>
  </si>
  <si>
    <t>Onix 2013 - 0 km | Conectado ao GPS do Seu Celular | Para se Atualizar em Tempo Real.</t>
  </si>
  <si>
    <t>Chevrolet Onix | Motor SPE/4, Duplo Air Bag Frontal | Freios ABS com EBD e Muito Mais.</t>
  </si>
  <si>
    <t>Chevrolet Onix LTZ | Tecnologia Inovadora e Exclusiva. | Com o Sistema Multimídia MyLink.</t>
  </si>
  <si>
    <t>Chevrolet Onix | Coisas Incríveis Saem do Padrão. | Carros Também. Confira Agora o Site</t>
  </si>
  <si>
    <t>Monte o Seu Onix 2013 | Conheça toda a Tecnologia do MyLink | Conectado ao GPS do Seu Celular.</t>
  </si>
  <si>
    <t>Chevrolet Onix 2013 | Motor SPE/4, Duplo Air Bag Frontal | Freios ABS com EBD e Muito Mais.</t>
  </si>
  <si>
    <t>Conheça Chevrolet Onix | Motor SPE/4, Duplo Air Bag Frontal | Freios ABS com EBD e Muito Mais.</t>
  </si>
  <si>
    <t>Monte Seu Chevrolet Onix | Conectado ao GPS do Seu Celular | Para se Atualizar em Tempo Real.</t>
  </si>
  <si>
    <t>Conheça Chevrolet Onix | Tecnologia Inovadora e Exclusiva. | Com o Sistema Multimídia MyLink.</t>
  </si>
  <si>
    <t>Conheça o Onix 2013 | Um Choque de Gerações na Indústria | Automobilística. Visite Nosso Site!</t>
  </si>
  <si>
    <t>Site Oficial Onix | Coisas Incríveis Saem do Padrão. | Carros Também. Confira Agora o Site</t>
  </si>
  <si>
    <t>Onix 2013 gps</t>
  </si>
  <si>
    <t>foto novo onix 2014</t>
  </si>
  <si>
    <t>carro onix LTZ 2014</t>
  </si>
  <si>
    <t>quanto custa novo onix 2013</t>
  </si>
  <si>
    <t>onix 2013 1.8</t>
  </si>
  <si>
    <t>carro onix LS 2013</t>
  </si>
  <si>
    <t>Onix LS 0km</t>
  </si>
  <si>
    <t>montar o seu Onix</t>
  </si>
  <si>
    <t>preço novo Onyx</t>
  </si>
  <si>
    <t>onix LT 2013 quanto custa</t>
  </si>
  <si>
    <t>onix LTZ 2014 GM</t>
  </si>
  <si>
    <t>Novo Onix LTZ valor</t>
  </si>
  <si>
    <t>onix LT 2014 GM</t>
  </si>
  <si>
    <t>carros onix LTZ 2013</t>
  </si>
  <si>
    <t>onix 2013 ficha técnica</t>
  </si>
  <si>
    <t>propaganda onix 2013</t>
  </si>
  <si>
    <t>propaganda onix 2014</t>
  </si>
  <si>
    <t>onix 2014 ficha técnica</t>
  </si>
  <si>
    <t>onix 2013 flex</t>
  </si>
  <si>
    <t xml:space="preserve"> --</t>
  </si>
  <si>
    <t>Monte o Seu Onix 2013 | Um Choque de Gerações na Indústria | Automobilística. Visite Nosso Site!</t>
  </si>
  <si>
    <t>Monte Seu Chevrolet Onix | Um Choque de Gerações na Indústria | Automobilística. Visite Nosso Site!</t>
  </si>
  <si>
    <t>Monte Seu Chevrolet Onix | Conheça toda a Tecnologia do MyLink | Conectado ao GPS do Seu Celular.</t>
  </si>
  <si>
    <t>Monte o Seu Onix 2013 | Conectado ao GPS do Seu Celular | Para se Atualizar em Tempo Real.</t>
  </si>
  <si>
    <t>Chevrolet Onix LTZ | Conectado ao GPS do Seu Celular | Para se Atualizar em Tempo Real.</t>
  </si>
  <si>
    <t>Chevrolet Onix - Oficial | Um Choque de Gerações na Indústria | Automobilística. Visite Nosso Site!</t>
  </si>
  <si>
    <t>Chevrolet Onix LTZ | Conheça toda a Tecnologia do MyLink | Conectado ao GPS do Seu Celular.</t>
  </si>
  <si>
    <t>onix LS 2012 chevrolet</t>
  </si>
  <si>
    <t>pausada</t>
  </si>
  <si>
    <t>imagens novo onix 2014</t>
  </si>
  <si>
    <t>Onix LTZ valores</t>
  </si>
  <si>
    <t>onix 2013 2.0</t>
  </si>
  <si>
    <t>onix LT 2013 preços</t>
  </si>
  <si>
    <t>Onix ecotec</t>
  </si>
  <si>
    <t>carro onix LT 2013</t>
  </si>
  <si>
    <t>Onix GM gps</t>
  </si>
  <si>
    <t>onix 2014 detalhes</t>
  </si>
  <si>
    <t>Onix LS zero</t>
  </si>
  <si>
    <t>propaganda Onyx</t>
  </si>
  <si>
    <t>propaganda novo Onix</t>
  </si>
  <si>
    <t>configurador Onix</t>
  </si>
  <si>
    <t>qual o valor onix 2014</t>
  </si>
  <si>
    <t>qual o valor novo Onix</t>
  </si>
  <si>
    <t>Onix 2014 mylink</t>
  </si>
  <si>
    <t>Onix LT detalhes</t>
  </si>
  <si>
    <t>comercial onix 2014</t>
  </si>
  <si>
    <t>flagra Onix</t>
  </si>
  <si>
    <t>onix LS 2014 chevrolet</t>
  </si>
  <si>
    <t>Onix LT chevrolete</t>
  </si>
  <si>
    <t>lançamento onix 2012</t>
  </si>
  <si>
    <t>novo onix LT 2014</t>
  </si>
  <si>
    <t>montar Onyx</t>
  </si>
  <si>
    <t>Relatório de anúncios (28/08/2013-22/09/2013)</t>
  </si>
  <si>
    <t>Preço Chevrolet Onix | Um Choque de Gerações na Indústria | Automobilística. Visite Nosso Site!</t>
  </si>
  <si>
    <t>Preço Chevrolet Onix | Tecnologia Inovadora e Exclusiva. | Com o Sistema Multimídia MyLink.</t>
  </si>
  <si>
    <t>Chevrolet Onix - Preço | Coisas Incríveis Saem do Padrão. | Carros Também. Confira Agora o Site</t>
  </si>
  <si>
    <t>Preço Chevrolet Onix | Coisas Incríveis Saem do Padrão. | Carros Também. Confira Agora o Site</t>
  </si>
  <si>
    <t>Chevrolet Onix LT | Coisas Incríveis Saem do Padrão. | Carros Também. Confira Agora o Site</t>
  </si>
  <si>
    <t>Chevrolet Onix LT | Tecnologia Inovadora e Exclusiva. | Com o Sistema Multimídia MyLink.</t>
  </si>
  <si>
    <t>Chevrolet Onix LTZ | Um Choque de Gerações na Indústria | Automobilística. Visite Nosso Site!</t>
  </si>
  <si>
    <t>Chevrolet Onix LT | Um Choque de Gerações na Indústria | Automobilística. Visite Nosso Site!</t>
  </si>
  <si>
    <t>Chevrolet Onix LT | Motor SPE/4, Duplo Air Bag Frontal | Freios ABS com EBD e Muito Mais.</t>
  </si>
  <si>
    <t>Chevrolet Onix LTZ | Coisas Incríveis Saem do Padrão. | Carros Também. Confira Agora o Site</t>
  </si>
  <si>
    <t>Chevrolet Onix 2013 | Tecnologia Inovadora e Exclusiva. | Com o Sistema Multimídia MyLink.</t>
  </si>
  <si>
    <t>Chevrolet Onix - Oficial | Tecnologia Inovadora e Exclusiva. | Com o Sistema Multimídia MyLink.</t>
  </si>
  <si>
    <t>Conheça o Onix 2013 | Tecnologia Inovadora e Exclusiva. | Com o Sistema Multimídia MyLink.</t>
  </si>
  <si>
    <t>Conheça o Onix 2013 | Motor SPE/4, Duplo Air Bag Frontal | Freios ABS com EBD e Muito Mais.</t>
  </si>
  <si>
    <t>Chevrolet Onix 2013 | Um Choque de Gerações na Indústria | Automobilística. Visite Nosso Site!</t>
  </si>
  <si>
    <t>Conheça o Onix 2013 | Coisas Incríveis Saem do Padrão. | Carros Também. Confira Agora o Site</t>
  </si>
  <si>
    <t>Site Oficial Onix | Motor SPE/4, Duplo Air Bag Frontal | Freios ABS com EBD e Muito Mais.</t>
  </si>
  <si>
    <t>Site Oficial Onix | Tecnologia Inovadora e Exclusiva. | Com o Sistema Multimídia MyLink.</t>
  </si>
  <si>
    <t>Chevrolet Onix com Mylink | Conheça toda a Tecnologia do MyLink | Conectado ao GPS do Seu Celular.</t>
  </si>
  <si>
    <t>Relatório de palavras-chave (28/08/2013-29/09/2013)</t>
  </si>
  <si>
    <t>lançamentos onix 2014</t>
  </si>
  <si>
    <t>carros onix LT 2013</t>
  </si>
  <si>
    <t>onix 2014 especificações</t>
  </si>
  <si>
    <t>Onix GM my link</t>
  </si>
  <si>
    <t>novo onix LTZ 2013</t>
  </si>
  <si>
    <t>Onix 2014 gps</t>
  </si>
  <si>
    <t>Relatório de campanha (28/08/2013-29/09/2013)</t>
  </si>
  <si>
    <t>Chevrolet Onix LS | Tecnologia Inovadora e Exclusiva. | Com o Sistema Multimídia MyLink.</t>
  </si>
  <si>
    <t>Chevrolet Onix com Mylink | Conectado ao GPS do Seu Celular | Para se Atualizar em Tempo Real.</t>
  </si>
  <si>
    <t>Fotos: Chevrolet Onix | Conectado ao GPS do Seu Celular | Para se Atualizar em Tempo Real.</t>
  </si>
  <si>
    <t>Chevrolet Onix com Mylink | Tecnologia Inovadora e Exclusiva. | Com o Sistema Multimídia MyLink.</t>
  </si>
  <si>
    <t>Fotos: Onix 2013 | Tecnologia Inovadora e Exclusiva. | Com o Sistema Multimídia MyLink.</t>
  </si>
  <si>
    <t>Fotos: Onix 2013 | Conheça toda a Tecnologia do MyLink | Conectado ao GPS do Seu Celular.</t>
  </si>
  <si>
    <t>Parcela de impressões</t>
  </si>
  <si>
    <t>Posição média</t>
  </si>
  <si>
    <t>Parcela de impressões perdidas da Rede de Pesquisa (classificação)</t>
  </si>
  <si>
    <t>Parcela de impressões de correspondência exata da Rede de Pesquisa</t>
  </si>
  <si>
    <t>Campanha</t>
  </si>
  <si>
    <t>Parcela de impressões perdidas por orçamento</t>
  </si>
  <si>
    <t>Parcela de impressões perdidas por classificação</t>
  </si>
  <si>
    <t>Parcela de impressões de correspondencia exata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</si>
</sst>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8" formatCode="&quot;R$&quot;\ #,##0.00;[Red]\-&quot;R$&quot;\ #,##0.00"/>
    <numFmt numFmtId="43" formatCode="_-* #,##0.00_-;\-* #,##0.00_-;_-* &quot;-&quot;??_-;_-@_-"/>
    <numFmt numFmtId="164" formatCode="#,##0.0"/>
    <numFmt numFmtId="165" formatCode="0.0%"/>
  </numFmts>
  <fonts count="2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5">
    <xf numFmtId="0" fontId="0" fillId="0" borderId="0"/>
    <xf numFmtId="0" fontId="4" fillId="0" borderId="0" applyNumberFormat="0" applyFill="0" applyBorder="0" applyAlignment="0" applyProtection="0"/>
    <xf numFmtId="0" fontId="5" fillId="0" borderId="7" applyNumberFormat="0" applyFill="0" applyAlignment="0" applyProtection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7" fillId="0" borderId="0" applyNumberFormat="0" applyFill="0" applyBorder="0" applyAlignment="0" applyProtection="0"/>
    <xf numFmtId="0" fontId="8" fillId="6" borderId="0" applyNumberFormat="0" applyBorder="0" applyAlignment="0" applyProtection="0"/>
    <xf numFmtId="0" fontId="9" fillId="7" borderId="0" applyNumberFormat="0" applyBorder="0" applyAlignment="0" applyProtection="0"/>
    <xf numFmtId="0" fontId="10" fillId="8" borderId="0" applyNumberFormat="0" applyBorder="0" applyAlignment="0" applyProtection="0"/>
    <xf numFmtId="0" fontId="11" fillId="9" borderId="10" applyNumberFormat="0" applyAlignment="0" applyProtection="0"/>
    <xf numFmtId="0" fontId="12" fillId="10" borderId="11" applyNumberFormat="0" applyAlignment="0" applyProtection="0"/>
    <xf numFmtId="0" fontId="13" fillId="10" borderId="10" applyNumberFormat="0" applyAlignment="0" applyProtection="0"/>
    <xf numFmtId="0" fontId="14" fillId="0" borderId="12" applyNumberFormat="0" applyFill="0" applyAlignment="0" applyProtection="0"/>
    <xf numFmtId="0" fontId="15" fillId="11" borderId="13" applyNumberFormat="0" applyAlignment="0" applyProtection="0"/>
    <xf numFmtId="0" fontId="1" fillId="0" borderId="0" applyNumberFormat="0" applyFill="0" applyBorder="0" applyAlignment="0" applyProtection="0"/>
    <xf numFmtId="0" fontId="3" fillId="12" borderId="14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5" applyNumberFormat="0" applyFill="0" applyAlignment="0" applyProtection="0"/>
    <xf numFmtId="0" fontId="18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5" borderId="0" applyNumberFormat="0" applyBorder="0" applyAlignment="0" applyProtection="0"/>
    <xf numFmtId="0" fontId="18" fillId="36" borderId="0" applyNumberFormat="0" applyBorder="0" applyAlignment="0" applyProtection="0"/>
    <xf numFmtId="43" fontId="3" fillId="0" borderId="0" applyFont="0" applyFill="0" applyBorder="0" applyAlignment="0" applyProtection="0"/>
    <xf numFmtId="0" fontId="19" fillId="0" borderId="0" applyNumberFormat="0" applyFill="0" applyBorder="0" applyAlignment="0" applyProtection="0"/>
    <xf numFmtId="9" fontId="3" fillId="0" borderId="0" applyFont="0" applyFill="0" applyBorder="0" applyAlignment="0" applyProtection="0"/>
  </cellStyleXfs>
  <cellXfs count="72">
    <xf numFmtId="0" fontId="0" fillId="0" borderId="0" xfId="0"/>
    <xf numFmtId="14" fontId="0" fillId="0" borderId="0" xfId="0" applyNumberFormat="1"/>
    <xf numFmtId="4" fontId="0" fillId="0" borderId="0" xfId="0" applyNumberFormat="1"/>
    <xf numFmtId="0" fontId="0" fillId="0" borderId="0" xfId="0" applyAlignment="1">
      <alignment horizontal="right"/>
    </xf>
    <xf numFmtId="14" fontId="0" fillId="2" borderId="0" xfId="0" applyNumberFormat="1" applyFill="1"/>
    <xf numFmtId="0" fontId="0" fillId="3" borderId="0" xfId="0" applyFill="1"/>
    <xf numFmtId="3" fontId="0" fillId="0" borderId="0" xfId="0" applyNumberFormat="1"/>
    <xf numFmtId="0" fontId="0" fillId="0" borderId="0" xfId="0" applyNumberFormat="1"/>
    <xf numFmtId="165" fontId="0" fillId="0" borderId="0" xfId="0" applyNumberFormat="1"/>
    <xf numFmtId="10" fontId="0" fillId="0" borderId="0" xfId="0" applyNumberFormat="1"/>
    <xf numFmtId="0" fontId="0" fillId="0" borderId="0" xfId="0" applyFill="1"/>
    <xf numFmtId="8" fontId="0" fillId="0" borderId="0" xfId="0" applyNumberFormat="1"/>
    <xf numFmtId="14" fontId="0" fillId="0" borderId="0" xfId="0" applyNumberFormat="1" applyFill="1"/>
    <xf numFmtId="8" fontId="2" fillId="0" borderId="0" xfId="0" applyNumberFormat="1" applyFont="1"/>
    <xf numFmtId="3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0" fillId="4" borderId="0" xfId="0" applyFill="1" applyBorder="1"/>
    <xf numFmtId="0" fontId="0" fillId="5" borderId="1" xfId="0" applyFill="1" applyBorder="1"/>
    <xf numFmtId="0" fontId="0" fillId="5" borderId="2" xfId="0" applyFill="1" applyBorder="1"/>
    <xf numFmtId="0" fontId="0" fillId="0" borderId="3" xfId="0" applyBorder="1"/>
    <xf numFmtId="164" fontId="0" fillId="0" borderId="3" xfId="0" applyNumberFormat="1" applyBorder="1"/>
    <xf numFmtId="0" fontId="0" fillId="0" borderId="5" xfId="0" applyBorder="1"/>
    <xf numFmtId="0" fontId="0" fillId="0" borderId="1" xfId="0" applyBorder="1"/>
    <xf numFmtId="3" fontId="0" fillId="0" borderId="2" xfId="0" applyNumberFormat="1" applyBorder="1"/>
    <xf numFmtId="3" fontId="0" fillId="0" borderId="4" xfId="0" applyNumberFormat="1" applyBorder="1"/>
    <xf numFmtId="8" fontId="0" fillId="0" borderId="4" xfId="0" applyNumberFormat="1" applyBorder="1"/>
    <xf numFmtId="10" fontId="0" fillId="0" borderId="4" xfId="0" applyNumberFormat="1" applyBorder="1"/>
    <xf numFmtId="8" fontId="0" fillId="0" borderId="6" xfId="0" applyNumberFormat="1" applyBorder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3" fontId="0" fillId="4" borderId="4" xfId="0" applyNumberFormat="1" applyFill="1" applyBorder="1"/>
    <xf numFmtId="10" fontId="0" fillId="4" borderId="4" xfId="0" applyNumberFormat="1" applyFill="1" applyBorder="1"/>
    <xf numFmtId="8" fontId="0" fillId="4" borderId="4" xfId="0" applyNumberFormat="1" applyFill="1" applyBorder="1"/>
    <xf numFmtId="0" fontId="0" fillId="4" borderId="5" xfId="0" applyFill="1" applyBorder="1"/>
    <xf numFmtId="9" fontId="0" fillId="0" borderId="0" xfId="0" applyNumberFormat="1"/>
    <xf numFmtId="8" fontId="0" fillId="0" borderId="6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3" fontId="17" fillId="0" borderId="0" xfId="0" applyNumberFormat="1" applyFont="1" applyAlignment="1">
      <alignment horizontal="center"/>
    </xf>
    <xf numFmtId="10" fontId="17" fillId="0" borderId="0" xfId="0" applyNumberFormat="1" applyFont="1" applyAlignment="1">
      <alignment horizontal="center"/>
    </xf>
    <xf numFmtId="8" fontId="17" fillId="0" borderId="0" xfId="0" applyNumberFormat="1" applyFont="1" applyAlignment="1">
      <alignment horizontal="center"/>
    </xf>
    <xf numFmtId="43" fontId="0" fillId="0" borderId="0" xfId="42" applyFont="1"/>
    <xf numFmtId="0" fontId="17" fillId="0" borderId="0" xfId="0" applyFont="1"/>
    <xf numFmtId="0" fontId="18" fillId="0" borderId="0" xfId="0" applyFont="1"/>
    <xf numFmtId="0" fontId="19" fillId="0" borderId="0" xfId="43"/>
    <xf numFmtId="10" fontId="0" fillId="4" borderId="6" xfId="0" applyNumberFormat="1" applyFill="1" applyBorder="1"/>
    <xf numFmtId="14" fontId="19" fillId="0" borderId="0" xfId="43" applyNumberFormat="1"/>
    <xf numFmtId="0" fontId="0" fillId="38" borderId="0" xfId="0" applyFill="1"/>
    <xf numFmtId="14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3" fontId="0" fillId="37" borderId="0" xfId="0" applyNumberFormat="1" applyFill="1" applyAlignment="1">
      <alignment horizontal="center"/>
    </xf>
    <xf numFmtId="9" fontId="0" fillId="0" borderId="0" xfId="44" applyFont="1" applyAlignment="1">
      <alignment horizontal="center"/>
    </xf>
    <xf numFmtId="9" fontId="0" fillId="37" borderId="0" xfId="44" applyFont="1" applyFill="1" applyAlignment="1">
      <alignment horizontal="center"/>
    </xf>
    <xf numFmtId="3" fontId="0" fillId="0" borderId="0" xfId="0" applyNumberFormat="1" applyAlignment="1">
      <alignment horizontal="center"/>
    </xf>
    <xf numFmtId="0" fontId="20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0" fillId="0" borderId="0" xfId="0" applyNumberFormat="1" applyAlignment="1">
      <alignment horizontal="center"/>
    </xf>
    <xf numFmtId="0" fontId="21" fillId="0" borderId="16" xfId="0" applyFont="1" applyBorder="1" applyAlignment="1">
      <alignment horizontal="center"/>
    </xf>
    <xf numFmtId="0" fontId="21" fillId="0" borderId="17" xfId="0" applyFont="1" applyBorder="1" applyAlignment="1">
      <alignment horizontal="center"/>
    </xf>
    <xf numFmtId="0" fontId="21" fillId="0" borderId="18" xfId="0" applyFont="1" applyBorder="1" applyAlignment="1">
      <alignment horizontal="center"/>
    </xf>
    <xf numFmtId="0" fontId="0" fillId="39" borderId="0" xfId="0" applyFill="1"/>
    <xf numFmtId="0" fontId="0" fillId="39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0" fillId="40" borderId="0" xfId="0" applyFill="1" applyAlignment="1">
      <alignment vertical="center" wrapText="1"/>
    </xf>
    <xf numFmtId="0" fontId="24" fillId="39" borderId="0" xfId="0" applyFont="1" applyFill="1"/>
    <xf numFmtId="0" fontId="17" fillId="39" borderId="0" xfId="0" applyFont="1" applyFill="1"/>
    <xf numFmtId="0" fontId="0" fillId="39" borderId="0" xfId="0" applyFill="1" applyAlignment="1">
      <alignment horizont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4" builtinId="5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numFmt numFmtId="14" formatCode="0.00%"/>
    </dxf>
    <dxf>
      <numFmt numFmtId="14" formatCode="0.00%"/>
    </dxf>
    <dxf>
      <numFmt numFmtId="3" formatCode="#,##0"/>
    </dxf>
    <dxf>
      <numFmt numFmtId="3" formatCode="#,##0"/>
    </dxf>
    <dxf>
      <numFmt numFmtId="12" formatCode="&quot;R$&quot;\ #,##0.00;[Red]\-&quot;R$&quot;\ #,##0.00"/>
    </dxf>
    <dxf>
      <numFmt numFmtId="165" formatCode="0.0%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scribano, Karina (SPL-MEW)" refreshedDate="41550.45619409722" createdVersion="4" refreshedVersion="4" minRefreshableVersion="3" recordCount="15686">
  <cacheSource type="worksheet">
    <worksheetSource ref="A2:M1048576" sheet="Base KW"/>
  </cacheSource>
  <cacheFields count="14">
    <cacheField name="Dia" numFmtId="0">
      <sharedItems containsNonDate="0" containsDate="1" containsString="0" containsBlank="1" minDate="2013-08-28T00:00:00" maxDate="2013-09-30T00:00:00"/>
    </cacheField>
    <cacheField name="Status da palavra-chave" numFmtId="0">
      <sharedItems containsBlank="1"/>
    </cacheField>
    <cacheField name="Palavra-chave" numFmtId="0">
      <sharedItems containsBlank="1"/>
    </cacheField>
    <cacheField name="Grupo de anúncios" numFmtId="0">
      <sharedItems containsBlank="1" count="141">
        <s v="Onix - Fotos"/>
        <s v="Onix - Carro"/>
        <s v="Onix - Ano"/>
        <s v="Onix - Câmbio"/>
        <s v="Onix - Chevrolet"/>
        <s v="Onix - Lançamento"/>
        <s v="Onix - LT"/>
        <s v="Onix - Combustível"/>
        <s v="Onix - LS"/>
        <s v="Onix - Geral"/>
        <s v="Onix - LTZ"/>
        <s v="Onix - Only"/>
        <s v="Onix - Preço"/>
        <s v="Onix - Motor"/>
        <s v="Onix - Propaganda"/>
        <s v="Onix - MyLink"/>
        <s v="Onix - Monte o Seu"/>
        <s v="Onix - Specs"/>
        <s v="Onix - Novidades"/>
        <s v="Onix - 0KM"/>
        <s v="Onix - GPS"/>
        <m/>
        <s v="S10 - Propaganda" u="1"/>
        <s v="Carro Cobalt" u="1"/>
        <s v="Specs Trailblazer" u="1"/>
        <s v="Lançamento" u="1"/>
        <s v="Specs Blazer" u="1"/>
        <s v="Prisma Ano" u="1"/>
        <s v="S10 - Specs" u="1"/>
        <s v="Prisma Carro" u="1"/>
        <s v="Artigo Cobalt" u="1"/>
        <s v="Prisma Monte o seu" u="1"/>
        <s v="Prisma Only" u="1"/>
        <s v="Vídeo" u="1"/>
        <s v="Carro Prisma" u="1"/>
        <s v="Trailblazer LTZ" u="1"/>
        <s v="Cobalt LS" u="1"/>
        <s v="Prisma LT Fotos" u="1"/>
        <s v="S10 - Motor" u="1"/>
        <s v="Trailblazer - Fotos" u="1"/>
        <s v="Trailblazer Chevrolet" u="1"/>
        <s v="S10 - LT" u="1"/>
        <s v="Novidades" u="1"/>
        <s v="S10 - Preço" u="1"/>
        <s v="Prisma Automático" u="1"/>
        <s v="Lançamento Trailblazer" u="1"/>
        <s v="Cobalt Especs" u="1"/>
        <s v="Fotos Trailblazer" u="1"/>
        <s v="Prisma Lançamento" u="1"/>
        <s v="Trailblazer - 0km" u="1"/>
        <s v="S10 - Pickup" u="1"/>
        <s v="S10 - BRETAIL" u="1"/>
        <s v="Prisma Site" u="1"/>
        <s v="Fotos Blazer" u="1"/>
        <s v="S10 - Cabine Simples" u="1"/>
        <s v="S10 - Ano" u="1"/>
        <s v="Prisma Geral" u="1"/>
        <s v="Trailblazer - SUV" u="1"/>
        <s v="Blazer" u="1"/>
        <s v="Prisma" u="1"/>
        <s v="Fotos Cobalt" u="1"/>
        <s v="Prisma Preço" u="1"/>
        <s v="Trailblazer - Motor" u="1"/>
        <s v="S10 - LTZ" u="1"/>
        <s v="S10 - Caminhonete" u="1"/>
        <s v="Trailblazer - 7 lugares" u="1"/>
        <s v="Trailblazer - Propaganda" u="1"/>
        <s v="Prisma LT" u="1"/>
        <s v="Salão Automóvel" u="1"/>
        <s v="Sucessor Corsa" u="1"/>
        <s v="Prisma Fotos" u="1"/>
        <s v="Salão do Automóvel" u="1"/>
        <s v="Onix LS" u="1"/>
        <s v="S10 - LS" u="1"/>
        <s v="Prisma Motor" u="1"/>
        <s v="Prisma Comercial" u="1"/>
        <s v="Preço Blazer" u="1"/>
        <s v="Cobalt LTZ" u="1"/>
        <s v="Comprar Cobalt" u="1"/>
        <s v="S10 - Lançamento" u="1"/>
        <s v="Trailblazer - Ano" u="1"/>
        <s v="Onix LT" u="1"/>
        <s v="Conheça o carro" u="1"/>
        <s v="Onix" u="1"/>
        <s v="Preço Cobalt" u="1"/>
        <s v="Trailblazer - Only" u="1"/>
        <s v="Prisma 0km" u="1"/>
        <s v="Prisma Chevrolet" u="1"/>
        <s v="Blazer Chevrolet" u="1"/>
        <s v="Trailblazer - Lançamento" u="1"/>
        <s v="Fotos" u="1"/>
        <s v="Noticias Cobalt" u="1"/>
        <s v="Lançamento Blazer" u="1"/>
        <s v="S10 - Combustível" u="1"/>
        <s v="Propaganda Trailblazer" u="1"/>
        <s v="Detalhes" u="1"/>
        <s v="S10 - Only" u="1"/>
        <s v="Trailblazer - LTZ" u="1"/>
        <s v="Trailblazer - Preço" u="1"/>
        <s v="S10 - Geral" u="1"/>
        <s v="Preço Prisma" u="1"/>
        <s v="Venda Cobalt" u="1"/>
        <s v="S10 - Tração" u="1"/>
        <s v="S10 - Chevrolet" u="1"/>
        <s v="Propaganda Blazer" u="1"/>
        <s v="Prisma LS" u="1"/>
        <s v="Propaganda" u="1"/>
        <s v="S10 - Cabine Dupla" u="1"/>
        <s v="Prisma Propaganda" u="1"/>
        <s v="Trailblazer" u="1"/>
        <s v="Trailblazer - Combustível" u="1"/>
        <s v="Preço" u="1"/>
        <s v="Trailblazer - BRETAIL" u="1"/>
        <s v="Trailblazer - Monte o Seu" u="1"/>
        <s v="Onix LTZ" u="1"/>
        <s v="Imagem Cobalt" u="1"/>
        <s v="S10 - 0km" u="1"/>
        <s v="Cobalt site" u="1"/>
        <s v="Trailblazer - Specs" u="1"/>
        <s v="Cobalt Câmbio" u="1"/>
        <s v="Prisma Especs" u="1"/>
        <s v="Automóvel Cobalt" u="1"/>
        <s v="Cobalt Lançamento" u="1"/>
        <s v="Prisma Combustível" u="1"/>
        <s v="Preço Trailblazer" u="1"/>
        <s v="Cobalt" u="1"/>
        <s v="Trailblazer - Chevrolet" u="1"/>
        <s v="Trailblazer - Blazer Chevrolet" u="1"/>
        <s v="Cobalt LT" u="1"/>
        <s v="Trailblazer LT" u="1"/>
        <s v="Veículos Cobalt" u="1"/>
        <s v="Info Cobalt" u="1"/>
        <s v="S10 - Câmbio" u="1"/>
        <s v="Trailblazer - Tração" u="1"/>
        <s v="Cobalt Motor" u="1"/>
        <s v="S10 - Fotos" u="1"/>
        <s v="Prisma Specs" u="1"/>
        <s v="S10 - Carro" u="1"/>
        <s v="Trailblazer - Câmbio" u="1"/>
        <s v="Prisma LTZ" u="1"/>
        <s v="Prisma Sedan" u="1"/>
      </sharedItems>
    </cacheField>
    <cacheField name="Status" numFmtId="0">
      <sharedItems containsBlank="1"/>
    </cacheField>
    <cacheField name="CPC máx." numFmtId="0">
      <sharedItems containsString="0" containsBlank="1" containsNumber="1" minValue="0.14000000000000001" maxValue="1.1599999999999999"/>
    </cacheField>
    <cacheField name="Cliques" numFmtId="0">
      <sharedItems containsString="0" containsBlank="1" containsNumber="1" containsInteger="1" minValue="0" maxValue="1303"/>
    </cacheField>
    <cacheField name="Impressões" numFmtId="0">
      <sharedItems containsString="0" containsBlank="1" containsNumber="1" containsInteger="1" minValue="0" maxValue="8162"/>
    </cacheField>
    <cacheField name="Custo" numFmtId="0">
      <sharedItems containsString="0" containsBlank="1" containsNumber="1" minValue="0" maxValue="274.54000000000002"/>
    </cacheField>
    <cacheField name="URL de destino" numFmtId="0">
      <sharedItems containsNonDate="0" containsBlank="1" count="1244">
        <m/>
        <s v="http://www.chevrolet.com.br/veiculos/todos-os-modelos/suvs/trailblazer/apresentacao.html?cmp=Campanha:LP:121025_Trailblazer:Google:Trailblazer_-_BRETAIL:Trailblazer_financiamento" u="1"/>
        <s v="http://www.chevrolet.com.br/veiculos/todos-os-modelos/pickups/cabinedupla/index.html?cmp=Campanha:LP:S10:Google:S10_-_Cabine_Simples:S10_LTZ_simples" u="1"/>
        <s v="http://www.chevrolet.com.br/veiculos/todos-os-modelos/pickups/cabinedupla/index.html?cmp=Campanha:LP:S10:Google:S10_-_Fotos:fotos_S10_2014" u="1"/>
        <s v="http://www.chevrolet.com.br/veiculos/todos-os-modelos/pickups/cabinedupla/index.html?cmp=Campanha:LP:S10:Google:S10_-_Preco:preco_S10_2014" u="1"/>
        <s v="http://www.chevrolet.com.br/veiculos/todos-os-modelos/pickups/cabinedupla/index.html?cmp=Campanha:LP:S10:Google:S10_-_Preco:valor_S10_2014" u="1"/>
        <s v="http://www.chevrolet.com.br/veiculos/todos-os-modelos/suvs/trailblazer/apresentacao.html?cmp=Campanha:LP:121025_Trailblazer:Google:Preco_Blazer:quanto_custa_blaser" u="1"/>
        <s v="http://www.chevrolet.com.br/veiculos/todos-os-modelos/suvs/trailblazer/apresentacao.html?cmp=Campanha:LP:121025_Trailblazer:Google:Trailblazer_-_LTZ:Trailblazer_LT" u="1"/>
        <s v="http://www.chevrolet.com.br/veiculos/todos-os-modelos/suvs/trailblazer/apresentacao.html?cmp=Campanha:LP:121025_Trailblazer:Google:Trailblazer-Motor:Trailblazer30" u="1"/>
        <s v="http://www.chevrolet.com.br/veiculos/todos-os-modelos/pickups/cabinedupla/index.html?cmp=Campanha:LP:S10:Google:S10_-_BRETAIL:S10_promocoes" u="1"/>
        <s v="http://www.chevrolet.com.br/veiculos/todos-os-modelos/pickups/cabinedupla/index.html?cmp=Campanha:LP:S10:Google:S10_-_Cambio:S10_automatico" u="1"/>
        <s v="http://www.chevrolet.com.br/veiculos/todos-os-modelos/pickups/cabinedupla/index.html?cmp=Campanha:LP:S10:Google:S10_-_BRETAIL:S10_promocao" u="1"/>
        <s v="http://www.chevrolet.com.br/veiculos/todos-os-modelos/pickups/cabinedupla/index.html?cmp=Campanha:LP:S10:Google:S10_-_Fotos:foto_nova_S_10" u="1"/>
        <s v="http://www.chevrolet.com.br/veiculos/todos-os-modelos/pickups/cabinedupla/index.html?cmp=Campanha:LP:S10:Google:S10_-_Preco:quanto_custa_nova_S-10" u="1"/>
        <s v="http://www.chevrolet.com.br/veiculos/todos-os-modelos/pickups/cabinedupla/index.html?cmp=Campanha:LP:S10:Google:S10_-_LTZ:S-10_LTZ_2013" u="1"/>
        <s v="http://www.chevrolet.com.br/veiculos/todos-os-modelos/pickups/cabinedupla/index.html?cmp=Campanha:LP:S10:Google:S10_-_LTZ:S_10_LTZ_2013" u="1"/>
        <s v="http://www.chevrolet.com.br/veiculos/todos-os-modelos/suvs/trailblazer/apresentacao.html?cmp=Campanha:LP:121025_Trailblazer:Google:Trailblazer_LT:trail_blazer_LT" u="1"/>
        <s v="http://www.chevrolet.com.br/veiculos/todos-os-modelos/suvs/trailblazer/apresentacao.html?cmp=Campanha:LP:121025_Trailblazer:Google:Trailblazer_-_Motor:nova_Trailblazer_v6" u="1"/>
        <s v="http://www.chevrolet.com.br/veiculos/todos-os-modelos/pickups/cabinedupla/index.html?cmp=Campanha:LP:S10:Google:S10_-_Specs:S10_detalhes" u="1"/>
        <s v="http://www.chevrolet.com.br/veiculos/todos-os-modelos/pickups/cabinedupla/index.html?cmp=Campanha:LP:S10:Google:S10_-_Fotos:imagem_S10_2012" u="1"/>
        <s v="http://www.chevrolet.com.br/veiculos/todos-os-modelos/pickups/cabinedupla/index.html?cmp=Campanha:LP:S10:Google:S10_-_Preco:precos_S10_2012" u="1"/>
        <s v="http://www.chevrolet.com.br/veiculos/todos-os-modelos/pickups/cabinedupla/index.html?cmp=Campanha:LP:S10:Google:S10_-_LS:S-10_LS_2013_chevrolet" u="1"/>
        <s v="http://www.chevrolet.com.br/veiculos/todos-os-modelos/pickups/cabinedupla/index.html?cmp=Campanha:LP:S10:Google:S10_-_LT:S-10_LT_2013_chevrolet" u="1"/>
        <s v="http://www.chevrolet.com.br/veiculos/todos-os-modelos/pickups/cabinedupla/index.html?cmp=Campanha:LP:S10:Google:S10_-_LT:S_10_LT_2013_chevrolet" u="1"/>
        <s v="http://www.chevrolet.com.br/veiculos/todos-os-modelos/pickups/cabinedupla/index.html?cmp=Campanha:LP:S10:Google:S10_-_LT:S10_LT_2012" u="1"/>
        <s v="http://www.chevrolet.com.br/veiculos/todos-os-modelos/pickups/cabinedupla/index.html?cmp=Campanha:LP:S10:Google:S10_-_LT:S10_LT_2013" u="1"/>
        <s v="http://www.chevrolet.com.br/veiculos/todos-os-modelos/pickups/cabinedupla/index.html?cmp=Campanha:LP:S10:Google:S10_-_LT:S10_LT_2014" u="1"/>
        <s v="http://www.chevrolet.com.br/veiculos/todos-os-modelos/pickups/cabinedupla/index.html?cmp=Campanha:LP:S10:Google:S10_-_BRETAIL:S10_LT_promocao" u="1"/>
        <s v="http://www.chevrolet.com.br/veiculos/todos-os-modelos/suvs/trailblazer/apresentacao.html?cmp=Campanha:LP:121025_Trailblazer:Google:Trailblazer:trail_blazer_2012" u="1"/>
        <s v="http://www.chevrolet.com.br/veiculos/todos-os-modelos/pickups/cabinedupla/index.html?cmp=Campanha:LP:S10:Google:S10_-_Ano:carros_S10_2013" u="1"/>
        <s v="http://www.chevrolet.com.br/veiculos/todos-os-modelos/pickups/cabinedupla/index.html?cmp=Campanha:LP:S10:Google:S10_-_Ano:picape_S10_2013" u="1"/>
        <s v="http://www.chevrolet.com.br/veiculos/todos-os-modelos/pickups/cabinedupla/index.html?cmp=Campanha:LP:S10:Google:S10_-_Ano:pickup_S10_2013" u="1"/>
        <s v="http://www.chevrolet.com.br/veiculos/todos-os-modelos/pickups/cabinedupla/index.html?cmp=Campanha:LP:S10:Google:S10_-_Fotos:foto_S10_2013" u="1"/>
        <s v="http://www.chevrolet.com.br/veiculos/todos-os-modelos/pickups/cabinedupla/index.html?cmp=Campanha:LP:S10:Google:S10_-_BRETAIL:S-10_promocao" u="1"/>
        <s v="http://www.chevrolet.com.br/veiculos/todos-os-modelos/pickups/cabinedupla/index.html?cmp=Campanha:LP:S10:Google:S10_-_BRETAIL:S_10_promocao" u="1"/>
        <s v="http://www.chevrolet.com.br/veiculos/todos-os-modelos/pickups/cabinedupla/index.html?cmp=Campanha:LP:S10:Google:S10_-_Ano:S_10_2013" u="1"/>
        <s v="http://www.chevrolet.com.br/veiculos/todos-os-modelos/pickups/cabinedupla/index.html?cmp=Campanha:LP:S10:Google:S10_-_Preco:precos_S-10_2012" u="1"/>
        <s v="http://www.chevrolet.com.br/veiculos/todos-os-modelos/pickups/cabinedupla/index.html?cmp=Campanha:LP:S10:Google:S10_-_Chevrolet:nova_S10_chevy" u="1"/>
        <s v="http://www.chevrolet.com.br/veiculos/todos-os-modelos/pickups/cabinedupla/index.html?cmp=Campanha:LP:S10:Google:S10_-_Fotos:fotos_S10" u="1"/>
        <s v="http://www.chevrolet.com.br/veiculos/todos-os-modelos/suvs/trailblazer/apresentacao.html?cmp=Campanha:LP:121025_Trailblazer:Google:Trailblazer-Chevrolet:Trailblazerchevrolete" u="1"/>
        <s v="http://www.chevrolet.com.br/veiculos/todos-os-modelos/pickups/cabinedupla/index.html?cmp=Campanha:LP:S10:Google:S10_-_Pickup:pikap_S10" u="1"/>
        <s v="http://www.chevrolet.com.br/veiculos/todos-os-modelos/pickups/cabinedupla/index.html?cmp=Campanha:LP:S10:Google:S10_-_Preco:precos_S-10_2013" u="1"/>
        <s v="http://www.chevrolet.com.br/veiculos/todos-os-modelos/pickups/cabinedupla/index.html?cmp=Campanha:LP:S10:Google:S10_-_Cabine_Dupla:nova_S10_dupla" u="1"/>
        <s v="http://www.chevrolet.com.br/veiculos/todos-os-modelos/pickups/cabinedupla/index.html?cmp=Campanha:LP:S10:Google:S10_-_Pickup:pik_up_S10" u="1"/>
        <s v="http://www.chevrolet.com.br/veiculos/todos-os-modelos/pickups/cabinedupla/index.html?cmp=Campanha:LP:S10:Google:S10_-_Specs:nova_S10_detalhes" u="1"/>
        <s v="http://www.chevrolet.com.br/veiculos/todos-os-modelos/pickups/cabinedupla/index.html?cmp=Campanha:LP:S10:Google:S10_-_Specs:S10_2012_detalhes" u="1"/>
        <s v="http://www.chevrolet.com.br/veiculos/todos-os-modelos/pickups/cabinedupla/index.html?cmp=Campanha:LP:S10:Google:S10_-_Motor:S-10_22" u="1"/>
        <s v="http://www.chevrolet.com.br/veiculos/todos-os-modelos/pickups/cabinedupla/index.html?cmp=Campanha:LP:S10:Google:S10_-_Combustivel:S10_flex" u="1"/>
        <s v="http://www.chevrolet.com.br/veiculos/todos-os-modelos/suvs/trailblazer/apresentacao.html?cmp=Campanha:LP:121025_Trailblazer:Google:Trailblazer-Tracao:Trailblazer20134x4" u="1"/>
        <s v="http://www.chevrolet.com.br/veiculos/todos-os-modelos/suvs/trailblazer/apresentacao.html?cmp=Campanha:LP:121025_Trailblazer:Google:Trailblazer_LTZ:trailblazer_LTZ" u="1"/>
        <s v="http://www.chevrolet.com.br/veiculos/todos-os-modelos/suvs/trailblazer/apresentacao.html?cmp=Campanha:LP:121025_Trailblazer:Google:Trailblazer_-_Chevrolet:nova_Trailblazer_chevrolet" u="1"/>
        <s v="http://www.chevrolet.com.br/veiculos/todos-os-modelos/suvs/trailblazer/apresentacao.html?cmp=Campanha:LP:121025_Trailblazer:Google:Trailblazer_-_Chevrolet:novo_Trailblazer_chevrolet" u="1"/>
        <s v="http://www.chevrolet.com.br/veiculos/todos-os-modelos/pickups/cabinedupla/index.html?cmp=Campanha:LP:S10:Google:S10_-_Motor:S-10_30" u="1"/>
        <s v="http://www.chevrolet.com.br/veiculos/todos-os-modelos/suvs/trailblazer/apresentacao.html?cmp=Campanha:LP:121025_Trailblazer:Google:Specs_Trailblazer:7_lugares_trail_blazer" u="1"/>
        <s v="http://www.chevrolet.com.br/veiculos/todos-os-modelos/suvs/trailblazer/apresentacao.html?cmp=Campanha:LP:121025_Trailblazer:Google:Trailblazer_-_Fotos:imagens_Trail_Blazer" u="1"/>
        <s v="http://www.chevrolet.com.br/veiculos/todos-os-modelos/pickups/cabinedupla/index.html?cmp=Campanha:LP:S10:Google:S10_-_Caminhonete:camionete_S-10" u="1"/>
        <s v="http://www.chevrolet.com.br/veiculos/todos-os-modelos/pickups/cabinedupla/index.html?cmp=Campanha:LP:S10:Google:S10_-_Caminhonete:caminhonetas_S_10" u="1"/>
        <s v="http://www.chevrolet.com.br/veiculos/todos-os-modelos/suvs/trailblazer/apresentacao.html?cmp=Campanha:LP:121025_Trailblazer:Google:Trailblazer-Chevrolet:Trailblazerchevrolett" u="1"/>
        <s v="http://www.chevrolet.com.br/veiculos/todos-os-modelos/pickups/cabinedupla/index.html?cmp=Campanha:LP:S10:Google:S10_-_Preco:preco_S_10_2013" u="1"/>
        <s v="http://www.chevrolet.com.br/veiculos/todos-os-modelos/pickups/cabinedupla/index.html?cmp=Campanha:LP:S10:Google:S10_-_Preco:valor_S_10_2013" u="1"/>
        <s v="http://www.chevrolet.com.br/veiculos/todos-os-modelos/pickups/cabinedupla/index.html?cmp=Campanha:LP:S10:Google:S10_-_Cabine_Simples:nova_S10_cabine_simples" u="1"/>
        <s v="http://www.chevrolet.com.br/veiculos/todos-os-modelos/suvs/trailblazer/apresentacao.html?cmp=Campanha:LP:121025_Trailblazer:Google:Trailblazer-LTZ:TrailblazerLS" u="1"/>
        <s v="http://www.chevrolet.com.br/veiculos/todos-os-modelos/pickups/cabinedupla/index.html?cmp=Campanha:LP:S10:Google:S10_-_Ano:caminhonete_S10_2012" u="1"/>
        <s v="http://www.chevrolet.com.br/veiculos/todos-os-modelos/pickups/cabinedupla/index.html?cmp=Campanha:LP:S10:Google:S10_-_Ano:carros_nova_S10_2012" u="1"/>
        <s v="http://www.chevrolet.com.br/veiculos/todos-os-modelos/pickups/cabinedupla/index.html?cmp=Campanha:LP:S10:Google:S10_-_Ano:picape_nova_S10_2012" u="1"/>
        <s v="http://www.chevrolet.com.br/veiculos/todos-os-modelos/pickups/cabinedupla/index.html?cmp=Campanha:LP:S10:Google:S10_-_Fotos:foto_nova_S10_2012" u="1"/>
        <s v="http://www.chevrolet.com.br/veiculos/todos-os-modelos/pickups/cabinedupla/index.html?cmp=Campanha:LP:S10:Google:S10_-_Ano:camioneta_S_10_2013" u="1"/>
        <s v="http://www.chevrolet.com.br/veiculos/todos-os-modelos/pickups/cabinedupla/index.html?cmp=Campanha:LP:S10:Google:S10_-_Geral:S10_linda" u="1"/>
        <s v="http://www.chevrolet.com.br/veiculos/todos-os-modelos/suvs/trailblazer/apresentacao.html?cmp=Campanha:LP:121025_Trailblazer:Google:Trailblazer_-_LTZ:Trail_Blazer_LTZ_chevy" u="1"/>
        <s v="http://www.chevrolet.com.br/veiculos/todos-os-modelos/pickups/cabinedupla/index.html?cmp=Campanha:LP:S10:Google:S10_-_Caminhonete:caminhonetes_S10" u="1"/>
        <s v="http://www.chevrolet.com.br/veiculos/todos-os-modelos/pickups/cabinedupla/index.html?cmp=Campanha:LP:S10:Google:S10_-_Ano:carros_S10_2014" u="1"/>
        <s v="http://www.chevrolet.com.br/veiculos/todos-os-modelos/pickups/cabinedupla/index.html?cmp=Campanha:LP:S10:Google:S10_-_Fotos:foto_S10_2014" u="1"/>
        <s v="http://www.chevrolet.com.br/veiculos/todos-os-modelos/pickups/cabinedupla/index.html?cmp=Campanha:LP:S10:Google:S10_-_Preco:S10_LTZ_precos" u="1"/>
        <s v="http://www.chevrolet.com.br/veiculos/todos-os-modelos/pickups/cabinedupla/index.html?cmp=Campanha:LP:S10:Google:S10_-_Fotos:imagens_S10" u="1"/>
        <s v="http://www.chevrolet.com.br/veiculos/todos-os-modelos/suvs/trailblazer/apresentacao.html?cmp=Campanha:LP:121025_Trailblazer:Google:Trailblazer_-_LTZ:Trail_Blazer_LTZ_2013" u="1"/>
        <s v="http://www.chevrolet.com.br/veiculos/todos-os-modelos/pickups/cabinedupla/index.html?cmp=Campanha:LP:S10:Google:S10_-_Caminhonete:camioneta_nova_S10" u="1"/>
        <s v="http://www.chevrolet.com.br/veiculos/todos-os-modelos/pickups/cabinedupla/index.html?cmp=Campanha:LP:S10:Google:S10_-_Caminhonete:camionete_nova_S10" u="1"/>
        <s v="http://www.chevrolet.com.br/veiculos/todos-os-modelos/pickups/cabinedupla/index.html?cmp=Campanha:LP:S10:Google:S10_-_Lancamento:lancamento_nova_S10" u="1"/>
        <s v="http://www.chevrolet.com.br/veiculos/todos-os-modelos/pickups/cabinedupla/index.html?cmp=Campanha:LP:S10:Google:S10_-_Propaganda:propaganda_nova_S10" u="1"/>
        <s v="http://www.chevrolet.com.br/veiculos/todos-os-modelos/pickups/cabinedupla/index.html?cmp=Campanha:LP:S10:Google:S10_-_Preco:S-10_LT_valor" u="1"/>
        <s v="http://www.chevrolet.com.br/veiculos/todos-os-modelos/suvs/trailblazer/apresentacao.html?cmp=Campanha:LP:121025_Trailblazer:Google:Trailblazer-Combustivel:Trailblazergasolina" u="1"/>
        <s v="http://www.chevrolet.com.br/veiculos/todos-os-modelos/suvs/trailblazer/apresentacao.html?cmp=Campanha:LP:121025_Trailblazer:Google:Trailblazer-Only:Traioblazer" u="1"/>
        <s v="http://www.chevrolet.com.br/veiculos/todos-os-modelos/suvs/trailblazer/apresentacao.html?cmp=Campanha:LP:121025_Trailblazer:Google:Specs_Blazer:traseira_blazer" u="1"/>
        <s v="http://www.chevrolet.com.br/veiculos/todos-os-modelos/pickups/cabinedupla/index.html?cmp=Campanha:LP:S10:Google:S10_-_0km:S10_2012_zero" u="1"/>
        <s v="http://www.chevrolet.com.br/veiculos/todos-os-modelos/suvs/trailblazer/apresentacao.html?cmp=Campanha:LP:121025_Trailblazer:Google:Trailblazer_-_Motor:Trailblazer_28" u="1"/>
        <s v="http://www.chevrolet.com.br/veiculos/todos-os-modelos/suvs/trailblazer/apresentacao.html?cmp=Campanha:LP:121025_Trailblazer:Google:Trailblazer:carro_trail_blazer" u="1"/>
        <s v="http://www.chevrolet.com.br/veiculos/todos-os-modelos/pickups/cabinedupla/index.html?cmp=Campanha:LP:S10:Google:S10_-_Preco:S10_LT_precos" u="1"/>
        <s v="http://www.chevrolet.com.br/veiculos/todos-os-modelos/pickups/cabinedupla/index.html?cmp=Campanha:LP:S10:Google:S10_-_BRETAIL:S-10_financiamento" u="1"/>
        <s v="http://www.chevrolet.com.br/veiculos/todos-os-modelos/pickups/cabinedupla/index.html?cmp=Campanha:LP:S10:Google:S10_-_BRETAIL:S_10_financiamento" u="1"/>
        <s v="http://www.chevrolet.com.br/veiculos/todos-os-modelos/pickups/cabinedupla/index.html?cmp=Campanha:LP:S10:Google:S10_-_LS:S10_LS_chevrolet" u="1"/>
        <s v="http://www.chevrolet.com.br/veiculos/todos-os-modelos/pickups/cabinedupla/index.html?cmp=Campanha:LP:S10:Google:S10_-_LT:S10_LT_chevrolet" u="1"/>
        <s v="http://www.chevrolet.com.br/veiculos/todos-os-modelos/pickups/cabinedupla/index.html?cmp=Campanha:LP:S10:Google:S10_-_Caminhonete:camionete_nova_S-10" u="1"/>
        <s v="http://www.chevrolet.com.br/veiculos/todos-os-modelos/suvs/trailblazer/apresentacao.html?cmp=Campanha:LP:121025_Trailblazer:Google:Trailblazer_-_Motor:Trailblazer_36" u="1"/>
        <s v="http://www.chevrolet.com.br/veiculos/todos-os-modelos/suvs/trailblazer/apresentacao.html?cmp=Campanha:LP:121025_Trailblazer:Google:Trailblazer_-_LTZ:Trailblazer_LT_chevy" u="1"/>
        <s v="http://www.chevrolet.com.br/veiculos/todos-os-modelos/pickups/cabinedupla/index.html?cmp=Campanha:LP:S10:Google:S10_-_Preco:S10_LS_preco" u="1"/>
        <s v="http://www.chevrolet.com.br/veiculos/todos-os-modelos/suvs/trailblazer/apresentacao.html?cmp=Campanha:LP:121025_Trailblazer:Google:Trailblazer_-_LTZ:Trail_Blazer_LTZ" u="1"/>
        <s v="http://www.chevrolet.com.br/veiculos/todos-os-modelos/pickups/cabinedupla/index.html?cmp=Campanha:LP:S10:Google:S10_-_Caminhonete:camioneta_S-10" u="1"/>
        <s v="http://www.chevrolet.com.br/veiculos/todos-os-modelos/pickups/cabinedupla/index.html?cmp=Campanha:LP:S10:Google:S10_-_Chevrolet:S10_chevrolette" u="1"/>
        <s v="http://www.chevrolet.com.br/veiculos/todos-os-modelos/suvs/trailblazer/apresentacao.html?cmp=Campanha:LP:121025_Trailblazer:Google:Preco_Blazer:valor_blazer" u="1"/>
        <s v="http://www.chevrolet.com.br/veiculos/todos-os-modelos/suvs/trailblazer/apresentacao.html?cmp=Campanha:LP:121025_Trailblazer:Google:Trailblazer-Chevrolet:Trailblazerchevrolet" u="1"/>
        <s v="http://www.chevrolet.com.br/veiculos/todos-os-modelos/suvs/trailblazer/apresentacao.html?cmp=Campanha:LP:121025_Trailblazer:Google:Trailblazer-LTZ:TrailblazerLT2013chevrolet" u="1"/>
        <s v="http://www.chevrolet.com.br/veiculos/todos-os-modelos/suvs/trailblazer/apresentacao.html?cmp=Campanha:LP:121025_Trailblazer:Google:Trailblazer_-_LTZ:Trailblazer_LS_chevrolet" u="1"/>
        <s v="http://www.chevrolet.com.br/veiculos/todos-os-modelos/suvs/trailblazer/apresentacao.html?cmp=Campanha:LP:121025_Trailblazer:Google:Trailblazer_-_LTZ:Trailblazer_LT_chevrolet" u="1"/>
        <s v="http://www.chevrolet.com.br/veiculos/todos-os-modelos/suvs/trailblazer/apresentacao.html?cmp=Campanha:LP:121025_Trailblazer:Google:Trailblazer_LTZ:trail_blazer_LTZ_chevrolet" u="1"/>
        <s v="http://www.chevrolet.com.br/veiculos/todos-os-modelos/suvs/trailblazer/apresentacao.html?cmp=Campanha:LP:121025_Trailblazer:Google:Trailblazer_-_Combustivel:Trailblazer_diesel" u="1"/>
        <s v="http://www.chevrolet.com.br/veiculos/todos-os-modelos/pickups/cabinedupla/index.html?cmp=Campanha:LP:S10:Google:S10_-_LTZ:carros_S10_LTZ_2012" u="1"/>
        <s v="http://www.chevrolet.com.br/veiculos/todos-os-modelos/pickups/cabinedupla/index.html?cmp=Campanha:LP:S10:Google:S10_-_Ano:caminhonete_S10_2013" u="1"/>
        <s v="http://www.chevrolet.com.br/veiculos/todos-os-modelos/pickups/cabinedupla/index.html?cmp=Campanha:LP:S10:Google:S10_-_Ano:carros_nova_S10_2013" u="1"/>
        <s v="http://www.chevrolet.com.br/veiculos/todos-os-modelos/pickups/cabinedupla/index.html?cmp=Campanha:LP:S10:Google:S10_-_Fotos:foto_nova_S10_2013" u="1"/>
        <s v="http://www.chevrolet.com.br/veiculos/todos-os-modelos/pickups/cabinedupla/index.html?cmp=Campanha:LP:S10:Google:S10_-_LT:S-10_LT_chevy" u="1"/>
        <s v="http://www.chevrolet.com.br/veiculos/todos-os-modelos/pickups/cabinedupla/index.html?cmp=Campanha:LP:S10:Google:S10_-_BRETAIL:S10_feirao" u="1"/>
        <s v="http://www.chevrolet.com.br/veiculos/todos-os-modelos/pickups/cabinedupla/index.html?cmp=Campanha:LP:S10:Google:S10_-_Motor:S10_22" u="1"/>
        <s v="http://www.chevrolet.com.br/veiculos/todos-os-modelos/suvs/trailblazer/apresentacao.html?cmp=Campanha:LP:121025_Trailblazer:Google:Trailblazer_-_BRETAIL:Trailblazer_oferta" u="1"/>
        <s v="http://www.chevrolet.com.br/veiculos/todos-os-modelos/pickups/cabinedupla/index.html?cmp=Campanha:LP:S10:Google:S10_-_Ano:camionetas_S10_2012" u="1"/>
        <s v="http://www.chevrolet.com.br/veiculos/todos-os-modelos/pickups/cabinedupla/index.html?cmp=Campanha:LP:S10:Google:S10_-_Ano:camionetes_S10_2012" u="1"/>
        <s v="http://www.chevrolet.com.br/veiculos/todos-os-modelos/pickups/cabinedupla/index.html?cmp=Campanha:LP:S10:Google:S10_-_Ano:lancamento_S10_2012" u="1"/>
        <s v="http://www.chevrolet.com.br/veiculos/todos-os-modelos/suvs/trailblazer/apresentacao.html?cmp=Campanha:LP:121025_Trailblazer:Google:Blazer_Chevrolet:blaser_GM" u="1"/>
        <s v="http://www.chevrolet.com.br/veiculos/todos-os-modelos/suvs/trailblazer/apresentacao.html?cmp=Campanha:LP:121025_Trailblazer:Google:Trailblazer:trail_blazer_2013" u="1"/>
        <s v="http://www.chevrolet.com.br/veiculos/todos-os-modelos/suvs/trailblazer/apresentacao.html?cmp=Campanha:LP:121025_Trailblazer:Google:Trailblazer-Ano:novaTrailblazer2013chevrolet" u="1"/>
        <s v="http://www.chevrolet.com.br/veiculos/todos-os-modelos/suvs/trailblazer/apresentacao.html?cmp=Campanha:LP:121025_Trailblazer:Google:Trailblazer_-_Ano:Trailblazer_2013_chevrolet" u="1"/>
        <s v="http://www.chevrolet.com.br/veiculos/todos-os-modelos/suvs/trailblazer/apresentacao.html?cmp=Campanha:LP:121025_Trailblazer:Google:Trailblazer_-_LTZ:Trail_Blazer_LTZ_chevrolet" u="1"/>
        <s v="http://www.chevrolet.com.br/veiculos/todos-os-modelos/suvs/trailblazer/apresentacao.html?cmp=Campanha:LP:121025_Trailblazer:Google:Trailblazer_Chevrolet:trail_blazer_chevrolet" u="1"/>
        <s v="http://www.chevrolet.com.br/veiculos/todos-os-modelos/pickups/cabinedupla/index.html?cmp=Campanha:LP:S10:Google:S10_-_Caminhonete:caminhoneta_S-10" u="1"/>
        <s v="http://www.chevrolet.com.br/veiculos/todos-os-modelos/pickups/cabinedupla/index.html?cmp=Campanha:LP:S10:Google:S10_-_Cabine_Dupla:nova_S10_LS_cabine_dupla" u="1"/>
        <s v="http://www.chevrolet.com.br/veiculos/todos-os-modelos/pickups/cabinedupla/index.html?cmp=Campanha:LP:S10:Google:S10_-_Cabine_Dupla:nova_S10_LT_cabine_dupla" u="1"/>
        <s v="http://www.chevrolet.com.br/veiculos/todos-os-modelos/pickups/cabinedupla/index.html?cmp=Campanha:LP:S10:Google:S10_-_Geral:S10_forte" u="1"/>
        <s v="http://www.chevrolet.com.br/veiculos/todos-os-modelos/pickups/cabinedupla/index.html?cmp=Campanha:LP:S10:Google:S10_-_Carro:automoveis_S10" u="1"/>
        <s v="http://www.chevrolet.com.br/veiculos/todos-os-modelos/pickups/cabinedupla/index.html?cmp=Campanha:LP:S10:Google:S10_-_Tracao:S-10_2012_4x2" u="1"/>
        <s v="http://www.chevrolet.com.br/veiculos/todos-os-modelos/pickups/cabinedupla/index.html?cmp=Campanha:LP:S10:Google:S10_-_Tracao:S_10_2012_4x2" u="1"/>
        <s v="http://www.chevrolet.com.br/veiculos/todos-os-modelos/suvs/trailblazer/apresentacao.html?cmp=Campanha:LP:121025_Trailblazer:Google:Trailblazer_-_Chevrolet:Trailblazer_chevy" u="1"/>
        <s v="http://www.chevrolet.com.br/veiculos/todos-os-modelos/pickups/cabinedupla/index.html?cmp=Campanha:LP:S10:Google:S10_-_Ano:S-10_2012_chevy" u="1"/>
        <s v="http://www.chevrolet.com.br/veiculos/todos-os-modelos/pickups/cabinedupla/index.html?cmp=Campanha:LP:S10:Google:S10_-_Ano:S_10_2012_chevy" u="1"/>
        <s v="http://www.chevrolet.com.br/veiculos/todos-os-modelos/pickups/cabinedupla/index.html?cmp=Campanha:LP:S10:Google:S10_-_0km:nova_S10_zero" u="1"/>
        <s v="http://www.chevrolet.com.br/veiculos/todos-os-modelos/pickups/cabinedupla/index.html?cmp=Campanha:LP:S10:Google:S10_-_Propaganda:propaganda_S-10" u="1"/>
        <s v="http://www.chevrolet.com.br/veiculos/todos-os-modelos/pickups/cabinedupla/index.html?cmp=Campanha:LP:S10:Google:S10_-_Combustivel:nova_S-10_2013_flex" u="1"/>
        <s v="http://www.chevrolet.com.br/veiculos/todos-os-modelos/suvs/trailblazer/apresentacao.html?cmp=Campanha:LP:121025_Trailblazer:Google:Trailblazer_-_Chevrolet:Trailblazer_chevrolett" u="1"/>
        <s v="http://www.chevrolet.com.br/veiculos/todos-os-modelos/pickups/cabinedupla/index.html?cmp=Campanha:LP:S10:Google:S10_-_Combustivel:S-10_motor_flex" u="1"/>
        <s v="http://www.chevrolet.com.br/veiculos/todos-os-modelos/pickups/cabinedupla/index.html?cmp=Campanha:LP:S10:Google:S10_-_Combustivel:S_10_motor_flex" u="1"/>
        <s v="http://www.chevrolet.com.br/veiculos/todos-os-modelos/pickups/cabinedupla/index.html?cmp=Campanha:LP:S10:Google:S10_-_0km:S_10_0km" u="1"/>
        <s v="http://www.chevrolet.com.br/veiculos/todos-os-modelos/pickups/cabinedupla/index.html?cmp=Campanha:LP:S10:Google:S10_-_Tracao:nova_S-10_4x4" u="1"/>
        <s v="http://www.chevrolet.com.br/veiculos/todos-os-modelos/pickups/cabinedupla/index.html?cmp=Campanha:LP:S10:Google:S10_-_Fotos:fotos_nova_S10_2014" u="1"/>
        <s v="http://www.chevrolet.com.br/veiculos/todos-os-modelos/pickups/cabinedupla/index.html?cmp=Campanha:LP:S10:Google:S10_-_Preco:preco_nova_S10_2014" u="1"/>
        <s v="http://www.chevrolet.com.br/veiculos/todos-os-modelos/pickups/cabinedupla/index.html?cmp=Campanha:LP:S10:Google:S10_-_Motor:S10_36" u="1"/>
        <s v="http://www.chevrolet.com.br/veiculos/todos-os-modelos/suvs/trailblazer/apresentacao.html?cmp=Campanha:LP:121025_Trailblazer:Google:Trailblazer-LTZ:TrailBlazerLT" u="1"/>
        <s v="http://www.chevrolet.com.br/veiculos/todos-os-modelos/suvs/trailblazer/galeria-de-fotos/exterior.html?cmp=Campanha:LP:121025_Trailblazer:Google:Fotos_Trailblazer:foto_trail_blazer" u="1"/>
        <s v="http://www.chevrolet.com.br/veiculos/todos-os-modelos/pickups/cabinedupla/index.html?cmp=Campanha:LP:S10:Google:S10_-_Cabine_Simples:S10_cabine_simples" u="1"/>
        <s v="http://www.chevrolet.com.br/veiculos/todos-os-modelos/suvs/trailblazer/apresentacao.html?cmp=Campanha:LP:121025_Trailblazer:Google:Trailblazer_-_Combustivel:Trail_Blazer_diesel" u="1"/>
        <s v="http://www.chevrolet.com.br/veiculos/todos-os-modelos/pickups/cabinedupla/index.html?cmp=Campanha:LP:S10:Google:S10_-_BRETAIL:S-10_taxa_0" u="1"/>
        <s v="http://www.chevrolet.com.br/veiculos/todos-os-modelos/pickups/cabinedupla/index.html?cmp=Campanha:LP:S10:Google:S10_-_Ano:S10_2012_chevrolet" u="1"/>
        <s v="http://www.chevrolet.com.br/veiculos/todos-os-modelos/pickups/cabinedupla/index.html?cmp=Campanha:LP:S10:Google:S10_-_Ano:S10_2013_chevrolet" u="1"/>
        <s v="http://www.chevrolet.com.br/veiculos/todos-os-modelos/pickups/cabinedupla/index.html?cmp=Campanha:LP:S10:Google:S10_-_Ano:S10_2014_chevrolet" u="1"/>
        <s v="http://www.chevrolet.com.br/veiculos/todos-os-modelos/pickups/cabinedupla/index.html?cmp=Campanha:LP:S10:Google:S10_-_LTZ:S-10_LTZ_chevrolet" u="1"/>
        <s v="http://www.chevrolet.com.br/veiculos/todos-os-modelos/pickups/cabinedupla/index.html?cmp=Campanha:LP:S10:Google:S10_-_LTZ:S_10_LTZ_chevrolet" u="1"/>
        <s v="http://www.chevrolet.com.br/veiculos/todos-os-modelos/pickups/cabinedupla/index.html?cmp=Campanha:LP:S10:Google:S10_-_Ano:caminhonete_S-10_2012" u="1"/>
        <s v="http://www.chevrolet.com.br/veiculos/todos-os-modelos/pickups/cabinedupla/index.html?cmp=Campanha:LP:S10:Google:S10_-_BRETAIL:S10_LTZ_promocao" u="1"/>
        <s v="http://www.chevrolet.com.br/veiculos/todos-os-modelos/pickups/cabinedupla/index.html?cmp=Campanha:LP:S10:Google:S10_-_Geral:S_10_forte" u="1"/>
        <s v="http://www.chevrolet.com.br/veiculos/todos-os-modelos/pickups/cabinedupla/index.html?cmp=Campanha:LP:S10:Google:S10_-_Ano:pick_up_nova_S10_2013" u="1"/>
        <s v="http://www.chevrolet.com.br/veiculos/todos-os-modelos/pickups/cabinedupla/index.html?cmp=Campanha:LP:S10:Google:S10_-_Fotos:fotos_nova_S10_2013" u="1"/>
        <s v="http://www.chevrolet.com.br/veiculos/todos-os-modelos/pickups/cabinedupla/index.html?cmp=Campanha:LP:S10:Google:S10_-_Preco:preco_nova_S10_2013" u="1"/>
        <s v="http://www.chevrolet.com.br/veiculos/todos-os-modelos/pickups/cabinedupla/index.html?cmp=Campanha:LP:S10:Google:S10_-_Preco:valor_nova_S10_2013" u="1"/>
        <s v="http://www.chevrolet.com.br/veiculos/todos-os-modelos/pickups/cabinedupla/index.html?cmp=Campanha:LP:S10:Google:S10_-_Cambio:S10_automatica" u="1"/>
        <s v="http://www.chevrolet.com.br/veiculos/todos-os-modelos/pickups/cabinedupla/index.html?cmp=Campanha:LP:S10:Google:S10_-_Lancamento:lancamentos_S10" u="1"/>
        <s v="http://www.chevrolet.com.br/veiculos/todos-os-modelos/pickups/cabinedupla/index.html?cmp=Campanha:LP:S10:Google:S10_-_LS:nova_S-10_LS" u="1"/>
        <s v="http://www.chevrolet.com.br/veiculos/todos-os-modelos/suvs/trailblazer/apresentacao.html?cmp=Campanha:LP:121025_Trailblazer:Google:Blazer:blaser_2012" u="1"/>
        <s v="http://www.chevrolet.com.br/veiculos/todos-os-modelos/pickups/cabinedupla/index.html?cmp=Campanha:LP:S10:Google:S10_-_Ano:carro_S-10_2012" u="1"/>
        <s v="http://www.chevrolet.com.br/veiculos/todos-os-modelos/pickups/cabinedupla/index.html?cmp=Campanha:LP:S10:Google:S10_-_Tracao:S-10_2012_4x4" u="1"/>
        <s v="http://www.chevrolet.com.br/veiculos/todos-os-modelos/pickups/cabinedupla/index.html?cmp=Campanha:LP:S10:Google:S10_-_Tracao:S_10_2012_4x4" u="1"/>
        <s v="http://www.chevrolet.com.br/veiculos/todos-os-modelos/pickups/cabinedupla/index.html?cmp=Campanha:LP:S10:Google:S10_-_BRETAIL:nova_S-10_promocao" u="1"/>
        <s v="http://www.chevrolet.com.br/veiculos/todos-os-modelos/suvs/trailblazer/apresentacao.html?cmp=Campanha:LP:121025_Trailblazer:Google:Blazer:nova_blazer" u="1"/>
        <s v="http://www.chevrolet.com.br/veiculos/todos-os-modelos/suvs/trailblazer/apresentacao.html?cmp=Campanha:LP:121025_Trailblazer:Google:Trailblazer_-_Preco:Trailblazer_LTZ_preco" u="1"/>
        <s v="http://www.chevrolet.com.br/veiculos/todos-os-modelos/pickups/cabinedupla/index.html?cmp=Campanha:LP:S10:Google:S10_-_BRETAIL:S-10_taxa_zero" u="1"/>
        <s v="http://www.chevrolet.com.br/veiculos/todos-os-modelos/pickups/cabinedupla/index.html?cmp=Campanha:LP:S10:Google:S10_-_BRETAIL:S_10_taxa_zero" u="1"/>
        <s v="http://www.chevrolet.com.br/veiculos/todos-os-modelos/pickups/cabinedupla/index.html?cmp=Campanha:LP:S10:Google:S10_-_Pickup:pickup_S10" u="1"/>
        <s v="http://www.chevrolet.com.br/veiculos/todos-os-modelos/pickups/cabinedupla/index.html?cmp=Campanha:LP:S10:Google:S10_-_Motor:nova_S-10_24" u="1"/>
        <s v="http://www.chevrolet.com.br/veiculos/todos-os-modelos/suvs/trailblazer/apresentacao.html?cmp=Campanha:LP:121025_Trailblazer:Google:Trailblazer_-_Blazer_Chevrolet:blaser_chevrolet" u="1"/>
        <s v="http://www.chevrolet.com.br/veiculos/todos-os-modelos/suvs/trailblazer/apresentacao.html?cmp=Campanha:LP:121025_Trailblazer:Google:Trailblazer_-_Blazer_Chevrolet:blazer_chevrolet" u="1"/>
        <s v="http://www.chevrolet.com.br/veiculos/todos-os-modelos/suvs/trailblazer/apresentacao.html?cmp=Campanha:LP:121025_Trailblazer:Google:Trailblazer_-_LTZ:Trailblazer_LT_2013_chevrolet" u="1"/>
        <s v="http://www.chevrolet.com.br/veiculos/todos-os-modelos/pickups/cabinedupla/index.html?cmp=Campanha:LP:S10:Google:S10_-_Chevrolet:nova_S-10_chevrolet" u="1"/>
        <s v="http://www.chevrolet.com.br/veiculos/todos-os-modelos/pickups/cabinedupla/index.html?cmp=Campanha:LP:S10:Google:S10_-_Chevrolet:nova_S_10_chevrolet" u="1"/>
        <s v="http://www.chevrolet.com.br/veiculos/todos-os-modelos/pickups/cabinedupla/index.html?cmp=Campanha:LP:S10:Google:S10_-_Ano:caminhonetes_S10_2012" u="1"/>
        <s v="http://www.chevrolet.com.br/veiculos/todos-os-modelos/pickups/cabinedupla/index.html?cmp=Campanha:LP:S10:Google:S10_-_Fotos:fotos_nova_S10_2012" u="1"/>
        <s v="http://www.chevrolet.com.br/veiculos/todos-os-modelos/pickups/cabinedupla/index.html?cmp=Campanha:LP:S10:Google:S10_-_Preco:preco_nova_S10_2012" u="1"/>
        <s v="http://www.chevrolet.com.br/veiculos/todos-os-modelos/pickups/cabinedupla/index.html?cmp=Campanha:LP:S10:Google:S10_-_Preco:valor_nova_S10_2012" u="1"/>
        <s v="http://www.chevrolet.com.br/veiculos/todos-os-modelos/suvs/trailblazer/apresentacao.html?cmp=Campanha:LP:121025_Trailblazer:Google:Trailblazer_-_Ano:Trailblazer_2013_GM" u="1"/>
        <s v="http://www.chevrolet.com.br/veiculos/todos-os-modelos/pickups/cabinedupla/index.html?cmp=Campanha:LP:S10:Google:S10_-_LTZ:nova_S10_LTZ_2013" u="1"/>
        <s v="http://www.chevrolet.com.br/veiculos/todos-os-modelos/pickups/cabinedupla/index.html?cmp=Campanha:LP:S10:Google:S10_-_Preco:precos_S-10" u="1"/>
        <s v="http://www.chevrolet.com.br/veiculos/todos-os-modelos/pickups/cabinedupla/index.html?cmp=Campanha:LP:S10:Google:S10_-_LT:nova_S-10_LT" u="1"/>
        <s v="http://www.chevrolet.com.br/veiculos/todos-os-modelos/pickups/cabinedupla/index.html?cmp=Campanha:LP:S10:Google:S10_-_Ano:camionete_S10_2012" u="1"/>
        <s v="http://www.chevrolet.com.br/veiculos/todos-os-modelos/pickups/cabinedupla/index.html?cmp=Campanha:LP:S10:Google:S10_-_Fotos:imagens_S10_2012" u="1"/>
        <s v="http://www.chevrolet.com.br/veiculos/todos-os-modelos/pickups/cabinedupla/index.html?cmp=Campanha:LP:S10:Google:S10_-_LTZ:carros_S10_LTZ_2013" u="1"/>
        <s v="http://www.chevrolet.com.br/veiculos/todos-os-modelos/pickups/cabinedupla/index.html?cmp=Campanha:LP:S10:Google:S10_-_Ano:camioneta_S10_2013" u="1"/>
        <s v="http://www.chevrolet.com.br/veiculos/todos-os-modelos/pickups/cabinedupla/index.html?cmp=Campanha:LP:S10:Google:S10_-_Ano:camionete_S10_2013" u="1"/>
        <s v="http://www.chevrolet.com.br/veiculos/todos-os-modelos/pickups/cabinedupla/index.html?cmp=Campanha:LP:S10:Google:S10_-_Fotos:imagens_S10_2013" u="1"/>
        <s v="http://www.chevrolet.com.br/veiculos/todos-os-modelos/pickups/cabinedupla/index.html?cmp=Campanha:LP:S10:Google:S10_-_Preco:valores_S10_2013" u="1"/>
        <s v="http://www.chevrolet.com.br/veiculos/todos-os-modelos/pickups/cabinedupla/index.html?cmp=Campanha:LP:S10:Google:S10_-_LT:S10_LT" u="1"/>
        <s v="http://www.chevrolet.com.br/veiculos/todos-os-modelos/pickups/cabinedupla/index.html?cmp=Campanha:LP:S10:Google:S10_-_Ano:camionetas_S10_2013" u="1"/>
        <s v="http://www.chevrolet.com.br/veiculos/todos-os-modelos/pickups/cabinedupla/index.html?cmp=Campanha:LP:S10:Google:S10_-_Ano:camionetes_S10_2013" u="1"/>
        <s v="http://www.chevrolet.com.br/veiculos/todos-os-modelos/pickups/cabinedupla/index.html?cmp=Campanha:LP:S10:Google:S10_-_Ano:lancamento_S10_2013" u="1"/>
        <s v="http://www.chevrolet.com.br/veiculos/todos-os-modelos/suvs/trailblazer/apresentacao.html?cmp=Campanha:LP:121025_Trailblazer:Google:Specs_Blazer:7_lugares_blaser" u="1"/>
        <s v="http://www.chevrolet.com.br/veiculos/todos-os-modelos/pickups/cabinedupla/index.html?cmp=Campanha:LP:S10:Google:S10_-_BRETAIL:nova_S10_promocao" u="1"/>
        <s v="http://www.chevrolet.com.br/veiculos/todos-os-modelos/pickups/cabinedupla/index.html?cmp=Campanha:LP:S10:Google:S10_-_BRETAIL:S-10_LTZ_promocao" u="1"/>
        <s v="http://www.chevrolet.com.br/veiculos/todos-os-modelos/pickups/cabinedupla/index.html?cmp=Campanha:LP:S10:Google:S10_-_Preco:preco_nova_S-10_2012" u="1"/>
        <s v="http://www.chevrolet.com.br/veiculos/todos-os-modelos/pickups/cabinedupla/index.html?cmp=Campanha:LP:S10:Google:S10_-_Preco:valor_nova_S-10_2012" u="1"/>
        <s v="http://www.chevrolet.com.br/veiculos/todos-os-modelos/pickups/cabinedupla/index.html?cmp=Campanha:LP:S10:Google:S10_-_Ano:S_10_2014" u="1"/>
        <s v="http://www.chevrolet.com.br/veiculos/todos-os-modelos/pickups/cabinedupla/index.html?cmp=Campanha:LP:S10:Google:S10_-_Cabine_Simples:S10_LT_simples" u="1"/>
        <s v="http://www.chevrolet.com.br/veiculos/todos-os-modelos/pickups/cabinedupla/index.html?cmp=Campanha:LP:S10:Google:S10_-_Specs:S-10_especificacoes" u="1"/>
        <s v="http://www.chevrolet.com.br/veiculos/todos-os-modelos/pickups/cabinedupla/index.html?cmp=Campanha:LP:S10:Google:S10_-_Fotos:fotos_nova_S-10_2013" u="1"/>
        <s v="http://www.chevrolet.com.br/veiculos/todos-os-modelos/pickups/cabinedupla/index.html?cmp=Campanha:LP:S10:Google:S10_-_Preco:preco_nova_S-10_2013" u="1"/>
        <s v="http://www.chevrolet.com.br/veiculos/todos-os-modelos/pickups/cabinedupla/index.html?cmp=Campanha:LP:S10:Google:S10_-_Carro:veiculos_S_10" u="1"/>
        <s v="http://www.chevrolet.com.br/veiculos/todos-os-modelos/suvs/trailblazer/apresentacao.html?cmp=Campanha:LP:121025_Trailblazer:Google:Trailblazer_-_Motor:Trailblazer_2013_25" u="1"/>
        <s v="http://www.chevrolet.com.br/veiculos/todos-os-modelos/pickups/cabinedupla/index.html?cmp=Campanha:LP:S10:Google:S10_-_Cabine_Dupla:S_10_dupla" u="1"/>
        <s v="http://www.chevrolet.com.br/veiculos/todos-os-modelos/suvs/trailblazer/apresentacao.html?cmp=Campanha:LP:121025_Trailblazer:Google:Trailblazer_-_Motor:Trailblazer_2013_28" u="1"/>
        <s v="http://www.chevrolet.com.br/veiculos/todos-os-modelos/suvs/trailblazer/apresentacao.html?cmp=Campanha:LP:121025_Trailblazer:Google:Specs_Trailblazer:trailblazer_4x2" u="1"/>
        <s v="http://www.chevrolet.com.br/veiculos/todos-os-modelos/pickups/cabinedupla/index.html?cmp=Campanha:LP:S10:Google:S10_-_Ano:carro_S-10_2013" u="1"/>
        <s v="http://www.chevrolet.com.br/veiculos/todos-os-modelos/pickups/cabinedupla/index.html?cmp=Campanha:LP:S10:Google:S10_-_Fotos:imagem_S-10" u="1"/>
        <s v="http://www.chevrolet.com.br/veiculos/todos-os-modelos/pickups/cabinedupla/index.html?cmp=Campanha:LP:S10:Google:S10_-_Carro:carros_nova_S-10" u="1"/>
        <s v="http://www.chevrolet.com.br/veiculos/todos-os-modelos/pickups/cabinedupla/index.html?cmp=Campanha:LP:S10:Google:S10_-_Fotos:imagem_nova_S-10" u="1"/>
        <s v="http://www.chevrolet.com.br/veiculos/todos-os-modelos/pickups/cabinedupla/index.html?cmp=Campanha:LP:S10:Google:S10_-_Preco:precos_nova_S-10" u="1"/>
        <s v="http://www.chevrolet.com.br/veiculos/todos-os-modelos/suvs/trailblazer/apresentacao.html?cmp=Campanha:LP:121025_Trailblazer:Google:Trailblazer-Only:novaTrailblazer" u="1"/>
        <s v="http://www.chevrolet.com.br/veiculos/todos-os-modelos/suvs/trailblazer/apresentacao.html?cmp=Campanha:LP:121025_Trailblazer:Google:Trailblazer-Only:novoTrailblazer" u="1"/>
        <s v="http://www.chevrolet.com.br/veiculos/todos-os-modelos/suvs/trailblazer/apresentacao.html?cmp=Campanha:LP:121025_Trailblazer:Google:Trailblazer_-_7_lugares:Trail_Blazer_7_lugares" u="1"/>
        <s v="http://www.chevrolet.com.br/veiculos/todos-os-modelos/suvs/trailblazer/apresentacao.html?cmp=Campanha:LP:121025_Trailblazer:Google:Trailblazer:trail_blazer" u="1"/>
        <s v="http://www.chevrolet.com.br/veiculos/todos-os-modelos/suvs/trailblazer/apresentacao.html?cmp=Campanha:LP:121025_Trailblazer:Google:Trailblazer-Ano:Trailblazer2013chevrolet" u="1"/>
        <s v="http://www.chevrolet.com.br/veiculos/todos-os-modelos/suvs/trailblazer/apresentacao.html?cmp=Campanha:LP:121025_Trailblazer:Google:Trailblazer_LT:trail_blazer_LT_chevrolet" u="1"/>
        <s v="http://www.chevrolet.com.br/veiculos/todos-os-modelos/pickups/cabinedupla/index.html?cmp=Campanha:LP:S10:Google:S10_-_Preco:precos_S10" u="1"/>
        <s v="http://www.chevrolet.com.br/veiculos/todos-os-modelos/suvs/trailblazer/apresentacao.html?cmp=Campanha:LP:121025_Trailblazer:Google:Trailblazer_-_Propaganda:comercial_nova_Trailblazer" u="1"/>
        <s v="http://www.chevrolet.com.br/veiculos/todos-os-modelos/pickups/cabinedupla/index.html?cmp=Campanha:LP:S10:Google:S10_-_Preco:quanto_custa_S_10" u="1"/>
        <s v="http://www.chevrolet.com.br/veiculos/todos-os-modelos/suvs/trailblazer/apresentacao.html?cmp=Campanha:LP:121025_Trailblazer:Google:Trailblazer-Combustivel:TrailBlazerdiesel" u="1"/>
        <s v="http://www.chevrolet.com.br/veiculos/todos-os-modelos/suvs/trailblazer/apresentacao.html?cmp=Campanha:LP:121025_Trailblazer:Google:Trailblazer-BlazerChevrolet:blaserchevrolett" u="1"/>
        <s v="http://www.chevrolet.com.br/veiculos/todos-os-modelos/suvs/trailblazer/apresentacao.html?cmp=Campanha:LP:121025_Trailblazer:Google:Trailblazer-BlazerChevrolet:blazerchevrolett" u="1"/>
        <s v="http://www.chevrolet.com.br/veiculos/todos-os-modelos/pickups/cabinedupla/index.html?cmp=Campanha:LP:S10:Google:S10_-_Motor:S_10_28" u="1"/>
        <s v="http://www.chevrolet.com.br/veiculos/todos-os-modelos/pickups/cabinedupla/index.html?cmp=Campanha:LP:S10:Google:S10_-_Pickup:picape_S-10" u="1"/>
        <s v="http://www.chevrolet.com.br/veiculos/todos-os-modelos/suvs/trailblazer/apresentacao.html?cmp=Campanha:LP:121025_Trailblazer:Google:Trailblazer-Ano:TrailBlazer2013" u="1"/>
        <s v="http://www.chevrolet.com.br/veiculos/todos-os-modelos/pickups/cabinedupla/index.html?cmp=Campanha:LP:S10:Google:S10_-_Cabine_Simples:S10_cabina_simples" u="1"/>
        <s v="http://www.chevrolet.com.br/veiculos/todos-os-modelos/pickups/cabinedupla/index.html?cmp=Campanha:LP:S10:Google:S10_-_LT:pick_up_S10_LT" u="1"/>
        <s v="http://www.chevrolet.com.br/veiculos/todos-os-modelos/pickups/cabinedupla/index.html?cmp=Campanha:LP:S10:Google:S10_-_Chevrolet:S10_GM" u="1"/>
        <s v="http://www.chevrolet.com.br/veiculos/todos-os-modelos/suvs/trailblazer/apresentacao.html?cmp=Campanha:LP:121025_Trailblazer:Google:Trailblazer_-_Blazer_Chevrolet:blazer_GM" u="1"/>
        <s v="http://www.chevrolet.com.br/veiculos/todos-os-modelos/pickups/cabinedupla/index.html?cmp=Campanha:LP:S10:Google:S10_-_Carro:veiculo_S_10" u="1"/>
        <s v="http://www.chevrolet.com.br/veiculos/todos-os-modelos/suvs/trailblazer/apresentacao.html?cmp=Campanha:LP:121025_Trailblazer:Google:Trailblazer_-_SUV:Trailblazer_LTZ_suv" u="1"/>
        <s v="http://www.chevrolet.com.br/veiculos/todos-os-modelos/pickups/cabinedupla/index.html?cmp=Campanha:LP:S10:Google:S10_-_Motor:S_10_36" u="1"/>
        <s v="http://www.chevrolet.com.br/veiculos/todos-os-modelos/pickups/cabinedupla/index.html?cmp=Campanha:LP:S10:Google:S10_-_Cabine_Dupla:nova_S-10_dupla" u="1"/>
        <s v="http://www.chevrolet.com.br/veiculos/todos-os-modelos/suvs/trailblazer/apresentacao.html?cmp=Campanha:LP:121025_Trailblazer:Google:Trailblazer_-_Chevrolet:Trailblazer_GM" u="1"/>
        <s v="http://www.chevrolet.com.br/veiculos/todos-os-modelos/pickups/cabinedupla/index.html?cmp=Campanha:LP:S10:Google:S10_-_Cabine_Dupla:S10_cabine_dupla" u="1"/>
        <s v="http://www.chevrolet.com.br/veiculos/todos-os-modelos/pickups/cabinedupla/index.html?cmp=Campanha:LP:S10:Google:S10_-_Preco:S10_LS_2012_preco" u="1"/>
        <s v="http://www.chevrolet.com.br/veiculos/todos-os-modelos/pickups/cabinedupla/index.html?cmp=Campanha:LP:S10:Google:S10_-_Preco:S10_LT_2012_preco" u="1"/>
        <s v="http://www.chevrolet.com.br/veiculos/todos-os-modelos/pickups/cabinedupla/index.html?cmp=Campanha:LP:S10:Google:S10_-_Ano:lancamento_nova_S10_2012" u="1"/>
        <s v="http://www.chevrolet.com.br/veiculos/todos-os-modelos/pickups/cabinedupla/index.html?cmp=Campanha:LP:S10:Google:S10_-_Fotos:imagens_nova_S10" u="1"/>
        <s v="http://www.chevrolet.com.br/veiculos/todos-os-modelos/pickups/cabinedupla/index.html?cmp=Campanha:LP:S10:Google:S10_-_Pickup:picape_nova_S10" u="1"/>
        <s v="http://www.chevrolet.com.br/veiculos/todos-os-modelos/pickups/cabinedupla/index.html?cmp=Campanha:LP:S10:Google:S10_-_Pickup:pickup_nova_S10" u="1"/>
        <s v="http://www.chevrolet.com.br/veiculos/todos-os-modelos/pickups/cabinedupla/index.html?cmp=Campanha:LP:S10:Google:S10_-_Preco:valores_nova_S10" u="1"/>
        <s v="http://www.chevrolet.com.br/veiculos/todos-os-modelos/pickups/cabinedupla/index.html?cmp=Campanha:LP:S10:Google:S10_-_Motor:S_10_v6" u="1"/>
        <s v="http://www.chevrolet.com.br/veiculos/todos-os-modelos/pickups/cabinedupla/index.html?cmp=Campanha:LP:S10:Google:S10_-_Motor:S_10_20" u="1"/>
        <s v="http://www.chevrolet.com.br/veiculos/todos-os-modelos/suvs/trailblazer/apresentacao.html?cmp=Campanha:LP:121025_Trailblazer:Google:Trailblazer_-_Blazer_Chevrolet:blazer_general_motors" u="1"/>
        <s v="http://www.chevrolet.com.br/veiculos/todos-os-modelos/pickups/cabinedupla/index.html?cmp=Campanha:LP:S10:Google:S10_-_Fotos:imagens_nova_S-10" u="1"/>
        <s v="http://www.chevrolet.com.br/veiculos/todos-os-modelos/pickups/cabinedupla/index.html?cmp=Campanha:LP:S10:Google:S10_-_Pickup:picape_nova_S-10" u="1"/>
        <s v="http://www.chevrolet.com.br/veiculos/todos-os-modelos/suvs/trailblazer/apresentacao.html?cmp=Campanha:LP:121025_Trailblazer:Google:Blazer_Chevrolet:blazer_GM" u="1"/>
        <s v="http://www.chevrolet.com.br/veiculos/todos-os-modelos/suvs/trailblazer/apresentacao.html?cmp=Campanha:LP:121025_Trailblazer:Google:Trailblazer_-_Chevrolet:Trail_Blazer_GM" u="1"/>
        <s v="http://www.chevrolet.com.br/veiculos/todos-os-modelos/pickups/cabinedupla/index.html?cmp=Campanha:LP:S10:Google:S10_-_Cabine_Dupla:S10_dupla" u="1"/>
        <s v="http://www.chevrolet.com.br/veiculos/todos-os-modelos/pickups/cabinedupla/index.html?cmp=Campanha:LP:S10:Google:S10_-_Motor:S_10_turbo" u="1"/>
        <s v="http://www.chevrolet.com.br/veiculos/todos-os-modelos/suvs/trailblazer/apresentacao.html?cmp=Campanha:LP:121025_Trailblazer:Google:Preco_Trailblazer:preco_trail_blazer" u="1"/>
        <s v="http://www.chevrolet.com.br/veiculos/todos-os-modelos/suvs/trailblazer/apresentacao.html?cmp=Campanha:LP:121025_Trailblazer:Google:Trailblazer_-_Only:nova_Trail_Blazer" u="1"/>
        <s v="http://www.chevrolet.com.br/veiculos/todos-os-modelos/suvs/trailblazer/apresentacao.html?cmp=Campanha:LP:121025_Trailblazer:Google:Trailblazer_-_Only:novo_Trail_Blazer" u="1"/>
        <s v="http://www.chevrolet.com.br/veiculos/todos-os-modelos/pickups/cabinedupla/index.html?cmp=Campanha:LP:S10:Google:S10_-_Combustivel:S-10_total_flex" u="1"/>
        <s v="http://www.chevrolet.com.br/veiculos/todos-os-modelos/pickups/cabinedupla/index.html?cmp=Campanha:LP:S10:Google:S10_-_Ano:S10_2012_chevy" u="1"/>
        <s v="http://www.chevrolet.com.br/veiculos/todos-os-modelos/suvs/trailblazer/apresentacao.html?cmp=Campanha:LP:121025_Trailblazer:Google:Trailblazer_-_Ano:nova_Trailblazer_2013" u="1"/>
        <s v="http://www.chevrolet.com.br/veiculos/todos-os-modelos/suvs/trailblazer/apresentacao.html?cmp=Campanha:LP:121025_Trailblazer:Google:Trailblazer_-_Ano:novo_Trailblazer_2013" u="1"/>
        <s v="http://www.chevrolet.com.br/veiculos/todos-os-modelos/pickups/cabinedupla/index.html?cmp=Campanha:LP:S10:Google:S10_-_Ano:lancamento_S10_2014" u="1"/>
        <s v="http://www.chevrolet.com.br/veiculos/todos-os-modelos/pickups/cabinedupla/index.html?cmp=Campanha:LP:S10:Google:S10_-_Ano:quando_sai_S10_2014" u="1"/>
        <s v="http://www.chevrolet.com.br/veiculos/todos-os-modelos/suvs/trailblazer/apresentacao.html?cmp=Campanha:LP:121025_Trailblazer:Google:Trailblazer-Chevrolet:Trailblazerchevy" u="1"/>
        <s v="http://www.chevrolet.com.br/veiculos/todos-os-modelos/pickups/cabinedupla/index.html?cmp=Campanha:LP:S10:Google:S10_-_Geral:S-10_linda" u="1"/>
        <s v="http://www.chevrolet.com.br/veiculos/todos-os-modelos/pickups/cabinedupla/index.html?cmp=Campanha:LP:S10:Google:S10_-_Combustivel:S10_total_flex" u="1"/>
        <s v="http://www.chevrolet.com.br/veiculos/todos-os-modelos/pickups/cabinedupla/index.html?cmp=Campanha:LP:S10:Google:S10_-_LTZ:nova_S10_LTZ" u="1"/>
        <s v="http://www.chevrolet.com.br/veiculos/todos-os-modelos/pickups/cabinedupla/index.html?cmp=Campanha:LP:S10:Google:S10_-_0km:S10_2012_0km" u="1"/>
        <s v="http://www.chevrolet.com.br/veiculos/todos-os-modelos/pickups/cabinedupla/index.html?cmp=Campanha:LP:S10:Google:S10_-_LT:S_10_LT" u="1"/>
        <s v="http://www.chevrolet.com.br/veiculos/todos-os-modelos/pickups/cabinedupla/index.html?cmp=Campanha:LP:S10:Google:S10_-_Preco:S10_LTZ_2013_valor" u="1"/>
        <s v="http://www.chevrolet.com.br/veiculos/todos-os-modelos/pickups/cabinedupla/index.html?cmp=Campanha:LP:S10:Google:S10_-_BRETAIL:S10_LTZ_ofertas" u="1"/>
        <s v="http://www.chevrolet.com.br/veiculos/todos-os-modelos/suvs/trailblazer/apresentacao.html?cmp=Campanha:LP:121025_Trailblazer:Google:Trailblazer_-_Motor:Trailblazer_2013_turbo" u="1"/>
        <s v="http://www.chevrolet.com.br/veiculos/todos-os-modelos/pickups/cabinedupla/index.html?cmp=Campanha:LP:S10:Google:S10_-_0km:S10_LTZ_zero" u="1"/>
        <s v="http://www.chevrolet.com.br/veiculos/todos-os-modelos/suvs/trailblazer/apresentacao.html?cmp=Campanha:LP:121025_Trailblazer:Google:Preco_Blazer:quanto_custa_blazer" u="1"/>
        <s v="http://www.chevrolet.com.br/veiculos/todos-os-modelos/suvs/trailblazer/apresentacao.html?cmp=Campanha:LP:121025_Trailblazer:Google:Blazer:automoveis_blazer" u="1"/>
        <s v="http://www.chevrolet.com.br/veiculos/todos-os-modelos/pickups/cabinedupla/index.html?cmp=Campanha:LP:S10:Google:S10_-_Ano:S-10_2013_chevy" u="1"/>
        <s v="http://www.chevrolet.com.br/veiculos/todos-os-modelos/pickups/cabinedupla/index.html?cmp=Campanha:LP:S10:Google:S10_-_Ano:S_10_2013_chevy" u="1"/>
        <s v="http://www.chevrolet.com.br/veiculos/todos-os-modelos/pickups/cabinedupla/index.html?cmp=Campanha:LP:S10:Google:S10_-_Ano:nova_S10_2012" u="1"/>
        <s v="http://www.chevrolet.com.br/veiculos/todos-os-modelos/pickups/cabinedupla/index.html?cmp=Campanha:LP:S10:Google:S10_-_Preco:nova_S10_LTZ_valor" u="1"/>
        <s v="http://www.chevrolet.com.br/veiculos/todos-os-modelos/pickups/cabinedupla/index.html?cmp=Campanha:LP:S10:Google:S10_-_Combustivel:S-10_2013_flex" u="1"/>
        <s v="http://www.chevrolet.com.br/veiculos/todos-os-modelos/pickups/cabinedupla/index.html?cmp=Campanha:LP:S10:Google:S10_-_Combustivel:S_10_2013_flex" u="1"/>
        <s v="http://www.chevrolet.com.br/veiculos/todos-os-modelos/pickups/cabinedupla/index.html?cmp=Campanha:LP:S10:Google:S10_-_Ano:nova_S-10_2012" u="1"/>
        <s v="http://www.chevrolet.com.br/veiculos/todos-os-modelos/pickups/cabinedupla/index.html?cmp=Campanha:LP:S10:Google:S10_-_Ano:S-10_2013_GM" u="1"/>
        <s v="http://www.chevrolet.com.br/veiculos/todos-os-modelos/pickups/cabinedupla/index.html?cmp=Campanha:LP:S10:Google:S10_-_Ano:S_10_2013_GM" u="1"/>
        <s v="http://www.chevrolet.com.br/veiculos/todos-os-modelos/pickups/cabinedupla/index.html?cmp=Campanha:LP:S10:Google:S10_-_Ano:nova_S-10_2013" u="1"/>
        <s v="http://www.chevrolet.com.br/veiculos/todos-os-modelos/pickups/cabinedupla/index.html?cmp=Campanha:LP:S10:Google:S10_-_Ano:nova_S-10_2014" u="1"/>
        <s v="http://www.chevrolet.com.br/veiculos/todos-os-modelos/pickups/cabinedupla/index.html?cmp=Campanha:LP:S10:Google:S10_-_Ano:S10_2012" u="1"/>
        <s v="http://www.chevrolet.com.br/veiculos/todos-os-modelos/pickups/cabinedupla/index.html?cmp=Campanha:LP:S10:Google:S10_-_BRETAIL:nova_S10_financiamento" u="1"/>
        <s v="http://www.chevrolet.com.br/veiculos/todos-os-modelos/pickups/cabinedupla/index.html?cmp=Campanha:LP:S10:Google:S10_-_Only:S_10" u="1"/>
        <s v="http://www.chevrolet.com.br/veiculos/todos-os-modelos/pickups/cabinedupla/index.html?cmp=Campanha:LP:S10:Google:S10_-_Cabine_Dupla:S-10_LTZ_dupla" u="1"/>
        <s v="http://www.chevrolet.com.br/veiculos/todos-os-modelos/pickups/cabinedupla/index.html?cmp=Campanha:LP:S10:Google:S10_-_Cabine_Dupla:S_10_LTZ_dupla" u="1"/>
        <s v="http://www.chevrolet.com.br/veiculos/todos-os-modelos/pickups/cabinedupla/index.html?cmp=Campanha:LP:S10:Google:S10_-_Lancamento:lancamento_S-10" u="1"/>
        <s v="http://www.chevrolet.com.br/veiculos/todos-os-modelos/suvs/trailblazer/apresentacao.html?cmp=Campanha:LP:121025_Trailblazer:Google:Specs_Blazer:blazer_4x2" u="1"/>
        <s v="http://www.chevrolet.com.br/veiculos/todos-os-modelos/pickups/cabinedupla/index.html?cmp=Campanha:LP:S10:Google:S10_-_0km:S10_0km" u="1"/>
        <s v="http://www.chevrolet.com.br/veiculos/todos-os-modelos/pickups/cabinedupla/index.html?cmp=Campanha:LP:S10:Google:S10_-_Ano:S-10_2012_chevrolet" u="1"/>
        <s v="http://www.chevrolet.com.br/veiculos/todos-os-modelos/pickups/cabinedupla/index.html?cmp=Campanha:LP:S10:Google:S10_-_Ano:S-10_2013_chevrolet" u="1"/>
        <s v="http://www.chevrolet.com.br/veiculos/todos-os-modelos/pickups/cabinedupla/index.html?cmp=Campanha:LP:S10:Google:S10_-_Ano:S-10_2014_chevrolet" u="1"/>
        <s v="http://www.chevrolet.com.br/veiculos/todos-os-modelos/pickups/cabinedupla/index.html?cmp=Campanha:LP:S10:Google:S10_-_Ano:S_10_2012_chevrolet" u="1"/>
        <s v="http://www.chevrolet.com.br/veiculos/todos-os-modelos/pickups/cabinedupla/index.html?cmp=Campanha:LP:S10:Google:S10_-_Ano:S_10_2013_chevrolet" u="1"/>
        <s v="http://www.chevrolet.com.br/veiculos/todos-os-modelos/pickups/cabinedupla/index.html?cmp=Campanha:LP:S10:Google:S10_-_Ano:S_10_2014_chevrolet" u="1"/>
        <s v="http://www.chevrolet.com.br/veiculos/todos-os-modelos/pickups/cabinedupla/index.html?cmp=Campanha:LP:S10:Google:S10_-_Chevrolet:S10_chevrolet" u="1"/>
        <s v="http://www.chevrolet.com.br/veiculos/todos-os-modelos/pickups/cabinedupla/index.html?cmp=Campanha:LP:S10:Google:S10_-_LS:S-10_LS" u="1"/>
        <s v="http://www.chevrolet.com.br/veiculos/todos-os-modelos/pickups/cabinedupla/index.html?cmp=Campanha:LP:S10:Google:S10_-_Chevrolet:S10_general_motors" u="1"/>
        <s v="http://www.chevrolet.com.br/veiculos/todos-os-modelos/suvs/trailblazer/apresentacao.html?cmp=Campanha:LP:121025_Trailblazer:Google:Trailblazer_-_Motor:Trail_Blazer_v6" u="1"/>
        <s v="http://www.chevrolet.com.br/veiculos/todos-os-modelos/pickups/cabinedupla/index.html?cmp=Campanha:LP:S10:Google:S10_-_Carro:carro_nova_S10" u="1"/>
        <s v="http://www.chevrolet.com.br/veiculos/todos-os-modelos/pickups/cabinedupla/index.html?cmp=Campanha:LP:S10:Google:S10_-_Fotos:fotos_nova_S10" u="1"/>
        <s v="http://www.chevrolet.com.br/veiculos/todos-os-modelos/pickups/cabinedupla/index.html?cmp=Campanha:LP:S10:Google:S10_-_Preco:preco_nova_S10" u="1"/>
        <s v="http://www.chevrolet.com.br/veiculos/todos-os-modelos/pickups/cabinedupla/index.html?cmp=Campanha:LP:S10:Google:S10_-_Preco:valor_nova_S10" u="1"/>
        <s v="http://www.chevrolet.com.br/veiculos/todos-os-modelos/pickups/cabinedupla/index.html?cmp=Campanha:LP:S10:Google:S10_-_LTZ:carro_S10_LTZ_2012" u="1"/>
        <s v="http://www.chevrolet.com.br/veiculos/todos-os-modelos/pickups/cabinedupla/index.html?cmp=Campanha:LP:S10:Google:S10_-_Ano:S-10_2012" u="1"/>
        <s v="http://www.chevrolet.com.br/veiculos/todos-os-modelos/pickups/cabinedupla/index.html?cmp=Campanha:LP:S10:Google:S10_-_0km:S-10_2013_0km" u="1"/>
        <s v="http://www.chevrolet.com.br/veiculos/todos-os-modelos/pickups/cabinedupla/index.html?cmp=Campanha:LP:S10:Google:S10_-_0km:S_10_2013_0km" u="1"/>
        <s v="http://www.chevrolet.com.br/veiculos/todos-os-modelos/pickups/cabinedupla/index.html?cmp=Campanha:LP:S10:Google:S10_-_LTZ:carro_S10_LTZ_2013" u="1"/>
        <s v="http://www.chevrolet.com.br/veiculos/todos-os-modelos/pickups/cabinedupla/index.html?cmp=Campanha:LP:S10:Google:S10_-_LTZ:nova_S-10_LTZ_2013" u="1"/>
        <s v="http://www.chevrolet.com.br/veiculos/todos-os-modelos/pickups/cabinedupla/index.html?cmp=Campanha:LP:S10:Google:S10_-_Preco:nova_S10_LTZ_2013_preco" u="1"/>
        <s v="http://www.chevrolet.com.br/veiculos/todos-os-modelos/pickups/cabinedupla/index.html?cmp=Campanha:LP:S10:Google:S10_-_Lancamento:lancamento_S10" u="1"/>
        <s v="http://www.chevrolet.com.br/veiculos/todos-os-modelos/pickups/cabinedupla/index.html?cmp=Campanha:LP:S10:Google:S10_-_Ano:S10_2012_GM" u="1"/>
        <s v="http://www.chevrolet.com.br/veiculos/todos-os-modelos/suvs/trailblazer/apresentacao.html?cmp=Campanha:LP:121025_Trailblazer:Google:Lancamento_Trailblazer:news_trailblazer" u="1"/>
        <s v="http://www.chevrolet.com.br/veiculos/todos-os-modelos/suvs/trailblazer/apresentacao.html?cmp=Campanha:LP:121025_Trailblazer:Google:Specs_Trailblazer:7_lugares_trailblazer" u="1"/>
        <s v="http://www.chevrolet.com.br/veiculos/todos-os-modelos/suvs/trailblazer/apresentacao.html?cmp=Campanha:LP:121025_Trailblazer:Google:Trailblazer_-_Fotos:imagens_Trailblazer" u="1"/>
        <s v="http://www.chevrolet.com.br/veiculos/todos-os-modelos/suvs/trailblazer/apresentacao.html?cmp=Campanha:LP:121025_Trailblazer:Google:Trailblazer:carros_trailblazer" u="1"/>
        <s v="http://www.chevrolet.com.br/veiculos/todos-os-modelos/pickups/cabinedupla/index.html?cmp=Campanha:LP:S10:Google:S10_-_Pickup:pikap_S-10" u="1"/>
        <s v="http://www.chevrolet.com.br/veiculos/todos-os-modelos/suvs/trailblazer/apresentacao.html?cmp=Campanha:LP:121025_Trailblazer:Google:Trailblazer_-_Only:Traioblazer" u="1"/>
        <s v="http://www.chevrolet.com.br/veiculos/todos-os-modelos/suvs/trailblazer/apresentacao.html?cmp=Campanha:LP:121025_Trailblazer:Google:Blazer_Chevrolet:blazer_chevrolette" u="1"/>
        <s v="http://www.chevrolet.com.br/veiculos/todos-os-modelos/pickups/cabinedupla/index.html?cmp=Campanha:LP:S10:Google:S10_-_LS:carros_S10_LS" u="1"/>
        <s v="http://www.chevrolet.com.br/veiculos/todos-os-modelos/pickups/cabinedupla/index.html?cmp=Campanha:LP:S10:Google:S10_-_Cambio:S-10_automatica" u="1"/>
        <s v="http://www.chevrolet.com.br/veiculos/todos-os-modelos/pickups/cabinedupla/index.html?cmp=Campanha:LP:S10:Google:S10_-_Cambio:S_10_automatica" u="1"/>
        <s v="http://www.chevrolet.com.br/veiculos/todos-os-modelos/pickups/cabinedupla/index.html?cmp=Campanha:LP:S10:Google:S10_-_Cabine_Dupla:nova_S10_cabine_dupla" u="1"/>
        <s v="http://www.chevrolet.com.br/veiculos/todos-os-modelos/pickups/cabinedupla/index.html?cmp=Campanha:LP:S10:Google:S10_-_Cabine_Dupla:S-10_LTZ_cabine_dupla" u="1"/>
        <s v="http://www.chevrolet.com.br/veiculos/todos-os-modelos/pickups/cabinedupla/index.html?cmp=Campanha:LP:S10:Google:S10_-_Cabine_Dupla:S_10_LTZ_cabine_dupla" u="1"/>
        <s v="http://www.chevrolet.com.br/veiculos/todos-os-modelos/suvs/trailblazer/apresentacao.html?cmp=Campanha:LP:121025_Trailblazer:Google:Trailblazer_-_LTZ:Trailblazer_LTZ_2013_chevrolet" u="1"/>
        <s v="http://www.chevrolet.com.br/veiculos/todos-os-modelos/suvs/trailblazer/apresentacao.html?cmp=Campanha:LP:121025_Trailblazer:Google:Trailblazer_-_Preco:Trailblazer_LTZ_2013_preco" u="1"/>
        <s v="http://www.chevrolet.com.br/veiculos/todos-os-modelos/suvs/trailblazer/apresentacao.html?cmp=Campanha:LP:121025_Trailblazer:Google:Specs_Trailblazer:traseira_trailblazer" u="1"/>
        <s v="http://www.chevrolet.com.br/veiculos/todos-os-modelos/suvs/trailblazer/apresentacao.html?cmp=Campanha:LP:121025_Trailblazer:Google:Trailblazer-Fotos:fotosnovaTrailblazer" u="1"/>
        <s v="http://www.chevrolet.com.br/veiculos/todos-os-modelos/suvs/trailblazer/apresentacao.html?cmp=Campanha:LP:121025_Trailblazer:Google:Trailblazer-Preco:preconovaTrailblazer" u="1"/>
        <s v="http://www.chevrolet.com.br/veiculos/todos-os-modelos/suvs/trailblazer/apresentacao.html?cmp=Campanha:LP:121025_Trailblazer:Google:Trailblazer_-_Fotos:imagem_Trailblazer" u="1"/>
        <s v="http://www.chevrolet.com.br/veiculos/todos-os-modelos/suvs/trailblazer/apresentacao.html?cmp=Campanha:LP:121025_Trailblazer:Google:Trailblazer_-_Preco:precos_Trailblazer" u="1"/>
        <s v="http://www.chevrolet.com.br/veiculos/todos-os-modelos/suvs/trailblazer/apresentacao.html?cmp=Campanha:LP:121025_Trailblazer:Google:Trailblazer_-_Monte_o_Seu:monte_o_seu_Trailblazer" u="1"/>
        <s v="http://www.chevrolet.com.br/veiculos/todos-os-modelos/pickups/cabinedupla/index.html?cmp=Campanha:LP:S10:Google:S10_-_LTZ:S-10_LTZ_2014" u="1"/>
        <s v="http://www.chevrolet.com.br/veiculos/todos-os-modelos/pickups/cabinedupla/index.html?cmp=Campanha:LP:S10:Google:S10_-_LTZ:S_10_LTZ_2014" u="1"/>
        <s v="http://www.chevrolet.com.br/veiculos/todos-os-modelos/pickups/cabinedupla/index.html?cmp=Campanha:LP:S10:Google:S10_-_Chevrolet:S-10_chevrolett" u="1"/>
        <s v="http://www.chevrolet.com.br/veiculos/todos-os-modelos/pickups/cabinedupla/index.html?cmp=Campanha:LP:S10:Google:S10_-_Ano:camionete_nova_S10_2012" u="1"/>
        <s v="http://www.chevrolet.com.br/veiculos/todos-os-modelos/pickups/cabinedupla/index.html?cmp=Campanha:LP:S10:Google:S10_-_Fotos:imagens_nova_S10_2012" u="1"/>
        <s v="http://www.chevrolet.com.br/veiculos/todos-os-modelos/pickups/cabinedupla/index.html?cmp=Campanha:LP:S10:Google:S10_-_Preco:qual_o_valor_S10_2012" u="1"/>
        <s v="http://www.chevrolet.com.br/veiculos/todos-os-modelos/pickups/cabinedupla/index.html?cmp=Campanha:LP:S10:Google:S10_-_Preco:quanto_custa_S10_2012" u="1"/>
        <s v="http://www.chevrolet.com.br/veiculos/todos-os-modelos/pickups/cabinedupla/index.html?cmp=Campanha:LP:S10:Google:S10_-_LT:carros_S10_LT_2013" u="1"/>
        <s v="http://www.chevrolet.com.br/veiculos/todos-os-modelos/pickups/cabinedupla/index.html?cmp=Campanha:LP:S10:Google:S10_-_LS:carros_S10_LS_2012" u="1"/>
        <s v="http://www.chevrolet.com.br/veiculos/todos-os-modelos/pickups/cabinedupla/index.html?cmp=Campanha:LP:S10:Google:S10_-_Preco:S-10_LTZ_preco" u="1"/>
        <s v="http://www.chevrolet.com.br/veiculos/todos-os-modelos/pickups/cabinedupla/index.html?cmp=Campanha:LP:S10:Google:S10_-_Preco:S_10_LTZ_preco" u="1"/>
        <s v="http://www.chevrolet.com.br/veiculos/todos-os-modelos/pickups/cabinedupla/index.html?cmp=Campanha:LP:S10:Google:S10_-_LTZ:S10_LTZ_GM" u="1"/>
        <s v="http://www.chevrolet.com.br/veiculos/todos-os-modelos/pickups/cabinedupla/index.html?cmp=Campanha:LP:S10:Google:S10_-_Pickup:pick_ups_S-10" u="1"/>
        <s v="http://www.chevrolet.com.br/veiculos/todos-os-modelos/suvs/trailblazer/apresentacao.html?cmp=Campanha:LP:121025_Trailblazer:Google:Trailblazer_-_Propaganda:propaganda_Trailblazer_2013" u="1"/>
        <s v="http://www.chevrolet.com.br/veiculos/todos-os-modelos/pickups/cabinedupla/index.html?cmp=Campanha:LP:S10:Google:S10_-_LS:pickup_S-10_LS" u="1"/>
        <s v="http://www.chevrolet.com.br/veiculos/todos-os-modelos/pickups/cabinedupla/index.html?cmp=Campanha:LP:S10:Google:S10_-_BRETAIL:S-10_oferta" u="1"/>
        <s v="http://www.chevrolet.com.br/veiculos/todos-os-modelos/pickups/cabinedupla/index.html?cmp=Campanha:LP:S10:Google:S10_-_BRETAIL:S_10_oferta" u="1"/>
        <s v="http://www.chevrolet.com.br/veiculos/todos-os-modelos/suvs/trailblazer/apresentacao.html?cmp=Campanha:LP:121025_Trailblazer:Google:Trailblazer-Motor:Trailblazerturbo" u="1"/>
        <s v="http://www.chevrolet.com.br/veiculos/todos-os-modelos/pickups/cabinedupla/index.html?cmp=Campanha:LP:S10:Google:S10_-_Carro:veiculos_S10" u="1"/>
        <s v="http://www.chevrolet.com.br/veiculos/todos-os-modelos/suvs/trailblazer/apresentacao.html?cmp=Campanha:LP:121025_Trailblazer:Google:Trailblazer_LT:trailblazer_LT" u="1"/>
        <s v="http://www.chevrolet.com.br/veiculos/todos-os-modelos/pickups/cabinedupla/index.html?cmp=Campanha:LP:S10:Google:S10_-_Motor:S-10_24" u="1"/>
        <s v="http://www.chevrolet.com.br/veiculos/todos-os-modelos/pickups/cabinedupla/index.html?cmp=Campanha:LP:S10:Google:S10_-_Fotos:foto_S10" u="1"/>
        <s v="http://www.chevrolet.com.br/veiculos/todos-os-modelos/suvs/trailblazer/apresentacao.html?cmp=Campanha:LP:121025_Trailblazer:Google:Trailblazer_-_Motor:Trailblazer_2013_36" u="1"/>
        <s v="http://www.chevrolet.com.br/veiculos/todos-os-modelos/suvs/trailblazer/apresentacao.html?cmp=Campanha:LP:121025_Trailblazer:Google:Trailblazer_-_Preco:Trailblazer_LTZ_valor" u="1"/>
        <s v="http://www.chevrolet.com.br/veiculos/todos-os-modelos/pickups/cabinedupla/index.html?cmp=Campanha:LP:S10:Google:S10_-_Preco:valores_S10" u="1"/>
        <s v="http://www.chevrolet.com.br/veiculos/todos-os-modelos/suvs/trailblazer/apresentacao.html?cmp=Campanha:LP:121025_Trailblazer:Google:Trailblazer-Combustivel:Trailblazerflex" u="1"/>
        <s v="http://www.chevrolet.com.br/veiculos/todos-os-modelos/pickups/cabinedupla/index.html?cmp=Campanha:LP:S10:Google:S10_-_Fotos:imagens_S-10" u="1"/>
        <s v="http://www.chevrolet.com.br/veiculos/todos-os-modelos/suvs/trailblazer/apresentacao.html?cmp=Campanha:LP:121025_Trailblazer:Google:Trailblazer_-_Motor:Trailblazer_turbo_diesel" u="1"/>
        <s v="http://www.chevrolet.com.br/veiculos/todos-os-modelos/pickups/cabinedupla/index.html?cmp=Campanha:LP:S10:Google:S10_-_Tracao:S10_2012_4x2" u="1"/>
        <s v="http://www.chevrolet.com.br/veiculos/todos-os-modelos/pickups/cabinedupla/index.html?cmp=Campanha:LP:S10:Google:S10_-_Caminhonete:caminhonetes_S_10" u="1"/>
        <s v="http://www.chevrolet.com.br/veiculos/todos-os-modelos/pickups/cabinedupla/index.html?cmp=Campanha:LP:S10:Google:S10_-_Chevrolet:S10_chevrolete" u="1"/>
        <s v="http://www.chevrolet.com.br/veiculos/todos-os-modelos/pickups/cabinedupla/index.html?cmp=Campanha:LP:S10:Google:S10_-_Ano:nova_S10_2012_chevy" u="1"/>
        <s v="http://www.chevrolet.com.br/veiculos/todos-os-modelos/pickups/cabinedupla/index.html?cmp=Campanha:LP:S10:Google:S10_-_Combustivel:nova_S10_motor_flex" u="1"/>
        <s v="http://www.chevrolet.com.br/veiculos/todos-os-modelos/pickups/cabinedupla/index.html?cmp=Campanha:LP:S10:Google:S10_-_Combustivel:S10_2013_motor_flex" u="1"/>
        <s v="http://www.chevrolet.com.br/veiculos/todos-os-modelos/pickups/cabinedupla/index.html?cmp=Campanha:LP:S10:Google:S10_-_Combustivel:S10_ecotec" u="1"/>
        <s v="http://www.chevrolet.com.br/veiculos/todos-os-modelos/suvs/trailblazer/apresentacao.html?cmp=Campanha:LP:121025_Trailblazer:Google:Trailblazer_-_Combustivel:Trailblazer_2013_gasolina" u="1"/>
        <s v="http://www.chevrolet.com.br/veiculos/todos-os-modelos/pickups/cabinedupla/index.html?cmp=Campanha:LP:S10:Google:S10_-_LT:camionete_S10_LT" u="1"/>
        <s v="http://www.chevrolet.com.br/veiculos/todos-os-modelos/pickups/cabinedupla/index.html?cmp=Campanha:LP:S10:Google:S10_-_BRETAIL:S-10_parcela" u="1"/>
        <s v="http://www.chevrolet.com.br/veiculos/todos-os-modelos/pickups/cabinedupla/index.html?cmp=Campanha:LP:S10:Google:S10_-_BRETAIL:S_10_parcela" u="1"/>
        <s v="http://www.chevrolet.com.br/veiculos/todos-os-modelos/suvs/trailblazer/apresentacao.html?cmp=Campanha:LP:121025_Trailblazer:Google:Trailblazer-Chevrolet:TrailBlazerGM" u="1"/>
        <s v="http://www.chevrolet.com.br/veiculos/todos-os-modelos/pickups/cabinedupla/index.html?cmp=Campanha:LP:S10:Google:S10_-_Propaganda:comercial_S10_2014" u="1"/>
        <s v="http://www.chevrolet.com.br/veiculos/todos-os-modelos/suvs/trailblazer/apresentacao.html?cmp=Campanha:LP:121025_Trailblazer:Google:Trailblazer-BRETAIL:Trailblazerpromocao" u="1"/>
        <s v="http://www.chevrolet.com.br/veiculos/todos-os-modelos/suvs/trailblazer/apresentacao.html?cmp=Campanha:LP:121025_Trailblazer:Google:Trailblazer-Preco:TrailblazerLTZvalor" u="1"/>
        <s v="http://www.chevrolet.com.br/veiculos/todos-os-modelos/suvs/trailblazer/apresentacao.html?cmp=Campanha:LP:121025_Trailblazer:Google:Trailblazer_-_Cambio:Trailblazer_automatico" u="1"/>
        <s v="http://www.chevrolet.com.br/veiculos/todos-os-modelos/pickups/cabinedupla/index.html?cmp=Campanha:LP:S10:Google:S10_-_0km:S-10_zero" u="1"/>
        <s v="http://www.chevrolet.com.br/veiculos/todos-os-modelos/pickups/cabinedupla/index.html?cmp=Campanha:LP:S10:Google:S10_-_Tracao:S10_2013_4x2" u="1"/>
        <s v="http://www.chevrolet.com.br/veiculos/todos-os-modelos/pickups/cabinedupla/index.html?cmp=Campanha:LP:S10:Google:S10_-_Preco:S10_LS_valor" u="1"/>
        <s v="http://www.chevrolet.com.br/veiculos/todos-os-modelos/pickups/cabinedupla/index.html?cmp=Campanha:LP:S10:Google:S10_-_Pickup:pickups_S-10" u="1"/>
        <s v="http://www.chevrolet.com.br/veiculos/todos-os-modelos/suvs/trailblazer/apresentacao.html?cmp=Campanha:LP:121025_Trailblazer:Google:Trailblazer-BlazerChevrolet:blaserchevrolet" u="1"/>
        <s v="http://www.chevrolet.com.br/veiculos/todos-os-modelos/suvs/trailblazer/apresentacao.html?cmp=Campanha:LP:121025_Trailblazer:Google:Trailblazer-BlazerChevrolet:blazerchevrolet" u="1"/>
        <s v="http://www.chevrolet.com.br/veiculos/todos-os-modelos/suvs/trailblazer/apresentacao.html?cmp=Campanha:LP:121025_Trailblazer:Google:Trailblazer-LTZ:TrailblazerLTZ2013chevrolet" u="1"/>
        <s v="http://www.chevrolet.com.br/veiculos/todos-os-modelos/suvs/trailblazer/apresentacao.html?cmp=Campanha:LP:121025_Trailblazer:Google:Trailblazer_-_LTZ:Trailblazer_LTZ_chevrolet" u="1"/>
        <s v="http://www.chevrolet.com.br/veiculos/todos-os-modelos/suvs/trailblazer/apresentacao.html?cmp=Campanha:LP:121025_Trailblazer:Google:Trailblazer_-_LTZ:Trail_Blazer_LT_chevrolet" u="1"/>
        <s v="http://www.chevrolet.com.br/veiculos/todos-os-modelos/suvs/trailblazer/apresentacao.html?cmp=Campanha:LP:121025_Trailblazer:Google:Trailblazer_Chevrolet:trailblazer_chevrolet" u="1"/>
        <s v="http://www.chevrolet.com.br/veiculos/todos-os-modelos/pickups/cabinedupla/index.html?cmp=Campanha:LP:S10:Google:S10_-_Carro:carros_S10" u="1"/>
        <s v="http://www.chevrolet.com.br/veiculos/todos-os-modelos/pickups/cabinedupla/index.html?cmp=Campanha:LP:S10:Google:S10_-_0km:S10_2013_zero" u="1"/>
        <s v="http://www.chevrolet.com.br/veiculos/todos-os-modelos/pickups/cabinedupla/index.html?cmp=Campanha:LP:S10:Google:S10_-_Combustivel:nova_S_10_flex" u="1"/>
        <s v="http://www.chevrolet.com.br/veiculos/todos-os-modelos/pickups/cabinedupla/index.html?cmp=Campanha:LP:S10:Google:S10_-_Ano:carros_S-10_2012" u="1"/>
        <s v="http://www.chevrolet.com.br/veiculos/todos-os-modelos/pickups/cabinedupla/index.html?cmp=Campanha:LP:S10:Google:S10_-_Fotos:foto_S-10_2012" u="1"/>
        <s v="http://www.chevrolet.com.br/veiculos/todos-os-modelos/pickups/cabinedupla/index.html?cmp=Campanha:LP:S10:Google:S10_-_0km:S10_LT_zero" u="1"/>
        <s v="http://www.chevrolet.com.br/veiculos/todos-os-modelos/pickups/cabinedupla/index.html?cmp=Campanha:LP:S10:Google:S10_-_Preco:S10_LT_preco" u="1"/>
        <s v="http://www.chevrolet.com.br/veiculos/todos-os-modelos/pickups/cabinedupla/index.html?cmp=Campanha:LP:S10:Google:S10_-_Specs:S-10_ficha_tecnica" u="1"/>
        <s v="http://www.chevrolet.com.br/veiculos/todos-os-modelos/pickups/cabinedupla/index.html?cmp=Campanha:LP:S10:Google:S10_-_Specs:S_10_ficha_tecnica" u="1"/>
        <s v="http://www.chevrolet.com.br/veiculos/todos-os-modelos/pickups/cabinedupla/index.html?cmp=Campanha:LP:S10:Google:S10_-_Preco:precos_S_10_2012" u="1"/>
        <s v="http://www.chevrolet.com.br/veiculos/todos-os-modelos/pickups/cabinedupla/index.html?cmp=Campanha:LP:S10:Google:S10_-_Chevrolet:nova_S10_GM" u="1"/>
        <s v="http://www.chevrolet.com.br/veiculos/todos-os-modelos/pickups/cabinedupla/index.html?cmp=Campanha:LP:S10:Google:S10_-_Preco:precos_S_10_2013" u="1"/>
        <s v="http://www.chevrolet.com.br/veiculos/todos-os-modelos/suvs/trailblazer/apresentacao.html?cmp=Campanha:LP:121025_Trailblazer:Google:Fotos_Blazer:fotos_blazer" u="1"/>
        <s v="http://www.chevrolet.com.br/veiculos/todos-os-modelos/pickups/cabinedupla/index.html?cmp=Campanha:LP:S10:Google:S10_-_BRETAIL:nova_S10_taxa_0" u="1"/>
        <s v="http://www.chevrolet.com.br/veiculos/todos-os-modelos/suvs/trailblazer/apresentacao.html?cmp=Campanha:LP:121025_Trailblazer:Google:Trailblazer-LTZ:TrailblazerLTchevy" u="1"/>
        <s v="http://www.chevrolet.com.br/veiculos/todos-os-modelos/pickups/cabinedupla/index.html?cmp=Campanha:LP:S10:Google:S10_-_LT:pickup_S_10_LT" u="1"/>
        <s v="http://www.chevrolet.com.br/veiculos/todos-os-modelos/pickups/cabinedupla/index.html?cmp=Campanha:LP:S10:Google:S10_-_LTZ:nova_S10_LTZ_chevrolet" u="1"/>
        <s v="http://www.chevrolet.com.br/veiculos/todos-os-modelos/pickups/cabinedupla/index.html?cmp=Campanha:LP:S10:Google:S10_-_LTZ:S10_LTZ_2012_chevrolet" u="1"/>
        <s v="http://www.chevrolet.com.br/veiculos/todos-os-modelos/pickups/cabinedupla/index.html?cmp=Campanha:LP:S10:Google:S10_-_LTZ:S10_LTZ_2013_chevrolet" u="1"/>
        <s v="http://www.chevrolet.com.br/veiculos/todos-os-modelos/pickups/cabinedupla/index.html?cmp=Campanha:LP:S10:Google:S10_-_LTZ:S10_LTZ_2014_chevrolet" u="1"/>
        <s v="http://www.chevrolet.com.br/veiculos/todos-os-modelos/suvs/trailblazer/apresentacao.html?cmp=Campanha:LP:121025_Trailblazer:Google:Trailblazer-BRETAIL:Trailblazeroferta" u="1"/>
        <s v="http://www.chevrolet.com.br/veiculos/todos-os-modelos/pickups/cabinedupla/index.html?cmp=Campanha:LP:S10:Google:S10_-_Preco:nova_S10_LT_2013_preco" u="1"/>
        <s v="http://www.chevrolet.com.br/veiculos/todos-os-modelos/pickups/cabinedupla/index.html?cmp=Campanha:LP:S10:Google:S10_-_Ano:carros_S-10_2013" u="1"/>
        <s v="http://www.chevrolet.com.br/veiculos/todos-os-modelos/pickups/cabinedupla/index.html?cmp=Campanha:LP:S10:Google:S10_-_Fotos:foto_S-10_2013" u="1"/>
        <s v="http://www.chevrolet.com.br/veiculos/todos-os-modelos/pickups/cabinedupla/index.html?cmp=Campanha:LP:S10:Google:S10_-_Ano:caminhonete_nova_S10_2013" u="1"/>
        <s v="http://www.chevrolet.com.br/veiculos/todos-os-modelos/pickups/cabinedupla/index.html?cmp=Campanha:LP:S10:Google:S10_-_Propaganda:comercial_S10_2013" u="1"/>
        <s v="http://www.chevrolet.com.br/veiculos/todos-os-modelos/pickups/cabinedupla/index.html?cmp=Campanha:LP:S10:Google:S10_-_LT:pickup_S10_LT" u="1"/>
        <s v="http://www.chevrolet.com.br/veiculos/todos-os-modelos/pickups/cabinedupla/index.html?cmp=Campanha:LP:S10:Google:S10_-_LTZ:S10_LTZ_2012" u="1"/>
        <s v="http://www.chevrolet.com.br/veiculos/todos-os-modelos/suvs/trailblazer/apresentacao.html?cmp=Campanha:LP:121025_Trailblazer:Google:Blazer:blazer_2012" u="1"/>
        <s v="http://www.chevrolet.com.br/veiculos/todos-os-modelos/pickups/cabinedupla/index.html?cmp=Campanha:LP:S10:Google:S10_-_Caminhonete:caminhonete_S-10" u="1"/>
        <s v="http://www.chevrolet.com.br/veiculos/todos-os-modelos/suvs/trailblazer/apresentacao.html?cmp=Campanha:LP:121025_Trailblazer:Google:Trailblazer-Preco:preconovaTrailblazer2013" u="1"/>
        <s v="http://www.chevrolet.com.br/veiculos/todos-os-modelos/pickups/cabinedupla/index.html?cmp=Campanha:LP:S10:Google:S10_-_Ano:S-10_2014_chevy" u="1"/>
        <s v="http://www.chevrolet.com.br/veiculos/todos-os-modelos/pickups/cabinedupla/index.html?cmp=Campanha:LP:S10:Google:S10_-_Ano:S_10_2014_chevy" u="1"/>
        <s v="http://www.chevrolet.com.br/veiculos/todos-os-modelos/pickups/cabinedupla/index.html?cmp=Campanha:LP:S10:Google:S10_-_Pickup:pick_ups_S_10" u="1"/>
        <s v="http://www.chevrolet.com.br/veiculos/todos-os-modelos/suvs/trailblazer/apresentacao.html?cmp=Campanha:LP:121025_Trailblazer:Google:Trailblazer_-_Ano:carros_Trailblazer_2013" u="1"/>
        <s v="http://www.chevrolet.com.br/veiculos/todos-os-modelos/suvs/trailblazer/apresentacao.html?cmp=Campanha:LP:121025_Trailblazer:Google:Trailblazer_-_Fotos:foto_Trailblazer_2013" u="1"/>
        <s v="http://www.chevrolet.com.br/veiculos/todos-os-modelos/suvs/trailblazer/apresentacao.html?cmp=Campanha:LP:121025_Trailblazer:Google:Trailblazer-Lancamento:lancamentoTrailblazer" u="1"/>
        <s v="http://www.chevrolet.com.br/veiculos/todos-os-modelos/suvs/trailblazer/apresentacao.html?cmp=Campanha:LP:121025_Trailblazer:Google:Trailblazer-Propaganda:propagandaTrailblazer" u="1"/>
        <s v="http://www.chevrolet.com.br/veiculos/todos-os-modelos/suvs/trailblazer/apresentacao.html?cmp=Campanha:LP:121025_Trailblazer:Google:Trailblazer_-_Preco:quanto_custa_Trailblazer" u="1"/>
        <s v="http://www.chevrolet.com.br/veiculos/todos-os-modelos/suvs/trailblazer/apresentacao.html?cmp=Campanha:LP:121025_Trailblazer:Google:Trailblazer_-_Propaganda:anuncio_Trailblazer" u="1"/>
        <s v="http://www.chevrolet.com.br/veiculos/todos-os-modelos/pickups/cabinedupla/index.html?cmp=Campanha:LP:S10:Google:S10_-_Specs:nova_S10_2013_ficha_tecnica" u="1"/>
        <s v="http://www.chevrolet.com.br/veiculos/todos-os-modelos/pickups/cabinedupla/index.html?cmp=Campanha:LP:S10:Google:S10_-_Ano:camioneta_S-10_2012" u="1"/>
        <s v="http://www.chevrolet.com.br/veiculos/todos-os-modelos/pickups/cabinedupla/index.html?cmp=Campanha:LP:S10:Google:S10_-_Ano:camionete_S-10_2012" u="1"/>
        <s v="http://www.chevrolet.com.br/veiculos/todos-os-modelos/pickups/cabinedupla/index.html?cmp=Campanha:LP:S10:Google:S10_-_Tracao:nova_S10_2012_4x4" u="1"/>
        <s v="http://www.chevrolet.com.br/veiculos/todos-os-modelos/pickups/cabinedupla/index.html?cmp=Campanha:LP:S10:Google:S10_-_LTZ:S10_LTZ_2014" u="1"/>
        <s v="http://www.chevrolet.com.br/veiculos/todos-os-modelos/pickups/cabinedupla/index.html?cmp=Campanha:LP:S10:Google:S10_-_Tracao:S10_2012_4x4" u="1"/>
        <s v="http://www.chevrolet.com.br/veiculos/todos-os-modelos/suvs/trailblazer/apresentacao.html?cmp=Campanha:LP:121025_Trailblazer:Google:Blazer:nova_blaser" u="1"/>
        <s v="http://www.chevrolet.com.br/veiculos/todos-os-modelos/suvs/trailblazer/apresentacao.html?cmp=Campanha:LP:121025_Trailblazer:Google:Trailblazer_-_LTZ:Trailblazer_LTZ" u="1"/>
        <s v="http://www.chevrolet.com.br/veiculos/todos-os-modelos/suvs/trailblazer/apresentacao.html?cmp=Campanha:LP:121025_Trailblazer:Google:Specs_Trailblazer:lateral_trailblazer" u="1"/>
        <s v="http://www.chevrolet.com.br/veiculos/todos-os-modelos/suvs/trailblazer/apresentacao.html?cmp=Campanha:LP:121025_Trailblazer:Google:Trailblazer_-_Fotos:fotos_Trailblazer" u="1"/>
        <s v="http://www.chevrolet.com.br/veiculos/todos-os-modelos/suvs/trailblazer/apresentacao.html?cmp=Campanha:LP:121025_Trailblazer:Google:Trailblazer_-_Preco:valor_Trailblazer" u="1"/>
        <s v="http://www.chevrolet.com.br/veiculos/todos-os-modelos/pickups/cabinedupla/index.html?cmp=Campanha:LP:S10:Google:S10_-_BRETAIL:nova_S10_taxa_zero" u="1"/>
        <s v="http://www.chevrolet.com.br/veiculos/todos-os-modelos/suvs/trailblazer/apresentacao.html?cmp=Campanha:LP:121025_Trailblazer:Google:Preco_Blazer:precos_blaser" u="1"/>
        <s v="http://www.chevrolet.com.br/veiculos/todos-os-modelos/pickups/cabinedupla/index.html?cmp=Campanha:LP:S10:Google:S10_-_Ano:S-10_2013" u="1"/>
        <s v="http://www.chevrolet.com.br/veiculos/todos-os-modelos/pickups/cabinedupla/index.html?cmp=Campanha:LP:S10:Google:S10_-_Ano:caminhonete_nova_S10_2012" u="1"/>
        <s v="http://www.chevrolet.com.br/veiculos/todos-os-modelos/pickups/cabinedupla/index.html?cmp=Campanha:LP:S10:Google:S10_-_Propaganda:comercial_S10_2012" u="1"/>
        <s v="http://www.chevrolet.com.br/veiculos/todos-os-modelos/pickups/cabinedupla/index.html?cmp=Campanha:LP:S10:Google:S10_-_Tracao:nova_S10_2013_4x4" u="1"/>
        <s v="http://www.chevrolet.com.br/veiculos/todos-os-modelos/pickups/cabinedupla/index.html?cmp=Campanha:LP:S10:Google:S10_-_Tracao:S10_2013_4x4" u="1"/>
        <s v="http://www.chevrolet.com.br/veiculos/todos-os-modelos/suvs/trailblazer/apresentacao.html?cmp=Campanha:LP:121025_Trailblazer:Google:Preco_Blazer:precos_blazer" u="1"/>
        <s v="http://www.chevrolet.com.br/veiculos/todos-os-modelos/pickups/cabinedupla/index.html?cmp=Campanha:LP:S10:Google:S10_-_Specs:S10_ficha_tecnica" u="1"/>
        <s v="http://www.chevrolet.com.br/veiculos/todos-os-modelos/suvs/trailblazer/apresentacao.html?cmp=Campanha:LP:121025_Trailblazer:Google:Trailblazer-Preco:TrailblazerLTZ2013preco" u="1"/>
        <s v="http://www.chevrolet.com.br/veiculos/todos-os-modelos/suvs/trailblazer/apresentacao.html?cmp=Campanha:LP:121025_Trailblazer:Google:Trailblazer_-_Chevrolet:Trailblazer_general_motors" u="1"/>
        <s v="http://www.chevrolet.com.br/veiculos/todos-os-modelos/pickups/cabinedupla/index.html?cmp=Campanha:LP:S10:Google:S10_-_Carro:carros_nova_S10" u="1"/>
        <s v="http://www.chevrolet.com.br/veiculos/todos-os-modelos/pickups/cabinedupla/index.html?cmp=Campanha:LP:S10:Google:S10_-_Fotos:imagem_nova_S10" u="1"/>
        <s v="http://www.chevrolet.com.br/veiculos/todos-os-modelos/pickups/cabinedupla/index.html?cmp=Campanha:LP:S10:Google:S10_-_Preco:precos_nova_S10" u="1"/>
        <s v="http://www.chevrolet.com.br/veiculos/todos-os-modelos/pickups/cabinedupla/index.html?cmp=Campanha:LP:S10:Google:S10_-_Combustivel:S10_motor_flex" u="1"/>
        <s v="http://www.chevrolet.com.br/veiculos/todos-os-modelos/pickups/cabinedupla/index.html?cmp=Campanha:LP:S10:Google:S10_-_Fotos:imagem_nova_S10_2012" u="1"/>
        <s v="http://www.chevrolet.com.br/veiculos/todos-os-modelos/pickups/cabinedupla/index.html?cmp=Campanha:LP:S10:Google:S10_-_Preco:precos_nova_S10_2012" u="1"/>
        <s v="http://www.chevrolet.com.br/veiculos/todos-os-modelos/pickups/cabinedupla/index.html?cmp=Campanha:LP:S10:Google:S10_-_Preco:nova_S10_LS_preco" u="1"/>
        <s v="http://www.chevrolet.com.br/veiculos/todos-os-modelos/suvs/trailblazer/apresentacao.html?cmp=Campanha:LP:121025_Trailblazer:Google:Trailblazer_-_LTZ:Trailblazer_LTZ_2013" u="1"/>
        <s v="http://www.chevrolet.com.br/veiculos/todos-os-modelos/pickups/cabinedupla/index.html?cmp=Campanha:LP:S10:Google:S10_-_Preco:S10_LTZ_preco" u="1"/>
        <s v="http://www.chevrolet.com.br/veiculos/todos-os-modelos/suvs/trailblazer/apresentacao.html?cmp=Campanha:LP:121025_Trailblazer:Google:Specs_Blazer:blazer_automatico" u="1"/>
        <s v="http://www.chevrolet.com.br/veiculos/todos-os-modelos/pickups/cabinedupla/index.html?cmp=Campanha:LP:S10:Google:S10_-_Chevrolet:S10_chevy" u="1"/>
        <s v="http://www.chevrolet.com.br/veiculos/todos-os-modelos/pickups/cabinedupla/index.html?cmp=Campanha:LP:S10:Google:S10_-_Preco:precos_nova_S10_2013" u="1"/>
        <s v="http://www.chevrolet.com.br/veiculos/todos-os-modelos/suvs/trailblazer/apresentacao.html?cmp=Campanha:LP:121025_Trailblazer:Google:Trailblazer_-_Chevrolet:nova_Trailblazer_chevy" u="1"/>
        <s v="http://www.chevrolet.com.br/veiculos/todos-os-modelos/suvs/trailblazer/apresentacao.html?cmp=Campanha:LP:121025_Trailblazer:Google:Trailblazer_-_Chevrolet:Trailblazer_chevrolette" u="1"/>
        <s v="http://www.chevrolet.com.br/veiculos/todos-os-modelos/pickups/cabinedupla/index.html?cmp=Campanha:LP:S10:Google:S10_-_Caminhonete:camionete_nova_S_10" u="1"/>
        <s v="http://www.chevrolet.com.br/veiculos/todos-os-modelos/pickups/cabinedupla/index.html?cmp=Campanha:LP:S10:Google:S10_-_Cabine_Simples:S10_LS_cabine_simples" u="1"/>
        <s v="http://www.chevrolet.com.br/veiculos/todos-os-modelos/pickups/cabinedupla/index.html?cmp=Campanha:LP:S10:Google:S10_-_Cabine_Simples:S10_LT_cabine_simples" u="1"/>
        <s v="http://www.chevrolet.com.br/veiculos/todos-os-modelos/pickups/cabinedupla/index.html?cmp=Campanha:LP:S10:Google:S10_-_Motor:nova_S10_turbo_diesel" u="1"/>
        <s v="http://www.chevrolet.com.br/veiculos/todos-os-modelos/pickups/cabinedupla/index.html?cmp=Campanha:LP:S10:Google:S10_-_Motor:S10_2012_turbo_diesel" u="1"/>
        <s v="http://www.chevrolet.com.br/veiculos/todos-os-modelos/pickups/cabinedupla/index.html?cmp=Campanha:LP:S10:Google:S10_-_Motor:S10_2013_turbo_diesel" u="1"/>
        <s v="http://www.chevrolet.com.br/veiculos/todos-os-modelos/pickups/cabinedupla/index.html?cmp=Campanha:LP:S10:Google:S10_-_Ano:carro_S10_2012" u="1"/>
        <s v="http://www.chevrolet.com.br/veiculos/todos-os-modelos/pickups/cabinedupla/index.html?cmp=Campanha:LP:S10:Google:S10_-_Tracao:S10_2014_4x4" u="1"/>
        <s v="http://www.chevrolet.com.br/veiculos/todos-os-modelos/pickups/cabinedupla/index.html?cmp=Campanha:LP:S10:Google:S10_-_Fotos:imagens_nova_S10_2013" u="1"/>
        <s v="http://www.chevrolet.com.br/veiculos/todos-os-modelos/pickups/cabinedupla/index.html?cmp=Campanha:LP:S10:Google:S10_-_Preco:qual_o_valor_S10_2013" u="1"/>
        <s v="http://www.chevrolet.com.br/veiculos/todos-os-modelos/pickups/cabinedupla/index.html?cmp=Campanha:LP:S10:Google:S10_-_Preco:quanto_custa_S10_2013" u="1"/>
        <s v="http://www.chevrolet.com.br/veiculos/todos-os-modelos/pickups/cabinedupla/index.html?cmp=Campanha:LP:S10:Google:S10_-_Ano:carro_S10_2013" u="1"/>
        <s v="http://www.chevrolet.com.br/veiculos/todos-os-modelos/pickups/cabinedupla/index.html?cmp=Campanha:LP:S10:Google:S10_-_Combustivel:nova_S10_gasolina" u="1"/>
        <s v="http://www.chevrolet.com.br/veiculos/todos-os-modelos/pickups/cabinedupla/index.html?cmp=Campanha:LP:S10:Google:S10_-_Combustivel:S10_2012_gasolina" u="1"/>
        <s v="http://www.chevrolet.com.br/veiculos/todos-os-modelos/pickups/cabinedupla/index.html?cmp=Campanha:LP:S10:Google:S10_-_Combustivel:S10_2013_gasolina" u="1"/>
        <s v="http://www.chevrolet.com.br/veiculos/todos-os-modelos/pickups/cabinedupla/index.html?cmp=Campanha:LP:S10:Google:S10_-_Combustivel:S10_2014_gasolina" u="1"/>
        <s v="http://www.chevrolet.com.br/veiculos/todos-os-modelos/pickups/cabinedupla/index.html?cmp=Campanha:LP:S10:Google:S10_-_Ano:carro_S10_2014" u="1"/>
        <s v="http://www.chevrolet.com.br/veiculos/todos-os-modelos/pickups/cabinedupla/index.html?cmp=Campanha:LP:S10:Google:S10_-_Ano:nova_S-10_2012_chevrolet" u="1"/>
        <s v="http://www.chevrolet.com.br/veiculos/todos-os-modelos/pickups/cabinedupla/index.html?cmp=Campanha:LP:S10:Google:S10_-_Ano:nova_S-10_2013_chevrolet" u="1"/>
        <s v="http://www.chevrolet.com.br/veiculos/todos-os-modelos/pickups/cabinedupla/index.html?cmp=Campanha:LP:S10:Google:S10_-_Chevrolet:nova_S10_chevrolet" u="1"/>
        <s v="http://www.chevrolet.com.br/veiculos/todos-os-modelos/pickups/cabinedupla/index.html?cmp=Campanha:LP:S10:Google:S10_-_Cabine_Simples:S10_LTZ_cabine_simples" u="1"/>
        <s v="http://www.chevrolet.com.br/veiculos/todos-os-modelos/pickups/cabinedupla/index.html?cmp=Campanha:LP:S10:Google:S10_-_0km:S10_2012_0_km" u="1"/>
        <s v="http://www.chevrolet.com.br/veiculos/todos-os-modelos/suvs/trailblazer/apresentacao.html?cmp=Campanha:LP:121025_Trailblazer:Google:Trailblazer_LT:trailblazer_LT_2013" u="1"/>
        <s v="http://www.chevrolet.com.br/veiculos/todos-os-modelos/pickups/cabinedupla/index.html?cmp=Campanha:LP:S10:Google:S10_-_Carro:automoveis_S_10" u="1"/>
        <s v="http://www.chevrolet.com.br/veiculos/todos-os-modelos/pickups/cabinedupla/index.html?cmp=Campanha:LP:S10:Google:S10_-_Specs:nova_S10_especificacoes" u="1"/>
        <s v="http://www.chevrolet.com.br/veiculos/todos-os-modelos/pickups/cabinedupla/index.html?cmp=Campanha:LP:S10:Google:S10_-_Specs:S10_2013_especificacoes" u="1"/>
        <s v="http://www.chevrolet.com.br/veiculos/todos-os-modelos/pickups/cabinedupla/index.html?cmp=Campanha:LP:S10:Google:S10_-_Cabine_Dupla:S10_LS_dupla" u="1"/>
        <s v="http://www.chevrolet.com.br/veiculos/todos-os-modelos/pickups/cabinedupla/index.html?cmp=Campanha:LP:S10:Google:S10_-_Propaganda:comercial_S-10_2013" u="1"/>
        <s v="http://www.chevrolet.com.br/veiculos/todos-os-modelos/pickups/cabinedupla/index.html?cmp=Campanha:LP:S10:Google:S10_-_Combustivel:S-10_2012_diesel" u="1"/>
        <s v="http://www.chevrolet.com.br/veiculos/todos-os-modelos/pickups/cabinedupla/index.html?cmp=Campanha:LP:S10:Google:S10_-_Combustivel:S_10_2012_diesel" u="1"/>
        <s v="http://www.chevrolet.com.br/veiculos/todos-os-modelos/pickups/cabinedupla/index.html?cmp=Campanha:LP:S10:Google:S10_-_Motor:S-10_25" u="1"/>
        <s v="http://www.chevrolet.com.br/veiculos/todos-os-modelos/pickups/cabinedupla/index.html?cmp=Campanha:LP:S10:Google:S10_-_Ano:carros_S_10_2012" u="1"/>
        <s v="http://www.chevrolet.com.br/veiculos/todos-os-modelos/pickups/cabinedupla/index.html?cmp=Campanha:LP:S10:Google:S10_-_Fotos:foto_S_10_2012" u="1"/>
        <s v="http://www.chevrolet.com.br/veiculos/todos-os-modelos/suvs/trailblazer/apresentacao.html?cmp=Campanha:LP:121025_Trailblazer:Google:Trailblazer_-_7_lugares:Trailblazer_7_lugares" u="1"/>
        <s v="http://www.chevrolet.com.br/veiculos/todos-os-modelos/suvs/trailblazer/galeria-de-fotos/exterior.html?cmp=Campanha:LP:121025_Trailblazer:Google:Fotos_Trailblazer:imagens_trailblazer" u="1"/>
        <s v="http://www.chevrolet.com.br/veiculos/todos-os-modelos/suvs/trailblazer/apresentacao.html?cmp=Campanha:LP:121025_Trailblazer:Google:Trailblazer-BRETAIL:Trailblazerfestival" u="1"/>
        <s v="http://www.chevrolet.com.br/veiculos/todos-os-modelos/suvs/trailblazer/apresentacao.html?cmp=Campanha:LP:121025_Trailblazer:Google:Trailblazer_-_Blazer_Chevrolet:blaser_GM" u="1"/>
        <s v="http://www.chevrolet.com.br/veiculos/todos-os-modelos/pickups/cabinedupla/index.html?cmp=Campanha:LP:S10:Google:S10_-_Fotos:foto_nova_S10" u="1"/>
        <s v="http://www.chevrolet.com.br/veiculos/todos-os-modelos/pickups/cabinedupla/index.html?cmp=Campanha:LP:S10:Google:S10_-_BRETAIL:S-10_ofertas" u="1"/>
        <s v="http://www.chevrolet.com.br/veiculos/todos-os-modelos/pickups/cabinedupla/index.html?cmp=Campanha:LP:S10:Google:S10_-_BRETAIL:S_10_ofertas" u="1"/>
        <s v="http://www.chevrolet.com.br/veiculos/todos-os-modelos/suvs/trailblazer/apresentacao.html?cmp=Campanha:LP:121025_Trailblazer:Google:Specs_Trailblazer:trailblazer_4x4" u="1"/>
        <s v="http://www.chevrolet.com.br/veiculos/todos-os-modelos/suvs/trailblazer/apresentacao.html?cmp=Campanha:LP:121025_Trailblazer:Google:Preco_Trailblazer:precos_trailblazer" u="1"/>
        <s v="http://www.chevrolet.com.br/veiculos/todos-os-modelos/suvs/trailblazer/apresentacao.html?cmp=Campanha:LP:121025_Trailblazer:Google:Specs_Trailblazer:painel_trailblazer" u="1"/>
        <s v="http://www.chevrolet.com.br/veiculos/todos-os-modelos/suvs/trailblazer/apresentacao.html?cmp=Campanha:LP:121025_Trailblazer:Google:Trailblazer-Fotos:imagensTrailblazer" u="1"/>
        <s v="http://www.chevrolet.com.br/veiculos/todos-os-modelos/suvs/trailblazer/apresentacao.html?cmp=Campanha:LP:121025_Trailblazer:Google:Trailblazer_-_Fotos:foto_Trailblazer" u="1"/>
        <s v="http://www.chevrolet.com.br/veiculos/todos-os-modelos/suvs/trailblazer/apresentacao.html?cmp=Campanha:LP:121025_Trailblazer:Google:Trailblazer_-_Blazer_Chevrolet:blazer_chevrolette" u="1"/>
        <s v="http://www.chevrolet.com.br/veiculos/todos-os-modelos/pickups/cabinedupla/index.html?cmp=Campanha:LP:S10:Google:S10_-_Cabine_Dupla:S-10_LS_dupla" u="1"/>
        <s v="http://www.chevrolet.com.br/veiculos/todos-os-modelos/pickups/cabinedupla/index.html?cmp=Campanha:LP:S10:Google:S10_-_Cabine_Dupla:S_10_LS_dupla" u="1"/>
        <s v="http://www.chevrolet.com.br/veiculos/todos-os-modelos/pickups/cabinedupla/index.html?cmp=Campanha:LP:S10:Google:S10_-_BRETAIL:S10_taxa_zero" u="1"/>
        <s v="http://www.chevrolet.com.br/veiculos/todos-os-modelos/pickups/cabinedupla/index.html?cmp=Campanha:LP:S10:Google:S10_-_Combustivel:nova_S-10_diesel" u="1"/>
        <s v="http://www.chevrolet.com.br/veiculos/todos-os-modelos/pickups/cabinedupla/index.html?cmp=Campanha:LP:S10:Google:S10_-_Combustivel:nova_S_10_diesel" u="1"/>
        <s v="http://www.chevrolet.com.br/veiculos/todos-os-modelos/pickups/cabinedupla/index.html?cmp=Campanha:LP:S10:Google:S10_-_Specs:S10_especificacoes" u="1"/>
        <s v="http://www.chevrolet.com.br/veiculos/todos-os-modelos/suvs/trailblazer/apresentacao.html?cmp=Campanha:LP:121025_Trailblazer:Google:Trailblazer_-_Combustivel:Trailblazer_2013_diesel" u="1"/>
        <s v="http://www.chevrolet.com.br/veiculos/todos-os-modelos/pickups/cabinedupla/index.html?cmp=Campanha:LP:S10:Google:S10_-_Ano:camionete_S-10_2013" u="1"/>
        <s v="http://www.chevrolet.com.br/veiculos/todos-os-modelos/pickups/cabinedupla/index.html?cmp=Campanha:LP:S10:Google:S10_-_Fotos:imagens_S-10_2013" u="1"/>
        <s v="http://www.chevrolet.com.br/veiculos/todos-os-modelos/pickups/cabinedupla/index.html?cmp=Campanha:LP:S10:Google:S10_-_Ano:carros_S_10_2013" u="1"/>
        <s v="http://www.chevrolet.com.br/veiculos/todos-os-modelos/pickups/cabinedupla/index.html?cmp=Campanha:LP:S10:Google:S10_-_Ano:pickup_S_10_2013" u="1"/>
        <s v="http://www.chevrolet.com.br/veiculos/todos-os-modelos/pickups/cabinedupla/index.html?cmp=Campanha:LP:S10:Google:S10_-_Carro:carros_nova_S_10" u="1"/>
        <s v="http://www.chevrolet.com.br/veiculos/todos-os-modelos/pickups/cabinedupla/index.html?cmp=Campanha:LP:S10:Google:S10_-_Preco:precos_nova_S_10" u="1"/>
        <s v="http://www.chevrolet.com.br/veiculos/todos-os-modelos/suvs/trailblazer/apresentacao.html?cmp=Campanha:LP:121025_Trailblazer:Google:Blazer:veiculo_blazer" u="1"/>
        <s v="http://www.chevrolet.com.br/veiculos/todos-os-modelos/pickups/cabinedupla/index.html?cmp=Campanha:LP:S10:Google:S10_-_Cabine_Dupla:nova_S-10_cabine_dupla" u="1"/>
        <s v="http://www.chevrolet.com.br/veiculos/todos-os-modelos/pickups/cabinedupla/index.html?cmp=Campanha:LP:S10:Google:S10_-_Cabine_Dupla:nova_S_10_cabine_dupla" u="1"/>
        <s v="http://www.chevrolet.com.br/veiculos/todos-os-modelos/pickups/cabinedupla/index.html?cmp=Campanha:LP:S10:Google:S10_-_Tracao:S10_tracao_4x4" u="1"/>
        <s v="http://www.chevrolet.com.br/veiculos/todos-os-modelos/pickups/cabinedupla/index.html?cmp=Campanha:LP:S10:Google:S10_-_Tracao:S10_4x2" u="1"/>
        <s v="http://www.chevrolet.com.br/veiculos/todos-os-modelos/pickups/cabinedupla/index.html?cmp=Campanha:LP:S10:Google:S10_-_Tracao:S10_4x4" u="1"/>
        <s v="http://www.chevrolet.com.br/veiculos/todos-os-modelos/pickups/cabinedupla/index.html?cmp=Campanha:LP:S10:Google:S10_-_Cabine_Simples:nova_S10_LS_cabine_simples" u="1"/>
        <s v="http://www.chevrolet.com.br/veiculos/todos-os-modelos/pickups/cabinedupla/index.html?cmp=Campanha:LP:S10:Google:S10_-_Cabine_Simples:nova_S10_LT_cabine_simples" u="1"/>
        <s v="http://www.chevrolet.com.br/veiculos/todos-os-modelos/pickups/cabinedupla/index.html?cmp=Campanha:LP:S10:Google:S10_-_Cabine_Dupla:S-10_LT_dupla" u="1"/>
        <s v="http://www.chevrolet.com.br/veiculos/todos-os-modelos/pickups/cabinedupla/index.html?cmp=Campanha:LP:S10:Google:S10_-_Cabine_Dupla:S_10_LT_dupla" u="1"/>
        <s v="http://www.chevrolet.com.br/veiculos/todos-os-modelos/pickups/cabinedupla/index.html?cmp=Campanha:LP:S10:Google:S10_-_Cabine_Dupla:S10_LT_dupla" u="1"/>
        <s v="http://www.chevrolet.com.br/veiculos/todos-os-modelos/suvs/trailblazer/apresentacao.html?cmp=Campanha:LP:121025_Trailblazer:Google:Trailblazer_-_Specs:Trailblazer_detalhes" u="1"/>
        <s v="http://www.chevrolet.com.br/veiculos/todos-os-modelos/suvs/trailblazer/apresentacao.html?cmp=Campanha:LP:121025_Trailblazer:Google:Trailblazer-Chevrolet:Trailblazergeneralmotors" u="1"/>
        <s v="http://www.chevrolet.com.br/veiculos/todos-os-modelos/pickups/cabinedupla/index.html?cmp=Campanha:LP:S10:Google:S10_-_Pickup:picape_S10" u="1"/>
        <s v="http://www.chevrolet.com.br/veiculos/todos-os-modelos/pickups/cabinedupla/index.html?cmp=Campanha:LP:S10:Google:S10_-_Combustivel:nova_S-10_flexpower" u="1"/>
        <s v="http://www.chevrolet.com.br/veiculos/todos-os-modelos/suvs/trailblazer/apresentacao.html?cmp=Campanha:LP:121025_Trailblazer:Google:Trailblazer_-_Blazer_Chevrolet:blaser_chevrolett" u="1"/>
        <s v="http://www.chevrolet.com.br/veiculos/todos-os-modelos/suvs/trailblazer/apresentacao.html?cmp=Campanha:LP:121025_Trailblazer:Google:Trailblazer_-_Blazer_Chevrolet:blazer_chevrolett" u="1"/>
        <s v="http://www.chevrolet.com.br/veiculos/todos-os-modelos/pickups/cabinedupla/index.html?cmp=Campanha:LP:S10:Google:S10_-_BRETAIL:S10_parcela" u="1"/>
        <s v="http://www.chevrolet.com.br/veiculos/todos-os-modelos/pickups/cabinedupla/index.html?cmp=Campanha:LP:S10:Google:S10_-_Preco:S10_LS_2013_preco" u="1"/>
        <s v="http://www.chevrolet.com.br/veiculos/todos-os-modelos/pickups/cabinedupla/index.html?cmp=Campanha:LP:S10:Google:S10_-_Preco:S10_LT_2013_preco" u="1"/>
        <s v="http://www.chevrolet.com.br/veiculos/todos-os-modelos/suvs/trailblazer/apresentacao.html?cmp=Campanha:LP:121025_Trailblazer:Google:Trailblazer_-_SUV:Trailblazer_suvs" u="1"/>
        <s v="http://www.chevrolet.com.br/veiculos/todos-os-modelos/pickups/cabinedupla/index.html?cmp=Campanha:LP:S10:Google:S10_-_Motor:S_10_22" u="1"/>
        <s v="http://www.chevrolet.com.br/veiculos/todos-os-modelos/suvs/trailblazer/apresentacao.html?cmp=Campanha:LP:121025_Trailblazer:Google:Trailblazer-Ano:novaTrailblazer2013" u="1"/>
        <s v="http://www.chevrolet.com.br/veiculos/todos-os-modelos/pickups/cabinedupla/index.html?cmp=Campanha:LP:S10:Google:S10_-_Preco:precos_S_10" u="1"/>
        <s v="http://www.chevrolet.com.br/veiculos/todos-os-modelos/pickups/cabinedupla/index.html?cmp=Campanha:LP:S10:Google:S10_-_Tracao:S10_tracao_4x2" u="1"/>
        <s v="http://www.chevrolet.com.br/veiculos/todos-os-modelos/pickups/cabinedupla/index.html?cmp=Campanha:LP:S10:Google:S10_-_0km:nova_S10_0km" u="1"/>
        <s v="http://www.chevrolet.com.br/veiculos/todos-os-modelos/pickups/cabinedupla/index.html?cmp=Campanha:LP:S10:Google:S10_-_LTZ:nova_S-10_LTZ" u="1"/>
        <s v="http://www.chevrolet.com.br/veiculos/todos-os-modelos/pickups/cabinedupla/index.html?cmp=Campanha:LP:S10:Google:S10_-_0km:S-10_0km" u="1"/>
        <s v="http://www.chevrolet.com.br/veiculos/todos-os-modelos/pickups/cabinedupla/index.html?cmp=Campanha:LP:S10:Google:S10_-_Motor:S_10_30" u="1"/>
        <s v="http://www.chevrolet.com.br/veiculos/todos-os-modelos/pickups/cabinedupla/index.html?cmp=Campanha:LP:S10:Google:S10_-_Cabine_Dupla:nova_S_10_dupla" u="1"/>
        <s v="http://www.chevrolet.com.br/veiculos/todos-os-modelos/pickups/cabinedupla/index.html?cmp=Campanha:LP:S10:Google:S10_-_Carro:carros_S-10" u="1"/>
        <s v="http://www.chevrolet.com.br/veiculos/todos-os-modelos/suvs/trailblazer/apresentacao.html?cmp=Campanha:LP:121025_Trailblazer:Google:Specs_Blazer:blazer_28_turbo" u="1"/>
        <s v="http://www.chevrolet.com.br/veiculos/todos-os-modelos/pickups/cabinedupla/index.html?cmp=Campanha:LP:S10:Google:S10_-_Cabine_Dupla:S-10_cabina_dupla" u="1"/>
        <s v="http://www.chevrolet.com.br/veiculos/todos-os-modelos/pickups/cabinedupla/index.html?cmp=Campanha:LP:S10:Google:S10_-_Cabine_Dupla:S_10_cabina_dupla" u="1"/>
        <s v="http://www.chevrolet.com.br/veiculos/todos-os-modelos/suvs/trailblazer/apresentacao.html?cmp=Campanha:LP:121025_Trailblazer:Google:Preco_Blazer:valores_blazer" u="1"/>
        <s v="http://www.chevrolet.com.br/veiculos/todos-os-modelos/pickups/cabinedupla/index.html?cmp=Campanha:LP:S10:Google:S10_-_LT:nova_S_10_LT" u="1"/>
        <s v="http://www.chevrolet.com.br/veiculos/todos-os-modelos/suvs/trailblazer/apresentacao.html?cmp=Campanha:LP:121025_Trailblazer:Google:Trailblazer-Preco:quantocustaTrailblazer" u="1"/>
        <s v="http://www.chevrolet.com.br/veiculos/todos-os-modelos/pickups/cabinedupla/index.html?cmp=Campanha:LP:S10:Google:S10_-_Ano:S10_2013_chevy" u="1"/>
        <s v="http://www.chevrolet.com.br/veiculos/todos-os-modelos/suvs/trailblazer/apresentacao.html?cmp=Campanha:LP:121025_Trailblazer:Google:Blazer:blaser" u="1"/>
        <s v="http://www.chevrolet.com.br/veiculos/todos-os-modelos/suvs/trailblazer/apresentacao.html?cmp=Campanha:LP:121025_Trailblazer:Google:Blazer:carros_blazer" u="1"/>
        <s v="http://www.chevrolet.com.br/veiculos/todos-os-modelos/suvs/trailblazer/apresentacao.html?cmp=Campanha:LP:121025_Trailblazer:Google:Trailblazer_-_Blazer_Chevrolet:blazer_chevy" u="1"/>
        <s v="http://www.chevrolet.com.br/veiculos/todos-os-modelos/pickups/cabinedupla/index.html?cmp=Campanha:LP:S10:Google:S10_-_Fotos:imagem_S_10" u="1"/>
        <s v="http://www.chevrolet.com.br/veiculos/todos-os-modelos/pickups/cabinedupla/index.html?cmp=Campanha:LP:S10:Google:S10_-_Fotos:foto_S-10" u="1"/>
        <s v="http://www.chevrolet.com.br/veiculos/todos-os-modelos/pickups/cabinedupla/index.html?cmp=Campanha:LP:S10:Google:S10_-_Ano:nova_S10_2013" u="1"/>
        <s v="http://www.chevrolet.com.br/veiculos/todos-os-modelos/pickups/cabinedupla/index.html?cmp=Campanha:LP:S10:Google:S10_-_0km:S10_2013_0km" u="1"/>
        <s v="http://www.chevrolet.com.br/veiculos/todos-os-modelos/pickups/cabinedupla/index.html?cmp=Campanha:LP:S10:Google:S10_-_Geral:S10_bonita" u="1"/>
        <s v="http://www.chevrolet.com.br/veiculos/todos-os-modelos/pickups/cabinedupla/index.html?cmp=Campanha:LP:S10:Google:S10_-_Pickup:pick_up_S-10" u="1"/>
        <s v="http://www.chevrolet.com.br/veiculos/todos-os-modelos/pickups/cabinedupla/index.html?cmp=Campanha:LP:S10:Google:S10_-_Geral:S-10_bonita" u="1"/>
        <s v="http://www.chevrolet.com.br/veiculos/todos-os-modelos/pickups/cabinedupla/index.html?cmp=Campanha:LP:S10:Google:S10_-_Motor:nova_S10_2013_28" u="1"/>
        <s v="http://www.chevrolet.com.br/veiculos/todos-os-modelos/pickups/cabinedupla/index.html?cmp=Campanha:LP:S10:Google:S10_-_Preco:qual_o_valor_nova_S10_2012" u="1"/>
        <s v="http://www.chevrolet.com.br/veiculos/todos-os-modelos/pickups/cabinedupla/index.html?cmp=Campanha:LP:S10:Google:S10_-_Preco:quanto_custa_nova_S10_2012" u="1"/>
        <s v="http://www.chevrolet.com.br/veiculos/todos-os-modelos/pickups/cabinedupla/index.html?cmp=Campanha:LP:S10:Google:S10_-_Preco:valores_S_10" u="1"/>
        <s v="http://www.chevrolet.com.br/veiculos/todos-os-modelos/suvs/trailblazer/apresentacao.html?cmp=Campanha:LP:121025_Trailblazer:Google:Trailblazer-Ano:Trailblazer2013GM" u="1"/>
        <s v="http://www.chevrolet.com.br/veiculos/todos-os-modelos/pickups/cabinedupla/index.html?cmp=Campanha:LP:S10:Google:S10_-_Only:nova_S10" u="1"/>
        <s v="http://www.chevrolet.com.br/veiculos/todos-os-modelos/suvs/trailblazer/apresentacao.html?cmp=Campanha:LP:121025_Trailblazer:Google:Trailblazer_-_Blazer_Chevrolet:blaser_chevrolete" u="1"/>
        <s v="http://www.chevrolet.com.br/veiculos/todos-os-modelos/suvs/trailblazer/apresentacao.html?cmp=Campanha:LP:121025_Trailblazer:Google:Trailblazer_-_Blazer_Chevrolet:blazer_chevrolete" u="1"/>
        <s v="http://www.chevrolet.com.br/veiculos/todos-os-modelos/pickups/cabinedupla/index.html?cmp=Campanha:LP:S10:Google:S10_-_Ano:S10_2013" u="1"/>
        <s v="http://www.chevrolet.com.br/veiculos/todos-os-modelos/pickups/cabinedupla/index.html?cmp=Campanha:LP:S10:Google:S10_-_Carro:carro_nova_S_10" u="1"/>
        <s v="http://www.chevrolet.com.br/veiculos/todos-os-modelos/pickups/cabinedupla/index.html?cmp=Campanha:LP:S10:Google:S10_-_Fotos:fotos_nova_S_10" u="1"/>
        <s v="http://www.chevrolet.com.br/veiculos/todos-os-modelos/pickups/cabinedupla/index.html?cmp=Campanha:LP:S10:Google:S10_-_Preco:preco_nova_S_10" u="1"/>
        <s v="http://www.chevrolet.com.br/veiculos/todos-os-modelos/pickups/cabinedupla/index.html?cmp=Campanha:LP:S10:Google:S10_-_Preco:valor_nova_S_10" u="1"/>
        <s v="http://www.chevrolet.com.br/veiculos/todos-os-modelos/suvs/trailblazer/apresentacao.html?cmp=Campanha:LP:121025_Trailblazer:Google:Trailblazer-Ano:carrosTrailblazer2013" u="1"/>
        <s v="http://www.chevrolet.com.br/veiculos/todos-os-modelos/pickups/cabinedupla/index.html?cmp=Campanha:LP:S10:Google:S10_-_Ano:S-10_2014" u="1"/>
        <s v="http://www.chevrolet.com.br/veiculos/todos-os-modelos/pickups/cabinedupla/index.html?cmp=Campanha:LP:S10:Google:S10_-_Preco:preco_S-10_2014" u="1"/>
        <s v="http://www.chevrolet.com.br/veiculos/todos-os-modelos/suvs/trailblazer/apresentacao.html?cmp=Campanha:LP:121025_Trailblazer:Google:Trailblazer-BlazerChevrolet:blaserchevy" u="1"/>
        <s v="http://www.chevrolet.com.br/veiculos/todos-os-modelos/suvs/trailblazer/apresentacao.html?cmp=Campanha:LP:121025_Trailblazer:Google:Preco_Blazer:preco_blaser" u="1"/>
        <s v="http://www.chevrolet.com.br/veiculos/todos-os-modelos/pickups/cabinedupla/index.html?cmp=Campanha:LP:S10:Google:S10_-_Caminhonete:caminhoneta_S10" u="1"/>
        <s v="http://www.chevrolet.com.br/veiculos/todos-os-modelos/pickups/cabinedupla/index.html?cmp=Campanha:LP:S10:Google:S10_-_Ano:S10_2013_GM" u="1"/>
        <s v="http://www.chevrolet.com.br/veiculos/todos-os-modelos/pickups/cabinedupla/index.html?cmp=Campanha:LP:S10:Google:S10_-_Combustivel:nova_S10_flex" u="1"/>
        <s v="http://www.chevrolet.com.br/veiculos/todos-os-modelos/pickups/cabinedupla/index.html?cmp=Campanha:LP:S10:Google:S10_-_Combustivel:S10_2013_total_flex" u="1"/>
        <s v="http://www.chevrolet.com.br/veiculos/todos-os-modelos/suvs/trailblazer/apresentacao.html?cmp=Campanha:LP:121025_Trailblazer:Google:Trailblazer_-_BRETAIL:Trailblazer_festival" u="1"/>
        <s v="http://www.chevrolet.com.br/veiculos/todos-os-modelos/pickups/cabinedupla/index.html?cmp=Campanha:LP:S10:Google:S10_-_Chevrolet:S-10_chevrolete" u="1"/>
        <s v="http://www.chevrolet.com.br/veiculos/todos-os-modelos/suvs/trailblazer/apresentacao.html?cmp=Campanha:LP:121025_Trailblazer:Google:Trailblazer_-_0km:Trailblazer_zero" u="1"/>
        <s v="http://www.chevrolet.com.br/veiculos/todos-os-modelos/pickups/cabinedupla/index.html?cmp=Campanha:LP:S10:Google:S10_-_Pickup:pickup_S_10" u="1"/>
        <s v="http://www.chevrolet.com.br/veiculos/todos-os-modelos/pickups/cabinedupla/index.html?cmp=Campanha:LP:S10:Google:S10_-_Motor:S10_2012_turbo" u="1"/>
        <s v="http://www.chevrolet.com.br/veiculos/todos-os-modelos/pickups/cabinedupla/index.html?cmp=Campanha:LP:S10:Google:S10_-_Chevrolet:S_10_chevy" u="1"/>
        <s v="http://www.chevrolet.com.br/veiculos/todos-os-modelos/pickups/cabinedupla/index.html?cmp=Campanha:LP:S10:Google:S10_-_Motor:S10_2013_turbo" u="1"/>
        <s v="http://www.chevrolet.com.br/veiculos/todos-os-modelos/pickups/cabinedupla/index.html?cmp=Campanha:LP:S10:Google:S10_-_Fotos:fotos_S-10_2012" u="1"/>
        <s v="http://www.chevrolet.com.br/veiculos/todos-os-modelos/pickups/cabinedupla/index.html?cmp=Campanha:LP:S10:Google:S10_-_Preco:preco_S-10_2012" u="1"/>
        <s v="http://www.chevrolet.com.br/veiculos/todos-os-modelos/pickups/cabinedupla/index.html?cmp=Campanha:LP:S10:Google:S10_-_Preco:valor_S-10_2012" u="1"/>
        <s v="http://www.chevrolet.com.br/veiculos/todos-os-modelos/pickups/cabinedupla/index.html?cmp=Campanha:LP:S10:Google:S10_-_LTZ:S_10_LTZ" u="1"/>
        <s v="http://www.chevrolet.com.br/veiculos/todos-os-modelos/pickups/cabinedupla/index.html?cmp=Campanha:LP:S10:Google:S10_-_Fotos:imagem_S10_2013" u="1"/>
        <s v="http://www.chevrolet.com.br/veiculos/todos-os-modelos/pickups/cabinedupla/index.html?cmp=Campanha:LP:S10:Google:S10_-_Preco:precos_S10_2013" u="1"/>
        <s v="http://www.chevrolet.com.br/veiculos/todos-os-modelos/pickups/cabinedupla/index.html?cmp=Campanha:LP:S10:Google:S10_-_Motor:nova_S10_turbo" u="1"/>
        <s v="http://www.chevrolet.com.br/veiculos/todos-os-modelos/pickups/cabinedupla/index.html?cmp=Campanha:LP:S10:Google:S10_-_LT:pickup_S-10_LT" u="1"/>
        <s v="http://www.chevrolet.com.br/veiculos/todos-os-modelos/suvs/trailblazer/apresentacao.html?cmp=Campanha:LP:121025_Trailblazer:Google:Trailblazer_-_Motor:Trailblazer_2013_v6" u="1"/>
        <s v="http://www.chevrolet.com.br/veiculos/todos-os-modelos/suvs/trailblazer/apresentacao.html?cmp=Campanha:LP:121025_Trailblazer:Google:Trailblazer-BlazerChevrolet:blazerchevy" u="1"/>
        <s v="http://www.chevrolet.com.br/veiculos/todos-os-modelos/pickups/cabinedupla/index.html?cmp=Campanha:LP:S10:Google:S10_-_Fotos:imagens_nova_S_10" u="1"/>
        <s v="http://www.chevrolet.com.br/veiculos/todos-os-modelos/suvs/trailblazer/apresentacao.html?cmp=Campanha:LP:121025_Trailblazer:Google:Trailblazer-Tracao:Trailblazer20134x2" u="1"/>
        <s v="http://www.chevrolet.com.br/veiculos/todos-os-modelos/pickups/cabinedupla/index.html?cmp=Campanha:LP:S10:Google:S10_-_Cabine_Dupla:S10_LS_cabine_dupla" u="1"/>
        <s v="http://www.chevrolet.com.br/veiculos/todos-os-modelos/pickups/cabinedupla/index.html?cmp=Campanha:LP:S10:Google:S10_-_Cabine_Dupla:S10_LT_cabine_dupla" u="1"/>
        <s v="http://www.chevrolet.com.br/veiculos/todos-os-modelos/pickups/cabinedupla/index.html?cmp=Campanha:LP:S10:Google:S10_-_Combustivel:nova_S10_2014_flex" u="1"/>
        <s v="http://www.chevrolet.com.br/veiculos/todos-os-modelos/pickups/cabinedupla/index.html?cmp=Campanha:LP:S10:Google:S10_-_LT:S-10_LT_2012" u="1"/>
        <s v="http://www.chevrolet.com.br/veiculos/todos-os-modelos/pickups/cabinedupla/index.html?cmp=Campanha:LP:S10:Google:S10_-_LT:S_10_LT_2012" u="1"/>
        <s v="http://www.chevrolet.com.br/veiculos/todos-os-modelos/suvs/trailblazer/apresentacao.html?cmp=Campanha:LP:121025_Trailblazer:Google:Trailblazer_-_Fotos:fotos_Trail_Blazer" u="1"/>
        <s v="http://www.chevrolet.com.br/veiculos/todos-os-modelos/suvs/trailblazer/apresentacao.html?cmp=Campanha:LP:121025_Trailblazer:Google:Trailblazer_-_Preco:preco_Trail_Blazer" u="1"/>
        <s v="http://www.chevrolet.com.br/veiculos/todos-os-modelos/suvs/trailblazer/apresentacao.html?cmp=Campanha:LP:121025_Trailblazer:Google:Trailblazer_-_Preco:valor_Trail_Blazer" u="1"/>
        <s v="http://www.chevrolet.com.br/veiculos/todos-os-modelos/pickups/cabinedupla/index.html?cmp=Campanha:LP:S10:Google:S10_-_Motor:nova_S10_28" u="1"/>
        <s v="http://www.chevrolet.com.br/veiculos/todos-os-modelos/pickups/cabinedupla/index.html?cmp=Campanha:LP:S10:Google:S10_-_Combustivel:S10_2012_flex" u="1"/>
        <s v="http://www.chevrolet.com.br/veiculos/todos-os-modelos/suvs/trailblazer/apresentacao.html?cmp=Campanha:LP:121025_Trailblazer:Google:Trailblazer-Tracao:Trailblazer4x2" u="1"/>
        <s v="http://www.chevrolet.com.br/veiculos/todos-os-modelos/pickups/cabinedupla/index.html?cmp=Campanha:LP:S10:Google:S10_-_Preco:preco_S_10_2014" u="1"/>
        <s v="http://www.chevrolet.com.br/veiculos/todos-os-modelos/pickups/cabinedupla/index.html?cmp=Campanha:LP:S10:Google:S10_-_Specs:S10_especificacao" u="1"/>
        <s v="http://www.chevrolet.com.br/veiculos/todos-os-modelos/suvs/trailblazer/apresentacao.html?cmp=Campanha:LP:121025_Trailblazer:Google:Trailblazer_-_Ano:Trailblazer_2013" u="1"/>
        <s v="http://www.chevrolet.com.br/veiculos/todos-os-modelos/suvs/trailblazer/apresentacao.html?cmp=Campanha:LP:121025_Trailblazer:Google:Trailblazer_Chevrolet:trail_blazer_GM" u="1"/>
        <s v="http://www.chevrolet.com.br/veiculos/todos-os-modelos/suvs/trailblazer/apresentacao.html?cmp=Campanha:LP:121025_Trailblazer:Google:Trailblazer-Fotos:fotosTrailblazer2013" u="1"/>
        <s v="http://www.chevrolet.com.br/veiculos/todos-os-modelos/suvs/trailblazer/apresentacao.html?cmp=Campanha:LP:121025_Trailblazer:Google:Trailblazer-Preco:precoTrailblazer2013" u="1"/>
        <s v="http://www.chevrolet.com.br/veiculos/todos-os-modelos/suvs/trailblazer/apresentacao.html?cmp=Campanha:LP:121025_Trailblazer:Google:Trailblazer-Preco:valorTrailblazer2013" u="1"/>
        <s v="http://www.chevrolet.com.br/veiculos/todos-os-modelos/suvs/trailblazer/apresentacao.html?cmp=Campanha:LP:121025_Trailblazer:Google:Trailblazer-Only:Trailblazer" u="1"/>
        <s v="http://www.chevrolet.com.br/veiculos/todos-os-modelos/suvs/trailblazer/apresentacao.html?cmp=Campanha:LP:121025_Trailblazer:Google:Trailblazer:nova_trailblazer" u="1"/>
        <s v="http://www.chevrolet.com.br/veiculos/todos-os-modelos/pickups/cabinedupla/index.html?cmp=Campanha:LP:S10:Google:S10_-_Combustivel:S10_flexpower" u="1"/>
        <s v="http://www.chevrolet.com.br/veiculos/todos-os-modelos/pickups/cabinedupla/index.html?cmp=Campanha:LP:S10:Google:S10_-_Caminhonete:camionete_S10" u="1"/>
        <s v="http://www.chevrolet.com.br/veiculos/todos-os-modelos/pickups/cabinedupla/index.html?cmp=Campanha:LP:S10:Google:S10_-_Combustivel:nova_S10_2012_gasolina" u="1"/>
        <s v="http://www.chevrolet.com.br/veiculos/todos-os-modelos/pickups/cabinedupla/index.html?cmp=Campanha:LP:S10:Google:S10_-_Combustivel:nova_S10_2013_gasolina" u="1"/>
        <s v="http://www.chevrolet.com.br/veiculos/todos-os-modelos/suvs/trailblazer/apresentacao.html?cmp=Campanha:LP:121025_Trailblazer:Google:Propaganda_Blazer:propaganda_blazer" u="1"/>
        <s v="http://www.chevrolet.com.br/veiculos/todos-os-modelos/suvs/trailblazer/apresentacao.html?cmp=Campanha:LP:121025_Trailblazer:Google:Specs_Blazer:blaser_20" u="1"/>
        <s v="http://www.chevrolet.com.br/veiculos/todos-os-modelos/pickups/cabinedupla/index.html?cmp=Campanha:LP:S10:Google:S10_-_Combustivel:nova_S10_2013_flex" u="1"/>
        <s v="http://www.chevrolet.com.br/veiculos/todos-os-modelos/suvs/trailblazer/apresentacao.html?cmp=Campanha:LP:121025_Trailblazer:Google:Trailblazer_-_Specs:Trailblazer_especificacoes" u="1"/>
        <s v="http://www.chevrolet.com.br/veiculos/todos-os-modelos/pickups/cabinedupla/index.html?cmp=Campanha:LP:S10:Google:S10_-_LT:S-10_LT_2013" u="1"/>
        <s v="http://www.chevrolet.com.br/veiculos/todos-os-modelos/pickups/cabinedupla/index.html?cmp=Campanha:LP:S10:Google:S10_-_LT:S_10_LT_2013" u="1"/>
        <s v="http://www.chevrolet.com.br/veiculos/todos-os-modelos/pickups/cabinedupla/index.html?cmp=Campanha:LP:S10:Google:S10_-_Combustivel:S10_2013_flex" u="1"/>
        <s v="http://www.chevrolet.com.br/veiculos/todos-os-modelos/pickups/cabinedupla/index.html?cmp=Campanha:LP:S10:Google:S10_-_Motor:nova_S10_24" u="1"/>
        <s v="http://www.chevrolet.com.br/veiculos/todos-os-modelos/pickups/cabinedupla/index.html?cmp=Campanha:LP:S10:Google:S10_-_Carro:automovel_S10" u="1"/>
        <s v="http://www.chevrolet.com.br/veiculos/todos-os-modelos/suvs/trailblazer/apresentacao.html?cmp=Campanha:LP:121025_Trailblazer:Google:Trailblazer_-_Lancamento:lancamento_Trailblazer" u="1"/>
        <s v="http://www.chevrolet.com.br/veiculos/todos-os-modelos/suvs/trailblazer/apresentacao.html?cmp=Campanha:LP:121025_Trailblazer:Google:Trailblazer_-_Propaganda:propaganda_Trailblazer" u="1"/>
        <s v="http://www.chevrolet.com.br/veiculos/todos-os-modelos/suvs/trailblazer/galeria-de-fotos/exterior.html?cmp=Campanha:LP:121025_Trailblazer:Google:Fotos_Trailblazer:foto_trailblazer" u="1"/>
        <s v="http://www.chevrolet.com.br/veiculos/todos-os-modelos/pickups/cabinedupla/index.html?cmp=Campanha:LP:S10:Google:S10_-_Fotos:foto_S_10" u="1"/>
        <s v="http://www.chevrolet.com.br/veiculos/todos-os-modelos/pickups/cabinedupla/index.html?cmp=Campanha:LP:S10:Google:S10_-_Carro:veiculo_S-10" u="1"/>
        <s v="http://www.chevrolet.com.br/veiculos/todos-os-modelos/pickups/cabinedupla/index.html?cmp=Campanha:LP:S10:Google:S10_-_Fotos:fotos_S_10_2012" u="1"/>
        <s v="http://www.chevrolet.com.br/veiculos/todos-os-modelos/pickups/cabinedupla/index.html?cmp=Campanha:LP:S10:Google:S10_-_Preco:preco_S_10_2012" u="1"/>
        <s v="http://www.chevrolet.com.br/veiculos/todos-os-modelos/pickups/cabinedupla/index.html?cmp=Campanha:LP:S10:Google:S10_-_Preco:valor_S_10_2012" u="1"/>
        <s v="http://www.chevrolet.com.br/veiculos/todos-os-modelos/suvs/trailblazer/apresentacao.html?cmp=Campanha:LP:121025_Trailblazer:Google:Trailblazer-Specs:Trailblazerfichatecnica" u="1"/>
        <s v="http://www.chevrolet.com.br/veiculos/todos-os-modelos/suvs/trailblazer/apresentacao.html?cmp=Campanha:LP:121025_Trailblazer:Google:Trailblazer-7lugares:Trailblazer7lugares" u="1"/>
        <s v="http://www.chevrolet.com.br/veiculos/todos-os-modelos/pickups/cabinedupla/index.html?cmp=Campanha:LP:S10:Google:S10_-_LS:S10_LS_GM" u="1"/>
        <s v="http://www.chevrolet.com.br/veiculos/todos-os-modelos/pickups/cabinedupla/index.html?cmp=Campanha:LP:S10:Google:S10_-_Cabine_Simples:S-10_cabina_simples" u="1"/>
        <s v="http://www.chevrolet.com.br/veiculos/todos-os-modelos/pickups/cabinedupla/index.html?cmp=Campanha:LP:S10:Google:S10_-_Cabine_Simples:S_10_cabina_simples" u="1"/>
        <s v="http://www.chevrolet.com.br/veiculos/todos-os-modelos/pickups/cabinedupla/index.html?cmp=Campanha:LP:S10:Google:S10_-_Fotos:imagem_S10" u="1"/>
        <s v="http://www.chevrolet.com.br/veiculos/todos-os-modelos/pickups/cabinedupla/index.html?cmp=Campanha:LP:S10:Google:S10_-_Cabine_Dupla:nova_S10_LTZ_dupla" u="1"/>
        <s v="http://www.chevrolet.com.br/veiculos/todos-os-modelos/pickups/cabinedupla/index.html?cmp=Campanha:LP:S10:Google:S10_-_Motor:nova_S10_v6" u="1"/>
        <s v="http://www.chevrolet.com.br/veiculos/todos-os-modelos/pickups/cabinedupla/index.html?cmp=Campanha:LP:S10:Google:S10_-_Combustivel:S10_2014_flex" u="1"/>
        <s v="http://www.chevrolet.com.br/veiculos/todos-os-modelos/pickups/cabinedupla/index.html?cmp=Campanha:LP:S10:Google:S10_-_Caminhonete:camionete_S_10" u="1"/>
        <s v="http://www.chevrolet.com.br/veiculos/todos-os-modelos/pickups/cabinedupla/index.html?cmp=Campanha:LP:S10:Google:S10_-_Combustivel:nova_S10_2012_flex" u="1"/>
        <s v="http://www.chevrolet.com.br/veiculos/todos-os-modelos/pickups/cabinedupla/index.html?cmp=Campanha:LP:S10:Google:S10_-_LS:S-10_LS_2012" u="1"/>
        <s v="http://www.chevrolet.com.br/veiculos/todos-os-modelos/pickups/cabinedupla/index.html?cmp=Campanha:LP:S10:Google:S10_-_LS:S_10_LS_2012" u="1"/>
        <s v="http://www.chevrolet.com.br/veiculos/todos-os-modelos/pickups/cabinedupla/index.html?cmp=Campanha:LP:S10:Google:S10_-_Preco:S10_LT_valor" u="1"/>
        <s v="http://www.chevrolet.com.br/veiculos/todos-os-modelos/suvs/trailblazer/apresentacao.html?cmp=Campanha:LP:121025_Trailblazer:Google:Trailblazer_-_Motor:Trailblazer_turbo" u="1"/>
        <s v="http://www.chevrolet.com.br/veiculos/todos-os-modelos/suvs/trailblazer/apresentacao.html?cmp=Campanha:LP:121025_Trailblazer:Google:Trailblazer_LTZ:trailblazer_LTZ_36" u="1"/>
        <s v="http://www.chevrolet.com.br/veiculos/todos-os-modelos/pickups/cabinedupla/index.html?cmp=Campanha:LP:S10:Google:S10_-_Ano:nova_S10_2012_chevrolet" u="1"/>
        <s v="http://www.chevrolet.com.br/veiculos/todos-os-modelos/pickups/cabinedupla/index.html?cmp=Campanha:LP:S10:Google:S10_-_Ano:nova_S10_2013_chevrolet" u="1"/>
        <s v="http://www.chevrolet.com.br/veiculos/todos-os-modelos/pickups/cabinedupla/index.html?cmp=Campanha:LP:S10:Google:S10_-_Ano:nova_S10_2014_chevrolet" u="1"/>
        <s v="http://www.chevrolet.com.br/veiculos/todos-os-modelos/pickups/cabinedupla/index.html?cmp=Campanha:LP:S10:Google:S10_-_LTZ:nova_S-10_LTZ_chevrolet" u="1"/>
        <s v="http://www.chevrolet.com.br/veiculos/todos-os-modelos/pickups/cabinedupla/index.html?cmp=Campanha:LP:S10:Google:S10_-_LTZ:nova_S_10_LTZ_chevrolet" u="1"/>
        <s v="http://www.chevrolet.com.br/veiculos/todos-os-modelos/pickups/cabinedupla/index.html?cmp=Campanha:LP:S10:Google:S10_-_LTZ:S-10_LTZ_2013_chevrolet" u="1"/>
        <s v="http://www.chevrolet.com.br/veiculos/todos-os-modelos/pickups/cabinedupla/index.html?cmp=Campanha:LP:S10:Google:S10_-_LTZ:S_10_LTZ_2013_chevrolet" u="1"/>
        <s v="http://www.chevrolet.com.br/veiculos/todos-os-modelos/pickups/cabinedupla/index.html?cmp=Campanha:LP:S10:Google:S10_-_Cabine_Simples:S-10_cabine_simples" u="1"/>
        <s v="http://www.chevrolet.com.br/veiculos/todos-os-modelos/pickups/cabinedupla/index.html?cmp=Campanha:LP:S10:Google:S10_-_Cabine_Simples:S_10_cabine_simples" u="1"/>
        <s v="http://www.chevrolet.com.br/veiculos/todos-os-modelos/suvs/trailblazer/apresentacao.html?cmp=Campanha:LP:121025_Trailblazer:Google:Trailblazer_-_Ano:Trail_Blazer_2013_chevy" u="1"/>
        <s v="http://www.chevrolet.com.br/veiculos/todos-os-modelos/pickups/cabinedupla/index.html?cmp=Campanha:LP:S10:Google:S10_-_0km:S_10_0_km" u="1"/>
        <s v="http://www.chevrolet.com.br/veiculos/todos-os-modelos/suvs/trailblazer/apresentacao.html?cmp=Campanha:LP:121025_Trailblazer:Google:Trailblazer_-_Motor:Trailblazer_v6" u="1"/>
        <s v="http://www.chevrolet.com.br/veiculos/todos-os-modelos/pickups/cabinedupla/index.html?cmp=Campanha:LP:S10:Google:S10_-_Motor:S10_20" u="1"/>
        <s v="http://www.chevrolet.com.br/veiculos/todos-os-modelos/pickups/cabinedupla/index.html?cmp=Campanha:LP:S10:Google:S10_-_Preco:S-10_LTZ_2013_preco" u="1"/>
        <s v="http://www.chevrolet.com.br/veiculos/todos-os-modelos/pickups/cabinedupla/index.html?cmp=Campanha:LP:S10:Google:S10_-_Preco:S_10_LTZ_2013_preco" u="1"/>
        <s v="http://clickserve.dartsearch.net/link/click?lid=43700001093566838&amp;ds_s_kwgid=58700000128012186&amp;ds_e_adid={creative}&amp;ds_e_matchtype={ifsearch:search}{ifcontent:content}&amp;ds_e_device={device}&amp;ds_url_v=2" u="1"/>
        <s v="http://clickserve.dartsearch.net/link/click?lid=43700001093566840&amp;ds_s_kwgid=58700000128012186&amp;ds_e_adid={creative}&amp;ds_e_matchtype={ifsearch:search}{ifcontent:content}&amp;ds_e_device={device}&amp;ds_url_v=2" u="1"/>
        <s v="http://clickserve.dartsearch.net/link/click?lid=43700001093566841&amp;ds_s_kwgid=58700000128012186&amp;ds_e_adid={creative}&amp;ds_e_matchtype={ifsearch:search}{ifcontent:content}&amp;ds_e_device={device}&amp;ds_url_v=2" u="1"/>
        <s v="http://clickserve.dartsearch.net/link/click?lid=43700001093566843&amp;ds_s_kwgid=58700000128012186&amp;ds_e_adid={creative}&amp;ds_e_matchtype={ifsearch:search}{ifcontent:content}&amp;ds_e_device={device}&amp;ds_url_v=2" u="1"/>
        <s v="http://clickserve.dartsearch.net/link/click?lid=43700001093566849&amp;ds_s_kwgid=58700000128012186&amp;ds_e_adid={creative}&amp;ds_e_matchtype={ifsearch:search}{ifcontent:content}&amp;ds_e_device={device}&amp;ds_url_v=2" u="1"/>
        <s v="http://clickserve.dartsearch.net/link/click?lid=43700001093566851&amp;ds_s_kwgid=58700000128012186&amp;ds_e_adid={creative}&amp;ds_e_matchtype={ifsearch:search}{ifcontent:content}&amp;ds_e_device={device}&amp;ds_url_v=2" u="1"/>
        <s v="http://clickserve.dartsearch.net/link/click?lid=43700001093566852&amp;ds_s_kwgid=58700000128012187&amp;ds_e_adid={creative}&amp;ds_e_matchtype={ifsearch:search}{ifcontent:content}&amp;ds_e_device={device}&amp;ds_url_v=2" u="1"/>
        <s v="http://clickserve.dartsearch.net/link/click?lid=43700001093566853&amp;ds_s_kwgid=58700000128012187&amp;ds_e_adid={creative}&amp;ds_e_matchtype={ifsearch:search}{ifcontent:content}&amp;ds_e_device={device}&amp;ds_url_v=2" u="1"/>
        <s v="http://clickserve.dartsearch.net/link/click?lid=43700001093566854&amp;ds_s_kwgid=58700000128012187&amp;ds_e_adid={creative}&amp;ds_e_matchtype={ifsearch:search}{ifcontent:content}&amp;ds_e_device={device}&amp;ds_url_v=2" u="1"/>
        <s v="http://clickserve.dartsearch.net/link/click?lid=43700001093566855&amp;ds_s_kwgid=58700000128012187&amp;ds_e_adid={creative}&amp;ds_e_matchtype={ifsearch:search}{ifcontent:content}&amp;ds_e_device={device}&amp;ds_url_v=2" u="1"/>
        <s v="http://clickserve.dartsearch.net/link/click?lid=43700001093566856&amp;ds_s_kwgid=58700000128012187&amp;ds_e_adid={creative}&amp;ds_e_matchtype={ifsearch:search}{ifcontent:content}&amp;ds_e_device={device}&amp;ds_url_v=2" u="1"/>
        <s v="http://clickserve.dartsearch.net/link/click?lid=43700001093627233&amp;ds_s_kwgid=58700000127990981&amp;ds_e_adid={creative}&amp;ds_e_matchtype={ifsearch:search}{ifcontent:content}&amp;ds_e_device={device}&amp;ds_url_v=2" u="1"/>
        <s v="http://clickserve.dartsearch.net/link/click?lid=43700001093627268&amp;ds_s_kwgid=58700000127990981&amp;ds_e_adid={creative}&amp;ds_e_matchtype={ifsearch:search}{ifcontent:content}&amp;ds_e_device={device}&amp;ds_url_v=2" u="1"/>
        <s v="http://clickserve.dartsearch.net/link/click?lid=43700001093627292&amp;ds_s_kwgid=58700000127990981&amp;ds_e_adid={creative}&amp;ds_e_matchtype={ifsearch:search}{ifcontent:content}&amp;ds_e_device={device}&amp;ds_url_v=2" u="1"/>
        <s v="http://clickserve.dartsearch.net/link/click?lid=43700001093627299&amp;ds_s_kwgid=58700000127990981&amp;ds_e_adid={creative}&amp;ds_e_matchtype={ifsearch:search}{ifcontent:content}&amp;ds_e_device={device}&amp;ds_url_v=2" u="1"/>
        <s v="http://clickserve.dartsearch.net/link/click?lid=43700001093627315&amp;ds_s_kwgid=58700000127990981&amp;ds_e_adid={creative}&amp;ds_e_matchtype={ifsearch:search}{ifcontent:content}&amp;ds_e_device={device}&amp;ds_url_v=2" u="1"/>
        <s v="http://clickserve.dartsearch.net/link/click?lid=43700001093627339&amp;ds_s_kwgid=58700000127990981&amp;ds_e_adid={creative}&amp;ds_e_matchtype={ifsearch:search}{ifcontent:content}&amp;ds_e_device={device}&amp;ds_url_v=2" u="1"/>
        <s v="http://clickserve.dartsearch.net/link/click?lid=43700001093627377&amp;ds_s_kwgid=58700000127990982&amp;ds_e_adid={creative}&amp;ds_e_matchtype={ifsearch:search}{ifcontent:content}&amp;ds_e_device={device}&amp;ds_url_v=2" u="1"/>
        <s v="http://clickserve.dartsearch.net/link/click?lid=43700001093627437&amp;ds_s_kwgid=58700000127990983&amp;ds_e_adid={creative}&amp;ds_e_matchtype={ifsearch:search}{ifcontent:content}&amp;ds_e_device={device}&amp;ds_url_v=2" u="1"/>
        <s v="http://clickserve.dartsearch.net/link/click?lid=43700001093627438&amp;ds_s_kwgid=58700000127990983&amp;ds_e_adid={creative}&amp;ds_e_matchtype={ifsearch:search}{ifcontent:content}&amp;ds_e_device={device}&amp;ds_url_v=2" u="1"/>
        <s v="http://clickserve.dartsearch.net/link/click?lid=43700001093627439&amp;ds_s_kwgid=58700000127990983&amp;ds_e_adid={creative}&amp;ds_e_matchtype={ifsearch:search}{ifcontent:content}&amp;ds_e_device={device}&amp;ds_url_v=2" u="1"/>
        <s v="http://clickserve.dartsearch.net/link/click?lid=43700001093627504&amp;ds_s_kwgid=58700000127990983&amp;ds_e_adid={creative}&amp;ds_e_matchtype={ifsearch:search}{ifcontent:content}&amp;ds_e_device={device}&amp;ds_url_v=2" u="1"/>
        <s v="http://clickserve.dartsearch.net/link/click?lid=43700001093627511&amp;ds_s_kwgid=58700000127990983&amp;ds_e_adid={creative}&amp;ds_e_matchtype={ifsearch:search}{ifcontent:content}&amp;ds_e_device={device}&amp;ds_url_v=2" u="1"/>
        <s v="http://clickserve.dartsearch.net/link/click?lid=43700001093627513&amp;ds_s_kwgid=58700000127990983&amp;ds_e_adid={creative}&amp;ds_e_matchtype={ifsearch:search}{ifcontent:content}&amp;ds_e_device={device}&amp;ds_url_v=2" u="1"/>
        <s v="http://clickserve.dartsearch.net/link/click?lid=43700001093627521&amp;ds_s_kwgid=58700000127990983&amp;ds_e_adid={creative}&amp;ds_e_matchtype={ifsearch:search}{ifcontent:content}&amp;ds_e_device={device}&amp;ds_url_v=2" u="1"/>
        <s v="http://clickserve.dartsearch.net/link/click?lid=43700001093627526&amp;ds_s_kwgid=58700000127990983&amp;ds_e_adid={creative}&amp;ds_e_matchtype={ifsearch:search}{ifcontent:content}&amp;ds_e_device={device}&amp;ds_url_v=2" u="1"/>
        <s v="http://clickserve.dartsearch.net/link/click?lid=43700001093627528&amp;ds_s_kwgid=58700000127990983&amp;ds_e_adid={creative}&amp;ds_e_matchtype={ifsearch:search}{ifcontent:content}&amp;ds_e_device={device}&amp;ds_url_v=2" u="1"/>
        <s v="http://clickserve.dartsearch.net/link/click?lid=43700001093627530&amp;ds_s_kwgid=58700000127990983&amp;ds_e_adid={creative}&amp;ds_e_matchtype={ifsearch:search}{ifcontent:content}&amp;ds_e_device={device}&amp;ds_url_v=2" u="1"/>
        <s v="http://clickserve.dartsearch.net/link/click?lid=43700001093627538&amp;ds_s_kwgid=58700000127990983&amp;ds_e_adid={creative}&amp;ds_e_matchtype={ifsearch:search}{ifcontent:content}&amp;ds_e_device={device}&amp;ds_url_v=2" u="1"/>
        <s v="http://clickserve.dartsearch.net/link/click?lid=43700001093627543&amp;ds_s_kwgid=58700000127990983&amp;ds_e_adid={creative}&amp;ds_e_matchtype={ifsearch:search}{ifcontent:content}&amp;ds_e_device={device}&amp;ds_url_v=2" u="1"/>
        <s v="http://clickserve.dartsearch.net/link/click?lid=43700001093891219&amp;ds_s_kwgid=58700000127995942&amp;ds_e_adid={creative}&amp;ds_e_matchtype={ifsearch:search}{ifcontent:content}&amp;ds_e_device={device}&amp;ds_url_v=2" u="1"/>
        <s v="http://clickserve.dartsearch.net/link/click?lid=43700001093891220&amp;ds_s_kwgid=58700000127995942&amp;ds_e_adid={creative}&amp;ds_e_matchtype={ifsearch:search}{ifcontent:content}&amp;ds_e_device={device}&amp;ds_url_v=2" u="1"/>
        <s v="http://clickserve.dartsearch.net/link/click?lid=43700001093891221&amp;ds_s_kwgid=58700000127995942&amp;ds_e_adid={creative}&amp;ds_e_matchtype={ifsearch:search}{ifcontent:content}&amp;ds_e_device={device}&amp;ds_url_v=2" u="1"/>
        <s v="http://clickserve.dartsearch.net/link/click?lid=43700001093891222&amp;ds_s_kwgid=58700000127995942&amp;ds_e_adid={creative}&amp;ds_e_matchtype={ifsearch:search}{ifcontent:content}&amp;ds_e_device={device}&amp;ds_url_v=2" u="1"/>
        <s v="http://clickserve.dartsearch.net/link/click?lid=43700001093891223&amp;ds_s_kwgid=58700000127995942&amp;ds_e_adid={creative}&amp;ds_e_matchtype={ifsearch:search}{ifcontent:content}&amp;ds_e_device={device}&amp;ds_url_v=2" u="1"/>
        <s v="http://clickserve.dartsearch.net/link/click?lid=43700001093891224&amp;ds_s_kwgid=58700000127995942&amp;ds_e_adid={creative}&amp;ds_e_matchtype={ifsearch:search}{ifcontent:content}&amp;ds_e_device={device}&amp;ds_url_v=2" u="1"/>
        <s v="http://clickserve.dartsearch.net/link/click?lid=43700001093891225&amp;ds_s_kwgid=58700000127995942&amp;ds_e_adid={creative}&amp;ds_e_matchtype={ifsearch:search}{ifcontent:content}&amp;ds_e_device={device}&amp;ds_url_v=2" u="1"/>
        <s v="http://clickserve.dartsearch.net/link/click?lid=43700001093891226&amp;ds_s_kwgid=58700000127995942&amp;ds_e_adid={creative}&amp;ds_e_matchtype={ifsearch:search}{ifcontent:content}&amp;ds_e_device={device}&amp;ds_url_v=2" u="1"/>
        <s v="http://clickserve.dartsearch.net/link/click?lid=43700001093891227&amp;ds_s_kwgid=58700000127995942&amp;ds_e_adid={creative}&amp;ds_e_matchtype={ifsearch:search}{ifcontent:content}&amp;ds_e_device={device}&amp;ds_url_v=2" u="1"/>
        <s v="http://clickserve.dartsearch.net/link/click?lid=43700001093891231&amp;ds_s_kwgid=58700000127995942&amp;ds_e_adid={creative}&amp;ds_e_matchtype={ifsearch:search}{ifcontent:content}&amp;ds_e_device={device}&amp;ds_url_v=2" u="1"/>
        <s v="http://clickserve.dartsearch.net/link/click?lid=43700001093891233&amp;ds_s_kwgid=58700000127995942&amp;ds_e_adid={creative}&amp;ds_e_matchtype={ifsearch:search}{ifcontent:content}&amp;ds_e_device={device}&amp;ds_url_v=2" u="1"/>
        <s v="http://clickserve.dartsearch.net/link/click?lid=43700001093891234&amp;ds_s_kwgid=58700000127995942&amp;ds_e_adid={creative}&amp;ds_e_matchtype={ifsearch:search}{ifcontent:content}&amp;ds_e_device={device}&amp;ds_url_v=2" u="1"/>
        <s v="http://clickserve.dartsearch.net/link/click?lid=43700001093891500&amp;ds_s_kwgid=58700000127995944&amp;ds_e_adid={creative}&amp;ds_e_matchtype={ifsearch:search}{ifcontent:content}&amp;ds_e_device={device}&amp;ds_url_v=2" u="1"/>
        <s v="http://clickserve.dartsearch.net/link/click?lid=43700001093891508&amp;ds_s_kwgid=58700000127995944&amp;ds_e_adid={creative}&amp;ds_e_matchtype={ifsearch:search}{ifcontent:content}&amp;ds_e_device={device}&amp;ds_url_v=2" u="1"/>
        <s v="http://clickserve.dartsearch.net/link/click?lid=43700001093891509&amp;ds_s_kwgid=58700000127995944&amp;ds_e_adid={creative}&amp;ds_e_matchtype={ifsearch:search}{ifcontent:content}&amp;ds_e_device={device}&amp;ds_url_v=2" u="1"/>
        <s v="http://clickserve.dartsearch.net/link/click?lid=43700001093891510&amp;ds_s_kwgid=58700000127995944&amp;ds_e_adid={creative}&amp;ds_e_matchtype={ifsearch:search}{ifcontent:content}&amp;ds_e_device={device}&amp;ds_url_v=2" u="1"/>
        <s v="http://clickserve.dartsearch.net/link/click?lid=43700001093891512&amp;ds_s_kwgid=58700000127995944&amp;ds_e_adid={creative}&amp;ds_e_matchtype={ifsearch:search}{ifcontent:content}&amp;ds_e_device={device}&amp;ds_url_v=2" u="1"/>
        <s v="http://clickserve.dartsearch.net/link/click?lid=43700001093891513&amp;ds_s_kwgid=58700000127995944&amp;ds_e_adid={creative}&amp;ds_e_matchtype={ifsearch:search}{ifcontent:content}&amp;ds_e_device={device}&amp;ds_url_v=2" u="1"/>
        <s v="http://clickserve.dartsearch.net/link/click?lid=43700001093891539&amp;ds_s_kwgid=58700000127995944&amp;ds_e_adid={creative}&amp;ds_e_matchtype={ifsearch:search}{ifcontent:content}&amp;ds_e_device={device}&amp;ds_url_v=2" u="1"/>
        <s v="http://clickserve.dartsearch.net/link/click?lid=43700001093891544&amp;ds_s_kwgid=58700000127995944&amp;ds_e_adid={creative}&amp;ds_e_matchtype={ifsearch:search}{ifcontent:content}&amp;ds_e_device={device}&amp;ds_url_v=2" u="1"/>
        <s v="http://clickserve.dartsearch.net/link/click?lid=43700001093891571&amp;ds_s_kwgid=58700000127995944&amp;ds_e_adid={creative}&amp;ds_e_matchtype={ifsearch:search}{ifcontent:content}&amp;ds_e_device={device}&amp;ds_url_v=2" u="1"/>
        <s v="http://clickserve.dartsearch.net/link/click?lid=43700001093891594&amp;ds_s_kwgid=58700000127995944&amp;ds_e_adid={creative}&amp;ds_e_matchtype={ifsearch:search}{ifcontent:content}&amp;ds_e_device={device}&amp;ds_url_v=2" u="1"/>
        <s v="http://clickserve.dartsearch.net/link/click?lid=43700001093891595&amp;ds_s_kwgid=58700000127995945&amp;ds_e_adid={creative}&amp;ds_e_matchtype={ifsearch:search}{ifcontent:content}&amp;ds_e_device={device}&amp;ds_url_v=2" u="1"/>
        <s v="http://clickserve.dartsearch.net/link/click?lid=43700001093891596&amp;ds_s_kwgid=58700000127995945&amp;ds_e_adid={creative}&amp;ds_e_matchtype={ifsearch:search}{ifcontent:content}&amp;ds_e_device={device}&amp;ds_url_v=2" u="1"/>
        <s v="http://clickserve.dartsearch.net/link/click?lid=43700001093891619&amp;ds_s_kwgid=58700000127995945&amp;ds_e_adid={creative}&amp;ds_e_matchtype={ifsearch:search}{ifcontent:content}&amp;ds_e_device={device}&amp;ds_url_v=2" u="1"/>
        <s v="http://clickserve.dartsearch.net/link/click?lid=43700001093891624&amp;ds_s_kwgid=58700000127995945&amp;ds_e_adid={creative}&amp;ds_e_matchtype={ifsearch:search}{ifcontent:content}&amp;ds_e_device={device}&amp;ds_url_v=2" u="1"/>
        <s v="http://clickserve.dartsearch.net/link/click?lid=43700001093891632&amp;ds_s_kwgid=58700000127995945&amp;ds_e_adid={creative}&amp;ds_e_matchtype={ifsearch:search}{ifcontent:content}&amp;ds_e_device={device}&amp;ds_url_v=2" u="1"/>
        <s v="http://clickserve.dartsearch.net/link/click?lid=43700001094812955&amp;ds_s_kwgid=58700000128000740&amp;ds_e_adid={creative}&amp;ds_e_matchtype={ifsearch:search}{ifcontent:content}&amp;ds_e_device={device}&amp;ds_url_v=2" u="1"/>
        <s v="http://clickserve.dartsearch.net/link/click?lid=43700001095425833&amp;ds_s_kwgid=58700000127970834&amp;ds_e_adid={creative}&amp;ds_e_matchtype={ifsearch:search}{ifcontent:content}&amp;ds_e_device={device}&amp;ds_url_v=2" u="1"/>
        <s v="http://clickserve.dartsearch.net/link/click?lid=43700001095425835&amp;ds_s_kwgid=58700000127970834&amp;ds_e_adid={creative}&amp;ds_e_matchtype={ifsearch:search}{ifcontent:content}&amp;ds_e_device={device}&amp;ds_url_v=2" u="1"/>
        <s v="http://clickserve.dartsearch.net/link/click?lid=43700001095425842&amp;ds_s_kwgid=58700000127970834&amp;ds_e_adid={creative}&amp;ds_e_matchtype={ifsearch:search}{ifcontent:content}&amp;ds_e_device={device}&amp;ds_url_v=2" u="1"/>
        <s v="http://clickserve.dartsearch.net/link/click?lid=43700001095425843&amp;ds_s_kwgid=58700000127970834&amp;ds_e_adid={creative}&amp;ds_e_matchtype={ifsearch:search}{ifcontent:content}&amp;ds_e_device={device}&amp;ds_url_v=2" u="1"/>
        <s v="http://clickserve.dartsearch.net/link/click?lid=43700001095425848&amp;ds_s_kwgid=58700000127970834&amp;ds_e_adid={creative}&amp;ds_e_matchtype={ifsearch:search}{ifcontent:content}&amp;ds_e_device={device}&amp;ds_url_v=2" u="1"/>
        <s v="http://clickserve.dartsearch.net/link/click?lid=43700001095425852&amp;ds_s_kwgid=58700000127970834&amp;ds_e_adid={creative}&amp;ds_e_matchtype={ifsearch:search}{ifcontent:content}&amp;ds_e_device={device}&amp;ds_url_v=2" u="1"/>
        <s v="http://clickserve.dartsearch.net/link/click?lid=43700001095427588&amp;ds_s_kwgid=58700000127905480&amp;ds_e_adid={creative}&amp;ds_e_matchtype={ifsearch:search}{ifcontent:content}&amp;ds_e_device={device}&amp;ds_url_v=2" u="1"/>
        <s v="http://clickserve.dartsearch.net/link/click?lid=43700001095427589&amp;ds_s_kwgid=58700000127905480&amp;ds_e_adid={creative}&amp;ds_e_matchtype={ifsearch:search}{ifcontent:content}&amp;ds_e_device={device}&amp;ds_url_v=2" u="1"/>
        <s v="http://clickserve.dartsearch.net/link/click?lid=43700001095427633&amp;ds_s_kwgid=58700000127905480&amp;ds_e_adid={creative}&amp;ds_e_matchtype={ifsearch:search}{ifcontent:content}&amp;ds_e_device={device}&amp;ds_url_v=2" u="1"/>
        <s v="http://clickserve.dartsearch.net/link/click?lid=43700001095427705&amp;ds_s_kwgid=58700000127905480&amp;ds_e_adid={creative}&amp;ds_e_matchtype={ifsearch:search}{ifcontent:content}&amp;ds_e_device={device}&amp;ds_url_v=2" u="1"/>
        <s v="http://clickserve.dartsearch.net/link/click?lid=43700001095427706&amp;ds_s_kwgid=58700000127905480&amp;ds_e_adid={creative}&amp;ds_e_matchtype={ifsearch:search}{ifcontent:content}&amp;ds_e_device={device}&amp;ds_url_v=2" u="1"/>
        <s v="http://clickserve.dartsearch.net/link/click?lid=43700001095427707&amp;ds_s_kwgid=58700000127905480&amp;ds_e_adid={creative}&amp;ds_e_matchtype={ifsearch:search}{ifcontent:content}&amp;ds_e_device={device}&amp;ds_url_v=2" u="1"/>
        <s v="http://clickserve.dartsearch.net/link/click?lid=43700001095427711&amp;ds_s_kwgid=58700000127905480&amp;ds_e_adid={creative}&amp;ds_e_matchtype={ifsearch:search}{ifcontent:content}&amp;ds_e_device={device}&amp;ds_url_v=2" u="1"/>
        <s v="http://clickserve.dartsearch.net/link/click?lid=43700001095427712&amp;ds_s_kwgid=58700000127905480&amp;ds_e_adid={creative}&amp;ds_e_matchtype={ifsearch:search}{ifcontent:content}&amp;ds_e_device={device}&amp;ds_url_v=2" u="1"/>
        <s v="http://clickserve.dartsearch.net/link/click?lid=43700001095427714&amp;ds_s_kwgid=58700000127905480&amp;ds_e_adid={creative}&amp;ds_e_matchtype={ifsearch:search}{ifcontent:content}&amp;ds_e_device={device}&amp;ds_url_v=2" u="1"/>
        <s v="http://clickserve.dartsearch.net/link/click?lid=43700001095427715&amp;ds_s_kwgid=58700000127905480&amp;ds_e_adid={creative}&amp;ds_e_matchtype={ifsearch:search}{ifcontent:content}&amp;ds_e_device={device}&amp;ds_url_v=2" u="1"/>
        <s v="http://clickserve.dartsearch.net/link/click?lid=43700001095427718&amp;ds_s_kwgid=58700000127905480&amp;ds_e_adid={creative}&amp;ds_e_matchtype={ifsearch:search}{ifcontent:content}&amp;ds_e_device={device}&amp;ds_url_v=2" u="1"/>
        <s v="http://clickserve.dartsearch.net/link/click?lid=43700001095427719&amp;ds_s_kwgid=58700000127905480&amp;ds_e_adid={creative}&amp;ds_e_matchtype={ifsearch:search}{ifcontent:content}&amp;ds_e_device={device}&amp;ds_url_v=2" u="1"/>
        <s v="http://clickserve.dartsearch.net/link/click?lid=43700001095427720&amp;ds_s_kwgid=58700000127905480&amp;ds_e_adid={creative}&amp;ds_e_matchtype={ifsearch:search}{ifcontent:content}&amp;ds_e_device={device}&amp;ds_url_v=2" u="1"/>
        <s v="http://clickserve.dartsearch.net/link/click?lid=43700001095427721&amp;ds_s_kwgid=58700000127905480&amp;ds_e_adid={creative}&amp;ds_e_matchtype={ifsearch:search}{ifcontent:content}&amp;ds_e_device={device}&amp;ds_url_v=2" u="1"/>
        <s v="http://clickserve.dartsearch.net/link/click?lid=43700001095963136&amp;ds_s_kwgid=58700000127970835&amp;ds_e_adid={creative}&amp;ds_e_matchtype={ifsearch:search}{ifcontent:content}&amp;ds_e_device={device}&amp;ds_url_v=2" u="1"/>
        <s v="http://clickserve.dartsearch.net/link/click?lid=43700001095963332&amp;ds_s_kwgid=58700000127970835&amp;ds_e_adid={creative}&amp;ds_e_matchtype={ifsearch:search}{ifcontent:content}&amp;ds_e_device={device}&amp;ds_url_v=2" u="1"/>
        <s v="http://clickserve.dartsearch.net/link/click?lid=43700001095963333&amp;ds_s_kwgid=58700000127970835&amp;ds_e_adid={creative}&amp;ds_e_matchtype={ifsearch:search}{ifcontent:content}&amp;ds_e_device={device}&amp;ds_url_v=2" u="1"/>
        <s v="http://clickserve.dartsearch.net/link/click?lid=43700001095964000&amp;ds_s_kwgid=58700000128267001&amp;ds_e_adid={creative}&amp;ds_e_matchtype={ifsearch:search}{ifcontent:content}&amp;ds_e_device={device}&amp;ds_url_v=2" u="1"/>
        <s v="http://clickserve.dartsearch.net/link/click?lid=43700001095964384&amp;ds_s_kwgid=58700000128267002&amp;ds_e_adid={creative}&amp;ds_e_matchtype={ifsearch:search}{ifcontent:content}&amp;ds_e_device={device}&amp;ds_url_v=2" u="1"/>
        <s v="http://clickserve.dartsearch.net/link/click?lid=43700001095964385&amp;ds_s_kwgid=58700000128267002&amp;ds_e_adid={creative}&amp;ds_e_matchtype={ifsearch:search}{ifcontent:content}&amp;ds_e_device={device}&amp;ds_url_v=2" u="1"/>
        <s v="http://clickserve.dartsearch.net/link/click?lid=43700001095964395&amp;ds_s_kwgid=58700000128267002&amp;ds_e_adid={creative}&amp;ds_e_matchtype={ifsearch:search}{ifcontent:content}&amp;ds_e_device={device}&amp;ds_url_v=2" u="1"/>
        <s v="http://clickserve.dartsearch.net/link/click?lid=43700001095964396&amp;ds_s_kwgid=58700000128267002&amp;ds_e_adid={creative}&amp;ds_e_matchtype={ifsearch:search}{ifcontent:content}&amp;ds_e_device={device}&amp;ds_url_v=2" u="1"/>
        <s v="http://clickserve.dartsearch.net/link/click?lid=43700001095964401&amp;ds_s_kwgid=58700000128267002&amp;ds_e_adid={creative}&amp;ds_e_matchtype={ifsearch:search}{ifcontent:content}&amp;ds_e_device={device}&amp;ds_url_v=2" u="1"/>
        <s v="http://clickserve.dartsearch.net/link/click?lid=43700001095964458&amp;ds_s_kwgid=58700000128267002&amp;ds_e_adid={creative}&amp;ds_e_matchtype={ifsearch:search}{ifcontent:content}&amp;ds_e_device={device}&amp;ds_url_v=2" u="1"/>
        <s v="http://clickserve.dartsearch.net/link/click?lid=43700001095964515&amp;ds_s_kwgid=58700000128267002&amp;ds_e_adid={creative}&amp;ds_e_matchtype={ifsearch:search}{ifcontent:content}&amp;ds_e_device={device}&amp;ds_url_v=2" u="1"/>
        <s v="http://clickserve.dartsearch.net/link/click?lid=43700001095964549&amp;ds_s_kwgid=58700000128267002&amp;ds_e_adid={creative}&amp;ds_e_matchtype={ifsearch:search}{ifcontent:content}&amp;ds_e_device={device}&amp;ds_url_v=2" u="1"/>
        <s v="http://clickserve.dartsearch.net/link/click?lid=43700001095964551&amp;ds_s_kwgid=58700000128267002&amp;ds_e_adid={creative}&amp;ds_e_matchtype={ifsearch:search}{ifcontent:content}&amp;ds_e_device={device}&amp;ds_url_v=2" u="1"/>
        <s v="http://clickserve.dartsearch.net/link/click?lid=43700001095965110&amp;ds_s_kwgid=58700000128012187&amp;ds_e_adid={creative}&amp;ds_e_matchtype={ifsearch:search}{ifcontent:content}&amp;ds_e_device={device}&amp;ds_url_v=2" u="1"/>
        <s v="http://clickserve.dartsearch.net/link/click?lid=43700001095965111&amp;ds_s_kwgid=58700000128012187&amp;ds_e_adid={creative}&amp;ds_e_matchtype={ifsearch:search}{ifcontent:content}&amp;ds_e_device={device}&amp;ds_url_v=2" u="1"/>
        <s v="http://clickserve.dartsearch.net/link/click?lid=43700001095965122&amp;ds_s_kwgid=58700000128012187&amp;ds_e_adid={creative}&amp;ds_e_matchtype={ifsearch:search}{ifcontent:content}&amp;ds_e_device={device}&amp;ds_url_v=2" u="1"/>
        <s v="http://clickserve.dartsearch.net/link/click?lid=43700001095965134&amp;ds_s_kwgid=58700000128012187&amp;ds_e_adid={creative}&amp;ds_e_matchtype={ifsearch:search}{ifcontent:content}&amp;ds_e_device={device}&amp;ds_url_v=2" u="1"/>
        <s v="http://clickserve.dartsearch.net/link/click?lid=43700001095965218&amp;ds_s_kwgid=58700000128012187&amp;ds_e_adid={creative}&amp;ds_e_matchtype={ifsearch:search}{ifcontent:content}&amp;ds_e_device={device}&amp;ds_url_v=2" u="1"/>
        <s v="http://clickserve.dartsearch.net/link/click?lid=43700001095965224&amp;ds_s_kwgid=58700000128012187&amp;ds_e_adid={creative}&amp;ds_e_matchtype={ifsearch:search}{ifcontent:content}&amp;ds_e_device={device}&amp;ds_url_v=2" u="1"/>
        <s v="http://clickserve.dartsearch.net/link/click?lid=43700001095965228&amp;ds_s_kwgid=58700000128012187&amp;ds_e_adid={creative}&amp;ds_e_matchtype={ifsearch:search}{ifcontent:content}&amp;ds_e_device={device}&amp;ds_url_v=2" u="1"/>
        <s v="http://clickserve.dartsearch.net/link/click?lid=43700001095965325&amp;ds_s_kwgid=58700000128012187&amp;ds_e_adid={creative}&amp;ds_e_matchtype={ifsearch:search}{ifcontent:content}&amp;ds_e_device={device}&amp;ds_url_v=2" u="1"/>
        <s v="http://clickserve.dartsearch.net/link/click?lid=43700001095965371&amp;ds_s_kwgid=58700000128012187&amp;ds_e_adid={creative}&amp;ds_e_matchtype={ifsearch:search}{ifcontent:content}&amp;ds_e_device={device}&amp;ds_url_v=2" u="1"/>
        <s v="http://clickserve.dartsearch.net/link/click?lid=43700001095965428&amp;ds_s_kwgid=58700000128012187&amp;ds_e_adid={creative}&amp;ds_e_matchtype={ifsearch:search}{ifcontent:content}&amp;ds_e_device={device}&amp;ds_url_v=2" u="1"/>
        <s v="http://clickserve.dartsearch.net/link/click?lid=43700001095966027&amp;ds_s_kwgid=58700000128000740&amp;ds_e_adid={creative}&amp;ds_e_matchtype={ifsearch:search}{ifcontent:content}&amp;ds_e_device={device}&amp;ds_url_v=2" u="1"/>
        <s v="http://clickserve.dartsearch.net/link/click?lid=43700001095966035&amp;ds_s_kwgid=58700000128000740&amp;ds_e_adid={creative}&amp;ds_e_matchtype={ifsearch:search}{ifcontent:content}&amp;ds_e_device={device}&amp;ds_url_v=2" u="1"/>
        <s v="http://clickserve.dartsearch.net/link/click?lid=43700001095966051&amp;ds_s_kwgid=58700000128000740&amp;ds_e_adid={creative}&amp;ds_e_matchtype={ifsearch:search}{ifcontent:content}&amp;ds_e_device={device}&amp;ds_url_v=2" u="1"/>
        <s v="http://clickserve.dartsearch.net/link/click?lid=43700001095966052&amp;ds_s_kwgid=58700000128000740&amp;ds_e_adid={creative}&amp;ds_e_matchtype={ifsearch:search}{ifcontent:content}&amp;ds_e_device={device}&amp;ds_url_v=2" u="1"/>
        <s v="http://clickserve.dartsearch.net/link/click?lid=43700001095966256&amp;ds_s_kwgid=58700000128000741&amp;ds_e_adid={creative}&amp;ds_e_matchtype={ifsearch:search}{ifcontent:content}&amp;ds_e_device={device}&amp;ds_url_v=2" u="1"/>
        <s v="http://clickserve.dartsearch.net/link/click?lid=43700001095966258&amp;ds_s_kwgid=58700000128000741&amp;ds_e_adid={creative}&amp;ds_e_matchtype={ifsearch:search}{ifcontent:content}&amp;ds_e_device={device}&amp;ds_url_v=2" u="1"/>
        <s v="http://clickserve.dartsearch.net/link/click?lid=43700001095966259&amp;ds_s_kwgid=58700000128000741&amp;ds_e_adid={creative}&amp;ds_e_matchtype={ifsearch:search}{ifcontent:content}&amp;ds_e_device={device}&amp;ds_url_v=2" u="1"/>
        <s v="http://clickserve.dartsearch.net/link/click?lid=43700001095966518&amp;ds_s_kwgid=58700000128000742&amp;ds_e_adid={creative}&amp;ds_e_matchtype={ifsearch:search}{ifcontent:content}&amp;ds_e_device={device}&amp;ds_url_v=2" u="1"/>
        <s v="http://clickserve.dartsearch.net/link/click?lid=43700001095966519&amp;ds_s_kwgid=58700000128000742&amp;ds_e_adid={creative}&amp;ds_e_matchtype={ifsearch:search}{ifcontent:content}&amp;ds_e_device={device}&amp;ds_url_v=2" u="1"/>
        <s v="http://clickserve.dartsearch.net/link/click?lid=43700001095966532&amp;ds_s_kwgid=58700000128000742&amp;ds_e_adid={creative}&amp;ds_e_matchtype={ifsearch:search}{ifcontent:content}&amp;ds_e_device={device}&amp;ds_url_v=2" u="1"/>
        <s v="http://clickserve.dartsearch.net/link/click?lid=43700001095967068&amp;ds_s_kwgid=58700000128268001&amp;ds_e_adid={creative}&amp;ds_e_matchtype={ifsearch:search}{ifcontent:content}&amp;ds_e_device={device}&amp;ds_url_v=2" u="1"/>
        <s v="http://clickserve.dartsearch.net/link/click?lid=43700001095967070&amp;ds_s_kwgid=58700000128268001&amp;ds_e_adid={creative}&amp;ds_e_matchtype={ifsearch:search}{ifcontent:content}&amp;ds_e_device={device}&amp;ds_url_v=2" u="1"/>
        <s v="http://clickserve.dartsearch.net/link/click?lid=43700001095967160&amp;ds_s_kwgid=58700000128268001&amp;ds_e_adid={creative}&amp;ds_e_matchtype={ifsearch:search}{ifcontent:content}&amp;ds_e_device={device}&amp;ds_url_v=2" u="1"/>
        <s v="http://clickserve.dartsearch.net/link/click?lid=43700001095967161&amp;ds_s_kwgid=58700000128268001&amp;ds_e_adid={creative}&amp;ds_e_matchtype={ifsearch:search}{ifcontent:content}&amp;ds_e_device={device}&amp;ds_url_v=2" u="1"/>
        <s v="http://www.chevrolet.com.br/veiculos/todos-os-modelos/pickups/cabinedupla/index.html?cmp=Campanha:LP:S10:Google:S10_-_Chevrolet:S_10_GM" u="1"/>
        <s v="http://www.chevrolet.com.br/veiculos/todos-os-modelos/pickups/cabinedupla/index.html?cmp=Campanha:LP:S10:Google:S10_-_Cabine_Dupla:S-10_cabine_dupla" u="1"/>
        <s v="http://www.chevrolet.com.br/veiculos/todos-os-modelos/pickups/cabinedupla/index.html?cmp=Campanha:LP:S10:Google:S10_-_Cabine_Dupla:S_10_cabine_dupla" u="1"/>
        <s v="http://www.chevrolet.com.br/veiculos/todos-os-modelos/pickups/cabinedupla/index.html?cmp=Campanha:LP:S10:Google:S10_-_Caminhonete:camioneta_S10" u="1"/>
        <s v="http://www.chevrolet.com.br/veiculos/todos-os-modelos/pickups/cabinedupla/index.html?cmp=Campanha:LP:S10:Google:S10_-_LS:S-10_LS_2013" u="1"/>
        <s v="http://www.chevrolet.com.br/veiculos/todos-os-modelos/pickups/cabinedupla/index.html?cmp=Campanha:LP:S10:Google:S10_-_LS:S_10_LS_2013" u="1"/>
        <s v="http://www.chevrolet.com.br/veiculos/todos-os-modelos/suvs/trailblazer/apresentacao.html?cmp=Campanha:LP:121025_Trailblazer:Google:Blazer_Chevrolet:blaser_chevrolet" u="1"/>
        <s v="http://www.chevrolet.com.br/veiculos/todos-os-modelos/suvs/trailblazer/apresentacao.html?cmp=Campanha:LP:121025_Trailblazer:Google:Blazer_Chevrolet:blazer_chevrolet" u="1"/>
        <s v="http://www.chevrolet.com.br/veiculos/todos-os-modelos/suvs/trailblazer/apresentacao.html?cmp=Campanha:LP:121025_Trailblazer:Google:Trailblazer-0km:Trailblazer0km" u="1"/>
        <s v="http://www.chevrolet.com.br/veiculos/todos-os-modelos/suvs/trailblazer/apresentacao.html?cmp=Campanha:LP:121025_Trailblazer:Google:Trailblazer_-_Fotos:fotos_Trailblazer_2013" u="1"/>
        <s v="http://www.chevrolet.com.br/veiculos/todos-os-modelos/suvs/trailblazer/apresentacao.html?cmp=Campanha:LP:121025_Trailblazer:Google:Trailblazer_-_Preco:preco_Trailblazer_2013" u="1"/>
        <s v="http://www.chevrolet.com.br/veiculos/todos-os-modelos/suvs/trailblazer/apresentacao.html?cmp=Campanha:LP:121025_Trailblazer:Google:Trailblazer_-_Preco:valor_Trailblazer_2013" u="1"/>
        <s v="http://www.chevrolet.com.br/veiculos/todos-os-modelos/suvs/trailblazer/apresentacao.html?cmp=Campanha:LP:121025_Trailblazer:Google:Trailblazer_LTZ:trailblazer_LTZ_chevrolet" u="1"/>
        <s v="http://www.chevrolet.com.br/veiculos/todos-os-modelos/pickups/cabinedupla/index.html?cmp=Campanha:LP:S10:Google:S10_-_Motor:S10_30" u="1"/>
        <s v="http://www.chevrolet.com.br/veiculos/todos-os-modelos/pickups/cabinedupla/index.html?cmp=Campanha:LP:S10:Google:S10_-_BRETAIL:S10_parcelas" u="1"/>
        <s v="http://www.chevrolet.com.br/veiculos/todos-os-modelos/pickups/cabinedupla/index.html?cmp=Campanha:LP:S10:Google:S10_-_Pickup:pick_ups_S10" u="1"/>
        <s v="http://www.chevrolet.com.br/veiculos/todos-os-modelos/suvs/trailblazer/apresentacao.html?cmp=Campanha:LP:121025_Trailblazer:Google:Trailblazer-Fotos:fotosTrailblazer" u="1"/>
        <s v="http://www.chevrolet.com.br/veiculos/todos-os-modelos/suvs/trailblazer/apresentacao.html?cmp=Campanha:LP:121025_Trailblazer:Google:Trailblazer-Preco:precoTrailblazer" u="1"/>
        <s v="http://www.chevrolet.com.br/veiculos/todos-os-modelos/suvs/trailblazer/apresentacao.html?cmp=Campanha:LP:121025_Trailblazer:Google:Trailblazer-Preco:valorTrailblazer" u="1"/>
        <s v="http://www.chevrolet.com.br/veiculos/todos-os-modelos/suvs/trailblazer/apresentacao.html?cmp=Campanha:LP:121025_Trailblazer:Google:Trailblazer:automoveis_trailblazer" u="1"/>
        <s v="http://www.chevrolet.com.br/veiculos/todos-os-modelos/suvs/trailblazer/apresentacao.html?cmp=Campanha:LP:121025_Trailblazer:Google:Trailblazer-Chevrolet:Trailblazerchevrolette" u="1"/>
        <s v="http://www.chevrolet.com.br/veiculos/todos-os-modelos/suvs/trailblazer/apresentacao.html?cmp=Campanha:LP:121025_Trailblazer:Google:Specs_Blazer:7_lugares_blazer" u="1"/>
        <s v="http://www.chevrolet.com.br/veiculos/todos-os-modelos/pickups/cabinedupla/index.html?cmp=Campanha:LP:S10:Google:S10_-_Motor:S10_24" u="1"/>
        <s v="http://www.chevrolet.com.br/veiculos/todos-os-modelos/suvs/trailblazer/apresentacao.html?cmp=Campanha:LP:121025_Trailblazer:Google:Lancamento_Trailblazer:lancamento_trailblazer" u="1"/>
        <s v="http://www.chevrolet.com.br/veiculos/todos-os-modelos/suvs/trailblazer/apresentacao.html?cmp=Campanha:LP:121025_Trailblazer:Google:Propaganda_Trailblazer:propaganda_trailblazer" u="1"/>
        <s v="http://www.chevrolet.com.br/veiculos/todos-os-modelos/suvs/trailblazer/apresentacao.html?cmp=Campanha:LP:121025_Trailblazer:Google:Trailblazer-Propaganda:comercialTrailblazer" u="1"/>
        <s v="http://www.chevrolet.com.br/veiculos/todos-os-modelos/pickups/cabinedupla/index.html?cmp=Campanha:LP:S10:Google:S10_-_LS:S10_LS" u="1"/>
        <s v="http://www.chevrolet.com.br/veiculos/todos-os-modelos/pickups/cabinedupla/index.html?cmp=Campanha:LP:S10:Google:S10_-_Caminhonete:camioneta_S_10" u="1"/>
        <s v="http://www.chevrolet.com.br/veiculos/todos-os-modelos/suvs/trailblazer/apresentacao.html?cmp=Campanha:LP:121025_Trailblazer:Google:Blazer:blazer_2013" u="1"/>
        <s v="http://www.chevrolet.com.br/veiculos/todos-os-modelos/pickups/cabinedupla/index.html?cmp=Campanha:LP:S10:Google:S10_-_Cabine_Simples:nova_S10_simples" u="1"/>
        <s v="http://www.chevrolet.com.br/veiculos/todos-os-modelos/pickups/cabinedupla/index.html?cmp=Campanha:LP:S10:Google:S10_-_Preco:quanto_custa_nova_S10_2013" u="1"/>
        <s v="http://www.chevrolet.com.br/veiculos/todos-os-modelos/suvs/trailblazer/apresentacao.html?cmp=Campanha:LP:121025_Trailblazer:Google:Specs_Blazer:blazer_20" u="1"/>
        <s v="http://www.chevrolet.com.br/veiculos/todos-os-modelos/pickups/cabinedupla/index.html?cmp=Campanha:LP:S10:Google:S10_-_Pickup:pickups_S10" u="1"/>
        <s v="http://www.chevrolet.com.br/veiculos/todos-os-modelos/pickups/cabinedupla/index.html?cmp=Campanha:LP:S10:Google:S10_-_LT:caminhonete_S10_LT" u="1"/>
        <s v="http://www.chevrolet.com.br/veiculos/todos-os-modelos/pickups/cabinedupla/index.html?cmp=Campanha:LP:S10:Google:S10_-_Motor:S10_28" u="1"/>
        <s v="http://www.chevrolet.com.br/veiculos/todos-os-modelos/pickups/cabinedupla/index.html?cmp=Campanha:LP:S10:Google:S10_-_Tracao:S-10_2013_4x2" u="1"/>
        <s v="http://www.chevrolet.com.br/veiculos/todos-os-modelos/pickups/cabinedupla/index.html?cmp=Campanha:LP:S10:Google:S10_-_Cambio:nova_S10_automatica" u="1"/>
        <s v="http://www.chevrolet.com.br/veiculos/todos-os-modelos/pickups/cabinedupla/index.html?cmp=Campanha:LP:S10:Google:S10_-_Cambio:S10_2013_automatica" u="1"/>
        <s v="http://www.chevrolet.com.br/veiculos/todos-os-modelos/suvs/trailblazer/apresentacao.html?cmp=Campanha:LP:121025_Trailblazer:Google:Specs_Blazer:blaser_28" u="1"/>
        <s v="http://www.chevrolet.com.br/veiculos/todos-os-modelos/suvs/trailblazer/apresentacao.html?cmp=Campanha:LP:121025_Trailblazer:Google:Fotos_Blazer:fotos_blaser" u="1"/>
        <s v="http://www.chevrolet.com.br/veiculos/todos-os-modelos/pickups/cabinedupla/index.html?cmp=Campanha:LP:S10:Google:S10_-_Preco:valor_S-10" u="1"/>
        <s v="http://www.chevrolet.com.br/veiculos/todos-os-modelos/suvs/trailblazer/apresentacao.html?cmp=Campanha:LP:121025_Trailblazer:Google:Trailblazer_-_Combustivel:Trail_Blazer_gasolina" u="1"/>
        <s v="http://www.chevrolet.com.br/veiculos/todos-os-modelos/pickups/cabinedupla/index.html?cmp=Campanha:LP:S10:Google:S10_-_Caminhonete:caminhonete_nova_S10" u="1"/>
        <s v="http://www.chevrolet.com.br/veiculos/todos-os-modelos/pickups/cabinedupla/index.html?cmp=Campanha:LP:S10:Google:S10_-_Caminhonete:camionetes_S_10" u="1"/>
        <s v="http://www.chevrolet.com.br/veiculos/todos-os-modelos/pickups/cabinedupla/index.html?cmp=Campanha:LP:S10:Google:S10_-_Only:nova_S_10" u="1"/>
        <s v="http://www.chevrolet.com.br/veiculos/todos-os-modelos/pickups/cabinedupla/index.html?cmp=Campanha:LP:S10:Google:S10_-_Cabine_Simples:nova_S-10_cabine_simples" u="1"/>
        <s v="http://www.chevrolet.com.br/veiculos/todos-os-modelos/pickups/cabinedupla/index.html?cmp=Campanha:LP:S10:Google:S10_-_Cabine_Simples:nova_S_10_cabine_simples" u="1"/>
        <s v="http://www.chevrolet.com.br/veiculos/todos-os-modelos/suvs/trailblazer/apresentacao.html?cmp=Campanha:LP:121025_Trailblazer:Google:Trailblazer-Motor:Trailblazer201328" u="1"/>
        <s v="http://www.chevrolet.com.br/veiculos/todos-os-modelos/pickups/cabinedupla/index.html?cmp=Campanha:LP:S10:Google:S10_-_LT:S10_LT_GM" u="1"/>
        <s v="http://www.chevrolet.com.br/veiculos/todos-os-modelos/pickups/cabinedupla/index.html?cmp=Campanha:LP:S10:Google:S10_-_BRETAIL:S10_saldao" u="1"/>
        <s v="http://www.chevrolet.com.br/veiculos/todos-os-modelos/pickups/cabinedupla/index.html?cmp=Campanha:LP:S10:Google:S10_-_Preco:S10_LTZ_2012_preco" u="1"/>
        <s v="http://www.chevrolet.com.br/veiculos/todos-os-modelos/pickups/cabinedupla/index.html?cmp=Campanha:LP:S10:Google:S10_-_Pickup:picapes_S-10" u="1"/>
        <s v="http://www.chevrolet.com.br/veiculos/todos-os-modelos/suvs/trailblazer/apresentacao.html?cmp=Campanha:LP:121025_Trailblazer:Google:Blazer_Chevrolet:blazer_chevrolett" u="1"/>
        <s v="http://www.chevrolet.com.br/veiculos/todos-os-modelos/pickups/cabinedupla/index.html?cmp=Campanha:LP:S10:Google:S10_-_Preco:S-10_LT_2013_preco" u="1"/>
        <s v="http://www.chevrolet.com.br/veiculos/todos-os-modelos/pickups/cabinedupla/index.html?cmp=Campanha:LP:S10:Google:S10_-_Preco:S10_LTZ_2013_preco" u="1"/>
        <s v="http://www.chevrolet.com.br/veiculos/todos-os-modelos/pickups/cabinedupla/index.html?cmp=Campanha:LP:S10:Google:S10_-_Geral:S_10_linda" u="1"/>
        <s v="http://www.chevrolet.com.br/veiculos/todos-os-modelos/pickups/cabinedupla/index.html?cmp=Campanha:LP:S10:Google:S10_-_Propaganda:propaganda_S_10" u="1"/>
        <s v="http://www.chevrolet.com.br/veiculos/todos-os-modelos/pickups/cabinedupla/index.html?cmp=Campanha:LP:S10:Google:S10_-_LTZ:carro_S10_LTZ" u="1"/>
        <s v="http://www.chevrolet.com.br/veiculos/todos-os-modelos/pickups/cabinedupla/index.html?cmp=Campanha:LP:S10:Google:S10_-_Caminhonete:caminhonete_nova_S_10" u="1"/>
        <s v="http://www.chevrolet.com.br/veiculos/todos-os-modelos/pickups/cabinedupla/index.html?cmp=Campanha:LP:S10:Google:S10_-_Motor:S_10_2013_turbo" u="1"/>
        <s v="http://www.chevrolet.com.br/veiculos/todos-os-modelos/suvs/trailblazer/apresentacao.html?cmp=Campanha:LP:121025_Trailblazer:Google:Trailblazer-SUV:Trailblazersuv" u="1"/>
        <s v="http://www.chevrolet.com.br/veiculos/todos-os-modelos/pickups/cabinedupla/index.html?cmp=Campanha:LP:S10:Google:S10_-_LT:carro_S10_LT" u="1"/>
        <s v="http://www.chevrolet.com.br/veiculos/todos-os-modelos/pickups/cabinedupla/index.html?cmp=Campanha:LP:S10:Google:S10_-_Cabine_Simples:nova_S10_LS_simples" u="1"/>
        <s v="http://www.chevrolet.com.br/veiculos/todos-os-modelos/pickups/cabinedupla/index.html?cmp=Campanha:LP:S10:Google:S10_-_Preco:nova_S10_LTZ_preco" u="1"/>
        <s v="http://www.chevrolet.com.br/veiculos/todos-os-modelos/pickups/cabinedupla/index.html?cmp=Campanha:LP:S10:Google:S10_-_Preco:nova_S10_LT_preco" u="1"/>
        <s v="http://www.chevrolet.com.br/veiculos/todos-os-modelos/pickups/cabinedupla/index.html?cmp=Campanha:LP:S10:Google:S10_-_Motor:S10_2012_28" u="1"/>
        <s v="http://www.chevrolet.com.br/veiculos/todos-os-modelos/pickups/cabinedupla/index.html?cmp=Campanha:LP:S10:Google:S10_-_Motor:S10_2013_28" u="1"/>
        <s v="http://www.chevrolet.com.br/veiculos/todos-os-modelos/pickups/cabinedupla/index.html?cmp=Campanha:LP:S10:Google:S10_-_Cabine_Simples:nova_S10_LT_simples" u="1"/>
        <s v="http://www.chevrolet.com.br/veiculos/todos-os-modelos/suvs/trailblazer/apresentacao.html?cmp=Campanha:LP:121025_Trailblazer:Google:Trailblazer-Combustivel:Trailblazer2013diesel" u="1"/>
        <s v="http://www.chevrolet.com.br/veiculos/todos-os-modelos/suvs/trailblazer/apresentacao.html?cmp=Campanha:LP:121025_Trailblazer:Google:Trailblazer_-_Specs:Trailblazer_ficha_tecnica" u="1"/>
        <s v="http://www.chevrolet.com.br/veiculos/todos-os-modelos/pickups/cabinedupla/index.html?cmp=Campanha:LP:S10:Google:S10_-_Caminhonete:caminhonetas_S-10" u="1"/>
        <s v="http://www.chevrolet.com.br/veiculos/todos-os-modelos/suvs/trailblazer/apresentacao.html?cmp=Campanha:LP:121025_Trailblazer:Google:Trailblazer_-_LTZ:Trail_Blazer_LT" u="1"/>
        <s v="http://www.chevrolet.com.br/veiculos/todos-os-modelos/pickups/cabinedupla/index.html?cmp=Campanha:LP:S10:Google:S10_-_Pickup:pick_up_S_10" u="1"/>
        <s v="http://www.chevrolet.com.br/veiculos/todos-os-modelos/pickups/cabinedupla/index.html?cmp=Campanha:LP:S10:Google:S10_-_Propaganda:propaganda_S10" u="1"/>
        <s v="http://www.chevrolet.com.br/veiculos/todos-os-modelos/suvs/trailblazer/apresentacao.html?cmp=Campanha:LP:121025_Trailblazer:Google:Trailblazer_-_Chevrolet:Trail_Blazer_general_motors" u="1"/>
        <s v="http://www.chevrolet.com.br/veiculos/todos-os-modelos/pickups/cabinedupla/index.html?cmp=Campanha:LP:S10:Google:S10_-_Tracao:S-10_2013_4x4" u="1"/>
        <s v="http://www.chevrolet.com.br/veiculos/todos-os-modelos/pickups/cabinedupla/index.html?cmp=Campanha:LP:S10:Google:S10_-_Tracao:S_10_2013_4x4" u="1"/>
        <s v="http://www.chevrolet.com.br/veiculos/todos-os-modelos/pickups/cabinedupla/index.html?cmp=Campanha:LP:S10:Google:S10_-_Motor:S10_v6" u="1"/>
        <s v="http://www.chevrolet.com.br/veiculos/todos-os-modelos/pickups/cabinedupla/index.html?cmp=Campanha:LP:S10:Google:S10_-_Combustivel:nova_S10_flexpower" u="1"/>
        <s v="http://www.chevrolet.com.br/veiculos/todos-os-modelos/pickups/cabinedupla/index.html?cmp=Campanha:LP:S10:Google:S10_-_Combustivel:S10_2012_flexpower" u="1"/>
        <s v="http://www.chevrolet.com.br/veiculos/todos-os-modelos/pickups/cabinedupla/index.html?cmp=Campanha:LP:S10:Google:S10_-_Combustivel:S10_2013_flexpower" u="1"/>
        <s v="http://www.chevrolet.com.br/veiculos/todos-os-modelos/pickups/cabinedupla/index.html?cmp=Campanha:LP:S10:Google:S10_-_BRETAIL:nova_S10_oferta" u="1"/>
        <s v="http://www.chevrolet.com.br/veiculos/todos-os-modelos/suvs/trailblazer/apresentacao.html?cmp=Campanha:LP:121025_Trailblazer:Google:Trailblazer-Fotos:fotoTrailblazer" u="1"/>
        <s v="http://www.chevrolet.com.br/veiculos/todos-os-modelos/pickups/cabinedupla/index.html?cmp=Campanha:LP:S10:Google:S10_-_Preco:quanto_custa_S-10_2013" u="1"/>
        <s v="http://www.chevrolet.com.br/veiculos/todos-os-modelos/pickups/cabinedupla/index.html?cmp=Campanha:LP:S10:Google:S10_-_Motor:S10_2012_24" u="1"/>
        <s v="http://www.chevrolet.com.br/veiculos/todos-os-modelos/pickups/cabinedupla/index.html?cmp=Campanha:LP:S10:Google:S10_-_Caminhonete:camionetas_S_10" u="1"/>
        <s v="http://www.chevrolet.com.br/veiculos/todos-os-modelos/pickups/cabinedupla/index.html?cmp=Campanha:LP:S10:Google:S10_-_Motor:S10_2013_24" u="1"/>
        <s v="http://www.chevrolet.com.br/veiculos/todos-os-modelos/pickups/cabinedupla/index.html?cmp=Campanha:LP:S10:Google:S10_-_Motor:S-10_turbo_diesel" u="1"/>
        <s v="http://www.chevrolet.com.br/veiculos/todos-os-modelos/pickups/cabinedupla/index.html?cmp=Campanha:LP:S10:Google:S10_-_Motor:S_10_turbo_diesel" u="1"/>
        <s v="http://www.chevrolet.com.br/veiculos/todos-os-modelos/pickups/cabinedupla/index.html?cmp=Campanha:LP:S10:Google:S10_-_Combustivel:S-10_gasolina" u="1"/>
        <s v="http://www.chevrolet.com.br/veiculos/todos-os-modelos/pickups/cabinedupla/index.html?cmp=Campanha:LP:S10:Google:S10_-_Combustivel:S_10_gasolina" u="1"/>
        <s v="http://www.chevrolet.com.br/veiculos/todos-os-modelos/pickups/cabinedupla/index.html?cmp=Campanha:LP:S10:Google:S10_-_LTZ:nova_S10_LTZ_2012" u="1"/>
        <s v="http://www.chevrolet.com.br/veiculos/todos-os-modelos/pickups/cabinedupla/index.html?cmp=Campanha:LP:S10:Google:S10_-_Preco:nova_S-10_LTZ_preco" u="1"/>
        <s v="http://www.chevrolet.com.br/veiculos/todos-os-modelos/pickups/cabinedupla/index.html?cmp=Campanha:LP:S10:Google:S10_-_Chevrolet:S-10_chevrolet" u="1"/>
        <s v="http://www.chevrolet.com.br/veiculos/todos-os-modelos/pickups/cabinedupla/index.html?cmp=Campanha:LP:S10:Google:S10_-_Chevrolet:S_10_chevrolet" u="1"/>
        <s v="http://www.chevrolet.com.br/veiculos/todos-os-modelos/pickups/cabinedupla/index.html?cmp=Campanha:LP:S10:Google:S10_-_LS:S10_LS_2012_chevrolet" u="1"/>
        <s v="http://www.chevrolet.com.br/veiculos/todos-os-modelos/pickups/cabinedupla/index.html?cmp=Campanha:LP:S10:Google:S10_-_LS:S10_LS_2013_chevrolet" u="1"/>
        <s v="http://www.chevrolet.com.br/veiculos/todos-os-modelos/pickups/cabinedupla/index.html?cmp=Campanha:LP:S10:Google:S10_-_LT:nova_S10_LT_chevrolet" u="1"/>
        <s v="http://www.chevrolet.com.br/veiculos/todos-os-modelos/pickups/cabinedupla/index.html?cmp=Campanha:LP:S10:Google:S10_-_LT:S10_LT_2012_chevrolet" u="1"/>
        <s v="http://www.chevrolet.com.br/veiculos/todos-os-modelos/pickups/cabinedupla/index.html?cmp=Campanha:LP:S10:Google:S10_-_LT:S10_LT_2013_chevrolet" u="1"/>
        <s v="http://www.chevrolet.com.br/veiculos/todos-os-modelos/pickups/cabinedupla/index.html?cmp=Campanha:LP:S10:Google:S10_-_Preco:valor_S_10" u="1"/>
        <s v="http://www.chevrolet.com.br/veiculos/todos-os-modelos/suvs/trailblazer/apresentacao.html?cmp=Campanha:LP:121025_Trailblazer:Google:Trailblazer-LTZ:TrailBlazerLTZ2013" u="1"/>
        <s v="http://www.chevrolet.com.br/veiculos/todos-os-modelos/pickups/cabinedupla/index.html?cmp=Campanha:LP:S10:Google:S10_-_0km:S10_2013_0_km" u="1"/>
        <s v="http://www.chevrolet.com.br/veiculos/todos-os-modelos/pickups/cabinedupla/index.html?cmp=Campanha:LP:S10:Google:S10_-_Combustivel:nova_S-10_gasolina" u="1"/>
        <s v="http://www.chevrolet.com.br/veiculos/todos-os-modelos/pickups/cabinedupla/index.html?cmp=Campanha:LP:S10:Google:S10_-_Combustivel:nova_S_10_gasolina" u="1"/>
        <s v="http://www.chevrolet.com.br/veiculos/todos-os-modelos/pickups/cabinedupla/index.html?cmp=Campanha:LP:S10:Google:S10_-_Combustivel:S-10_2012_gasolina" u="1"/>
        <s v="http://www.chevrolet.com.br/veiculos/todos-os-modelos/pickups/cabinedupla/index.html?cmp=Campanha:LP:S10:Google:S10_-_Combustivel:S-10_2013_gasolina" u="1"/>
        <s v="http://www.chevrolet.com.br/veiculos/todos-os-modelos/pickups/cabinedupla/index.html?cmp=Campanha:LP:S10:Google:S10_-_Combustivel:S_10_2012_gasolina" u="1"/>
        <s v="http://www.chevrolet.com.br/veiculos/todos-os-modelos/pickups/cabinedupla/index.html?cmp=Campanha:LP:S10:Google:S10_-_Combustivel:S_10_2013_gasolina" u="1"/>
        <s v="http://www.chevrolet.com.br/veiculos/todos-os-modelos/suvs/trailblazer/apresentacao.html?cmp=Campanha:LP:121025_Trailblazer:Google:Trailblazer_-_Fotos:foto_Trail_Blazer" u="1"/>
        <s v="http://www.chevrolet.com.br/veiculos/todos-os-modelos/pickups/cabinedupla/index.html?cmp=Campanha:LP:S10:Google:S10_-_Motor:S-10_2013_24" u="1"/>
        <s v="http://www.chevrolet.com.br/veiculos/todos-os-modelos/pickups/cabinedupla/index.html?cmp=Campanha:LP:S10:Google:S10_-_Motor:S_10_2013_24" u="1"/>
        <s v="http://www.chevrolet.com.br/veiculos/todos-os-modelos/pickups/cabinedupla/index.html?cmp=Campanha:LP:S10:Google:S10_-_Propaganda:comercial_S-10" u="1"/>
        <s v="http://www.chevrolet.com.br/veiculos/todos-os-modelos/pickups/cabinedupla/index.html?cmp=Campanha:LP:S10:Google:S10_-_Cabine_Simples:S10_LS_simples" u="1"/>
        <s v="http://www.chevrolet.com.br/veiculos/todos-os-modelos/pickups/cabinedupla/index.html?cmp=Campanha:LP:S10:Google:S10_-_Motor:S10_2013_v6" u="1"/>
        <s v="http://www.chevrolet.com.br/veiculos/todos-os-modelos/pickups/cabinedupla/index.html?cmp=Campanha:LP:S10:Google:S10_-_Motor:S-10_2013_28" u="1"/>
        <s v="http://www.chevrolet.com.br/veiculos/todos-os-modelos/pickups/cabinedupla/index.html?cmp=Campanha:LP:S10:Google:S10_-_Motor:S10_2014_v6" u="1"/>
        <s v="http://www.chevrolet.com.br/veiculos/todos-os-modelos/suvs/trailblazer/apresentacao.html?cmp=Campanha:LP:121025_Trailblazer:Google:Trailblazer_-_0km:Trailblazer_0km" u="1"/>
        <s v="http://www.chevrolet.com.br/veiculos/todos-os-modelos/suvs/trailblazer/apresentacao.html?cmp=Campanha:LP:121025_Trailblazer:Google:Specs_Blazer:blazer_28" u="1"/>
        <s v="http://www.chevrolet.com.br/veiculos/todos-os-modelos/suvs/trailblazer/apresentacao.html?cmp=Campanha:LP:121025_Trailblazer:Google:Specs_Blazer:blazer_36" u="1"/>
        <s v="http://www.chevrolet.com.br/veiculos/todos-os-modelos/suvs/trailblazer/apresentacao.html?cmp=Campanha:LP:121025_Trailblazer:Google:Trailblazer_-_Propaganda:comercial_Trailblazer" u="1"/>
        <s v="http://www.chevrolet.com.br/veiculos/todos-os-modelos/suvs/trailblazer/apresentacao.html?cmp=Campanha:LP:121025_Trailblazer:Google:Trailblazer-BlazerChevrolet:blazerchevrolette" u="1"/>
        <s v="http://www.chevrolet.com.br/veiculos/todos-os-modelos/pickups/cabinedupla/index.html?cmp=Campanha:LP:S10:Google:S10_-_Caminhonete:caminhonete_S_10" u="1"/>
        <s v="http://www.chevrolet.com.br/veiculos/todos-os-modelos/suvs/trailblazer/apresentacao.html?cmp=Campanha:LP:121025_Trailblazer:Google:Trailblazer_-_Ano:nova_Trailblazer_2013_chevrolet" u="1"/>
        <s v="http://www.chevrolet.com.br/veiculos/todos-os-modelos/suvs/trailblazer/apresentacao.html?cmp=Campanha:LP:121025_Trailblazer:Google:Trailblazer_-_Ano:novo_Trailblazer_2013_chevrolet" u="1"/>
        <s v="http://www.chevrolet.com.br/veiculos/todos-os-modelos/suvs/trailblazer/apresentacao.html?cmp=Campanha:LP:121025_Trailblazer:Google:Trailblazer-LTZ:TrailblazerLTZ" u="1"/>
        <s v="http://www.chevrolet.com.br/veiculos/todos-os-modelos/suvs/trailblazer/apresentacao.html?cmp=Campanha:LP:121025_Trailblazer:Google:Specs_Blazer:blaser_v6" u="1"/>
        <s v="http://www.chevrolet.com.br/veiculos/todos-os-modelos/suvs/trailblazer/apresentacao.html?cmp=Campanha:LP:121025_Trailblazer:Google:Specs_Blazer:blaser_4x4" u="1"/>
        <s v="http://www.chevrolet.com.br/veiculos/todos-os-modelos/pickups/cabinedupla/index.html?cmp=Campanha:LP:S10:Google:S10_-_Preco:S10_LTZ_valor" u="1"/>
        <s v="http://www.chevrolet.com.br/veiculos/todos-os-modelos/suvs/trailblazer/apresentacao.html?cmp=Campanha:LP:121025_Trailblazer:Google:Blazer:blazer" u="1"/>
        <s v="http://www.chevrolet.com.br/veiculos/todos-os-modelos/pickups/cabinedupla/index.html?cmp=Campanha:LP:S10:Google:S10_-_BRETAIL:S10_financiar" u="1"/>
        <s v="http://www.chevrolet.com.br/veiculos/todos-os-modelos/pickups/cabinedupla/index.html?cmp=Campanha:LP:S10:Google:S10_-_Lancamento:quando_sai_S10" u="1"/>
        <s v="http://www.chevrolet.com.br/veiculos/todos-os-modelos/suvs/trailblazer/apresentacao.html?cmp=Campanha:LP:121025_Trailblazer:Google:Blazer:carros_blaser" u="1"/>
        <s v="http://www.chevrolet.com.br/veiculos/todos-os-modelos/pickups/cabinedupla/index.html?cmp=Campanha:LP:S10:Google:S10_-_Motor:S_10_24" u="1"/>
        <s v="http://www.chevrolet.com.br/veiculos/todos-os-modelos/pickups/cabinedupla/index.html?cmp=Campanha:LP:S10:Google:S10_-_BRETAIL:S-10_festival" u="1"/>
        <s v="http://www.chevrolet.com.br/veiculos/todos-os-modelos/pickups/cabinedupla/index.html?cmp=Campanha:LP:S10:Google:S10_-_BRETAIL:S_10_festival" u="1"/>
        <s v="http://www.chevrolet.com.br/veiculos/todos-os-modelos/suvs/trailblazer/apresentacao.html?cmp=Campanha:LP:121025_Trailblazer:Google:Trailblazer_-_Blazer_Chevrolet:blaser_chevy" u="1"/>
        <s v="http://www.chevrolet.com.br/veiculos/todos-os-modelos/pickups/cabinedupla/index.html?cmp=Campanha:LP:S10:Google:S10_-_Combustivel:S-10_flex" u="1"/>
        <s v="http://www.chevrolet.com.br/veiculos/todos-os-modelos/suvs/trailblazer/apresentacao.html?cmp=Campanha:LP:121025_Trailblazer:Google:Blazer:carro_blaser" u="1"/>
        <s v="http://www.chevrolet.com.br/veiculos/todos-os-modelos/suvs/trailblazer/apresentacao.html?cmp=Campanha:LP:121025_Trailblazer:Google:Specs_Trailblazer:trailblazer_36" u="1"/>
        <s v="http://www.chevrolet.com.br/veiculos/todos-os-modelos/pickups/cabinedupla/index.html?cmp=Campanha:LP:S10:Google:S10_-_Chevrolet:S-10_chevy" u="1"/>
        <s v="http://www.chevrolet.com.br/veiculos/todos-os-modelos/pickups/cabinedupla/index.html?cmp=Campanha:LP:S10:Google:S10_-_Combustivel:nova_S-10_2013_diesel" u="1"/>
        <s v="http://www.chevrolet.com.br/veiculos/todos-os-modelos/pickups/cabinedupla/index.html?cmp=Campanha:LP:S10:Google:S10_-_LT:S-10_LT" u="1"/>
        <s v="http://www.chevrolet.com.br/veiculos/todos-os-modelos/pickups/cabinedupla/index.html?cmp=Campanha:LP:S10:Google:S10_-_LS:nova_S10_LS_2012" u="1"/>
        <s v="http://www.chevrolet.com.br/veiculos/todos-os-modelos/pickups/cabinedupla/index.html?cmp=Campanha:LP:S10:Google:S10_-_LT:nova_S10_LT_2012" u="1"/>
        <s v="http://www.chevrolet.com.br/veiculos/todos-os-modelos/suvs/trailblazer/apresentacao.html?cmp=Campanha:LP:121025_Trailblazer:Google:Trailblazer-0km:Trailblazerzero" u="1"/>
        <s v="http://www.chevrolet.com.br/veiculos/todos-os-modelos/pickups/cabinedupla/index.html?cmp=Campanha:LP:S10:Google:S10_-_LT:carros_S-10_LT" u="1"/>
        <s v="http://www.chevrolet.com.br/veiculos/todos-os-modelos/suvs/trailblazer/apresentacao.html?cmp=Campanha:LP:121025_Trailblazer:Google:Trailblazer-BlazerChevrolet:blazerchevrolete" u="1"/>
        <s v="http://www.chevrolet.com.br/veiculos/todos-os-modelos/suvs/trailblazer/apresentacao.html?cmp=Campanha:LP:121025_Trailblazer:Google:Trailblazer_Chevrolet:trailblazer_chevrolete" u="1"/>
        <s v="http://www.chevrolet.com.br/veiculos/todos-os-modelos/suvs/trailblazer/apresentacao.html?cmp=Campanha:LP:121025_Trailblazer:Google:Trailblazer_-_Motor:Trailblazer_30" u="1"/>
        <s v="http://www.chevrolet.com.br/veiculos/todos-os-modelos/pickups/cabinedupla/index.html?cmp=Campanha:LP:S10:Google:S10_-_Preco:preco_S-10" u="1"/>
        <s v="http://www.chevrolet.com.br/veiculos/todos-os-modelos/suvs/trailblazer/apresentacao.html?cmp=Campanha:LP:121025_Trailblazer:Google:Trailblazer_-_Tracao:Trailblazer_4x2" u="1"/>
        <s v="http://www.chevrolet.com.br/veiculos/todos-os-modelos/pickups/cabinedupla/index.html?cmp=Campanha:LP:S10:Google:S10_-_Geral:S-10_forte" u="1"/>
        <s v="http://www.chevrolet.com.br/veiculos/todos-os-modelos/pickups/cabinedupla/index.html?cmp=Campanha:LP:S10:Google:S10_-_Ano:S10_2014_chevy" u="1"/>
        <s v="http://www.chevrolet.com.br/veiculos/todos-os-modelos/pickups/cabinedupla/index.html?cmp=Campanha:LP:S10:Google:S10_-_Ano:nova_S10_2014" u="1"/>
        <s v="http://www.chevrolet.com.br/veiculos/todos-os-modelos/pickups/cabinedupla/index.html?cmp=Campanha:LP:S10:Google:S10_-_BRETAIL:S10_financiamento" u="1"/>
        <s v="http://www.chevrolet.com.br/veiculos/todos-os-modelos/pickups/cabinedupla/index.html?cmp=Campanha:LP:S10:Google:S10_-_Combustivel:S-10_2014_flex" u="1"/>
        <s v="http://www.chevrolet.com.br/veiculos/todos-os-modelos/suvs/trailblazer/apresentacao.html?cmp=Campanha:LP:121025_Trailblazer:Google:Specs_Trailblazer:trailblazer_28" u="1"/>
        <s v="http://www.chevrolet.com.br/veiculos/todos-os-modelos/pickups/cabinedupla/index.html?cmp=Campanha:LP:S10:Google:S10_-_Combustivel:nova_S-10_flex" u="1"/>
        <s v="http://www.chevrolet.com.br/veiculos/todos-os-modelos/suvs/trailblazer/apresentacao.html?cmp=Campanha:LP:121025_Trailblazer:Google:Trailblazer-Ano:Trailblazer2013chevy" u="1"/>
        <s v="http://www.chevrolet.com.br/veiculos/todos-os-modelos/pickups/cabinedupla/index.html?cmp=Campanha:LP:S10:Google:S10_-_BRETAIL:S10_taxa_0" u="1"/>
        <s v="http://www.chevrolet.com.br/veiculos/todos-os-modelos/suvs/trailblazer/apresentacao.html?cmp=Campanha:LP:121025_Trailblazer:Google:Trailblazer_-_Tracao:Trailblazer_4x4" u="1"/>
        <s v="http://www.chevrolet.com.br/veiculos/todos-os-modelos/suvs/trailblazer/apresentacao.html?cmp=Campanha:LP:121025_Trailblazer:Google:Trailblazer_-_Chevrolet:Trailblazer_chevrolete" u="1"/>
        <s v="http://www.chevrolet.com.br/veiculos/todos-os-modelos/suvs/trailblazer/apresentacao.html?cmp=Campanha:LP:121025_Trailblazer:Google:Specs_Blazer:blazer_v6" u="1"/>
        <s v="http://www.chevrolet.com.br/veiculos/todos-os-modelos/pickups/cabinedupla/index.html?cmp=Campanha:LP:S10:Google:S10_-_LT:S10_LT_chevy" u="1"/>
        <s v="http://www.chevrolet.com.br/veiculos/todos-os-modelos/suvs/trailblazer/apresentacao.html?cmp=Campanha:LP:121025_Trailblazer:Google:Specs_Blazer:blazer_4x4" u="1"/>
        <s v="http://www.chevrolet.com.br/veiculos/todos-os-modelos/pickups/cabinedupla/index.html?cmp=Campanha:LP:S10:Google:S10_-_LS:nova_S10_LS_2013" u="1"/>
        <s v="http://www.chevrolet.com.br/veiculos/todos-os-modelos/suvs/trailblazer/apresentacao.html?cmp=Campanha:LP:121025_Trailblazer:Google:Trailblazer_-_LTZ:Trailblazer_LT_2013" u="1"/>
        <s v="http://www.chevrolet.com.br/veiculos/todos-os-modelos/pickups/cabinedupla/index.html?cmp=Campanha:LP:S10:Google:S10_-_LT:nova_S10_LT_2013" u="1"/>
        <s v="http://www.chevrolet.com.br/veiculos/todos-os-modelos/pickups/cabinedupla/index.html?cmp=Campanha:LP:S10:Google:S10_-_Combustivel:S_10_flex" u="1"/>
        <s v="http://www.chevrolet.com.br/veiculos/todos-os-modelos/pickups/cabinedupla/index.html?cmp=Campanha:LP:S10:Google:S10_-_Combustivel:S-10_2012_flex" u="1"/>
        <s v="http://www.chevrolet.com.br/veiculos/todos-os-modelos/pickups/cabinedupla/index.html?cmp=Campanha:LP:S10:Google:S10_-_Combustivel:S_10_2012_flex" u="1"/>
        <s v="http://www.chevrolet.com.br/veiculos/todos-os-modelos/pickups/cabinedupla/index.html?cmp=Campanha:LP:S10:Google:S10_-_Ano:S10_2014" u="1"/>
        <s v="http://www.chevrolet.com.br/veiculos/todos-os-modelos/pickups/cabinedupla/index.html?cmp=Campanha:LP:S10:Google:S10_-_0km:S10_LT_0km" u="1"/>
        <s v="http://www.chevrolet.com.br/veiculos/todos-os-modelos/pickups/cabinedupla/index.html?cmp=Campanha:LP:S10:Google:S10_-_Combustivel:S10_diesel" u="1"/>
        <s v="http://www.chevrolet.com.br/veiculos/todos-os-modelos/suvs/trailblazer/apresentacao.html?cmp=Campanha:LP:121025_Trailblazer:Google:Trailblazer_-_Tracao:Trailblazer_2013_4x2" u="1"/>
        <s v="http://www.chevrolet.com.br/veiculos/todos-os-modelos/pickups/cabinedupla/index.html?cmp=Campanha:LP:S10:Google:S10_-_Preco:preco_S_10" u="1"/>
        <s v="http://www.chevrolet.com.br/veiculos/todos-os-modelos/suvs/trailblazer/apresentacao.html?cmp=Campanha:LP:121025_Trailblazer:Google:Trailblazer_-_SUV:Trailblazer_suv" u="1"/>
        <s v="http://www.chevrolet.com.br/veiculos/todos-os-modelos/pickups/cabinedupla/index.html?cmp=Campanha:LP:S10:Google:S10_-_Specs:nova_S10_ficha_tecnica" u="1"/>
        <s v="http://www.chevrolet.com.br/veiculos/todos-os-modelos/pickups/cabinedupla/index.html?cmp=Campanha:LP:S10:Google:S10_-_Specs:S10_2012_ficha_tecnica" u="1"/>
        <s v="http://www.chevrolet.com.br/veiculos/todos-os-modelos/pickups/cabinedupla/index.html?cmp=Campanha:LP:S10:Google:S10_-_Specs:S10_2013_ficha_tecnica" u="1"/>
        <s v="http://www.chevrolet.com.br/veiculos/todos-os-modelos/suvs/trailblazer/apresentacao.html?cmp=Campanha:LP:121025_Trailblazer:Google:Blazer:carro_blazer" u="1"/>
        <s v="http://www.chevrolet.com.br/veiculos/todos-os-modelos/pickups/cabinedupla/index.html?cmp=Campanha:LP:S10:Google:S10_-_Chevrolet:nova_S-10_chevy" u="1"/>
        <s v="http://www.chevrolet.com.br/veiculos/todos-os-modelos/pickups/cabinedupla/index.html?cmp=Campanha:LP:S10:Google:S10_-_Preco:preco_nova_S_10_2012" u="1"/>
        <s v="http://www.chevrolet.com.br/veiculos/todos-os-modelos/pickups/cabinedupla/index.html?cmp=Campanha:LP:S10:Google:S10_-_Preco:valor_nova_S_10_2012" u="1"/>
        <s v="http://www.chevrolet.com.br/veiculos/todos-os-modelos/pickups/cabinedupla/index.html?cmp=Campanha:LP:S10:Google:S10_-_Carro:carros_S_10" u="1"/>
        <s v="http://www.chevrolet.com.br/veiculos/todos-os-modelos/pickups/cabinedupla/index.html?cmp=Campanha:LP:S10:Google:S10_-_Cabine_Simples:S-10_simples" u="1"/>
        <s v="http://www.chevrolet.com.br/veiculos/todos-os-modelos/pickups/cabinedupla/index.html?cmp=Campanha:LP:S10:Google:S10_-_Cabine_Simples:S_10_simples" u="1"/>
        <s v="http://www.chevrolet.com.br/veiculos/todos-os-modelos/pickups/cabinedupla/index.html?cmp=Campanha:LP:S10:Google:S10_-_Pickup:pick_up_S10" u="1"/>
        <s v="http://www.chevrolet.com.br/veiculos/todos-os-modelos/pickups/cabinedupla/index.html?cmp=Campanha:LP:S10:Google:S10_-_Preco:qual_o_valor_S10" u="1"/>
        <s v="http://www.chevrolet.com.br/veiculos/todos-os-modelos/pickups/cabinedupla/index.html?cmp=Campanha:LP:S10:Google:S10_-_Preco:preco_nova_S_10_2013" u="1"/>
        <s v="http://www.chevrolet.com.br/veiculos/todos-os-modelos/pickups/cabinedupla/index.html?cmp=Campanha:LP:S10:Google:S10_-_Caminhonete:caminhonete_S10" u="1"/>
        <s v="http://www.chevrolet.com.br/veiculos/todos-os-modelos/pickups/cabinedupla/index.html?cmp=Campanha:LP:S10:Google:S10_-_Ano:S10_2014_GM" u="1"/>
        <s v="http://www.chevrolet.com.br/veiculos/todos-os-modelos/pickups/cabinedupla/index.html?cmp=Campanha:LP:S10:Google:S10_-_LS:carros_S10_LS_2013" u="1"/>
        <s v="http://www.chevrolet.com.br/veiculos/todos-os-modelos/pickups/cabinedupla/index.html?cmp=Campanha:LP:S10:Google:S10_-_Chevrolet:S10_chevrolett" u="1"/>
        <s v="http://www.chevrolet.com.br/veiculos/todos-os-modelos/pickups/cabinedupla/index.html?cmp=Campanha:LP:S10:Google:S10_-_Cabine_Dupla:S10_LTZ_dupla" u="1"/>
        <s v="http://www.chevrolet.com.br/veiculos/todos-os-modelos/pickups/cabinedupla/index.html?cmp=Campanha:LP:S10:Google:S10_-_Lancamento:lancamento_S_10" u="1"/>
        <s v="http://www.chevrolet.com.br/veiculos/todos-os-modelos/pickups/cabinedupla/index.html?cmp=Campanha:LP:S10:Google:S10_-_Cabine_Dupla:S-10_LS_cabine_dupla" u="1"/>
        <s v="http://www.chevrolet.com.br/veiculos/todos-os-modelos/pickups/cabinedupla/index.html?cmp=Campanha:LP:S10:Google:S10_-_Cabine_Dupla:S-10_LT_cabine_dupla" u="1"/>
        <s v="http://www.chevrolet.com.br/veiculos/todos-os-modelos/pickups/cabinedupla/index.html?cmp=Campanha:LP:S10:Google:S10_-_Cabine_Dupla:S10_LTZ_cabine_dupla" u="1"/>
        <s v="http://www.chevrolet.com.br/veiculos/todos-os-modelos/pickups/cabinedupla/index.html?cmp=Campanha:LP:S10:Google:S10_-_LS:S_10_LS" u="1"/>
        <s v="http://www.chevrolet.com.br/veiculos/todos-os-modelos/suvs/trailblazer/apresentacao.html?cmp=Campanha:LP:121025_Trailblazer:Google:Trailblazer-SUV:Trailblazersuvs" u="1"/>
        <s v="http://www.chevrolet.com.br/veiculos/todos-os-modelos/pickups/cabinedupla/index.html?cmp=Campanha:LP:S10:Google:S10_-_LTZ:S10_LTZ" u="1"/>
        <s v="http://www.chevrolet.com.br/veiculos/todos-os-modelos/suvs/trailblazer/apresentacao.html?cmp=Campanha:LP:121025_Trailblazer:Google:Trailblazer_-_Tracao:Trailblazer_2013_4x4" u="1"/>
        <s v="http://www.chevrolet.com.br/veiculos/todos-os-modelos/pickups/cabinedupla/index.html?cmp=Campanha:LP:S10:Google:S10_-_Chevrolet:S-10_GM" u="1"/>
        <s v="http://www.chevrolet.com.br/veiculos/todos-os-modelos/suvs/trailblazer/apresentacao.html?cmp=Campanha:LP:121025_Trailblazer:Google:Trailblazer_-_Preco:precos_Trailblazer_2013" u="1"/>
        <s v="http://www.chevrolet.com.br/veiculos/todos-os-modelos/suvs/trailblazer/apresentacao.html?cmp=Campanha:LP:121025_Trailblazer:Google:Trailblazer_-_Preco:preco_Trail_Blazer_2013" u="1"/>
        <s v="http://www.chevrolet.com.br/veiculos/todos-os-modelos/pickups/cabinedupla/index.html?cmp=Campanha:LP:S10:Google:S10_-_LT:carros_S10_LT" u="1"/>
        <s v="http://www.chevrolet.com.br/veiculos/todos-os-modelos/pickups/cabinedupla/index.html?cmp=Campanha:LP:S10:Google:S10_-_Preco:S-10_LT_preco" u="1"/>
        <s v="http://www.chevrolet.com.br/veiculos/todos-os-modelos/pickups/cabinedupla/index.html?cmp=Campanha:LP:S10:Google:S10_-_Preco:S_10_LT_preco" u="1"/>
        <s v="http://www.chevrolet.com.br/veiculos/todos-os-modelos/suvs/trailblazer/apresentacao.html?cmp=Campanha:LP:121025_Trailblazer:Google:Specs_Blazer:bagageiro_blazer" u="1"/>
        <s v="http://www.chevrolet.com.br/veiculos/todos-os-modelos/suvs/trailblazer/apresentacao.html?cmp=Campanha:LP:121025_Trailblazer:Google:Specs_Trailblazer:trailblazer_flex" u="1"/>
        <s v="http://www.chevrolet.com.br/veiculos/todos-os-modelos/pickups/cabinedupla/index.html?cmp=Campanha:LP:S10:Google:S10_-_Motor:S10_turbo_diesel" u="1"/>
        <s v="http://www.chevrolet.com.br/veiculos/todos-os-modelos/suvs/trailblazer/apresentacao.html?cmp=Campanha:LP:121025_Trailblazer:Google:Trailblazer_-_BRETAIL:Trailblazer_taxa_zero" u="1"/>
        <s v="http://www.chevrolet.com.br/veiculos/todos-os-modelos/pickups/cabinedupla/index.html?cmp=Campanha:LP:S10:Google:S10_-_LTZ:S-10_LTZ_2012" u="1"/>
        <s v="http://www.chevrolet.com.br/veiculos/todos-os-modelos/pickups/cabinedupla/index.html?cmp=Campanha:LP:S10:Google:S10_-_LTZ:S_10_LTZ_2012" u="1"/>
        <s v="http://www.chevrolet.com.br/veiculos/todos-os-modelos/pickups/cabinedupla/index.html?cmp=Campanha:LP:S10:Google:S10_-_Combustivel:S-10_ecotec" u="1"/>
        <s v="http://www.chevrolet.com.br/veiculos/todos-os-modelos/pickups/cabinedupla/index.html?cmp=Campanha:LP:S10:Google:S10_-_Motor:S-10_28" u="1"/>
        <s v="http://www.chevrolet.com.br/veiculos/todos-os-modelos/pickups/cabinedupla/index.html?cmp=Campanha:LP:S10:Google:S10_-_LT:carros_S10_LT_2012" u="1"/>
        <s v="http://www.chevrolet.com.br/veiculos/todos-os-modelos/pickups/cabinedupla/index.html?cmp=Campanha:LP:S10:Google:S10_-_Combustivel:S-10_flexpower" u="1"/>
        <s v="http://www.chevrolet.com.br/veiculos/todos-os-modelos/pickups/cabinedupla/index.html?cmp=Campanha:LP:S10:Google:S10_-_Combustivel:S_10_flexpower" u="1"/>
        <s v="http://www.chevrolet.com.br/veiculos/todos-os-modelos/pickups/cabinedupla/index.html?cmp=Campanha:LP:S10:Google:S10_-_Propaganda:comercial_S10" u="1"/>
        <s v="http://www.chevrolet.com.br/veiculos/todos-os-modelos/pickups/cabinedupla/index.html?cmp=Campanha:LP:S10:Google:S10_-_Pickup:pik_up_S-10" u="1"/>
        <s v="http://www.chevrolet.com.br/veiculos/todos-os-modelos/pickups/cabinedupla/index.html?cmp=Campanha:LP:S10:Google:S10_-_LS:S-10_LS_chevrolet" u="1"/>
        <s v="http://www.chevrolet.com.br/veiculos/todos-os-modelos/pickups/cabinedupla/index.html?cmp=Campanha:LP:S10:Google:S10_-_LS:S_10_LS_chevrolet" u="1"/>
        <s v="http://www.chevrolet.com.br/veiculos/todos-os-modelos/pickups/cabinedupla/index.html?cmp=Campanha:LP:S10:Google:S10_-_LT:S-10_LT_chevrolet" u="1"/>
        <s v="http://www.chevrolet.com.br/veiculos/todos-os-modelos/pickups/cabinedupla/index.html?cmp=Campanha:LP:S10:Google:S10_-_LT:S_10_LT_chevrolet" u="1"/>
        <s v="http://www.chevrolet.com.br/veiculos/todos-os-modelos/suvs/trailblazer/apresentacao.html?cmp=Campanha:LP:121025_Trailblazer:Google:Trailblazer:carro_trailblazer" u="1"/>
        <s v="http://www.chevrolet.com.br/veiculos/todos-os-modelos/pickups/cabinedupla/index.html?cmp=Campanha:LP:S10:Google:S10_-_Motor:S-10_36" u="1"/>
        <s v="http://www.chevrolet.com.br/veiculos/todos-os-modelos/pickups/cabinedupla/index.html?cmp=Campanha:LP:S10:Google:S10_-_BRETAIL:S10_oferta" u="1"/>
        <s v="http://www.chevrolet.com.br/veiculos/todos-os-modelos/pickups/cabinedupla/index.html?cmp=Campanha:LP:S10:Google:S10_-_Pickup:picapes_S_10" u="1"/>
        <s v="http://www.chevrolet.com.br/veiculos/todos-os-modelos/suvs/trailblazer/apresentacao.html?cmp=Campanha:LP:121025_Trailblazer:Google:Trailblazer_-_LTZ:Trailblazer_LTZ_chevy" u="1"/>
        <s v="http://www.chevrolet.com.br/veiculos/todos-os-modelos/pickups/cabinedupla/index.html?cmp=Campanha:LP:S10:Google:S10_-_Motor:S-10_v6" u="1"/>
        <s v="http://www.chevrolet.com.br/veiculos/todos-os-modelos/suvs/trailblazer/apresentacao.html?cmp=Campanha:LP:121025_Trailblazer:Google:Trailblazer-Tracao:Trailblazer4x4" u="1"/>
        <s v="http://www.chevrolet.com.br/veiculos/todos-os-modelos/pickups/cabinedupla/index.html?cmp=Campanha:LP:S10:Google:S10_-_Motor:S-10_20" u="1"/>
        <s v="http://www.chevrolet.com.br/veiculos/todos-os-modelos/suvs/trailblazer/apresentacao.html?cmp=Campanha:LP:121025_Trailblazer:Google:Specs_Trailblazer:trail_blazer_28" u="1"/>
        <s v="http://www.chevrolet.com.br/veiculos/todos-os-modelos/suvs/trailblazer/apresentacao.html?cmp=Campanha:LP:121025_Trailblazer:Google:Trailblazer_-_Combustivel:Trailblazer_gasolina" u="1"/>
        <s v="http://www.chevrolet.com.br/veiculos/todos-os-modelos/suvs/trailblazer/apresentacao.html?cmp=Campanha:LP:121025_Trailblazer:Google:Trailblazer_-_Ano:Trail_Blazer_2013_chevrolet" u="1"/>
        <s v="http://www.chevrolet.com.br/veiculos/todos-os-modelos/suvs/trailblazer/apresentacao.html?cmp=Campanha:LP:121025_Trailblazer:Google:Trailblazer_-_Chevrolet:Trailblazer_chevrolet" u="1"/>
        <s v="http://www.chevrolet.com.br/veiculos/todos-os-modelos/suvs/trailblazer/apresentacao.html?cmp=Campanha:LP:121025_Trailblazer:Google:Trailblazer-BRETAIL:Trailblazertaxazero" u="1"/>
        <s v="http://www.chevrolet.com.br/veiculos/todos-os-modelos/pickups/cabinedupla/index.html?cmp=Campanha:LP:S10:Google:S10_-_Carro:automoveis_S-10" u="1"/>
        <s v="http://www.chevrolet.com.br/veiculos/todos-os-modelos/pickups/cabinedupla/index.html?cmp=Campanha:LP:S10:Google:S10_-_Motor:S-10_turbo" u="1"/>
        <s v="http://www.chevrolet.com.br/veiculos/todos-os-modelos/pickups/cabinedupla/index.html?cmp=Campanha:LP:S10:Google:S10_-_Only:nova_S-10" u="1"/>
        <s v="http://www.chevrolet.com.br/veiculos/todos-os-modelos/pickups/cabinedupla/index.html?cmp=Campanha:LP:S10:Google:S10_-_Caminhonete:caminhonetas_S10" u="1"/>
        <s v="http://www.chevrolet.com.br/veiculos/todos-os-modelos/suvs/trailblazer/apresentacao.html?cmp=Campanha:LP:121025_Trailblazer:Google:Specs_Trailblazer:trail_blazer_v6" u="1"/>
        <s v="http://www.chevrolet.com.br/veiculos/todos-os-modelos/pickups/cabinedupla/index.html?cmp=Campanha:LP:S10:Google:S10_-_Carro:veiculo_S10" u="1"/>
        <s v="http://www.chevrolet.com.br/veiculos/todos-os-modelos/pickups/cabinedupla/index.html?cmp=Campanha:LP:S10:Google:S10_-_Caminhonete:caminhonete_nova_S-10" u="1"/>
        <s v="http://www.chevrolet.com.br/veiculos/todos-os-modelos/pickups/cabinedupla/index.html?cmp=Campanha:LP:S10:Google:S10_-_Pickup:picape_S_10" u="1"/>
        <s v="http://www.chevrolet.com.br/veiculos/todos-os-modelos/pickups/cabinedupla/index.html?cmp=Campanha:LP:S10:Google:S10_-_Tracao:nova_S10_4x2" u="1"/>
        <s v="http://www.chevrolet.com.br/veiculos/todos-os-modelos/pickups/cabinedupla/index.html?cmp=Campanha:LP:S10:Google:S10_-_Motor:S_10_25" u="1"/>
        <s v="http://www.chevrolet.com.br/veiculos/todos-os-modelos/suvs/trailblazer/apresentacao.html?cmp=Campanha:LP:121025_Trailblazer:Google:Trailblazer_-_0km:Trailblazer_0_km" u="1"/>
        <s v="http://www.chevrolet.com.br/veiculos/todos-os-modelos/pickups/cabinedupla/index.html?cmp=Campanha:LP:S10:Google:S10_-_Tracao:S-10_4x2" u="1"/>
        <s v="http://www.chevrolet.com.br/veiculos/todos-os-modelos/pickups/cabinedupla/index.html?cmp=Campanha:LP:S10:Google:S10_-_Propaganda:comercial_nova_S10" u="1"/>
        <s v="http://www.chevrolet.com.br/veiculos/todos-os-modelos/pickups/cabinedupla/index.html?cmp=Campanha:LP:S10:Google:S10_-_Preco:valor_S10" u="1"/>
        <s v="http://www.chevrolet.com.br/veiculos/todos-os-modelos/pickups/cabinedupla/index.html?cmp=Campanha:LP:S10:Google:S10_-_Chevrolet:S-10_general_motors" u="1"/>
        <s v="http://www.chevrolet.com.br/veiculos/todos-os-modelos/pickups/cabinedupla/index.html?cmp=Campanha:LP:S10:Google:S10_-_Chevrolet:S_10_general_motors" u="1"/>
        <s v="http://www.chevrolet.com.br/veiculos/todos-os-modelos/suvs/trailblazer/apresentacao.html?cmp=Campanha:LP:121025_Trailblazer:Google:Trailblazer-LTZ:TrailblazerLTZchevy" u="1"/>
        <s v="http://www.chevrolet.com.br/veiculos/todos-os-modelos/pickups/cabinedupla/index.html?cmp=Campanha:LP:S10:Google:S10_-_LTZ:carros_nova_S10_LTZ" u="1"/>
        <s v="http://www.chevrolet.com.br/veiculos/todos-os-modelos/suvs/trailblazer/apresentacao.html?cmp=Campanha:LP:121025_Trailblazer:Google:Trailblazer_-_Motor:Trailblazer_24" u="1"/>
        <s v="http://www.chevrolet.com.br/veiculos/todos-os-modelos/pickups/cabinedupla/index.html?cmp=Campanha:LP:S10:Google:S10_-_Only:S10" u="1"/>
        <s v="http://www.chevrolet.com.br/veiculos/todos-os-modelos/suvs/trailblazer/apresentacao.html?cmp=Campanha:LP:121025_Trailblazer:Google:Trailblazer-BRETAIL:Trailblazerofertas" u="1"/>
        <s v="http://www.chevrolet.com.br/veiculos/todos-os-modelos/pickups/cabinedupla/index.html?cmp=Campanha:LP:S10:Google:S10_-_Preco:quanto_custa_S10" u="1"/>
        <s v="http://www.chevrolet.com.br/veiculos/todos-os-modelos/pickups/cabinedupla/index.html?cmp=Campanha:LP:S10:Google:S10_-_Chevrolet:S-10_chevrolette" u="1"/>
        <s v="http://www.chevrolet.com.br/veiculos/todos-os-modelos/pickups/cabinedupla/index.html?cmp=Campanha:LP:S10:Google:S10_-_Chevrolet:S_10_chevrolette" u="1"/>
        <s v="http://www.chevrolet.com.br/veiculos/todos-os-modelos/pickups/cabinedupla/index.html?cmp=Campanha:LP:S10:Google:S10_-_LS:pickup_S10_LS" u="1"/>
        <s v="http://www.chevrolet.com.br/veiculos/todos-os-modelos/pickups/cabinedupla/index.html?cmp=Campanha:LP:S10:Google:S10_-_Chevrolet:nova_S-10_GM" u="1"/>
        <s v="http://www.chevrolet.com.br/veiculos/todos-os-modelos/suvs/trailblazer/apresentacao.html?cmp=Campanha:LP:121025_Trailblazer:Google:Specs_Blazer:blaser_flex" u="1"/>
        <s v="http://www.chevrolet.com.br/veiculos/todos-os-modelos/suvs/trailblazer/apresentacao.html?cmp=Campanha:LP:121025_Trailblazer:Google:Specs_Trailblazer:trailblazer_36_v6" u="1"/>
        <s v="http://www.chevrolet.com.br/veiculos/todos-os-modelos/pickups/cabinedupla/index.html?cmp=Campanha:LP:S10:Google:S10_-_Motor:S10_25" u="1"/>
        <s v="http://www.chevrolet.com.br/veiculos/todos-os-modelos/pickups/cabinedupla/index.html?cmp=Campanha:LP:S10:Google:S10_-_Tracao:S-10_4x4" u="1"/>
        <s v="http://www.chevrolet.com.br/veiculos/todos-os-modelos/pickups/cabinedupla/index.html?cmp=Campanha:LP:S10:Google:S10_-_Cambio:S10_cambio_automatico" u="1"/>
        <s v="http://www.chevrolet.com.br/veiculos/todos-os-modelos/suvs/trailblazer/apresentacao.html?cmp=Campanha:LP:121025_Trailblazer:Google:Trailblazer_-_BRETAIL:Trailblazer_promocao" u="1"/>
        <s v="http://www.chevrolet.com.br/veiculos/todos-os-modelos/pickups/cabinedupla/index.html?cmp=Campanha:LP:S10:Google:S10_-_Preco:quanto_custa_S-10" u="1"/>
        <s v="http://www.chevrolet.com.br/veiculos/todos-os-modelos/suvs/trailblazer/apresentacao.html?cmp=Campanha:LP:121025_Trailblazer:Google:Trailblazer-Motor:Trailblazer28" u="1"/>
        <s v="http://www.chevrolet.com.br/veiculos/todos-os-modelos/suvs/trailblazer/apresentacao.html?cmp=Campanha:LP:121025_Trailblazer:Google:Trailblazer-BlazerChevrolet:blaserGM" u="1"/>
        <s v="http://www.chevrolet.com.br/veiculos/todos-os-modelos/pickups/cabinedupla/index.html?cmp=Campanha:LP:S10:Google:S10_-_LTZ:S10_LTZ_2013" u="1"/>
        <s v="http://www.chevrolet.com.br/veiculos/todos-os-modelos/pickups/cabinedupla/index.html?cmp=Campanha:LP:S10:Google:S10_-_Preco:valores_S-10" u="1"/>
        <s v="http://www.chevrolet.com.br/veiculos/todos-os-modelos/suvs/trailblazer/apresentacao.html?cmp=Campanha:LP:121025_Trailblazer:Google:Blazer:blazer_2014" u="1"/>
        <s v="http://www.chevrolet.com.br/veiculos/todos-os-modelos/pickups/cabinedupla/index.html?cmp=Campanha:LP:S10:Google:S10_-_LTZ:S-10_LTZ" u="1"/>
        <s v="http://www.chevrolet.com.br/veiculos/todos-os-modelos/pickups/cabinedupla/index.html?cmp=Campanha:LP:S10:Google:S10_-_Tracao:S_10_4x2" u="1"/>
        <s v="http://www.chevrolet.com.br/veiculos/todos-os-modelos/suvs/trailblazer/apresentacao.html?cmp=Campanha:LP:121025_Trailblazer:Google:Trailblazer_-_Propaganda:comercial_Trailblazer_2013" u="1"/>
        <s v="http://www.chevrolet.com.br/veiculos/todos-os-modelos/pickups/cabinedupla/index.html?cmp=Campanha:LP:S10:Google:S10_-_Carro:carro_S-10" u="1"/>
        <s v="http://www.chevrolet.com.br/veiculos/todos-os-modelos/pickups/cabinedupla/index.html?cmp=Campanha:LP:S10:Google:S10_-_Cabine_Dupla:S-10_dupla" u="1"/>
        <s v="http://www.chevrolet.com.br/veiculos/todos-os-modelos/pickups/cabinedupla/index.html?cmp=Campanha:LP:S10:Google:S10_-_Propaganda:propaganda_S10_2012" u="1"/>
        <s v="http://www.chevrolet.com.br/veiculos/todos-os-modelos/suvs/trailblazer/apresentacao.html?cmp=Campanha:LP:121025_Trailblazer:Google:Trailblazer-Motor:Trailblazer2013v6" u="1"/>
        <s v="http://www.chevrolet.com.br/veiculos/todos-os-modelos/pickups/cabinedupla/index.html?cmp=Campanha:LP:S10:Google:S10_-_Combustivel:nova_S10_2014_diesel" u="1"/>
        <s v="http://www.chevrolet.com.br/veiculos/todos-os-modelos/pickups/cabinedupla/index.html?cmp=Campanha:LP:S10:Google:S10_-_Propaganda:comercial_S_10" u="1"/>
        <s v="http://www.chevrolet.com.br/veiculos/todos-os-modelos/pickups/cabinedupla/index.html?cmp=Campanha:LP:S10:Google:S10_-_Propaganda:propaganda_S10_2013" u="1"/>
        <s v="http://www.chevrolet.com.br/veiculos/todos-os-modelos/pickups/cabinedupla/index.html?cmp=Campanha:LP:S10:Google:S10_-_Cabine_Dupla:nova_S10_LTZ_cabine_dupla" u="1"/>
        <s v="http://www.chevrolet.com.br/veiculos/todos-os-modelos/pickups/cabinedupla/index.html?cmp=Campanha:LP:S10:Google:S10_-_Combustivel:nova_S10_diesel" u="1"/>
        <s v="http://www.chevrolet.com.br/veiculos/todos-os-modelos/pickups/cabinedupla/index.html?cmp=Campanha:LP:S10:Google:S10_-_BRETAIL:S10_LTZ_taxa_0" u="1"/>
        <s v="http://www.chevrolet.com.br/veiculos/todos-os-modelos/pickups/cabinedupla/index.html?cmp=Campanha:LP:S10:Google:S10_-_Tracao:nova_S10_4x4" u="1"/>
        <s v="http://www.chevrolet.com.br/veiculos/todos-os-modelos/suvs/trailblazer/apresentacao.html?cmp=Campanha:LP:121025_Trailblazer:Google:Trailblazer-BlazerChevrolet:blazerGM" u="1"/>
        <s v="http://www.chevrolet.com.br/veiculos/todos-os-modelos/pickups/cabinedupla/index.html?cmp=Campanha:LP:S10:Google:S10_-_Motor:S10_turbo" u="1"/>
        <s v="http://www.chevrolet.com.br/veiculos/todos-os-modelos/suvs/trailblazer/apresentacao.html?cmp=Campanha:LP:121025_Trailblazer:Google:Trailblazer:trailblazer" u="1"/>
        <s v="http://www.chevrolet.com.br/veiculos/todos-os-modelos/pickups/cabinedupla/index.html?cmp=Campanha:LP:S10:Google:S10_-_Ano:nova_S_10_2012" u="1"/>
        <s v="http://www.chevrolet.com.br/veiculos/todos-os-modelos/pickups/cabinedupla/index.html?cmp=Campanha:LP:S10:Google:S10_-_Combustivel:nova_S10_2013_diesel" u="1"/>
        <s v="http://www.chevrolet.com.br/veiculos/todos-os-modelos/suvs/trailblazer/apresentacao.html?cmp=Campanha:LP:121025_Trailblazer:Google:Trailblazer:trailblazer_2012" u="1"/>
        <s v="http://www.chevrolet.com.br/veiculos/todos-os-modelos/suvs/trailblazer/apresentacao.html?cmp=Campanha:LP:121025_Trailblazer:Google:Trailblazer_-_Chevrolet:Trail_Blazer_chevy" u="1"/>
        <s v="http://www.chevrolet.com.br/veiculos/todos-os-modelos/pickups/cabinedupla/index.html?cmp=Campanha:LP:S10:Google:S10_-_Ano:nova_S_10_2013" u="1"/>
        <s v="http://www.chevrolet.com.br/veiculos/todos-os-modelos/pickups/cabinedupla/index.html?cmp=Campanha:LP:S10:Google:S10_-_Pickup:pickup_S-10" u="1"/>
        <s v="http://www.chevrolet.com.br/veiculos/todos-os-modelos/suvs/trailblazer/apresentacao.html?cmp=Campanha:LP:121025_Trailblazer:Google:Preco_Trailblazer:valor_trailblazer" u="1"/>
        <s v="http://www.chevrolet.com.br/veiculos/todos-os-modelos/suvs/trailblazer/apresentacao.html?cmp=Campanha:LP:121025_Trailblazer:Google:Trailblazer-Fotos:imagemTrailblazer" u="1"/>
        <s v="http://www.chevrolet.com.br/veiculos/todos-os-modelos/suvs/trailblazer/apresentacao.html?cmp=Campanha:LP:121025_Trailblazer:Google:Trailblazer-Preco:precosTrailblazer" u="1"/>
        <s v="http://www.chevrolet.com.br/veiculos/todos-os-modelos/suvs/trailblazer/apresentacao.html?cmp=Campanha:LP:121025_Trailblazer:Google:Trailblazer_-_Only:novo_Trailblazer" u="1"/>
        <s v="http://www.chevrolet.com.br/veiculos/todos-os-modelos/pickups/cabinedupla/index.html?cmp=Campanha:LP:S10:Google:S10_-_Ano:nova_S_10_2014" u="1"/>
        <s v="http://www.chevrolet.com.br/veiculos/todos-os-modelos/suvs/trailblazer/apresentacao.html?cmp=Campanha:LP:121025_Trailblazer:Google:Trailblazer:trailblazer_2013" u="1"/>
        <s v="http://www.chevrolet.com.br/veiculos/todos-os-modelos/pickups/cabinedupla/index.html?cmp=Campanha:LP:S10:Google:S10_-_Cabine_Simples:nova_S-10_simples" u="1"/>
        <s v="http://www.chevrolet.com.br/veiculos/todos-os-modelos/pickups/cabinedupla/index.html?cmp=Campanha:LP:S10:Google:S10_-_Cabine_Simples:nova_S_10_simples" u="1"/>
        <s v="http://www.chevrolet.com.br/veiculos/todos-os-modelos/suvs/trailblazer/apresentacao.html?cmp=Campanha:LP:121025_Trailblazer:Google:Trailblazer:trailblazer_2014" u="1"/>
        <s v="http://www.chevrolet.com.br/veiculos/todos-os-modelos/pickups/cabinedupla/index.html?cmp=Campanha:LP:S10:Google:S10_-_LTZ:caminhonete_S10_LTZ" u="1"/>
        <s v="http://www.chevrolet.com.br/veiculos/todos-os-modelos/pickups/cabinedupla/index.html?cmp=Campanha:LP:S10:Google:S10_-_Cabine_Simples:S10_simples" u="1"/>
        <s v="http://www.chevrolet.com.br/veiculos/todos-os-modelos/suvs/trailblazer/apresentacao.html?cmp=Campanha:LP:121025_Trailblazer:Google:Trailblazer_-_Motor:Trailblazer_25" u="1"/>
        <s v="http://www.chevrolet.com.br/veiculos/todos-os-modelos/pickups/cabinedupla/index.html?cmp=Campanha:LP:S10:Google:S10_-_Carro:carro_nova_S-10" u="1"/>
        <s v="http://www.chevrolet.com.br/veiculos/todos-os-modelos/pickups/cabinedupla/index.html?cmp=Campanha:LP:S10:Google:S10_-_Fotos:fotos_nova_S-10" u="1"/>
        <s v="http://www.chevrolet.com.br/veiculos/todos-os-modelos/pickups/cabinedupla/index.html?cmp=Campanha:LP:S10:Google:S10_-_Preco:preco_nova_S-10" u="1"/>
        <s v="http://www.chevrolet.com.br/veiculos/todos-os-modelos/pickups/cabinedupla/index.html?cmp=Campanha:LP:S10:Google:S10_-_Preco:valor_nova_S-10" u="1"/>
        <s v="http://www.chevrolet.com.br/veiculos/todos-os-modelos/pickups/cabinedupla/index.html?cmp=Campanha:LP:S10:Google:S10_-_Combustivel:S-10_diesel" u="1"/>
        <s v="http://www.chevrolet.com.br/veiculos/todos-os-modelos/pickups/cabinedupla/index.html?cmp=Campanha:LP:S10:Google:S10_-_Combustivel:S_10_diesel" u="1"/>
        <s v="http://www.chevrolet.com.br/veiculos/todos-os-modelos/suvs/trailblazer/apresentacao.html?cmp=Campanha:LP:121025_Trailblazer:Google:Trailblazer_-_Fotos:fotos_nova_Trailblazer" u="1"/>
        <s v="http://www.chevrolet.com.br/veiculos/todos-os-modelos/suvs/trailblazer/apresentacao.html?cmp=Campanha:LP:121025_Trailblazer:Google:Trailblazer_-_Preco:preco_nova_Trailblazer" u="1"/>
        <s v="http://www.chevrolet.com.br/veiculos/todos-os-modelos/suvs/trailblazer/apresentacao.html?cmp=Campanha:LP:121025_Trailblazer:Google:Trailblazer_-_Preco:preco_novo_Trailblazer" u="1"/>
        <s v="http://www.chevrolet.com.br/veiculos/todos-os-modelos/suvs/trailblazer/apresentacao.html?cmp=Campanha:LP:121025_Trailblazer:Google:Trailblazer_-_Preco:valor_nova_Trailblazer" u="1"/>
        <s v="http://www.chevrolet.com.br/veiculos/todos-os-modelos/pickups/cabinedupla/index.html?cmp=Campanha:LP:S10:Google:S10_-_Preco:preco_S10" u="1"/>
        <s v="http://www.chevrolet.com.br/veiculos/todos-os-modelos/pickups/cabinedupla/index.html?cmp=Campanha:LP:S10:Google:S10_-_Tracao:S_10_4x4" u="1"/>
        <s v="http://www.chevrolet.com.br/veiculos/todos-os-modelos/pickups/cabinedupla/index.html?cmp=Campanha:LP:S10:Google:S10_-_Fotos:fotos_S-10" u="1"/>
        <s v="http://www.chevrolet.com.br/veiculos/todos-os-modelos/pickups/cabinedupla/index.html?cmp=Campanha:LP:S10:Google:S10_-_Caminhonete:caminhonetes_S-10" u="1"/>
        <s v="http://www.chevrolet.com.br/veiculos/todos-os-modelos/pickups/cabinedupla/index.html?cmp=Campanha:LP:S10:Google:S10_-_Motor:S10_turbodiesel" u="1"/>
        <s v="http://www.chevrolet.com.br/veiculos/todos-os-modelos/suvs/trailblazer/apresentacao.html?cmp=Campanha:LP:121025_Trailblazer:Google:Trailblazer_-_Preco:preco_nova_Trailblazer_2013" u="1"/>
        <s v="http://www.chevrolet.com.br/veiculos/todos-os-modelos/pickups/cabinedupla/index.html?cmp=Campanha:LP:S10:Google:S10_-_BRETAIL:S10_festival" u="1"/>
        <s v="http://www.chevrolet.com.br/veiculos/todos-os-modelos/pickups/cabinedupla/index.html?cmp=Campanha:LP:S10:Google:S10_-_Combustivel:S-10_2013_diesel" u="1"/>
        <s v="http://www.chevrolet.com.br/veiculos/todos-os-modelos/pickups/cabinedupla/index.html?cmp=Campanha:LP:S10:Google:S10_-_Combustivel:S_10_2013_diesel" u="1"/>
        <s v="http://www.chevrolet.com.br/veiculos/todos-os-modelos/suvs/trailblazer/apresentacao.html?cmp=Campanha:LP:121025_Trailblazer:Google:Trailblazer-LTZ:TrailblazerLSchevrolet" u="1"/>
        <s v="http://www.chevrolet.com.br/veiculos/todos-os-modelos/suvs/trailblazer/apresentacao.html?cmp=Campanha:LP:121025_Trailblazer:Google:Trailblazer-LTZ:TrailBlazerLTchevrolet" u="1"/>
        <s v="http://www.chevrolet.com.br/veiculos/todos-os-modelos/pickups/cabinedupla/index.html?cmp=Campanha:LP:S10:Google:S10_-_Combustivel:nova_S10_2012_diesel" u="1"/>
        <s v="http://www.chevrolet.com.br/veiculos/todos-os-modelos/suvs/trailblazer/apresentacao.html?cmp=Campanha:LP:121025_Trailblazer:Google:Specs_Blazer:blazer_flex" u="1"/>
        <s v="http://www.chevrolet.com.br/veiculos/todos-os-modelos/pickups/cabinedupla/index.html?cmp=Campanha:LP:S10:Google:S10_-_Propaganda:propaganda_nova_S10_2013" u="1"/>
        <s v="http://www.chevrolet.com.br/veiculos/todos-os-modelos/suvs/trailblazer/apresentacao.html?cmp=Campanha:LP:121025_Trailblazer:Google:Trailblazer-Motor:Trailblazer25" u="1"/>
        <s v="http://www.chevrolet.com.br/veiculos/todos-os-modelos/pickups/cabinedupla/index.html?cmp=Campanha:LP:S10:Google:S10_-_Carro:carro_S_10" u="1"/>
        <s v="http://www.chevrolet.com.br/veiculos/todos-os-modelos/pickups/cabinedupla/index.html?cmp=Campanha:LP:S10:Google:S10_-_Combustivel:S10_2012_diesel" u="1"/>
        <s v="http://www.chevrolet.com.br/veiculos/todos-os-modelos/pickups/cabinedupla/index.html?cmp=Campanha:LP:S10:Google:S10_-_Pickup:picapes_S10" u="1"/>
        <s v="http://www.chevrolet.com.br/veiculos/todos-os-modelos/pickups/cabinedupla/index.html?cmp=Campanha:LP:S10:Google:S10_-_Ano:S_10_2012" u="1"/>
        <s v="http://www.chevrolet.com.br/veiculos/todos-os-modelos/suvs/trailblazer/apresentacao.html?cmp=Campanha:LP:121025_Trailblazer:Google:Trailblazer_-_Combustivel:Trail_Blazer_flex" u="1"/>
        <s v="http://www.chevrolet.com.br/veiculos/todos-os-modelos/pickups/cabinedupla/index.html?cmp=Campanha:LP:S10:Google:S10_-_Only:S-10" u="1"/>
        <s v="http://www.chevrolet.com.br/veiculos/todos-os-modelos/suvs/trailblazer/apresentacao.html?cmp=Campanha:LP:121025_Trailblazer:Google:Trailblazer-Motor:Trailblazer36" u="1"/>
        <s v="http://www.chevrolet.com.br/veiculos/todos-os-modelos/suvs/trailblazer/apresentacao.html?cmp=Campanha:LP:121025_Trailblazer:Google:Trailblazer_-_Tracao:Trail_Blazer_4x4" u="1"/>
        <s v="http://www.chevrolet.com.br/veiculos/todos-os-modelos/suvs/trailblazer/apresentacao.html?cmp=Campanha:LP:121025_Trailblazer:Google:Trailblazer-Motor:Trailblazer24" u="1"/>
        <s v="http://www.chevrolet.com.br/veiculos/todos-os-modelos/pickups/cabinedupla/index.html?cmp=Campanha:LP:S10:Google:S10_-_Combustivel:S10_2013_diesel" u="1"/>
        <s v="http://www.chevrolet.com.br/veiculos/todos-os-modelos/pickups/cabinedupla/index.html?cmp=Campanha:LP:S10:Google:S10_-_0km:S-10_0_km" u="1"/>
        <s v="http://www.chevrolet.com.br/veiculos/todos-os-modelos/pickups/cabinedupla/index.html?cmp=Campanha:LP:S10:Google:S10_-_Chevrolet:nova_S_10_chevy" u="1"/>
        <s v="http://www.chevrolet.com.br/veiculos/todos-os-modelos/suvs/trailblazer/apresentacao.html?cmp=Campanha:LP:121025_Trailblazer:Google:Trailblazer-LTZ:TrailblazerLTZchevrolet" u="1"/>
        <s v="http://www.chevrolet.com.br/veiculos/todos-os-modelos/pickups/cabinedupla/index.html?cmp=Campanha:LP:S10:Google:S10_-_Pickup:pick_up_nova_S10" u="1"/>
        <s v="http://www.chevrolet.com.br/veiculos/todos-os-modelos/suvs/trailblazer/apresentacao.html?cmp=Campanha:LP:121025_Trailblazer:Google:Specs_Blazer:frente_blazer" u="1"/>
        <s v="http://www.chevrolet.com.br/veiculos/todos-os-modelos/pickups/cabinedupla/index.html?cmp=Campanha:LP:S10:Google:S10_-_Fotos:imagens_S_10" u="1"/>
        <s v="http://www.chevrolet.com.br/veiculos/todos-os-modelos/pickups/cabinedupla/index.html?cmp=Campanha:LP:S10:Google:S10_-_BRETAIL:nova_S10_ofertas" u="1"/>
        <s v="http://www.chevrolet.com.br/veiculos/todos-os-modelos/pickups/cabinedupla/index.html?cmp=Campanha:LP:S10:Google:S10_-_Cabine_Dupla:nova_S10_LS_dupla" u="1"/>
        <s v="http://www.chevrolet.com.br/veiculos/todos-os-modelos/pickups/cabinedupla/index.html?cmp=Campanha:LP:S10:Google:S10_-_0km:S10_zero" u="1"/>
        <s v="http://www.chevrolet.com.br/veiculos/todos-os-modelos/pickups/cabinedupla/index.html?cmp=Campanha:LP:S10:Google:S10_-_Pickup:picapi_S10" u="1"/>
        <s v="http://www.chevrolet.com.br/veiculos/todos-os-modelos/pickups/cabinedupla/index.html?cmp=Campanha:LP:S10:Google:S10_-_Fotos:fotos_S_10" u="1"/>
        <s v="http://www.chevrolet.com.br/veiculos/todos-os-modelos/suvs/trailblazer/apresentacao.html?cmp=Campanha:LP:121025_Trailblazer:Google:Trailblazer_-_Combustivel:Trailblazer_flex" u="1"/>
        <s v="http://www.chevrolet.com.br/veiculos/todos-os-modelos/pickups/cabinedupla/index.html?cmp=Campanha:LP:S10:Google:S10_-_BRETAIL:S10_LTZ_taxa_zero" u="1"/>
        <s v="http://www.chevrolet.com.br/veiculos/todos-os-modelos/pickups/cabinedupla/index.html?cmp=Campanha:LP:S10:Google:S10_-_Combustivel:S10_2014_diesel" u="1"/>
        <s v="http://www.chevrolet.com.br/veiculos/todos-os-modelos/pickups/cabinedupla/index.html?cmp=Campanha:LP:S10:Google:S10_-_Propaganda:comercial_nova_S10_2012" u="1"/>
        <s v="http://www.chevrolet.com.br/veiculos/todos-os-modelos/pickups/cabinedupla/index.html?cmp=Campanha:LP:S10:Google:S10_-_Fotos:foto_nova_S-10" u="1"/>
        <s v="http://www.chevrolet.com.br/veiculos/todos-os-modelos/pickups/cabinedupla/index.html?cmp=Campanha:LP:S10:Google:S10_-_Caminhonete:camionetes_S10" u="1"/>
        <s v="http://www.chevrolet.com.br/veiculos/todos-os-modelos/pickups/cabinedupla/index.html?cmp=Campanha:LP:S10:Google:S10_-_Preco:qual_o_valor_nova_S10" u="1"/>
        <s v="http://www.chevrolet.com.br/veiculos/todos-os-modelos/pickups/cabinedupla/index.html?cmp=Campanha:LP:S10:Google:S10_-_Preco:quanto_custa_nova_S10" u="1"/>
        <s v="http://www.chevrolet.com.br/veiculos/todos-os-modelos/pickups/cabinedupla/index.html?cmp=Campanha:LP:S10:Google:S10_-_Tracao:S10_controle_de_tracao" u="1"/>
        <s v="http://www.chevrolet.com.br/veiculos/todos-os-modelos/pickups/cabinedupla/index.html?cmp=Campanha:LP:S10:Google:S10_-_LS:pick_up_S10_LS" u="1"/>
        <s v="http://www.chevrolet.com.br/veiculos/todos-os-modelos/pickups/cabinedupla/index.html?cmp=Campanha:LP:S10:Google:S10_-_Cabine_Dupla:S10_cabina_dupla" u="1"/>
        <s v="http://www.chevrolet.com.br/veiculos/todos-os-modelos/suvs/trailblazer/apresentacao.html?cmp=Campanha:LP:121025_Trailblazer:Google:Trailblazer_-_Ano:Trail_Blazer_2013" u="1"/>
        <s v="http://www.chevrolet.com.br/veiculos/todos-os-modelos/pickups/cabinedupla/index.html?cmp=Campanha:LP:S10:Google:S10_-_Propaganda:comercial_nova_S-10" u="1"/>
        <s v="http://www.chevrolet.com.br/veiculos/todos-os-modelos/pickups/cabinedupla/index.html?cmp=Campanha:LP:S10:Google:S10_-_Ano:carro_S_10_2012" u="1"/>
        <s v="http://www.chevrolet.com.br/veiculos/todos-os-modelos/pickups/cabinedupla/index.html?cmp=Campanha:LP:S10:Google:S10_-_Propaganda:comercial_nova_S10_2013" u="1"/>
        <s v="http://www.chevrolet.com.br/veiculos/todos-os-modelos/pickups/cabinedupla/index.html?cmp=Campanha:LP:S10:Google:S10_-_LTZ:carros_S10_LTZ" u="1"/>
        <s v="http://www.chevrolet.com.br/veiculos/todos-os-modelos/pickups/cabinedupla/index.html?cmp=Campanha:LP:S10:Google:S10_-_Cabine_Dupla:S10_cabina_extendida" u="1"/>
        <s v="http://www.chevrolet.com.br/veiculos/todos-os-modelos/pickups/cabinedupla/index.html?cmp=Campanha:LP:S10:Google:S10_-_Cabine_Dupla:S10_cabine_extendida" u="1"/>
        <s v="http://www.chevrolet.com.br/veiculos/todos-os-modelos/suvs/trailblazer/apresentacao.html?cmp=Campanha:LP:121025_Trailblazer:Google:Trailblazer_-_BRETAIL:Trailblazer_ofertas" u="1"/>
        <s v="http://www.chevrolet.com.br/veiculos/todos-os-modelos/suvs/trailblazer/apresentacao.html?cmp=Campanha:LP:121025_Trailblazer:Google:Trailblazer_-_Ano:Trailblazer_2013_chevy" u="1"/>
        <s v="http://www.chevrolet.com.br/veiculos/todos-os-modelos/pickups/cabinedupla/index.html?cmp=Campanha:LP:S10:Google:S10_-_Cabine_Dupla:nova_S10_LT_dupla" u="1"/>
        <s v="http://www.chevrolet.com.br/veiculos/todos-os-modelos/suvs/trailblazer/apresentacao.html?cmp=Campanha:LP:121025_Trailblazer:Google:Specs_Blazer:blaser_automatica" u="1"/>
        <s v="http://www.chevrolet.com.br/veiculos/todos-os-modelos/suvs/trailblazer/apresentacao.html?cmp=Campanha:LP:121025_Trailblazer:Google:Specs_Blazer:blazer_automatica" u="1"/>
        <s v="http://www.chevrolet.com.br/veiculos/todos-os-modelos/pickups/cabinedupla/index.html?cmp=Campanha:LP:S10:Google:S10_-_Caminhonete:camionetes_S-10" u="1"/>
        <s v="http://www.chevrolet.com.br/veiculos/todos-os-modelos/pickups/cabinedupla/index.html?cmp=Campanha:LP:S10:Google:S10_-_Caminhonete:camionetes_nova_S10" u="1"/>
        <s v="http://www.chevrolet.com.br/veiculos/todos-os-modelos/suvs/trailblazer/apresentacao.html?cmp=Campanha:LP:121025_Trailblazer:Google:Specs_Blazer:lateral_blazer" u="1"/>
        <s v="http://www.chevrolet.com.br/veiculos/todos-os-modelos/pickups/cabinedupla/index.html?cmp=Campanha:LP:S10:Google:S10_-_LS:S10_LS_2012" u="1"/>
        <s v="http://www.chevrolet.com.br/veiculos/todos-os-modelos/pickups/cabinedupla/index.html?cmp=Campanha:LP:S10:Google:S10_-_0km:S10_0_km" u="1"/>
        <s v="http://www.chevrolet.com.br/veiculos/todos-os-modelos/pickups/cabinedupla/index.html?cmp=Campanha:LP:S10:Google:S10_-_LS:S10_LS_2013" u="1"/>
        <s v="http://www.chevrolet.com.br/veiculos/todos-os-modelos/pickups/cabinedupla/index.html?cmp=Campanha:LP:S10:Google:S10_-_LTZ:S10_LTZ_chevrolet" u="1"/>
        <s v="http://www.chevrolet.com.br/veiculos/todos-os-modelos/pickups/cabinedupla/index.html?cmp=Campanha:LP:S10:Google:S10_-_Caminhonete:camionetas_S10" u="1"/>
        <s v="http://www.chevrolet.com.br/veiculos/todos-os-modelos/suvs/trailblazer/apresentacao.html?cmp=Campanha:LP:121025_Trailblazer:Google:Trailblazer-Preco:TrailblazerLTZpreco" u="1"/>
        <s v="http://www.chevrolet.com.br/veiculos/todos-os-modelos/suvs/trailblazer/apresentacao.html?cmp=Campanha:LP:121025_Trailblazer:Google:Trailblazer-BlazerChevrolet:blazergeneralmotors" u="1"/>
        <s v="http://www.chevrolet.com.br/veiculos/todos-os-modelos/pickups/cabinedupla/index.html?cmp=Campanha:LP:S10:Google:S10_-_0km:S_10_zero" u="1"/>
        <s v="http://www.chevrolet.com.br/veiculos/todos-os-modelos/pickups/cabinedupla/index.html?cmp=Campanha:LP:S10:Google:S10_-_Specs:nova_S10_2013_especificacoes" u="1"/>
        <s v="http://www.chevrolet.com.br/veiculos/todos-os-modelos/suvs/trailblazer/apresentacao.html?cmp=Campanha:LP:121025_Trailblazer:Google:Trailblazer-Motor:Trailblazerv6" u="1"/>
        <s v="http://www.chevrolet.com.br/veiculos/todos-os-modelos/suvs/trailblazer/apresentacao.html?cmp=Campanha:LP:121025_Trailblazer:Google:Trailblazer:carros_trail_blazer" u="1"/>
        <s v="http://www.chevrolet.com.br/veiculos/todos-os-modelos/suvs/trailblazer/apresentacao.html?cmp=Campanha:LP:121025_Trailblazer:Google:Trailblazer_-_Only:Trail_Blazer" u="1"/>
        <s v="http://www.chevrolet.com.br/veiculos/todos-os-modelos/suvs/trailblazer/apresentacao.html?cmp=Campanha:LP:121025_Trailblazer:Google:Trailblazer_-_Only:Traio_Blazer" u="1"/>
        <s v="http://www.chevrolet.com.br/veiculos/todos-os-modelos/pickups/cabinedupla/index.html?cmp=Campanha:LP:S10:Google:S10_-_BRETAIL:S10_ofertas" u="1"/>
        <s v="http://www.chevrolet.com.br/veiculos/todos-os-modelos/suvs/trailblazer/apresentacao.html?cmp=Campanha:LP:121025_Trailblazer:Google:Specs_Blazer:painel_blazer" u="1"/>
        <s v="http://www.chevrolet.com.br/veiculos/todos-os-modelos/pickups/cabinedupla/index.html?cmp=Campanha:LP:S10:Google:S10_-_Ano:carro_S_10_2013" u="1"/>
        <s v="http://www.chevrolet.com.br/veiculos/todos-os-modelos/pickups/cabinedupla/index.html?cmp=Campanha:LP:S10:Google:S10_-_Ano:pick_up_S10_2012" u="1"/>
        <s v="http://www.chevrolet.com.br/veiculos/todos-os-modelos/pickups/cabinedupla/index.html?cmp=Campanha:LP:S10:Google:S10_-_Fotos:fotos_S10_2012" u="1"/>
        <s v="http://www.chevrolet.com.br/veiculos/todos-os-modelos/pickups/cabinedupla/index.html?cmp=Campanha:LP:S10:Google:S10_-_Preco:preco_S10_2012" u="1"/>
        <s v="http://www.chevrolet.com.br/veiculos/todos-os-modelos/pickups/cabinedupla/index.html?cmp=Campanha:LP:S10:Google:S10_-_Preco:valor_S10_2012" u="1"/>
        <s v="http://www.chevrolet.com.br/veiculos/todos-os-modelos/pickups/cabinedupla/index.html?cmp=Campanha:LP:S10:Google:S10_-_LTZ:pick_up_S10_LTZ" u="1"/>
        <s v="http://www.chevrolet.com.br/veiculos/todos-os-modelos/pickups/cabinedupla/index.html?cmp=Campanha:LP:S10:Google:S10_-_Combustivel:S10_gasolina" u="1"/>
        <s v="http://www.chevrolet.com.br/veiculos/todos-os-modelos/suvs/trailblazer/apresentacao.html?cmp=Campanha:LP:121025_Trailblazer:Google:Trailblazer-Chevrolet:novaTrailblazerchevrolet" u="1"/>
        <s v="http://www.chevrolet.com.br/veiculos/todos-os-modelos/suvs/trailblazer/apresentacao.html?cmp=Campanha:LP:121025_Trailblazer:Google:Trailblazer-Chevrolet:novoTrailblazerchevrolet" u="1"/>
        <s v="http://www.chevrolet.com.br/veiculos/todos-os-modelos/suvs/trailblazer/apresentacao.html?cmp=Campanha:LP:121025_Trailblazer:Google:Trailblazer_-_Chevrolet:Trail_Blazer_chevrolet" u="1"/>
        <s v="http://www.chevrolet.com.br/veiculos/todos-os-modelos/suvs/trailblazer/apresentacao.html?cmp=Campanha:LP:121025_Trailblazer:Google:Trailblazer_-_SUV:Trail_Blazer_suv" u="1"/>
        <s v="http://www.chevrolet.com.br/veiculos/todos-os-modelos/pickups/cabinedupla/index.html?cmp=Campanha:LP:S10:Google:S10_-_LS:nova_S10_LS" u="1"/>
        <s v="http://www.chevrolet.com.br/veiculos/todos-os-modelos/pickups/cabinedupla/index.html?cmp=Campanha:LP:S10:Google:S10_-_LT:nova_S10_LT" u="1"/>
        <s v="http://www.chevrolet.com.br/veiculos/todos-os-modelos/pickups/cabinedupla/index.html?cmp=Campanha:LP:S10:Google:S10_-_Carro:carro_S10" u="1"/>
        <s v="http://www.chevrolet.com.br/veiculos/todos-os-modelos/pickups/cabinedupla/index.html?cmp=Campanha:LP:S10:Google:S10_-_Caminhonete:camionetas_S-10" u="1"/>
        <s v="http://www.chevrolet.com.br/veiculos/todos-os-modelos/pickups/cabinedupla/index.html?cmp=Campanha:LP:S10:Google:S10_-_Motor:S10_2013_turbodiesel" u="1"/>
        <s v="http://www.chevrolet.com.br/veiculos/todos-os-modelos/pickups/cabinedupla/index.html?cmp=Campanha:LP:S10:Google:S10_-_Propaganda:propagandas_S10" u="1"/>
        <s v="http://www.chevrolet.com.br/veiculos/todos-os-modelos/pickups/cabinedupla/index.html?cmp=Campanha:LP:S10:Google:S10_-_Ano:pick_up_S10_2013" u="1"/>
        <s v="http://www.chevrolet.com.br/veiculos/todos-os-modelos/pickups/cabinedupla/index.html?cmp=Campanha:LP:S10:Google:S10_-_Fotos:fotos_S10_2013" u="1"/>
        <s v="http://www.chevrolet.com.br/veiculos/todos-os-modelos/pickups/cabinedupla/index.html?cmp=Campanha:LP:S10:Google:S10_-_Preco:preco_S10_2013" u="1"/>
        <s v="http://www.chevrolet.com.br/veiculos/todos-os-modelos/pickups/cabinedupla/index.html?cmp=Campanha:LP:S10:Google:S10_-_Preco:valor_S10_2013" u="1"/>
        <s v="http://www.chevrolet.com.br/veiculos/todos-os-modelos/pickups/cabinedupla/index.html?cmp=Campanha:LP:S10:Google:S10_-_Carro:veiculos_S-10" u="1"/>
        <s v="http://www.chevrolet.com.br/veiculos/todos-os-modelos/pickups/cabinedupla/index.html?cmp=Campanha:LP:S10:Google:S10_-_Ano:carros_S10_2012" u="1"/>
        <s v="http://www.chevrolet.com.br/veiculos/todos-os-modelos/pickups/cabinedupla/index.html?cmp=Campanha:LP:S10:Google:S10_-_Ano:picape_S10_2012" u="1"/>
        <s v="http://www.chevrolet.com.br/veiculos/todos-os-modelos/pickups/cabinedupla/index.html?cmp=Campanha:LP:S10:Google:S10_-_Ano:pickup_S10_2012" u="1"/>
        <s v="http://www.chevrolet.com.br/veiculos/todos-os-modelos/pickups/cabinedupla/index.html?cmp=Campanha:LP:S10:Google:S10_-_Fotos:foto_S10_2012" u="1"/>
        <s v="http://www.chevrolet.com.br/veiculos/todos-os-modelos/pickups/cabinedupla/index.html?cmp=Campanha:LP:S10:Google:S10_-_BRETAIL:S10_LTZ_oferta" u="1"/>
        <s v="http://www.chevrolet.com.br/veiculos/todos-os-modelos/suvs/trailblazer/apresentacao.html?cmp=Campanha:LP:121025_Trailblazer:Google:Trailblazer_-_Motor:Trail_Blazer_28" u="1"/>
        <s v="http://www.chevrolet.com.br/veiculos/todos-os-modelos/pickups/cabinedupla/index.html?cmp=Campanha:LP:S10:Google:S10_-_Chevrolet:nova_S_10_GM" u="1"/>
        <s v="http://www.chevrolet.com.br/veiculos/todos-os-modelos/pickups/cabinedupla/index.html?cmp=Campanha:LP:S10:Google:S10_-_0km:S10_LTZ_0km" u="1"/>
        <s v="http://www.chevrolet.com.br/veiculos/todos-os-modelos/pickups/cabinedupla/index.html?cmp=Campanha:LP:S10:Google:S10_-_Ano:pick_up_S-10_2013" u="1"/>
        <s v="http://www.chevrolet.com.br/veiculos/todos-os-modelos/pickups/cabinedupla/index.html?cmp=Campanha:LP:S10:Google:S10_-_Fotos:fotos_S-10_2013" u="1"/>
        <s v="http://www.chevrolet.com.br/veiculos/todos-os-modelos/pickups/cabinedupla/index.html?cmp=Campanha:LP:S10:Google:S10_-_Preco:preco_S-10_2013" u="1"/>
        <s v="http://www.chevrolet.com.br/veiculos/todos-os-modelos/pickups/cabinedupla/index.html?cmp=Campanha:LP:S10:Google:S10_-_Preco:valor_S-10_2013" u="1"/>
        <s v="http://www.chevrolet.com.br/veiculos/todos-os-modelos/suvs/trailblazer/apresentacao.html?cmp=Campanha:LP:121025_Trailblazer:Google:Trailblazer_-_LTZ:Trailblazer_LS" u="1"/>
        <s v="http://www.chevrolet.com.br/veiculos/todos-os-modelos/pickups/cabinedupla/index.html?cmp=Campanha:LP:S10:Google:S10_-_Preco:precos_S10_2014" u="1"/>
      </sharedItems>
    </cacheField>
    <cacheField name="Keyword Ajustada" numFmtId="0">
      <sharedItems containsBlank="1" containsMixedTypes="1" containsNumber="1" containsInteger="1" minValue="0" maxValue="0" count="315">
        <s v="foto Onix"/>
        <s v="carros Onyx"/>
        <s v="onix 2012"/>
        <s v="carro novo Onix"/>
        <s v="Onix 6 marchas"/>
        <s v="carros onix 2014"/>
        <s v="veículos Onix"/>
        <s v="Onix automática"/>
        <s v="novo onix 2014"/>
        <s v="Onix GM"/>
        <s v="novo Onix automático"/>
        <s v="imagens onix 2013"/>
        <s v="onix 2014 automático"/>
        <s v="novo onix 2012 chevrolet"/>
        <s v="Onix chevrolete"/>
        <s v="onyx 2013 chevrolet"/>
        <s v="foto onix 2014"/>
        <s v="imagem Onix"/>
        <s v="lançamentos Onix"/>
        <s v="veículo Onix"/>
        <s v="Onix automatizado"/>
        <s v="imagens novo Onix"/>
        <s v="carro onix 2012"/>
        <s v="onyx 2014 chevrolet"/>
        <s v="novo onix 2012"/>
        <s v="carro onix 2014"/>
        <s v="Onix LT"/>
        <s v="onix 2014"/>
        <s v="Onix diesel"/>
        <s v="onix LT 2013"/>
        <s v="Onix LS GM"/>
        <s v="Onix câmbio automático"/>
        <s v="onix LS 2012"/>
        <s v="Onix econômico"/>
        <s v="Onix chevrolette"/>
        <s v="novo onix 2013"/>
        <s v="novo Onix GM"/>
        <s v="onix 2012 chevrolet"/>
        <s v="carro onix 2013"/>
        <s v="Onix automático"/>
        <s v="novo onix 2014 chevrolet"/>
        <s v="Onix gasolina"/>
        <s v="onix 2013"/>
        <s v="carro novo onix 2013"/>
        <s v="Onix chevy"/>
        <s v="carros novo Onix"/>
        <s v="carros onix 2012"/>
        <s v="lançamento onix 2013"/>
        <s v="onix 2013 automático"/>
        <s v="onyx 2014"/>
        <s v="flagra Onix"/>
        <s v="fotos onix 2013"/>
        <s v="Onyx chevrolet"/>
        <s v="onyx 2012"/>
        <s v="carros onix 2013"/>
        <s v="imagem novo Onix"/>
        <s v="Onix chevrolet"/>
        <s v="foto onix 2013"/>
        <s v="onix 2013 chevrolet"/>
        <s v="imagens onix 2014"/>
        <s v="novo onix 2013 chevrolet"/>
        <s v="onix 2014 chevrolet"/>
        <s v="Onix general motors"/>
        <s v="novo onix 2014 GM"/>
        <s v="onix LT 2012"/>
        <s v="fotos Onix"/>
        <s v="Onix transmissão automática"/>
        <s v="foto novo Onix"/>
        <s v="carro onix LT 2014"/>
        <s v="fotos novo onix 2013"/>
        <s v="Onix lindo"/>
        <s v="Onyx flex"/>
        <s v="Novo Onix LS"/>
        <s v="Onix LS chevrolet"/>
        <s v="Onix flex"/>
        <s v="onix LS 2013"/>
        <s v="novo Onix chevrolet"/>
        <s v="lançamento Onix"/>
        <s v="onix LS 2014"/>
        <s v="fotos novo Onix"/>
        <s v="Onyx diesel"/>
        <s v="Novo Onix LT"/>
        <s v="carro Onyx"/>
        <s v="Onyx automático"/>
        <s v="Onix bonito"/>
        <s v="imagens Onyx"/>
        <s v="automóvel Onix"/>
        <s v="fotos Onyx"/>
        <s v="automóveis Onix"/>
        <s v="carros Onix LT"/>
        <s v="fotos onix 2014"/>
        <s v="Onyx LT"/>
        <s v="Onyx GM"/>
        <s v="carro Onix LT"/>
        <s v="onix 2014 GM"/>
        <s v="carros Onix"/>
        <s v="fotos onix 2012"/>
        <s v="Onix LS"/>
        <s v="Onyx chevy"/>
        <s v="carros Onix LS"/>
        <s v="Onix LT GM"/>
        <s v="lançamento onix 2014"/>
        <s v="Onix chevrolett"/>
        <s v="onyx 2013"/>
        <s v="onix 2013 GM"/>
        <s v="onix LT 2012 chevrolet"/>
        <s v="Onix LT chevrolet"/>
        <s v="onix LT 2013 chevrolet"/>
        <s v="foto Onyx"/>
        <s v="carro Onix LS"/>
        <s v="imagem onix 2014"/>
        <s v="carro novo onix 2014"/>
        <s v="imagens Onix"/>
        <s v="Onyx LS"/>
        <s v="onix LS 2012 chevrolet"/>
        <s v="carro Onix"/>
        <s v="onix LT 2014"/>
        <s v="imagem onix 2013"/>
        <s v="onix LS 2013 chevrolet"/>
        <s v="onix LT 2014 chevrolet"/>
        <s v="imagens novo onix 2014"/>
        <s v="onix 2013 flex"/>
        <s v="fotos novo onix 2014"/>
        <s v="data de lançamento Onix"/>
        <s v="carro onix LS 2013"/>
        <s v="onix LT 2014 GM"/>
        <s v="onix LS 2014 chevrolet"/>
        <s v="foto novo onix 2014"/>
        <s v="lançamento novo Onix"/>
        <s v="novo onix LT 2014"/>
        <s v="lançamentos onix 2014"/>
        <s v="Onix LT chevrolete"/>
        <s v="lançamento onix 2012"/>
        <s v="Onix 6 velocidades"/>
        <s v="Onix ecotec"/>
        <s v="carros onix LT 2013"/>
        <s v="carro onix LT 2013"/>
        <s v="Onix LTZ chevrolet"/>
        <s v="Onix"/>
        <s v="onix LTZ 2012 chevrolet"/>
        <s v="preço onix 2012"/>
        <s v="novo Onix 1.0"/>
        <s v="Onyx 2.0"/>
        <s v="preços Onix"/>
        <s v="onix LTZ 2013"/>
        <s v="comercial novo Onix"/>
        <s v="comercial Onix"/>
        <s v="Onix chevrolet mylink"/>
        <s v="carros onix LTZ 2013"/>
        <s v="montar Onix"/>
        <s v="quanto custa Onyx"/>
        <s v="quanto custa Onix"/>
        <s v="Onyx LTZ"/>
        <s v="valores Onix"/>
        <s v="valor onix 2012"/>
        <s v="onix LTZ 2014 preço"/>
        <s v="preços Onyx"/>
        <s v="novo Onyx"/>
        <s v="Onix LS valor"/>
        <s v="preço onix 2014"/>
        <s v="preço onyx 2013"/>
        <s v="Onix LTZ preço"/>
        <s v="onix LTZ 2014 GM"/>
        <s v="Onix LTZ"/>
        <s v="onix LTZ 2012"/>
        <s v="onix LTZ 2013 valor"/>
        <s v="Onix LT valor"/>
        <s v="preço novo onix 2014"/>
        <s v="Onix 1.4"/>
        <s v="preço novo Onix"/>
        <s v="preço novo onix 2013"/>
        <s v="novo Onix"/>
        <s v="Onix LT especificações"/>
        <s v="onix LTZ 2013 chevrolet"/>
        <s v="onix 2014 ficha técnica"/>
        <s v="monte Onix"/>
        <s v="Onix mylink"/>
        <s v="Onix LT quanto custa"/>
        <s v="Novo Onix LTZ preço"/>
        <s v="Onix ficha técnica"/>
        <s v="preço Onix"/>
        <s v="comercial Onyx"/>
        <s v="carros Onix LTZ"/>
        <s v="Onix my link"/>
        <s v="Onyx"/>
        <s v="onix LT 2013 preço"/>
        <s v="quanto custa onix 2012"/>
        <s v="Onix LTZ especificações"/>
        <s v="carro Onix LTZ"/>
        <s v="onix 2012 1.0"/>
        <s v="Onyx 1.0"/>
        <s v="propaganda Onix"/>
        <s v="valor onix 2014"/>
        <s v="Onix LTZ preços"/>
        <s v="onix 2012 1.4"/>
        <s v="quanto custa onix 2014"/>
        <s v="Novo Onix LTZ"/>
        <s v="valores onix 2014"/>
        <s v="Onix LS preço"/>
        <s v="quanto custa onix 2013"/>
        <s v="valor Onix"/>
        <s v="Onix 2.0"/>
        <s v="Onyx 1.8"/>
        <s v="carros onix LTZ 2012"/>
        <s v="preço onix 2013"/>
        <s v="onix LTZ 2012 preço"/>
        <s v="Onix GM mylink"/>
        <s v="onix 2014 especificações"/>
        <s v="Onyx news"/>
        <s v="preços onix 2014"/>
        <s v="onix LTZ 2014 chevrolet"/>
        <s v="valor novo onix 2014"/>
        <s v="Onix LTZ valor"/>
        <s v="onix 2014 1.0"/>
        <s v="onix LT 2012 preço"/>
        <s v="Onyx mylink"/>
        <s v="montar o seu Onix"/>
        <s v="Onix LTZ GM"/>
        <s v="Onix news"/>
        <s v="Onix 1.0"/>
        <s v="Onix LT preço"/>
        <s v="novo Onix 1.4"/>
        <s v="onix 2013 1.0"/>
        <s v="onix LTZ 2013 preço"/>
        <s v="qual o valor Onix"/>
        <s v="onix 2014 1.8"/>
        <s v="Novo Onix LT preço"/>
        <s v="valor novo onix 2013"/>
        <s v="preço novo Onyx"/>
        <s v="Onix detalhes"/>
        <s v="preços novo Onix"/>
        <s v="preços onix 2013"/>
        <s v="Onix 2013 mylink"/>
        <s v="onix 2014 detalhes"/>
        <s v="onix LS 2014 preço"/>
        <s v="valor onix 2013"/>
        <s v="monte Onyx"/>
        <s v="Onyx my link"/>
        <s v="Onix chevrolet my link"/>
        <s v="propaganda Onyx"/>
        <s v="Onix especificação"/>
        <s v="Onix LTZ quanto custa"/>
        <s v="onix 2014 1.4"/>
        <s v="quanto custa novo Onix"/>
        <s v="propaganda onix 2013"/>
        <s v="Onix especificações"/>
        <s v="Onix 1.8"/>
        <s v="novo onix 2014 1.4"/>
        <s v="Onix LT preços"/>
        <s v="valor Onyx"/>
        <s v="comercial onix 2013"/>
        <s v="Onyx 1.4"/>
        <s v="qual o valor novo Onix"/>
        <s v="Novo Onix LTZ chevrolet"/>
        <s v="Onix LT ficha técnica"/>
        <s v="valores onix 2013"/>
        <s v="onix 2013 1.4"/>
        <s v="onix LS 2013 preço"/>
        <s v="preço Onyx"/>
        <s v="onix LT 2014 preço"/>
        <s v="propaganda onix 2014"/>
        <s v="preço novo onix 2012"/>
        <s v="valor novo Onix"/>
        <s v="novo onix 2014 1.0"/>
        <s v="Onix LT qual o valor"/>
        <s v="onix LT 2013 quanto custa"/>
        <s v="onix LTZ 2014"/>
        <s v="Onix LTZ ficha técnica"/>
        <s v="onix LT 2014 valor"/>
        <s v="preços onix 2012"/>
        <s v="qual o valor onix 2013"/>
        <s v="carros onix LTZ 2014"/>
        <s v="Onix GM my link"/>
        <s v="carro onix LTZ 2014"/>
        <s v="quanto custa novo onix 2013"/>
        <s v="Onix LTZ valores"/>
        <s v="onix LTZ 2014 valor"/>
        <s v="propaganda novo Onix"/>
        <s v="onix 2013 1.8"/>
        <s v="Onix 2014 mylink"/>
        <s v="onix 2013 ficha técnica"/>
        <s v="novo onix 2013 1.4"/>
        <s v="Onix LS ficha técnica"/>
        <s v="Onix LS quanto custa"/>
        <s v="qual o valor onix 2014"/>
        <s v="novo onix LTZ 2014"/>
        <s v="configurador Onix"/>
        <s v="onix LT 2013 valor"/>
        <s v="montar Onyx"/>
        <s v="comercial onix 2014"/>
        <s v="onix 2013 2.0"/>
        <s v="Novo Onix LTZ valor"/>
        <s v="novo onix LTZ 2013"/>
        <s v="onix LT 2013 preços"/>
        <s v="Onix LT detalhes"/>
        <s v="onix 2013 especificações"/>
        <s v="Onix LTZ zero"/>
        <s v="Onyx zero"/>
        <s v="Onix novidades"/>
        <s v="Onix zero"/>
        <s v="Onix LTZ 0 km"/>
        <s v="Onix 0 km"/>
        <s v="Onix LT 0km"/>
        <s v="Onix notícias"/>
        <s v="Onix chevrolet gps"/>
        <s v="Onix GM gps"/>
        <s v="Onix 0km"/>
        <s v="Onix LS zero"/>
        <s v="Onix LT zero"/>
        <s v="Onix 2014 gps"/>
        <s v="Onix LTZ 0km"/>
        <s v="Onix 2013 gps"/>
        <s v="Onix LS 0km"/>
        <m/>
        <n v="0" u="1"/>
      </sharedItems>
    </cacheField>
    <cacheField name="Semana" numFmtId="0">
      <sharedItems containsString="0" containsBlank="1" containsNumber="1" containsInteger="1" minValue="1" maxValue="39"/>
    </cacheField>
    <cacheField name="CTR" numFmtId="0" formula="Cliques/Impressões" databaseField="0"/>
    <cacheField name="CPC" numFmtId="0" formula="Custo/Cliqu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scribano, Karina (SPL-MEW)" refreshedDate="41550.456240509258" createdVersion="4" refreshedVersion="4" minRefreshableVersion="3" recordCount="1333">
  <cacheSource type="worksheet">
    <worksheetSource ref="A2:N1048576" sheet="Base ADS"/>
  </cacheSource>
  <cacheFields count="14">
    <cacheField name="Status do anúncio" numFmtId="0">
      <sharedItems containsBlank="1"/>
    </cacheField>
    <cacheField name="Anúncio" numFmtId="0">
      <sharedItems containsBlank="1" count="77">
        <s v="Monte Seu Chevrolet Onix"/>
        <s v="Chevrolet Onix"/>
        <s v="Chevrolet Onix com MyLink"/>
        <s v="Chevrolet Onix - Oficial"/>
        <s v="Conheça o Onix 2013"/>
        <s v="Lançamento Chevrolet Onix"/>
        <s v="Fotos: Chevrolet Onix"/>
        <s v="Preço Chevrolet Onix"/>
        <s v="Site Oficial Onix"/>
        <s v="Chevrolet Onix 2013"/>
        <s v="Chevrolet Onix LS"/>
        <s v="Chevrolet: Find New Roads"/>
        <s v="Chevrolet Onix - 0 km"/>
        <s v="Chevrolet Onix LT"/>
        <s v="Chevrolet Onix | Oficial"/>
        <s v="Anúncio gráfico - Chevrolet Onix com MyLink"/>
        <s v="Fotos: Onix 2013"/>
        <s v="Vem aí o Chevrolet Onix"/>
        <s v="Chevrolet Onix LTZ"/>
        <s v="Onix 2013 - 0 km"/>
        <s v="Conheça Chevrolet Onix"/>
        <s v="Anúncio gráfico criado em 10/09/12 - Chevrolet Onix com MyLink"/>
        <s v="Monte o Seu Onix 2013"/>
        <s v="Anúncio gráfico - Vem aí o Chevrolet Onix"/>
        <s v="Chevrolet Onix | Mylink"/>
        <s v="Chevrolet Onix - Preço"/>
        <s v="Chevrolet Onix - Mylink"/>
        <s v="Chevrolet Onix | Preço"/>
        <s v="Anúncio Imagem - Chevrolet Onix com MyLink"/>
        <m/>
        <s v="Chevrolet S10 Automática" u="1"/>
        <s v="Trailblazer Tração 4x4" u="1"/>
        <s v="Nova Pickup Chevrolet S10" u="1"/>
        <s v="Pickup Chevrolet S10" u="1"/>
        <s v="Chevrolet Trailblazer 4x4" u="1"/>
        <s v="Nova Chevrolet S10: Fotos" u="1"/>
        <s v="Nova Chevrolet S10: Preço" u="1"/>
        <s v="S10 2013 - Cabine Dupla" u="1"/>
        <s v="Chevrolet Trailblazer LTZ" u="1"/>
        <s v="Nova S10 Turbodiesel" u="1"/>
        <s v="Conheça o Trailblazer" u="1"/>
        <s v="Nova Chevrolet S10 4x4" u="1"/>
        <s v="Monte o Seu Trailblazer" u="1"/>
        <s v="Conheça Trailblazer 2013" u="1"/>
        <s v="Nova Chevrolet S10 - 2013" u="1"/>
        <s v="Chevrolet S10 Tração 4x4" u="1"/>
        <s v="Trailblazer Automático" u="1"/>
        <s v="Trailblazer: Monte o Seu" u="1"/>
        <s v="Trailblazer - 7 Lugares" u="1"/>
        <s v="Chevrolet S10 Flex Power" u="1"/>
        <s v="Novo Trailblazer - 0km" u="1"/>
        <s v="SUV Trailblazer 7 Lugares" u="1"/>
        <s v="Nova Chevrolet S10" u="1"/>
        <s v="Novo Trailblazer 2013" u="1"/>
        <s v="Compre seu Trailblazer" u="1"/>
        <s v="Novo Preço Trailblazer" u="1"/>
        <s v="Trailblazer Turbo Diesel" u="1"/>
        <s v="Nova Chevrolet S10 LT" u="1"/>
        <s v="Chevrolet S10 - 2013" u="1"/>
        <s v="Fotos: Trailblazer 2013" u="1"/>
        <s v="Chevrolet S10 2013 - LT" u="1"/>
        <s v="Chevrolet S10 Turbodiesel" u="1"/>
        <s v="Chevrolet S10 2013 - LTZ" u="1"/>
        <s v="Chevrolet S10 2013 - LS" u="1"/>
        <s v="Trailblazer: novo Preço" u="1"/>
        <s v="Preço: Nova Chevrolet S10" u="1"/>
        <s v="Nova Chevrolet S10 LTZ" u="1"/>
        <s v="Fotos: Trailblazer 0km" u="1"/>
        <s v="Nova Chevrolet S10 - 0km" u="1"/>
        <s v="Novo Trailblazer LTZ" u="1"/>
        <s v="SUV - Trailblazer LTZ" u="1"/>
        <s v="Nova S10 - Cabine Dupla" u="1"/>
        <s v="Chevrolet Trailblazer 0km" u="1"/>
        <s v="Chevrolet Trailblazer" u="1"/>
        <s v="Nova S10 Automática" u="1"/>
        <s v="Fotos Nova Chevrolet S10" u="1"/>
        <s v="Nova Chevrolet S10 LS" u="1"/>
      </sharedItems>
    </cacheField>
    <cacheField name="Linha de descrição 1" numFmtId="0">
      <sharedItems containsBlank="1" count="24">
        <s v="Conectado ao GPS do Seu Celular"/>
        <s v="Um dos mais Esperados Lançamentos"/>
        <s v="Conheça toda a Tecnologia do MyLink"/>
        <s v="Um Choque de Gerações na Indústria"/>
        <s v="Tecnologia ao Alcance de Todos"/>
        <s v="Com Tela Touchscreen e Conexão"/>
        <s v="Em Breve no Salão do Automóvel"/>
        <s v="Coisas Incríveis Saem do Padrão."/>
        <s v="Tecnologia Inovadora e Exclusiva."/>
        <s v="Motor SPE/4, Duplo Air Bag Frontal"/>
        <s v="Participe Agora Desse Grande Evento"/>
        <m/>
        <s v="Veja as Condições Especiais no site" u="1"/>
        <s v="Amplo Espaço Interno, Sofisticação" u="1"/>
        <s v="Muito mais Comodidade e Segurança" u="1"/>
        <s v="Seletor Eletrônico de Tração 4x4" u="1"/>
        <s v="Aproveite as Condições Especiais" u="1"/>
        <s v="Conforto para os Sete Passageiros" u="1"/>
        <s v="Bancos Rebatíveis Flat Floor que" u="1"/>
        <s v="O Único com Motores 3.6 V6 ou 2.8L" u="1"/>
        <s v="Motor 2.8L Turbo Diesel ou 3.6L V6" u="1"/>
        <s v="Lanternas traseiras de LED" u="1"/>
        <s v="Central Multimídia 7&quot; Touch Screen" u="1"/>
        <s v="Um SUV Impecável com Muito Conforto" u="1"/>
      </sharedItems>
    </cacheField>
    <cacheField name="Linha de descrição 2" numFmtId="0">
      <sharedItems containsBlank="1" count="24">
        <s v="Para se Atualizar em Tempo Real."/>
        <s v="Está no Salão do Automóvel. Confira"/>
        <s v="Conectado ao GPS do Seu Celular."/>
        <s v="Automobilística. Visite Nosso Site!"/>
        <s v="Confira mais Informações no Site!"/>
        <s v="a Smartphones via MyLink."/>
        <s v="Carros Também. Confira Agora o Site"/>
        <s v="Com o Sistema Multimídia MyLink."/>
        <s v="Freios ABS com EBD e Muito Mais."/>
        <s v="Visite Agora e Assista Ao Vivo!"/>
        <s v="do ano da Chevrolet. Veja no site!"/>
        <s v="Assista a Transmissão Ao Vivo!"/>
        <m/>
        <s v="A partir de R$134.500. Conheça!" u="1"/>
        <s v="Muito mais Comodidade e Segurança" u="1"/>
        <s v="Computador de Bordo e Muito mais." u="1"/>
        <s v="A partir de R$134.500. Confira!" u="1"/>
        <s v="E Tudo Isso a Partir de R$134.500." u="1"/>
        <s v="permitem até 1830L no Porta-Malas." u="1"/>
        <s v="Gasolina. Um SUV Impecável!" u="1"/>
        <s v="Por tempo Limitado! Confira." u="1"/>
        <s v="e Conforto para os Sete Passageiros" u="1"/>
        <s v="Chevrolet. Por tempo Limitado." u="1"/>
        <s v="Tecnologia de Ponta em cada item." u="1"/>
      </sharedItems>
    </cacheField>
    <cacheField name="URL de visualização" numFmtId="0">
      <sharedItems containsBlank="1"/>
    </cacheField>
    <cacheField name="URL de destino" numFmtId="0">
      <sharedItems containsBlank="1"/>
    </cacheField>
    <cacheField name="Marcadores" numFmtId="0">
      <sharedItems containsBlank="1"/>
    </cacheField>
    <cacheField name="Grupo de anúncios" numFmtId="0">
      <sharedItems containsBlank="1"/>
    </cacheField>
    <cacheField name="Status" numFmtId="0">
      <sharedItems containsBlank="1"/>
    </cacheField>
    <cacheField name="Cliques" numFmtId="0">
      <sharedItems containsString="0" containsBlank="1" containsNumber="1" containsInteger="1" minValue="0" maxValue="6017"/>
    </cacheField>
    <cacheField name="Impressões" numFmtId="0">
      <sharedItems containsString="0" containsBlank="1" containsNumber="1" containsInteger="1" minValue="0" maxValue="48441"/>
    </cacheField>
    <cacheField name="Custo" numFmtId="0">
      <sharedItems containsString="0" containsBlank="1" containsNumber="1" minValue="0" maxValue="1384.31"/>
    </cacheField>
    <cacheField name="CONC" numFmtId="0">
      <sharedItems containsBlank="1" count="347">
        <s v="Monte Seu Chevrolet Onix | Conectado ao GPS do Seu Celular | Para se Atualizar em Tempo Real."/>
        <s v="Chevrolet Onix | Um dos mais Esperados Lançamentos | Está no Salão do Automóvel. Confira"/>
        <s v="Chevrolet Onix com MyLink | Um dos mais esperados Lançamentos | Está no Salão do Automóvel. Confira"/>
        <s v="Chevrolet Onix - Oficial | Conheça toda a Tecnologia do MyLink | Conectado ao GPS do Seu Celular."/>
        <s v="Conheça o Onix 2013 | Um Choque de Gerações na Indústria | Automobilística. Visite Nosso Site!"/>
        <s v="Lançamento Chevrolet Onix | Tecnologia ao Alcance de Todos | Confira mais Informações no Site!"/>
        <s v="Chevrolet Onix com MyLink | Com Tela Touchscreen e Conexão | a Smartphones via MyLink."/>
        <s v="Chevrolet Onix com MyLink | Em Breve no Salão do Automóvel | Confira mais Informações no Site!"/>
        <s v="Fotos: Chevrolet Onix | Conheça toda a Tecnologia do MyLink | Conectado ao GPS do Seu Celular."/>
        <s v="Chevrolet Onix - Oficial | Coisas Incríveis Saem do Padrão. | Carros Também. Confira Agora o Site"/>
        <s v="Preço Chevrolet Onix | Um Choque de Gerações na Indústria | Automobilística. Visite Nosso Site!"/>
        <s v="Site Oficial Onix | Tecnologia Inovadora e Exclusiva. | Com o Sistema Multimídia MyLink."/>
        <s v="Chevrolet Onix 2013 | Motor SPE/4, Duplo Air Bag Frontal | Freios ABS com EBD e Muito Mais."/>
        <s v="Chevrolet Onix LS | Coisas Incríveis Saem do Padrão. | Carros Também. Confira Agora o Site"/>
        <s v="Conheça o Onix 2013 | Motor SPE/4, Duplo Air Bag Frontal | Freios ABS com EBD e Muito Mais."/>
        <s v="Chevrolet Onix com Mylink | Conheça toda a Tecnologia do MyLink | Conectado ao GPS do Seu Celular."/>
        <s v="Chevrolet Onix | Coisas Incríveis Saem do Padrão. | Carros Também. Confira Agora o Site"/>
        <s v="Chevrolet: Find New Roads | Participe Agora Desse Grande Evento | Visite Agora e Assista Ao Vivo!"/>
        <s v="Site Oficial Onix | Motor SPE/4, Duplo Air Bag Frontal | Freios ABS com EBD e Muito Mais."/>
        <s v="Site Oficial Onix | Conectado ao GPS do Seu Celular | Para se Atualizar em Tempo Real."/>
        <s v="Chevrolet Onix | Tecnologia ao Alcance de Todos | Confira mais Informações no Site!"/>
        <s v="Chevrolet Onix | Um dos mais Esperados Lançamentos | do ano da Chevrolet. Veja no site!"/>
        <s v="Chevrolet Onix com MyLink | Um dos mais Esperados Lançamentos | do ano da Chevrolet. Veja no site!"/>
        <s v="Chevrolet Onix 2013 | Um Choque de Gerações na Indústria | Automobilística. Visite Nosso Site!"/>
        <s v="Chevrolet: Find New Roads | Participe Agora Desse Grande Evento | Assista a Transmissão Ao Vivo!"/>
        <s v="Chevrolet Onix - 0 km | Tecnologia Inovadora e Exclusiva. | Com o Sistema Multimídia MyLink."/>
        <s v="Chevrolet Onix LT | Coisas Incríveis Saem do Padrão. | Carros Também. Confira Agora o Site"/>
        <s v="Chevrolet Onix com Mylink | Motor SPE/4, Duplo Air Bag Frontal | Freios ABS com EBD e Muito Mais."/>
        <s v="Chevrolet Onix - 0 km | Motor SPE/4, Duplo Air Bag Frontal | Freios ABS com EBD e Muito Mais."/>
        <s v="Lançamento Chevrolet Onix | Um dos mais Esperados Lançamentos | Está no Salão do Automóvel. Confira"/>
        <s v="Chevrolet Onix | Oficial | Motor SPE/4, Duplo Air Bag Frontal | Freios ABS com EBD e Muito Mais."/>
        <s v="Chevrolet Onix com MyLink | Tecnologia ao Alcance de Todos | Confira mais Informações no Site!"/>
        <s v="Anúncio gráfico - Chevrolet Onix com MyLink | Um dos mais Esperados Lançamentos | do ano da Chevrolet. Veja no site!"/>
        <s v="Fotos: Onix 2013 | Um Choque de Gerações na Indústria | Automobilística. Visite Nosso Site!"/>
        <s v="Lançamento Chevrolet Onix | Com Tela Touchscreen e Conexão | a Smartphones via MyLink."/>
        <s v="Vem aí o Chevrolet Onix | Em Breve no Salão do Automóvel | Confira mais Informações no Site!"/>
        <s v="Chevrolet Onix LTZ | Coisas Incríveis Saem do Padrão. | Carros Também. Confira Agora o Site"/>
        <s v="Fotos: Chevrolet Onix | Um Choque de Gerações na Indústria | Automobilística. Visite Nosso Site!"/>
        <s v="Chevrolet Onix | Com Tela Touchscreen e Conexão | a Smartphones via MyLink."/>
        <s v="Fotos: Onix 2013 | Tecnologia Inovadora e Exclusiva. | Com o Sistema Multimídia MyLink."/>
        <s v="Onix 2013 - 0 km | Conheça toda a Tecnologia do MyLink | Conectado ao GPS do Seu Celular."/>
        <s v="Vem aí o Chevrolet Onix | Um dos mais Esperados Lançamentos | do ano da Chevrolet. Veja no site!"/>
        <s v="Site Oficial Onix | Coisas Incríveis Saem do Padrão. | Carros Também. Confira Agora o Site"/>
        <s v="Conheça Chevrolet Onix | Conectado ao GPS do Seu Celular | Para se Atualizar em Tempo Real."/>
        <s v="Chevrolet Onix LT | Um Choque de Gerações na Indústria | Automobilística. Visite Nosso Site!"/>
        <s v="Chevrolet Onix LTZ | Tecnologia Inovadora e Exclusiva. | Com o Sistema Multimídia MyLink."/>
        <s v="Anúncio gráfico criado em 10/09/12 - Chevrolet Onix com MyLink | Com Tela Touchscreen e Conexão | a Smartphones via MyLink."/>
        <s v="Lançamento Chevrolet Onix | Um dos mais Esperados Lançamentos | do ano da Chevrolet. Veja no site!"/>
        <s v="Chevrolet Onix com Mylink | Tecnologia Inovadora e Exclusiva. | Com o Sistema Multimídia MyLink."/>
        <s v="Monte o Seu Onix 2013 | Motor SPE/4, Duplo Air Bag Frontal | Freios ABS com EBD e Muito Mais."/>
        <s v="Anúncio gráfico - Vem aí o Chevrolet Onix | Tecnologia ao Alcance de Todos | Confira mais Informações no Site!"/>
        <s v="Vem aí o Chevrolet Onix | Tecnologia ao Alcance de Todos | Confira mais Informações no Site!"/>
        <s v="Chevrolet Onix - Oficial | Tecnologia Inovadora e Exclusiva. | Com o Sistema Multimídia MyLink."/>
        <s v="Chevrolet Onix 2013 | Coisas Incríveis Saem do Padrão. | Carros Também. Confira Agora o Site"/>
        <s v="Chevrolet Onix LS | Tecnologia Inovadora e Exclusiva. | Com o Sistema Multimídia MyLink."/>
        <s v="Conheça Chevrolet Onix | Motor SPE/4, Duplo Air Bag Frontal | Freios ABS com EBD e Muito Mais."/>
        <s v="Chevrolet Onix | Mylink | Motor SPE/4, Duplo Air Bag Frontal | Freios ABS com EBD e Muito Mais."/>
        <s v="Monte o Seu Onix 2013 | Um Choque de Gerações na Indústria | Automobilística. Visite Nosso Site!"/>
        <s v="Monte Seu Chevrolet Onix | Tecnologia Inovadora e Exclusiva. | Com o Sistema Multimídia MyLink."/>
        <s v="Chevrolet Onix | Um Choque de Gerações na Indústria | Automobilística. Visite Nosso Site!"/>
        <s v="Vem aí o Chevrolet Onix | Com Tela Touchscreen e Conexão | a Smartphones via MyLink."/>
        <s v="Fotos: Chevrolet Onix | Tecnologia Inovadora e Exclusiva. | Com o Sistema Multimídia MyLink."/>
        <s v="Lançamento Chevrolet Onix | Em Breve no Salão do Automóvel | Confira mais Informações no Site!"/>
        <s v="Conheça Chevrolet Onix | Tecnologia Inovadora e Exclusiva. | Com o Sistema Multimídia MyLink."/>
        <s v="Chevrolet Onix - Preço | Tecnologia Inovadora e Exclusiva. | Com o Sistema Multimídia MyLink."/>
        <s v="Preço Chevrolet Onix | Conheça toda a Tecnologia do MyLink | Conectado ao GPS do Seu Celular."/>
        <s v="Chevrolet Onix - Oficial | Conectado ao GPS do Seu Celular | Para se Atualizar em Tempo Real."/>
        <s v="Preço Chevrolet Onix | Coisas Incríveis Saem do Padrão. | Carros Também. Confira Agora o Site"/>
        <s v="Chevrolet Onix LTZ | Motor SPE/4, Duplo Air Bag Frontal | Freios ABS com EBD e Muito Mais."/>
        <s v="Conheça Chevrolet Onix | Coisas Incríveis Saem do Padrão. | Carros Também. Confira Agora o Site"/>
        <s v="Anúncio gráfico - Vem aí o Chevrolet Onix | Com Tela Touchscreen e Conexão | a Smartphones via MyLink."/>
        <s v="Chevrolet Onix - 0 km | Coisas Incríveis Saem do Padrão. | Carros Também. Confira Agora o Site"/>
        <s v="Fotos: Onix 2013 | Motor SPE/4, Duplo Air Bag Frontal | Freios ABS com EBD e Muito Mais."/>
        <s v="Anúncio gráfico - Chevrolet Onix com MyLink | Em Breve no Salão do Automóvel | Confira mais Informações no Site!"/>
        <s v="Anúncio gráfico - Chevrolet Onix com MyLink | Com Tela Touchscreen e Conexão | a Smartphones via MyLink."/>
        <s v="Chevrolet Onix - 0 km | Um Choque de Gerações na Indústria | Automobilística. Visite Nosso Site!"/>
        <s v="Chevrolet Onix - Preço | Um Choque de Gerações na Indústria | Automobilística. Visite Nosso Site!"/>
        <s v="Chevrolet Onix com Mylink | Um Choque de Gerações na Indústria | Automobilística. Visite Nosso Site!"/>
        <s v="Chevrolet Onix - Preço | Coisas Incríveis Saem do Padrão. | Carros Também. Confira Agora o Site"/>
        <s v="Chevrolet Onix | Tecnologia Inovadora e Exclusiva. | Com o Sistema Multimídia MyLink."/>
        <s v="Fotos: Onix 2013 | Coisas Incríveis Saem do Padrão. | Carros Também. Confira Agora o Site"/>
        <s v="Chevrolet Onix - Oficial | Um Choque de Gerações na Indústria | Automobilística. Visite Nosso Site!"/>
        <s v="Chevrolet Onix LTZ | Conheça toda a Tecnologia do MyLink | Conectado ao GPS do Seu Celular."/>
        <s v="Monte Seu Chevrolet Onix | Motor SPE/4, Duplo Air Bag Frontal | Freios ABS com EBD e Muito Mais."/>
        <s v="Chevrolet Onix | Motor SPE/4, Duplo Air Bag Frontal | Freios ABS com EBD e Muito Mais."/>
        <s v="Chevrolet Onix 2013 | Tecnologia Inovadora e Exclusiva. | Com o Sistema Multimídia MyLink."/>
        <s v="Chevrolet Onix LS | Motor SPE/4, Duplo Air Bag Frontal | Freios ABS com EBD e Muito Mais."/>
        <s v="Preço Chevrolet Onix | Conectado ao GPS do Seu Celular | Para se Atualizar em Tempo Real."/>
        <s v="Fotos: Chevrolet Onix | Motor SPE/4, Duplo Air Bag Frontal | Freios ABS com EBD e Muito Mais."/>
        <s v="Chevrolet Onix - Mylink | Tecnologia Inovadora e Exclusiva. | Com o Sistema Multimídia MyLink."/>
        <s v="Chevrolet Onix com Mylink | Coisas Incríveis Saem do Padrão. | Carros Também. Confira Agora o Site"/>
        <s v="Monte o Seu Onix 2013 | Conectado ao GPS do Seu Celular | Para se Atualizar em Tempo Real."/>
        <s v="Chevrolet Onix - Mylink | Coisas Incríveis Saem do Padrão. | Carros Também. Confira Agora o Site"/>
        <s v="Chevrolet Onix - 0 km | Conectado ao GPS do Seu Celular | Para se Atualizar em Tempo Real."/>
        <s v="Site Oficial Onix | Um Choque de Gerações na Indústria | Automobilística. Visite Nosso Site!"/>
        <s v="Conheça Chevrolet Onix | Um Choque de Gerações na Indústria | Automobilística. Visite Nosso Site!"/>
        <s v="Chevrolet Onix - Mylink | Um Choque de Gerações na Indústria | Automobilística. Visite Nosso Site!"/>
        <s v="Monte Seu Chevrolet Onix | Coisas Incríveis Saem do Padrão. | Carros Também. Confira Agora o Site"/>
        <s v="Onix 2013 - 0 km | Conectado ao GPS do Seu Celular | Para se Atualizar em Tempo Real."/>
        <s v="Conheça o Onix 2013 | Coisas Incríveis Saem do Padrão. | Carros Também. Confira Agora o Site"/>
        <s v="Fotos: Chevrolet Onix | Conectado ao GPS do Seu Celular | Para se Atualizar em Tempo Real."/>
        <s v="Monte o Seu Onix 2013 | Tecnologia Inovadora e Exclusiva. | Com o Sistema Multimídia MyLink."/>
        <s v="Conheça Chevrolet Onix | Conheça toda a Tecnologia do MyLink | Conectado ao GPS do Seu Celular."/>
        <s v="Chevrolet Onix 2013 | Conheça toda a Tecnologia do MyLink | Conectado ao GPS do Seu Celular."/>
        <s v="Onix 2013 - 0 km | Coisas Incríveis Saem do Padrão. | Carros Também. Confira Agora o Site"/>
        <s v="Chevrolet Onix LTZ | Um Choque de Gerações na Indústria | Automobilística. Visite Nosso Site!"/>
        <s v="Onix 2013 - 0 km | Tecnologia Inovadora e Exclusiva. | Com o Sistema Multimídia MyLink."/>
        <s v="Monte o Seu Onix 2013 | Coisas Incríveis Saem do Padrão. | Carros Também. Confira Agora o Site"/>
        <s v="Chevrolet Onix | Conectado ao GPS do Seu Celular | Para se Atualizar em Tempo Real."/>
        <s v="Monte Seu Chevrolet Onix | Um Choque de Gerações na Indústria | Automobilística. Visite Nosso Site!"/>
        <s v="Chevrolet Onix - 0 km | Conheça toda a Tecnologia do MyLink | Conectado ao GPS do Seu Celular."/>
        <s v="Chevrolet Onix LT | Motor SPE/4, Duplo Air Bag Frontal | Freios ABS com EBD e Muito Mais."/>
        <s v="Chevrolet Onix 2013 | Conectado ao GPS do Seu Celular | Para se Atualizar em Tempo Real."/>
        <s v="Chevrolet Onix | Preço | Motor SPE/4, Duplo Air Bag Frontal | Freios ABS com EBD e Muito Mais."/>
        <s v="Monte Seu Chevrolet Onix | Conheça toda a Tecnologia do MyLink | Conectado ao GPS do Seu Celular."/>
        <s v="Conheça o Onix 2013 | Tecnologia Inovadora e Exclusiva. | Com o Sistema Multimídia MyLink."/>
        <s v="Site Oficial Onix | Conheça toda a Tecnologia do MyLink | Conectado ao GPS do Seu Celular."/>
        <s v="Onix 2013 - 0 km | Motor SPE/4, Duplo Air Bag Frontal | Freios ABS com EBD e Muito Mais."/>
        <s v="Onix 2013 - 0 km | Um Choque de Gerações na Indústria | Automobilística. Visite Nosso Site!"/>
        <s v="Chevrolet Onix com Mylink | Conectado ao GPS do Seu Celular | Para se Atualizar em Tempo Real."/>
        <s v="Monte o Seu Onix 2013 | Conheça toda a Tecnologia do MyLink | Conectado ao GPS do Seu Celular."/>
        <s v="Anúncio Imagem - Chevrolet Onix com MyLink | Com Tela Touchscreen e Conexão | a Smartphones via MyLink."/>
        <s v="Fotos: Chevrolet Onix | Coisas Incríveis Saem do Padrão. | Carros Também. Confira Agora o Site"/>
        <s v="Chevrolet Onix | Conheça toda a Tecnologia do MyLink | Conectado ao GPS do Seu Celular."/>
        <s v="Preço Chevrolet Onix | Tecnologia Inovadora e Exclusiva. | Com o Sistema Multimídia MyLink."/>
        <s v="Fotos: Onix 2013 | Conheça toda a Tecnologia do MyLink | Conectado ao GPS do Seu Celular."/>
        <s v="Chevrolet Onix LT | Tecnologia Inovadora e Exclusiva. | Com o Sistema Multimídia MyLink."/>
        <s v="Chevrolet Onix LS | Um Choque de Gerações na Indústria | Automobilística. Visite Nosso Site!"/>
        <s v="Preço Chevrolet Onix | Motor SPE/4, Duplo Air Bag Frontal | Freios ABS com EBD e Muito Mais."/>
        <s v="Chevrolet Onix LTZ | Conectado ao GPS do Seu Celular | Para se Atualizar em Tempo Real."/>
        <s v="Fotos: Onix 2013 | Conectado ao GPS do Seu Celular | Para se Atualizar em Tempo Real."/>
        <s v=" |  | "/>
        <m/>
        <s v="Nova S10 - Cabine Dupla | Veja as Condições Especiais no site | Chevrolet. Por tempo Limitado." u="1"/>
        <s v="SUV - Trailblazer LTZ | Central Multimídia 7&quot; Touch Screen | Computador de Bordo e Muito mais." u="1"/>
        <s v="Novo Trailblazer 2013 | Um SUV Impecável com Muito Conforto | E Tudo Isso a Partir de R$134.500." u="1"/>
        <s v="SUV Trailblazer 7 Lugares | Central Multimídia 7&quot; Touch Screen | Computador de Bordo e Muito mais." u="1"/>
        <s v="Pickup Chevrolet S10 | Veja as Condições Especiais no site | Chevrolet. Por tempo Limitado." u="1"/>
        <s v="Conheça Trailblazer 2013 | Muito mais Comodidade e Segurança | A partir de R$134.500. Confira!" u="1"/>
        <s v="Nova Chevrolet S10 LS | Aproveite as Condições Especiais | Por tempo Limitado! Confira." u="1"/>
        <s v="Nova Chevrolet S10 LT | Aproveite as Condições Especiais | Por tempo Limitado! Confira." u="1"/>
        <s v="Novo Trailblazer 2013 | Bancos Rebatíveis Flat Floor que | permitem até 1830L no Porta-Malas." u="1"/>
        <s v="SUV - Trailblazer LTZ | Um SUV Impecável com Muito Conforto | E Tudo Isso a Partir de R$134.500." u="1"/>
        <s v="Fotos: Trailblazer 0km | Amplo Espaço Interno, Sofisticação | e Conforto para os Sete Passageiros" u="1"/>
        <s v="Nova Chevrolet S10 4x4 | Aproveite as Condições Especiais | Por tempo Limitado! Confira." u="1"/>
        <s v="Nova Chevrolet S10 LTZ | Aproveite as Condições Especiais | Por tempo Limitado! Confira." u="1"/>
        <s v="Novo Trailblazer LTZ | Bancos Rebatíveis Flat Floor que | permitem até 1830L no Porta-Malas." u="1"/>
        <s v="SUV - Trailblazer LTZ | Bancos Rebatíveis Flat Floor que | permitem até 1830L no Porta-Malas." u="1"/>
        <s v="Monte o Seu Trailblazer | O Único com Motores 3.6 V6 ou 2.8L | A partir de R$134.500. Confira!" u="1"/>
        <s v="Fotos: Trailblazer 2013 | Bancos Rebatíveis Flat Floor que | permitem até 1830L no Porta-Malas." u="1"/>
        <s v="Trailblazer Turbo Diesel | Um SUV Impecável com Muito Conforto | E Tudo Isso a Partir de R$134.500." u="1"/>
        <s v="Trailblazer: Monte o Seu | Um SUV Impecável com Muito Conforto | E Tudo Isso a Partir de R$134.500." u="1"/>
        <s v="Compre seu Trailblazer | Conforto para os Sete Passageiros | A partir de R$134.500. Conheça!" u="1"/>
        <s v="Novo Preço Trailblazer | Conforto para os Sete Passageiros | A partir de R$134.500. Conheça!" u="1"/>
        <s v="Novo Trailblazer - 0km | Conforto para os Sete Passageiros | A partir de R$134.500. Conheça!" u="1"/>
        <s v="Monte o Seu Trailblazer | Conforto para os Sete Passageiros | A partir de R$134.500. Conheça!" u="1"/>
        <s v="Preço: Nova Chevrolet S10 | Veja as Condições Especiais no site | Chevrolet. Por tempo Limitado." u="1"/>
        <s v="Trailblazer Turbo Diesel | Bancos Rebatíveis Flat Floor que | permitem até 1830L no Porta-Malas." u="1"/>
        <s v="Trailblazer: Monte o Seu | Bancos Rebatíveis Flat Floor que | permitem até 1830L no Porta-Malas." u="1"/>
        <s v="Trailblazer - 7 Lugares | Um SUV Impecável com Muito Conforto | E Tudo Isso a Partir de R$134.500." u="1"/>
        <s v="Trailblazer: novo Preço | Um SUV Impecável com Muito Conforto | E Tudo Isso a Partir de R$134.500." u="1"/>
        <s v="Chevrolet Trailblazer 0km | Amplo Espaço Interno, Sofisticação | e Conforto para os Sete Passageiros" u="1"/>
        <s v="Chevrolet Trailblazer 4x4 | Amplo Espaço Interno, Sofisticação | e Conforto para os Sete Passageiros" u="1"/>
        <s v="Chevrolet Trailblazer LTZ | Amplo Espaço Interno, Sofisticação | e Conforto para os Sete Passageiros" u="1"/>
        <s v="Nova Chevrolet S10 | Aproveite as Condições Especiais | Por tempo Limitado! Confira." u="1"/>
        <s v="Chevrolet S10 2013 - LS | Veja as Condições Especiais no site | Chevrolet. Por tempo Limitado." u="1"/>
        <s v="Chevrolet S10 2013 - LT | Veja as Condições Especiais no site | Chevrolet. Por tempo Limitado." u="1"/>
        <s v="Chevrolet Trailblazer | O Único com Motores 3.6 V6 ou 2.8L | A partir de R$134.500. Confira!" u="1"/>
        <s v="Conheça Trailblazer 2013 | Conforto para os Sete Passageiros | A partir de R$134.500. Conheça!" u="1"/>
        <s v="Fotos: Trailblazer 0km | Muito mais Comodidade e Segurança | A partir de R$134.500. Confira!" u="1"/>
        <s v="Trailblazer Automático | Conforto para os Sete Passageiros | A partir de R$134.500. Conheça!" u="1"/>
        <s v="Trailblazer Tração 4x4 | Conforto para os Sete Passageiros | A partir de R$134.500. Conheça!" u="1"/>
        <s v="Fotos: Trailblazer 2013 | Amplo Espaço Interno, Sofisticação | e Conforto para os Sete Passageiros" u="1"/>
        <s v="Monte o Seu Trailblazer | Lanternas traseiras de LED | Tecnologia de Ponta em cada item." u="1"/>
        <s v="S10 2013 - Cabine Dupla | Veja as Condições Especiais no site | Chevrolet. Por tempo Limitado." u="1"/>
        <s v="Chevrolet Trailblazer 0km | O Único com Motores 3.6 V6 ou 2.8L | A partir de R$134.500. Confira!" u="1"/>
        <s v="Chevrolet Trailblazer 4x4 | O Único com Motores 3.6 V6 ou 2.8L | A partir de R$134.500. Confira!" u="1"/>
        <s v="Chevrolet Trailblazer LTZ | O Único com Motores 3.6 V6 ou 2.8L | A partir de R$134.500. Confira!" u="1"/>
        <s v="Fotos: Trailblazer 2013 | Central Multimídia 7&quot; Touch Screen | Computador de Bordo e Muito mais." u="1"/>
        <s v="Compre seu Trailblazer | Um SUV Impecável com Muito Conforto | E Tudo Isso a Partir de R$134.500." u="1"/>
        <s v="Novo Preço Trailblazer | Um SUV Impecável com Muito Conforto | E Tudo Isso a Partir de R$134.500." u="1"/>
        <s v="Novo Trailblazer - 0km | Um SUV Impecável com Muito Conforto | E Tudo Isso a Partir de R$134.500." u="1"/>
        <s v="Chevrolet Trailblazer | Conforto para os Sete Passageiros | A partir de R$134.500. Conheça!" u="1"/>
        <s v="Novo Trailblazer LTZ | Lanternas traseiras de LED | Tecnologia de Ponta em cada item." u="1"/>
        <s v="Novo Trailblazer - 0km | Lanternas traseiras de LED | Tecnologia de Ponta em cada item." u="1"/>
        <s v="Trailblazer - 7 Lugares | O Único com Motores 3.6 V6 ou 2.8L | A partir de R$134.500. Confira!" u="1"/>
        <s v="Trailblazer Turbo Diesel | Muito mais Comodidade e Segurança | A partir de R$134.500. Confira!" u="1"/>
        <s v="Trailblazer: Monte o Seu | Muito mais Comodidade e Segurança | A partir de R$134.500. Confira!" u="1"/>
        <s v="Trailblazer: novo Preço | O Único com Motores 3.6 V6 ou 2.8L | A partir de R$134.500. Confira!" u="1"/>
        <s v="Novo Trailblazer LTZ | Amplo Espaço Interno, Sofisticação | e Conforto para os Sete Passageiros" u="1"/>
        <s v="Nova S10 Turbodiesel | Aproveite as Condições Especiais | Por tempo Limitado! Confira." u="1"/>
        <s v="Nova Chevrolet S10 - 0km | Aproveite as Condições Especiais | Por tempo Limitado! Confira." u="1"/>
        <s v="Novo Trailblazer LTZ | Conforto para os Sete Passageiros | A partir de R$134.500. Conheça!" u="1"/>
        <s v="Novo Trailblazer - 0km | Central Multimídia 7&quot; Touch Screen | Computador de Bordo e Muito mais." u="1"/>
        <s v="Chevrolet Trailblazer 0km | Um SUV Impecável com Muito Conforto | E Tudo Isso a Partir de R$134.500." u="1"/>
        <s v="Chevrolet Trailblazer 4x4 | Um SUV Impecável com Muito Conforto | E Tudo Isso a Partir de R$134.500." u="1"/>
        <s v="Chevrolet Trailblazer LTZ | Um SUV Impecável com Muito Conforto | E Tudo Isso a Partir de R$134.500." u="1"/>
        <s v="Trailblazer Automático | Um SUV Impecável com Muito Conforto | E Tudo Isso a Partir de R$134.500." u="1"/>
        <s v="Trailblazer Tração 4x4 | Um SUV Impecável com Muito Conforto | E Tudo Isso a Partir de R$134.500." u="1"/>
        <s v="Novo Trailblazer LTZ | Central Multimídia 7&quot; Touch Screen | Computador de Bordo e Muito mais." u="1"/>
        <s v="Trailblazer - 7 Lugares | Conforto para os Sete Passageiros | A partir de R$134.500. Conheça!" u="1"/>
        <s v="Trailblazer: novo Preço | Conforto para os Sete Passageiros | A partir de R$134.500. Conheça!" u="1"/>
        <s v="Fotos: Trailblazer 0km | O Único com Motores 3.6 V6 ou 2.8L | A partir de R$134.500. Confira!" u="1"/>
        <s v="Fotos: Trailblazer 2013 | Muito mais Comodidade e Segurança | A partir de R$134.500. Confira!" u="1"/>
        <s v="Chevrolet Trailblazer 0km | Muito mais Comodidade e Segurança | A partir de R$134.500. Confira!" u="1"/>
        <s v="Chevrolet Trailblazer 4x4 | Muito mais Comodidade e Segurança | A partir de R$134.500. Confira!" u="1"/>
        <s v="Chevrolet Trailblazer LTZ | Muito mais Comodidade e Segurança | A partir de R$134.500. Confira!" u="1"/>
        <s v="Monte o Seu Trailblazer | Bancos Rebatíveis Flat Floor que | permitem até 1830L no Porta-Malas." u="1"/>
        <s v="Conheça Trailblazer 2013 | Amplo Espaço Interno, Sofisticação | e Conforto para os Sete Passageiros" u="1"/>
        <s v="Trailblazer Automático | Lanternas traseiras de LED | Tecnologia de Ponta em cada item." u="1"/>
        <s v="Trailblazer Tração 4x4 | Lanternas traseiras de LED | Tecnologia de Ponta em cada item." u="1"/>
        <s v="Chevrolet Trailblazer 0km | Lanternas traseiras de LED | Tecnologia de Ponta em cada item." u="1"/>
        <s v="Chevrolet Trailblazer 4x4 | Lanternas traseiras de LED | Tecnologia de Ponta em cada item." u="1"/>
        <s v="Chevrolet Trailblazer LTZ | Lanternas traseiras de LED | Tecnologia de Ponta em cada item." u="1"/>
        <s v="Fotos: Trailblazer 0km | Bancos Rebatíveis Flat Floor que | permitem até 1830L no Porta-Malas." u="1"/>
        <s v="Chevrolet Trailblazer | Amplo Espaço Interno, Sofisticação | e Conforto para os Sete Passageiros" u="1"/>
        <s v="Nova Chevrolet S10 LS | Veja as Condições Especiais no site | Chevrolet. Por tempo Limitado." u="1"/>
        <s v="Nova Chevrolet S10 LT | Veja as Condições Especiais no site | Chevrolet. Por tempo Limitado." u="1"/>
        <s v="Nova Chevrolet S10 - 2013 | Veja as Condições Especiais no site | Chevrolet. Por tempo Limitado." u="1"/>
        <s v="Nova Chevrolet S10: Fotos | Veja as Condições Especiais no site | Chevrolet. Por tempo Limitado." u="1"/>
        <s v="Nova Chevrolet S10: Preço | Veja as Condições Especiais no site | Chevrolet. Por tempo Limitado." u="1"/>
        <s v="Nova Pickup Chevrolet S10 | Veja as Condições Especiais no site | Chevrolet. Por tempo Limitado." u="1"/>
        <s v="Chevrolet Trailblazer | Lanternas traseiras de LED | Tecnologia de Ponta em cada item." u="1"/>
        <s v="Trailblazer Automático | Central Multimídia 7&quot; Touch Screen | Computador de Bordo e Muito mais." u="1"/>
        <s v="Trailblazer Tração 4x4 | Central Multimídia 7&quot; Touch Screen | Computador de Bordo e Muito mais." u="1"/>
        <s v="Novo Trailblazer 2013 | Muito mais Comodidade e Segurança | A partir de R$134.500. Confira!" u="1"/>
        <s v="Novo Trailblazer LTZ | O Único com Motores 3.6 V6 ou 2.8L | A partir de R$134.500. Confira!" u="1"/>
        <s v="Trailblazer Turbo Diesel | Conforto para os Sete Passageiros | A partir de R$134.500. Conheça!" u="1"/>
        <s v="Trailblazer: Monte o Seu | Conforto para os Sete Passageiros | A partir de R$134.500. Conheça!" u="1"/>
        <s v="SUV Trailblazer 7 Lugares | Conforto para os Sete Passageiros | A partir de R$134.500. Conheça!" u="1"/>
        <s v="Conheça Trailblazer 2013 | Central Multimídia 7&quot; Touch Screen | Computador de Bordo e Muito mais." u="1"/>
        <s v="SUV Trailblazer 7 Lugares | Bancos Rebatíveis Flat Floor que | permitem até 1830L no Porta-Malas." u="1"/>
        <s v="Chevrolet S10 - 2013 | Aproveite as Condições Especiais | Por tempo Limitado! Confira." u="1"/>
        <s v="Trailblazer - 7 Lugares | Lanternas traseiras de LED | Tecnologia de Ponta em cada item." u="1"/>
        <s v="Preço: Nova Chevrolet S10 | Aproveite as Condições Especiais | Por tempo Limitado! Confira." u="1"/>
        <s v="SUV - Trailblazer LTZ | Muito mais Comodidade e Segurança | A partir de R$134.500. Confira!" u="1"/>
        <s v="Novo Trailblazer - 0km | Amplo Espaço Interno, Sofisticação | e Conforto para os Sete Passageiros" u="1"/>
        <s v="Chevrolet S10 2013 - LTZ | Aproveite as Condições Especiais | Por tempo Limitado! Confira." u="1"/>
        <s v="Chevrolet S10 Automática | Aproveite as Condições Especiais | Por tempo Limitado! Confira." u="1"/>
        <s v="Chevrolet S10 Flex Power | Aproveite as Condições Especiais | Por tempo Limitado! Confira." u="1"/>
        <s v="Chevrolet S10 Tração 4x4 | Aproveite as Condições Especiais | Por tempo Limitado! Confira." u="1"/>
        <s v="Nova S10 Automática | Aproveite as Condições Especiais | Por tempo Limitado! Confira." u="1"/>
        <s v="Monte o Seu Trailblazer | Amplo Espaço Interno, Sofisticação | e Conforto para os Sete Passageiros" u="1"/>
        <s v="Pickup Chevrolet S10 | Aproveite as Condições Especiais | Por tempo Limitado! Confira." u="1"/>
        <s v="Conheça Trailblazer 2013 | Lanternas traseiras de LED | Tecnologia de Ponta em cada item." u="1"/>
        <s v="Fotos Nova Chevrolet S10 | Aproveite as Condições Especiais | Por tempo Limitado! Confira." u="1"/>
        <s v="Chevrolet Trailblazer | Central Multimídia 7&quot; Touch Screen | Computador de Bordo e Muito mais." u="1"/>
        <s v="Chevrolet Trailblazer 0km | Central Multimídia 7&quot; Touch Screen | Computador de Bordo e Muito mais." u="1"/>
        <s v="Chevrolet Trailblazer 4x4 | Central Multimídia 7&quot; Touch Screen | Computador de Bordo e Muito mais." u="1"/>
        <s v="Chevrolet Trailblazer LTZ | Central Multimídia 7&quot; Touch Screen | Computador de Bordo e Muito mais." u="1"/>
        <s v="Chevrolet Trailblazer | Motor 2.8L Turbo Diesel ou 3.6L V6 | Gasolina. Um SUV Impecável!" u="1"/>
        <s v="Chevrolet Trailblazer | Um SUV Impecável com Muito Conforto | E Tudo Isso a Partir de R$134.500." u="1"/>
        <s v="Monte o Seu Trailblazer | Central Multimídia 7&quot; Touch Screen | Computador de Bordo e Muito mais." u="1"/>
        <s v="Nova Chevrolet S10 4x4 | Veja as Condições Especiais no site | Chevrolet. Por tempo Limitado." u="1"/>
        <s v="Nova Chevrolet S10 LTZ | Veja as Condições Especiais no site | Chevrolet. Por tempo Limitado." u="1"/>
        <s v="Chevrolet Trailblazer | Seletor Eletrônico de Tração 4x4 | Muito mais Comodidade e Segurança" u="1"/>
        <s v="Chevrolet Trailblazer | Bancos Rebatíveis Flat Floor que | permitem até 1830L no Porta-Malas." u="1"/>
        <s v="Chevrolet S10 Turbodiesel | Veja as Condições Especiais no site | Chevrolet. Por tempo Limitado." u="1"/>
        <s v="Trailblazer Automático | Amplo Espaço Interno, Sofisticação | e Conforto para os Sete Passageiros" u="1"/>
        <s v="Trailblazer Tração 4x4 | Amplo Espaço Interno, Sofisticação | e Conforto para os Sete Passageiros" u="1"/>
        <s v="Fotos: Trailblazer 2013 | Um SUV Impecável com Muito Conforto | E Tudo Isso a Partir de R$134.500." u="1"/>
        <s v="Trailblazer - 7 Lugares | Bancos Rebatíveis Flat Floor que | permitem até 1830L no Porta-Malas." u="1"/>
        <s v="Compre seu Trailblazer | Muito mais Comodidade e Segurança | A partir de R$134.500. Confira!" u="1"/>
        <s v="Novo Preço Trailblazer | Muito mais Comodidade e Segurança | A partir de R$134.500. Confira!" u="1"/>
        <s v="Novo Trailblazer - 0km | Muito mais Comodidade e Segurança | A partir de R$134.500. Confira!" u="1"/>
        <s v="Novo Trailblazer 2013 | O Único com Motores 3.6 V6 ou 2.8L | A partir de R$134.500. Confira!" u="1"/>
        <s v="SUV Trailblazer 7 Lugares | Amplo Espaço Interno, Sofisticação | e Conforto para os Sete Passageiros" u="1"/>
        <s v="Conheça Trailblazer 2013 | O Único com Motores 3.6 V6 ou 2.8L | A partir de R$134.500. Confira!" u="1"/>
        <s v="Trailblazer Turbo Diesel | Amplo Espaço Interno, Sofisticação | e Conforto para os Sete Passageiros" u="1"/>
        <s v="Trailblazer: Monte o Seu | Amplo Espaço Interno, Sofisticação | e Conforto para os Sete Passageiros" u="1"/>
        <s v="Fotos: Trailblazer 0km | Conforto para os Sete Passageiros | A partir de R$134.500. Conheça!" u="1"/>
        <s v="SUV - Trailblazer LTZ | O Único com Motores 3.6 V6 ou 2.8L | A partir de R$134.500. Confira!" u="1"/>
        <s v="Monte o Seu Trailblazer | Muito mais Comodidade e Segurança | A partir de R$134.500. Confira!" u="1"/>
        <s v="Nova Chevrolet S10 - 0km | Veja as Condições Especiais no site | Chevrolet. Por tempo Limitado." u="1"/>
        <s v="Conheça o Trailblazer | Amplo Espaço Interno, Sofisticação | e Conforto para os Sete Passageiros" u="1"/>
        <s v="Conheça o Trailblazer | Lanternas traseiras de LED | Tecnologia de Ponta em cada item." u="1"/>
        <s v="Nova S10 - Cabine Dupla | Aproveite as Condições Especiais | Por tempo Limitado! Confira." u="1"/>
        <s v="Novo Trailblazer 2013 | Conforto para os Sete Passageiros | A partir de R$134.500. Conheça!" u="1"/>
        <s v="Trailblazer Automático | Muito mais Comodidade e Segurança | A partir de R$134.500. Confira!" u="1"/>
        <s v="Trailblazer Tração 4x4 | Muito mais Comodidade e Segurança | A partir de R$134.500. Confira!" u="1"/>
        <s v="SUV Trailblazer 7 Lugares | O Único com Motores 3.6 V6 ou 2.8L | A partir de R$134.500. Confira!" u="1"/>
        <s v="Trailblazer Turbo Diesel | Central Multimídia 7&quot; Touch Screen | Computador de Bordo e Muito mais." u="1"/>
        <s v="Trailblazer: Monte o Seu | Central Multimídia 7&quot; Touch Screen | Computador de Bordo e Muito mais." u="1"/>
        <s v="Trailblazer - 7 Lugares | Amplo Espaço Interno, Sofisticação | e Conforto para os Sete Passageiros" u="1"/>
        <s v="Novo Trailblazer LTZ | Muito mais Comodidade e Segurança | A partir de R$134.500. Confira!" u="1"/>
        <s v="Nova Chevrolet S10 - 2013 | Aproveite as Condições Especiais | Por tempo Limitado! Confira." u="1"/>
        <s v="Nova Chevrolet S10: Fotos | Aproveite as Condições Especiais | Por tempo Limitado! Confira." u="1"/>
        <s v="Nova Chevrolet S10: Preço | Aproveite as Condições Especiais | Por tempo Limitado! Confira." u="1"/>
        <s v="Nova Pickup Chevrolet S10 | Aproveite as Condições Especiais | Por tempo Limitado! Confira." u="1"/>
        <s v="Novo Trailblazer LTZ | Um SUV Impecável com Muito Conforto | E Tudo Isso a Partir de R$134.500." u="1"/>
        <s v="SUV - Trailblazer LTZ | Conforto para os Sete Passageiros | A partir de R$134.500. Conheça!" u="1"/>
        <s v="Fotos: Trailblazer 2013 | O Único com Motores 3.6 V6 ou 2.8L | A partir de R$134.500. Confira!" u="1"/>
        <s v="Trailblazer - 7 Lugares | Central Multimídia 7&quot; Touch Screen | Computador de Bordo e Muito mais." u="1"/>
        <s v="Trailblazer Turbo Diesel | Lanternas traseiras de LED | Tecnologia de Ponta em cada item." u="1"/>
        <s v="Trailblazer: Monte o Seu | Lanternas traseiras de LED | Tecnologia de Ponta em cada item." u="1"/>
        <s v="Conheça o Trailblazer | Central Multimídia 7&quot; Touch Screen | Computador de Bordo e Muito mais." u="1"/>
        <s v="Conheça Trailblazer 2013 | Um SUV Impecável com Muito Conforto | E Tudo Isso a Partir de R$134.500." u="1"/>
        <s v="Compre seu Trailblazer | O Único com Motores 3.6 V6 ou 2.8L | A partir de R$134.500. Confira!" u="1"/>
        <s v="Novo Preço Trailblazer | O Único com Motores 3.6 V6 ou 2.8L | A partir de R$134.500. Confira!" u="1"/>
        <s v="Novo Trailblazer - 0km | O Único com Motores 3.6 V6 ou 2.8L | A partir de R$134.500. Confira!" u="1"/>
        <s v="Fotos: Trailblazer 0km | Um SUV Impecável com Muito Conforto | E Tudo Isso a Partir de R$134.500." u="1"/>
        <s v="Conheça o Trailblazer | Motor 2.8L Turbo Diesel ou 3.6L V6 | Gasolina. Um SUV Impecável!" u="1"/>
        <s v="Nova S10 Turbodiesel | Veja as Condições Especiais no site | Chevrolet. Por tempo Limitado." u="1"/>
        <s v="Fotos: Trailblazer 2013 | Conforto para os Sete Passageiros | A partir de R$134.500. Conheça!" u="1"/>
        <s v="SUV Trailblazer 7 Lugares | Um SUV Impecável com Muito Conforto | E Tudo Isso a Partir de R$134.500." u="1"/>
        <s v="Novo Trailblazer - 0km | Bancos Rebatíveis Flat Floor que | permitem até 1830L no Porta-Malas." u="1"/>
        <s v="Chevrolet S10 2013 - LTZ | Veja as Condições Especiais no site | Chevrolet. Por tempo Limitado." u="1"/>
        <s v="Chevrolet S10 Automática | Veja as Condições Especiais no site | Chevrolet. Por tempo Limitado." u="1"/>
        <s v="Chevrolet S10 Flex Power | Veja as Condições Especiais no site | Chevrolet. Por tempo Limitado." u="1"/>
        <s v="Chevrolet S10 Tração 4x4 | Veja as Condições Especiais no site | Chevrolet. Por tempo Limitado." u="1"/>
        <s v="Conheça o Trailblazer | Seletor Eletrônico de Tração 4x4 | Muito mais Comodidade e Segurança" u="1"/>
        <s v="Conheça o Trailblazer | Bancos Rebatíveis Flat Floor que | permitem até 1830L no Porta-Malas." u="1"/>
        <s v="Conheça Trailblazer 2013 | Bancos Rebatíveis Flat Floor que | permitem até 1830L no Porta-Malas." u="1"/>
        <s v="Fotos: Trailblazer 0km | Lanternas traseiras de LED | Tecnologia de Ponta em cada item." u="1"/>
        <s v="Chevrolet S10 2013 - LS | Aproveite as Condições Especiais | Por tempo Limitado! Confira." u="1"/>
        <s v="Chevrolet S10 2013 - LT | Aproveite as Condições Especiais | Por tempo Limitado! Confira." u="1"/>
        <s v="Fotos Nova Chevrolet S10 | Veja as Condições Especiais no site | Chevrolet. Por tempo Limitado." u="1"/>
        <s v="SUV Trailblazer 7 Lugares | Muito mais Comodidade e Segurança | A partir de R$134.500. Confira!" u="1"/>
        <s v="Novo Trailblazer 2013 | Amplo Espaço Interno, Sofisticação | e Conforto para os Sete Passageiros" u="1"/>
        <s v="Novo Trailblazer 2013 | Lanternas traseiras de LED | Tecnologia de Ponta em cada item." u="1"/>
        <s v="SUV Trailblazer 7 Lugares | Lanternas traseiras de LED | Tecnologia de Ponta em cada item." u="1"/>
        <s v="Fotos: Trailblazer 0km | Central Multimídia 7&quot; Touch Screen | Computador de Bordo e Muito mais." u="1"/>
        <s v="SUV - Trailblazer LTZ | Amplo Espaço Interno, Sofisticação | e Conforto para os Sete Passageiros" u="1"/>
        <s v="Monte o Seu Trailblazer | Um SUV Impecável com Muito Conforto | E Tudo Isso a Partir de R$134.500." u="1"/>
        <s v="Chevrolet S10 Turbodiesel | Aproveite as Condições Especiais | Por tempo Limitado! Confira." u="1"/>
        <s v="Trailblazer - 7 Lugares | Muito mais Comodidade e Segurança | A partir de R$134.500. Confira!" u="1"/>
        <s v="Trailblazer Automático | O Único com Motores 3.6 V6 ou 2.8L | A partir de R$134.500. Confira!" u="1"/>
        <s v="Trailblazer Tração 4x4 | O Único com Motores 3.6 V6 ou 2.8L | A partir de R$134.500. Confira!" u="1"/>
        <s v="Trailblazer: novo Preço | Muito mais Comodidade e Segurança | A partir de R$134.500. Confira!" u="1"/>
        <s v="SUV - Trailblazer LTZ | Lanternas traseiras de LED | Tecnologia de Ponta em cada item." u="1"/>
        <s v="Fotos: Trailblazer 2013 | Lanternas traseiras de LED | Tecnologia de Ponta em cada item." u="1"/>
        <s v="Trailblazer Automático | Bancos Rebatíveis Flat Floor que | permitem até 1830L no Porta-Malas." u="1"/>
        <s v="Trailblazer Tração 4x4 | Bancos Rebatíveis Flat Floor que | permitem até 1830L no Porta-Malas." u="1"/>
        <s v="Trailblazer Turbo Diesel | O Único com Motores 3.6 V6 ou 2.8L | A partir de R$134.500. Confira!" u="1"/>
        <s v="Trailblazer: Monte o Seu | O Único com Motores 3.6 V6 ou 2.8L | A partir de R$134.500. Confira!" u="1"/>
        <s v="Nova Chevrolet S10 | Veja as Condições Especiais no site | Chevrolet. Por tempo Limitado." u="1"/>
        <s v="S10 2013 - Cabine Dupla | Aproveite as Condições Especiais | Por tempo Limitado! Confira." u="1"/>
        <s v="Nova S10 Automática | Veja as Condições Especiais no site | Chevrolet. Por tempo Limitado." u="1"/>
        <s v="Chevrolet Trailblazer 0km | Conforto para os Sete Passageiros | A partir de R$134.500. Conheça!" u="1"/>
        <s v="Chevrolet Trailblazer 4x4 | Conforto para os Sete Passageiros | A partir de R$134.500. Conheça!" u="1"/>
        <s v="Chevrolet Trailblazer LTZ | Conforto para os Sete Passageiros | A partir de R$134.500. Conheça!" u="1"/>
        <s v="Chevrolet Trailblazer 0km | Bancos Rebatíveis Flat Floor que | permitem até 1830L no Porta-Malas." u="1"/>
        <s v="Chevrolet Trailblazer 4x4 | Bancos Rebatíveis Flat Floor que | permitem até 1830L no Porta-Malas." u="1"/>
        <s v="Chevrolet Trailblazer LTZ | Bancos Rebatíveis Flat Floor que | permitem até 1830L no Porta-Malas." u="1"/>
        <s v="Chevrolet S10 - 2013 | Veja as Condições Especiais no site | Chevrolet. Por tempo Limitado." u="1"/>
        <s v="Chevrolet Trailblazer | Muito mais Comodidade e Segurança | A partir de R$134.500. Confira!" u="1"/>
        <s v="Novo Trailblazer 2013 | Central Multimídia 7&quot; Touch Screen | Computador de Bordo e Muito mais." u="1"/>
      </sharedItems>
    </cacheField>
    <cacheField name="CTR" numFmtId="0" formula="Cliques/Impressõ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686">
  <r>
    <d v="2013-09-19T00:00:00"/>
    <s v="ativada"/>
    <s v="foto Onix"/>
    <x v="0"/>
    <s v="qualificada"/>
    <n v="0.34"/>
    <n v="3"/>
    <n v="28"/>
    <n v="0.47"/>
    <x v="0"/>
    <x v="0"/>
    <n v="38"/>
  </r>
  <r>
    <d v="2013-09-14T00:00:00"/>
    <s v="ativada"/>
    <s v="carros Onyx"/>
    <x v="1"/>
    <s v="qualificada"/>
    <n v="0.8"/>
    <n v="2"/>
    <n v="86"/>
    <n v="0.32"/>
    <x v="0"/>
    <x v="1"/>
    <n v="37"/>
  </r>
  <r>
    <d v="2013-09-05T00:00:00"/>
    <s v="ativada"/>
    <s v="carros Onyx"/>
    <x v="1"/>
    <s v="qualificada"/>
    <n v="0.8"/>
    <n v="4"/>
    <n v="61"/>
    <n v="1.1599999999999999"/>
    <x v="0"/>
    <x v="1"/>
    <n v="36"/>
  </r>
  <r>
    <d v="2013-09-01T00:00:00"/>
    <s v="ativada"/>
    <s v="onix 2012"/>
    <x v="2"/>
    <s v="qualificada"/>
    <n v="0.45"/>
    <n v="0"/>
    <n v="30"/>
    <n v="0"/>
    <x v="0"/>
    <x v="2"/>
    <n v="35"/>
  </r>
  <r>
    <d v="2013-09-05T00:00:00"/>
    <s v="ativada"/>
    <s v="carro novo Onix"/>
    <x v="1"/>
    <s v="qualificada"/>
    <n v="0.25"/>
    <n v="0"/>
    <n v="1"/>
    <n v="0"/>
    <x v="0"/>
    <x v="3"/>
    <n v="36"/>
  </r>
  <r>
    <d v="2013-09-27T00:00:00"/>
    <s v="ativada"/>
    <s v="Onix 6 marchas"/>
    <x v="3"/>
    <s v="qualificada"/>
    <n v="0.8"/>
    <n v="0"/>
    <n v="1"/>
    <n v="0"/>
    <x v="0"/>
    <x v="4"/>
    <n v="39"/>
  </r>
  <r>
    <d v="2013-09-04T00:00:00"/>
    <s v="ativada"/>
    <s v="carros onix 2014"/>
    <x v="2"/>
    <s v="qualificada"/>
    <n v="0.85"/>
    <n v="1"/>
    <n v="13"/>
    <n v="0.14000000000000001"/>
    <x v="0"/>
    <x v="5"/>
    <n v="36"/>
  </r>
  <r>
    <d v="2013-09-17T00:00:00"/>
    <s v="ativada"/>
    <s v="veículos Onix"/>
    <x v="1"/>
    <s v="qualificada"/>
    <n v="0.85"/>
    <n v="5"/>
    <n v="41"/>
    <n v="2.14"/>
    <x v="0"/>
    <x v="6"/>
    <n v="38"/>
  </r>
  <r>
    <d v="2013-09-26T00:00:00"/>
    <s v="ativada"/>
    <s v="Onix automática"/>
    <x v="3"/>
    <s v="qualificada"/>
    <n v="0.63"/>
    <n v="0"/>
    <n v="7"/>
    <n v="0"/>
    <x v="0"/>
    <x v="7"/>
    <n v="39"/>
  </r>
  <r>
    <d v="2013-09-19T00:00:00"/>
    <s v="ativada"/>
    <s v="novo onix 2014"/>
    <x v="2"/>
    <s v="qualificada"/>
    <n v="0.68"/>
    <n v="5"/>
    <n v="56"/>
    <n v="1.65"/>
    <x v="0"/>
    <x v="8"/>
    <n v="38"/>
  </r>
  <r>
    <d v="2013-08-29T00:00:00"/>
    <s v="ativada"/>
    <s v="carros Onyx"/>
    <x v="1"/>
    <s v="qualificada"/>
    <n v="0.8"/>
    <n v="9"/>
    <n v="107"/>
    <n v="3.52"/>
    <x v="0"/>
    <x v="1"/>
    <n v="35"/>
  </r>
  <r>
    <d v="2013-09-28T00:00:00"/>
    <s v="ativada"/>
    <s v="[Onix GM]"/>
    <x v="4"/>
    <s v="qualificada"/>
    <n v="0.41"/>
    <n v="7"/>
    <n v="25"/>
    <n v="1.05"/>
    <x v="0"/>
    <x v="9"/>
    <n v="39"/>
  </r>
  <r>
    <d v="2013-09-16T00:00:00"/>
    <s v="ativada"/>
    <s v="novo Onix automático"/>
    <x v="3"/>
    <s v="qualificada"/>
    <n v="0.8"/>
    <n v="6"/>
    <n v="27"/>
    <n v="2.1800000000000002"/>
    <x v="0"/>
    <x v="10"/>
    <n v="38"/>
  </r>
  <r>
    <d v="2013-09-12T00:00:00"/>
    <s v="ativada"/>
    <s v="imagens onix 2013"/>
    <x v="0"/>
    <s v="qualificada"/>
    <n v="0.8"/>
    <n v="0"/>
    <n v="1"/>
    <n v="0"/>
    <x v="0"/>
    <x v="11"/>
    <n v="37"/>
  </r>
  <r>
    <d v="2013-09-07T00:00:00"/>
    <s v="ativada"/>
    <s v="onix 2014 automático"/>
    <x v="3"/>
    <s v="qualificada"/>
    <n v="0.8"/>
    <n v="3"/>
    <n v="31"/>
    <n v="0.57999999999999996"/>
    <x v="0"/>
    <x v="12"/>
    <n v="36"/>
  </r>
  <r>
    <d v="2013-09-19T00:00:00"/>
    <s v="ativada"/>
    <s v="novo onix 2012 chevrolet"/>
    <x v="2"/>
    <s v="baixo volume de pesquisa"/>
    <n v="0.8"/>
    <n v="0"/>
    <n v="2"/>
    <n v="0"/>
    <x v="0"/>
    <x v="13"/>
    <n v="38"/>
  </r>
  <r>
    <d v="2013-09-11T00:00:00"/>
    <s v="ativada"/>
    <s v="Onix chevrolete"/>
    <x v="4"/>
    <s v="qualificada"/>
    <n v="0.8"/>
    <n v="5"/>
    <n v="12"/>
    <n v="1.1299999999999999"/>
    <x v="0"/>
    <x v="14"/>
    <n v="37"/>
  </r>
  <r>
    <d v="2013-09-09T00:00:00"/>
    <s v="ativada"/>
    <s v="onyx 2013 chevrolet"/>
    <x v="2"/>
    <s v="baixo volume de pesquisa"/>
    <n v="0.8"/>
    <n v="0"/>
    <n v="10"/>
    <n v="0"/>
    <x v="0"/>
    <x v="15"/>
    <n v="37"/>
  </r>
  <r>
    <d v="2013-09-26T00:00:00"/>
    <s v="ativada"/>
    <s v="novo onix 2012 chevrolet"/>
    <x v="2"/>
    <s v="baixo volume de pesquisa"/>
    <n v="0.8"/>
    <n v="2"/>
    <n v="2"/>
    <n v="0.76"/>
    <x v="0"/>
    <x v="13"/>
    <n v="39"/>
  </r>
  <r>
    <d v="2013-09-18T00:00:00"/>
    <s v="ativada"/>
    <s v="foto onix 2014"/>
    <x v="0"/>
    <s v="qualificada"/>
    <n v="0.8"/>
    <n v="1"/>
    <n v="7"/>
    <n v="0.21"/>
    <x v="0"/>
    <x v="16"/>
    <n v="38"/>
  </r>
  <r>
    <d v="2013-09-05T00:00:00"/>
    <s v="ativada"/>
    <s v="imagem Onix"/>
    <x v="0"/>
    <s v="qualificada"/>
    <n v="0.42"/>
    <n v="0"/>
    <n v="4"/>
    <n v="0"/>
    <x v="0"/>
    <x v="17"/>
    <n v="36"/>
  </r>
  <r>
    <d v="2013-09-06T00:00:00"/>
    <s v="ativada"/>
    <s v="lançamentos Onix"/>
    <x v="5"/>
    <s v="qualificada"/>
    <n v="0.8"/>
    <n v="0"/>
    <n v="7"/>
    <n v="0"/>
    <x v="0"/>
    <x v="18"/>
    <n v="36"/>
  </r>
  <r>
    <d v="2013-09-07T00:00:00"/>
    <s v="ativada"/>
    <s v="veículo Onix"/>
    <x v="1"/>
    <s v="qualificada"/>
    <n v="0.38"/>
    <n v="0"/>
    <n v="0"/>
    <n v="0"/>
    <x v="0"/>
    <x v="19"/>
    <n v="36"/>
  </r>
  <r>
    <d v="2013-09-13T00:00:00"/>
    <s v="ativada"/>
    <s v="Onix automatizado"/>
    <x v="3"/>
    <s v="qualificada"/>
    <n v="0.8"/>
    <n v="110"/>
    <n v="462"/>
    <n v="31"/>
    <x v="0"/>
    <x v="20"/>
    <n v="37"/>
  </r>
  <r>
    <d v="2013-09-14T00:00:00"/>
    <s v="ativada"/>
    <s v="imagens novo Onix"/>
    <x v="0"/>
    <s v="qualificada"/>
    <n v="0.8"/>
    <n v="0"/>
    <n v="2"/>
    <n v="0"/>
    <x v="0"/>
    <x v="21"/>
    <n v="37"/>
  </r>
  <r>
    <d v="2013-09-07T00:00:00"/>
    <s v="ativada"/>
    <s v="carro onix 2012"/>
    <x v="2"/>
    <s v="qualificada"/>
    <n v="0.48"/>
    <n v="0"/>
    <n v="5"/>
    <n v="0"/>
    <x v="0"/>
    <x v="22"/>
    <n v="36"/>
  </r>
  <r>
    <d v="2013-09-04T00:00:00"/>
    <s v="ativada"/>
    <s v="onyx 2014 chevrolet"/>
    <x v="2"/>
    <s v="qualificada"/>
    <n v="0.8"/>
    <n v="0"/>
    <n v="9"/>
    <n v="0"/>
    <x v="0"/>
    <x v="23"/>
    <n v="36"/>
  </r>
  <r>
    <d v="2013-09-28T00:00:00"/>
    <s v="ativada"/>
    <s v="carro novo Onix"/>
    <x v="1"/>
    <s v="qualificada"/>
    <n v="0.25"/>
    <n v="1"/>
    <n v="3"/>
    <n v="0.15"/>
    <x v="0"/>
    <x v="3"/>
    <n v="39"/>
  </r>
  <r>
    <d v="2013-09-03T00:00:00"/>
    <s v="ativada"/>
    <s v="novo onix 2012"/>
    <x v="2"/>
    <s v="qualificada"/>
    <n v="0.67"/>
    <n v="2"/>
    <n v="50"/>
    <n v="0.54"/>
    <x v="0"/>
    <x v="24"/>
    <n v="36"/>
  </r>
  <r>
    <d v="2013-09-07T00:00:00"/>
    <s v="ativada"/>
    <s v="carro onix 2014"/>
    <x v="2"/>
    <s v="qualificada"/>
    <n v="0.8"/>
    <n v="3"/>
    <n v="20"/>
    <n v="0.71"/>
    <x v="0"/>
    <x v="25"/>
    <n v="36"/>
  </r>
  <r>
    <d v="2013-09-22T00:00:00"/>
    <s v="ativada"/>
    <s v="Onix LT"/>
    <x v="6"/>
    <s v="qualificada"/>
    <n v="0.37"/>
    <n v="5"/>
    <n v="63"/>
    <n v="1.2"/>
    <x v="0"/>
    <x v="26"/>
    <n v="38"/>
  </r>
  <r>
    <d v="2013-09-16T00:00:00"/>
    <s v="ativada"/>
    <s v="Onix chevrolete"/>
    <x v="4"/>
    <s v="qualificada"/>
    <n v="0.8"/>
    <n v="3"/>
    <n v="10"/>
    <n v="2.0299999999999998"/>
    <x v="0"/>
    <x v="14"/>
    <n v="38"/>
  </r>
  <r>
    <d v="2013-09-06T00:00:00"/>
    <s v="ativada"/>
    <s v="onix 2014"/>
    <x v="2"/>
    <s v="qualificada"/>
    <n v="0.53"/>
    <n v="73"/>
    <n v="400"/>
    <n v="13.56"/>
    <x v="0"/>
    <x v="27"/>
    <n v="36"/>
  </r>
  <r>
    <d v="2013-09-28T00:00:00"/>
    <s v="ativada"/>
    <s v="imagens onix 2013"/>
    <x v="0"/>
    <s v="qualificada"/>
    <n v="0.8"/>
    <n v="0"/>
    <n v="2"/>
    <n v="0"/>
    <x v="0"/>
    <x v="11"/>
    <n v="39"/>
  </r>
  <r>
    <d v="2013-09-12T00:00:00"/>
    <s v="ativada"/>
    <s v="Onix diesel"/>
    <x v="7"/>
    <s v="qualificada"/>
    <n v="0.8"/>
    <n v="0"/>
    <n v="1"/>
    <n v="0"/>
    <x v="0"/>
    <x v="28"/>
    <n v="37"/>
  </r>
  <r>
    <d v="2013-09-15T00:00:00"/>
    <s v="ativada"/>
    <s v="onix LT 2013"/>
    <x v="6"/>
    <s v="qualificada"/>
    <n v="0.8"/>
    <n v="0"/>
    <n v="4"/>
    <n v="0"/>
    <x v="0"/>
    <x v="29"/>
    <n v="37"/>
  </r>
  <r>
    <d v="2013-09-16T00:00:00"/>
    <s v="ativada"/>
    <s v="Onix LS GM"/>
    <x v="8"/>
    <s v="qualificada"/>
    <n v="0.8"/>
    <n v="3"/>
    <n v="13"/>
    <n v="1.19"/>
    <x v="0"/>
    <x v="30"/>
    <n v="38"/>
  </r>
  <r>
    <d v="2013-09-13T00:00:00"/>
    <s v="ativada"/>
    <s v="Onix câmbio automático"/>
    <x v="3"/>
    <s v="qualificada"/>
    <n v="0.8"/>
    <n v="2"/>
    <n v="25"/>
    <n v="0.94"/>
    <x v="0"/>
    <x v="31"/>
    <n v="37"/>
  </r>
  <r>
    <d v="2013-08-28T00:00:00"/>
    <s v="ativada"/>
    <s v="onix LS 2012"/>
    <x v="8"/>
    <s v="qualificada"/>
    <n v="0.8"/>
    <n v="0"/>
    <n v="2"/>
    <n v="0"/>
    <x v="0"/>
    <x v="32"/>
    <n v="35"/>
  </r>
  <r>
    <d v="2013-09-02T00:00:00"/>
    <s v="ativada"/>
    <s v="Onix econômico"/>
    <x v="9"/>
    <s v="qualificada"/>
    <n v="0.9"/>
    <n v="0"/>
    <n v="6"/>
    <n v="0"/>
    <x v="0"/>
    <x v="33"/>
    <n v="36"/>
  </r>
  <r>
    <d v="2013-09-03T00:00:00"/>
    <s v="ativada"/>
    <s v="veículos Onix"/>
    <x v="1"/>
    <s v="qualificada"/>
    <n v="0.85"/>
    <n v="0"/>
    <n v="63"/>
    <n v="0"/>
    <x v="0"/>
    <x v="6"/>
    <n v="36"/>
  </r>
  <r>
    <d v="2013-08-30T00:00:00"/>
    <s v="ativada"/>
    <s v="carro onix 2014"/>
    <x v="2"/>
    <s v="qualificada"/>
    <n v="0.8"/>
    <n v="5"/>
    <n v="24"/>
    <n v="2.61"/>
    <x v="0"/>
    <x v="25"/>
    <n v="35"/>
  </r>
  <r>
    <d v="2013-09-27T00:00:00"/>
    <s v="ativada"/>
    <s v="Onix chevrolette"/>
    <x v="4"/>
    <s v="qualificada"/>
    <n v="0.8"/>
    <n v="1"/>
    <n v="4"/>
    <n v="0.39"/>
    <x v="0"/>
    <x v="34"/>
    <n v="39"/>
  </r>
  <r>
    <d v="2013-09-11T00:00:00"/>
    <s v="ativada"/>
    <s v="novo Onix automático"/>
    <x v="3"/>
    <s v="qualificada"/>
    <n v="0.8"/>
    <n v="1"/>
    <n v="16"/>
    <n v="0.59"/>
    <x v="0"/>
    <x v="10"/>
    <n v="37"/>
  </r>
  <r>
    <d v="2013-09-17T00:00:00"/>
    <s v="ativada"/>
    <s v="novo onix 2013"/>
    <x v="2"/>
    <s v="qualificada"/>
    <n v="0.57999999999999996"/>
    <n v="238"/>
    <n v="809"/>
    <n v="74.14"/>
    <x v="0"/>
    <x v="35"/>
    <n v="38"/>
  </r>
  <r>
    <d v="2013-09-27T00:00:00"/>
    <s v="ativada"/>
    <s v="novo Onix GM"/>
    <x v="4"/>
    <s v="qualificada"/>
    <n v="0.97"/>
    <n v="3"/>
    <n v="18"/>
    <n v="1.2"/>
    <x v="0"/>
    <x v="36"/>
    <n v="39"/>
  </r>
  <r>
    <d v="2013-09-02T00:00:00"/>
    <s v="ativada"/>
    <s v="onix 2012 chevrolet"/>
    <x v="2"/>
    <s v="qualificada"/>
    <n v="0.53"/>
    <n v="19"/>
    <n v="81"/>
    <n v="3.65"/>
    <x v="0"/>
    <x v="37"/>
    <n v="36"/>
  </r>
  <r>
    <d v="2013-09-04T00:00:00"/>
    <s v="ativada"/>
    <s v="carro onix 2013"/>
    <x v="2"/>
    <s v="qualificada"/>
    <n v="0.48"/>
    <n v="1"/>
    <n v="15"/>
    <n v="0.47"/>
    <x v="0"/>
    <x v="38"/>
    <n v="36"/>
  </r>
  <r>
    <d v="2013-08-28T00:00:00"/>
    <s v="ativada"/>
    <s v="Onix diesel"/>
    <x v="7"/>
    <s v="qualificada"/>
    <n v="0.8"/>
    <n v="0"/>
    <n v="3"/>
    <n v="0"/>
    <x v="0"/>
    <x v="28"/>
    <n v="35"/>
  </r>
  <r>
    <d v="2013-09-11T00:00:00"/>
    <s v="ativada"/>
    <s v="Onix automático"/>
    <x v="3"/>
    <s v="qualificada"/>
    <n v="0.28000000000000003"/>
    <n v="2"/>
    <n v="13"/>
    <n v="0.41"/>
    <x v="0"/>
    <x v="39"/>
    <n v="37"/>
  </r>
  <r>
    <d v="2013-09-21T00:00:00"/>
    <s v="ativada"/>
    <s v="Onix chevrolette"/>
    <x v="4"/>
    <s v="qualificada"/>
    <n v="0.8"/>
    <n v="1"/>
    <n v="1"/>
    <n v="0.45"/>
    <x v="0"/>
    <x v="34"/>
    <n v="38"/>
  </r>
  <r>
    <d v="2013-09-14T00:00:00"/>
    <s v="ativada"/>
    <s v="novo onix 2014 chevrolet"/>
    <x v="2"/>
    <s v="qualificada"/>
    <n v="0.8"/>
    <n v="1"/>
    <n v="4"/>
    <n v="0.44"/>
    <x v="0"/>
    <x v="40"/>
    <n v="37"/>
  </r>
  <r>
    <d v="2013-08-31T00:00:00"/>
    <s v="ativada"/>
    <s v="Onix gasolina"/>
    <x v="7"/>
    <s v="qualificada"/>
    <n v="0.8"/>
    <n v="3"/>
    <n v="36"/>
    <n v="1.29"/>
    <x v="0"/>
    <x v="41"/>
    <n v="35"/>
  </r>
  <r>
    <d v="2013-09-01T00:00:00"/>
    <s v="ativada"/>
    <s v="onyx 2013 chevrolet"/>
    <x v="2"/>
    <s v="baixo volume de pesquisa"/>
    <n v="0.8"/>
    <n v="2"/>
    <n v="25"/>
    <n v="0.56000000000000005"/>
    <x v="0"/>
    <x v="15"/>
    <n v="35"/>
  </r>
  <r>
    <d v="2013-09-02T00:00:00"/>
    <s v="ativada"/>
    <s v="onix 2013"/>
    <x v="2"/>
    <s v="qualificada"/>
    <n v="0.43"/>
    <n v="7"/>
    <n v="57"/>
    <n v="1.01"/>
    <x v="0"/>
    <x v="42"/>
    <n v="36"/>
  </r>
  <r>
    <d v="2013-09-29T00:00:00"/>
    <s v="ativada"/>
    <s v="carro onix 2014"/>
    <x v="2"/>
    <s v="qualificada"/>
    <n v="0.8"/>
    <n v="0"/>
    <n v="7"/>
    <n v="0"/>
    <x v="0"/>
    <x v="25"/>
    <n v="39"/>
  </r>
  <r>
    <d v="2013-09-14T00:00:00"/>
    <s v="ativada"/>
    <s v="carro novo onix 2013"/>
    <x v="2"/>
    <s v="qualificada"/>
    <n v="0.8"/>
    <n v="1"/>
    <n v="3"/>
    <n v="0.74"/>
    <x v="0"/>
    <x v="43"/>
    <n v="37"/>
  </r>
  <r>
    <d v="2013-09-08T00:00:00"/>
    <s v="ativada"/>
    <s v="Onix chevy"/>
    <x v="4"/>
    <s v="qualificada"/>
    <n v="0.67"/>
    <n v="12"/>
    <n v="91"/>
    <n v="1.4"/>
    <x v="0"/>
    <x v="44"/>
    <n v="36"/>
  </r>
  <r>
    <d v="2013-09-18T00:00:00"/>
    <s v="ativada"/>
    <s v="onix 2014"/>
    <x v="2"/>
    <s v="qualificada"/>
    <n v="0.53"/>
    <n v="90"/>
    <n v="585"/>
    <n v="16.07"/>
    <x v="0"/>
    <x v="27"/>
    <n v="38"/>
  </r>
  <r>
    <d v="2013-09-04T00:00:00"/>
    <s v="ativada"/>
    <s v="carros novo Onix"/>
    <x v="1"/>
    <s v="qualificada"/>
    <n v="0.95"/>
    <n v="3"/>
    <n v="15"/>
    <n v="0.72"/>
    <x v="0"/>
    <x v="45"/>
    <n v="36"/>
  </r>
  <r>
    <d v="2013-09-01T00:00:00"/>
    <s v="ativada"/>
    <s v="carros onix 2012"/>
    <x v="2"/>
    <s v="qualificada"/>
    <n v="0.8"/>
    <n v="0"/>
    <n v="46"/>
    <n v="0"/>
    <x v="0"/>
    <x v="46"/>
    <n v="35"/>
  </r>
  <r>
    <d v="2013-09-24T00:00:00"/>
    <s v="ativada"/>
    <s v="lançamento onix 2013"/>
    <x v="2"/>
    <s v="qualificada"/>
    <n v="0.8"/>
    <n v="0"/>
    <n v="1"/>
    <n v="0"/>
    <x v="0"/>
    <x v="47"/>
    <n v="39"/>
  </r>
  <r>
    <d v="2013-09-26T00:00:00"/>
    <s v="ativada"/>
    <s v="carros onix 2012"/>
    <x v="2"/>
    <s v="qualificada"/>
    <n v="0.8"/>
    <n v="0"/>
    <n v="20"/>
    <n v="0"/>
    <x v="0"/>
    <x v="46"/>
    <n v="39"/>
  </r>
  <r>
    <d v="2013-09-27T00:00:00"/>
    <s v="ativada"/>
    <s v="onix LS 2012"/>
    <x v="8"/>
    <s v="qualificada"/>
    <n v="0.8"/>
    <n v="2"/>
    <n v="4"/>
    <n v="1.4"/>
    <x v="0"/>
    <x v="32"/>
    <n v="39"/>
  </r>
  <r>
    <d v="2013-09-02T00:00:00"/>
    <s v="ativada"/>
    <s v="foto Onix"/>
    <x v="0"/>
    <s v="qualificada"/>
    <n v="0.34"/>
    <n v="2"/>
    <n v="48"/>
    <n v="0.27"/>
    <x v="0"/>
    <x v="0"/>
    <n v="36"/>
  </r>
  <r>
    <d v="2013-09-23T00:00:00"/>
    <s v="ativada"/>
    <s v="carros Onyx"/>
    <x v="1"/>
    <s v="qualificada"/>
    <n v="0.8"/>
    <n v="1"/>
    <n v="76"/>
    <n v="0.22"/>
    <x v="0"/>
    <x v="1"/>
    <n v="39"/>
  </r>
  <r>
    <d v="2013-09-06T00:00:00"/>
    <s v="ativada"/>
    <s v="Onix chevy"/>
    <x v="4"/>
    <s v="qualificada"/>
    <n v="0.67"/>
    <n v="13"/>
    <n v="102"/>
    <n v="2.77"/>
    <x v="0"/>
    <x v="44"/>
    <n v="36"/>
  </r>
  <r>
    <d v="2013-09-15T00:00:00"/>
    <s v="ativada"/>
    <s v="onix 2013 automático"/>
    <x v="3"/>
    <s v="qualificada"/>
    <n v="0.8"/>
    <n v="0"/>
    <n v="9"/>
    <n v="0"/>
    <x v="0"/>
    <x v="48"/>
    <n v="37"/>
  </r>
  <r>
    <d v="2013-09-05T00:00:00"/>
    <s v="ativada"/>
    <s v="Onix LT"/>
    <x v="6"/>
    <s v="qualificada"/>
    <n v="0.37"/>
    <n v="21"/>
    <n v="106"/>
    <n v="4.43"/>
    <x v="0"/>
    <x v="26"/>
    <n v="36"/>
  </r>
  <r>
    <d v="2013-09-21T00:00:00"/>
    <s v="ativada"/>
    <s v="onyx 2014"/>
    <x v="2"/>
    <s v="qualificada"/>
    <n v="0.95"/>
    <n v="1"/>
    <n v="26"/>
    <n v="0.84"/>
    <x v="0"/>
    <x v="49"/>
    <n v="38"/>
  </r>
  <r>
    <d v="2013-09-02T00:00:00"/>
    <s v="ativada"/>
    <s v="flagra Onix"/>
    <x v="0"/>
    <s v="baixo volume de pesquisa"/>
    <n v="0.8"/>
    <n v="0"/>
    <n v="1"/>
    <n v="0"/>
    <x v="0"/>
    <x v="50"/>
    <n v="36"/>
  </r>
  <r>
    <d v="2013-09-01T00:00:00"/>
    <s v="ativada"/>
    <s v="fotos onix 2013"/>
    <x v="0"/>
    <s v="qualificada"/>
    <n v="0.8"/>
    <n v="2"/>
    <n v="28"/>
    <n v="0.78"/>
    <x v="0"/>
    <x v="51"/>
    <n v="35"/>
  </r>
  <r>
    <d v="2013-08-29T00:00:00"/>
    <s v="ativada"/>
    <s v="Onyx chevrolet"/>
    <x v="4"/>
    <s v="qualificada"/>
    <n v="0.43"/>
    <n v="27"/>
    <n v="168"/>
    <n v="5.92"/>
    <x v="0"/>
    <x v="52"/>
    <n v="35"/>
  </r>
  <r>
    <d v="2013-09-23T00:00:00"/>
    <s v="ativada"/>
    <s v="lançamentos Onix"/>
    <x v="5"/>
    <s v="qualificada"/>
    <n v="0.8"/>
    <n v="0"/>
    <n v="8"/>
    <n v="0"/>
    <x v="0"/>
    <x v="18"/>
    <n v="39"/>
  </r>
  <r>
    <d v="2013-09-06T00:00:00"/>
    <s v="ativada"/>
    <s v="onyx 2012"/>
    <x v="2"/>
    <s v="qualificada"/>
    <n v="0.85"/>
    <n v="0"/>
    <n v="13"/>
    <n v="0"/>
    <x v="0"/>
    <x v="53"/>
    <n v="36"/>
  </r>
  <r>
    <d v="2013-09-04T00:00:00"/>
    <s v="ativada"/>
    <s v="lançamento onix 2013"/>
    <x v="2"/>
    <s v="qualificada"/>
    <n v="0.8"/>
    <n v="0"/>
    <n v="1"/>
    <n v="0"/>
    <x v="0"/>
    <x v="47"/>
    <n v="36"/>
  </r>
  <r>
    <d v="2013-09-05T00:00:00"/>
    <s v="ativada"/>
    <s v="carros onix 2013"/>
    <x v="2"/>
    <s v="qualificada"/>
    <n v="0.95"/>
    <n v="1"/>
    <n v="13"/>
    <n v="0.8"/>
    <x v="0"/>
    <x v="54"/>
    <n v="36"/>
  </r>
  <r>
    <d v="2013-09-15T00:00:00"/>
    <s v="ativada"/>
    <s v="foto Onix"/>
    <x v="0"/>
    <s v="qualificada"/>
    <n v="0.34"/>
    <n v="5"/>
    <n v="21"/>
    <n v="0.9"/>
    <x v="0"/>
    <x v="0"/>
    <n v="37"/>
  </r>
  <r>
    <d v="2013-09-27T00:00:00"/>
    <s v="ativada"/>
    <s v="carro onix 2014"/>
    <x v="2"/>
    <s v="qualificada"/>
    <n v="0.8"/>
    <n v="0"/>
    <n v="7"/>
    <n v="0"/>
    <x v="0"/>
    <x v="25"/>
    <n v="39"/>
  </r>
  <r>
    <d v="2013-09-12T00:00:00"/>
    <s v="ativada"/>
    <s v="Onix GM"/>
    <x v="4"/>
    <s v="qualificada"/>
    <n v="0.49"/>
    <n v="8"/>
    <n v="92"/>
    <n v="1.93"/>
    <x v="0"/>
    <x v="9"/>
    <n v="37"/>
  </r>
  <r>
    <d v="2013-09-16T00:00:00"/>
    <s v="ativada"/>
    <s v="imagem novo Onix"/>
    <x v="0"/>
    <s v="qualificada"/>
    <n v="0.8"/>
    <n v="0"/>
    <n v="1"/>
    <n v="0"/>
    <x v="0"/>
    <x v="55"/>
    <n v="38"/>
  </r>
  <r>
    <d v="2013-09-20T00:00:00"/>
    <s v="ativada"/>
    <s v="[Onix chevrolet]"/>
    <x v="4"/>
    <s v="qualificada"/>
    <n v="0.65"/>
    <n v="122"/>
    <n v="452"/>
    <n v="49.21"/>
    <x v="0"/>
    <x v="56"/>
    <n v="38"/>
  </r>
  <r>
    <d v="2013-09-19T00:00:00"/>
    <s v="ativada"/>
    <s v="foto onix 2013"/>
    <x v="0"/>
    <s v="qualificada"/>
    <n v="0.8"/>
    <n v="0"/>
    <n v="2"/>
    <n v="0"/>
    <x v="0"/>
    <x v="57"/>
    <n v="38"/>
  </r>
  <r>
    <d v="2013-09-20T00:00:00"/>
    <s v="ativada"/>
    <s v="veículos Onix"/>
    <x v="1"/>
    <s v="qualificada"/>
    <n v="0.85"/>
    <n v="7"/>
    <n v="36"/>
    <n v="4.3499999999999996"/>
    <x v="0"/>
    <x v="6"/>
    <n v="38"/>
  </r>
  <r>
    <d v="2013-09-06T00:00:00"/>
    <s v="ativada"/>
    <s v="onix 2013 chevrolet"/>
    <x v="2"/>
    <s v="qualificada"/>
    <n v="0.43"/>
    <n v="0"/>
    <n v="1"/>
    <n v="0"/>
    <x v="0"/>
    <x v="58"/>
    <n v="36"/>
  </r>
  <r>
    <d v="2013-09-28T00:00:00"/>
    <s v="ativada"/>
    <s v="carros onix 2013"/>
    <x v="2"/>
    <s v="qualificada"/>
    <n v="0.95"/>
    <n v="1"/>
    <n v="18"/>
    <n v="0.32"/>
    <x v="0"/>
    <x v="54"/>
    <n v="39"/>
  </r>
  <r>
    <d v="2013-09-16T00:00:00"/>
    <s v="ativada"/>
    <s v="imagens onix 2014"/>
    <x v="0"/>
    <s v="qualificada"/>
    <n v="0.8"/>
    <n v="0"/>
    <n v="3"/>
    <n v="0"/>
    <x v="0"/>
    <x v="59"/>
    <n v="38"/>
  </r>
  <r>
    <d v="2013-09-11T00:00:00"/>
    <s v="ativada"/>
    <s v="onix LT 2013"/>
    <x v="6"/>
    <s v="qualificada"/>
    <n v="0.8"/>
    <n v="0"/>
    <n v="8"/>
    <n v="0"/>
    <x v="0"/>
    <x v="29"/>
    <n v="37"/>
  </r>
  <r>
    <d v="2013-08-28T00:00:00"/>
    <s v="ativada"/>
    <s v="novo onix 2013 chevrolet"/>
    <x v="2"/>
    <s v="qualificada"/>
    <n v="0.9"/>
    <n v="2"/>
    <n v="11"/>
    <n v="0.33"/>
    <x v="0"/>
    <x v="60"/>
    <n v="35"/>
  </r>
  <r>
    <d v="2013-09-08T00:00:00"/>
    <s v="ativada"/>
    <s v="foto Onix"/>
    <x v="0"/>
    <s v="qualificada"/>
    <n v="0.34"/>
    <n v="1"/>
    <n v="25"/>
    <n v="0.34"/>
    <x v="0"/>
    <x v="0"/>
    <n v="36"/>
  </r>
  <r>
    <d v="2013-08-28T00:00:00"/>
    <s v="ativada"/>
    <s v="novo onix 2014 chevrolet"/>
    <x v="2"/>
    <s v="qualificada"/>
    <n v="0.8"/>
    <n v="0"/>
    <n v="0"/>
    <n v="0"/>
    <x v="0"/>
    <x v="40"/>
    <n v="35"/>
  </r>
  <r>
    <d v="2013-09-29T00:00:00"/>
    <s v="ativada"/>
    <s v="onix LT 2013"/>
    <x v="6"/>
    <s v="qualificada"/>
    <n v="0.8"/>
    <n v="0"/>
    <n v="1"/>
    <n v="0"/>
    <x v="0"/>
    <x v="29"/>
    <n v="39"/>
  </r>
  <r>
    <d v="2013-09-22T00:00:00"/>
    <s v="ativada"/>
    <s v="onix 2014 automático"/>
    <x v="3"/>
    <s v="qualificada"/>
    <n v="0.8"/>
    <n v="1"/>
    <n v="5"/>
    <n v="0.11"/>
    <x v="0"/>
    <x v="12"/>
    <n v="38"/>
  </r>
  <r>
    <d v="2013-09-22T00:00:00"/>
    <s v="ativada"/>
    <s v="lançamentos Onix"/>
    <x v="5"/>
    <s v="qualificada"/>
    <n v="0.8"/>
    <n v="0"/>
    <n v="4"/>
    <n v="0"/>
    <x v="0"/>
    <x v="18"/>
    <n v="38"/>
  </r>
  <r>
    <d v="2013-09-19T00:00:00"/>
    <s v="ativada"/>
    <s v="Onyx chevrolet"/>
    <x v="4"/>
    <s v="qualificada"/>
    <n v="0.43"/>
    <n v="2"/>
    <n v="31"/>
    <n v="0.52"/>
    <x v="0"/>
    <x v="52"/>
    <n v="38"/>
  </r>
  <r>
    <d v="2013-09-04T00:00:00"/>
    <s v="ativada"/>
    <s v="Onyx chevrolet"/>
    <x v="4"/>
    <s v="qualificada"/>
    <n v="0.43"/>
    <n v="3"/>
    <n v="59"/>
    <n v="0.13"/>
    <x v="0"/>
    <x v="52"/>
    <n v="36"/>
  </r>
  <r>
    <d v="2013-09-27T00:00:00"/>
    <s v="ativada"/>
    <s v="onix 2014 automático"/>
    <x v="3"/>
    <s v="qualificada"/>
    <n v="0.8"/>
    <n v="1"/>
    <n v="11"/>
    <n v="0.46"/>
    <x v="0"/>
    <x v="12"/>
    <n v="39"/>
  </r>
  <r>
    <d v="2013-09-08T00:00:00"/>
    <s v="ativada"/>
    <s v="novo onix 2014"/>
    <x v="2"/>
    <s v="qualificada"/>
    <n v="0.68"/>
    <n v="17"/>
    <n v="101"/>
    <n v="5.5"/>
    <x v="0"/>
    <x v="8"/>
    <n v="36"/>
  </r>
  <r>
    <d v="2013-09-23T00:00:00"/>
    <s v="ativada"/>
    <s v="novo Onix GM"/>
    <x v="4"/>
    <s v="qualificada"/>
    <n v="0.97"/>
    <n v="6"/>
    <n v="35"/>
    <n v="1.72"/>
    <x v="0"/>
    <x v="36"/>
    <n v="39"/>
  </r>
  <r>
    <d v="2013-09-07T00:00:00"/>
    <s v="ativada"/>
    <s v="novo onix 2014 chevrolet"/>
    <x v="2"/>
    <s v="qualificada"/>
    <n v="0.8"/>
    <n v="2"/>
    <n v="5"/>
    <n v="0.23"/>
    <x v="0"/>
    <x v="40"/>
    <n v="36"/>
  </r>
  <r>
    <d v="2013-09-26T00:00:00"/>
    <s v="ativada"/>
    <s v="onix 2014 chevrolet"/>
    <x v="2"/>
    <s v="qualificada"/>
    <n v="0.26"/>
    <n v="0"/>
    <n v="3"/>
    <n v="0"/>
    <x v="0"/>
    <x v="61"/>
    <n v="39"/>
  </r>
  <r>
    <d v="2013-08-30T00:00:00"/>
    <s v="ativada"/>
    <s v="Onix GM"/>
    <x v="4"/>
    <s v="qualificada"/>
    <n v="0.49"/>
    <n v="9"/>
    <n v="79"/>
    <n v="2.11"/>
    <x v="0"/>
    <x v="9"/>
    <n v="35"/>
  </r>
  <r>
    <d v="2013-08-29T00:00:00"/>
    <s v="ativada"/>
    <s v="onix 2014"/>
    <x v="2"/>
    <s v="qualificada"/>
    <n v="0.53"/>
    <n v="34"/>
    <n v="295"/>
    <n v="8.09"/>
    <x v="0"/>
    <x v="27"/>
    <n v="35"/>
  </r>
  <r>
    <d v="2013-09-20T00:00:00"/>
    <s v="ativada"/>
    <s v="Onix general motors"/>
    <x v="4"/>
    <s v="qualificada"/>
    <n v="0.2"/>
    <n v="1"/>
    <n v="3"/>
    <n v="0.06"/>
    <x v="0"/>
    <x v="62"/>
    <n v="38"/>
  </r>
  <r>
    <d v="2013-09-16T00:00:00"/>
    <s v="ativada"/>
    <s v="Onix chevrolet"/>
    <x v="4"/>
    <s v="qualificada"/>
    <n v="0.75"/>
    <n v="253"/>
    <n v="1700"/>
    <n v="61.37"/>
    <x v="0"/>
    <x v="56"/>
    <n v="38"/>
  </r>
  <r>
    <d v="2013-09-23T00:00:00"/>
    <s v="ativada"/>
    <s v="novo onix 2014 GM"/>
    <x v="2"/>
    <s v="baixo volume de pesquisa"/>
    <n v="0.85"/>
    <n v="1"/>
    <n v="6"/>
    <n v="0.53"/>
    <x v="0"/>
    <x v="63"/>
    <n v="39"/>
  </r>
  <r>
    <d v="2013-09-04T00:00:00"/>
    <s v="ativada"/>
    <s v="onix LT 2012"/>
    <x v="6"/>
    <s v="qualificada"/>
    <n v="0.8"/>
    <n v="1"/>
    <n v="10"/>
    <n v="0.39"/>
    <x v="0"/>
    <x v="64"/>
    <n v="36"/>
  </r>
  <r>
    <d v="2013-09-14T00:00:00"/>
    <s v="ativada"/>
    <s v="fotos Onix"/>
    <x v="0"/>
    <s v="qualificada"/>
    <n v="0.27"/>
    <n v="9"/>
    <n v="114"/>
    <n v="1.35"/>
    <x v="0"/>
    <x v="65"/>
    <n v="37"/>
  </r>
  <r>
    <d v="2013-09-10T00:00:00"/>
    <s v="ativada"/>
    <s v="Onyx chevrolet"/>
    <x v="4"/>
    <s v="qualificada"/>
    <n v="0.43"/>
    <n v="8"/>
    <n v="80"/>
    <n v="0.86"/>
    <x v="0"/>
    <x v="52"/>
    <n v="37"/>
  </r>
  <r>
    <d v="2013-09-08T00:00:00"/>
    <s v="ativada"/>
    <s v="Onix transmissão automática"/>
    <x v="3"/>
    <s v="qualificada"/>
    <n v="0.8"/>
    <n v="0"/>
    <n v="1"/>
    <n v="0"/>
    <x v="0"/>
    <x v="66"/>
    <n v="36"/>
  </r>
  <r>
    <d v="2013-09-25T00:00:00"/>
    <s v="ativada"/>
    <s v="onix LT 2013"/>
    <x v="6"/>
    <s v="qualificada"/>
    <n v="0.8"/>
    <n v="0"/>
    <n v="2"/>
    <n v="0"/>
    <x v="0"/>
    <x v="29"/>
    <n v="39"/>
  </r>
  <r>
    <d v="2013-09-25T00:00:00"/>
    <s v="ativada"/>
    <s v="carro onix 2012"/>
    <x v="2"/>
    <s v="qualificada"/>
    <n v="0.48"/>
    <n v="3"/>
    <n v="7"/>
    <n v="0.56999999999999995"/>
    <x v="0"/>
    <x v="22"/>
    <n v="39"/>
  </r>
  <r>
    <d v="2013-09-16T00:00:00"/>
    <s v="ativada"/>
    <s v="foto novo Onix"/>
    <x v="0"/>
    <s v="qualificada"/>
    <n v="0.8"/>
    <n v="0"/>
    <n v="4"/>
    <n v="0"/>
    <x v="0"/>
    <x v="67"/>
    <n v="38"/>
  </r>
  <r>
    <d v="2013-08-29T00:00:00"/>
    <s v="ativada"/>
    <s v="carro onix LT 2014"/>
    <x v="6"/>
    <s v="qualificada"/>
    <n v="0.8"/>
    <n v="1"/>
    <n v="2"/>
    <n v="0.36"/>
    <x v="0"/>
    <x v="68"/>
    <n v="35"/>
  </r>
  <r>
    <d v="2013-09-28T00:00:00"/>
    <s v="ativada"/>
    <s v="Onix chevrolette"/>
    <x v="4"/>
    <s v="qualificada"/>
    <n v="0.8"/>
    <n v="0"/>
    <n v="2"/>
    <n v="0"/>
    <x v="0"/>
    <x v="34"/>
    <n v="39"/>
  </r>
  <r>
    <d v="2013-09-11T00:00:00"/>
    <s v="ativada"/>
    <s v="onix 2013 automático"/>
    <x v="3"/>
    <s v="qualificada"/>
    <n v="0.8"/>
    <n v="2"/>
    <n v="9"/>
    <n v="0.74"/>
    <x v="0"/>
    <x v="48"/>
    <n v="37"/>
  </r>
  <r>
    <d v="2013-08-29T00:00:00"/>
    <s v="ativada"/>
    <s v="imagens onix 2013"/>
    <x v="0"/>
    <s v="qualificada"/>
    <n v="0.8"/>
    <n v="0"/>
    <n v="1"/>
    <n v="0"/>
    <x v="0"/>
    <x v="11"/>
    <n v="35"/>
  </r>
  <r>
    <d v="2013-08-28T00:00:00"/>
    <s v="ativada"/>
    <s v="fotos novo onix 2013"/>
    <x v="0"/>
    <s v="qualificada"/>
    <n v="0.8"/>
    <n v="0"/>
    <n v="2"/>
    <n v="0"/>
    <x v="0"/>
    <x v="69"/>
    <n v="35"/>
  </r>
  <r>
    <d v="2013-09-08T00:00:00"/>
    <s v="ativada"/>
    <s v="onix 2012"/>
    <x v="2"/>
    <s v="qualificada"/>
    <n v="0.45"/>
    <n v="2"/>
    <n v="60"/>
    <n v="0.53"/>
    <x v="0"/>
    <x v="2"/>
    <n v="36"/>
  </r>
  <r>
    <d v="2013-08-28T00:00:00"/>
    <s v="ativada"/>
    <s v="Onix lindo"/>
    <x v="9"/>
    <s v="qualificada"/>
    <n v="0.9"/>
    <n v="0"/>
    <n v="3"/>
    <n v="0"/>
    <x v="0"/>
    <x v="70"/>
    <n v="35"/>
  </r>
  <r>
    <d v="2013-09-04T00:00:00"/>
    <s v="ativada"/>
    <s v="Onyx flex"/>
    <x v="7"/>
    <s v="qualificada"/>
    <n v="0.8"/>
    <n v="0"/>
    <n v="1"/>
    <n v="0"/>
    <x v="0"/>
    <x v="71"/>
    <n v="36"/>
  </r>
  <r>
    <d v="2013-08-30T00:00:00"/>
    <s v="ativada"/>
    <s v="Novo Onix LS"/>
    <x v="8"/>
    <s v="qualificada"/>
    <n v="0.8"/>
    <n v="0"/>
    <n v="1"/>
    <n v="0"/>
    <x v="0"/>
    <x v="72"/>
    <n v="35"/>
  </r>
  <r>
    <d v="2013-09-13T00:00:00"/>
    <s v="ativada"/>
    <s v="Onix LS chevrolet"/>
    <x v="8"/>
    <s v="qualificada"/>
    <n v="0.8"/>
    <n v="1"/>
    <n v="3"/>
    <n v="0.05"/>
    <x v="0"/>
    <x v="73"/>
    <n v="37"/>
  </r>
  <r>
    <d v="2013-09-23T00:00:00"/>
    <s v="ativada"/>
    <s v="carro novo onix 2013"/>
    <x v="2"/>
    <s v="qualificada"/>
    <n v="0.8"/>
    <n v="2"/>
    <n v="3"/>
    <n v="0.25"/>
    <x v="0"/>
    <x v="43"/>
    <n v="39"/>
  </r>
  <r>
    <d v="2013-09-24T00:00:00"/>
    <s v="ativada"/>
    <s v="novo onix 2014 GM"/>
    <x v="2"/>
    <s v="baixo volume de pesquisa"/>
    <n v="0.85"/>
    <n v="1"/>
    <n v="5"/>
    <n v="0.52"/>
    <x v="0"/>
    <x v="63"/>
    <n v="39"/>
  </r>
  <r>
    <d v="2013-09-24T00:00:00"/>
    <s v="ativada"/>
    <s v="Onix diesel"/>
    <x v="7"/>
    <s v="qualificada"/>
    <n v="0.8"/>
    <n v="1"/>
    <n v="2"/>
    <n v="0.13"/>
    <x v="0"/>
    <x v="28"/>
    <n v="39"/>
  </r>
  <r>
    <d v="2013-08-29T00:00:00"/>
    <s v="ativada"/>
    <s v="onix 2013 automático"/>
    <x v="3"/>
    <s v="qualificada"/>
    <n v="0.8"/>
    <n v="2"/>
    <n v="13"/>
    <n v="0.99"/>
    <x v="0"/>
    <x v="48"/>
    <n v="35"/>
  </r>
  <r>
    <d v="2013-09-23T00:00:00"/>
    <s v="ativada"/>
    <s v="Onix automática"/>
    <x v="3"/>
    <s v="qualificada"/>
    <n v="0.63"/>
    <n v="1"/>
    <n v="3"/>
    <n v="0.4"/>
    <x v="0"/>
    <x v="7"/>
    <n v="39"/>
  </r>
  <r>
    <d v="2013-09-03T00:00:00"/>
    <s v="ativada"/>
    <s v="Onix LS GM"/>
    <x v="8"/>
    <s v="qualificada"/>
    <n v="0.8"/>
    <n v="2"/>
    <n v="19"/>
    <n v="0.24"/>
    <x v="0"/>
    <x v="30"/>
    <n v="36"/>
  </r>
  <r>
    <d v="2013-09-04T00:00:00"/>
    <s v="ativada"/>
    <s v="novo onix 2014"/>
    <x v="2"/>
    <s v="qualificada"/>
    <n v="0.68"/>
    <n v="13"/>
    <n v="70"/>
    <n v="4.57"/>
    <x v="0"/>
    <x v="8"/>
    <n v="36"/>
  </r>
  <r>
    <d v="2013-09-18T00:00:00"/>
    <s v="ativada"/>
    <s v="fotos onix 2013"/>
    <x v="0"/>
    <s v="qualificada"/>
    <n v="0.8"/>
    <n v="1"/>
    <n v="12"/>
    <n v="0.46"/>
    <x v="0"/>
    <x v="51"/>
    <n v="38"/>
  </r>
  <r>
    <d v="2013-09-06T00:00:00"/>
    <s v="ativada"/>
    <s v="Onix flex"/>
    <x v="7"/>
    <s v="qualificada"/>
    <n v="0.8"/>
    <n v="0"/>
    <n v="4"/>
    <n v="0"/>
    <x v="0"/>
    <x v="74"/>
    <n v="36"/>
  </r>
  <r>
    <d v="2013-09-04T00:00:00"/>
    <s v="ativada"/>
    <s v="onix LS 2013"/>
    <x v="8"/>
    <s v="qualificada"/>
    <n v="0.8"/>
    <n v="0"/>
    <n v="2"/>
    <n v="0"/>
    <x v="0"/>
    <x v="75"/>
    <n v="36"/>
  </r>
  <r>
    <d v="2013-09-17T00:00:00"/>
    <s v="ativada"/>
    <s v="Onix automatizado"/>
    <x v="3"/>
    <s v="qualificada"/>
    <n v="0.8"/>
    <n v="100"/>
    <n v="363"/>
    <n v="31.98"/>
    <x v="0"/>
    <x v="20"/>
    <n v="38"/>
  </r>
  <r>
    <d v="2013-09-08T00:00:00"/>
    <s v="ativada"/>
    <s v="novo Onix chevrolet"/>
    <x v="4"/>
    <s v="qualificada"/>
    <n v="0.14000000000000001"/>
    <n v="2"/>
    <n v="5"/>
    <n v="0.12"/>
    <x v="0"/>
    <x v="76"/>
    <n v="36"/>
  </r>
  <r>
    <d v="2013-09-02T00:00:00"/>
    <s v="ativada"/>
    <s v="onix LT 2013"/>
    <x v="6"/>
    <s v="qualificada"/>
    <n v="0.8"/>
    <n v="1"/>
    <n v="5"/>
    <n v="0.18"/>
    <x v="0"/>
    <x v="29"/>
    <n v="36"/>
  </r>
  <r>
    <d v="2013-09-10T00:00:00"/>
    <s v="ativada"/>
    <s v="lançamento Onix"/>
    <x v="5"/>
    <s v="qualificada"/>
    <n v="0.8"/>
    <n v="2"/>
    <n v="18"/>
    <n v="0.72"/>
    <x v="0"/>
    <x v="77"/>
    <n v="37"/>
  </r>
  <r>
    <d v="2013-08-29T00:00:00"/>
    <s v="ativada"/>
    <s v="onix LS 2014"/>
    <x v="8"/>
    <s v="qualificada"/>
    <n v="0.8"/>
    <n v="0"/>
    <n v="1"/>
    <n v="0"/>
    <x v="0"/>
    <x v="78"/>
    <n v="35"/>
  </r>
  <r>
    <d v="2013-09-07T00:00:00"/>
    <s v="ativada"/>
    <s v="veículos Onix"/>
    <x v="1"/>
    <s v="qualificada"/>
    <n v="0.85"/>
    <n v="3"/>
    <n v="31"/>
    <n v="0.6"/>
    <x v="0"/>
    <x v="6"/>
    <n v="36"/>
  </r>
  <r>
    <d v="2013-09-28T00:00:00"/>
    <s v="ativada"/>
    <s v="onix LS 2013"/>
    <x v="8"/>
    <s v="qualificada"/>
    <n v="0.8"/>
    <n v="0"/>
    <n v="2"/>
    <n v="0"/>
    <x v="0"/>
    <x v="75"/>
    <n v="39"/>
  </r>
  <r>
    <d v="2013-09-08T00:00:00"/>
    <s v="ativada"/>
    <s v="[Onix chevrolet]"/>
    <x v="4"/>
    <s v="qualificada"/>
    <n v="0.65"/>
    <n v="184"/>
    <n v="767"/>
    <n v="11.77"/>
    <x v="0"/>
    <x v="56"/>
    <n v="36"/>
  </r>
  <r>
    <d v="2013-09-16T00:00:00"/>
    <s v="ativada"/>
    <s v="onix LS 2013"/>
    <x v="8"/>
    <s v="qualificada"/>
    <n v="0.8"/>
    <n v="0"/>
    <n v="4"/>
    <n v="0"/>
    <x v="0"/>
    <x v="75"/>
    <n v="38"/>
  </r>
  <r>
    <d v="2013-09-06T00:00:00"/>
    <s v="ativada"/>
    <s v="fotos novo Onix"/>
    <x v="0"/>
    <s v="qualificada"/>
    <n v="1.1599999999999999"/>
    <n v="0"/>
    <n v="17"/>
    <n v="0"/>
    <x v="0"/>
    <x v="79"/>
    <n v="36"/>
  </r>
  <r>
    <d v="2013-09-15T00:00:00"/>
    <s v="ativada"/>
    <s v="Onix chevrolet"/>
    <x v="4"/>
    <s v="qualificada"/>
    <n v="0.75"/>
    <n v="308"/>
    <n v="1730"/>
    <n v="44.8"/>
    <x v="0"/>
    <x v="56"/>
    <n v="37"/>
  </r>
  <r>
    <d v="2013-09-06T00:00:00"/>
    <s v="ativada"/>
    <s v="Onyx chevrolet"/>
    <x v="4"/>
    <s v="qualificada"/>
    <n v="0.43"/>
    <n v="8"/>
    <n v="62"/>
    <n v="0.63"/>
    <x v="0"/>
    <x v="52"/>
    <n v="36"/>
  </r>
  <r>
    <d v="2013-09-27T00:00:00"/>
    <s v="ativada"/>
    <s v="onix LT 2012"/>
    <x v="6"/>
    <s v="qualificada"/>
    <n v="0.8"/>
    <n v="4"/>
    <n v="6"/>
    <n v="2.16"/>
    <x v="0"/>
    <x v="64"/>
    <n v="39"/>
  </r>
  <r>
    <d v="2013-08-29T00:00:00"/>
    <s v="ativada"/>
    <s v="Onix LT"/>
    <x v="6"/>
    <s v="qualificada"/>
    <n v="0.37"/>
    <n v="25"/>
    <n v="117"/>
    <n v="4.5"/>
    <x v="0"/>
    <x v="26"/>
    <n v="35"/>
  </r>
  <r>
    <d v="2013-09-28T00:00:00"/>
    <s v="ativada"/>
    <s v="Onyx diesel"/>
    <x v="7"/>
    <s v="qualificada"/>
    <n v="0.8"/>
    <n v="0"/>
    <n v="1"/>
    <n v="0"/>
    <x v="0"/>
    <x v="80"/>
    <n v="39"/>
  </r>
  <r>
    <d v="2013-09-13T00:00:00"/>
    <s v="ativada"/>
    <s v="Novo Onix LT"/>
    <x v="6"/>
    <s v="qualificada"/>
    <n v="0.8"/>
    <n v="0"/>
    <n v="1"/>
    <n v="0"/>
    <x v="0"/>
    <x v="81"/>
    <n v="37"/>
  </r>
  <r>
    <d v="2013-09-15T00:00:00"/>
    <s v="ativada"/>
    <s v="Onix econômico"/>
    <x v="9"/>
    <s v="qualificada"/>
    <n v="0.9"/>
    <n v="0"/>
    <n v="5"/>
    <n v="0"/>
    <x v="0"/>
    <x v="33"/>
    <n v="37"/>
  </r>
  <r>
    <d v="2013-09-13T00:00:00"/>
    <s v="ativada"/>
    <s v="Onix lindo"/>
    <x v="9"/>
    <s v="qualificada"/>
    <n v="0.9"/>
    <n v="0"/>
    <n v="6"/>
    <n v="0"/>
    <x v="0"/>
    <x v="70"/>
    <n v="37"/>
  </r>
  <r>
    <d v="2013-09-25T00:00:00"/>
    <s v="ativada"/>
    <s v="Onix LS GM"/>
    <x v="8"/>
    <s v="qualificada"/>
    <n v="0.8"/>
    <n v="0"/>
    <n v="10"/>
    <n v="0"/>
    <x v="0"/>
    <x v="30"/>
    <n v="39"/>
  </r>
  <r>
    <d v="2013-08-29T00:00:00"/>
    <s v="ativada"/>
    <s v="carros onix 2012"/>
    <x v="2"/>
    <s v="qualificada"/>
    <n v="0.8"/>
    <n v="3"/>
    <n v="57"/>
    <n v="1.68"/>
    <x v="0"/>
    <x v="46"/>
    <n v="35"/>
  </r>
  <r>
    <d v="2013-09-26T00:00:00"/>
    <s v="ativada"/>
    <s v="Novo Onix LT"/>
    <x v="6"/>
    <s v="qualificada"/>
    <n v="0.8"/>
    <n v="1"/>
    <n v="2"/>
    <n v="0.05"/>
    <x v="0"/>
    <x v="81"/>
    <n v="39"/>
  </r>
  <r>
    <d v="2013-09-16T00:00:00"/>
    <s v="ativada"/>
    <s v="onix 2014 automático"/>
    <x v="3"/>
    <s v="qualificada"/>
    <n v="0.8"/>
    <n v="9"/>
    <n v="52"/>
    <n v="2.91"/>
    <x v="0"/>
    <x v="12"/>
    <n v="38"/>
  </r>
  <r>
    <d v="2013-09-21T00:00:00"/>
    <s v="ativada"/>
    <s v="fotos Onix"/>
    <x v="0"/>
    <s v="qualificada"/>
    <n v="0.27"/>
    <n v="8"/>
    <n v="114"/>
    <n v="1.45"/>
    <x v="0"/>
    <x v="65"/>
    <n v="38"/>
  </r>
  <r>
    <d v="2013-09-07T00:00:00"/>
    <s v="ativada"/>
    <s v="novo Onix automático"/>
    <x v="3"/>
    <s v="qualificada"/>
    <n v="0.8"/>
    <n v="0"/>
    <n v="9"/>
    <n v="0"/>
    <x v="0"/>
    <x v="10"/>
    <n v="36"/>
  </r>
  <r>
    <d v="2013-09-09T00:00:00"/>
    <s v="ativada"/>
    <s v="Onix transmissão automática"/>
    <x v="3"/>
    <s v="qualificada"/>
    <n v="0.8"/>
    <n v="0"/>
    <n v="2"/>
    <n v="0"/>
    <x v="0"/>
    <x v="66"/>
    <n v="37"/>
  </r>
  <r>
    <d v="2013-09-18T00:00:00"/>
    <s v="ativada"/>
    <s v="carro Onyx"/>
    <x v="1"/>
    <s v="qualificada"/>
    <n v="0.89"/>
    <n v="15"/>
    <n v="64"/>
    <n v="6.71"/>
    <x v="0"/>
    <x v="82"/>
    <n v="38"/>
  </r>
  <r>
    <d v="2013-08-31T00:00:00"/>
    <s v="ativada"/>
    <s v="Onix LS GM"/>
    <x v="8"/>
    <s v="qualificada"/>
    <n v="0.8"/>
    <n v="2"/>
    <n v="7"/>
    <n v="0.52"/>
    <x v="0"/>
    <x v="30"/>
    <n v="35"/>
  </r>
  <r>
    <d v="2013-09-10T00:00:00"/>
    <s v="ativada"/>
    <s v="veículo Onix"/>
    <x v="1"/>
    <s v="qualificada"/>
    <n v="0.38"/>
    <n v="0"/>
    <n v="3"/>
    <n v="0"/>
    <x v="0"/>
    <x v="19"/>
    <n v="37"/>
  </r>
  <r>
    <d v="2013-09-04T00:00:00"/>
    <s v="ativada"/>
    <s v="Onyx automático"/>
    <x v="3"/>
    <s v="baixo volume de pesquisa"/>
    <n v="0.62"/>
    <n v="7"/>
    <n v="73"/>
    <n v="1.22"/>
    <x v="0"/>
    <x v="83"/>
    <n v="36"/>
  </r>
  <r>
    <d v="2013-09-04T00:00:00"/>
    <s v="ativada"/>
    <s v="carro Onyx"/>
    <x v="1"/>
    <s v="qualificada"/>
    <n v="0.89"/>
    <n v="2"/>
    <n v="34"/>
    <n v="0.64"/>
    <x v="0"/>
    <x v="82"/>
    <n v="36"/>
  </r>
  <r>
    <d v="2013-09-23T00:00:00"/>
    <s v="ativada"/>
    <s v="onix 2013"/>
    <x v="2"/>
    <s v="qualificada"/>
    <n v="0.43"/>
    <n v="1"/>
    <n v="20"/>
    <n v="0.04"/>
    <x v="0"/>
    <x v="42"/>
    <n v="39"/>
  </r>
  <r>
    <d v="2013-09-17T00:00:00"/>
    <s v="ativada"/>
    <s v="novo onix 2014 GM"/>
    <x v="2"/>
    <s v="baixo volume de pesquisa"/>
    <n v="0.85"/>
    <n v="1"/>
    <n v="12"/>
    <n v="0.55000000000000004"/>
    <x v="0"/>
    <x v="63"/>
    <n v="38"/>
  </r>
  <r>
    <d v="2013-09-05T00:00:00"/>
    <s v="ativada"/>
    <s v="imagens novo Onix"/>
    <x v="0"/>
    <s v="qualificada"/>
    <n v="0.8"/>
    <n v="0"/>
    <n v="2"/>
    <n v="0"/>
    <x v="0"/>
    <x v="21"/>
    <n v="36"/>
  </r>
  <r>
    <d v="2013-09-25T00:00:00"/>
    <s v="ativada"/>
    <s v="Onix câmbio automático"/>
    <x v="3"/>
    <s v="qualificada"/>
    <n v="0.8"/>
    <n v="0"/>
    <n v="19"/>
    <n v="0"/>
    <x v="0"/>
    <x v="31"/>
    <n v="39"/>
  </r>
  <r>
    <d v="2013-09-22T00:00:00"/>
    <s v="ativada"/>
    <s v="carro Onyx"/>
    <x v="1"/>
    <s v="qualificada"/>
    <n v="0.89"/>
    <n v="15"/>
    <n v="105"/>
    <n v="6.28"/>
    <x v="0"/>
    <x v="82"/>
    <n v="38"/>
  </r>
  <r>
    <d v="2013-08-30T00:00:00"/>
    <s v="ativada"/>
    <s v="Onyx chevrolet"/>
    <x v="4"/>
    <s v="qualificada"/>
    <n v="0.43"/>
    <n v="14"/>
    <n v="200"/>
    <n v="3.6"/>
    <x v="0"/>
    <x v="52"/>
    <n v="35"/>
  </r>
  <r>
    <d v="2013-09-20T00:00:00"/>
    <s v="ativada"/>
    <s v="Onix câmbio automático"/>
    <x v="3"/>
    <s v="qualificada"/>
    <n v="0.8"/>
    <n v="3"/>
    <n v="26"/>
    <n v="1.1599999999999999"/>
    <x v="0"/>
    <x v="31"/>
    <n v="38"/>
  </r>
  <r>
    <d v="2013-09-11T00:00:00"/>
    <s v="ativada"/>
    <s v="Onix bonito"/>
    <x v="9"/>
    <s v="qualificada"/>
    <n v="0.8"/>
    <n v="0"/>
    <n v="0"/>
    <n v="0"/>
    <x v="0"/>
    <x v="84"/>
    <n v="37"/>
  </r>
  <r>
    <d v="2013-08-30T00:00:00"/>
    <s v="ativada"/>
    <s v="carros onix 2013"/>
    <x v="2"/>
    <s v="qualificada"/>
    <n v="0.95"/>
    <n v="0"/>
    <n v="22"/>
    <n v="0"/>
    <x v="0"/>
    <x v="54"/>
    <n v="35"/>
  </r>
  <r>
    <d v="2013-09-27T00:00:00"/>
    <s v="ativada"/>
    <s v="Onyx flex"/>
    <x v="7"/>
    <s v="qualificada"/>
    <n v="0.8"/>
    <n v="0"/>
    <n v="1"/>
    <n v="0"/>
    <x v="0"/>
    <x v="71"/>
    <n v="39"/>
  </r>
  <r>
    <d v="2013-09-23T00:00:00"/>
    <s v="ativada"/>
    <s v="lançamento Onix"/>
    <x v="5"/>
    <s v="qualificada"/>
    <n v="0.8"/>
    <n v="6"/>
    <n v="48"/>
    <n v="1.31"/>
    <x v="0"/>
    <x v="77"/>
    <n v="39"/>
  </r>
  <r>
    <d v="2013-08-29T00:00:00"/>
    <s v="ativada"/>
    <s v="imagens novo Onix"/>
    <x v="0"/>
    <s v="qualificada"/>
    <n v="0.8"/>
    <n v="0"/>
    <n v="1"/>
    <n v="0"/>
    <x v="0"/>
    <x v="21"/>
    <n v="35"/>
  </r>
  <r>
    <d v="2013-08-31T00:00:00"/>
    <s v="ativada"/>
    <s v="Onix econômico"/>
    <x v="9"/>
    <s v="qualificada"/>
    <n v="0.9"/>
    <n v="0"/>
    <n v="7"/>
    <n v="0"/>
    <x v="0"/>
    <x v="33"/>
    <n v="35"/>
  </r>
  <r>
    <d v="2013-09-12T00:00:00"/>
    <s v="ativada"/>
    <s v="novo Onix GM"/>
    <x v="4"/>
    <s v="qualificada"/>
    <n v="0.97"/>
    <n v="5"/>
    <n v="8"/>
    <n v="1.32"/>
    <x v="0"/>
    <x v="36"/>
    <n v="37"/>
  </r>
  <r>
    <d v="2013-09-27T00:00:00"/>
    <s v="ativada"/>
    <s v="Onix automatizado"/>
    <x v="3"/>
    <s v="qualificada"/>
    <n v="0.8"/>
    <n v="21"/>
    <n v="94"/>
    <n v="4.6399999999999997"/>
    <x v="0"/>
    <x v="20"/>
    <n v="39"/>
  </r>
  <r>
    <d v="2013-09-06T00:00:00"/>
    <s v="ativada"/>
    <s v="Onix gasolina"/>
    <x v="7"/>
    <s v="qualificada"/>
    <n v="0.8"/>
    <n v="5"/>
    <n v="21"/>
    <n v="1.99"/>
    <x v="0"/>
    <x v="41"/>
    <n v="36"/>
  </r>
  <r>
    <d v="2013-09-05T00:00:00"/>
    <s v="ativada"/>
    <s v="carro onix 2013"/>
    <x v="2"/>
    <s v="qualificada"/>
    <n v="0.48"/>
    <n v="5"/>
    <n v="12"/>
    <n v="0.75"/>
    <x v="0"/>
    <x v="38"/>
    <n v="36"/>
  </r>
  <r>
    <d v="2013-09-04T00:00:00"/>
    <s v="ativada"/>
    <s v="carros Onyx"/>
    <x v="1"/>
    <s v="qualificada"/>
    <n v="0.8"/>
    <n v="1"/>
    <n v="76"/>
    <n v="0.5"/>
    <x v="0"/>
    <x v="1"/>
    <n v="36"/>
  </r>
  <r>
    <d v="2013-09-20T00:00:00"/>
    <s v="ativada"/>
    <s v="novo onix 2013 chevrolet"/>
    <x v="2"/>
    <s v="qualificada"/>
    <n v="0.9"/>
    <n v="1"/>
    <n v="11"/>
    <n v="0.43"/>
    <x v="0"/>
    <x v="60"/>
    <n v="38"/>
  </r>
  <r>
    <d v="2013-09-15T00:00:00"/>
    <s v="ativada"/>
    <s v="novo onix 2014 GM"/>
    <x v="2"/>
    <s v="baixo volume de pesquisa"/>
    <n v="0.85"/>
    <n v="1"/>
    <n v="7"/>
    <n v="0.03"/>
    <x v="0"/>
    <x v="63"/>
    <n v="37"/>
  </r>
  <r>
    <d v="2013-09-29T00:00:00"/>
    <s v="ativada"/>
    <s v="carros onix 2014"/>
    <x v="2"/>
    <s v="qualificada"/>
    <n v="0.85"/>
    <n v="3"/>
    <n v="27"/>
    <n v="1.52"/>
    <x v="0"/>
    <x v="5"/>
    <n v="39"/>
  </r>
  <r>
    <d v="2013-09-25T00:00:00"/>
    <s v="ativada"/>
    <s v="onyx 2014 chevrolet"/>
    <x v="2"/>
    <s v="qualificada"/>
    <n v="0.8"/>
    <n v="2"/>
    <n v="5"/>
    <n v="0.73"/>
    <x v="0"/>
    <x v="23"/>
    <n v="39"/>
  </r>
  <r>
    <d v="2013-09-06T00:00:00"/>
    <s v="ativada"/>
    <s v="carro onix 2014"/>
    <x v="2"/>
    <s v="qualificada"/>
    <n v="0.8"/>
    <n v="10"/>
    <n v="30"/>
    <n v="3.34"/>
    <x v="0"/>
    <x v="25"/>
    <n v="36"/>
  </r>
  <r>
    <d v="2013-09-16T00:00:00"/>
    <s v="ativada"/>
    <s v="novo onix 2014"/>
    <x v="2"/>
    <s v="qualificada"/>
    <n v="0.68"/>
    <n v="9"/>
    <n v="89"/>
    <n v="3.47"/>
    <x v="0"/>
    <x v="8"/>
    <n v="38"/>
  </r>
  <r>
    <d v="2013-09-14T00:00:00"/>
    <s v="ativada"/>
    <s v="Onyx automático"/>
    <x v="3"/>
    <s v="baixo volume de pesquisa"/>
    <n v="0.62"/>
    <n v="12"/>
    <n v="75"/>
    <n v="3.79"/>
    <x v="0"/>
    <x v="83"/>
    <n v="37"/>
  </r>
  <r>
    <d v="2013-09-13T00:00:00"/>
    <s v="ativada"/>
    <s v="Onix flex"/>
    <x v="7"/>
    <s v="qualificada"/>
    <n v="0.8"/>
    <n v="0"/>
    <n v="3"/>
    <n v="0"/>
    <x v="0"/>
    <x v="74"/>
    <n v="37"/>
  </r>
  <r>
    <d v="2013-09-08T00:00:00"/>
    <s v="ativada"/>
    <s v="Onix chevrolet"/>
    <x v="4"/>
    <s v="qualificada"/>
    <n v="0.75"/>
    <n v="525"/>
    <n v="2656"/>
    <n v="63.63"/>
    <x v="0"/>
    <x v="56"/>
    <n v="36"/>
  </r>
  <r>
    <d v="2013-08-29T00:00:00"/>
    <s v="ativada"/>
    <s v="imagens Onyx"/>
    <x v="0"/>
    <s v="baixo volume de pesquisa"/>
    <n v="0.9"/>
    <n v="0"/>
    <n v="12"/>
    <n v="0"/>
    <x v="0"/>
    <x v="85"/>
    <n v="35"/>
  </r>
  <r>
    <d v="2013-09-15T00:00:00"/>
    <s v="ativada"/>
    <s v="fotos novo Onix"/>
    <x v="0"/>
    <s v="qualificada"/>
    <n v="1.1599999999999999"/>
    <n v="3"/>
    <n v="11"/>
    <n v="0.94"/>
    <x v="0"/>
    <x v="79"/>
    <n v="37"/>
  </r>
  <r>
    <d v="2013-09-09T00:00:00"/>
    <s v="ativada"/>
    <s v="Onix câmbio automático"/>
    <x v="3"/>
    <s v="qualificada"/>
    <n v="0.8"/>
    <n v="2"/>
    <n v="35"/>
    <n v="0.89"/>
    <x v="0"/>
    <x v="31"/>
    <n v="37"/>
  </r>
  <r>
    <d v="2013-09-16T00:00:00"/>
    <s v="ativada"/>
    <s v="Onix general motors"/>
    <x v="4"/>
    <s v="qualificada"/>
    <n v="0.2"/>
    <n v="0"/>
    <n v="1"/>
    <n v="0"/>
    <x v="0"/>
    <x v="62"/>
    <n v="38"/>
  </r>
  <r>
    <d v="2013-09-29T00:00:00"/>
    <s v="ativada"/>
    <s v="onix 2014"/>
    <x v="2"/>
    <s v="qualificada"/>
    <n v="0.53"/>
    <n v="99"/>
    <n v="621"/>
    <n v="34.14"/>
    <x v="0"/>
    <x v="27"/>
    <n v="39"/>
  </r>
  <r>
    <d v="2013-09-05T00:00:00"/>
    <s v="ativada"/>
    <s v="Onix automatizado"/>
    <x v="3"/>
    <s v="qualificada"/>
    <n v="0.8"/>
    <n v="107"/>
    <n v="570"/>
    <n v="36.89"/>
    <x v="0"/>
    <x v="20"/>
    <n v="36"/>
  </r>
  <r>
    <d v="2013-08-30T00:00:00"/>
    <s v="ativada"/>
    <s v="foto novo Onix"/>
    <x v="0"/>
    <s v="qualificada"/>
    <n v="0.8"/>
    <n v="2"/>
    <n v="6"/>
    <n v="0.78"/>
    <x v="0"/>
    <x v="67"/>
    <n v="35"/>
  </r>
  <r>
    <d v="2013-09-13T00:00:00"/>
    <s v="ativada"/>
    <s v="novo onix 2013"/>
    <x v="2"/>
    <s v="qualificada"/>
    <n v="0.57999999999999996"/>
    <n v="193"/>
    <n v="754"/>
    <n v="18.38"/>
    <x v="0"/>
    <x v="35"/>
    <n v="37"/>
  </r>
  <r>
    <d v="2013-09-01T00:00:00"/>
    <s v="ativada"/>
    <s v="Onix gasolina"/>
    <x v="7"/>
    <s v="qualificada"/>
    <n v="0.8"/>
    <n v="4"/>
    <n v="39"/>
    <n v="2.19"/>
    <x v="0"/>
    <x v="41"/>
    <n v="35"/>
  </r>
  <r>
    <d v="2013-09-16T00:00:00"/>
    <s v="ativada"/>
    <s v="automóvel Onix"/>
    <x v="1"/>
    <s v="qualificada"/>
    <n v="0.92"/>
    <n v="6"/>
    <n v="64"/>
    <n v="2.4900000000000002"/>
    <x v="0"/>
    <x v="86"/>
    <n v="38"/>
  </r>
  <r>
    <d v="2013-09-10T00:00:00"/>
    <s v="ativada"/>
    <s v="novo Onix chevrolet"/>
    <x v="4"/>
    <s v="qualificada"/>
    <n v="0.14000000000000001"/>
    <n v="0"/>
    <n v="13"/>
    <n v="0"/>
    <x v="0"/>
    <x v="76"/>
    <n v="37"/>
  </r>
  <r>
    <d v="2013-09-06T00:00:00"/>
    <s v="ativada"/>
    <s v="novo onix 2014 chevrolet"/>
    <x v="2"/>
    <s v="qualificada"/>
    <n v="0.8"/>
    <n v="1"/>
    <n v="6"/>
    <n v="0.05"/>
    <x v="0"/>
    <x v="40"/>
    <n v="36"/>
  </r>
  <r>
    <d v="2013-08-30T00:00:00"/>
    <s v="ativada"/>
    <s v="Onix câmbio automático"/>
    <x v="3"/>
    <s v="qualificada"/>
    <n v="0.8"/>
    <n v="6"/>
    <n v="27"/>
    <n v="2.15"/>
    <x v="0"/>
    <x v="31"/>
    <n v="35"/>
  </r>
  <r>
    <d v="2013-09-13T00:00:00"/>
    <s v="ativada"/>
    <s v="fotos Onyx"/>
    <x v="0"/>
    <s v="qualificada"/>
    <n v="0.67"/>
    <n v="0"/>
    <n v="4"/>
    <n v="0"/>
    <x v="0"/>
    <x v="87"/>
    <n v="37"/>
  </r>
  <r>
    <d v="2013-09-18T00:00:00"/>
    <s v="ativada"/>
    <s v="carros Onyx"/>
    <x v="1"/>
    <s v="qualificada"/>
    <n v="0.8"/>
    <n v="8"/>
    <n v="86"/>
    <n v="4.91"/>
    <x v="0"/>
    <x v="1"/>
    <n v="38"/>
  </r>
  <r>
    <d v="2013-09-27T00:00:00"/>
    <s v="ativada"/>
    <s v="automóveis Onix"/>
    <x v="1"/>
    <s v="qualificada"/>
    <n v="0.6"/>
    <n v="0"/>
    <n v="1"/>
    <n v="0"/>
    <x v="0"/>
    <x v="88"/>
    <n v="39"/>
  </r>
  <r>
    <d v="2013-09-01T00:00:00"/>
    <s v="ativada"/>
    <s v="Onix LS chevrolet"/>
    <x v="8"/>
    <s v="qualificada"/>
    <n v="0.8"/>
    <n v="0"/>
    <n v="4"/>
    <n v="0"/>
    <x v="0"/>
    <x v="73"/>
    <n v="35"/>
  </r>
  <r>
    <d v="2013-09-26T00:00:00"/>
    <s v="ativada"/>
    <s v="Onix automatizado"/>
    <x v="3"/>
    <s v="qualificada"/>
    <n v="0.8"/>
    <n v="25"/>
    <n v="113"/>
    <n v="5.74"/>
    <x v="0"/>
    <x v="20"/>
    <n v="39"/>
  </r>
  <r>
    <d v="2013-09-26T00:00:00"/>
    <s v="ativada"/>
    <s v="carros Onix LT"/>
    <x v="6"/>
    <s v="qualificada"/>
    <n v="0.8"/>
    <n v="1"/>
    <n v="6"/>
    <n v="0.38"/>
    <x v="0"/>
    <x v="89"/>
    <n v="39"/>
  </r>
  <r>
    <d v="2013-09-15T00:00:00"/>
    <s v="ativada"/>
    <s v="Onix chevrolete"/>
    <x v="4"/>
    <s v="qualificada"/>
    <n v="0.8"/>
    <n v="0"/>
    <n v="8"/>
    <n v="0"/>
    <x v="0"/>
    <x v="14"/>
    <n v="37"/>
  </r>
  <r>
    <d v="2013-09-09T00:00:00"/>
    <s v="ativada"/>
    <s v="imagem Onix"/>
    <x v="0"/>
    <s v="qualificada"/>
    <n v="0.42"/>
    <n v="1"/>
    <n v="18"/>
    <n v="0.41"/>
    <x v="0"/>
    <x v="17"/>
    <n v="37"/>
  </r>
  <r>
    <d v="2013-09-11T00:00:00"/>
    <s v="ativada"/>
    <s v="Onix diesel"/>
    <x v="7"/>
    <s v="qualificada"/>
    <n v="0.8"/>
    <n v="0"/>
    <n v="2"/>
    <n v="0"/>
    <x v="0"/>
    <x v="28"/>
    <n v="37"/>
  </r>
  <r>
    <d v="2013-09-25T00:00:00"/>
    <s v="ativada"/>
    <s v="Onyx flex"/>
    <x v="7"/>
    <s v="qualificada"/>
    <n v="0.8"/>
    <n v="0"/>
    <n v="2"/>
    <n v="0"/>
    <x v="0"/>
    <x v="71"/>
    <n v="39"/>
  </r>
  <r>
    <d v="2013-09-02T00:00:00"/>
    <s v="ativada"/>
    <s v="fotos onix 2014"/>
    <x v="0"/>
    <s v="qualificada"/>
    <n v="0.8"/>
    <n v="1"/>
    <n v="12"/>
    <n v="0.06"/>
    <x v="0"/>
    <x v="90"/>
    <n v="36"/>
  </r>
  <r>
    <d v="2013-09-19T00:00:00"/>
    <s v="ativada"/>
    <s v="Onyx LT"/>
    <x v="6"/>
    <s v="qualificada"/>
    <n v="0.52"/>
    <n v="0"/>
    <n v="1"/>
    <n v="0"/>
    <x v="0"/>
    <x v="91"/>
    <n v="38"/>
  </r>
  <r>
    <d v="2013-09-26T00:00:00"/>
    <s v="ativada"/>
    <s v="novo onix 2014"/>
    <x v="2"/>
    <s v="qualificada"/>
    <n v="0.68"/>
    <n v="11"/>
    <n v="65"/>
    <n v="4.4000000000000004"/>
    <x v="0"/>
    <x v="8"/>
    <n v="39"/>
  </r>
  <r>
    <d v="2013-09-09T00:00:00"/>
    <s v="ativada"/>
    <s v="carro onix LT 2014"/>
    <x v="6"/>
    <s v="qualificada"/>
    <n v="0.8"/>
    <n v="0"/>
    <n v="1"/>
    <n v="0"/>
    <x v="0"/>
    <x v="68"/>
    <n v="37"/>
  </r>
  <r>
    <d v="2013-08-28T00:00:00"/>
    <s v="ativada"/>
    <s v="novo onix 2014"/>
    <x v="2"/>
    <s v="qualificada"/>
    <n v="0.68"/>
    <n v="2"/>
    <n v="41"/>
    <n v="0.89"/>
    <x v="0"/>
    <x v="8"/>
    <n v="35"/>
  </r>
  <r>
    <d v="2013-09-10T00:00:00"/>
    <s v="ativada"/>
    <s v="carro onix 2014"/>
    <x v="2"/>
    <s v="qualificada"/>
    <n v="0.8"/>
    <n v="0"/>
    <n v="26"/>
    <n v="0"/>
    <x v="0"/>
    <x v="25"/>
    <n v="37"/>
  </r>
  <r>
    <d v="2013-09-01T00:00:00"/>
    <s v="ativada"/>
    <s v="onyx 2014 chevrolet"/>
    <x v="2"/>
    <s v="qualificada"/>
    <n v="0.8"/>
    <n v="3"/>
    <n v="9"/>
    <n v="1.57"/>
    <x v="0"/>
    <x v="23"/>
    <n v="35"/>
  </r>
  <r>
    <d v="2013-09-06T00:00:00"/>
    <s v="ativada"/>
    <s v="Onyx GM"/>
    <x v="4"/>
    <s v="qualificada"/>
    <n v="0.33"/>
    <n v="0"/>
    <n v="1"/>
    <n v="0"/>
    <x v="0"/>
    <x v="92"/>
    <n v="36"/>
  </r>
  <r>
    <d v="2013-08-28T00:00:00"/>
    <s v="ativada"/>
    <s v="Onix chevy"/>
    <x v="4"/>
    <s v="qualificada"/>
    <n v="0.67"/>
    <n v="7"/>
    <n v="35"/>
    <n v="2.46"/>
    <x v="0"/>
    <x v="44"/>
    <n v="35"/>
  </r>
  <r>
    <d v="2013-09-17T00:00:00"/>
    <s v="ativada"/>
    <s v="carro Onix LT"/>
    <x v="6"/>
    <s v="qualificada"/>
    <n v="0.8"/>
    <n v="7"/>
    <n v="21"/>
    <n v="2.85"/>
    <x v="0"/>
    <x v="93"/>
    <n v="38"/>
  </r>
  <r>
    <d v="2013-09-28T00:00:00"/>
    <s v="ativada"/>
    <s v="veículos Onix"/>
    <x v="1"/>
    <s v="qualificada"/>
    <n v="0.85"/>
    <n v="0"/>
    <n v="7"/>
    <n v="0"/>
    <x v="0"/>
    <x v="6"/>
    <n v="39"/>
  </r>
  <r>
    <d v="2013-09-28T00:00:00"/>
    <s v="ativada"/>
    <s v="imagem novo Onix"/>
    <x v="0"/>
    <s v="qualificada"/>
    <n v="0.8"/>
    <n v="1"/>
    <n v="1"/>
    <n v="0.34"/>
    <x v="0"/>
    <x v="55"/>
    <n v="39"/>
  </r>
  <r>
    <d v="2013-09-17T00:00:00"/>
    <s v="ativada"/>
    <s v="onix 2014 GM"/>
    <x v="2"/>
    <s v="qualificada"/>
    <n v="0.8"/>
    <n v="10"/>
    <n v="39"/>
    <n v="3.55"/>
    <x v="0"/>
    <x v="94"/>
    <n v="38"/>
  </r>
  <r>
    <d v="2013-09-13T00:00:00"/>
    <s v="ativada"/>
    <s v="Onix diesel"/>
    <x v="7"/>
    <s v="qualificada"/>
    <n v="0.8"/>
    <n v="0"/>
    <n v="1"/>
    <n v="0"/>
    <x v="0"/>
    <x v="28"/>
    <n v="37"/>
  </r>
  <r>
    <d v="2013-09-27T00:00:00"/>
    <s v="ativada"/>
    <s v="onyx 2014 chevrolet"/>
    <x v="2"/>
    <s v="qualificada"/>
    <n v="0.8"/>
    <n v="0"/>
    <n v="3"/>
    <n v="0"/>
    <x v="0"/>
    <x v="23"/>
    <n v="39"/>
  </r>
  <r>
    <d v="2013-09-02T00:00:00"/>
    <s v="ativada"/>
    <s v="carros Onix"/>
    <x v="1"/>
    <s v="qualificada"/>
    <n v="0.37"/>
    <n v="11"/>
    <n v="96"/>
    <n v="2.02"/>
    <x v="0"/>
    <x v="95"/>
    <n v="36"/>
  </r>
  <r>
    <d v="2013-09-05T00:00:00"/>
    <s v="ativada"/>
    <s v="imagens Onyx"/>
    <x v="0"/>
    <s v="baixo volume de pesquisa"/>
    <n v="0.9"/>
    <n v="0"/>
    <n v="12"/>
    <n v="0"/>
    <x v="0"/>
    <x v="85"/>
    <n v="36"/>
  </r>
  <r>
    <d v="2013-09-29T00:00:00"/>
    <s v="ativada"/>
    <s v="carros onix 2012"/>
    <x v="2"/>
    <s v="qualificada"/>
    <n v="0.8"/>
    <n v="3"/>
    <n v="18"/>
    <n v="1.31"/>
    <x v="0"/>
    <x v="46"/>
    <n v="39"/>
  </r>
  <r>
    <d v="2013-09-15T00:00:00"/>
    <s v="ativada"/>
    <s v="lançamento Onix"/>
    <x v="5"/>
    <s v="qualificada"/>
    <n v="0.8"/>
    <n v="2"/>
    <n v="27"/>
    <n v="0.42"/>
    <x v="0"/>
    <x v="77"/>
    <n v="37"/>
  </r>
  <r>
    <d v="2013-08-28T00:00:00"/>
    <s v="ativada"/>
    <s v="carro onix 2014"/>
    <x v="2"/>
    <s v="qualificada"/>
    <n v="0.8"/>
    <n v="3"/>
    <n v="22"/>
    <n v="1.21"/>
    <x v="0"/>
    <x v="25"/>
    <n v="35"/>
  </r>
  <r>
    <d v="2013-08-30T00:00:00"/>
    <s v="ativada"/>
    <s v="fotos Onyx"/>
    <x v="0"/>
    <s v="qualificada"/>
    <n v="0.67"/>
    <n v="0"/>
    <n v="2"/>
    <n v="0"/>
    <x v="0"/>
    <x v="87"/>
    <n v="35"/>
  </r>
  <r>
    <d v="2013-08-31T00:00:00"/>
    <s v="ativada"/>
    <s v="veículo Onix"/>
    <x v="1"/>
    <s v="qualificada"/>
    <n v="0.38"/>
    <n v="0"/>
    <n v="2"/>
    <n v="0"/>
    <x v="0"/>
    <x v="19"/>
    <n v="35"/>
  </r>
  <r>
    <d v="2013-08-31T00:00:00"/>
    <s v="ativada"/>
    <s v="novo Onix GM"/>
    <x v="4"/>
    <s v="qualificada"/>
    <n v="0.97"/>
    <n v="2"/>
    <n v="14"/>
    <n v="0.85"/>
    <x v="0"/>
    <x v="36"/>
    <n v="35"/>
  </r>
  <r>
    <d v="2013-09-06T00:00:00"/>
    <s v="ativada"/>
    <s v="Onyx LT"/>
    <x v="6"/>
    <s v="qualificada"/>
    <n v="0.52"/>
    <n v="1"/>
    <n v="8"/>
    <n v="0.52"/>
    <x v="0"/>
    <x v="91"/>
    <n v="36"/>
  </r>
  <r>
    <d v="2013-09-22T00:00:00"/>
    <s v="ativada"/>
    <s v="fotos onix 2013"/>
    <x v="0"/>
    <s v="qualificada"/>
    <n v="0.8"/>
    <n v="1"/>
    <n v="15"/>
    <n v="0.22"/>
    <x v="0"/>
    <x v="51"/>
    <n v="38"/>
  </r>
  <r>
    <d v="2013-08-31T00:00:00"/>
    <s v="ativada"/>
    <s v="fotos onix 2013"/>
    <x v="0"/>
    <s v="qualificada"/>
    <n v="0.8"/>
    <n v="1"/>
    <n v="8"/>
    <n v="0.11"/>
    <x v="0"/>
    <x v="51"/>
    <n v="35"/>
  </r>
  <r>
    <d v="2013-09-26T00:00:00"/>
    <s v="ativada"/>
    <s v="[Onix GM]"/>
    <x v="4"/>
    <s v="qualificada"/>
    <n v="0.41"/>
    <n v="11"/>
    <n v="27"/>
    <n v="3.05"/>
    <x v="0"/>
    <x v="9"/>
    <n v="39"/>
  </r>
  <r>
    <d v="2013-09-11T00:00:00"/>
    <s v="ativada"/>
    <s v="novo Onix chevrolet"/>
    <x v="4"/>
    <s v="qualificada"/>
    <n v="0.14000000000000001"/>
    <n v="3"/>
    <n v="8"/>
    <n v="0.27"/>
    <x v="0"/>
    <x v="76"/>
    <n v="37"/>
  </r>
  <r>
    <d v="2013-09-06T00:00:00"/>
    <s v="ativada"/>
    <s v="novo onix 2012"/>
    <x v="2"/>
    <s v="qualificada"/>
    <n v="0.67"/>
    <n v="5"/>
    <n v="56"/>
    <n v="1.78"/>
    <x v="0"/>
    <x v="24"/>
    <n v="36"/>
  </r>
  <r>
    <d v="2013-08-31T00:00:00"/>
    <s v="ativada"/>
    <s v="foto Onix"/>
    <x v="0"/>
    <s v="qualificada"/>
    <n v="0.34"/>
    <n v="3"/>
    <n v="35"/>
    <n v="0.52"/>
    <x v="0"/>
    <x v="0"/>
    <n v="35"/>
  </r>
  <r>
    <d v="2013-09-17T00:00:00"/>
    <s v="ativada"/>
    <s v="onix 2014 chevrolet"/>
    <x v="2"/>
    <s v="qualificada"/>
    <n v="0.26"/>
    <n v="2"/>
    <n v="6"/>
    <n v="0.35"/>
    <x v="0"/>
    <x v="61"/>
    <n v="38"/>
  </r>
  <r>
    <d v="2013-09-16T00:00:00"/>
    <s v="ativada"/>
    <s v="fotos onix 2012"/>
    <x v="0"/>
    <s v="qualificada"/>
    <n v="0.8"/>
    <n v="0"/>
    <n v="3"/>
    <n v="0"/>
    <x v="0"/>
    <x v="96"/>
    <n v="38"/>
  </r>
  <r>
    <d v="2013-09-26T00:00:00"/>
    <s v="ativada"/>
    <s v="novo onix 2013"/>
    <x v="2"/>
    <s v="qualificada"/>
    <n v="0.57999999999999996"/>
    <n v="7"/>
    <n v="28"/>
    <n v="2.69"/>
    <x v="0"/>
    <x v="35"/>
    <n v="39"/>
  </r>
  <r>
    <d v="2013-09-20T00:00:00"/>
    <s v="ativada"/>
    <s v="novo onix 2012"/>
    <x v="2"/>
    <s v="qualificada"/>
    <n v="0.67"/>
    <n v="2"/>
    <n v="38"/>
    <n v="0.9"/>
    <x v="0"/>
    <x v="24"/>
    <n v="38"/>
  </r>
  <r>
    <d v="2013-09-02T00:00:00"/>
    <s v="ativada"/>
    <s v="Onix LS GM"/>
    <x v="8"/>
    <s v="qualificada"/>
    <n v="0.8"/>
    <n v="0"/>
    <n v="2"/>
    <n v="0"/>
    <x v="0"/>
    <x v="30"/>
    <n v="36"/>
  </r>
  <r>
    <d v="2013-09-19T00:00:00"/>
    <s v="ativada"/>
    <s v="[onix 2013]"/>
    <x v="2"/>
    <s v="qualificada"/>
    <n v="0.42"/>
    <n v="51"/>
    <n v="342"/>
    <n v="16.78"/>
    <x v="0"/>
    <x v="42"/>
    <n v="38"/>
  </r>
  <r>
    <d v="2013-09-06T00:00:00"/>
    <s v="ativada"/>
    <s v="carro onix 2012"/>
    <x v="2"/>
    <s v="qualificada"/>
    <n v="0.48"/>
    <n v="3"/>
    <n v="12"/>
    <n v="1.3"/>
    <x v="0"/>
    <x v="22"/>
    <n v="36"/>
  </r>
  <r>
    <d v="2013-09-21T00:00:00"/>
    <s v="ativada"/>
    <s v="novo Onix GM"/>
    <x v="4"/>
    <s v="qualificada"/>
    <n v="0.97"/>
    <n v="0"/>
    <n v="14"/>
    <n v="0"/>
    <x v="0"/>
    <x v="36"/>
    <n v="38"/>
  </r>
  <r>
    <d v="2013-09-29T00:00:00"/>
    <s v="ativada"/>
    <s v="imagem Onix"/>
    <x v="0"/>
    <s v="qualificada"/>
    <n v="0.42"/>
    <n v="2"/>
    <n v="6"/>
    <n v="0.56000000000000005"/>
    <x v="0"/>
    <x v="17"/>
    <n v="39"/>
  </r>
  <r>
    <d v="2013-09-18T00:00:00"/>
    <s v="ativada"/>
    <s v="Onix LS"/>
    <x v="8"/>
    <s v="qualificada"/>
    <n v="0.24"/>
    <n v="3"/>
    <n v="31"/>
    <n v="0.43"/>
    <x v="0"/>
    <x v="97"/>
    <n v="38"/>
  </r>
  <r>
    <d v="2013-09-21T00:00:00"/>
    <s v="ativada"/>
    <s v="Onyx chevy"/>
    <x v="4"/>
    <s v="qualificada"/>
    <n v="0.37"/>
    <n v="0"/>
    <n v="2"/>
    <n v="0"/>
    <x v="0"/>
    <x v="98"/>
    <n v="38"/>
  </r>
  <r>
    <d v="2013-09-12T00:00:00"/>
    <s v="ativada"/>
    <s v="onix 2014 chevrolet"/>
    <x v="2"/>
    <s v="qualificada"/>
    <n v="0.26"/>
    <n v="1"/>
    <n v="2"/>
    <n v="0.22"/>
    <x v="0"/>
    <x v="61"/>
    <n v="37"/>
  </r>
  <r>
    <d v="2013-09-08T00:00:00"/>
    <s v="ativada"/>
    <s v="foto novo Onix"/>
    <x v="0"/>
    <s v="qualificada"/>
    <n v="0.8"/>
    <n v="2"/>
    <n v="10"/>
    <n v="0.92"/>
    <x v="0"/>
    <x v="67"/>
    <n v="36"/>
  </r>
  <r>
    <d v="2013-09-07T00:00:00"/>
    <s v="ativada"/>
    <s v="carros Onix LS"/>
    <x v="8"/>
    <s v="qualificada"/>
    <n v="0.8"/>
    <n v="0"/>
    <n v="1"/>
    <n v="0"/>
    <x v="0"/>
    <x v="99"/>
    <n v="36"/>
  </r>
  <r>
    <d v="2013-09-12T00:00:00"/>
    <s v="ativada"/>
    <s v="carros onix 2013"/>
    <x v="2"/>
    <s v="qualificada"/>
    <n v="0.95"/>
    <n v="0"/>
    <n v="12"/>
    <n v="0"/>
    <x v="0"/>
    <x v="54"/>
    <n v="37"/>
  </r>
  <r>
    <d v="2013-09-24T00:00:00"/>
    <s v="ativada"/>
    <s v="fotos novo Onix"/>
    <x v="0"/>
    <s v="qualificada"/>
    <n v="1.1599999999999999"/>
    <n v="2"/>
    <n v="16"/>
    <n v="0.42"/>
    <x v="0"/>
    <x v="79"/>
    <n v="39"/>
  </r>
  <r>
    <d v="2013-09-22T00:00:00"/>
    <s v="ativada"/>
    <s v="onix 2014"/>
    <x v="2"/>
    <s v="qualificada"/>
    <n v="0.53"/>
    <n v="88"/>
    <n v="573"/>
    <n v="28.56"/>
    <x v="0"/>
    <x v="27"/>
    <n v="38"/>
  </r>
  <r>
    <d v="2013-09-29T00:00:00"/>
    <s v="ativada"/>
    <s v="Onix diesel"/>
    <x v="7"/>
    <s v="qualificada"/>
    <n v="0.8"/>
    <n v="0"/>
    <n v="7"/>
    <n v="0"/>
    <x v="0"/>
    <x v="28"/>
    <n v="39"/>
  </r>
  <r>
    <d v="2013-08-28T00:00:00"/>
    <s v="ativada"/>
    <s v="Onix general motors"/>
    <x v="4"/>
    <s v="qualificada"/>
    <n v="0.2"/>
    <n v="0"/>
    <n v="1"/>
    <n v="0"/>
    <x v="0"/>
    <x v="62"/>
    <n v="35"/>
  </r>
  <r>
    <d v="2013-09-02T00:00:00"/>
    <s v="ativada"/>
    <s v="carro onix 2013"/>
    <x v="2"/>
    <s v="qualificada"/>
    <n v="0.48"/>
    <n v="5"/>
    <n v="17"/>
    <n v="0.56999999999999995"/>
    <x v="0"/>
    <x v="38"/>
    <n v="36"/>
  </r>
  <r>
    <d v="2013-09-06T00:00:00"/>
    <s v="ativada"/>
    <s v="Onix chevrolet"/>
    <x v="4"/>
    <s v="qualificada"/>
    <n v="0.75"/>
    <n v="365"/>
    <n v="2037"/>
    <n v="46.29"/>
    <x v="0"/>
    <x v="56"/>
    <n v="36"/>
  </r>
  <r>
    <d v="2013-09-12T00:00:00"/>
    <s v="ativada"/>
    <s v="onix 2012"/>
    <x v="2"/>
    <s v="qualificada"/>
    <n v="0.45"/>
    <n v="2"/>
    <n v="59"/>
    <n v="0.44"/>
    <x v="0"/>
    <x v="2"/>
    <n v="37"/>
  </r>
  <r>
    <d v="2013-09-12T00:00:00"/>
    <s v="ativada"/>
    <s v="imagem Onix"/>
    <x v="0"/>
    <s v="qualificada"/>
    <n v="0.42"/>
    <n v="0"/>
    <n v="7"/>
    <n v="0"/>
    <x v="0"/>
    <x v="17"/>
    <n v="37"/>
  </r>
  <r>
    <d v="2013-09-18T00:00:00"/>
    <s v="ativada"/>
    <s v="fotos Onix"/>
    <x v="0"/>
    <s v="qualificada"/>
    <n v="0.27"/>
    <n v="4"/>
    <n v="106"/>
    <n v="0.73"/>
    <x v="0"/>
    <x v="65"/>
    <n v="38"/>
  </r>
  <r>
    <d v="2013-08-31T00:00:00"/>
    <s v="ativada"/>
    <s v="Onix GM"/>
    <x v="4"/>
    <s v="qualificada"/>
    <n v="0.49"/>
    <n v="8"/>
    <n v="67"/>
    <n v="2.39"/>
    <x v="0"/>
    <x v="9"/>
    <n v="35"/>
  </r>
  <r>
    <d v="2013-09-17T00:00:00"/>
    <s v="ativada"/>
    <s v="onix LT 2013"/>
    <x v="6"/>
    <s v="qualificada"/>
    <n v="0.8"/>
    <n v="0"/>
    <n v="8"/>
    <n v="0"/>
    <x v="0"/>
    <x v="29"/>
    <n v="38"/>
  </r>
  <r>
    <d v="2013-09-07T00:00:00"/>
    <s v="ativada"/>
    <s v="novo onix 2013 chevrolet"/>
    <x v="2"/>
    <s v="qualificada"/>
    <n v="0.9"/>
    <n v="2"/>
    <n v="10"/>
    <n v="0.43"/>
    <x v="0"/>
    <x v="60"/>
    <n v="36"/>
  </r>
  <r>
    <d v="2013-08-31T00:00:00"/>
    <s v="ativada"/>
    <s v="Onix bonito"/>
    <x v="9"/>
    <s v="qualificada"/>
    <n v="0.8"/>
    <n v="0"/>
    <n v="1"/>
    <n v="0"/>
    <x v="0"/>
    <x v="84"/>
    <n v="35"/>
  </r>
  <r>
    <d v="2013-09-07T00:00:00"/>
    <s v="ativada"/>
    <s v="novo onix 2014"/>
    <x v="2"/>
    <s v="qualificada"/>
    <n v="0.68"/>
    <n v="9"/>
    <n v="58"/>
    <n v="3.17"/>
    <x v="0"/>
    <x v="8"/>
    <n v="36"/>
  </r>
  <r>
    <d v="2013-09-23T00:00:00"/>
    <s v="ativada"/>
    <s v="Onix lindo"/>
    <x v="9"/>
    <s v="qualificada"/>
    <n v="0.9"/>
    <n v="0"/>
    <n v="1"/>
    <n v="0"/>
    <x v="0"/>
    <x v="70"/>
    <n v="39"/>
  </r>
  <r>
    <d v="2013-09-16T00:00:00"/>
    <s v="ativada"/>
    <s v="novo onix 2014 GM"/>
    <x v="2"/>
    <s v="baixo volume de pesquisa"/>
    <n v="0.85"/>
    <n v="1"/>
    <n v="5"/>
    <n v="0.05"/>
    <x v="0"/>
    <x v="63"/>
    <n v="38"/>
  </r>
  <r>
    <d v="2013-09-02T00:00:00"/>
    <s v="ativada"/>
    <s v="Onix LT GM"/>
    <x v="6"/>
    <s v="qualificada"/>
    <n v="0.3"/>
    <n v="0"/>
    <n v="1"/>
    <n v="0"/>
    <x v="0"/>
    <x v="100"/>
    <n v="36"/>
  </r>
  <r>
    <d v="2013-09-16T00:00:00"/>
    <s v="ativada"/>
    <s v="carros onix 2013"/>
    <x v="2"/>
    <s v="qualificada"/>
    <n v="0.95"/>
    <n v="0"/>
    <n v="19"/>
    <n v="0"/>
    <x v="0"/>
    <x v="54"/>
    <n v="38"/>
  </r>
  <r>
    <d v="2013-09-28T00:00:00"/>
    <s v="ativada"/>
    <s v="carros Onix LT"/>
    <x v="6"/>
    <s v="qualificada"/>
    <n v="0.8"/>
    <n v="0"/>
    <n v="2"/>
    <n v="0"/>
    <x v="0"/>
    <x v="89"/>
    <n v="39"/>
  </r>
  <r>
    <d v="2013-09-05T00:00:00"/>
    <s v="ativada"/>
    <s v="lançamento onix 2014"/>
    <x v="2"/>
    <s v="qualificada"/>
    <n v="0.8"/>
    <n v="0"/>
    <n v="0"/>
    <n v="0"/>
    <x v="0"/>
    <x v="101"/>
    <n v="36"/>
  </r>
  <r>
    <d v="2013-09-24T00:00:00"/>
    <s v="ativada"/>
    <s v="onix 2014 chevrolet"/>
    <x v="2"/>
    <s v="qualificada"/>
    <n v="0.26"/>
    <n v="0"/>
    <n v="2"/>
    <n v="0"/>
    <x v="0"/>
    <x v="61"/>
    <n v="39"/>
  </r>
  <r>
    <d v="2013-09-29T00:00:00"/>
    <s v="ativada"/>
    <s v="veículo Onix"/>
    <x v="1"/>
    <s v="qualificada"/>
    <n v="0.38"/>
    <n v="1"/>
    <n v="1"/>
    <n v="0.17"/>
    <x v="0"/>
    <x v="19"/>
    <n v="39"/>
  </r>
  <r>
    <d v="2013-09-09T00:00:00"/>
    <s v="ativada"/>
    <s v="novo onix 2014"/>
    <x v="2"/>
    <s v="qualificada"/>
    <n v="0.68"/>
    <n v="8"/>
    <n v="81"/>
    <n v="2.6"/>
    <x v="0"/>
    <x v="8"/>
    <n v="37"/>
  </r>
  <r>
    <d v="2013-09-12T00:00:00"/>
    <s v="ativada"/>
    <s v="Onyx automático"/>
    <x v="3"/>
    <s v="baixo volume de pesquisa"/>
    <n v="0.62"/>
    <n v="1"/>
    <n v="58"/>
    <n v="0.57999999999999996"/>
    <x v="0"/>
    <x v="83"/>
    <n v="37"/>
  </r>
  <r>
    <d v="2013-09-25T00:00:00"/>
    <s v="ativada"/>
    <s v="[Onix GM]"/>
    <x v="4"/>
    <s v="qualificada"/>
    <n v="0.41"/>
    <n v="11"/>
    <n v="38"/>
    <n v="2.06"/>
    <x v="0"/>
    <x v="9"/>
    <n v="39"/>
  </r>
  <r>
    <d v="2013-09-09T00:00:00"/>
    <s v="ativada"/>
    <s v="fotos onix 2012"/>
    <x v="0"/>
    <s v="qualificada"/>
    <n v="0.8"/>
    <n v="0"/>
    <n v="10"/>
    <n v="0"/>
    <x v="0"/>
    <x v="96"/>
    <n v="37"/>
  </r>
  <r>
    <d v="2013-09-04T00:00:00"/>
    <s v="ativada"/>
    <s v="Onix automática"/>
    <x v="3"/>
    <s v="qualificada"/>
    <n v="0.63"/>
    <n v="19"/>
    <n v="79"/>
    <n v="6.03"/>
    <x v="0"/>
    <x v="7"/>
    <n v="36"/>
  </r>
  <r>
    <d v="2013-08-29T00:00:00"/>
    <s v="ativada"/>
    <s v="onix 2012 chevrolet"/>
    <x v="2"/>
    <s v="qualificada"/>
    <n v="0.53"/>
    <n v="26"/>
    <n v="91"/>
    <n v="7.41"/>
    <x v="0"/>
    <x v="37"/>
    <n v="35"/>
  </r>
  <r>
    <d v="2013-09-13T00:00:00"/>
    <s v="ativada"/>
    <s v="fotos novo Onix"/>
    <x v="0"/>
    <s v="qualificada"/>
    <n v="1.1599999999999999"/>
    <n v="2"/>
    <n v="17"/>
    <n v="0.7"/>
    <x v="0"/>
    <x v="79"/>
    <n v="37"/>
  </r>
  <r>
    <d v="2013-09-05T00:00:00"/>
    <s v="ativada"/>
    <s v="carro novo onix 2013"/>
    <x v="2"/>
    <s v="qualificada"/>
    <n v="0.8"/>
    <n v="0"/>
    <n v="3"/>
    <n v="0"/>
    <x v="0"/>
    <x v="43"/>
    <n v="36"/>
  </r>
  <r>
    <d v="2013-09-07T00:00:00"/>
    <s v="ativada"/>
    <s v="fotos onix 2012"/>
    <x v="0"/>
    <s v="qualificada"/>
    <n v="0.8"/>
    <n v="0"/>
    <n v="4"/>
    <n v="0"/>
    <x v="0"/>
    <x v="96"/>
    <n v="36"/>
  </r>
  <r>
    <d v="2013-09-19T00:00:00"/>
    <s v="ativada"/>
    <s v="Onix transmissão automática"/>
    <x v="3"/>
    <s v="qualificada"/>
    <n v="0.8"/>
    <n v="1"/>
    <n v="1"/>
    <n v="0.08"/>
    <x v="0"/>
    <x v="66"/>
    <n v="38"/>
  </r>
  <r>
    <d v="2013-09-22T00:00:00"/>
    <s v="ativada"/>
    <s v="Onix chevrolett"/>
    <x v="4"/>
    <s v="qualificada"/>
    <n v="0.8"/>
    <n v="2"/>
    <n v="6"/>
    <n v="1.37"/>
    <x v="0"/>
    <x v="102"/>
    <n v="38"/>
  </r>
  <r>
    <d v="2013-09-08T00:00:00"/>
    <s v="ativada"/>
    <s v="novo onix 2014 chevrolet"/>
    <x v="2"/>
    <s v="qualificada"/>
    <n v="0.8"/>
    <n v="1"/>
    <n v="4"/>
    <n v="0.34"/>
    <x v="0"/>
    <x v="40"/>
    <n v="36"/>
  </r>
  <r>
    <d v="2013-08-30T00:00:00"/>
    <s v="ativada"/>
    <s v="onyx 2013"/>
    <x v="2"/>
    <s v="qualificada"/>
    <n v="0.8"/>
    <n v="1"/>
    <n v="27"/>
    <n v="0.66"/>
    <x v="0"/>
    <x v="103"/>
    <n v="35"/>
  </r>
  <r>
    <d v="2013-09-14T00:00:00"/>
    <s v="ativada"/>
    <s v="onyx 2012"/>
    <x v="2"/>
    <s v="qualificada"/>
    <n v="0.85"/>
    <n v="2"/>
    <n v="25"/>
    <n v="0.63"/>
    <x v="0"/>
    <x v="53"/>
    <n v="37"/>
  </r>
  <r>
    <d v="2013-09-27T00:00:00"/>
    <s v="ativada"/>
    <s v="fotos onix 2014"/>
    <x v="0"/>
    <s v="qualificada"/>
    <n v="0.8"/>
    <n v="1"/>
    <n v="21"/>
    <n v="0.26"/>
    <x v="0"/>
    <x v="90"/>
    <n v="39"/>
  </r>
  <r>
    <d v="2013-08-31T00:00:00"/>
    <s v="ativada"/>
    <s v="onix 2012"/>
    <x v="2"/>
    <s v="qualificada"/>
    <n v="0.45"/>
    <n v="0"/>
    <n v="40"/>
    <n v="0"/>
    <x v="0"/>
    <x v="2"/>
    <n v="35"/>
  </r>
  <r>
    <d v="2013-09-05T00:00:00"/>
    <s v="ativada"/>
    <s v="[Onix chevrolet]"/>
    <x v="4"/>
    <s v="qualificada"/>
    <n v="0.65"/>
    <n v="117"/>
    <n v="610"/>
    <n v="7.37"/>
    <x v="0"/>
    <x v="56"/>
    <n v="36"/>
  </r>
  <r>
    <d v="2013-09-29T00:00:00"/>
    <s v="ativada"/>
    <s v="Onyx chevrolet"/>
    <x v="4"/>
    <s v="qualificada"/>
    <n v="0.43"/>
    <n v="0"/>
    <n v="6"/>
    <n v="0"/>
    <x v="0"/>
    <x v="52"/>
    <n v="39"/>
  </r>
  <r>
    <d v="2013-09-19T00:00:00"/>
    <s v="ativada"/>
    <s v="Onix câmbio automático"/>
    <x v="3"/>
    <s v="qualificada"/>
    <n v="0.8"/>
    <n v="5"/>
    <n v="26"/>
    <n v="2.0499999999999998"/>
    <x v="0"/>
    <x v="31"/>
    <n v="38"/>
  </r>
  <r>
    <d v="2013-09-01T00:00:00"/>
    <s v="ativada"/>
    <s v="lançamento onix 2013"/>
    <x v="2"/>
    <s v="qualificada"/>
    <n v="0.8"/>
    <n v="1"/>
    <n v="1"/>
    <n v="0.8"/>
    <x v="0"/>
    <x v="47"/>
    <n v="35"/>
  </r>
  <r>
    <d v="2013-09-22T00:00:00"/>
    <s v="ativada"/>
    <s v="Onix 6 marchas"/>
    <x v="3"/>
    <s v="qualificada"/>
    <n v="0.8"/>
    <n v="0"/>
    <n v="1"/>
    <n v="0"/>
    <x v="0"/>
    <x v="4"/>
    <n v="38"/>
  </r>
  <r>
    <d v="2013-09-19T00:00:00"/>
    <s v="ativada"/>
    <s v="lançamentos Onix"/>
    <x v="5"/>
    <s v="qualificada"/>
    <n v="0.8"/>
    <n v="0"/>
    <n v="3"/>
    <n v="0"/>
    <x v="0"/>
    <x v="18"/>
    <n v="38"/>
  </r>
  <r>
    <d v="2013-09-02T00:00:00"/>
    <s v="ativada"/>
    <s v="carro Onyx"/>
    <x v="1"/>
    <s v="qualificada"/>
    <n v="0.89"/>
    <n v="0"/>
    <n v="25"/>
    <n v="0"/>
    <x v="0"/>
    <x v="82"/>
    <n v="36"/>
  </r>
  <r>
    <d v="2013-09-17T00:00:00"/>
    <s v="ativada"/>
    <s v="Onyx GM"/>
    <x v="4"/>
    <s v="qualificada"/>
    <n v="0.33"/>
    <n v="0"/>
    <n v="3"/>
    <n v="0"/>
    <x v="0"/>
    <x v="92"/>
    <n v="38"/>
  </r>
  <r>
    <d v="2013-09-19T00:00:00"/>
    <s v="ativada"/>
    <s v="onix 2013 GM"/>
    <x v="2"/>
    <s v="qualificada"/>
    <n v="0.43"/>
    <n v="1"/>
    <n v="1"/>
    <n v="0.1"/>
    <x v="0"/>
    <x v="104"/>
    <n v="38"/>
  </r>
  <r>
    <d v="2013-09-06T00:00:00"/>
    <s v="ativada"/>
    <s v="onix 2014 automático"/>
    <x v="3"/>
    <s v="qualificada"/>
    <n v="0.8"/>
    <n v="3"/>
    <n v="63"/>
    <n v="1.2"/>
    <x v="0"/>
    <x v="12"/>
    <n v="36"/>
  </r>
  <r>
    <d v="2013-09-02T00:00:00"/>
    <s v="ativada"/>
    <s v="onyx 2013 chevrolet"/>
    <x v="2"/>
    <s v="baixo volume de pesquisa"/>
    <n v="0.8"/>
    <n v="4"/>
    <n v="18"/>
    <n v="0.72"/>
    <x v="0"/>
    <x v="15"/>
    <n v="36"/>
  </r>
  <r>
    <d v="2013-09-15T00:00:00"/>
    <s v="ativada"/>
    <s v="[onix 2013]"/>
    <x v="2"/>
    <s v="qualificada"/>
    <n v="0.42"/>
    <n v="48"/>
    <n v="262"/>
    <n v="12.01"/>
    <x v="0"/>
    <x v="42"/>
    <n v="37"/>
  </r>
  <r>
    <d v="2013-09-03T00:00:00"/>
    <s v="ativada"/>
    <s v="Onix flex"/>
    <x v="7"/>
    <s v="qualificada"/>
    <n v="0.8"/>
    <n v="0"/>
    <n v="3"/>
    <n v="0"/>
    <x v="0"/>
    <x v="74"/>
    <n v="36"/>
  </r>
  <r>
    <d v="2013-09-17T00:00:00"/>
    <s v="ativada"/>
    <s v="Onix LT"/>
    <x v="6"/>
    <s v="qualificada"/>
    <n v="0.37"/>
    <n v="18"/>
    <n v="107"/>
    <n v="4.43"/>
    <x v="0"/>
    <x v="26"/>
    <n v="38"/>
  </r>
  <r>
    <d v="2013-09-03T00:00:00"/>
    <s v="ativada"/>
    <s v="novo onix 2014 chevrolet"/>
    <x v="2"/>
    <s v="qualificada"/>
    <n v="0.8"/>
    <n v="0"/>
    <n v="4"/>
    <n v="0"/>
    <x v="0"/>
    <x v="40"/>
    <n v="36"/>
  </r>
  <r>
    <d v="2013-09-29T00:00:00"/>
    <s v="ativada"/>
    <s v="[Onix GM]"/>
    <x v="4"/>
    <s v="qualificada"/>
    <n v="0.41"/>
    <n v="8"/>
    <n v="31"/>
    <n v="1.51"/>
    <x v="0"/>
    <x v="9"/>
    <n v="39"/>
  </r>
  <r>
    <d v="2013-09-23T00:00:00"/>
    <s v="ativada"/>
    <s v="novo onix 2013 chevrolet"/>
    <x v="2"/>
    <s v="qualificada"/>
    <n v="0.9"/>
    <n v="0"/>
    <n v="8"/>
    <n v="0"/>
    <x v="0"/>
    <x v="60"/>
    <n v="39"/>
  </r>
  <r>
    <d v="2013-09-27T00:00:00"/>
    <s v="ativada"/>
    <s v="Onyx LT"/>
    <x v="6"/>
    <s v="qualificada"/>
    <n v="0.52"/>
    <n v="0"/>
    <n v="5"/>
    <n v="0"/>
    <x v="0"/>
    <x v="91"/>
    <n v="39"/>
  </r>
  <r>
    <d v="2013-09-08T00:00:00"/>
    <s v="ativada"/>
    <s v="onix LS 2013"/>
    <x v="8"/>
    <s v="qualificada"/>
    <n v="0.8"/>
    <n v="0"/>
    <n v="3"/>
    <n v="0"/>
    <x v="0"/>
    <x v="75"/>
    <n v="36"/>
  </r>
  <r>
    <d v="2013-09-05T00:00:00"/>
    <s v="ativada"/>
    <s v="onyx 2013 chevrolet"/>
    <x v="2"/>
    <s v="baixo volume de pesquisa"/>
    <n v="0.8"/>
    <n v="1"/>
    <n v="10"/>
    <n v="0.12"/>
    <x v="0"/>
    <x v="15"/>
    <n v="36"/>
  </r>
  <r>
    <d v="2013-09-26T00:00:00"/>
    <s v="ativada"/>
    <s v="carros Onyx"/>
    <x v="1"/>
    <s v="qualificada"/>
    <n v="0.8"/>
    <n v="4"/>
    <n v="46"/>
    <n v="2.27"/>
    <x v="0"/>
    <x v="1"/>
    <n v="39"/>
  </r>
  <r>
    <d v="2013-09-28T00:00:00"/>
    <s v="ativada"/>
    <s v="Onix chevrolete"/>
    <x v="4"/>
    <s v="qualificada"/>
    <n v="0.8"/>
    <n v="1"/>
    <n v="4"/>
    <n v="0.44"/>
    <x v="0"/>
    <x v="14"/>
    <n v="39"/>
  </r>
  <r>
    <d v="2013-09-05T00:00:00"/>
    <s v="ativada"/>
    <s v="novo onix 2013"/>
    <x v="2"/>
    <s v="qualificada"/>
    <n v="0.57999999999999996"/>
    <n v="6"/>
    <n v="21"/>
    <n v="0.83"/>
    <x v="0"/>
    <x v="35"/>
    <n v="36"/>
  </r>
  <r>
    <d v="2013-09-24T00:00:00"/>
    <s v="ativada"/>
    <s v="Onix econômico"/>
    <x v="9"/>
    <s v="qualificada"/>
    <n v="0.9"/>
    <n v="0"/>
    <n v="2"/>
    <n v="0"/>
    <x v="0"/>
    <x v="33"/>
    <n v="39"/>
  </r>
  <r>
    <d v="2013-09-27T00:00:00"/>
    <s v="ativada"/>
    <s v="onix 2014 chevrolet"/>
    <x v="2"/>
    <s v="qualificada"/>
    <n v="0.26"/>
    <n v="1"/>
    <n v="6"/>
    <n v="0.25"/>
    <x v="0"/>
    <x v="61"/>
    <n v="39"/>
  </r>
  <r>
    <d v="2013-09-27T00:00:00"/>
    <s v="ativada"/>
    <s v="lançamentos Onix"/>
    <x v="5"/>
    <s v="qualificada"/>
    <n v="0.8"/>
    <n v="0"/>
    <n v="4"/>
    <n v="0"/>
    <x v="0"/>
    <x v="18"/>
    <n v="39"/>
  </r>
  <r>
    <d v="2013-09-29T00:00:00"/>
    <s v="ativada"/>
    <s v="Onix general motors"/>
    <x v="4"/>
    <s v="qualificada"/>
    <n v="0.2"/>
    <n v="0"/>
    <n v="1"/>
    <n v="0"/>
    <x v="0"/>
    <x v="62"/>
    <n v="39"/>
  </r>
  <r>
    <d v="2013-08-31T00:00:00"/>
    <s v="ativada"/>
    <s v="Onix chevrolet"/>
    <x v="4"/>
    <s v="qualificada"/>
    <n v="0.75"/>
    <n v="540"/>
    <n v="2382"/>
    <n v="146.38999999999999"/>
    <x v="0"/>
    <x v="56"/>
    <n v="35"/>
  </r>
  <r>
    <d v="2013-09-16T00:00:00"/>
    <s v="ativada"/>
    <s v="lançamento Onix"/>
    <x v="5"/>
    <s v="qualificada"/>
    <n v="0.8"/>
    <n v="3"/>
    <n v="22"/>
    <n v="1.01"/>
    <x v="0"/>
    <x v="77"/>
    <n v="38"/>
  </r>
  <r>
    <d v="2013-09-19T00:00:00"/>
    <s v="ativada"/>
    <s v="novo Onix chevrolet"/>
    <x v="4"/>
    <s v="qualificada"/>
    <n v="0.14000000000000001"/>
    <n v="0"/>
    <n v="2"/>
    <n v="0"/>
    <x v="0"/>
    <x v="76"/>
    <n v="38"/>
  </r>
  <r>
    <d v="2013-08-28T00:00:00"/>
    <s v="ativada"/>
    <s v="carro Onyx"/>
    <x v="1"/>
    <s v="qualificada"/>
    <n v="0.89"/>
    <n v="7"/>
    <n v="36"/>
    <n v="2.94"/>
    <x v="0"/>
    <x v="82"/>
    <n v="35"/>
  </r>
  <r>
    <d v="2013-09-20T00:00:00"/>
    <s v="ativada"/>
    <s v="foto onix 2013"/>
    <x v="0"/>
    <s v="qualificada"/>
    <n v="0.8"/>
    <n v="4"/>
    <n v="10"/>
    <n v="2.19"/>
    <x v="0"/>
    <x v="57"/>
    <n v="38"/>
  </r>
  <r>
    <d v="2013-09-07T00:00:00"/>
    <s v="ativada"/>
    <s v="onix LS 2013"/>
    <x v="8"/>
    <s v="qualificada"/>
    <n v="0.8"/>
    <n v="0"/>
    <n v="2"/>
    <n v="0"/>
    <x v="0"/>
    <x v="75"/>
    <n v="36"/>
  </r>
  <r>
    <d v="2013-09-12T00:00:00"/>
    <s v="ativada"/>
    <s v="onix LT 2012 chevrolet"/>
    <x v="6"/>
    <s v="baixo volume de pesquisa"/>
    <n v="0.8"/>
    <n v="0"/>
    <n v="1"/>
    <n v="0"/>
    <x v="0"/>
    <x v="105"/>
    <n v="37"/>
  </r>
  <r>
    <d v="2013-09-07T00:00:00"/>
    <s v="ativada"/>
    <s v="[Onix chevrolet]"/>
    <x v="4"/>
    <s v="qualificada"/>
    <n v="0.65"/>
    <n v="127"/>
    <n v="556"/>
    <n v="8.59"/>
    <x v="0"/>
    <x v="56"/>
    <n v="36"/>
  </r>
  <r>
    <d v="2013-09-19T00:00:00"/>
    <s v="ativada"/>
    <s v="foto onix 2014"/>
    <x v="0"/>
    <s v="qualificada"/>
    <n v="0.8"/>
    <n v="1"/>
    <n v="3"/>
    <n v="0.16"/>
    <x v="0"/>
    <x v="16"/>
    <n v="38"/>
  </r>
  <r>
    <d v="2013-09-03T00:00:00"/>
    <s v="ativada"/>
    <s v="foto Onix"/>
    <x v="0"/>
    <s v="qualificada"/>
    <n v="0.34"/>
    <n v="1"/>
    <n v="47"/>
    <n v="0.14000000000000001"/>
    <x v="0"/>
    <x v="0"/>
    <n v="36"/>
  </r>
  <r>
    <d v="2013-09-20T00:00:00"/>
    <s v="ativada"/>
    <s v="Onix GM"/>
    <x v="4"/>
    <s v="qualificada"/>
    <n v="0.49"/>
    <n v="6"/>
    <n v="69"/>
    <n v="1.67"/>
    <x v="0"/>
    <x v="9"/>
    <n v="38"/>
  </r>
  <r>
    <d v="2013-09-14T00:00:00"/>
    <s v="ativada"/>
    <s v="onyx 2014 chevrolet"/>
    <x v="2"/>
    <s v="qualificada"/>
    <n v="0.8"/>
    <n v="0"/>
    <n v="7"/>
    <n v="0"/>
    <x v="0"/>
    <x v="23"/>
    <n v="37"/>
  </r>
  <r>
    <d v="2013-09-29T00:00:00"/>
    <s v="ativada"/>
    <s v="Onix automático"/>
    <x v="3"/>
    <s v="qualificada"/>
    <n v="0.28000000000000003"/>
    <n v="1"/>
    <n v="19"/>
    <n v="0.28000000000000003"/>
    <x v="0"/>
    <x v="39"/>
    <n v="39"/>
  </r>
  <r>
    <d v="2013-08-30T00:00:00"/>
    <s v="ativada"/>
    <s v="onix 2012 chevrolet"/>
    <x v="2"/>
    <s v="qualificada"/>
    <n v="0.53"/>
    <n v="12"/>
    <n v="79"/>
    <n v="4.1900000000000004"/>
    <x v="0"/>
    <x v="37"/>
    <n v="35"/>
  </r>
  <r>
    <d v="2013-09-16T00:00:00"/>
    <s v="ativada"/>
    <s v="Onix LT chevrolet"/>
    <x v="6"/>
    <s v="qualificada"/>
    <n v="0.2"/>
    <n v="1"/>
    <n v="1"/>
    <n v="7.0000000000000007E-2"/>
    <x v="0"/>
    <x v="106"/>
    <n v="38"/>
  </r>
  <r>
    <d v="2013-09-01T00:00:00"/>
    <s v="ativada"/>
    <s v="novo onix 2014 GM"/>
    <x v="2"/>
    <s v="baixo volume de pesquisa"/>
    <n v="0.85"/>
    <n v="1"/>
    <n v="6"/>
    <n v="0.05"/>
    <x v="0"/>
    <x v="63"/>
    <n v="35"/>
  </r>
  <r>
    <d v="2013-09-15T00:00:00"/>
    <s v="ativada"/>
    <s v="novo onix 2013"/>
    <x v="2"/>
    <s v="qualificada"/>
    <n v="0.57999999999999996"/>
    <n v="131"/>
    <n v="419"/>
    <n v="20.28"/>
    <x v="0"/>
    <x v="35"/>
    <n v="37"/>
  </r>
  <r>
    <d v="2013-08-31T00:00:00"/>
    <s v="ativada"/>
    <s v="Onyx GM"/>
    <x v="4"/>
    <s v="qualificada"/>
    <n v="0.33"/>
    <n v="0"/>
    <n v="0"/>
    <n v="0"/>
    <x v="0"/>
    <x v="92"/>
    <n v="35"/>
  </r>
  <r>
    <d v="2013-09-18T00:00:00"/>
    <s v="ativada"/>
    <s v="novo onix 2014 GM"/>
    <x v="2"/>
    <s v="baixo volume de pesquisa"/>
    <n v="0.85"/>
    <n v="2"/>
    <n v="6"/>
    <n v="0.84"/>
    <x v="0"/>
    <x v="63"/>
    <n v="38"/>
  </r>
  <r>
    <d v="2013-09-04T00:00:00"/>
    <s v="ativada"/>
    <s v="onix LT 2013 chevrolet"/>
    <x v="6"/>
    <s v="qualificada"/>
    <n v="0.8"/>
    <n v="0"/>
    <n v="1"/>
    <n v="0"/>
    <x v="0"/>
    <x v="107"/>
    <n v="36"/>
  </r>
  <r>
    <d v="2013-09-01T00:00:00"/>
    <s v="ativada"/>
    <s v="Onyx LT"/>
    <x v="6"/>
    <s v="qualificada"/>
    <n v="0.52"/>
    <n v="1"/>
    <n v="10"/>
    <n v="0.39"/>
    <x v="0"/>
    <x v="91"/>
    <n v="35"/>
  </r>
  <r>
    <d v="2013-09-06T00:00:00"/>
    <s v="ativada"/>
    <s v="foto onix 2014"/>
    <x v="0"/>
    <s v="qualificada"/>
    <n v="0.8"/>
    <n v="1"/>
    <n v="9"/>
    <n v="0.41"/>
    <x v="0"/>
    <x v="16"/>
    <n v="36"/>
  </r>
  <r>
    <d v="2013-08-29T00:00:00"/>
    <s v="ativada"/>
    <s v="Onix lindo"/>
    <x v="9"/>
    <s v="qualificada"/>
    <n v="0.9"/>
    <n v="1"/>
    <n v="3"/>
    <n v="0.27"/>
    <x v="0"/>
    <x v="70"/>
    <n v="35"/>
  </r>
  <r>
    <d v="2013-08-29T00:00:00"/>
    <s v="ativada"/>
    <s v="flagra Onix"/>
    <x v="0"/>
    <s v="baixo volume de pesquisa"/>
    <n v="0.8"/>
    <n v="1"/>
    <n v="4"/>
    <n v="0.28000000000000003"/>
    <x v="0"/>
    <x v="50"/>
    <n v="35"/>
  </r>
  <r>
    <d v="2013-09-22T00:00:00"/>
    <s v="ativada"/>
    <s v="Onyx flex"/>
    <x v="7"/>
    <s v="qualificada"/>
    <n v="0.8"/>
    <n v="0"/>
    <n v="3"/>
    <n v="0"/>
    <x v="0"/>
    <x v="71"/>
    <n v="38"/>
  </r>
  <r>
    <d v="2013-09-05T00:00:00"/>
    <s v="ativada"/>
    <s v="Onix chevrolette"/>
    <x v="4"/>
    <s v="qualificada"/>
    <n v="0.8"/>
    <n v="0"/>
    <n v="2"/>
    <n v="0"/>
    <x v="0"/>
    <x v="34"/>
    <n v="36"/>
  </r>
  <r>
    <d v="2013-08-30T00:00:00"/>
    <s v="ativada"/>
    <s v="Onyx diesel"/>
    <x v="7"/>
    <s v="qualificada"/>
    <n v="0.8"/>
    <n v="0"/>
    <n v="0"/>
    <n v="0"/>
    <x v="0"/>
    <x v="80"/>
    <n v="35"/>
  </r>
  <r>
    <d v="2013-08-28T00:00:00"/>
    <s v="ativada"/>
    <s v="onix 2014 GM"/>
    <x v="2"/>
    <s v="qualificada"/>
    <n v="0.8"/>
    <n v="7"/>
    <n v="43"/>
    <n v="2.7"/>
    <x v="0"/>
    <x v="94"/>
    <n v="35"/>
  </r>
  <r>
    <d v="2013-09-09T00:00:00"/>
    <s v="ativada"/>
    <s v="onix 2012"/>
    <x v="2"/>
    <s v="qualificada"/>
    <n v="0.45"/>
    <n v="1"/>
    <n v="54"/>
    <n v="0.28999999999999998"/>
    <x v="0"/>
    <x v="2"/>
    <n v="37"/>
  </r>
  <r>
    <d v="2013-09-17T00:00:00"/>
    <s v="ativada"/>
    <s v="novo Onix chevrolet"/>
    <x v="4"/>
    <s v="qualificada"/>
    <n v="0.14000000000000001"/>
    <n v="0"/>
    <n v="6"/>
    <n v="0"/>
    <x v="0"/>
    <x v="76"/>
    <n v="38"/>
  </r>
  <r>
    <d v="2013-09-09T00:00:00"/>
    <s v="ativada"/>
    <s v="Onix automatizado"/>
    <x v="3"/>
    <s v="qualificada"/>
    <n v="0.8"/>
    <n v="141"/>
    <n v="628"/>
    <n v="40.9"/>
    <x v="0"/>
    <x v="20"/>
    <n v="37"/>
  </r>
  <r>
    <d v="2013-09-17T00:00:00"/>
    <s v="ativada"/>
    <s v="Onix gasolina"/>
    <x v="7"/>
    <s v="qualificada"/>
    <n v="0.8"/>
    <n v="1"/>
    <n v="22"/>
    <n v="0.4"/>
    <x v="0"/>
    <x v="41"/>
    <n v="38"/>
  </r>
  <r>
    <d v="2013-09-16T00:00:00"/>
    <s v="ativada"/>
    <s v="Onix chevrolette"/>
    <x v="4"/>
    <s v="qualificada"/>
    <n v="0.8"/>
    <n v="0"/>
    <n v="6"/>
    <n v="0"/>
    <x v="0"/>
    <x v="34"/>
    <n v="38"/>
  </r>
  <r>
    <d v="2013-09-05T00:00:00"/>
    <s v="ativada"/>
    <s v="foto Onyx"/>
    <x v="0"/>
    <s v="qualificada"/>
    <n v="0.63"/>
    <n v="0"/>
    <n v="5"/>
    <n v="0"/>
    <x v="0"/>
    <x v="108"/>
    <n v="36"/>
  </r>
  <r>
    <d v="2013-09-16T00:00:00"/>
    <s v="ativada"/>
    <s v="carro Onix LS"/>
    <x v="8"/>
    <s v="qualificada"/>
    <n v="0.8"/>
    <n v="1"/>
    <n v="2"/>
    <n v="0.16"/>
    <x v="0"/>
    <x v="109"/>
    <n v="38"/>
  </r>
  <r>
    <d v="2013-09-14T00:00:00"/>
    <s v="ativada"/>
    <s v="onix 2013"/>
    <x v="2"/>
    <s v="qualificada"/>
    <n v="0.43"/>
    <n v="3"/>
    <n v="47"/>
    <n v="0.54"/>
    <x v="0"/>
    <x v="42"/>
    <n v="37"/>
  </r>
  <r>
    <d v="2013-09-25T00:00:00"/>
    <s v="ativada"/>
    <s v="automóvel Onix"/>
    <x v="1"/>
    <s v="qualificada"/>
    <n v="0.92"/>
    <n v="6"/>
    <n v="53"/>
    <n v="4.0599999999999996"/>
    <x v="0"/>
    <x v="86"/>
    <n v="39"/>
  </r>
  <r>
    <d v="2013-09-18T00:00:00"/>
    <s v="ativada"/>
    <s v="foto Onyx"/>
    <x v="0"/>
    <s v="qualificada"/>
    <n v="0.63"/>
    <n v="0"/>
    <n v="4"/>
    <n v="0"/>
    <x v="0"/>
    <x v="108"/>
    <n v="38"/>
  </r>
  <r>
    <d v="2013-09-15T00:00:00"/>
    <s v="ativada"/>
    <s v="carros Onix LT"/>
    <x v="6"/>
    <s v="qualificada"/>
    <n v="0.8"/>
    <n v="0"/>
    <n v="6"/>
    <n v="0"/>
    <x v="0"/>
    <x v="89"/>
    <n v="37"/>
  </r>
  <r>
    <d v="2013-08-28T00:00:00"/>
    <s v="ativada"/>
    <s v="onix LT 2012"/>
    <x v="6"/>
    <s v="qualificada"/>
    <n v="0.8"/>
    <n v="0"/>
    <n v="12"/>
    <n v="0"/>
    <x v="0"/>
    <x v="64"/>
    <n v="35"/>
  </r>
  <r>
    <d v="2013-09-21T00:00:00"/>
    <s v="ativada"/>
    <s v="Onyx chevrolet"/>
    <x v="4"/>
    <s v="qualificada"/>
    <n v="0.43"/>
    <n v="1"/>
    <n v="11"/>
    <n v="0.4"/>
    <x v="0"/>
    <x v="52"/>
    <n v="38"/>
  </r>
  <r>
    <d v="2013-09-07T00:00:00"/>
    <s v="ativada"/>
    <s v="novo onix 2012 chevrolet"/>
    <x v="2"/>
    <s v="baixo volume de pesquisa"/>
    <n v="0.8"/>
    <n v="0"/>
    <n v="2"/>
    <n v="0"/>
    <x v="0"/>
    <x v="13"/>
    <n v="36"/>
  </r>
  <r>
    <d v="2013-09-16T00:00:00"/>
    <s v="ativada"/>
    <s v="Onix automático"/>
    <x v="3"/>
    <s v="qualificada"/>
    <n v="0.28000000000000003"/>
    <n v="1"/>
    <n v="19"/>
    <n v="0.15"/>
    <x v="0"/>
    <x v="39"/>
    <n v="38"/>
  </r>
  <r>
    <d v="2013-09-12T00:00:00"/>
    <s v="ativada"/>
    <s v="imagem onix 2014"/>
    <x v="0"/>
    <s v="qualificada"/>
    <n v="0.8"/>
    <n v="0"/>
    <n v="2"/>
    <n v="0"/>
    <x v="0"/>
    <x v="110"/>
    <n v="37"/>
  </r>
  <r>
    <d v="2013-09-20T00:00:00"/>
    <s v="ativada"/>
    <s v="onix LT 2012"/>
    <x v="6"/>
    <s v="qualificada"/>
    <n v="0.8"/>
    <n v="0"/>
    <n v="4"/>
    <n v="0"/>
    <x v="0"/>
    <x v="64"/>
    <n v="38"/>
  </r>
  <r>
    <d v="2013-09-11T00:00:00"/>
    <s v="ativada"/>
    <s v="Novo Onix LS"/>
    <x v="8"/>
    <s v="qualificada"/>
    <n v="0.8"/>
    <n v="0"/>
    <n v="3"/>
    <n v="0"/>
    <x v="0"/>
    <x v="72"/>
    <n v="37"/>
  </r>
  <r>
    <d v="2013-09-10T00:00:00"/>
    <s v="ativada"/>
    <s v="[Onix chevrolet]"/>
    <x v="4"/>
    <s v="qualificada"/>
    <n v="0.65"/>
    <n v="162"/>
    <n v="738"/>
    <n v="12.04"/>
    <x v="0"/>
    <x v="56"/>
    <n v="37"/>
  </r>
  <r>
    <d v="2013-09-14T00:00:00"/>
    <s v="ativada"/>
    <s v="carro novo onix 2014"/>
    <x v="2"/>
    <s v="qualificada"/>
    <n v="0.8"/>
    <n v="1"/>
    <n v="3"/>
    <n v="0.42"/>
    <x v="0"/>
    <x v="111"/>
    <n v="37"/>
  </r>
  <r>
    <d v="2013-09-24T00:00:00"/>
    <s v="ativada"/>
    <s v="Onix chevrolett"/>
    <x v="4"/>
    <s v="qualificada"/>
    <n v="0.8"/>
    <n v="1"/>
    <n v="2"/>
    <n v="0.31"/>
    <x v="0"/>
    <x v="102"/>
    <n v="39"/>
  </r>
  <r>
    <d v="2013-09-22T00:00:00"/>
    <s v="ativada"/>
    <s v="Onix automático"/>
    <x v="3"/>
    <s v="qualificada"/>
    <n v="0.28000000000000003"/>
    <n v="0"/>
    <n v="13"/>
    <n v="0"/>
    <x v="0"/>
    <x v="39"/>
    <n v="38"/>
  </r>
  <r>
    <d v="2013-09-17T00:00:00"/>
    <s v="ativada"/>
    <s v="Onix câmbio automático"/>
    <x v="3"/>
    <s v="qualificada"/>
    <n v="0.8"/>
    <n v="3"/>
    <n v="24"/>
    <n v="1.42"/>
    <x v="0"/>
    <x v="31"/>
    <n v="38"/>
  </r>
  <r>
    <d v="2013-09-12T00:00:00"/>
    <s v="ativada"/>
    <s v="Onyx diesel"/>
    <x v="7"/>
    <s v="qualificada"/>
    <n v="0.8"/>
    <n v="0"/>
    <n v="0"/>
    <n v="0"/>
    <x v="0"/>
    <x v="80"/>
    <n v="37"/>
  </r>
  <r>
    <d v="2013-09-21T00:00:00"/>
    <s v="ativada"/>
    <s v="onyx 2014 chevrolet"/>
    <x v="2"/>
    <s v="qualificada"/>
    <n v="0.8"/>
    <n v="0"/>
    <n v="2"/>
    <n v="0"/>
    <x v="0"/>
    <x v="23"/>
    <n v="38"/>
  </r>
  <r>
    <d v="2013-09-20T00:00:00"/>
    <s v="ativada"/>
    <s v="Onix flex"/>
    <x v="7"/>
    <s v="qualificada"/>
    <n v="0.8"/>
    <n v="0"/>
    <n v="4"/>
    <n v="0"/>
    <x v="0"/>
    <x v="74"/>
    <n v="38"/>
  </r>
  <r>
    <d v="2013-09-23T00:00:00"/>
    <s v="ativada"/>
    <s v="onix 2014 chevrolet"/>
    <x v="2"/>
    <s v="qualificada"/>
    <n v="0.26"/>
    <n v="1"/>
    <n v="1"/>
    <n v="0.19"/>
    <x v="0"/>
    <x v="61"/>
    <n v="39"/>
  </r>
  <r>
    <d v="2013-09-25T00:00:00"/>
    <s v="ativada"/>
    <s v="foto Onix"/>
    <x v="0"/>
    <s v="qualificada"/>
    <n v="0.34"/>
    <n v="4"/>
    <n v="34"/>
    <n v="0.9"/>
    <x v="0"/>
    <x v="0"/>
    <n v="39"/>
  </r>
  <r>
    <d v="2013-09-28T00:00:00"/>
    <s v="ativada"/>
    <s v="onyx 2013"/>
    <x v="2"/>
    <s v="qualificada"/>
    <n v="0.8"/>
    <n v="1"/>
    <n v="22"/>
    <n v="0.68"/>
    <x v="0"/>
    <x v="103"/>
    <n v="39"/>
  </r>
  <r>
    <d v="2013-09-18T00:00:00"/>
    <s v="ativada"/>
    <s v="Onyx LT"/>
    <x v="6"/>
    <s v="qualificada"/>
    <n v="0.52"/>
    <n v="0"/>
    <n v="5"/>
    <n v="0"/>
    <x v="0"/>
    <x v="91"/>
    <n v="38"/>
  </r>
  <r>
    <d v="2013-09-16T00:00:00"/>
    <s v="ativada"/>
    <s v="Onix econômico"/>
    <x v="9"/>
    <s v="qualificada"/>
    <n v="0.9"/>
    <n v="0"/>
    <n v="6"/>
    <n v="0"/>
    <x v="0"/>
    <x v="33"/>
    <n v="38"/>
  </r>
  <r>
    <d v="2013-09-05T00:00:00"/>
    <s v="ativada"/>
    <s v="Onix chevrolet"/>
    <x v="4"/>
    <s v="qualificada"/>
    <n v="0.75"/>
    <n v="424"/>
    <n v="2117"/>
    <n v="47.62"/>
    <x v="0"/>
    <x v="56"/>
    <n v="36"/>
  </r>
  <r>
    <d v="2013-09-16T00:00:00"/>
    <s v="ativada"/>
    <s v="onix LT 2013"/>
    <x v="6"/>
    <s v="qualificada"/>
    <n v="0.8"/>
    <n v="0"/>
    <n v="13"/>
    <n v="0"/>
    <x v="0"/>
    <x v="29"/>
    <n v="38"/>
  </r>
  <r>
    <d v="2013-09-27T00:00:00"/>
    <s v="ativada"/>
    <s v="onix 2014 GM"/>
    <x v="2"/>
    <s v="qualificada"/>
    <n v="0.8"/>
    <n v="3"/>
    <n v="11"/>
    <n v="1.0900000000000001"/>
    <x v="0"/>
    <x v="94"/>
    <n v="39"/>
  </r>
  <r>
    <d v="2013-09-20T00:00:00"/>
    <s v="ativada"/>
    <s v="fotos onix 2014"/>
    <x v="0"/>
    <s v="qualificada"/>
    <n v="0.8"/>
    <n v="2"/>
    <n v="13"/>
    <n v="0.22"/>
    <x v="0"/>
    <x v="90"/>
    <n v="38"/>
  </r>
  <r>
    <d v="2013-09-11T00:00:00"/>
    <s v="ativada"/>
    <s v="foto novo Onix"/>
    <x v="0"/>
    <s v="qualificada"/>
    <n v="0.8"/>
    <n v="0"/>
    <n v="2"/>
    <n v="0"/>
    <x v="0"/>
    <x v="67"/>
    <n v="37"/>
  </r>
  <r>
    <d v="2013-09-09T00:00:00"/>
    <s v="ativada"/>
    <s v="onix 2014"/>
    <x v="2"/>
    <s v="qualificada"/>
    <n v="0.53"/>
    <n v="51"/>
    <n v="504"/>
    <n v="9.5299999999999994"/>
    <x v="0"/>
    <x v="27"/>
    <n v="37"/>
  </r>
  <r>
    <d v="2013-09-06T00:00:00"/>
    <s v="ativada"/>
    <s v="carros onix 2013"/>
    <x v="2"/>
    <s v="qualificada"/>
    <n v="0.95"/>
    <n v="4"/>
    <n v="21"/>
    <n v="1.27"/>
    <x v="0"/>
    <x v="54"/>
    <n v="36"/>
  </r>
  <r>
    <d v="2013-09-18T00:00:00"/>
    <s v="ativada"/>
    <s v="Onix econômico"/>
    <x v="9"/>
    <s v="qualificada"/>
    <n v="0.9"/>
    <n v="0"/>
    <n v="9"/>
    <n v="0"/>
    <x v="0"/>
    <x v="33"/>
    <n v="38"/>
  </r>
  <r>
    <d v="2013-09-21T00:00:00"/>
    <s v="ativada"/>
    <s v="Onix econômico"/>
    <x v="9"/>
    <s v="qualificada"/>
    <n v="0.9"/>
    <n v="0"/>
    <n v="3"/>
    <n v="0"/>
    <x v="0"/>
    <x v="33"/>
    <n v="38"/>
  </r>
  <r>
    <d v="2013-08-30T00:00:00"/>
    <s v="ativada"/>
    <s v="onix 2014"/>
    <x v="2"/>
    <s v="qualificada"/>
    <n v="0.53"/>
    <n v="53"/>
    <n v="334"/>
    <n v="10.65"/>
    <x v="0"/>
    <x v="27"/>
    <n v="35"/>
  </r>
  <r>
    <d v="2013-09-16T00:00:00"/>
    <s v="ativada"/>
    <s v="carros onix 2012"/>
    <x v="2"/>
    <s v="qualificada"/>
    <n v="0.8"/>
    <n v="3"/>
    <n v="24"/>
    <n v="0.99"/>
    <x v="0"/>
    <x v="46"/>
    <n v="38"/>
  </r>
  <r>
    <d v="2013-09-03T00:00:00"/>
    <s v="ativada"/>
    <s v="onix 2012"/>
    <x v="2"/>
    <s v="qualificada"/>
    <n v="0.45"/>
    <n v="1"/>
    <n v="47"/>
    <n v="0.13"/>
    <x v="0"/>
    <x v="2"/>
    <n v="36"/>
  </r>
  <r>
    <d v="2013-09-27T00:00:00"/>
    <s v="ativada"/>
    <s v="onix LT 2013"/>
    <x v="6"/>
    <s v="qualificada"/>
    <n v="0.8"/>
    <n v="2"/>
    <n v="7"/>
    <n v="0.18"/>
    <x v="0"/>
    <x v="29"/>
    <n v="39"/>
  </r>
  <r>
    <d v="2013-09-19T00:00:00"/>
    <s v="ativada"/>
    <s v="onyx 2014"/>
    <x v="2"/>
    <s v="qualificada"/>
    <n v="0.95"/>
    <n v="4"/>
    <n v="29"/>
    <n v="2.27"/>
    <x v="0"/>
    <x v="49"/>
    <n v="38"/>
  </r>
  <r>
    <d v="2013-09-18T00:00:00"/>
    <s v="ativada"/>
    <s v="onix 2014 GM"/>
    <x v="2"/>
    <s v="qualificada"/>
    <n v="0.8"/>
    <n v="1"/>
    <n v="26"/>
    <n v="0.54"/>
    <x v="0"/>
    <x v="94"/>
    <n v="38"/>
  </r>
  <r>
    <d v="2013-09-13T00:00:00"/>
    <s v="ativada"/>
    <s v="Onix LS GM"/>
    <x v="8"/>
    <s v="qualificada"/>
    <n v="0.8"/>
    <n v="1"/>
    <n v="14"/>
    <n v="0.04"/>
    <x v="0"/>
    <x v="30"/>
    <n v="37"/>
  </r>
  <r>
    <d v="2013-09-17T00:00:00"/>
    <s v="ativada"/>
    <s v="onix 2013 chevrolet"/>
    <x v="2"/>
    <s v="qualificada"/>
    <n v="0.43"/>
    <n v="0"/>
    <n v="12"/>
    <n v="0"/>
    <x v="0"/>
    <x v="58"/>
    <n v="38"/>
  </r>
  <r>
    <d v="2013-09-27T00:00:00"/>
    <s v="ativada"/>
    <s v="foto onix 2014"/>
    <x v="0"/>
    <s v="qualificada"/>
    <n v="0.8"/>
    <n v="0"/>
    <n v="3"/>
    <n v="0"/>
    <x v="0"/>
    <x v="16"/>
    <n v="39"/>
  </r>
  <r>
    <d v="2013-09-14T00:00:00"/>
    <s v="ativada"/>
    <s v="Onix diesel"/>
    <x v="7"/>
    <s v="qualificada"/>
    <n v="0.8"/>
    <n v="0"/>
    <n v="1"/>
    <n v="0"/>
    <x v="0"/>
    <x v="28"/>
    <n v="37"/>
  </r>
  <r>
    <d v="2013-09-01T00:00:00"/>
    <s v="ativada"/>
    <s v="onix 2013"/>
    <x v="2"/>
    <s v="qualificada"/>
    <n v="0.43"/>
    <n v="2"/>
    <n v="34"/>
    <n v="0.71"/>
    <x v="0"/>
    <x v="42"/>
    <n v="35"/>
  </r>
  <r>
    <d v="2013-08-29T00:00:00"/>
    <s v="ativada"/>
    <s v="imagens Onix"/>
    <x v="0"/>
    <s v="qualificada"/>
    <n v="0.63"/>
    <n v="3"/>
    <n v="27"/>
    <n v="1.04"/>
    <x v="0"/>
    <x v="112"/>
    <n v="35"/>
  </r>
  <r>
    <d v="2013-08-29T00:00:00"/>
    <s v="ativada"/>
    <s v="imagem onix 2014"/>
    <x v="0"/>
    <s v="qualificada"/>
    <n v="0.8"/>
    <n v="0"/>
    <n v="1"/>
    <n v="0"/>
    <x v="0"/>
    <x v="110"/>
    <n v="35"/>
  </r>
  <r>
    <d v="2013-08-28T00:00:00"/>
    <s v="ativada"/>
    <s v="Onyx chevrolet"/>
    <x v="4"/>
    <s v="qualificada"/>
    <n v="0.43"/>
    <n v="14"/>
    <n v="151"/>
    <n v="3.1"/>
    <x v="0"/>
    <x v="52"/>
    <n v="35"/>
  </r>
  <r>
    <d v="2013-09-28T00:00:00"/>
    <s v="ativada"/>
    <s v="Onix transmissão automática"/>
    <x v="3"/>
    <s v="qualificada"/>
    <n v="0.8"/>
    <n v="0"/>
    <n v="0"/>
    <n v="0"/>
    <x v="0"/>
    <x v="66"/>
    <n v="39"/>
  </r>
  <r>
    <d v="2013-09-29T00:00:00"/>
    <s v="ativada"/>
    <s v="onix LS 2014"/>
    <x v="8"/>
    <s v="qualificada"/>
    <n v="0.8"/>
    <n v="0"/>
    <n v="2"/>
    <n v="0"/>
    <x v="0"/>
    <x v="78"/>
    <n v="39"/>
  </r>
  <r>
    <d v="2013-08-29T00:00:00"/>
    <s v="ativada"/>
    <s v="novo onix 2012"/>
    <x v="2"/>
    <s v="qualificada"/>
    <n v="0.67"/>
    <n v="3"/>
    <n v="54"/>
    <n v="0.7"/>
    <x v="0"/>
    <x v="24"/>
    <n v="35"/>
  </r>
  <r>
    <d v="2013-08-30T00:00:00"/>
    <s v="ativada"/>
    <s v="Onix 6 marchas"/>
    <x v="3"/>
    <s v="qualificada"/>
    <n v="0.8"/>
    <n v="0"/>
    <n v="5"/>
    <n v="0"/>
    <x v="0"/>
    <x v="4"/>
    <n v="35"/>
  </r>
  <r>
    <d v="2013-09-07T00:00:00"/>
    <s v="ativada"/>
    <s v="foto onix 2014"/>
    <x v="0"/>
    <s v="qualificada"/>
    <n v="0.8"/>
    <n v="0"/>
    <n v="6"/>
    <n v="0"/>
    <x v="0"/>
    <x v="16"/>
    <n v="36"/>
  </r>
  <r>
    <d v="2013-09-11T00:00:00"/>
    <s v="ativada"/>
    <s v="fotos novo Onix"/>
    <x v="0"/>
    <s v="qualificada"/>
    <n v="1.1599999999999999"/>
    <n v="3"/>
    <n v="12"/>
    <n v="0.71"/>
    <x v="0"/>
    <x v="79"/>
    <n v="37"/>
  </r>
  <r>
    <d v="2013-09-07T00:00:00"/>
    <s v="ativada"/>
    <s v="carros Onix LT"/>
    <x v="6"/>
    <s v="qualificada"/>
    <n v="0.8"/>
    <n v="0"/>
    <n v="4"/>
    <n v="0"/>
    <x v="0"/>
    <x v="89"/>
    <n v="36"/>
  </r>
  <r>
    <d v="2013-09-04T00:00:00"/>
    <s v="ativada"/>
    <s v="imagens onix 2014"/>
    <x v="0"/>
    <s v="qualificada"/>
    <n v="0.8"/>
    <n v="0"/>
    <n v="0"/>
    <n v="0"/>
    <x v="0"/>
    <x v="59"/>
    <n v="36"/>
  </r>
  <r>
    <d v="2013-09-24T00:00:00"/>
    <s v="ativada"/>
    <s v="onyx 2014"/>
    <x v="2"/>
    <s v="qualificada"/>
    <n v="0.95"/>
    <n v="2"/>
    <n v="27"/>
    <n v="0.63"/>
    <x v="0"/>
    <x v="49"/>
    <n v="39"/>
  </r>
  <r>
    <d v="2013-09-06T00:00:00"/>
    <s v="ativada"/>
    <s v="carros Onyx"/>
    <x v="1"/>
    <s v="qualificada"/>
    <n v="0.8"/>
    <n v="1"/>
    <n v="76"/>
    <n v="0.11"/>
    <x v="0"/>
    <x v="1"/>
    <n v="36"/>
  </r>
  <r>
    <d v="2013-09-16T00:00:00"/>
    <s v="ativada"/>
    <s v="Onyx GM"/>
    <x v="4"/>
    <s v="qualificada"/>
    <n v="0.33"/>
    <n v="0"/>
    <n v="1"/>
    <n v="0"/>
    <x v="0"/>
    <x v="92"/>
    <n v="38"/>
  </r>
  <r>
    <d v="2013-09-17T00:00:00"/>
    <s v="ativada"/>
    <s v="novo onix 2012"/>
    <x v="2"/>
    <s v="qualificada"/>
    <n v="0.67"/>
    <n v="3"/>
    <n v="11"/>
    <n v="1.31"/>
    <x v="0"/>
    <x v="24"/>
    <n v="38"/>
  </r>
  <r>
    <d v="2013-08-31T00:00:00"/>
    <s v="ativada"/>
    <s v="Onyx LS"/>
    <x v="8"/>
    <s v="qualificada"/>
    <n v="0.18"/>
    <n v="1"/>
    <n v="1"/>
    <n v="0.16"/>
    <x v="0"/>
    <x v="113"/>
    <n v="35"/>
  </r>
  <r>
    <d v="2013-09-19T00:00:00"/>
    <s v="ativada"/>
    <s v="Onyx automático"/>
    <x v="3"/>
    <s v="baixo volume de pesquisa"/>
    <n v="0.62"/>
    <n v="3"/>
    <n v="18"/>
    <n v="1.22"/>
    <x v="0"/>
    <x v="83"/>
    <n v="38"/>
  </r>
  <r>
    <d v="2013-09-14T00:00:00"/>
    <s v="ativada"/>
    <s v="lançamento onix 2013"/>
    <x v="2"/>
    <s v="qualificada"/>
    <n v="0.8"/>
    <n v="0"/>
    <n v="1"/>
    <n v="0"/>
    <x v="0"/>
    <x v="47"/>
    <n v="37"/>
  </r>
  <r>
    <d v="2013-08-29T00:00:00"/>
    <s v="ativada"/>
    <s v="imagem Onix"/>
    <x v="0"/>
    <s v="qualificada"/>
    <n v="0.42"/>
    <n v="1"/>
    <n v="10"/>
    <n v="0.42"/>
    <x v="0"/>
    <x v="17"/>
    <n v="35"/>
  </r>
  <r>
    <d v="2013-09-26T00:00:00"/>
    <s v="ativada"/>
    <s v="onyx 2013"/>
    <x v="2"/>
    <s v="qualificada"/>
    <n v="0.8"/>
    <n v="5"/>
    <n v="36"/>
    <n v="1.6"/>
    <x v="0"/>
    <x v="103"/>
    <n v="39"/>
  </r>
  <r>
    <d v="2013-09-25T00:00:00"/>
    <s v="ativada"/>
    <s v="Onix chevrolett"/>
    <x v="4"/>
    <s v="qualificada"/>
    <n v="0.8"/>
    <n v="0"/>
    <n v="1"/>
    <n v="0"/>
    <x v="0"/>
    <x v="102"/>
    <n v="39"/>
  </r>
  <r>
    <d v="2013-09-29T00:00:00"/>
    <s v="ativada"/>
    <s v="foto onix 2014"/>
    <x v="0"/>
    <s v="qualificada"/>
    <n v="0.8"/>
    <n v="0"/>
    <n v="2"/>
    <n v="0"/>
    <x v="0"/>
    <x v="16"/>
    <n v="39"/>
  </r>
  <r>
    <d v="2013-09-26T00:00:00"/>
    <s v="ativada"/>
    <s v="imagens Onix"/>
    <x v="0"/>
    <s v="qualificada"/>
    <n v="0.63"/>
    <n v="1"/>
    <n v="37"/>
    <n v="0.1"/>
    <x v="0"/>
    <x v="112"/>
    <n v="39"/>
  </r>
  <r>
    <d v="2013-09-20T00:00:00"/>
    <s v="ativada"/>
    <s v="onix LS 2012 chevrolet"/>
    <x v="8"/>
    <s v="qualificada"/>
    <n v="0.8"/>
    <n v="0"/>
    <n v="1"/>
    <n v="0"/>
    <x v="0"/>
    <x v="114"/>
    <n v="38"/>
  </r>
  <r>
    <d v="2013-09-20T00:00:00"/>
    <s v="ativada"/>
    <s v="carro Onix LS"/>
    <x v="8"/>
    <s v="qualificada"/>
    <n v="0.8"/>
    <n v="0"/>
    <n v="5"/>
    <n v="0"/>
    <x v="0"/>
    <x v="109"/>
    <n v="38"/>
  </r>
  <r>
    <d v="2013-09-26T00:00:00"/>
    <s v="ativada"/>
    <s v="[Onix chevrolet]"/>
    <x v="4"/>
    <s v="qualificada"/>
    <n v="0.65"/>
    <n v="128"/>
    <n v="554"/>
    <n v="41.76"/>
    <x v="0"/>
    <x v="56"/>
    <n v="39"/>
  </r>
  <r>
    <d v="2013-08-28T00:00:00"/>
    <s v="ativada"/>
    <s v="novo Onix chevrolet"/>
    <x v="4"/>
    <s v="qualificada"/>
    <n v="0.14000000000000001"/>
    <n v="4"/>
    <n v="11"/>
    <n v="0.3"/>
    <x v="0"/>
    <x v="76"/>
    <n v="35"/>
  </r>
  <r>
    <d v="2013-09-24T00:00:00"/>
    <s v="ativada"/>
    <s v="Onix LS"/>
    <x v="8"/>
    <s v="qualificada"/>
    <n v="0.24"/>
    <n v="4"/>
    <n v="49"/>
    <n v="0.68"/>
    <x v="0"/>
    <x v="97"/>
    <n v="39"/>
  </r>
  <r>
    <d v="2013-09-04T00:00:00"/>
    <s v="ativada"/>
    <s v="novo onix 2012 chevrolet"/>
    <x v="2"/>
    <s v="baixo volume de pesquisa"/>
    <n v="0.8"/>
    <n v="0"/>
    <n v="4"/>
    <n v="0"/>
    <x v="0"/>
    <x v="13"/>
    <n v="36"/>
  </r>
  <r>
    <d v="2013-09-13T00:00:00"/>
    <s v="ativada"/>
    <s v="onix LT 2012"/>
    <x v="6"/>
    <s v="qualificada"/>
    <n v="0.8"/>
    <n v="0"/>
    <n v="9"/>
    <n v="0"/>
    <x v="0"/>
    <x v="64"/>
    <n v="37"/>
  </r>
  <r>
    <d v="2013-09-25T00:00:00"/>
    <s v="ativada"/>
    <s v="onix 2014 GM"/>
    <x v="2"/>
    <s v="qualificada"/>
    <n v="0.8"/>
    <n v="5"/>
    <n v="19"/>
    <n v="1.82"/>
    <x v="0"/>
    <x v="94"/>
    <n v="39"/>
  </r>
  <r>
    <d v="2013-09-14T00:00:00"/>
    <s v="ativada"/>
    <s v="Onyx LS"/>
    <x v="8"/>
    <s v="qualificada"/>
    <n v="0.18"/>
    <n v="1"/>
    <n v="1"/>
    <n v="0.14000000000000001"/>
    <x v="0"/>
    <x v="113"/>
    <n v="37"/>
  </r>
  <r>
    <d v="2013-09-11T00:00:00"/>
    <s v="ativada"/>
    <s v="imagens Onyx"/>
    <x v="0"/>
    <s v="baixo volume de pesquisa"/>
    <n v="0.9"/>
    <n v="0"/>
    <n v="10"/>
    <n v="0"/>
    <x v="0"/>
    <x v="85"/>
    <n v="37"/>
  </r>
  <r>
    <d v="2013-09-22T00:00:00"/>
    <s v="ativada"/>
    <s v="foto Onix"/>
    <x v="0"/>
    <s v="qualificada"/>
    <n v="0.34"/>
    <n v="2"/>
    <n v="17"/>
    <n v="0.46"/>
    <x v="0"/>
    <x v="0"/>
    <n v="38"/>
  </r>
  <r>
    <d v="2013-09-12T00:00:00"/>
    <s v="ativada"/>
    <s v="Onix econômico"/>
    <x v="9"/>
    <s v="qualificada"/>
    <n v="0.9"/>
    <n v="0"/>
    <n v="2"/>
    <n v="0"/>
    <x v="0"/>
    <x v="33"/>
    <n v="37"/>
  </r>
  <r>
    <d v="2013-09-27T00:00:00"/>
    <s v="ativada"/>
    <s v="Onix câmbio automático"/>
    <x v="3"/>
    <s v="qualificada"/>
    <n v="0.8"/>
    <n v="2"/>
    <n v="10"/>
    <n v="0.74"/>
    <x v="0"/>
    <x v="31"/>
    <n v="39"/>
  </r>
  <r>
    <d v="2013-09-14T00:00:00"/>
    <s v="ativada"/>
    <s v="Onix LT"/>
    <x v="6"/>
    <s v="qualificada"/>
    <n v="0.37"/>
    <n v="19"/>
    <n v="80"/>
    <n v="4.21"/>
    <x v="0"/>
    <x v="26"/>
    <n v="37"/>
  </r>
  <r>
    <d v="2013-08-28T00:00:00"/>
    <s v="ativada"/>
    <s v="onyx 2014 chevrolet"/>
    <x v="2"/>
    <s v="qualificada"/>
    <n v="0.8"/>
    <n v="2"/>
    <n v="10"/>
    <n v="0.7"/>
    <x v="0"/>
    <x v="23"/>
    <n v="35"/>
  </r>
  <r>
    <d v="2013-09-03T00:00:00"/>
    <s v="ativada"/>
    <s v="Onix automática"/>
    <x v="3"/>
    <s v="qualificada"/>
    <n v="0.63"/>
    <n v="12"/>
    <n v="85"/>
    <n v="3.99"/>
    <x v="0"/>
    <x v="7"/>
    <n v="36"/>
  </r>
  <r>
    <d v="2013-08-31T00:00:00"/>
    <s v="ativada"/>
    <s v="onix 2014 automático"/>
    <x v="3"/>
    <s v="qualificada"/>
    <n v="0.8"/>
    <n v="6"/>
    <n v="35"/>
    <n v="2.77"/>
    <x v="0"/>
    <x v="12"/>
    <n v="35"/>
  </r>
  <r>
    <d v="2013-09-14T00:00:00"/>
    <s v="ativada"/>
    <s v="onyx 2014"/>
    <x v="2"/>
    <s v="qualificada"/>
    <n v="0.95"/>
    <n v="1"/>
    <n v="18"/>
    <n v="0.51"/>
    <x v="0"/>
    <x v="49"/>
    <n v="37"/>
  </r>
  <r>
    <d v="2013-08-30T00:00:00"/>
    <s v="ativada"/>
    <s v="onix 2013 automático"/>
    <x v="3"/>
    <s v="qualificada"/>
    <n v="0.8"/>
    <n v="0"/>
    <n v="10"/>
    <n v="0"/>
    <x v="0"/>
    <x v="48"/>
    <n v="35"/>
  </r>
  <r>
    <d v="2013-09-28T00:00:00"/>
    <s v="ativada"/>
    <s v="carros onix 2014"/>
    <x v="2"/>
    <s v="qualificada"/>
    <n v="0.85"/>
    <n v="0"/>
    <n v="21"/>
    <n v="0"/>
    <x v="0"/>
    <x v="5"/>
    <n v="39"/>
  </r>
  <r>
    <d v="2013-09-14T00:00:00"/>
    <s v="ativada"/>
    <s v="novo onix 2013 chevrolet"/>
    <x v="2"/>
    <s v="qualificada"/>
    <n v="0.9"/>
    <n v="2"/>
    <n v="11"/>
    <n v="0.34"/>
    <x v="0"/>
    <x v="60"/>
    <n v="37"/>
  </r>
  <r>
    <d v="2013-09-28T00:00:00"/>
    <s v="ativada"/>
    <s v="carro Onix LT"/>
    <x v="6"/>
    <s v="qualificada"/>
    <n v="0.8"/>
    <n v="1"/>
    <n v="12"/>
    <n v="0.11"/>
    <x v="0"/>
    <x v="93"/>
    <n v="39"/>
  </r>
  <r>
    <d v="2013-09-16T00:00:00"/>
    <s v="ativada"/>
    <s v="novo onix 2013"/>
    <x v="2"/>
    <s v="qualificada"/>
    <n v="0.57999999999999996"/>
    <n v="226"/>
    <n v="816"/>
    <n v="56.06"/>
    <x v="0"/>
    <x v="35"/>
    <n v="38"/>
  </r>
  <r>
    <d v="2013-09-19T00:00:00"/>
    <s v="ativada"/>
    <s v="[Onix GM]"/>
    <x v="4"/>
    <s v="qualificada"/>
    <n v="0.41"/>
    <n v="3"/>
    <n v="24"/>
    <n v="0.87"/>
    <x v="0"/>
    <x v="9"/>
    <n v="38"/>
  </r>
  <r>
    <d v="2013-09-17T00:00:00"/>
    <s v="ativada"/>
    <s v="onyx 2014 chevrolet"/>
    <x v="2"/>
    <s v="qualificada"/>
    <n v="0.8"/>
    <n v="1"/>
    <n v="5"/>
    <n v="0.5"/>
    <x v="0"/>
    <x v="23"/>
    <n v="38"/>
  </r>
  <r>
    <d v="2013-09-15T00:00:00"/>
    <s v="ativada"/>
    <s v="carro Onix"/>
    <x v="1"/>
    <s v="qualificada"/>
    <n v="0.5"/>
    <n v="76"/>
    <n v="458"/>
    <n v="11.31"/>
    <x v="0"/>
    <x v="115"/>
    <n v="37"/>
  </r>
  <r>
    <d v="2013-09-07T00:00:00"/>
    <s v="ativada"/>
    <s v="carro onix 2013"/>
    <x v="2"/>
    <s v="qualificada"/>
    <n v="0.48"/>
    <n v="2"/>
    <n v="17"/>
    <n v="0.19"/>
    <x v="0"/>
    <x v="38"/>
    <n v="36"/>
  </r>
  <r>
    <d v="2013-09-26T00:00:00"/>
    <s v="ativada"/>
    <s v="Onix chevrolette"/>
    <x v="4"/>
    <s v="qualificada"/>
    <n v="0.8"/>
    <n v="0"/>
    <n v="1"/>
    <n v="0"/>
    <x v="0"/>
    <x v="34"/>
    <n v="39"/>
  </r>
  <r>
    <d v="2013-09-24T00:00:00"/>
    <s v="ativada"/>
    <s v="Onix câmbio automático"/>
    <x v="3"/>
    <s v="qualificada"/>
    <n v="0.8"/>
    <n v="3"/>
    <n v="18"/>
    <n v="1.41"/>
    <x v="0"/>
    <x v="31"/>
    <n v="39"/>
  </r>
  <r>
    <d v="2013-09-05T00:00:00"/>
    <s v="ativada"/>
    <s v="novo Onix GM"/>
    <x v="4"/>
    <s v="qualificada"/>
    <n v="0.97"/>
    <n v="3"/>
    <n v="15"/>
    <n v="0.73"/>
    <x v="0"/>
    <x v="36"/>
    <n v="36"/>
  </r>
  <r>
    <d v="2013-09-15T00:00:00"/>
    <s v="ativada"/>
    <s v="imagem Onix"/>
    <x v="0"/>
    <s v="qualificada"/>
    <n v="0.42"/>
    <n v="0"/>
    <n v="6"/>
    <n v="0"/>
    <x v="0"/>
    <x v="17"/>
    <n v="37"/>
  </r>
  <r>
    <d v="2013-09-25T00:00:00"/>
    <s v="ativada"/>
    <s v="novo onix 2012"/>
    <x v="2"/>
    <s v="qualificada"/>
    <n v="0.67"/>
    <n v="4"/>
    <n v="45"/>
    <n v="1.69"/>
    <x v="0"/>
    <x v="24"/>
    <n v="39"/>
  </r>
  <r>
    <d v="2013-09-14T00:00:00"/>
    <s v="ativada"/>
    <s v="imagens Onix"/>
    <x v="0"/>
    <s v="qualificada"/>
    <n v="0.63"/>
    <n v="2"/>
    <n v="21"/>
    <n v="0.63"/>
    <x v="0"/>
    <x v="112"/>
    <n v="37"/>
  </r>
  <r>
    <d v="2013-08-29T00:00:00"/>
    <s v="ativada"/>
    <s v="Onix LS"/>
    <x v="8"/>
    <s v="qualificada"/>
    <n v="0.24"/>
    <n v="7"/>
    <n v="31"/>
    <n v="1.24"/>
    <x v="0"/>
    <x v="97"/>
    <n v="35"/>
  </r>
  <r>
    <d v="2013-09-22T00:00:00"/>
    <s v="ativada"/>
    <s v="[Onix GM]"/>
    <x v="4"/>
    <s v="qualificada"/>
    <n v="0.41"/>
    <n v="5"/>
    <n v="28"/>
    <n v="1.47"/>
    <x v="0"/>
    <x v="9"/>
    <n v="38"/>
  </r>
  <r>
    <d v="2013-09-08T00:00:00"/>
    <s v="ativada"/>
    <s v="onix 2014"/>
    <x v="2"/>
    <s v="qualificada"/>
    <n v="0.53"/>
    <n v="60"/>
    <n v="462"/>
    <n v="10.52"/>
    <x v="0"/>
    <x v="27"/>
    <n v="36"/>
  </r>
  <r>
    <d v="2013-09-12T00:00:00"/>
    <s v="ativada"/>
    <s v="onix 2014 automático"/>
    <x v="3"/>
    <s v="qualificada"/>
    <n v="0.8"/>
    <n v="4"/>
    <n v="30"/>
    <n v="1.1100000000000001"/>
    <x v="0"/>
    <x v="12"/>
    <n v="37"/>
  </r>
  <r>
    <d v="2013-09-11T00:00:00"/>
    <s v="ativada"/>
    <s v="carros Onyx"/>
    <x v="1"/>
    <s v="qualificada"/>
    <n v="0.8"/>
    <n v="8"/>
    <n v="62"/>
    <n v="2.5099999999999998"/>
    <x v="0"/>
    <x v="1"/>
    <n v="37"/>
  </r>
  <r>
    <d v="2013-08-31T00:00:00"/>
    <s v="ativada"/>
    <s v="foto novo Onix"/>
    <x v="0"/>
    <s v="qualificada"/>
    <n v="0.8"/>
    <n v="0"/>
    <n v="3"/>
    <n v="0"/>
    <x v="0"/>
    <x v="67"/>
    <n v="35"/>
  </r>
  <r>
    <d v="2013-09-22T00:00:00"/>
    <s v="ativada"/>
    <s v="Onix câmbio automático"/>
    <x v="3"/>
    <s v="qualificada"/>
    <n v="0.8"/>
    <n v="2"/>
    <n v="18"/>
    <n v="1.54"/>
    <x v="0"/>
    <x v="31"/>
    <n v="38"/>
  </r>
  <r>
    <d v="2013-09-15T00:00:00"/>
    <s v="ativada"/>
    <s v="novo onix 2012"/>
    <x v="2"/>
    <s v="qualificada"/>
    <n v="0.67"/>
    <n v="1"/>
    <n v="9"/>
    <n v="0.23"/>
    <x v="0"/>
    <x v="24"/>
    <n v="37"/>
  </r>
  <r>
    <d v="2013-09-01T00:00:00"/>
    <s v="ativada"/>
    <s v="carros onix 2013"/>
    <x v="2"/>
    <s v="qualificada"/>
    <n v="0.95"/>
    <n v="1"/>
    <n v="23"/>
    <n v="0.49"/>
    <x v="0"/>
    <x v="54"/>
    <n v="35"/>
  </r>
  <r>
    <d v="2013-09-08T00:00:00"/>
    <s v="ativada"/>
    <s v="fotos novo Onix"/>
    <x v="0"/>
    <s v="qualificada"/>
    <n v="1.1599999999999999"/>
    <n v="2"/>
    <n v="17"/>
    <n v="0.54"/>
    <x v="0"/>
    <x v="79"/>
    <n v="36"/>
  </r>
  <r>
    <d v="2013-09-15T00:00:00"/>
    <s v="ativada"/>
    <s v="fotos Onix"/>
    <x v="0"/>
    <s v="qualificada"/>
    <n v="0.27"/>
    <n v="10"/>
    <n v="124"/>
    <n v="1.88"/>
    <x v="0"/>
    <x v="65"/>
    <n v="37"/>
  </r>
  <r>
    <d v="2013-09-10T00:00:00"/>
    <s v="ativada"/>
    <s v="Onix chevrolette"/>
    <x v="4"/>
    <s v="qualificada"/>
    <n v="0.8"/>
    <n v="1"/>
    <n v="3"/>
    <n v="0.08"/>
    <x v="0"/>
    <x v="34"/>
    <n v="37"/>
  </r>
  <r>
    <d v="2013-08-30T00:00:00"/>
    <s v="ativada"/>
    <s v="Onix econômico"/>
    <x v="9"/>
    <s v="qualificada"/>
    <n v="0.9"/>
    <n v="0"/>
    <n v="9"/>
    <n v="0"/>
    <x v="0"/>
    <x v="33"/>
    <n v="35"/>
  </r>
  <r>
    <d v="2013-09-23T00:00:00"/>
    <s v="ativada"/>
    <s v="onix 2012 chevrolet"/>
    <x v="2"/>
    <s v="qualificada"/>
    <n v="0.53"/>
    <n v="13"/>
    <n v="43"/>
    <n v="4.46"/>
    <x v="0"/>
    <x v="37"/>
    <n v="39"/>
  </r>
  <r>
    <d v="2013-09-20T00:00:00"/>
    <s v="ativada"/>
    <s v="Onix LS GM"/>
    <x v="8"/>
    <s v="qualificada"/>
    <n v="0.8"/>
    <n v="0"/>
    <n v="7"/>
    <n v="0"/>
    <x v="0"/>
    <x v="30"/>
    <n v="38"/>
  </r>
  <r>
    <d v="2013-09-02T00:00:00"/>
    <s v="ativada"/>
    <s v="lançamento onix 2013"/>
    <x v="2"/>
    <s v="qualificada"/>
    <n v="0.8"/>
    <n v="0"/>
    <n v="0"/>
    <n v="0"/>
    <x v="0"/>
    <x v="47"/>
    <n v="36"/>
  </r>
  <r>
    <d v="2013-09-03T00:00:00"/>
    <s v="ativada"/>
    <s v="foto Onyx"/>
    <x v="0"/>
    <s v="qualificada"/>
    <n v="0.63"/>
    <n v="0"/>
    <n v="10"/>
    <n v="0"/>
    <x v="0"/>
    <x v="108"/>
    <n v="36"/>
  </r>
  <r>
    <d v="2013-09-02T00:00:00"/>
    <s v="ativada"/>
    <s v="imagens Onix"/>
    <x v="0"/>
    <s v="qualificada"/>
    <n v="0.63"/>
    <n v="1"/>
    <n v="28"/>
    <n v="0.63"/>
    <x v="0"/>
    <x v="112"/>
    <n v="36"/>
  </r>
  <r>
    <d v="2013-09-21T00:00:00"/>
    <s v="ativada"/>
    <s v="onix LT 2014"/>
    <x v="6"/>
    <s v="qualificada"/>
    <n v="0.8"/>
    <n v="1"/>
    <n v="8"/>
    <n v="0.76"/>
    <x v="0"/>
    <x v="116"/>
    <n v="38"/>
  </r>
  <r>
    <d v="2013-09-17T00:00:00"/>
    <s v="ativada"/>
    <s v="Onix LS"/>
    <x v="8"/>
    <s v="qualificada"/>
    <n v="0.24"/>
    <n v="9"/>
    <n v="40"/>
    <n v="1.48"/>
    <x v="0"/>
    <x v="97"/>
    <n v="38"/>
  </r>
  <r>
    <d v="2013-08-31T00:00:00"/>
    <s v="ativada"/>
    <s v="novo onix 2013"/>
    <x v="2"/>
    <s v="qualificada"/>
    <n v="0.57999999999999996"/>
    <n v="11"/>
    <n v="47"/>
    <n v="3.83"/>
    <x v="0"/>
    <x v="35"/>
    <n v="35"/>
  </r>
  <r>
    <d v="2013-09-02T00:00:00"/>
    <s v="ativada"/>
    <s v="carros Onix LT"/>
    <x v="6"/>
    <s v="qualificada"/>
    <n v="0.8"/>
    <n v="0"/>
    <n v="5"/>
    <n v="0"/>
    <x v="0"/>
    <x v="89"/>
    <n v="36"/>
  </r>
  <r>
    <d v="2013-08-29T00:00:00"/>
    <s v="ativada"/>
    <s v="[Onix chevrolet]"/>
    <x v="4"/>
    <s v="qualificada"/>
    <n v="0.65"/>
    <n v="180"/>
    <n v="753"/>
    <n v="26.12"/>
    <x v="0"/>
    <x v="56"/>
    <n v="35"/>
  </r>
  <r>
    <d v="2013-09-12T00:00:00"/>
    <s v="ativada"/>
    <s v="Onix câmbio automático"/>
    <x v="3"/>
    <s v="qualificada"/>
    <n v="0.8"/>
    <n v="2"/>
    <n v="23"/>
    <n v="1.18"/>
    <x v="0"/>
    <x v="31"/>
    <n v="37"/>
  </r>
  <r>
    <d v="2013-08-30T00:00:00"/>
    <s v="ativada"/>
    <s v="onix 2013"/>
    <x v="2"/>
    <s v="qualificada"/>
    <n v="0.43"/>
    <n v="11"/>
    <n v="59"/>
    <n v="2.85"/>
    <x v="0"/>
    <x v="42"/>
    <n v="35"/>
  </r>
  <r>
    <d v="2013-09-29T00:00:00"/>
    <s v="ativada"/>
    <s v="veículos Onix"/>
    <x v="1"/>
    <s v="qualificada"/>
    <n v="0.85"/>
    <n v="1"/>
    <n v="19"/>
    <n v="0.32"/>
    <x v="0"/>
    <x v="6"/>
    <n v="39"/>
  </r>
  <r>
    <d v="2013-09-14T00:00:00"/>
    <s v="ativada"/>
    <s v="Onix 6 marchas"/>
    <x v="3"/>
    <s v="qualificada"/>
    <n v="0.8"/>
    <n v="0"/>
    <n v="2"/>
    <n v="0"/>
    <x v="0"/>
    <x v="4"/>
    <n v="37"/>
  </r>
  <r>
    <d v="2013-09-06T00:00:00"/>
    <s v="ativada"/>
    <s v="carros novo Onix"/>
    <x v="1"/>
    <s v="qualificada"/>
    <n v="0.95"/>
    <n v="3"/>
    <n v="19"/>
    <n v="0.66"/>
    <x v="0"/>
    <x v="45"/>
    <n v="36"/>
  </r>
  <r>
    <d v="2013-09-11T00:00:00"/>
    <s v="ativada"/>
    <s v="novo onix 2014 GM"/>
    <x v="2"/>
    <s v="baixo volume de pesquisa"/>
    <n v="0.85"/>
    <n v="2"/>
    <n v="8"/>
    <n v="0.17"/>
    <x v="0"/>
    <x v="63"/>
    <n v="37"/>
  </r>
  <r>
    <d v="2013-09-10T00:00:00"/>
    <s v="ativada"/>
    <s v="Onyx flex"/>
    <x v="7"/>
    <s v="qualificada"/>
    <n v="0.8"/>
    <n v="0"/>
    <n v="1"/>
    <n v="0"/>
    <x v="0"/>
    <x v="71"/>
    <n v="37"/>
  </r>
  <r>
    <d v="2013-09-18T00:00:00"/>
    <s v="ativada"/>
    <s v="Onix chevrolete"/>
    <x v="4"/>
    <s v="qualificada"/>
    <n v="0.8"/>
    <n v="0"/>
    <n v="11"/>
    <n v="0"/>
    <x v="0"/>
    <x v="14"/>
    <n v="38"/>
  </r>
  <r>
    <d v="2013-09-05T00:00:00"/>
    <s v="ativada"/>
    <s v="imagem onix 2013"/>
    <x v="0"/>
    <s v="baixo volume de pesquisa"/>
    <n v="0.8"/>
    <n v="0"/>
    <n v="11"/>
    <n v="0"/>
    <x v="0"/>
    <x v="117"/>
    <n v="36"/>
  </r>
  <r>
    <d v="2013-08-28T00:00:00"/>
    <s v="ativada"/>
    <s v="lançamento onix 2014"/>
    <x v="2"/>
    <s v="qualificada"/>
    <n v="0.8"/>
    <n v="0"/>
    <n v="1"/>
    <n v="0"/>
    <x v="0"/>
    <x v="101"/>
    <n v="35"/>
  </r>
  <r>
    <d v="2013-09-07T00:00:00"/>
    <s v="ativada"/>
    <s v="foto Onix"/>
    <x v="0"/>
    <s v="qualificada"/>
    <n v="0.34"/>
    <n v="1"/>
    <n v="53"/>
    <n v="0.2"/>
    <x v="0"/>
    <x v="0"/>
    <n v="36"/>
  </r>
  <r>
    <d v="2013-09-08T00:00:00"/>
    <s v="ativada"/>
    <s v="veículos Onix"/>
    <x v="1"/>
    <s v="qualificada"/>
    <n v="0.85"/>
    <n v="4"/>
    <n v="48"/>
    <n v="0.72"/>
    <x v="0"/>
    <x v="6"/>
    <n v="36"/>
  </r>
  <r>
    <d v="2013-09-25T00:00:00"/>
    <s v="ativada"/>
    <s v="Onyx automático"/>
    <x v="3"/>
    <s v="baixo volume de pesquisa"/>
    <n v="0.62"/>
    <n v="1"/>
    <n v="4"/>
    <n v="0.2"/>
    <x v="0"/>
    <x v="83"/>
    <n v="39"/>
  </r>
  <r>
    <d v="2013-08-29T00:00:00"/>
    <s v="ativada"/>
    <s v="carros Onix"/>
    <x v="1"/>
    <s v="qualificada"/>
    <n v="0.37"/>
    <n v="8"/>
    <n v="93"/>
    <n v="1.74"/>
    <x v="0"/>
    <x v="95"/>
    <n v="35"/>
  </r>
  <r>
    <d v="2013-09-04T00:00:00"/>
    <s v="ativada"/>
    <s v="onix LT 2013"/>
    <x v="6"/>
    <s v="qualificada"/>
    <n v="0.8"/>
    <n v="1"/>
    <n v="6"/>
    <n v="0.14000000000000001"/>
    <x v="0"/>
    <x v="29"/>
    <n v="36"/>
  </r>
  <r>
    <d v="2013-09-01T00:00:00"/>
    <s v="ativada"/>
    <s v="Onix chevrolett"/>
    <x v="4"/>
    <s v="qualificada"/>
    <n v="0.8"/>
    <n v="0"/>
    <n v="6"/>
    <n v="0"/>
    <x v="0"/>
    <x v="102"/>
    <n v="35"/>
  </r>
  <r>
    <d v="2013-09-12T00:00:00"/>
    <s v="ativada"/>
    <s v="Onix chevy"/>
    <x v="4"/>
    <s v="qualificada"/>
    <n v="0.67"/>
    <n v="9"/>
    <n v="81"/>
    <n v="0.86"/>
    <x v="0"/>
    <x v="44"/>
    <n v="37"/>
  </r>
  <r>
    <d v="2013-09-03T00:00:00"/>
    <s v="ativada"/>
    <s v="Onyx diesel"/>
    <x v="7"/>
    <s v="qualificada"/>
    <n v="0.8"/>
    <n v="0"/>
    <n v="1"/>
    <n v="0"/>
    <x v="0"/>
    <x v="80"/>
    <n v="36"/>
  </r>
  <r>
    <d v="2013-09-04T00:00:00"/>
    <s v="ativada"/>
    <s v="onix LS 2013 chevrolet"/>
    <x v="8"/>
    <s v="qualificada"/>
    <n v="0.8"/>
    <n v="0"/>
    <n v="4"/>
    <n v="0"/>
    <x v="0"/>
    <x v="118"/>
    <n v="36"/>
  </r>
  <r>
    <d v="2013-08-29T00:00:00"/>
    <s v="ativada"/>
    <s v="carro novo onix 2013"/>
    <x v="2"/>
    <s v="qualificada"/>
    <n v="0.8"/>
    <n v="0"/>
    <n v="2"/>
    <n v="0"/>
    <x v="0"/>
    <x v="43"/>
    <n v="35"/>
  </r>
  <r>
    <d v="2013-09-02T00:00:00"/>
    <s v="ativada"/>
    <s v="novo onix 2012 chevrolet"/>
    <x v="2"/>
    <s v="baixo volume de pesquisa"/>
    <n v="0.8"/>
    <n v="2"/>
    <n v="7"/>
    <n v="0.4"/>
    <x v="0"/>
    <x v="13"/>
    <n v="36"/>
  </r>
  <r>
    <d v="2013-09-14T00:00:00"/>
    <s v="ativada"/>
    <s v="onix 2014 automático"/>
    <x v="3"/>
    <s v="qualificada"/>
    <n v="0.8"/>
    <n v="4"/>
    <n v="27"/>
    <n v="1.93"/>
    <x v="0"/>
    <x v="12"/>
    <n v="37"/>
  </r>
  <r>
    <d v="2013-08-31T00:00:00"/>
    <s v="ativada"/>
    <s v="carros Onix LS"/>
    <x v="8"/>
    <s v="qualificada"/>
    <n v="0.8"/>
    <n v="0"/>
    <n v="1"/>
    <n v="0"/>
    <x v="0"/>
    <x v="99"/>
    <n v="35"/>
  </r>
  <r>
    <d v="2013-09-17T00:00:00"/>
    <s v="ativada"/>
    <s v="onix 2012 chevrolet"/>
    <x v="2"/>
    <s v="qualificada"/>
    <n v="0.53"/>
    <n v="18"/>
    <n v="97"/>
    <n v="7.16"/>
    <x v="0"/>
    <x v="37"/>
    <n v="38"/>
  </r>
  <r>
    <d v="2013-09-05T00:00:00"/>
    <s v="ativada"/>
    <s v="onix 2014 chevrolet"/>
    <x v="2"/>
    <s v="qualificada"/>
    <n v="0.26"/>
    <n v="1"/>
    <n v="3"/>
    <n v="0.13"/>
    <x v="0"/>
    <x v="61"/>
    <n v="36"/>
  </r>
  <r>
    <d v="2013-09-12T00:00:00"/>
    <s v="ativada"/>
    <s v="novo onix 2013 chevrolet"/>
    <x v="2"/>
    <s v="qualificada"/>
    <n v="0.9"/>
    <n v="0"/>
    <n v="8"/>
    <n v="0"/>
    <x v="0"/>
    <x v="60"/>
    <n v="37"/>
  </r>
  <r>
    <d v="2013-09-13T00:00:00"/>
    <s v="ativada"/>
    <s v="Onix chevrolete"/>
    <x v="4"/>
    <s v="qualificada"/>
    <n v="0.8"/>
    <n v="3"/>
    <n v="7"/>
    <n v="0.65"/>
    <x v="0"/>
    <x v="14"/>
    <n v="37"/>
  </r>
  <r>
    <d v="2013-09-21T00:00:00"/>
    <s v="ativada"/>
    <s v="carros novo Onix"/>
    <x v="1"/>
    <s v="qualificada"/>
    <n v="0.95"/>
    <n v="0"/>
    <n v="15"/>
    <n v="0"/>
    <x v="0"/>
    <x v="45"/>
    <n v="38"/>
  </r>
  <r>
    <d v="2013-09-01T00:00:00"/>
    <s v="ativada"/>
    <s v="automóvel Onix"/>
    <x v="1"/>
    <s v="qualificada"/>
    <n v="0.92"/>
    <n v="6"/>
    <n v="87"/>
    <n v="3.06"/>
    <x v="0"/>
    <x v="86"/>
    <n v="35"/>
  </r>
  <r>
    <d v="2013-08-28T00:00:00"/>
    <s v="ativada"/>
    <s v="fotos onix 2013"/>
    <x v="0"/>
    <s v="qualificada"/>
    <n v="0.8"/>
    <n v="1"/>
    <n v="14"/>
    <n v="0.08"/>
    <x v="0"/>
    <x v="51"/>
    <n v="35"/>
  </r>
  <r>
    <d v="2013-08-29T00:00:00"/>
    <s v="ativada"/>
    <s v="carros novo Onix"/>
    <x v="1"/>
    <s v="qualificada"/>
    <n v="0.95"/>
    <n v="4"/>
    <n v="24"/>
    <n v="2.04"/>
    <x v="0"/>
    <x v="45"/>
    <n v="35"/>
  </r>
  <r>
    <d v="2013-09-05T00:00:00"/>
    <s v="ativada"/>
    <s v="automóveis Onix"/>
    <x v="1"/>
    <s v="qualificada"/>
    <n v="0.6"/>
    <n v="0"/>
    <n v="1"/>
    <n v="0"/>
    <x v="0"/>
    <x v="88"/>
    <n v="36"/>
  </r>
  <r>
    <d v="2013-09-02T00:00:00"/>
    <s v="ativada"/>
    <s v="onix LT 2012 chevrolet"/>
    <x v="6"/>
    <s v="baixo volume de pesquisa"/>
    <n v="0.8"/>
    <n v="0"/>
    <n v="3"/>
    <n v="0"/>
    <x v="0"/>
    <x v="105"/>
    <n v="36"/>
  </r>
  <r>
    <d v="2013-09-18T00:00:00"/>
    <s v="ativada"/>
    <s v="carros onix 2012"/>
    <x v="2"/>
    <s v="qualificada"/>
    <n v="0.8"/>
    <n v="3"/>
    <n v="17"/>
    <n v="0.92"/>
    <x v="0"/>
    <x v="46"/>
    <n v="38"/>
  </r>
  <r>
    <d v="2013-09-14T00:00:00"/>
    <s v="ativada"/>
    <s v="carro Onix"/>
    <x v="1"/>
    <s v="qualificada"/>
    <n v="0.5"/>
    <n v="85"/>
    <n v="511"/>
    <n v="12.74"/>
    <x v="0"/>
    <x v="115"/>
    <n v="37"/>
  </r>
  <r>
    <d v="2013-09-18T00:00:00"/>
    <s v="ativada"/>
    <s v="[onix 2013]"/>
    <x v="2"/>
    <s v="qualificada"/>
    <n v="0.42"/>
    <n v="57"/>
    <n v="370"/>
    <n v="16.78"/>
    <x v="0"/>
    <x v="42"/>
    <n v="38"/>
  </r>
  <r>
    <d v="2013-09-15T00:00:00"/>
    <s v="ativada"/>
    <s v="carro onix 2014"/>
    <x v="2"/>
    <s v="qualificada"/>
    <n v="0.8"/>
    <n v="1"/>
    <n v="14"/>
    <n v="0.42"/>
    <x v="0"/>
    <x v="25"/>
    <n v="37"/>
  </r>
  <r>
    <d v="2013-09-28T00:00:00"/>
    <s v="ativada"/>
    <s v="automóveis Onix"/>
    <x v="1"/>
    <s v="qualificada"/>
    <n v="0.6"/>
    <n v="0"/>
    <n v="2"/>
    <n v="0"/>
    <x v="0"/>
    <x v="88"/>
    <n v="39"/>
  </r>
  <r>
    <d v="2013-09-13T00:00:00"/>
    <s v="ativada"/>
    <s v="foto onix 2014"/>
    <x v="0"/>
    <s v="qualificada"/>
    <n v="0.8"/>
    <n v="0"/>
    <n v="5"/>
    <n v="0"/>
    <x v="0"/>
    <x v="16"/>
    <n v="37"/>
  </r>
  <r>
    <d v="2013-09-21T00:00:00"/>
    <s v="ativada"/>
    <s v="fotos Onyx"/>
    <x v="0"/>
    <s v="qualificada"/>
    <n v="0.67"/>
    <n v="0"/>
    <n v="7"/>
    <n v="0"/>
    <x v="0"/>
    <x v="87"/>
    <n v="38"/>
  </r>
  <r>
    <d v="2013-09-23T00:00:00"/>
    <s v="ativada"/>
    <s v="carro Onix LT"/>
    <x v="6"/>
    <s v="qualificada"/>
    <n v="0.8"/>
    <n v="1"/>
    <n v="4"/>
    <n v="0.12"/>
    <x v="0"/>
    <x v="93"/>
    <n v="39"/>
  </r>
  <r>
    <d v="2013-09-07T00:00:00"/>
    <s v="ativada"/>
    <s v="onix LT 2014 chevrolet"/>
    <x v="6"/>
    <s v="qualificada"/>
    <n v="0.8"/>
    <n v="0"/>
    <n v="1"/>
    <n v="0"/>
    <x v="0"/>
    <x v="119"/>
    <n v="36"/>
  </r>
  <r>
    <d v="2013-09-16T00:00:00"/>
    <s v="ativada"/>
    <s v="lançamento onix 2014"/>
    <x v="2"/>
    <s v="qualificada"/>
    <n v="0.8"/>
    <n v="1"/>
    <n v="5"/>
    <n v="0.15"/>
    <x v="0"/>
    <x v="101"/>
    <n v="38"/>
  </r>
  <r>
    <d v="2013-09-22T00:00:00"/>
    <s v="ativada"/>
    <s v="onix LS 2013"/>
    <x v="8"/>
    <s v="qualificada"/>
    <n v="0.8"/>
    <n v="0"/>
    <n v="2"/>
    <n v="0"/>
    <x v="0"/>
    <x v="75"/>
    <n v="38"/>
  </r>
  <r>
    <d v="2013-09-22T00:00:00"/>
    <s v="ativada"/>
    <s v="onix LT 2014"/>
    <x v="6"/>
    <s v="qualificada"/>
    <n v="0.8"/>
    <n v="0"/>
    <n v="4"/>
    <n v="0"/>
    <x v="0"/>
    <x v="116"/>
    <n v="38"/>
  </r>
  <r>
    <d v="2013-09-25T00:00:00"/>
    <s v="ativada"/>
    <s v="Onix bonito"/>
    <x v="9"/>
    <s v="qualificada"/>
    <n v="0.8"/>
    <n v="0"/>
    <n v="1"/>
    <n v="0"/>
    <x v="0"/>
    <x v="84"/>
    <n v="39"/>
  </r>
  <r>
    <d v="2013-09-14T00:00:00"/>
    <s v="ativada"/>
    <s v="onix LS 2012"/>
    <x v="8"/>
    <s v="qualificada"/>
    <n v="0.8"/>
    <n v="0"/>
    <n v="3"/>
    <n v="0"/>
    <x v="0"/>
    <x v="32"/>
    <n v="37"/>
  </r>
  <r>
    <d v="2013-09-08T00:00:00"/>
    <s v="ativada"/>
    <s v="foto Onyx"/>
    <x v="0"/>
    <s v="qualificada"/>
    <n v="0.63"/>
    <n v="0"/>
    <n v="6"/>
    <n v="0"/>
    <x v="0"/>
    <x v="108"/>
    <n v="36"/>
  </r>
  <r>
    <d v="2013-09-14T00:00:00"/>
    <s v="ativada"/>
    <s v="Onix automática"/>
    <x v="3"/>
    <s v="qualificada"/>
    <n v="0.63"/>
    <n v="0"/>
    <n v="10"/>
    <n v="0"/>
    <x v="0"/>
    <x v="7"/>
    <n v="37"/>
  </r>
  <r>
    <d v="2013-08-30T00:00:00"/>
    <s v="ativada"/>
    <s v="carro Onix"/>
    <x v="1"/>
    <s v="qualificada"/>
    <n v="0.5"/>
    <n v="60"/>
    <n v="568"/>
    <n v="9.74"/>
    <x v="0"/>
    <x v="115"/>
    <n v="35"/>
  </r>
  <r>
    <d v="2013-08-29T00:00:00"/>
    <s v="ativada"/>
    <s v="carro Onix LS"/>
    <x v="8"/>
    <s v="qualificada"/>
    <n v="0.8"/>
    <n v="0"/>
    <n v="1"/>
    <n v="0"/>
    <x v="0"/>
    <x v="109"/>
    <n v="35"/>
  </r>
  <r>
    <d v="2013-09-20T00:00:00"/>
    <s v="ativada"/>
    <s v="lançamentos Onix"/>
    <x v="5"/>
    <s v="qualificada"/>
    <n v="0.8"/>
    <n v="0"/>
    <n v="6"/>
    <n v="0"/>
    <x v="0"/>
    <x v="18"/>
    <n v="38"/>
  </r>
  <r>
    <d v="2013-09-21T00:00:00"/>
    <s v="ativada"/>
    <s v="Onix LS"/>
    <x v="8"/>
    <s v="qualificada"/>
    <n v="0.24"/>
    <n v="5"/>
    <n v="24"/>
    <n v="0.7"/>
    <x v="0"/>
    <x v="97"/>
    <n v="38"/>
  </r>
  <r>
    <d v="2013-09-13T00:00:00"/>
    <s v="ativada"/>
    <s v="Onyx flex"/>
    <x v="7"/>
    <s v="qualificada"/>
    <n v="0.8"/>
    <n v="1"/>
    <n v="1"/>
    <n v="0.26"/>
    <x v="0"/>
    <x v="71"/>
    <n v="37"/>
  </r>
  <r>
    <d v="2013-09-03T00:00:00"/>
    <s v="ativada"/>
    <s v="novo onix 2014 GM"/>
    <x v="2"/>
    <s v="baixo volume de pesquisa"/>
    <n v="0.85"/>
    <n v="0"/>
    <n v="2"/>
    <n v="0"/>
    <x v="0"/>
    <x v="63"/>
    <n v="36"/>
  </r>
  <r>
    <d v="2013-09-18T00:00:00"/>
    <s v="ativada"/>
    <s v="novo Onix automático"/>
    <x v="3"/>
    <s v="qualificada"/>
    <n v="0.8"/>
    <n v="4"/>
    <n v="12"/>
    <n v="1.34"/>
    <x v="0"/>
    <x v="10"/>
    <n v="38"/>
  </r>
  <r>
    <d v="2013-09-27T00:00:00"/>
    <s v="ativada"/>
    <s v="novo onix 2014"/>
    <x v="2"/>
    <s v="qualificada"/>
    <n v="0.68"/>
    <n v="8"/>
    <n v="54"/>
    <n v="2.96"/>
    <x v="0"/>
    <x v="8"/>
    <n v="39"/>
  </r>
  <r>
    <d v="2013-09-23T00:00:00"/>
    <s v="ativada"/>
    <s v="foto Onix"/>
    <x v="0"/>
    <s v="qualificada"/>
    <n v="0.34"/>
    <n v="2"/>
    <n v="27"/>
    <n v="0.21"/>
    <x v="0"/>
    <x v="0"/>
    <n v="39"/>
  </r>
  <r>
    <d v="2013-09-29T00:00:00"/>
    <s v="ativada"/>
    <s v="onix LS 2012"/>
    <x v="8"/>
    <s v="qualificada"/>
    <n v="0.8"/>
    <n v="0"/>
    <n v="2"/>
    <n v="0"/>
    <x v="0"/>
    <x v="32"/>
    <n v="39"/>
  </r>
  <r>
    <d v="2013-08-29T00:00:00"/>
    <s v="ativada"/>
    <s v="Onyx automático"/>
    <x v="3"/>
    <s v="baixo volume de pesquisa"/>
    <n v="0.62"/>
    <n v="6"/>
    <n v="82"/>
    <n v="2.31"/>
    <x v="0"/>
    <x v="83"/>
    <n v="35"/>
  </r>
  <r>
    <d v="2013-09-21T00:00:00"/>
    <s v="ativada"/>
    <s v="Onix bonito"/>
    <x v="9"/>
    <s v="qualificada"/>
    <n v="0.8"/>
    <n v="0"/>
    <n v="1"/>
    <n v="0"/>
    <x v="0"/>
    <x v="84"/>
    <n v="38"/>
  </r>
  <r>
    <d v="2013-09-28T00:00:00"/>
    <s v="ativada"/>
    <s v="onix LT 2012"/>
    <x v="6"/>
    <s v="qualificada"/>
    <n v="0.8"/>
    <n v="0"/>
    <n v="5"/>
    <n v="0"/>
    <x v="0"/>
    <x v="64"/>
    <n v="39"/>
  </r>
  <r>
    <d v="2013-09-19T00:00:00"/>
    <s v="ativada"/>
    <s v="fotos novo Onix"/>
    <x v="0"/>
    <s v="qualificada"/>
    <n v="1.1599999999999999"/>
    <n v="3"/>
    <n v="13"/>
    <n v="1.22"/>
    <x v="0"/>
    <x v="79"/>
    <n v="38"/>
  </r>
  <r>
    <d v="2013-09-29T00:00:00"/>
    <s v="ativada"/>
    <s v="imagens onix 2014"/>
    <x v="0"/>
    <s v="qualificada"/>
    <n v="0.8"/>
    <n v="0"/>
    <n v="5"/>
    <n v="0"/>
    <x v="0"/>
    <x v="59"/>
    <n v="39"/>
  </r>
  <r>
    <d v="2013-09-06T00:00:00"/>
    <s v="ativada"/>
    <s v="Onix automático"/>
    <x v="3"/>
    <s v="qualificada"/>
    <n v="0.28000000000000003"/>
    <n v="1"/>
    <n v="26"/>
    <n v="0.15"/>
    <x v="0"/>
    <x v="39"/>
    <n v="36"/>
  </r>
  <r>
    <d v="2013-09-18T00:00:00"/>
    <s v="ativada"/>
    <s v="imagens Onix"/>
    <x v="0"/>
    <s v="qualificada"/>
    <n v="0.63"/>
    <n v="2"/>
    <n v="23"/>
    <n v="0.79"/>
    <x v="0"/>
    <x v="112"/>
    <n v="38"/>
  </r>
  <r>
    <d v="2013-09-04T00:00:00"/>
    <s v="ativada"/>
    <s v="novo onix 2012"/>
    <x v="2"/>
    <s v="qualificada"/>
    <n v="0.67"/>
    <n v="5"/>
    <n v="72"/>
    <n v="1.93"/>
    <x v="0"/>
    <x v="24"/>
    <n v="36"/>
  </r>
  <r>
    <d v="2013-09-23T00:00:00"/>
    <s v="ativada"/>
    <s v="fotos novo Onix"/>
    <x v="0"/>
    <s v="qualificada"/>
    <n v="1.1599999999999999"/>
    <n v="3"/>
    <n v="17"/>
    <n v="1.44"/>
    <x v="0"/>
    <x v="79"/>
    <n v="39"/>
  </r>
  <r>
    <d v="2013-08-30T00:00:00"/>
    <s v="ativada"/>
    <s v="onix LT 2013 chevrolet"/>
    <x v="6"/>
    <s v="qualificada"/>
    <n v="0.8"/>
    <n v="0"/>
    <n v="2"/>
    <n v="0"/>
    <x v="0"/>
    <x v="107"/>
    <n v="35"/>
  </r>
  <r>
    <d v="2013-08-31T00:00:00"/>
    <s v="ativada"/>
    <s v="Novo Onix LT"/>
    <x v="6"/>
    <s v="qualificada"/>
    <n v="0.8"/>
    <n v="0"/>
    <n v="1"/>
    <n v="0"/>
    <x v="0"/>
    <x v="81"/>
    <n v="35"/>
  </r>
  <r>
    <d v="2013-09-14T00:00:00"/>
    <s v="ativada"/>
    <s v="novo onix 2014"/>
    <x v="2"/>
    <s v="qualificada"/>
    <n v="0.68"/>
    <n v="5"/>
    <n v="71"/>
    <n v="2.12"/>
    <x v="0"/>
    <x v="8"/>
    <n v="37"/>
  </r>
  <r>
    <d v="2013-09-14T00:00:00"/>
    <s v="ativada"/>
    <s v="Onix chevrolette"/>
    <x v="4"/>
    <s v="qualificada"/>
    <n v="0.8"/>
    <n v="0"/>
    <n v="1"/>
    <n v="0"/>
    <x v="0"/>
    <x v="34"/>
    <n v="37"/>
  </r>
  <r>
    <d v="2013-09-08T00:00:00"/>
    <s v="ativada"/>
    <s v="fotos onix 2014"/>
    <x v="0"/>
    <s v="qualificada"/>
    <n v="0.8"/>
    <n v="2"/>
    <n v="9"/>
    <n v="0.44"/>
    <x v="0"/>
    <x v="90"/>
    <n v="36"/>
  </r>
  <r>
    <d v="2013-09-04T00:00:00"/>
    <s v="ativada"/>
    <s v="carro novo onix 2014"/>
    <x v="2"/>
    <s v="qualificada"/>
    <n v="0.8"/>
    <n v="0"/>
    <n v="2"/>
    <n v="0"/>
    <x v="0"/>
    <x v="111"/>
    <n v="36"/>
  </r>
  <r>
    <d v="2013-09-07T00:00:00"/>
    <s v="ativada"/>
    <s v="Onix LT"/>
    <x v="6"/>
    <s v="qualificada"/>
    <n v="0.37"/>
    <n v="19"/>
    <n v="78"/>
    <n v="3.58"/>
    <x v="0"/>
    <x v="26"/>
    <n v="36"/>
  </r>
  <r>
    <d v="2013-09-09T00:00:00"/>
    <s v="ativada"/>
    <s v="carro Onix"/>
    <x v="1"/>
    <s v="qualificada"/>
    <n v="0.5"/>
    <n v="70"/>
    <n v="603"/>
    <n v="10.61"/>
    <x v="0"/>
    <x v="115"/>
    <n v="37"/>
  </r>
  <r>
    <d v="2013-09-09T00:00:00"/>
    <s v="ativada"/>
    <s v="lançamento onix 2013"/>
    <x v="2"/>
    <s v="qualificada"/>
    <n v="0.8"/>
    <n v="0"/>
    <n v="1"/>
    <n v="0"/>
    <x v="0"/>
    <x v="47"/>
    <n v="37"/>
  </r>
  <r>
    <d v="2013-08-31T00:00:00"/>
    <s v="ativada"/>
    <s v="onix 2014"/>
    <x v="2"/>
    <s v="qualificada"/>
    <n v="0.53"/>
    <n v="44"/>
    <n v="306"/>
    <n v="10.37"/>
    <x v="0"/>
    <x v="27"/>
    <n v="35"/>
  </r>
  <r>
    <d v="2013-09-24T00:00:00"/>
    <s v="ativada"/>
    <s v="Onyx chevrolet"/>
    <x v="4"/>
    <s v="qualificada"/>
    <n v="0.43"/>
    <n v="0"/>
    <n v="10"/>
    <n v="0"/>
    <x v="0"/>
    <x v="52"/>
    <n v="39"/>
  </r>
  <r>
    <d v="2013-09-25T00:00:00"/>
    <s v="ativada"/>
    <s v="onix 2014 automático"/>
    <x v="3"/>
    <s v="qualificada"/>
    <n v="0.8"/>
    <n v="1"/>
    <n v="8"/>
    <n v="0.57999999999999996"/>
    <x v="0"/>
    <x v="12"/>
    <n v="39"/>
  </r>
  <r>
    <d v="2013-09-23T00:00:00"/>
    <s v="ativada"/>
    <s v="onix 2014"/>
    <x v="2"/>
    <s v="qualificada"/>
    <n v="0.53"/>
    <n v="105"/>
    <n v="680"/>
    <n v="34.409999999999997"/>
    <x v="0"/>
    <x v="27"/>
    <n v="39"/>
  </r>
  <r>
    <d v="2013-08-30T00:00:00"/>
    <s v="ativada"/>
    <s v="novo Onix GM"/>
    <x v="4"/>
    <s v="qualificada"/>
    <n v="0.97"/>
    <n v="3"/>
    <n v="14"/>
    <n v="1.1100000000000001"/>
    <x v="0"/>
    <x v="36"/>
    <n v="35"/>
  </r>
  <r>
    <d v="2013-08-30T00:00:00"/>
    <s v="ativada"/>
    <s v="Onix flex"/>
    <x v="7"/>
    <s v="qualificada"/>
    <n v="0.8"/>
    <n v="0"/>
    <n v="6"/>
    <n v="0"/>
    <x v="0"/>
    <x v="74"/>
    <n v="35"/>
  </r>
  <r>
    <d v="2013-09-19T00:00:00"/>
    <s v="ativada"/>
    <s v="novo Onix automático"/>
    <x v="3"/>
    <s v="qualificada"/>
    <n v="0.8"/>
    <n v="1"/>
    <n v="8"/>
    <n v="0.12"/>
    <x v="0"/>
    <x v="10"/>
    <n v="38"/>
  </r>
  <r>
    <d v="2013-08-31T00:00:00"/>
    <s v="ativada"/>
    <s v="onyx 2012"/>
    <x v="2"/>
    <s v="qualificada"/>
    <n v="0.85"/>
    <n v="0"/>
    <n v="17"/>
    <n v="0"/>
    <x v="0"/>
    <x v="53"/>
    <n v="35"/>
  </r>
  <r>
    <d v="2013-09-25T00:00:00"/>
    <s v="ativada"/>
    <s v="Onix transmissão automática"/>
    <x v="3"/>
    <s v="qualificada"/>
    <n v="0.8"/>
    <n v="0"/>
    <n v="3"/>
    <n v="0"/>
    <x v="0"/>
    <x v="66"/>
    <n v="39"/>
  </r>
  <r>
    <d v="2013-09-14T00:00:00"/>
    <s v="ativada"/>
    <s v="Onyx flex"/>
    <x v="7"/>
    <s v="qualificada"/>
    <n v="0.8"/>
    <n v="0"/>
    <n v="1"/>
    <n v="0"/>
    <x v="0"/>
    <x v="71"/>
    <n v="37"/>
  </r>
  <r>
    <d v="2013-09-05T00:00:00"/>
    <s v="ativada"/>
    <s v="Onyx diesel"/>
    <x v="7"/>
    <s v="qualificada"/>
    <n v="0.8"/>
    <n v="0"/>
    <n v="1"/>
    <n v="0"/>
    <x v="0"/>
    <x v="80"/>
    <n v="36"/>
  </r>
  <r>
    <d v="2013-09-21T00:00:00"/>
    <s v="ativada"/>
    <s v="imagens novo onix 2014"/>
    <x v="0"/>
    <s v="qualificada"/>
    <n v="0.8"/>
    <n v="0"/>
    <n v="2"/>
    <n v="0"/>
    <x v="0"/>
    <x v="120"/>
    <n v="38"/>
  </r>
  <r>
    <d v="2013-09-22T00:00:00"/>
    <s v="ativada"/>
    <s v="Onix bonito"/>
    <x v="9"/>
    <s v="qualificada"/>
    <n v="0.8"/>
    <n v="0"/>
    <n v="1"/>
    <n v="0"/>
    <x v="0"/>
    <x v="84"/>
    <n v="38"/>
  </r>
  <r>
    <d v="2013-09-08T00:00:00"/>
    <s v="ativada"/>
    <s v="novo Onix GM"/>
    <x v="4"/>
    <s v="qualificada"/>
    <n v="0.97"/>
    <n v="2"/>
    <n v="20"/>
    <n v="0.12"/>
    <x v="0"/>
    <x v="36"/>
    <n v="36"/>
  </r>
  <r>
    <d v="2013-09-22T00:00:00"/>
    <s v="ativada"/>
    <s v="Onix LT GM"/>
    <x v="6"/>
    <s v="qualificada"/>
    <n v="0.3"/>
    <n v="1"/>
    <n v="1"/>
    <n v="0.25"/>
    <x v="0"/>
    <x v="100"/>
    <n v="38"/>
  </r>
  <r>
    <d v="2013-09-25T00:00:00"/>
    <s v="ativada"/>
    <s v="Onix LS"/>
    <x v="8"/>
    <s v="qualificada"/>
    <n v="0.24"/>
    <n v="12"/>
    <n v="47"/>
    <n v="1.74"/>
    <x v="0"/>
    <x v="97"/>
    <n v="39"/>
  </r>
  <r>
    <d v="2013-08-28T00:00:00"/>
    <s v="ativada"/>
    <s v="[Onix chevrolet]"/>
    <x v="4"/>
    <s v="qualificada"/>
    <n v="0.65"/>
    <n v="113"/>
    <n v="558"/>
    <n v="15.86"/>
    <x v="0"/>
    <x v="56"/>
    <n v="35"/>
  </r>
  <r>
    <d v="2013-09-24T00:00:00"/>
    <s v="ativada"/>
    <s v="onix 2013 flex"/>
    <x v="7"/>
    <s v="qualificada"/>
    <n v="0.8"/>
    <n v="0"/>
    <n v="2"/>
    <n v="0"/>
    <x v="0"/>
    <x v="121"/>
    <n v="39"/>
  </r>
  <r>
    <d v="2013-09-18T00:00:00"/>
    <s v="ativada"/>
    <s v="carros onix 2014"/>
    <x v="2"/>
    <s v="qualificada"/>
    <n v="0.85"/>
    <n v="1"/>
    <n v="24"/>
    <n v="0.52"/>
    <x v="0"/>
    <x v="5"/>
    <n v="38"/>
  </r>
  <r>
    <d v="2013-09-15T00:00:00"/>
    <s v="ativada"/>
    <s v="onix 2013 GM"/>
    <x v="2"/>
    <s v="qualificada"/>
    <n v="0.43"/>
    <n v="0"/>
    <n v="4"/>
    <n v="0"/>
    <x v="0"/>
    <x v="104"/>
    <n v="37"/>
  </r>
  <r>
    <d v="2013-09-11T00:00:00"/>
    <s v="ativada"/>
    <s v="Onyx chevrolet"/>
    <x v="4"/>
    <s v="qualificada"/>
    <n v="0.43"/>
    <n v="13"/>
    <n v="59"/>
    <n v="2.68"/>
    <x v="0"/>
    <x v="52"/>
    <n v="37"/>
  </r>
  <r>
    <d v="2013-09-23T00:00:00"/>
    <s v="ativada"/>
    <s v="onix LS 2014"/>
    <x v="8"/>
    <s v="qualificada"/>
    <n v="0.8"/>
    <n v="1"/>
    <n v="2"/>
    <n v="0.47"/>
    <x v="0"/>
    <x v="78"/>
    <n v="39"/>
  </r>
  <r>
    <d v="2013-09-02T00:00:00"/>
    <s v="ativada"/>
    <s v="Onix chevrolet"/>
    <x v="4"/>
    <s v="qualificada"/>
    <n v="0.75"/>
    <n v="574"/>
    <n v="2554"/>
    <n v="55.91"/>
    <x v="0"/>
    <x v="56"/>
    <n v="36"/>
  </r>
  <r>
    <d v="2013-09-29T00:00:00"/>
    <s v="ativada"/>
    <s v="fotos onix 2013"/>
    <x v="0"/>
    <s v="qualificada"/>
    <n v="0.8"/>
    <n v="0"/>
    <n v="10"/>
    <n v="0"/>
    <x v="0"/>
    <x v="51"/>
    <n v="39"/>
  </r>
  <r>
    <d v="2013-09-07T00:00:00"/>
    <s v="ativada"/>
    <s v="imagem onix 2014"/>
    <x v="0"/>
    <s v="qualificada"/>
    <n v="0.8"/>
    <n v="0"/>
    <n v="1"/>
    <n v="0"/>
    <x v="0"/>
    <x v="110"/>
    <n v="36"/>
  </r>
  <r>
    <d v="2013-09-06T00:00:00"/>
    <s v="ativada"/>
    <s v="carro Onix"/>
    <x v="1"/>
    <s v="qualificada"/>
    <n v="0.5"/>
    <n v="69"/>
    <n v="577"/>
    <n v="10.71"/>
    <x v="0"/>
    <x v="115"/>
    <n v="36"/>
  </r>
  <r>
    <d v="2013-09-09T00:00:00"/>
    <s v="ativada"/>
    <s v="onix LT 2012"/>
    <x v="6"/>
    <s v="qualificada"/>
    <n v="0.8"/>
    <n v="2"/>
    <n v="10"/>
    <n v="1"/>
    <x v="0"/>
    <x v="64"/>
    <n v="37"/>
  </r>
  <r>
    <d v="2013-09-07T00:00:00"/>
    <s v="ativada"/>
    <s v="Onix 6 marchas"/>
    <x v="3"/>
    <s v="qualificada"/>
    <n v="0.8"/>
    <n v="1"/>
    <n v="4"/>
    <n v="0.57999999999999996"/>
    <x v="0"/>
    <x v="4"/>
    <n v="36"/>
  </r>
  <r>
    <d v="2013-09-27T00:00:00"/>
    <s v="ativada"/>
    <s v="imagens onix 2014"/>
    <x v="0"/>
    <s v="qualificada"/>
    <n v="0.8"/>
    <n v="2"/>
    <n v="6"/>
    <n v="1.01"/>
    <x v="0"/>
    <x v="59"/>
    <n v="39"/>
  </r>
  <r>
    <d v="2013-09-15T00:00:00"/>
    <s v="ativada"/>
    <s v="Onyx diesel"/>
    <x v="7"/>
    <s v="qualificada"/>
    <n v="0.8"/>
    <n v="0"/>
    <n v="0"/>
    <n v="0"/>
    <x v="0"/>
    <x v="80"/>
    <n v="37"/>
  </r>
  <r>
    <d v="2013-09-24T00:00:00"/>
    <s v="ativada"/>
    <s v="foto Onyx"/>
    <x v="0"/>
    <s v="qualificada"/>
    <n v="0.63"/>
    <n v="0"/>
    <n v="7"/>
    <n v="0"/>
    <x v="0"/>
    <x v="108"/>
    <n v="39"/>
  </r>
  <r>
    <d v="2013-09-23T00:00:00"/>
    <s v="ativada"/>
    <s v="Onix GM"/>
    <x v="4"/>
    <s v="qualificada"/>
    <n v="0.49"/>
    <n v="12"/>
    <n v="66"/>
    <n v="3.09"/>
    <x v="0"/>
    <x v="9"/>
    <n v="39"/>
  </r>
  <r>
    <d v="2013-09-05T00:00:00"/>
    <s v="ativada"/>
    <s v="onix 2013 automático"/>
    <x v="3"/>
    <s v="qualificada"/>
    <n v="0.8"/>
    <n v="0"/>
    <n v="7"/>
    <n v="0"/>
    <x v="0"/>
    <x v="48"/>
    <n v="36"/>
  </r>
  <r>
    <d v="2013-09-25T00:00:00"/>
    <s v="ativada"/>
    <s v="carro Onix"/>
    <x v="1"/>
    <s v="qualificada"/>
    <n v="0.5"/>
    <n v="84"/>
    <n v="506"/>
    <n v="18.29"/>
    <x v="0"/>
    <x v="115"/>
    <n v="39"/>
  </r>
  <r>
    <d v="2013-09-20T00:00:00"/>
    <s v="ativada"/>
    <s v="carros onix 2013"/>
    <x v="2"/>
    <s v="qualificada"/>
    <n v="0.95"/>
    <n v="6"/>
    <n v="30"/>
    <n v="3.66"/>
    <x v="0"/>
    <x v="54"/>
    <n v="38"/>
  </r>
  <r>
    <d v="2013-09-20T00:00:00"/>
    <s v="ativada"/>
    <s v="onix LS 2014"/>
    <x v="8"/>
    <s v="qualificada"/>
    <n v="0.8"/>
    <n v="2"/>
    <n v="6"/>
    <n v="0.11"/>
    <x v="0"/>
    <x v="78"/>
    <n v="38"/>
  </r>
  <r>
    <d v="2013-09-14T00:00:00"/>
    <s v="ativada"/>
    <s v="Onix gasolina"/>
    <x v="7"/>
    <s v="qualificada"/>
    <n v="0.8"/>
    <n v="0"/>
    <n v="11"/>
    <n v="0"/>
    <x v="0"/>
    <x v="41"/>
    <n v="37"/>
  </r>
  <r>
    <d v="2013-09-29T00:00:00"/>
    <s v="ativada"/>
    <s v="novo onix 2014 GM"/>
    <x v="2"/>
    <s v="baixo volume de pesquisa"/>
    <n v="0.85"/>
    <n v="0"/>
    <n v="2"/>
    <n v="0"/>
    <x v="0"/>
    <x v="63"/>
    <n v="39"/>
  </r>
  <r>
    <d v="2013-09-11T00:00:00"/>
    <s v="ativada"/>
    <s v="onix 2012"/>
    <x v="2"/>
    <s v="qualificada"/>
    <n v="0.45"/>
    <n v="1"/>
    <n v="54"/>
    <n v="0.1"/>
    <x v="0"/>
    <x v="2"/>
    <n v="37"/>
  </r>
  <r>
    <d v="2013-09-02T00:00:00"/>
    <s v="ativada"/>
    <s v="veículos Onix"/>
    <x v="1"/>
    <s v="qualificada"/>
    <n v="0.85"/>
    <n v="5"/>
    <n v="54"/>
    <n v="2.46"/>
    <x v="0"/>
    <x v="6"/>
    <n v="36"/>
  </r>
  <r>
    <d v="2013-09-11T00:00:00"/>
    <s v="ativada"/>
    <s v="onix 2012 chevrolet"/>
    <x v="2"/>
    <s v="qualificada"/>
    <n v="0.53"/>
    <n v="11"/>
    <n v="60"/>
    <n v="2.42"/>
    <x v="0"/>
    <x v="37"/>
    <n v="37"/>
  </r>
  <r>
    <d v="2013-08-30T00:00:00"/>
    <s v="ativada"/>
    <s v="Onyx GM"/>
    <x v="4"/>
    <s v="qualificada"/>
    <n v="0.33"/>
    <n v="0"/>
    <n v="4"/>
    <n v="0"/>
    <x v="0"/>
    <x v="92"/>
    <n v="35"/>
  </r>
  <r>
    <d v="2013-08-31T00:00:00"/>
    <s v="ativada"/>
    <s v="Novo Onix LS"/>
    <x v="8"/>
    <s v="qualificada"/>
    <n v="0.8"/>
    <n v="1"/>
    <n v="1"/>
    <n v="0.28999999999999998"/>
    <x v="0"/>
    <x v="72"/>
    <n v="35"/>
  </r>
  <r>
    <d v="2013-09-26T00:00:00"/>
    <s v="ativada"/>
    <s v="carro onix 2013"/>
    <x v="2"/>
    <s v="qualificada"/>
    <n v="0.48"/>
    <n v="6"/>
    <n v="18"/>
    <n v="1"/>
    <x v="0"/>
    <x v="38"/>
    <n v="39"/>
  </r>
  <r>
    <d v="2013-09-21T00:00:00"/>
    <s v="ativada"/>
    <s v="Onix automática"/>
    <x v="3"/>
    <s v="qualificada"/>
    <n v="0.63"/>
    <n v="0"/>
    <n v="4"/>
    <n v="0"/>
    <x v="0"/>
    <x v="7"/>
    <n v="38"/>
  </r>
  <r>
    <d v="2013-09-01T00:00:00"/>
    <s v="ativada"/>
    <s v="carros novo Onix"/>
    <x v="1"/>
    <s v="qualificada"/>
    <n v="0.95"/>
    <n v="1"/>
    <n v="17"/>
    <n v="0.6"/>
    <x v="0"/>
    <x v="45"/>
    <n v="35"/>
  </r>
  <r>
    <d v="2013-09-21T00:00:00"/>
    <s v="ativada"/>
    <s v="lançamentos Onix"/>
    <x v="5"/>
    <s v="qualificada"/>
    <n v="0.8"/>
    <n v="1"/>
    <n v="4"/>
    <n v="0.48"/>
    <x v="0"/>
    <x v="18"/>
    <n v="38"/>
  </r>
  <r>
    <d v="2013-09-01T00:00:00"/>
    <s v="ativada"/>
    <s v="fotos Onyx"/>
    <x v="0"/>
    <s v="qualificada"/>
    <n v="0.67"/>
    <n v="0"/>
    <n v="2"/>
    <n v="0"/>
    <x v="0"/>
    <x v="87"/>
    <n v="35"/>
  </r>
  <r>
    <d v="2013-09-02T00:00:00"/>
    <s v="ativada"/>
    <s v="imagem Onix"/>
    <x v="0"/>
    <s v="qualificada"/>
    <n v="0.42"/>
    <n v="0"/>
    <n v="7"/>
    <n v="0"/>
    <x v="0"/>
    <x v="17"/>
    <n v="36"/>
  </r>
  <r>
    <d v="2013-09-01T00:00:00"/>
    <s v="ativada"/>
    <s v="imagens onix 2014"/>
    <x v="0"/>
    <s v="qualificada"/>
    <n v="0.8"/>
    <n v="0"/>
    <n v="1"/>
    <n v="0"/>
    <x v="0"/>
    <x v="59"/>
    <n v="35"/>
  </r>
  <r>
    <d v="2013-09-03T00:00:00"/>
    <s v="ativada"/>
    <s v="carro onix 2012"/>
    <x v="2"/>
    <s v="qualificada"/>
    <n v="0.48"/>
    <n v="0"/>
    <n v="11"/>
    <n v="0"/>
    <x v="0"/>
    <x v="22"/>
    <n v="36"/>
  </r>
  <r>
    <d v="2013-09-01T00:00:00"/>
    <s v="ativada"/>
    <s v="[onix 2013]"/>
    <x v="2"/>
    <s v="qualificada"/>
    <n v="0.42"/>
    <n v="38"/>
    <n v="357"/>
    <n v="10.39"/>
    <x v="0"/>
    <x v="42"/>
    <n v="35"/>
  </r>
  <r>
    <d v="2013-09-08T00:00:00"/>
    <s v="ativada"/>
    <s v="imagem Onix"/>
    <x v="0"/>
    <s v="qualificada"/>
    <n v="0.42"/>
    <n v="0"/>
    <n v="13"/>
    <n v="0"/>
    <x v="0"/>
    <x v="17"/>
    <n v="36"/>
  </r>
  <r>
    <d v="2013-09-05T00:00:00"/>
    <s v="ativada"/>
    <s v="onyx 2014 chevrolet"/>
    <x v="2"/>
    <s v="qualificada"/>
    <n v="0.8"/>
    <n v="1"/>
    <n v="9"/>
    <n v="0.36"/>
    <x v="0"/>
    <x v="23"/>
    <n v="36"/>
  </r>
  <r>
    <d v="2013-09-14T00:00:00"/>
    <s v="ativada"/>
    <s v="onix 2014"/>
    <x v="2"/>
    <s v="qualificada"/>
    <n v="0.53"/>
    <n v="52"/>
    <n v="454"/>
    <n v="10.46"/>
    <x v="0"/>
    <x v="27"/>
    <n v="37"/>
  </r>
  <r>
    <d v="2013-09-27T00:00:00"/>
    <s v="ativada"/>
    <s v="Onix flex"/>
    <x v="7"/>
    <s v="qualificada"/>
    <n v="0.8"/>
    <n v="1"/>
    <n v="2"/>
    <n v="0.53"/>
    <x v="0"/>
    <x v="74"/>
    <n v="39"/>
  </r>
  <r>
    <d v="2013-09-03T00:00:00"/>
    <s v="ativada"/>
    <s v="imagem Onix"/>
    <x v="0"/>
    <s v="qualificada"/>
    <n v="0.42"/>
    <n v="2"/>
    <n v="9"/>
    <n v="0.49"/>
    <x v="0"/>
    <x v="17"/>
    <n v="36"/>
  </r>
  <r>
    <d v="2013-09-26T00:00:00"/>
    <s v="ativada"/>
    <s v="novo Onix automático"/>
    <x v="3"/>
    <s v="qualificada"/>
    <n v="0.8"/>
    <n v="5"/>
    <n v="18"/>
    <n v="2.1"/>
    <x v="0"/>
    <x v="10"/>
    <n v="39"/>
  </r>
  <r>
    <d v="2013-09-27T00:00:00"/>
    <s v="ativada"/>
    <s v="carro Onyx"/>
    <x v="1"/>
    <s v="qualificada"/>
    <n v="0.89"/>
    <n v="7"/>
    <n v="86"/>
    <n v="3.13"/>
    <x v="0"/>
    <x v="82"/>
    <n v="39"/>
  </r>
  <r>
    <d v="2013-09-29T00:00:00"/>
    <s v="ativada"/>
    <s v="onix 2014 GM"/>
    <x v="2"/>
    <s v="qualificada"/>
    <n v="0.8"/>
    <n v="7"/>
    <n v="24"/>
    <n v="2.62"/>
    <x v="0"/>
    <x v="94"/>
    <n v="39"/>
  </r>
  <r>
    <d v="2013-09-02T00:00:00"/>
    <s v="ativada"/>
    <s v="imagem novo Onix"/>
    <x v="0"/>
    <s v="qualificada"/>
    <n v="0.8"/>
    <n v="0"/>
    <n v="1"/>
    <n v="0"/>
    <x v="0"/>
    <x v="55"/>
    <n v="36"/>
  </r>
  <r>
    <d v="2013-09-09T00:00:00"/>
    <s v="ativada"/>
    <s v="Onix LS GM"/>
    <x v="8"/>
    <s v="qualificada"/>
    <n v="0.8"/>
    <n v="3"/>
    <n v="8"/>
    <n v="0.6"/>
    <x v="0"/>
    <x v="30"/>
    <n v="37"/>
  </r>
  <r>
    <d v="2013-08-28T00:00:00"/>
    <s v="ativada"/>
    <s v="carros onix 2012"/>
    <x v="2"/>
    <s v="qualificada"/>
    <n v="0.8"/>
    <n v="5"/>
    <n v="41"/>
    <n v="2.81"/>
    <x v="0"/>
    <x v="46"/>
    <n v="35"/>
  </r>
  <r>
    <d v="2013-09-20T00:00:00"/>
    <s v="ativada"/>
    <s v="Onix bonito"/>
    <x v="9"/>
    <s v="qualificada"/>
    <n v="0.8"/>
    <n v="0"/>
    <n v="2"/>
    <n v="0"/>
    <x v="0"/>
    <x v="84"/>
    <n v="38"/>
  </r>
  <r>
    <d v="2013-09-08T00:00:00"/>
    <s v="ativada"/>
    <s v="Onix LT GM"/>
    <x v="6"/>
    <s v="qualificada"/>
    <n v="0.3"/>
    <n v="1"/>
    <n v="1"/>
    <n v="0.17"/>
    <x v="0"/>
    <x v="100"/>
    <n v="36"/>
  </r>
  <r>
    <d v="2013-09-07T00:00:00"/>
    <s v="ativada"/>
    <s v="novo Onix chevrolet"/>
    <x v="4"/>
    <s v="qualificada"/>
    <n v="0.14000000000000001"/>
    <n v="2"/>
    <n v="4"/>
    <n v="0.1"/>
    <x v="0"/>
    <x v="76"/>
    <n v="36"/>
  </r>
  <r>
    <d v="2013-08-31T00:00:00"/>
    <s v="ativada"/>
    <s v="automóveis Onix"/>
    <x v="1"/>
    <s v="qualificada"/>
    <n v="0.6"/>
    <n v="0"/>
    <n v="2"/>
    <n v="0"/>
    <x v="0"/>
    <x v="88"/>
    <n v="35"/>
  </r>
  <r>
    <d v="2013-09-24T00:00:00"/>
    <s v="ativada"/>
    <s v="Onix LT chevrolet"/>
    <x v="6"/>
    <s v="qualificada"/>
    <n v="0.2"/>
    <n v="0"/>
    <n v="0"/>
    <n v="0"/>
    <x v="0"/>
    <x v="106"/>
    <n v="39"/>
  </r>
  <r>
    <d v="2013-09-28T00:00:00"/>
    <s v="ativada"/>
    <s v="novo onix 2013 chevrolet"/>
    <x v="2"/>
    <s v="qualificada"/>
    <n v="0.9"/>
    <n v="1"/>
    <n v="8"/>
    <n v="0.87"/>
    <x v="0"/>
    <x v="60"/>
    <n v="39"/>
  </r>
  <r>
    <d v="2013-09-14T00:00:00"/>
    <s v="ativada"/>
    <s v="Onix LS"/>
    <x v="8"/>
    <s v="qualificada"/>
    <n v="0.24"/>
    <n v="6"/>
    <n v="57"/>
    <n v="1.01"/>
    <x v="0"/>
    <x v="97"/>
    <n v="37"/>
  </r>
  <r>
    <d v="2013-09-08T00:00:00"/>
    <s v="ativada"/>
    <s v="Onyx automático"/>
    <x v="3"/>
    <s v="baixo volume de pesquisa"/>
    <n v="0.62"/>
    <n v="6"/>
    <n v="77"/>
    <n v="1.4"/>
    <x v="0"/>
    <x v="83"/>
    <n v="36"/>
  </r>
  <r>
    <d v="2013-09-03T00:00:00"/>
    <s v="ativada"/>
    <s v="novo onix 2013"/>
    <x v="2"/>
    <s v="qualificada"/>
    <n v="0.57999999999999996"/>
    <n v="5"/>
    <n v="42"/>
    <n v="0.81"/>
    <x v="0"/>
    <x v="35"/>
    <n v="36"/>
  </r>
  <r>
    <d v="2013-09-04T00:00:00"/>
    <s v="ativada"/>
    <s v="fotos novo onix 2014"/>
    <x v="0"/>
    <s v="qualificada"/>
    <n v="0.8"/>
    <n v="0"/>
    <n v="1"/>
    <n v="0"/>
    <x v="0"/>
    <x v="122"/>
    <n v="36"/>
  </r>
  <r>
    <d v="2013-09-24T00:00:00"/>
    <s v="ativada"/>
    <s v="fotos onix 2013"/>
    <x v="0"/>
    <s v="qualificada"/>
    <n v="0.8"/>
    <n v="2"/>
    <n v="9"/>
    <n v="0.25"/>
    <x v="0"/>
    <x v="51"/>
    <n v="39"/>
  </r>
  <r>
    <d v="2013-09-22T00:00:00"/>
    <s v="ativada"/>
    <s v="novo onix 2013 chevrolet"/>
    <x v="2"/>
    <s v="qualificada"/>
    <n v="0.9"/>
    <n v="1"/>
    <n v="4"/>
    <n v="0.5"/>
    <x v="0"/>
    <x v="60"/>
    <n v="38"/>
  </r>
  <r>
    <d v="2013-09-24T00:00:00"/>
    <s v="ativada"/>
    <s v="Onyx GM"/>
    <x v="4"/>
    <s v="qualificada"/>
    <n v="0.33"/>
    <n v="0"/>
    <n v="3"/>
    <n v="0"/>
    <x v="0"/>
    <x v="92"/>
    <n v="39"/>
  </r>
  <r>
    <d v="2013-09-21T00:00:00"/>
    <s v="ativada"/>
    <s v="[Onix chevrolet]"/>
    <x v="4"/>
    <s v="qualificada"/>
    <n v="0.65"/>
    <n v="91"/>
    <n v="391"/>
    <n v="35.43"/>
    <x v="0"/>
    <x v="56"/>
    <n v="38"/>
  </r>
  <r>
    <d v="2013-08-30T00:00:00"/>
    <s v="ativada"/>
    <s v="imagem novo Onix"/>
    <x v="0"/>
    <s v="qualificada"/>
    <n v="0.8"/>
    <n v="0"/>
    <n v="2"/>
    <n v="0"/>
    <x v="0"/>
    <x v="55"/>
    <n v="35"/>
  </r>
  <r>
    <d v="2013-09-17T00:00:00"/>
    <s v="ativada"/>
    <s v="carro onix 2014"/>
    <x v="2"/>
    <s v="qualificada"/>
    <n v="0.8"/>
    <n v="2"/>
    <n v="16"/>
    <n v="0.9"/>
    <x v="0"/>
    <x v="25"/>
    <n v="38"/>
  </r>
  <r>
    <d v="2013-09-23T00:00:00"/>
    <s v="ativada"/>
    <s v="imagens onix 2014"/>
    <x v="0"/>
    <s v="qualificada"/>
    <n v="0.8"/>
    <n v="1"/>
    <n v="3"/>
    <n v="0.47"/>
    <x v="0"/>
    <x v="59"/>
    <n v="39"/>
  </r>
  <r>
    <d v="2013-09-29T00:00:00"/>
    <s v="ativada"/>
    <s v="novo onix 2012"/>
    <x v="2"/>
    <s v="qualificada"/>
    <n v="0.67"/>
    <n v="5"/>
    <n v="20"/>
    <n v="2.04"/>
    <x v="0"/>
    <x v="24"/>
    <n v="39"/>
  </r>
  <r>
    <d v="2013-09-20T00:00:00"/>
    <s v="ativada"/>
    <s v="carro novo onix 2014"/>
    <x v="2"/>
    <s v="qualificada"/>
    <n v="0.8"/>
    <n v="0"/>
    <n v="1"/>
    <n v="0"/>
    <x v="0"/>
    <x v="111"/>
    <n v="38"/>
  </r>
  <r>
    <d v="2013-09-01T00:00:00"/>
    <s v="ativada"/>
    <s v="imagens Onix"/>
    <x v="0"/>
    <s v="qualificada"/>
    <n v="0.63"/>
    <n v="2"/>
    <n v="17"/>
    <n v="0.4"/>
    <x v="0"/>
    <x v="112"/>
    <n v="35"/>
  </r>
  <r>
    <d v="2013-09-25T00:00:00"/>
    <s v="ativada"/>
    <s v="fotos onix 2012"/>
    <x v="0"/>
    <s v="qualificada"/>
    <n v="0.8"/>
    <n v="0"/>
    <n v="2"/>
    <n v="0"/>
    <x v="0"/>
    <x v="96"/>
    <n v="39"/>
  </r>
  <r>
    <d v="2013-09-13T00:00:00"/>
    <s v="ativada"/>
    <s v="fotos onix 2013"/>
    <x v="0"/>
    <s v="qualificada"/>
    <n v="0.8"/>
    <n v="1"/>
    <n v="9"/>
    <n v="0.41"/>
    <x v="0"/>
    <x v="51"/>
    <n v="37"/>
  </r>
  <r>
    <d v="2013-09-21T00:00:00"/>
    <s v="ativada"/>
    <s v="novo onix 2014 GM"/>
    <x v="2"/>
    <s v="baixo volume de pesquisa"/>
    <n v="0.85"/>
    <n v="1"/>
    <n v="6"/>
    <n v="0.64"/>
    <x v="0"/>
    <x v="63"/>
    <n v="38"/>
  </r>
  <r>
    <d v="2013-09-09T00:00:00"/>
    <s v="ativada"/>
    <s v="fotos onix 2013"/>
    <x v="0"/>
    <s v="qualificada"/>
    <n v="0.8"/>
    <n v="5"/>
    <n v="18"/>
    <n v="1.93"/>
    <x v="0"/>
    <x v="51"/>
    <n v="37"/>
  </r>
  <r>
    <d v="2013-09-07T00:00:00"/>
    <s v="ativada"/>
    <s v="Onix automática"/>
    <x v="3"/>
    <s v="qualificada"/>
    <n v="0.63"/>
    <n v="0"/>
    <n v="19"/>
    <n v="0"/>
    <x v="0"/>
    <x v="7"/>
    <n v="36"/>
  </r>
  <r>
    <d v="2013-09-19T00:00:00"/>
    <s v="ativada"/>
    <s v="Onix econômico"/>
    <x v="9"/>
    <s v="qualificada"/>
    <n v="0.9"/>
    <n v="0"/>
    <n v="5"/>
    <n v="0"/>
    <x v="0"/>
    <x v="33"/>
    <n v="38"/>
  </r>
  <r>
    <d v="2013-09-24T00:00:00"/>
    <s v="ativada"/>
    <s v="Onyx automático"/>
    <x v="3"/>
    <s v="baixo volume de pesquisa"/>
    <n v="0.62"/>
    <n v="4"/>
    <n v="17"/>
    <n v="1.1499999999999999"/>
    <x v="0"/>
    <x v="83"/>
    <n v="39"/>
  </r>
  <r>
    <d v="2013-09-21T00:00:00"/>
    <s v="ativada"/>
    <s v="Onix GM"/>
    <x v="4"/>
    <s v="qualificada"/>
    <n v="0.49"/>
    <n v="10"/>
    <n v="45"/>
    <n v="3.23"/>
    <x v="0"/>
    <x v="9"/>
    <n v="38"/>
  </r>
  <r>
    <d v="2013-09-02T00:00:00"/>
    <s v="ativada"/>
    <s v="Onix 6 marchas"/>
    <x v="3"/>
    <s v="qualificada"/>
    <n v="0.8"/>
    <n v="0"/>
    <n v="5"/>
    <n v="0"/>
    <x v="0"/>
    <x v="4"/>
    <n v="36"/>
  </r>
  <r>
    <d v="2013-08-28T00:00:00"/>
    <s v="ativada"/>
    <s v="imagens onix 2014"/>
    <x v="0"/>
    <s v="qualificada"/>
    <n v="0.8"/>
    <n v="0"/>
    <n v="1"/>
    <n v="0"/>
    <x v="0"/>
    <x v="59"/>
    <n v="35"/>
  </r>
  <r>
    <d v="2013-09-28T00:00:00"/>
    <s v="ativada"/>
    <s v="imagem Onix"/>
    <x v="0"/>
    <s v="qualificada"/>
    <n v="0.42"/>
    <n v="0"/>
    <n v="6"/>
    <n v="0"/>
    <x v="0"/>
    <x v="17"/>
    <n v="39"/>
  </r>
  <r>
    <d v="2013-09-15T00:00:00"/>
    <s v="ativada"/>
    <s v="Onyx GM"/>
    <x v="4"/>
    <s v="qualificada"/>
    <n v="0.33"/>
    <n v="0"/>
    <n v="1"/>
    <n v="0"/>
    <x v="0"/>
    <x v="92"/>
    <n v="37"/>
  </r>
  <r>
    <d v="2013-09-25T00:00:00"/>
    <s v="ativada"/>
    <s v="onix 2013 chevrolet"/>
    <x v="2"/>
    <s v="qualificada"/>
    <n v="0.43"/>
    <n v="0"/>
    <n v="1"/>
    <n v="0"/>
    <x v="0"/>
    <x v="58"/>
    <n v="39"/>
  </r>
  <r>
    <d v="2013-09-13T00:00:00"/>
    <s v="ativada"/>
    <s v="Onyx chevrolet"/>
    <x v="4"/>
    <s v="qualificada"/>
    <n v="0.43"/>
    <n v="9"/>
    <n v="89"/>
    <n v="0.81"/>
    <x v="0"/>
    <x v="52"/>
    <n v="37"/>
  </r>
  <r>
    <d v="2013-09-26T00:00:00"/>
    <s v="ativada"/>
    <s v="onix LT 2013 chevrolet"/>
    <x v="6"/>
    <s v="qualificada"/>
    <n v="0.8"/>
    <n v="0"/>
    <n v="4"/>
    <n v="0"/>
    <x v="0"/>
    <x v="107"/>
    <n v="39"/>
  </r>
  <r>
    <d v="2013-09-14T00:00:00"/>
    <s v="ativada"/>
    <s v="carros novo Onix"/>
    <x v="1"/>
    <s v="qualificada"/>
    <n v="0.95"/>
    <n v="5"/>
    <n v="17"/>
    <n v="2.76"/>
    <x v="0"/>
    <x v="45"/>
    <n v="37"/>
  </r>
  <r>
    <d v="2013-09-20T00:00:00"/>
    <s v="ativada"/>
    <s v="imagens onix 2014"/>
    <x v="0"/>
    <s v="qualificada"/>
    <n v="0.8"/>
    <n v="3"/>
    <n v="6"/>
    <n v="0.91"/>
    <x v="0"/>
    <x v="59"/>
    <n v="38"/>
  </r>
  <r>
    <d v="2013-09-28T00:00:00"/>
    <s v="ativada"/>
    <s v="onix 2014"/>
    <x v="2"/>
    <s v="qualificada"/>
    <n v="0.53"/>
    <n v="105"/>
    <n v="604"/>
    <n v="37.5"/>
    <x v="0"/>
    <x v="27"/>
    <n v="39"/>
  </r>
  <r>
    <d v="2013-09-10T00:00:00"/>
    <s v="ativada"/>
    <s v="fotos onix 2014"/>
    <x v="0"/>
    <s v="qualificada"/>
    <n v="0.8"/>
    <n v="2"/>
    <n v="15"/>
    <n v="0.34"/>
    <x v="0"/>
    <x v="90"/>
    <n v="37"/>
  </r>
  <r>
    <d v="2013-09-17T00:00:00"/>
    <s v="ativada"/>
    <s v="fotos Onyx"/>
    <x v="0"/>
    <s v="qualificada"/>
    <n v="0.67"/>
    <n v="1"/>
    <n v="9"/>
    <n v="0.28999999999999998"/>
    <x v="0"/>
    <x v="87"/>
    <n v="38"/>
  </r>
  <r>
    <d v="2013-09-06T00:00:00"/>
    <s v="ativada"/>
    <s v="fotos onix 2013"/>
    <x v="0"/>
    <s v="qualificada"/>
    <n v="0.8"/>
    <n v="2"/>
    <n v="13"/>
    <n v="0.48"/>
    <x v="0"/>
    <x v="51"/>
    <n v="36"/>
  </r>
  <r>
    <d v="2013-08-28T00:00:00"/>
    <s v="ativada"/>
    <s v="novo onix 2013"/>
    <x v="2"/>
    <s v="qualificada"/>
    <n v="0.57999999999999996"/>
    <n v="15"/>
    <n v="51"/>
    <n v="4.28"/>
    <x v="0"/>
    <x v="35"/>
    <n v="35"/>
  </r>
  <r>
    <d v="2013-09-05T00:00:00"/>
    <s v="ativada"/>
    <s v="Onix lindo"/>
    <x v="9"/>
    <s v="qualificada"/>
    <n v="0.9"/>
    <n v="0"/>
    <n v="1"/>
    <n v="0"/>
    <x v="0"/>
    <x v="70"/>
    <n v="36"/>
  </r>
  <r>
    <d v="2013-09-06T00:00:00"/>
    <s v="ativada"/>
    <s v="carros onix 2012"/>
    <x v="2"/>
    <s v="qualificada"/>
    <n v="0.8"/>
    <n v="5"/>
    <n v="30"/>
    <n v="0.81"/>
    <x v="0"/>
    <x v="46"/>
    <n v="36"/>
  </r>
  <r>
    <d v="2013-09-19T00:00:00"/>
    <s v="ativada"/>
    <s v="carros Onyx"/>
    <x v="1"/>
    <s v="qualificada"/>
    <n v="0.8"/>
    <n v="3"/>
    <n v="71"/>
    <n v="0.81"/>
    <x v="0"/>
    <x v="1"/>
    <n v="38"/>
  </r>
  <r>
    <d v="2013-09-02T00:00:00"/>
    <s v="ativada"/>
    <s v="novo onix 2014"/>
    <x v="2"/>
    <s v="qualificada"/>
    <n v="0.68"/>
    <n v="13"/>
    <n v="87"/>
    <n v="4.8899999999999997"/>
    <x v="0"/>
    <x v="8"/>
    <n v="36"/>
  </r>
  <r>
    <d v="2013-09-06T00:00:00"/>
    <s v="ativada"/>
    <s v="veículo Onix"/>
    <x v="1"/>
    <s v="qualificada"/>
    <n v="0.38"/>
    <n v="0"/>
    <n v="1"/>
    <n v="0"/>
    <x v="0"/>
    <x v="19"/>
    <n v="36"/>
  </r>
  <r>
    <d v="2013-09-20T00:00:00"/>
    <s v="ativada"/>
    <s v="imagens Onix"/>
    <x v="0"/>
    <s v="qualificada"/>
    <n v="0.63"/>
    <n v="1"/>
    <n v="31"/>
    <n v="0.26"/>
    <x v="0"/>
    <x v="112"/>
    <n v="38"/>
  </r>
  <r>
    <d v="2013-09-06T00:00:00"/>
    <s v="ativada"/>
    <s v="onix 2012"/>
    <x v="2"/>
    <s v="qualificada"/>
    <n v="0.45"/>
    <n v="1"/>
    <n v="41"/>
    <n v="0.28000000000000003"/>
    <x v="0"/>
    <x v="2"/>
    <n v="36"/>
  </r>
  <r>
    <d v="2013-09-07T00:00:00"/>
    <s v="ativada"/>
    <s v="Onix câmbio automático"/>
    <x v="3"/>
    <s v="qualificada"/>
    <n v="0.8"/>
    <n v="3"/>
    <n v="31"/>
    <n v="1.73"/>
    <x v="0"/>
    <x v="31"/>
    <n v="36"/>
  </r>
  <r>
    <d v="2013-09-17T00:00:00"/>
    <s v="ativada"/>
    <s v="Onyx automático"/>
    <x v="3"/>
    <s v="baixo volume de pesquisa"/>
    <n v="0.62"/>
    <n v="3"/>
    <n v="14"/>
    <n v="0.73"/>
    <x v="0"/>
    <x v="83"/>
    <n v="38"/>
  </r>
  <r>
    <d v="2013-09-10T00:00:00"/>
    <s v="ativada"/>
    <s v="automóvel Onix"/>
    <x v="1"/>
    <s v="qualificada"/>
    <n v="0.92"/>
    <n v="15"/>
    <n v="113"/>
    <n v="5.58"/>
    <x v="0"/>
    <x v="86"/>
    <n v="37"/>
  </r>
  <r>
    <d v="2013-09-08T00:00:00"/>
    <s v="ativada"/>
    <s v="foto onix 2014"/>
    <x v="0"/>
    <s v="qualificada"/>
    <n v="0.8"/>
    <n v="0"/>
    <n v="5"/>
    <n v="0"/>
    <x v="0"/>
    <x v="16"/>
    <n v="36"/>
  </r>
  <r>
    <d v="2013-09-18T00:00:00"/>
    <s v="ativada"/>
    <s v="carro novo onix 2013"/>
    <x v="2"/>
    <s v="qualificada"/>
    <n v="0.8"/>
    <n v="0"/>
    <n v="3"/>
    <n v="0"/>
    <x v="0"/>
    <x v="43"/>
    <n v="38"/>
  </r>
  <r>
    <d v="2013-09-17T00:00:00"/>
    <s v="ativada"/>
    <s v="automóveis Onix"/>
    <x v="1"/>
    <s v="qualificada"/>
    <n v="0.6"/>
    <n v="0"/>
    <n v="1"/>
    <n v="0"/>
    <x v="0"/>
    <x v="88"/>
    <n v="38"/>
  </r>
  <r>
    <d v="2013-09-18T00:00:00"/>
    <s v="ativada"/>
    <s v="novo onix 2014"/>
    <x v="2"/>
    <s v="qualificada"/>
    <n v="0.68"/>
    <n v="8"/>
    <n v="59"/>
    <n v="2.31"/>
    <x v="0"/>
    <x v="8"/>
    <n v="38"/>
  </r>
  <r>
    <d v="2013-09-25T00:00:00"/>
    <s v="ativada"/>
    <s v="Onix automática"/>
    <x v="3"/>
    <s v="qualificada"/>
    <n v="0.63"/>
    <n v="2"/>
    <n v="6"/>
    <n v="0.42"/>
    <x v="0"/>
    <x v="7"/>
    <n v="39"/>
  </r>
  <r>
    <d v="2013-09-15T00:00:00"/>
    <s v="ativada"/>
    <s v="carros onix 2013"/>
    <x v="2"/>
    <s v="qualificada"/>
    <n v="0.95"/>
    <n v="2"/>
    <n v="23"/>
    <n v="0.85"/>
    <x v="0"/>
    <x v="54"/>
    <n v="37"/>
  </r>
  <r>
    <d v="2013-09-13T00:00:00"/>
    <s v="ativada"/>
    <s v="carros onix 2014"/>
    <x v="2"/>
    <s v="qualificada"/>
    <n v="0.85"/>
    <n v="2"/>
    <n v="27"/>
    <n v="1.34"/>
    <x v="0"/>
    <x v="5"/>
    <n v="37"/>
  </r>
  <r>
    <d v="2013-09-07T00:00:00"/>
    <s v="ativada"/>
    <s v="fotos novo Onix"/>
    <x v="0"/>
    <s v="qualificada"/>
    <n v="1.1599999999999999"/>
    <n v="1"/>
    <n v="15"/>
    <n v="0.38"/>
    <x v="0"/>
    <x v="79"/>
    <n v="36"/>
  </r>
  <r>
    <d v="2013-08-30T00:00:00"/>
    <s v="ativada"/>
    <s v="novo onix 2014"/>
    <x v="2"/>
    <s v="qualificada"/>
    <n v="0.68"/>
    <n v="12"/>
    <n v="54"/>
    <n v="4.4000000000000004"/>
    <x v="0"/>
    <x v="8"/>
    <n v="35"/>
  </r>
  <r>
    <d v="2013-09-17T00:00:00"/>
    <s v="ativada"/>
    <s v="lançamento onix 2013"/>
    <x v="2"/>
    <s v="qualificada"/>
    <n v="0.8"/>
    <n v="0"/>
    <n v="0"/>
    <n v="0"/>
    <x v="0"/>
    <x v="47"/>
    <n v="38"/>
  </r>
  <r>
    <d v="2013-09-29T00:00:00"/>
    <s v="ativada"/>
    <s v="Onix lindo"/>
    <x v="9"/>
    <s v="qualificada"/>
    <n v="0.9"/>
    <n v="0"/>
    <n v="1"/>
    <n v="0"/>
    <x v="0"/>
    <x v="70"/>
    <n v="39"/>
  </r>
  <r>
    <d v="2013-08-29T00:00:00"/>
    <s v="ativada"/>
    <s v="Onix chevy"/>
    <x v="4"/>
    <s v="qualificada"/>
    <n v="0.67"/>
    <n v="7"/>
    <n v="77"/>
    <n v="1.91"/>
    <x v="0"/>
    <x v="44"/>
    <n v="35"/>
  </r>
  <r>
    <d v="2013-08-30T00:00:00"/>
    <s v="ativada"/>
    <s v="Onix automatizado"/>
    <x v="3"/>
    <s v="qualificada"/>
    <n v="0.8"/>
    <n v="55"/>
    <n v="335"/>
    <n v="28.54"/>
    <x v="0"/>
    <x v="20"/>
    <n v="35"/>
  </r>
  <r>
    <d v="2013-08-31T00:00:00"/>
    <s v="ativada"/>
    <s v="Onix automatizado"/>
    <x v="3"/>
    <s v="qualificada"/>
    <n v="0.8"/>
    <n v="74"/>
    <n v="406"/>
    <n v="33.15"/>
    <x v="0"/>
    <x v="20"/>
    <n v="35"/>
  </r>
  <r>
    <d v="2013-09-18T00:00:00"/>
    <s v="ativada"/>
    <s v="onix LS 2012"/>
    <x v="8"/>
    <s v="qualificada"/>
    <n v="0.8"/>
    <n v="1"/>
    <n v="2"/>
    <n v="0.69"/>
    <x v="0"/>
    <x v="32"/>
    <n v="38"/>
  </r>
  <r>
    <d v="2013-09-19T00:00:00"/>
    <s v="ativada"/>
    <s v="lançamento Onix"/>
    <x v="5"/>
    <s v="qualificada"/>
    <n v="0.8"/>
    <n v="4"/>
    <n v="20"/>
    <n v="1.25"/>
    <x v="0"/>
    <x v="77"/>
    <n v="38"/>
  </r>
  <r>
    <d v="2013-09-15T00:00:00"/>
    <s v="ativada"/>
    <s v="Onyx chevrolet"/>
    <x v="4"/>
    <s v="qualificada"/>
    <n v="0.43"/>
    <n v="9"/>
    <n v="65"/>
    <n v="1.66"/>
    <x v="0"/>
    <x v="52"/>
    <n v="37"/>
  </r>
  <r>
    <d v="2013-09-02T00:00:00"/>
    <s v="ativada"/>
    <s v="[Onix GM]"/>
    <x v="4"/>
    <s v="qualificada"/>
    <n v="0.41"/>
    <n v="19"/>
    <n v="59"/>
    <n v="1.81"/>
    <x v="0"/>
    <x v="9"/>
    <n v="36"/>
  </r>
  <r>
    <d v="2013-09-10T00:00:00"/>
    <s v="ativada"/>
    <s v="Onix gasolina"/>
    <x v="7"/>
    <s v="qualificada"/>
    <n v="0.8"/>
    <n v="2"/>
    <n v="34"/>
    <n v="1.56"/>
    <x v="0"/>
    <x v="41"/>
    <n v="37"/>
  </r>
  <r>
    <d v="2013-09-09T00:00:00"/>
    <s v="ativada"/>
    <s v="Onix 6 marchas"/>
    <x v="3"/>
    <s v="qualificada"/>
    <n v="0.8"/>
    <n v="0"/>
    <n v="5"/>
    <n v="0"/>
    <x v="0"/>
    <x v="4"/>
    <n v="37"/>
  </r>
  <r>
    <d v="2013-09-24T00:00:00"/>
    <s v="ativada"/>
    <s v="carros onix 2012"/>
    <x v="2"/>
    <s v="qualificada"/>
    <n v="0.8"/>
    <n v="2"/>
    <n v="9"/>
    <n v="1.07"/>
    <x v="0"/>
    <x v="46"/>
    <n v="39"/>
  </r>
  <r>
    <d v="2013-09-10T00:00:00"/>
    <s v="ativada"/>
    <s v="onix LT 2012 chevrolet"/>
    <x v="6"/>
    <s v="baixo volume de pesquisa"/>
    <n v="0.8"/>
    <n v="0"/>
    <n v="1"/>
    <n v="0"/>
    <x v="0"/>
    <x v="105"/>
    <n v="37"/>
  </r>
  <r>
    <d v="2013-09-05T00:00:00"/>
    <s v="ativada"/>
    <s v="carro onix 2012"/>
    <x v="2"/>
    <s v="qualificada"/>
    <n v="0.48"/>
    <n v="2"/>
    <n v="7"/>
    <n v="0.61"/>
    <x v="0"/>
    <x v="22"/>
    <n v="36"/>
  </r>
  <r>
    <d v="2013-09-20T00:00:00"/>
    <s v="ativada"/>
    <s v="Onyx LT"/>
    <x v="6"/>
    <s v="qualificada"/>
    <n v="0.52"/>
    <n v="0"/>
    <n v="16"/>
    <n v="0"/>
    <x v="0"/>
    <x v="91"/>
    <n v="38"/>
  </r>
  <r>
    <d v="2013-09-23T00:00:00"/>
    <s v="ativada"/>
    <s v="Onix 6 marchas"/>
    <x v="3"/>
    <s v="qualificada"/>
    <n v="0.8"/>
    <n v="0"/>
    <n v="2"/>
    <n v="0"/>
    <x v="0"/>
    <x v="4"/>
    <n v="39"/>
  </r>
  <r>
    <d v="2013-09-27T00:00:00"/>
    <s v="ativada"/>
    <s v="fotos Onix"/>
    <x v="0"/>
    <s v="qualificada"/>
    <n v="0.27"/>
    <n v="11"/>
    <n v="112"/>
    <n v="1.87"/>
    <x v="0"/>
    <x v="65"/>
    <n v="39"/>
  </r>
  <r>
    <d v="2013-08-30T00:00:00"/>
    <s v="ativada"/>
    <s v="Onix automática"/>
    <x v="3"/>
    <s v="qualificada"/>
    <n v="0.63"/>
    <n v="11"/>
    <n v="123"/>
    <n v="4.09"/>
    <x v="0"/>
    <x v="7"/>
    <n v="35"/>
  </r>
  <r>
    <d v="2013-09-29T00:00:00"/>
    <s v="ativada"/>
    <s v="Onix chevrolet"/>
    <x v="4"/>
    <s v="qualificada"/>
    <n v="0.75"/>
    <n v="437"/>
    <n v="2165"/>
    <n v="150.1"/>
    <x v="0"/>
    <x v="56"/>
    <n v="39"/>
  </r>
  <r>
    <d v="2013-09-13T00:00:00"/>
    <s v="ativada"/>
    <s v="Onix general motors"/>
    <x v="4"/>
    <s v="qualificada"/>
    <n v="0.2"/>
    <n v="2"/>
    <n v="3"/>
    <n v="0.21"/>
    <x v="0"/>
    <x v="62"/>
    <n v="37"/>
  </r>
  <r>
    <d v="2013-09-04T00:00:00"/>
    <s v="ativada"/>
    <s v="Onix transmissão automática"/>
    <x v="3"/>
    <s v="qualificada"/>
    <n v="0.8"/>
    <n v="0"/>
    <n v="4"/>
    <n v="0"/>
    <x v="0"/>
    <x v="66"/>
    <n v="36"/>
  </r>
  <r>
    <d v="2013-09-26T00:00:00"/>
    <s v="ativada"/>
    <s v="novo onix 2012"/>
    <x v="2"/>
    <s v="qualificada"/>
    <n v="0.67"/>
    <n v="6"/>
    <n v="44"/>
    <n v="3.29"/>
    <x v="0"/>
    <x v="24"/>
    <n v="39"/>
  </r>
  <r>
    <d v="2013-09-12T00:00:00"/>
    <s v="ativada"/>
    <s v="[Onix chevrolet]"/>
    <x v="4"/>
    <s v="qualificada"/>
    <n v="0.65"/>
    <n v="108"/>
    <n v="577"/>
    <n v="7.71"/>
    <x v="0"/>
    <x v="56"/>
    <n v="37"/>
  </r>
  <r>
    <d v="2013-09-09T00:00:00"/>
    <s v="ativada"/>
    <s v="foto onix 2014"/>
    <x v="0"/>
    <s v="qualificada"/>
    <n v="0.8"/>
    <n v="1"/>
    <n v="5"/>
    <n v="0.05"/>
    <x v="0"/>
    <x v="16"/>
    <n v="37"/>
  </r>
  <r>
    <d v="2013-09-25T00:00:00"/>
    <s v="ativada"/>
    <s v="carros onix 2012"/>
    <x v="2"/>
    <s v="qualificada"/>
    <n v="0.8"/>
    <n v="0"/>
    <n v="15"/>
    <n v="0"/>
    <x v="0"/>
    <x v="46"/>
    <n v="39"/>
  </r>
  <r>
    <d v="2013-09-22T00:00:00"/>
    <s v="ativada"/>
    <s v="Onix GM"/>
    <x v="4"/>
    <s v="qualificada"/>
    <n v="0.49"/>
    <n v="9"/>
    <n v="51"/>
    <n v="2.5299999999999998"/>
    <x v="0"/>
    <x v="9"/>
    <n v="38"/>
  </r>
  <r>
    <d v="2013-09-07T00:00:00"/>
    <s v="ativada"/>
    <s v="carros novo Onix"/>
    <x v="1"/>
    <s v="qualificada"/>
    <n v="0.95"/>
    <n v="2"/>
    <n v="16"/>
    <n v="0.88"/>
    <x v="0"/>
    <x v="45"/>
    <n v="36"/>
  </r>
  <r>
    <d v="2013-09-25T00:00:00"/>
    <s v="ativada"/>
    <s v="onix LS 2013"/>
    <x v="8"/>
    <s v="qualificada"/>
    <n v="0.8"/>
    <n v="0"/>
    <n v="1"/>
    <n v="0"/>
    <x v="0"/>
    <x v="75"/>
    <n v="39"/>
  </r>
  <r>
    <d v="2013-09-14T00:00:00"/>
    <s v="ativada"/>
    <s v="onix 2013 chevrolet"/>
    <x v="2"/>
    <s v="qualificada"/>
    <n v="0.43"/>
    <n v="1"/>
    <n v="8"/>
    <n v="0.12"/>
    <x v="0"/>
    <x v="58"/>
    <n v="37"/>
  </r>
  <r>
    <d v="2013-08-30T00:00:00"/>
    <s v="ativada"/>
    <s v="[onix 2013]"/>
    <x v="2"/>
    <s v="qualificada"/>
    <n v="0.42"/>
    <n v="37"/>
    <n v="366"/>
    <n v="9.1999999999999993"/>
    <x v="0"/>
    <x v="42"/>
    <n v="35"/>
  </r>
  <r>
    <d v="2013-09-16T00:00:00"/>
    <s v="ativada"/>
    <s v="Onix automatizado"/>
    <x v="3"/>
    <s v="qualificada"/>
    <n v="0.8"/>
    <n v="148"/>
    <n v="593"/>
    <n v="36.92"/>
    <x v="0"/>
    <x v="20"/>
    <n v="38"/>
  </r>
  <r>
    <d v="2013-09-17T00:00:00"/>
    <s v="ativada"/>
    <s v="[Onix GM]"/>
    <x v="4"/>
    <s v="qualificada"/>
    <n v="0.41"/>
    <n v="3"/>
    <n v="22"/>
    <n v="0.83"/>
    <x v="0"/>
    <x v="9"/>
    <n v="38"/>
  </r>
  <r>
    <d v="2013-09-05T00:00:00"/>
    <s v="ativada"/>
    <s v="onix 2013 GM"/>
    <x v="2"/>
    <s v="qualificada"/>
    <n v="0.43"/>
    <n v="0"/>
    <n v="1"/>
    <n v="0"/>
    <x v="0"/>
    <x v="104"/>
    <n v="36"/>
  </r>
  <r>
    <d v="2013-09-21T00:00:00"/>
    <s v="ativada"/>
    <s v="Onix câmbio automático"/>
    <x v="3"/>
    <s v="qualificada"/>
    <n v="0.8"/>
    <n v="2"/>
    <n v="18"/>
    <n v="1"/>
    <x v="0"/>
    <x v="31"/>
    <n v="38"/>
  </r>
  <r>
    <d v="2013-08-28T00:00:00"/>
    <s v="ativada"/>
    <s v="Onix gasolina"/>
    <x v="7"/>
    <s v="qualificada"/>
    <n v="0.8"/>
    <n v="1"/>
    <n v="21"/>
    <n v="0.46"/>
    <x v="0"/>
    <x v="41"/>
    <n v="35"/>
  </r>
  <r>
    <d v="2013-09-24T00:00:00"/>
    <s v="ativada"/>
    <s v="novo onix 2013 chevrolet"/>
    <x v="2"/>
    <s v="qualificada"/>
    <n v="0.9"/>
    <n v="0"/>
    <n v="7"/>
    <n v="0"/>
    <x v="0"/>
    <x v="60"/>
    <n v="39"/>
  </r>
  <r>
    <d v="2013-09-16T00:00:00"/>
    <s v="ativada"/>
    <s v="Onix LS chevrolet"/>
    <x v="8"/>
    <s v="qualificada"/>
    <n v="0.8"/>
    <n v="1"/>
    <n v="6"/>
    <n v="0.4"/>
    <x v="0"/>
    <x v="73"/>
    <n v="38"/>
  </r>
  <r>
    <d v="2013-09-11T00:00:00"/>
    <s v="ativada"/>
    <s v="onix LT 2013 chevrolet"/>
    <x v="6"/>
    <s v="qualificada"/>
    <n v="0.8"/>
    <n v="1"/>
    <n v="3"/>
    <n v="0.17"/>
    <x v="0"/>
    <x v="107"/>
    <n v="37"/>
  </r>
  <r>
    <d v="2013-09-18T00:00:00"/>
    <s v="ativada"/>
    <s v="onix 2013 GM"/>
    <x v="2"/>
    <s v="qualificada"/>
    <n v="0.43"/>
    <n v="1"/>
    <n v="3"/>
    <n v="0.42"/>
    <x v="0"/>
    <x v="104"/>
    <n v="38"/>
  </r>
  <r>
    <d v="2013-09-05T00:00:00"/>
    <s v="ativada"/>
    <s v="Onyx LT"/>
    <x v="6"/>
    <s v="qualificada"/>
    <n v="0.52"/>
    <n v="0"/>
    <n v="11"/>
    <n v="0"/>
    <x v="0"/>
    <x v="91"/>
    <n v="36"/>
  </r>
  <r>
    <d v="2013-09-12T00:00:00"/>
    <s v="ativada"/>
    <s v="imagens Onyx"/>
    <x v="0"/>
    <s v="baixo volume de pesquisa"/>
    <n v="0.9"/>
    <n v="1"/>
    <n v="5"/>
    <n v="0.46"/>
    <x v="0"/>
    <x v="85"/>
    <n v="37"/>
  </r>
  <r>
    <d v="2013-09-02T00:00:00"/>
    <s v="ativada"/>
    <s v="Onyx chevrolet"/>
    <x v="4"/>
    <s v="qualificada"/>
    <n v="0.43"/>
    <n v="8"/>
    <n v="138"/>
    <n v="1.1599999999999999"/>
    <x v="0"/>
    <x v="52"/>
    <n v="36"/>
  </r>
  <r>
    <d v="2013-09-15T00:00:00"/>
    <s v="ativada"/>
    <s v="onyx 2014 chevrolet"/>
    <x v="2"/>
    <s v="qualificada"/>
    <n v="0.8"/>
    <n v="6"/>
    <n v="15"/>
    <n v="0.57999999999999996"/>
    <x v="0"/>
    <x v="23"/>
    <n v="37"/>
  </r>
  <r>
    <d v="2013-09-20T00:00:00"/>
    <s v="ativada"/>
    <s v="onix 2014 automático"/>
    <x v="3"/>
    <s v="qualificada"/>
    <n v="0.8"/>
    <n v="4"/>
    <n v="17"/>
    <n v="1.84"/>
    <x v="0"/>
    <x v="12"/>
    <n v="38"/>
  </r>
  <r>
    <d v="2013-09-15T00:00:00"/>
    <s v="ativada"/>
    <s v="Onix flex"/>
    <x v="7"/>
    <s v="qualificada"/>
    <n v="0.8"/>
    <n v="0"/>
    <n v="4"/>
    <n v="0"/>
    <x v="0"/>
    <x v="74"/>
    <n v="37"/>
  </r>
  <r>
    <d v="2013-08-29T00:00:00"/>
    <s v="ativada"/>
    <s v="automóveis Onix"/>
    <x v="1"/>
    <s v="qualificada"/>
    <n v="0.6"/>
    <n v="0"/>
    <n v="2"/>
    <n v="0"/>
    <x v="0"/>
    <x v="88"/>
    <n v="35"/>
  </r>
  <r>
    <d v="2013-09-16T00:00:00"/>
    <s v="ativada"/>
    <s v="Onix transmissão automática"/>
    <x v="3"/>
    <s v="qualificada"/>
    <n v="0.8"/>
    <n v="0"/>
    <n v="1"/>
    <n v="0"/>
    <x v="0"/>
    <x v="66"/>
    <n v="38"/>
  </r>
  <r>
    <d v="2013-09-15T00:00:00"/>
    <s v="ativada"/>
    <s v="lançamentos Onix"/>
    <x v="5"/>
    <s v="qualificada"/>
    <n v="0.8"/>
    <n v="1"/>
    <n v="7"/>
    <n v="0.13"/>
    <x v="0"/>
    <x v="18"/>
    <n v="37"/>
  </r>
  <r>
    <d v="2013-09-09T00:00:00"/>
    <s v="ativada"/>
    <s v="onyx 2013"/>
    <x v="2"/>
    <s v="qualificada"/>
    <n v="0.8"/>
    <n v="5"/>
    <n v="42"/>
    <n v="2.11"/>
    <x v="0"/>
    <x v="103"/>
    <n v="37"/>
  </r>
  <r>
    <d v="2013-09-06T00:00:00"/>
    <s v="ativada"/>
    <s v="imagem novo Onix"/>
    <x v="0"/>
    <s v="qualificada"/>
    <n v="0.8"/>
    <n v="1"/>
    <n v="3"/>
    <n v="0.2"/>
    <x v="0"/>
    <x v="55"/>
    <n v="36"/>
  </r>
  <r>
    <d v="2013-09-19T00:00:00"/>
    <s v="ativada"/>
    <s v="novo Onix GM"/>
    <x v="4"/>
    <s v="qualificada"/>
    <n v="0.97"/>
    <n v="2"/>
    <n v="14"/>
    <n v="1.01"/>
    <x v="0"/>
    <x v="36"/>
    <n v="38"/>
  </r>
  <r>
    <d v="2013-09-09T00:00:00"/>
    <s v="ativada"/>
    <s v="onix 2013 chevrolet"/>
    <x v="2"/>
    <s v="qualificada"/>
    <n v="0.43"/>
    <n v="2"/>
    <n v="4"/>
    <n v="0.42"/>
    <x v="0"/>
    <x v="58"/>
    <n v="37"/>
  </r>
  <r>
    <d v="2013-08-31T00:00:00"/>
    <s v="ativada"/>
    <s v="onix 2014 chevrolet"/>
    <x v="2"/>
    <s v="qualificada"/>
    <n v="0.26"/>
    <n v="0"/>
    <n v="4"/>
    <n v="0"/>
    <x v="0"/>
    <x v="61"/>
    <n v="35"/>
  </r>
  <r>
    <d v="2013-09-12T00:00:00"/>
    <s v="ativada"/>
    <s v="Onix automático"/>
    <x v="3"/>
    <s v="qualificada"/>
    <n v="0.28000000000000003"/>
    <n v="2"/>
    <n v="26"/>
    <n v="0.42"/>
    <x v="0"/>
    <x v="39"/>
    <n v="37"/>
  </r>
  <r>
    <d v="2013-09-12T00:00:00"/>
    <s v="ativada"/>
    <s v="[onix 2013]"/>
    <x v="2"/>
    <s v="qualificada"/>
    <n v="0.42"/>
    <n v="41"/>
    <n v="302"/>
    <n v="9.17"/>
    <x v="0"/>
    <x v="42"/>
    <n v="37"/>
  </r>
  <r>
    <d v="2013-09-17T00:00:00"/>
    <s v="ativada"/>
    <s v="carro novo Onix"/>
    <x v="1"/>
    <s v="qualificada"/>
    <n v="0.25"/>
    <n v="0"/>
    <n v="1"/>
    <n v="0"/>
    <x v="0"/>
    <x v="3"/>
    <n v="38"/>
  </r>
  <r>
    <d v="2013-09-05T00:00:00"/>
    <s v="ativada"/>
    <s v="novo Onix chevrolet"/>
    <x v="4"/>
    <s v="qualificada"/>
    <n v="0.14000000000000001"/>
    <n v="2"/>
    <n v="5"/>
    <n v="0.16"/>
    <x v="0"/>
    <x v="76"/>
    <n v="36"/>
  </r>
  <r>
    <d v="2013-08-28T00:00:00"/>
    <s v="ativada"/>
    <s v="Onix transmissão automática"/>
    <x v="3"/>
    <s v="qualificada"/>
    <n v="0.8"/>
    <n v="0"/>
    <n v="1"/>
    <n v="0"/>
    <x v="0"/>
    <x v="66"/>
    <n v="35"/>
  </r>
  <r>
    <d v="2013-09-28T00:00:00"/>
    <s v="ativada"/>
    <s v="imagens Onix"/>
    <x v="0"/>
    <s v="qualificada"/>
    <n v="0.63"/>
    <n v="3"/>
    <n v="20"/>
    <n v="0.92"/>
    <x v="0"/>
    <x v="112"/>
    <n v="39"/>
  </r>
  <r>
    <d v="2013-09-12T00:00:00"/>
    <s v="ativada"/>
    <s v="onix 2012 chevrolet"/>
    <x v="2"/>
    <s v="qualificada"/>
    <n v="0.53"/>
    <n v="19"/>
    <n v="92"/>
    <n v="3.75"/>
    <x v="0"/>
    <x v="37"/>
    <n v="37"/>
  </r>
  <r>
    <d v="2013-09-24T00:00:00"/>
    <s v="ativada"/>
    <s v="carro Onix"/>
    <x v="1"/>
    <s v="qualificada"/>
    <n v="0.5"/>
    <n v="79"/>
    <n v="522"/>
    <n v="17.440000000000001"/>
    <x v="0"/>
    <x v="115"/>
    <n v="39"/>
  </r>
  <r>
    <d v="2013-09-10T00:00:00"/>
    <s v="ativada"/>
    <s v="Onix LT"/>
    <x v="6"/>
    <s v="qualificada"/>
    <n v="0.37"/>
    <n v="20"/>
    <n v="126"/>
    <n v="4.99"/>
    <x v="0"/>
    <x v="26"/>
    <n v="37"/>
  </r>
  <r>
    <d v="2013-09-17T00:00:00"/>
    <s v="ativada"/>
    <s v="foto onix 2014"/>
    <x v="0"/>
    <s v="qualificada"/>
    <n v="0.8"/>
    <n v="0"/>
    <n v="1"/>
    <n v="0"/>
    <x v="0"/>
    <x v="16"/>
    <n v="38"/>
  </r>
  <r>
    <d v="2013-09-05T00:00:00"/>
    <s v="ativada"/>
    <s v="Onix 6 marchas"/>
    <x v="3"/>
    <s v="qualificada"/>
    <n v="0.8"/>
    <n v="1"/>
    <n v="4"/>
    <n v="0.57999999999999996"/>
    <x v="0"/>
    <x v="4"/>
    <n v="36"/>
  </r>
  <r>
    <d v="2013-09-25T00:00:00"/>
    <s v="ativada"/>
    <s v="novo onix 2013 chevrolet"/>
    <x v="2"/>
    <s v="qualificada"/>
    <n v="0.9"/>
    <n v="1"/>
    <n v="9"/>
    <n v="0.31"/>
    <x v="0"/>
    <x v="60"/>
    <n v="39"/>
  </r>
  <r>
    <d v="2013-08-28T00:00:00"/>
    <s v="ativada"/>
    <s v="imagens onix 2013"/>
    <x v="0"/>
    <s v="qualificada"/>
    <n v="0.8"/>
    <n v="0"/>
    <n v="2"/>
    <n v="0"/>
    <x v="0"/>
    <x v="11"/>
    <n v="35"/>
  </r>
  <r>
    <d v="2013-09-25T00:00:00"/>
    <s v="ativada"/>
    <s v="Onix chevrolet"/>
    <x v="4"/>
    <s v="qualificada"/>
    <n v="0.75"/>
    <n v="448"/>
    <n v="2263"/>
    <n v="161.26"/>
    <x v="0"/>
    <x v="56"/>
    <n v="39"/>
  </r>
  <r>
    <d v="2013-09-13T00:00:00"/>
    <s v="ativada"/>
    <s v="carro novo onix 2013"/>
    <x v="2"/>
    <s v="qualificada"/>
    <n v="0.8"/>
    <n v="2"/>
    <n v="5"/>
    <n v="0.83"/>
    <x v="0"/>
    <x v="43"/>
    <n v="37"/>
  </r>
  <r>
    <d v="2013-09-02T00:00:00"/>
    <s v="ativada"/>
    <s v="carros novo Onix"/>
    <x v="1"/>
    <s v="qualificada"/>
    <n v="0.95"/>
    <n v="7"/>
    <n v="28"/>
    <n v="2.91"/>
    <x v="0"/>
    <x v="45"/>
    <n v="36"/>
  </r>
  <r>
    <d v="2013-09-11T00:00:00"/>
    <s v="ativada"/>
    <s v="carro onix 2013"/>
    <x v="2"/>
    <s v="qualificada"/>
    <n v="0.48"/>
    <n v="4"/>
    <n v="36"/>
    <n v="0.56999999999999995"/>
    <x v="0"/>
    <x v="38"/>
    <n v="37"/>
  </r>
  <r>
    <d v="2013-09-10T00:00:00"/>
    <s v="ativada"/>
    <s v="fotos onix 2012"/>
    <x v="0"/>
    <s v="qualificada"/>
    <n v="0.8"/>
    <n v="0"/>
    <n v="4"/>
    <n v="0"/>
    <x v="0"/>
    <x v="96"/>
    <n v="37"/>
  </r>
  <r>
    <d v="2013-09-17T00:00:00"/>
    <s v="ativada"/>
    <s v="Onix chevrolete"/>
    <x v="4"/>
    <s v="qualificada"/>
    <n v="0.8"/>
    <n v="1"/>
    <n v="13"/>
    <n v="0.64"/>
    <x v="0"/>
    <x v="14"/>
    <n v="38"/>
  </r>
  <r>
    <d v="2013-09-25T00:00:00"/>
    <s v="ativada"/>
    <s v="Onix gasolina"/>
    <x v="7"/>
    <s v="qualificada"/>
    <n v="0.8"/>
    <n v="2"/>
    <n v="15"/>
    <n v="1.25"/>
    <x v="0"/>
    <x v="41"/>
    <n v="39"/>
  </r>
  <r>
    <d v="2013-09-16T00:00:00"/>
    <s v="ativada"/>
    <s v="onix 2013 GM"/>
    <x v="2"/>
    <s v="qualificada"/>
    <n v="0.43"/>
    <n v="0"/>
    <n v="4"/>
    <n v="0"/>
    <x v="0"/>
    <x v="104"/>
    <n v="38"/>
  </r>
  <r>
    <d v="2013-09-27T00:00:00"/>
    <s v="ativada"/>
    <s v="Onix automático"/>
    <x v="3"/>
    <s v="qualificada"/>
    <n v="0.28000000000000003"/>
    <n v="3"/>
    <n v="35"/>
    <n v="0.74"/>
    <x v="0"/>
    <x v="39"/>
    <n v="39"/>
  </r>
  <r>
    <d v="2013-08-30T00:00:00"/>
    <s v="ativada"/>
    <s v="novo Onix chevrolet"/>
    <x v="4"/>
    <s v="qualificada"/>
    <n v="0.14000000000000001"/>
    <n v="2"/>
    <n v="4"/>
    <n v="0.11"/>
    <x v="0"/>
    <x v="76"/>
    <n v="35"/>
  </r>
  <r>
    <d v="2013-09-19T00:00:00"/>
    <s v="ativada"/>
    <s v="onix 2013 chevrolet"/>
    <x v="2"/>
    <s v="qualificada"/>
    <n v="0.43"/>
    <n v="0"/>
    <n v="2"/>
    <n v="0"/>
    <x v="0"/>
    <x v="58"/>
    <n v="38"/>
  </r>
  <r>
    <d v="2013-09-04T00:00:00"/>
    <s v="ativada"/>
    <s v="carros onix 2013"/>
    <x v="2"/>
    <s v="qualificada"/>
    <n v="0.95"/>
    <n v="4"/>
    <n v="16"/>
    <n v="0.84"/>
    <x v="0"/>
    <x v="54"/>
    <n v="36"/>
  </r>
  <r>
    <d v="2013-09-20T00:00:00"/>
    <s v="ativada"/>
    <s v="Onix LT"/>
    <x v="6"/>
    <s v="qualificada"/>
    <n v="0.37"/>
    <n v="15"/>
    <n v="98"/>
    <n v="3.46"/>
    <x v="0"/>
    <x v="26"/>
    <n v="38"/>
  </r>
  <r>
    <d v="2013-09-17T00:00:00"/>
    <s v="ativada"/>
    <s v="fotos novo onix 2013"/>
    <x v="0"/>
    <s v="qualificada"/>
    <n v="0.8"/>
    <n v="0"/>
    <n v="2"/>
    <n v="0"/>
    <x v="0"/>
    <x v="69"/>
    <n v="38"/>
  </r>
  <r>
    <d v="2013-08-30T00:00:00"/>
    <s v="ativada"/>
    <s v="carro Onyx"/>
    <x v="1"/>
    <s v="qualificada"/>
    <n v="0.89"/>
    <n v="4"/>
    <n v="39"/>
    <n v="1.7"/>
    <x v="0"/>
    <x v="82"/>
    <n v="35"/>
  </r>
  <r>
    <d v="2013-09-29T00:00:00"/>
    <s v="ativada"/>
    <s v="novo onix 2014 chevrolet"/>
    <x v="2"/>
    <s v="qualificada"/>
    <n v="0.8"/>
    <n v="0"/>
    <n v="5"/>
    <n v="0"/>
    <x v="0"/>
    <x v="40"/>
    <n v="39"/>
  </r>
  <r>
    <d v="2013-09-07T00:00:00"/>
    <s v="ativada"/>
    <s v="foto Onyx"/>
    <x v="0"/>
    <s v="qualificada"/>
    <n v="0.63"/>
    <n v="1"/>
    <n v="10"/>
    <n v="0.48"/>
    <x v="0"/>
    <x v="108"/>
    <n v="36"/>
  </r>
  <r>
    <d v="2013-09-22T00:00:00"/>
    <s v="ativada"/>
    <s v="carro Onix"/>
    <x v="1"/>
    <s v="qualificada"/>
    <n v="0.5"/>
    <n v="79"/>
    <n v="452"/>
    <n v="17.98"/>
    <x v="0"/>
    <x v="115"/>
    <n v="38"/>
  </r>
  <r>
    <d v="2013-09-06T00:00:00"/>
    <s v="ativada"/>
    <s v="novo Onix automático"/>
    <x v="3"/>
    <s v="qualificada"/>
    <n v="0.8"/>
    <n v="1"/>
    <n v="15"/>
    <n v="0.28000000000000003"/>
    <x v="0"/>
    <x v="10"/>
    <n v="36"/>
  </r>
  <r>
    <d v="2013-09-13T00:00:00"/>
    <s v="ativada"/>
    <s v="Onix bonito"/>
    <x v="9"/>
    <s v="qualificada"/>
    <n v="0.8"/>
    <n v="2"/>
    <n v="6"/>
    <n v="0.8"/>
    <x v="0"/>
    <x v="84"/>
    <n v="37"/>
  </r>
  <r>
    <d v="2013-09-25T00:00:00"/>
    <s v="ativada"/>
    <s v="[Onix chevrolet]"/>
    <x v="4"/>
    <s v="qualificada"/>
    <n v="0.65"/>
    <n v="121"/>
    <n v="535"/>
    <n v="41.89"/>
    <x v="0"/>
    <x v="56"/>
    <n v="39"/>
  </r>
  <r>
    <d v="2013-09-22T00:00:00"/>
    <s v="ativada"/>
    <s v="carro onix 2013"/>
    <x v="2"/>
    <s v="qualificada"/>
    <n v="0.48"/>
    <n v="1"/>
    <n v="5"/>
    <n v="0.44"/>
    <x v="0"/>
    <x v="38"/>
    <n v="38"/>
  </r>
  <r>
    <d v="2013-09-12T00:00:00"/>
    <s v="ativada"/>
    <s v="carros Onix"/>
    <x v="1"/>
    <s v="qualificada"/>
    <n v="0.37"/>
    <n v="8"/>
    <n v="69"/>
    <n v="1.82"/>
    <x v="0"/>
    <x v="95"/>
    <n v="37"/>
  </r>
  <r>
    <d v="2013-09-04T00:00:00"/>
    <s v="ativada"/>
    <s v="foto onix 2014"/>
    <x v="0"/>
    <s v="qualificada"/>
    <n v="0.8"/>
    <n v="0"/>
    <n v="5"/>
    <n v="0"/>
    <x v="0"/>
    <x v="16"/>
    <n v="36"/>
  </r>
  <r>
    <d v="2013-09-18T00:00:00"/>
    <s v="ativada"/>
    <s v="carro novo onix 2014"/>
    <x v="2"/>
    <s v="qualificada"/>
    <n v="0.8"/>
    <n v="0"/>
    <n v="1"/>
    <n v="0"/>
    <x v="0"/>
    <x v="111"/>
    <n v="38"/>
  </r>
  <r>
    <d v="2013-09-15T00:00:00"/>
    <s v="ativada"/>
    <s v="novo Onix automático"/>
    <x v="3"/>
    <s v="qualificada"/>
    <n v="0.8"/>
    <n v="4"/>
    <n v="20"/>
    <n v="1.31"/>
    <x v="0"/>
    <x v="10"/>
    <n v="37"/>
  </r>
  <r>
    <d v="2013-08-28T00:00:00"/>
    <s v="ativada"/>
    <s v="fotos onix 2014"/>
    <x v="0"/>
    <s v="qualificada"/>
    <n v="0.8"/>
    <n v="2"/>
    <n v="5"/>
    <n v="1.1000000000000001"/>
    <x v="0"/>
    <x v="90"/>
    <n v="35"/>
  </r>
  <r>
    <d v="2013-09-06T00:00:00"/>
    <s v="ativada"/>
    <s v="carros onix 2014"/>
    <x v="2"/>
    <s v="qualificada"/>
    <n v="0.85"/>
    <n v="2"/>
    <n v="5"/>
    <n v="0.93"/>
    <x v="0"/>
    <x v="5"/>
    <n v="36"/>
  </r>
  <r>
    <d v="2013-09-08T00:00:00"/>
    <s v="ativada"/>
    <s v="[onix 2013]"/>
    <x v="2"/>
    <s v="qualificada"/>
    <n v="0.42"/>
    <n v="30"/>
    <n v="246"/>
    <n v="6.06"/>
    <x v="0"/>
    <x v="42"/>
    <n v="36"/>
  </r>
  <r>
    <d v="2013-09-01T00:00:00"/>
    <s v="ativada"/>
    <s v="Onix chevy"/>
    <x v="4"/>
    <s v="qualificada"/>
    <n v="0.67"/>
    <n v="10"/>
    <n v="54"/>
    <n v="2.81"/>
    <x v="0"/>
    <x v="44"/>
    <n v="35"/>
  </r>
  <r>
    <d v="2013-09-07T00:00:00"/>
    <s v="ativada"/>
    <s v="Onix LT chevrolet"/>
    <x v="6"/>
    <s v="qualificada"/>
    <n v="0.2"/>
    <n v="0"/>
    <n v="1"/>
    <n v="0"/>
    <x v="0"/>
    <x v="106"/>
    <n v="36"/>
  </r>
  <r>
    <d v="2013-09-03T00:00:00"/>
    <s v="ativada"/>
    <s v="Onix general motors"/>
    <x v="4"/>
    <s v="qualificada"/>
    <n v="0.2"/>
    <n v="0"/>
    <n v="1"/>
    <n v="0"/>
    <x v="0"/>
    <x v="62"/>
    <n v="36"/>
  </r>
  <r>
    <d v="2013-09-02T00:00:00"/>
    <s v="ativada"/>
    <s v="fotos onix 2013"/>
    <x v="0"/>
    <s v="qualificada"/>
    <n v="0.8"/>
    <n v="1"/>
    <n v="10"/>
    <n v="0.3"/>
    <x v="0"/>
    <x v="51"/>
    <n v="36"/>
  </r>
  <r>
    <d v="2013-09-22T00:00:00"/>
    <s v="ativada"/>
    <s v="Onix LS GM"/>
    <x v="8"/>
    <s v="qualificada"/>
    <n v="0.8"/>
    <n v="0"/>
    <n v="5"/>
    <n v="0"/>
    <x v="0"/>
    <x v="30"/>
    <n v="38"/>
  </r>
  <r>
    <d v="2013-09-23T00:00:00"/>
    <s v="ativada"/>
    <s v="imagens Onix"/>
    <x v="0"/>
    <s v="qualificada"/>
    <n v="0.63"/>
    <n v="0"/>
    <n v="29"/>
    <n v="0"/>
    <x v="0"/>
    <x v="112"/>
    <n v="39"/>
  </r>
  <r>
    <d v="2013-09-10T00:00:00"/>
    <s v="ativada"/>
    <s v="carros onix 2014"/>
    <x v="2"/>
    <s v="qualificada"/>
    <n v="0.85"/>
    <n v="0"/>
    <n v="18"/>
    <n v="0"/>
    <x v="0"/>
    <x v="5"/>
    <n v="37"/>
  </r>
  <r>
    <d v="2013-08-28T00:00:00"/>
    <s v="ativada"/>
    <s v="carros Onix"/>
    <x v="1"/>
    <s v="qualificada"/>
    <n v="0.37"/>
    <n v="11"/>
    <n v="76"/>
    <n v="2.23"/>
    <x v="0"/>
    <x v="95"/>
    <n v="35"/>
  </r>
  <r>
    <d v="2013-09-21T00:00:00"/>
    <s v="ativada"/>
    <s v="imagem Onix"/>
    <x v="0"/>
    <s v="qualificada"/>
    <n v="0.42"/>
    <n v="1"/>
    <n v="7"/>
    <n v="0.28999999999999998"/>
    <x v="0"/>
    <x v="17"/>
    <n v="38"/>
  </r>
  <r>
    <d v="2013-09-10T00:00:00"/>
    <s v="ativada"/>
    <s v="imagem onix 2014"/>
    <x v="0"/>
    <s v="qualificada"/>
    <n v="0.8"/>
    <n v="0"/>
    <n v="1"/>
    <n v="0"/>
    <x v="0"/>
    <x v="110"/>
    <n v="37"/>
  </r>
  <r>
    <d v="2013-08-29T00:00:00"/>
    <s v="ativada"/>
    <s v="onix LT 2012"/>
    <x v="6"/>
    <s v="qualificada"/>
    <n v="0.8"/>
    <n v="4"/>
    <n v="14"/>
    <n v="2.58"/>
    <x v="0"/>
    <x v="64"/>
    <n v="35"/>
  </r>
  <r>
    <d v="2013-09-18T00:00:00"/>
    <s v="ativada"/>
    <s v="lançamento onix 2014"/>
    <x v="2"/>
    <s v="qualificada"/>
    <n v="0.8"/>
    <n v="0"/>
    <n v="3"/>
    <n v="0"/>
    <x v="0"/>
    <x v="101"/>
    <n v="38"/>
  </r>
  <r>
    <d v="2013-09-18T00:00:00"/>
    <s v="ativada"/>
    <s v="carro novo Onix"/>
    <x v="1"/>
    <s v="qualificada"/>
    <n v="0.25"/>
    <n v="1"/>
    <n v="2"/>
    <n v="0.14000000000000001"/>
    <x v="0"/>
    <x v="3"/>
    <n v="38"/>
  </r>
  <r>
    <d v="2013-09-05T00:00:00"/>
    <s v="ativada"/>
    <s v="onix 2013 chevrolet"/>
    <x v="2"/>
    <s v="qualificada"/>
    <n v="0.43"/>
    <n v="0"/>
    <n v="2"/>
    <n v="0"/>
    <x v="0"/>
    <x v="58"/>
    <n v="36"/>
  </r>
  <r>
    <d v="2013-09-03T00:00:00"/>
    <s v="ativada"/>
    <s v="Onix LT"/>
    <x v="6"/>
    <s v="qualificada"/>
    <n v="0.37"/>
    <n v="9"/>
    <n v="117"/>
    <n v="1.45"/>
    <x v="0"/>
    <x v="26"/>
    <n v="36"/>
  </r>
  <r>
    <d v="2013-09-05T00:00:00"/>
    <s v="ativada"/>
    <s v="Onix LS chevrolet"/>
    <x v="8"/>
    <s v="qualificada"/>
    <n v="0.8"/>
    <n v="1"/>
    <n v="3"/>
    <n v="0.12"/>
    <x v="0"/>
    <x v="73"/>
    <n v="36"/>
  </r>
  <r>
    <d v="2013-09-05T00:00:00"/>
    <s v="ativada"/>
    <s v="lançamento onix 2013"/>
    <x v="2"/>
    <s v="qualificada"/>
    <n v="0.8"/>
    <n v="0"/>
    <n v="4"/>
    <n v="0"/>
    <x v="0"/>
    <x v="47"/>
    <n v="36"/>
  </r>
  <r>
    <d v="2013-09-03T00:00:00"/>
    <s v="ativada"/>
    <s v="Onix chevrolett"/>
    <x v="4"/>
    <s v="qualificada"/>
    <n v="0.8"/>
    <n v="1"/>
    <n v="5"/>
    <n v="0.04"/>
    <x v="0"/>
    <x v="102"/>
    <n v="36"/>
  </r>
  <r>
    <d v="2013-09-03T00:00:00"/>
    <s v="ativada"/>
    <s v="imagens novo Onix"/>
    <x v="0"/>
    <s v="qualificada"/>
    <n v="0.8"/>
    <n v="1"/>
    <n v="4"/>
    <n v="0.33"/>
    <x v="0"/>
    <x v="21"/>
    <n v="36"/>
  </r>
  <r>
    <d v="2013-08-29T00:00:00"/>
    <s v="ativada"/>
    <s v="Onix automatizado"/>
    <x v="3"/>
    <s v="qualificada"/>
    <n v="0.8"/>
    <n v="26"/>
    <n v="110"/>
    <n v="13.06"/>
    <x v="0"/>
    <x v="20"/>
    <n v="35"/>
  </r>
  <r>
    <d v="2013-09-17T00:00:00"/>
    <s v="ativada"/>
    <s v="imagens onix 2014"/>
    <x v="0"/>
    <s v="qualificada"/>
    <n v="0.8"/>
    <n v="0"/>
    <n v="1"/>
    <n v="0"/>
    <x v="0"/>
    <x v="59"/>
    <n v="38"/>
  </r>
  <r>
    <d v="2013-09-08T00:00:00"/>
    <s v="ativada"/>
    <s v="Onix GM"/>
    <x v="4"/>
    <s v="qualificada"/>
    <n v="0.49"/>
    <n v="10"/>
    <n v="80"/>
    <n v="1.5"/>
    <x v="0"/>
    <x v="9"/>
    <n v="36"/>
  </r>
  <r>
    <d v="2013-09-04T00:00:00"/>
    <s v="ativada"/>
    <s v="[Onix GM]"/>
    <x v="4"/>
    <s v="qualificada"/>
    <n v="0.41"/>
    <n v="4"/>
    <n v="40"/>
    <n v="0.2"/>
    <x v="0"/>
    <x v="9"/>
    <n v="36"/>
  </r>
  <r>
    <d v="2013-09-20T00:00:00"/>
    <s v="ativada"/>
    <s v="Onix 6 marchas"/>
    <x v="3"/>
    <s v="qualificada"/>
    <n v="0.8"/>
    <n v="0"/>
    <n v="5"/>
    <n v="0"/>
    <x v="0"/>
    <x v="4"/>
    <n v="38"/>
  </r>
  <r>
    <d v="2013-09-15T00:00:00"/>
    <s v="ativada"/>
    <s v="fotos novo onix 2014"/>
    <x v="0"/>
    <s v="qualificada"/>
    <n v="0.8"/>
    <n v="0"/>
    <n v="2"/>
    <n v="0"/>
    <x v="0"/>
    <x v="122"/>
    <n v="37"/>
  </r>
  <r>
    <d v="2013-08-30T00:00:00"/>
    <s v="ativada"/>
    <s v="lançamentos Onix"/>
    <x v="5"/>
    <s v="qualificada"/>
    <n v="0.8"/>
    <n v="1"/>
    <n v="10"/>
    <n v="0.38"/>
    <x v="0"/>
    <x v="18"/>
    <n v="35"/>
  </r>
  <r>
    <d v="2013-09-20T00:00:00"/>
    <s v="ativada"/>
    <s v="automóveis Onix"/>
    <x v="1"/>
    <s v="qualificada"/>
    <n v="0.6"/>
    <n v="0"/>
    <n v="1"/>
    <n v="0"/>
    <x v="0"/>
    <x v="88"/>
    <n v="38"/>
  </r>
  <r>
    <d v="2013-09-16T00:00:00"/>
    <s v="ativada"/>
    <s v="carro novo onix 2014"/>
    <x v="2"/>
    <s v="qualificada"/>
    <n v="0.8"/>
    <n v="1"/>
    <n v="5"/>
    <n v="0.8"/>
    <x v="0"/>
    <x v="111"/>
    <n v="38"/>
  </r>
  <r>
    <d v="2013-09-15T00:00:00"/>
    <s v="ativada"/>
    <s v="onix LS 2012"/>
    <x v="8"/>
    <s v="qualificada"/>
    <n v="0.8"/>
    <n v="1"/>
    <n v="2"/>
    <n v="0.06"/>
    <x v="0"/>
    <x v="32"/>
    <n v="37"/>
  </r>
  <r>
    <d v="2013-09-21T00:00:00"/>
    <s v="ativada"/>
    <s v="Onyx GM"/>
    <x v="4"/>
    <s v="qualificada"/>
    <n v="0.33"/>
    <n v="0"/>
    <n v="2"/>
    <n v="0"/>
    <x v="0"/>
    <x v="92"/>
    <n v="38"/>
  </r>
  <r>
    <d v="2013-09-01T00:00:00"/>
    <s v="ativada"/>
    <s v="novo Onix chevrolet"/>
    <x v="4"/>
    <s v="qualificada"/>
    <n v="0.14000000000000001"/>
    <n v="5"/>
    <n v="9"/>
    <n v="0.4"/>
    <x v="0"/>
    <x v="76"/>
    <n v="35"/>
  </r>
  <r>
    <d v="2013-09-05T00:00:00"/>
    <s v="ativada"/>
    <s v="Onix LS GM"/>
    <x v="8"/>
    <s v="qualificada"/>
    <n v="0.8"/>
    <n v="2"/>
    <n v="9"/>
    <n v="0.88"/>
    <x v="0"/>
    <x v="30"/>
    <n v="36"/>
  </r>
  <r>
    <d v="2013-08-28T00:00:00"/>
    <s v="ativada"/>
    <s v="onix LT 2014 chevrolet"/>
    <x v="6"/>
    <s v="qualificada"/>
    <n v="0.8"/>
    <n v="0"/>
    <n v="1"/>
    <n v="0"/>
    <x v="0"/>
    <x v="119"/>
    <n v="35"/>
  </r>
  <r>
    <d v="2013-09-11T00:00:00"/>
    <s v="ativada"/>
    <s v="onix LS 2013"/>
    <x v="8"/>
    <s v="qualificada"/>
    <n v="0.8"/>
    <n v="0"/>
    <n v="3"/>
    <n v="0"/>
    <x v="0"/>
    <x v="75"/>
    <n v="37"/>
  </r>
  <r>
    <d v="2013-08-29T00:00:00"/>
    <s v="ativada"/>
    <s v="foto onix 2013"/>
    <x v="0"/>
    <s v="qualificada"/>
    <n v="0.8"/>
    <n v="0"/>
    <n v="5"/>
    <n v="0"/>
    <x v="0"/>
    <x v="57"/>
    <n v="35"/>
  </r>
  <r>
    <d v="2013-09-03T00:00:00"/>
    <s v="ativada"/>
    <s v="novo onix 2013 chevrolet"/>
    <x v="2"/>
    <s v="qualificada"/>
    <n v="0.9"/>
    <n v="1"/>
    <n v="10"/>
    <n v="0.19"/>
    <x v="0"/>
    <x v="60"/>
    <n v="36"/>
  </r>
  <r>
    <d v="2013-09-03T00:00:00"/>
    <s v="ativada"/>
    <s v="carro novo Onix"/>
    <x v="1"/>
    <s v="qualificada"/>
    <n v="0.25"/>
    <n v="0"/>
    <n v="4"/>
    <n v="0"/>
    <x v="0"/>
    <x v="3"/>
    <n v="36"/>
  </r>
  <r>
    <d v="2013-09-07T00:00:00"/>
    <s v="ativada"/>
    <s v="imagens Onyx"/>
    <x v="0"/>
    <s v="baixo volume de pesquisa"/>
    <n v="0.9"/>
    <n v="0"/>
    <n v="4"/>
    <n v="0"/>
    <x v="0"/>
    <x v="85"/>
    <n v="36"/>
  </r>
  <r>
    <d v="2013-09-12T00:00:00"/>
    <s v="ativada"/>
    <s v="carros novo Onix"/>
    <x v="1"/>
    <s v="qualificada"/>
    <n v="0.95"/>
    <n v="1"/>
    <n v="23"/>
    <n v="0.51"/>
    <x v="0"/>
    <x v="45"/>
    <n v="37"/>
  </r>
  <r>
    <d v="2013-09-27T00:00:00"/>
    <s v="ativada"/>
    <s v="carro onix 2012"/>
    <x v="2"/>
    <s v="qualificada"/>
    <n v="0.48"/>
    <n v="1"/>
    <n v="10"/>
    <n v="0.13"/>
    <x v="0"/>
    <x v="22"/>
    <n v="39"/>
  </r>
  <r>
    <d v="2013-09-09T00:00:00"/>
    <s v="ativada"/>
    <s v="data de lançamento Onix"/>
    <x v="5"/>
    <s v="qualificada"/>
    <n v="0.8"/>
    <n v="0"/>
    <n v="0"/>
    <n v="0"/>
    <x v="0"/>
    <x v="123"/>
    <n v="37"/>
  </r>
  <r>
    <d v="2013-09-17T00:00:00"/>
    <s v="ativada"/>
    <s v="fotos novo Onix"/>
    <x v="0"/>
    <s v="qualificada"/>
    <n v="1.1599999999999999"/>
    <n v="1"/>
    <n v="26"/>
    <n v="0.48"/>
    <x v="0"/>
    <x v="79"/>
    <n v="38"/>
  </r>
  <r>
    <d v="2013-09-14T00:00:00"/>
    <s v="ativada"/>
    <s v="novo onix 2012"/>
    <x v="2"/>
    <s v="qualificada"/>
    <n v="0.67"/>
    <n v="0"/>
    <n v="14"/>
    <n v="0"/>
    <x v="0"/>
    <x v="24"/>
    <n v="37"/>
  </r>
  <r>
    <d v="2013-09-18T00:00:00"/>
    <s v="ativada"/>
    <s v="carro onix 2013"/>
    <x v="2"/>
    <s v="qualificada"/>
    <n v="0.48"/>
    <n v="1"/>
    <n v="14"/>
    <n v="0.47"/>
    <x v="0"/>
    <x v="38"/>
    <n v="38"/>
  </r>
  <r>
    <d v="2013-09-21T00:00:00"/>
    <s v="ativada"/>
    <s v="Onix LS chevrolet"/>
    <x v="8"/>
    <s v="qualificada"/>
    <n v="0.8"/>
    <n v="0"/>
    <n v="4"/>
    <n v="0"/>
    <x v="0"/>
    <x v="73"/>
    <n v="38"/>
  </r>
  <r>
    <d v="2013-09-27T00:00:00"/>
    <s v="ativada"/>
    <s v="Onix LS"/>
    <x v="8"/>
    <s v="qualificada"/>
    <n v="0.24"/>
    <n v="5"/>
    <n v="35"/>
    <n v="0.88"/>
    <x v="0"/>
    <x v="97"/>
    <n v="39"/>
  </r>
  <r>
    <d v="2013-09-01T00:00:00"/>
    <s v="ativada"/>
    <s v="novo onix 2012 chevrolet"/>
    <x v="2"/>
    <s v="baixo volume de pesquisa"/>
    <n v="0.8"/>
    <n v="0"/>
    <n v="10"/>
    <n v="0"/>
    <x v="0"/>
    <x v="13"/>
    <n v="35"/>
  </r>
  <r>
    <d v="2013-09-07T00:00:00"/>
    <s v="ativada"/>
    <s v="carro novo Onix"/>
    <x v="1"/>
    <s v="qualificada"/>
    <n v="0.25"/>
    <n v="3"/>
    <n v="5"/>
    <n v="0.52"/>
    <x v="0"/>
    <x v="3"/>
    <n v="36"/>
  </r>
  <r>
    <d v="2013-09-12T00:00:00"/>
    <s v="ativada"/>
    <s v="imagens Onix"/>
    <x v="0"/>
    <s v="qualificada"/>
    <n v="0.63"/>
    <n v="2"/>
    <n v="16"/>
    <n v="0.38"/>
    <x v="0"/>
    <x v="112"/>
    <n v="37"/>
  </r>
  <r>
    <d v="2013-09-08T00:00:00"/>
    <s v="ativada"/>
    <s v="Onix gasolina"/>
    <x v="7"/>
    <s v="qualificada"/>
    <n v="0.8"/>
    <n v="1"/>
    <n v="45"/>
    <n v="0.56999999999999995"/>
    <x v="0"/>
    <x v="41"/>
    <n v="36"/>
  </r>
  <r>
    <d v="2013-09-21T00:00:00"/>
    <s v="ativada"/>
    <s v="onyx 2013"/>
    <x v="2"/>
    <s v="qualificada"/>
    <n v="0.8"/>
    <n v="8"/>
    <n v="27"/>
    <n v="3.33"/>
    <x v="0"/>
    <x v="103"/>
    <n v="38"/>
  </r>
  <r>
    <d v="2013-09-07T00:00:00"/>
    <s v="ativada"/>
    <s v="imagens Onix"/>
    <x v="0"/>
    <s v="qualificada"/>
    <n v="0.63"/>
    <n v="0"/>
    <n v="50"/>
    <n v="0"/>
    <x v="0"/>
    <x v="112"/>
    <n v="36"/>
  </r>
  <r>
    <d v="2013-09-26T00:00:00"/>
    <s v="ativada"/>
    <s v="onix LT 2012"/>
    <x v="6"/>
    <s v="qualificada"/>
    <n v="0.8"/>
    <n v="0"/>
    <n v="11"/>
    <n v="0"/>
    <x v="0"/>
    <x v="64"/>
    <n v="39"/>
  </r>
  <r>
    <d v="2013-09-28T00:00:00"/>
    <s v="ativada"/>
    <s v="fotos onix 2014"/>
    <x v="0"/>
    <s v="qualificada"/>
    <n v="0.8"/>
    <n v="4"/>
    <n v="13"/>
    <n v="1.37"/>
    <x v="0"/>
    <x v="90"/>
    <n v="39"/>
  </r>
  <r>
    <d v="2013-09-13T00:00:00"/>
    <s v="ativada"/>
    <s v="foto onix 2013"/>
    <x v="0"/>
    <s v="qualificada"/>
    <n v="0.8"/>
    <n v="0"/>
    <n v="2"/>
    <n v="0"/>
    <x v="0"/>
    <x v="57"/>
    <n v="37"/>
  </r>
  <r>
    <d v="2013-09-16T00:00:00"/>
    <s v="ativada"/>
    <s v="onix 2014 chevrolet"/>
    <x v="2"/>
    <s v="qualificada"/>
    <n v="0.26"/>
    <n v="0"/>
    <n v="9"/>
    <n v="0"/>
    <x v="0"/>
    <x v="61"/>
    <n v="38"/>
  </r>
  <r>
    <d v="2013-09-17T00:00:00"/>
    <s v="ativada"/>
    <s v="carro onix 2013"/>
    <x v="2"/>
    <s v="qualificada"/>
    <n v="0.48"/>
    <n v="2"/>
    <n v="13"/>
    <n v="0.12"/>
    <x v="0"/>
    <x v="38"/>
    <n v="38"/>
  </r>
  <r>
    <d v="2013-08-30T00:00:00"/>
    <s v="ativada"/>
    <s v="onix LT 2012"/>
    <x v="6"/>
    <s v="qualificada"/>
    <n v="0.8"/>
    <n v="2"/>
    <n v="12"/>
    <n v="0.94"/>
    <x v="0"/>
    <x v="64"/>
    <n v="35"/>
  </r>
  <r>
    <d v="2013-08-31T00:00:00"/>
    <s v="ativada"/>
    <s v="carros Onix"/>
    <x v="1"/>
    <s v="qualificada"/>
    <n v="0.37"/>
    <n v="3"/>
    <n v="66"/>
    <n v="0.55000000000000004"/>
    <x v="0"/>
    <x v="95"/>
    <n v="35"/>
  </r>
  <r>
    <d v="2013-09-22T00:00:00"/>
    <s v="ativada"/>
    <s v="lançamento onix 2013"/>
    <x v="2"/>
    <s v="qualificada"/>
    <n v="0.8"/>
    <n v="0"/>
    <n v="2"/>
    <n v="0"/>
    <x v="0"/>
    <x v="47"/>
    <n v="38"/>
  </r>
  <r>
    <d v="2013-09-28T00:00:00"/>
    <s v="ativada"/>
    <s v="onix 2013"/>
    <x v="2"/>
    <s v="qualificada"/>
    <n v="0.43"/>
    <n v="3"/>
    <n v="26"/>
    <n v="0.95"/>
    <x v="0"/>
    <x v="42"/>
    <n v="39"/>
  </r>
  <r>
    <d v="2013-09-25T00:00:00"/>
    <s v="ativada"/>
    <s v="Onyx diesel"/>
    <x v="7"/>
    <s v="qualificada"/>
    <n v="0.8"/>
    <n v="0"/>
    <n v="1"/>
    <n v="0"/>
    <x v="0"/>
    <x v="80"/>
    <n v="39"/>
  </r>
  <r>
    <d v="2013-09-19T00:00:00"/>
    <s v="ativada"/>
    <s v="fotos onix 2014"/>
    <x v="0"/>
    <s v="qualificada"/>
    <n v="0.8"/>
    <n v="2"/>
    <n v="11"/>
    <n v="0.87"/>
    <x v="0"/>
    <x v="90"/>
    <n v="38"/>
  </r>
  <r>
    <d v="2013-09-01T00:00:00"/>
    <s v="ativada"/>
    <s v="Onix câmbio automático"/>
    <x v="3"/>
    <s v="qualificada"/>
    <n v="0.8"/>
    <n v="2"/>
    <n v="29"/>
    <n v="1.17"/>
    <x v="0"/>
    <x v="31"/>
    <n v="35"/>
  </r>
  <r>
    <d v="2013-09-11T00:00:00"/>
    <s v="ativada"/>
    <s v="onix LT 2014"/>
    <x v="6"/>
    <s v="qualificada"/>
    <n v="0.8"/>
    <n v="1"/>
    <n v="16"/>
    <n v="0.3"/>
    <x v="0"/>
    <x v="116"/>
    <n v="37"/>
  </r>
  <r>
    <d v="2013-09-13T00:00:00"/>
    <s v="ativada"/>
    <s v="onix LT 2014"/>
    <x v="6"/>
    <s v="qualificada"/>
    <n v="0.8"/>
    <n v="2"/>
    <n v="12"/>
    <n v="0.46"/>
    <x v="0"/>
    <x v="116"/>
    <n v="37"/>
  </r>
  <r>
    <d v="2013-09-27T00:00:00"/>
    <s v="ativada"/>
    <s v="novo onix 2014 chevrolet"/>
    <x v="2"/>
    <s v="qualificada"/>
    <n v="0.8"/>
    <n v="0"/>
    <n v="2"/>
    <n v="0"/>
    <x v="0"/>
    <x v="40"/>
    <n v="39"/>
  </r>
  <r>
    <d v="2013-09-16T00:00:00"/>
    <s v="ativada"/>
    <s v="Onix GM"/>
    <x v="4"/>
    <s v="qualificada"/>
    <n v="0.49"/>
    <n v="14"/>
    <n v="155"/>
    <n v="2.82"/>
    <x v="0"/>
    <x v="9"/>
    <n v="38"/>
  </r>
  <r>
    <d v="2013-09-25T00:00:00"/>
    <s v="ativada"/>
    <s v="Onix LT chevrolet"/>
    <x v="6"/>
    <s v="qualificada"/>
    <n v="0.2"/>
    <n v="0"/>
    <n v="1"/>
    <n v="0"/>
    <x v="0"/>
    <x v="106"/>
    <n v="39"/>
  </r>
  <r>
    <d v="2013-09-03T00:00:00"/>
    <s v="ativada"/>
    <s v="lançamentos Onix"/>
    <x v="5"/>
    <s v="qualificada"/>
    <n v="0.8"/>
    <n v="2"/>
    <n v="7"/>
    <n v="0.48"/>
    <x v="0"/>
    <x v="18"/>
    <n v="36"/>
  </r>
  <r>
    <d v="2013-08-30T00:00:00"/>
    <s v="ativada"/>
    <s v="Onix diesel"/>
    <x v="7"/>
    <s v="qualificada"/>
    <n v="0.8"/>
    <n v="0"/>
    <n v="3"/>
    <n v="0"/>
    <x v="0"/>
    <x v="28"/>
    <n v="35"/>
  </r>
  <r>
    <d v="2013-09-05T00:00:00"/>
    <s v="ativada"/>
    <s v="novo onix 2012 chevrolet"/>
    <x v="2"/>
    <s v="baixo volume de pesquisa"/>
    <n v="0.8"/>
    <n v="0"/>
    <n v="0"/>
    <n v="0"/>
    <x v="0"/>
    <x v="13"/>
    <n v="36"/>
  </r>
  <r>
    <d v="2013-09-08T00:00:00"/>
    <s v="ativada"/>
    <s v="Onix LT"/>
    <x v="6"/>
    <s v="qualificada"/>
    <n v="0.37"/>
    <n v="15"/>
    <n v="79"/>
    <n v="3.15"/>
    <x v="0"/>
    <x v="26"/>
    <n v="36"/>
  </r>
  <r>
    <d v="2013-09-21T00:00:00"/>
    <s v="ativada"/>
    <s v="onix 2013"/>
    <x v="2"/>
    <s v="qualificada"/>
    <n v="0.43"/>
    <n v="4"/>
    <n v="25"/>
    <n v="0.94"/>
    <x v="0"/>
    <x v="42"/>
    <n v="38"/>
  </r>
  <r>
    <d v="2013-09-04T00:00:00"/>
    <s v="ativada"/>
    <s v="fotos Onix"/>
    <x v="0"/>
    <s v="qualificada"/>
    <n v="0.27"/>
    <n v="6"/>
    <n v="129"/>
    <n v="0.77"/>
    <x v="0"/>
    <x v="65"/>
    <n v="36"/>
  </r>
  <r>
    <d v="2013-09-22T00:00:00"/>
    <s v="ativada"/>
    <s v="automóveis Onix"/>
    <x v="1"/>
    <s v="qualificada"/>
    <n v="0.6"/>
    <n v="0"/>
    <n v="2"/>
    <n v="0"/>
    <x v="0"/>
    <x v="88"/>
    <n v="38"/>
  </r>
  <r>
    <d v="2013-09-05T00:00:00"/>
    <s v="ativada"/>
    <s v="onix 2013"/>
    <x v="2"/>
    <s v="qualificada"/>
    <n v="0.43"/>
    <n v="3"/>
    <n v="55"/>
    <n v="0.92"/>
    <x v="0"/>
    <x v="42"/>
    <n v="36"/>
  </r>
  <r>
    <d v="2013-09-12T00:00:00"/>
    <s v="ativada"/>
    <s v="onix 2013"/>
    <x v="2"/>
    <s v="qualificada"/>
    <n v="0.43"/>
    <n v="7"/>
    <n v="44"/>
    <n v="1.1100000000000001"/>
    <x v="0"/>
    <x v="42"/>
    <n v="37"/>
  </r>
  <r>
    <d v="2013-09-14T00:00:00"/>
    <s v="ativada"/>
    <s v="imagem Onix"/>
    <x v="0"/>
    <s v="qualificada"/>
    <n v="0.42"/>
    <n v="0"/>
    <n v="5"/>
    <n v="0"/>
    <x v="0"/>
    <x v="17"/>
    <n v="37"/>
  </r>
  <r>
    <d v="2013-09-15T00:00:00"/>
    <s v="ativada"/>
    <s v="carros onix 2012"/>
    <x v="2"/>
    <s v="qualificada"/>
    <n v="0.8"/>
    <n v="1"/>
    <n v="17"/>
    <n v="0.28000000000000003"/>
    <x v="0"/>
    <x v="46"/>
    <n v="37"/>
  </r>
  <r>
    <d v="2013-09-19T00:00:00"/>
    <s v="ativada"/>
    <s v="fotos Onyx"/>
    <x v="0"/>
    <s v="qualificada"/>
    <n v="0.67"/>
    <n v="0"/>
    <n v="9"/>
    <n v="0"/>
    <x v="0"/>
    <x v="87"/>
    <n v="38"/>
  </r>
  <r>
    <d v="2013-09-16T00:00:00"/>
    <s v="ativada"/>
    <s v="Onyx automático"/>
    <x v="3"/>
    <s v="baixo volume de pesquisa"/>
    <n v="0.62"/>
    <n v="6"/>
    <n v="66"/>
    <n v="1.95"/>
    <x v="0"/>
    <x v="83"/>
    <n v="38"/>
  </r>
  <r>
    <d v="2013-09-02T00:00:00"/>
    <s v="ativada"/>
    <s v="onix 2014 automático"/>
    <x v="3"/>
    <s v="qualificada"/>
    <n v="0.8"/>
    <n v="4"/>
    <n v="35"/>
    <n v="1.08"/>
    <x v="0"/>
    <x v="12"/>
    <n v="36"/>
  </r>
  <r>
    <d v="2013-09-01T00:00:00"/>
    <s v="ativada"/>
    <s v="novo onix 2014"/>
    <x v="2"/>
    <s v="qualificada"/>
    <n v="0.68"/>
    <n v="8"/>
    <n v="66"/>
    <n v="2.96"/>
    <x v="0"/>
    <x v="8"/>
    <n v="35"/>
  </r>
  <r>
    <d v="2013-09-04T00:00:00"/>
    <s v="ativada"/>
    <s v="onyx 2013 chevrolet"/>
    <x v="2"/>
    <s v="baixo volume de pesquisa"/>
    <n v="0.8"/>
    <n v="1"/>
    <n v="11"/>
    <n v="0.79"/>
    <x v="0"/>
    <x v="15"/>
    <n v="36"/>
  </r>
  <r>
    <d v="2013-09-04T00:00:00"/>
    <s v="ativada"/>
    <s v="onyx 2014"/>
    <x v="2"/>
    <s v="qualificada"/>
    <n v="0.95"/>
    <n v="1"/>
    <n v="18"/>
    <n v="0.34"/>
    <x v="0"/>
    <x v="49"/>
    <n v="36"/>
  </r>
  <r>
    <d v="2013-09-06T00:00:00"/>
    <s v="ativada"/>
    <s v="foto novo Onix"/>
    <x v="0"/>
    <s v="qualificada"/>
    <n v="0.8"/>
    <n v="0"/>
    <n v="2"/>
    <n v="0"/>
    <x v="0"/>
    <x v="67"/>
    <n v="36"/>
  </r>
  <r>
    <d v="2013-09-27T00:00:00"/>
    <s v="ativada"/>
    <s v="onix LT 2013 chevrolet"/>
    <x v="6"/>
    <s v="qualificada"/>
    <n v="0.8"/>
    <n v="0"/>
    <n v="1"/>
    <n v="0"/>
    <x v="0"/>
    <x v="107"/>
    <n v="39"/>
  </r>
  <r>
    <d v="2013-09-19T00:00:00"/>
    <s v="ativada"/>
    <s v="lançamento onix 2014"/>
    <x v="2"/>
    <s v="qualificada"/>
    <n v="0.8"/>
    <n v="0"/>
    <n v="1"/>
    <n v="0"/>
    <x v="0"/>
    <x v="101"/>
    <n v="38"/>
  </r>
  <r>
    <d v="2013-09-27T00:00:00"/>
    <s v="ativada"/>
    <s v="Onix transmissão automática"/>
    <x v="3"/>
    <s v="qualificada"/>
    <n v="0.8"/>
    <n v="0"/>
    <n v="3"/>
    <n v="0"/>
    <x v="0"/>
    <x v="66"/>
    <n v="39"/>
  </r>
  <r>
    <d v="2013-09-06T00:00:00"/>
    <s v="ativada"/>
    <s v="imagens onix 2014"/>
    <x v="0"/>
    <s v="qualificada"/>
    <n v="0.8"/>
    <n v="0"/>
    <n v="0"/>
    <n v="0"/>
    <x v="0"/>
    <x v="59"/>
    <n v="36"/>
  </r>
  <r>
    <d v="2013-09-21T00:00:00"/>
    <s v="ativada"/>
    <s v="onix LS 2012"/>
    <x v="8"/>
    <s v="qualificada"/>
    <n v="0.8"/>
    <n v="0"/>
    <n v="3"/>
    <n v="0"/>
    <x v="0"/>
    <x v="32"/>
    <n v="38"/>
  </r>
  <r>
    <d v="2013-09-21T00:00:00"/>
    <s v="ativada"/>
    <s v="Onix transmissão automática"/>
    <x v="3"/>
    <s v="qualificada"/>
    <n v="0.8"/>
    <n v="1"/>
    <n v="2"/>
    <n v="0.59"/>
    <x v="0"/>
    <x v="66"/>
    <n v="38"/>
  </r>
  <r>
    <d v="2013-09-05T00:00:00"/>
    <s v="ativada"/>
    <s v="carros Onix"/>
    <x v="1"/>
    <s v="qualificada"/>
    <n v="0.37"/>
    <n v="3"/>
    <n v="47"/>
    <n v="0.63"/>
    <x v="0"/>
    <x v="95"/>
    <n v="36"/>
  </r>
  <r>
    <d v="2013-09-14T00:00:00"/>
    <s v="ativada"/>
    <s v="fotos novo onix 2014"/>
    <x v="0"/>
    <s v="qualificada"/>
    <n v="0.8"/>
    <n v="1"/>
    <n v="2"/>
    <n v="0.78"/>
    <x v="0"/>
    <x v="122"/>
    <n v="37"/>
  </r>
  <r>
    <d v="2013-09-16T00:00:00"/>
    <s v="ativada"/>
    <s v="novo onix 2013 chevrolet"/>
    <x v="2"/>
    <s v="qualificada"/>
    <n v="0.9"/>
    <n v="3"/>
    <n v="10"/>
    <n v="1.3"/>
    <x v="0"/>
    <x v="60"/>
    <n v="38"/>
  </r>
  <r>
    <d v="2013-09-18T00:00:00"/>
    <s v="ativada"/>
    <s v="lançamento Onix"/>
    <x v="5"/>
    <s v="qualificada"/>
    <n v="0.8"/>
    <n v="3"/>
    <n v="20"/>
    <n v="1.02"/>
    <x v="0"/>
    <x v="77"/>
    <n v="38"/>
  </r>
  <r>
    <d v="2013-09-14T00:00:00"/>
    <s v="ativada"/>
    <s v="Onix flex"/>
    <x v="7"/>
    <s v="qualificada"/>
    <n v="0.8"/>
    <n v="0"/>
    <n v="5"/>
    <n v="0"/>
    <x v="0"/>
    <x v="74"/>
    <n v="37"/>
  </r>
  <r>
    <d v="2013-09-20T00:00:00"/>
    <s v="ativada"/>
    <s v="Onix diesel"/>
    <x v="7"/>
    <s v="qualificada"/>
    <n v="0.8"/>
    <n v="0"/>
    <n v="1"/>
    <n v="0"/>
    <x v="0"/>
    <x v="28"/>
    <n v="38"/>
  </r>
  <r>
    <d v="2013-09-18T00:00:00"/>
    <s v="ativada"/>
    <s v="Onix automático"/>
    <x v="3"/>
    <s v="qualificada"/>
    <n v="0.28000000000000003"/>
    <n v="3"/>
    <n v="32"/>
    <n v="0.43"/>
    <x v="0"/>
    <x v="39"/>
    <n v="38"/>
  </r>
  <r>
    <d v="2013-09-27T00:00:00"/>
    <s v="ativada"/>
    <s v="carro novo Onix"/>
    <x v="1"/>
    <s v="qualificada"/>
    <n v="0.25"/>
    <n v="1"/>
    <n v="16"/>
    <n v="0.16"/>
    <x v="0"/>
    <x v="3"/>
    <n v="39"/>
  </r>
  <r>
    <d v="2013-09-21T00:00:00"/>
    <s v="ativada"/>
    <s v="Onix LT chevrolet"/>
    <x v="6"/>
    <s v="qualificada"/>
    <n v="0.2"/>
    <n v="0"/>
    <n v="1"/>
    <n v="0"/>
    <x v="0"/>
    <x v="106"/>
    <n v="38"/>
  </r>
  <r>
    <d v="2013-09-19T00:00:00"/>
    <s v="ativada"/>
    <s v="Onix chevrolett"/>
    <x v="4"/>
    <s v="qualificada"/>
    <n v="0.8"/>
    <n v="1"/>
    <n v="5"/>
    <n v="0.28999999999999998"/>
    <x v="0"/>
    <x v="102"/>
    <n v="38"/>
  </r>
  <r>
    <d v="2013-09-03T00:00:00"/>
    <s v="ativada"/>
    <s v="Onix transmissão automática"/>
    <x v="3"/>
    <s v="qualificada"/>
    <n v="0.8"/>
    <n v="0"/>
    <n v="1"/>
    <n v="0"/>
    <x v="0"/>
    <x v="66"/>
    <n v="36"/>
  </r>
  <r>
    <d v="2013-09-01T00:00:00"/>
    <s v="ativada"/>
    <s v="Onix flex"/>
    <x v="7"/>
    <s v="qualificada"/>
    <n v="0.8"/>
    <n v="0"/>
    <n v="5"/>
    <n v="0"/>
    <x v="0"/>
    <x v="74"/>
    <n v="35"/>
  </r>
  <r>
    <d v="2013-09-18T00:00:00"/>
    <s v="ativada"/>
    <s v="onix 2013 automático"/>
    <x v="3"/>
    <s v="qualificada"/>
    <n v="0.8"/>
    <n v="0"/>
    <n v="11"/>
    <n v="0"/>
    <x v="0"/>
    <x v="48"/>
    <n v="38"/>
  </r>
  <r>
    <d v="2013-08-28T00:00:00"/>
    <s v="ativada"/>
    <s v="onix 2012 chevrolet"/>
    <x v="2"/>
    <s v="qualificada"/>
    <n v="0.53"/>
    <n v="13"/>
    <n v="59"/>
    <n v="3.57"/>
    <x v="0"/>
    <x v="37"/>
    <n v="35"/>
  </r>
  <r>
    <d v="2013-09-22T00:00:00"/>
    <s v="ativada"/>
    <s v="carro onix LT 2014"/>
    <x v="6"/>
    <s v="qualificada"/>
    <n v="0.8"/>
    <n v="1"/>
    <n v="1"/>
    <n v="0.08"/>
    <x v="0"/>
    <x v="68"/>
    <n v="38"/>
  </r>
  <r>
    <d v="2013-09-05T00:00:00"/>
    <s v="ativada"/>
    <s v="carros onix 2014"/>
    <x v="2"/>
    <s v="qualificada"/>
    <n v="0.85"/>
    <n v="1"/>
    <n v="18"/>
    <n v="0.31"/>
    <x v="0"/>
    <x v="5"/>
    <n v="36"/>
  </r>
  <r>
    <d v="2013-09-25T00:00:00"/>
    <s v="ativada"/>
    <s v="veículos Onix"/>
    <x v="1"/>
    <s v="qualificada"/>
    <n v="0.85"/>
    <n v="1"/>
    <n v="27"/>
    <n v="0.2"/>
    <x v="0"/>
    <x v="6"/>
    <n v="39"/>
  </r>
  <r>
    <d v="2013-08-29T00:00:00"/>
    <s v="ativada"/>
    <s v="Novo Onix LT"/>
    <x v="6"/>
    <s v="qualificada"/>
    <n v="0.8"/>
    <n v="0"/>
    <n v="2"/>
    <n v="0"/>
    <x v="0"/>
    <x v="81"/>
    <n v="35"/>
  </r>
  <r>
    <d v="2013-09-05T00:00:00"/>
    <s v="ativada"/>
    <s v="fotos Onix"/>
    <x v="0"/>
    <s v="qualificada"/>
    <n v="0.27"/>
    <n v="8"/>
    <n v="127"/>
    <n v="1.5"/>
    <x v="0"/>
    <x v="65"/>
    <n v="36"/>
  </r>
  <r>
    <d v="2013-09-21T00:00:00"/>
    <s v="ativada"/>
    <s v="novo onix 2014 chevrolet"/>
    <x v="2"/>
    <s v="qualificada"/>
    <n v="0.8"/>
    <n v="0"/>
    <n v="5"/>
    <n v="0"/>
    <x v="0"/>
    <x v="40"/>
    <n v="38"/>
  </r>
  <r>
    <d v="2013-09-18T00:00:00"/>
    <s v="ativada"/>
    <s v="onix LT 2012 chevrolet"/>
    <x v="6"/>
    <s v="baixo volume de pesquisa"/>
    <n v="0.8"/>
    <n v="0"/>
    <n v="1"/>
    <n v="0"/>
    <x v="0"/>
    <x v="105"/>
    <n v="38"/>
  </r>
  <r>
    <d v="2013-09-24T00:00:00"/>
    <s v="ativada"/>
    <s v="veículos Onix"/>
    <x v="1"/>
    <s v="qualificada"/>
    <n v="0.85"/>
    <n v="2"/>
    <n v="31"/>
    <n v="0.71"/>
    <x v="0"/>
    <x v="6"/>
    <n v="39"/>
  </r>
  <r>
    <d v="2013-09-20T00:00:00"/>
    <s v="ativada"/>
    <s v="lançamento onix 2014"/>
    <x v="2"/>
    <s v="qualificada"/>
    <n v="0.8"/>
    <n v="0"/>
    <n v="1"/>
    <n v="0"/>
    <x v="0"/>
    <x v="101"/>
    <n v="38"/>
  </r>
  <r>
    <d v="2013-09-17T00:00:00"/>
    <s v="ativada"/>
    <s v="carro onix 2012"/>
    <x v="2"/>
    <s v="qualificada"/>
    <n v="0.48"/>
    <n v="1"/>
    <n v="5"/>
    <n v="0.14000000000000001"/>
    <x v="0"/>
    <x v="22"/>
    <n v="38"/>
  </r>
  <r>
    <d v="2013-09-17T00:00:00"/>
    <s v="ativada"/>
    <s v="fotos onix 2014"/>
    <x v="0"/>
    <s v="qualificada"/>
    <n v="0.8"/>
    <n v="2"/>
    <n v="19"/>
    <n v="0.64"/>
    <x v="0"/>
    <x v="90"/>
    <n v="38"/>
  </r>
  <r>
    <d v="2013-09-23T00:00:00"/>
    <s v="ativada"/>
    <s v="veículos Onix"/>
    <x v="1"/>
    <s v="qualificada"/>
    <n v="0.85"/>
    <n v="0"/>
    <n v="15"/>
    <n v="0"/>
    <x v="0"/>
    <x v="6"/>
    <n v="39"/>
  </r>
  <r>
    <d v="2013-09-05T00:00:00"/>
    <s v="ativada"/>
    <s v="Onix econômico"/>
    <x v="9"/>
    <s v="qualificada"/>
    <n v="0.9"/>
    <n v="0"/>
    <n v="5"/>
    <n v="0"/>
    <x v="0"/>
    <x v="33"/>
    <n v="36"/>
  </r>
  <r>
    <d v="2013-09-12T00:00:00"/>
    <s v="ativada"/>
    <s v="carro onix LS 2013"/>
    <x v="8"/>
    <s v="qualificada"/>
    <n v="0.8"/>
    <n v="0"/>
    <n v="1"/>
    <n v="0"/>
    <x v="0"/>
    <x v="124"/>
    <n v="37"/>
  </r>
  <r>
    <d v="2013-08-30T00:00:00"/>
    <s v="ativada"/>
    <s v="novo onix 2012 chevrolet"/>
    <x v="2"/>
    <s v="baixo volume de pesquisa"/>
    <n v="0.8"/>
    <n v="1"/>
    <n v="8"/>
    <n v="0.7"/>
    <x v="0"/>
    <x v="13"/>
    <n v="35"/>
  </r>
  <r>
    <d v="2013-08-28T00:00:00"/>
    <s v="ativada"/>
    <s v="onix LT 2013"/>
    <x v="6"/>
    <s v="qualificada"/>
    <n v="0.8"/>
    <n v="4"/>
    <n v="6"/>
    <n v="0.76"/>
    <x v="0"/>
    <x v="29"/>
    <n v="35"/>
  </r>
  <r>
    <d v="2013-09-05T00:00:00"/>
    <s v="ativada"/>
    <s v="onix 2014 GM"/>
    <x v="2"/>
    <s v="qualificada"/>
    <n v="0.8"/>
    <n v="7"/>
    <n v="50"/>
    <n v="0.66"/>
    <x v="0"/>
    <x v="94"/>
    <n v="36"/>
  </r>
  <r>
    <d v="2013-09-19T00:00:00"/>
    <s v="ativada"/>
    <s v="Onix automático"/>
    <x v="3"/>
    <s v="qualificada"/>
    <n v="0.28000000000000003"/>
    <n v="0"/>
    <n v="18"/>
    <n v="0"/>
    <x v="0"/>
    <x v="39"/>
    <n v="38"/>
  </r>
  <r>
    <d v="2013-09-03T00:00:00"/>
    <s v="ativada"/>
    <s v="lançamento Onix"/>
    <x v="5"/>
    <s v="qualificada"/>
    <n v="0.8"/>
    <n v="5"/>
    <n v="20"/>
    <n v="0.82"/>
    <x v="0"/>
    <x v="77"/>
    <n v="36"/>
  </r>
  <r>
    <d v="2013-09-20T00:00:00"/>
    <s v="ativada"/>
    <s v="onyx 2014"/>
    <x v="2"/>
    <s v="qualificada"/>
    <n v="0.95"/>
    <n v="1"/>
    <n v="23"/>
    <n v="0.44"/>
    <x v="0"/>
    <x v="49"/>
    <n v="38"/>
  </r>
  <r>
    <d v="2013-09-29T00:00:00"/>
    <s v="ativada"/>
    <s v="onix LS 2013"/>
    <x v="8"/>
    <s v="qualificada"/>
    <n v="0.8"/>
    <n v="0"/>
    <n v="4"/>
    <n v="0"/>
    <x v="0"/>
    <x v="75"/>
    <n v="39"/>
  </r>
  <r>
    <d v="2013-09-07T00:00:00"/>
    <s v="ativada"/>
    <s v="Onyx diesel"/>
    <x v="7"/>
    <s v="qualificada"/>
    <n v="0.8"/>
    <n v="1"/>
    <n v="2"/>
    <n v="0.21"/>
    <x v="0"/>
    <x v="80"/>
    <n v="36"/>
  </r>
  <r>
    <d v="2013-09-02T00:00:00"/>
    <s v="ativada"/>
    <s v="foto onix 2013"/>
    <x v="0"/>
    <s v="qualificada"/>
    <n v="0.8"/>
    <n v="0"/>
    <n v="1"/>
    <n v="0"/>
    <x v="0"/>
    <x v="57"/>
    <n v="36"/>
  </r>
  <r>
    <d v="2013-09-17T00:00:00"/>
    <s v="ativada"/>
    <s v="carro Onix LS"/>
    <x v="8"/>
    <s v="qualificada"/>
    <n v="0.8"/>
    <n v="1"/>
    <n v="4"/>
    <n v="0.15"/>
    <x v="0"/>
    <x v="109"/>
    <n v="38"/>
  </r>
  <r>
    <d v="2013-08-29T00:00:00"/>
    <s v="ativada"/>
    <s v="carros onix 2013"/>
    <x v="2"/>
    <s v="qualificada"/>
    <n v="0.95"/>
    <n v="2"/>
    <n v="26"/>
    <n v="0.9"/>
    <x v="0"/>
    <x v="54"/>
    <n v="35"/>
  </r>
  <r>
    <d v="2013-09-29T00:00:00"/>
    <s v="ativada"/>
    <s v="Onix transmissão automática"/>
    <x v="3"/>
    <s v="qualificada"/>
    <n v="0.8"/>
    <n v="0"/>
    <n v="1"/>
    <n v="0"/>
    <x v="0"/>
    <x v="66"/>
    <n v="39"/>
  </r>
  <r>
    <d v="2013-09-26T00:00:00"/>
    <s v="ativada"/>
    <s v="Onix automático"/>
    <x v="3"/>
    <s v="qualificada"/>
    <n v="0.28000000000000003"/>
    <n v="1"/>
    <n v="22"/>
    <n v="0.16"/>
    <x v="0"/>
    <x v="39"/>
    <n v="39"/>
  </r>
  <r>
    <d v="2013-09-13T00:00:00"/>
    <s v="ativada"/>
    <s v="onix LT 2014 GM"/>
    <x v="6"/>
    <s v="qualificada"/>
    <n v="0.8"/>
    <n v="0"/>
    <n v="2"/>
    <n v="0"/>
    <x v="0"/>
    <x v="125"/>
    <n v="37"/>
  </r>
  <r>
    <d v="2013-09-28T00:00:00"/>
    <s v="ativada"/>
    <s v="carro novo onix 2013"/>
    <x v="2"/>
    <s v="qualificada"/>
    <n v="0.8"/>
    <n v="0"/>
    <n v="1"/>
    <n v="0"/>
    <x v="0"/>
    <x v="43"/>
    <n v="39"/>
  </r>
  <r>
    <d v="2013-09-24T00:00:00"/>
    <s v="ativada"/>
    <s v="Onix transmissão automática"/>
    <x v="3"/>
    <s v="qualificada"/>
    <n v="0.8"/>
    <n v="0"/>
    <n v="3"/>
    <n v="0"/>
    <x v="0"/>
    <x v="66"/>
    <n v="39"/>
  </r>
  <r>
    <d v="2013-08-30T00:00:00"/>
    <s v="ativada"/>
    <s v="onyx 2014 chevrolet"/>
    <x v="2"/>
    <s v="qualificada"/>
    <n v="0.8"/>
    <n v="0"/>
    <n v="14"/>
    <n v="0"/>
    <x v="0"/>
    <x v="23"/>
    <n v="35"/>
  </r>
  <r>
    <d v="2013-09-24T00:00:00"/>
    <s v="ativada"/>
    <s v="automóveis Onix"/>
    <x v="1"/>
    <s v="qualificada"/>
    <n v="0.6"/>
    <n v="0"/>
    <n v="1"/>
    <n v="0"/>
    <x v="0"/>
    <x v="88"/>
    <n v="39"/>
  </r>
  <r>
    <d v="2013-09-08T00:00:00"/>
    <s v="ativada"/>
    <s v="automóvel Onix"/>
    <x v="1"/>
    <s v="qualificada"/>
    <n v="0.92"/>
    <n v="12"/>
    <n v="96"/>
    <n v="2.8"/>
    <x v="0"/>
    <x v="86"/>
    <n v="36"/>
  </r>
  <r>
    <d v="2013-09-29T00:00:00"/>
    <s v="ativada"/>
    <s v="imagens Onix"/>
    <x v="0"/>
    <s v="qualificada"/>
    <n v="0.63"/>
    <n v="2"/>
    <n v="31"/>
    <n v="0.73"/>
    <x v="0"/>
    <x v="112"/>
    <n v="39"/>
  </r>
  <r>
    <d v="2013-09-13T00:00:00"/>
    <s v="ativada"/>
    <s v="onix 2012 chevrolet"/>
    <x v="2"/>
    <s v="qualificada"/>
    <n v="0.53"/>
    <n v="17"/>
    <n v="107"/>
    <n v="3.15"/>
    <x v="0"/>
    <x v="37"/>
    <n v="37"/>
  </r>
  <r>
    <d v="2013-09-03T00:00:00"/>
    <s v="ativada"/>
    <s v="[Onix GM]"/>
    <x v="4"/>
    <s v="qualificada"/>
    <n v="0.41"/>
    <n v="13"/>
    <n v="49"/>
    <n v="0.98"/>
    <x v="0"/>
    <x v="9"/>
    <n v="36"/>
  </r>
  <r>
    <d v="2013-09-06T00:00:00"/>
    <s v="ativada"/>
    <s v="Onix LS GM"/>
    <x v="8"/>
    <s v="qualificada"/>
    <n v="0.8"/>
    <n v="2"/>
    <n v="6"/>
    <n v="0.71"/>
    <x v="0"/>
    <x v="30"/>
    <n v="36"/>
  </r>
  <r>
    <d v="2013-09-06T00:00:00"/>
    <s v="ativada"/>
    <s v="automóveis Onix"/>
    <x v="1"/>
    <s v="qualificada"/>
    <n v="0.6"/>
    <n v="0"/>
    <n v="5"/>
    <n v="0"/>
    <x v="0"/>
    <x v="88"/>
    <n v="36"/>
  </r>
  <r>
    <d v="2013-09-19T00:00:00"/>
    <s v="ativada"/>
    <s v="Onix chevrolet"/>
    <x v="4"/>
    <s v="qualificada"/>
    <n v="0.75"/>
    <n v="286"/>
    <n v="1801"/>
    <n v="103.49"/>
    <x v="0"/>
    <x v="56"/>
    <n v="38"/>
  </r>
  <r>
    <d v="2013-09-13T00:00:00"/>
    <s v="ativada"/>
    <s v="carro Onix LS"/>
    <x v="8"/>
    <s v="qualificada"/>
    <n v="0.8"/>
    <n v="2"/>
    <n v="3"/>
    <n v="0.84"/>
    <x v="0"/>
    <x v="109"/>
    <n v="37"/>
  </r>
  <r>
    <d v="2013-09-07T00:00:00"/>
    <s v="ativada"/>
    <s v="Onix automático"/>
    <x v="3"/>
    <s v="qualificada"/>
    <n v="0.28000000000000003"/>
    <n v="1"/>
    <n v="26"/>
    <n v="0.03"/>
    <x v="0"/>
    <x v="39"/>
    <n v="36"/>
  </r>
  <r>
    <d v="2013-09-04T00:00:00"/>
    <s v="ativada"/>
    <s v="novo onix 2013"/>
    <x v="2"/>
    <s v="qualificada"/>
    <n v="0.57999999999999996"/>
    <n v="8"/>
    <n v="46"/>
    <n v="1.31"/>
    <x v="0"/>
    <x v="35"/>
    <n v="36"/>
  </r>
  <r>
    <d v="2013-09-26T00:00:00"/>
    <s v="ativada"/>
    <s v="lançamento onix 2014"/>
    <x v="2"/>
    <s v="qualificada"/>
    <n v="0.8"/>
    <n v="0"/>
    <n v="1"/>
    <n v="0"/>
    <x v="0"/>
    <x v="101"/>
    <n v="39"/>
  </r>
  <r>
    <d v="2013-08-30T00:00:00"/>
    <s v="ativada"/>
    <s v="onyx 2012"/>
    <x v="2"/>
    <s v="qualificada"/>
    <n v="0.85"/>
    <n v="4"/>
    <n v="38"/>
    <n v="2.19"/>
    <x v="0"/>
    <x v="53"/>
    <n v="35"/>
  </r>
  <r>
    <d v="2013-09-24T00:00:00"/>
    <s v="ativada"/>
    <s v="imagens onix 2014"/>
    <x v="0"/>
    <s v="qualificada"/>
    <n v="0.8"/>
    <n v="1"/>
    <n v="4"/>
    <n v="0.71"/>
    <x v="0"/>
    <x v="59"/>
    <n v="39"/>
  </r>
  <r>
    <d v="2013-09-20T00:00:00"/>
    <s v="ativada"/>
    <s v="Onyx chevy"/>
    <x v="4"/>
    <s v="qualificada"/>
    <n v="0.37"/>
    <n v="0"/>
    <n v="6"/>
    <n v="0"/>
    <x v="0"/>
    <x v="98"/>
    <n v="38"/>
  </r>
  <r>
    <d v="2013-08-28T00:00:00"/>
    <s v="ativada"/>
    <s v="onix 2013 automático"/>
    <x v="3"/>
    <s v="qualificada"/>
    <n v="0.8"/>
    <n v="1"/>
    <n v="12"/>
    <n v="0.13"/>
    <x v="0"/>
    <x v="48"/>
    <n v="35"/>
  </r>
  <r>
    <d v="2013-09-29T00:00:00"/>
    <s v="ativada"/>
    <s v="foto onix 2013"/>
    <x v="0"/>
    <s v="qualificada"/>
    <n v="0.8"/>
    <n v="0"/>
    <n v="3"/>
    <n v="0"/>
    <x v="0"/>
    <x v="57"/>
    <n v="39"/>
  </r>
  <r>
    <d v="2013-09-04T00:00:00"/>
    <s v="ativada"/>
    <s v="carro Onix LT"/>
    <x v="6"/>
    <s v="qualificada"/>
    <n v="0.8"/>
    <n v="0"/>
    <n v="18"/>
    <n v="0"/>
    <x v="0"/>
    <x v="93"/>
    <n v="36"/>
  </r>
  <r>
    <d v="2013-09-13T00:00:00"/>
    <s v="ativada"/>
    <s v="imagens Onix"/>
    <x v="0"/>
    <s v="qualificada"/>
    <n v="0.63"/>
    <n v="2"/>
    <n v="18"/>
    <n v="1.08"/>
    <x v="0"/>
    <x v="112"/>
    <n v="37"/>
  </r>
  <r>
    <d v="2013-09-03T00:00:00"/>
    <s v="ativada"/>
    <s v="automóveis Onix"/>
    <x v="1"/>
    <s v="qualificada"/>
    <n v="0.6"/>
    <n v="0"/>
    <n v="4"/>
    <n v="0"/>
    <x v="0"/>
    <x v="88"/>
    <n v="36"/>
  </r>
  <r>
    <d v="2013-09-20T00:00:00"/>
    <s v="ativada"/>
    <s v="Novo Onix LT"/>
    <x v="6"/>
    <s v="qualificada"/>
    <n v="0.8"/>
    <n v="0"/>
    <n v="3"/>
    <n v="0"/>
    <x v="0"/>
    <x v="81"/>
    <n v="38"/>
  </r>
  <r>
    <d v="2013-09-19T00:00:00"/>
    <s v="ativada"/>
    <s v="carros Onix LS"/>
    <x v="8"/>
    <s v="qualificada"/>
    <n v="0.8"/>
    <n v="0"/>
    <n v="2"/>
    <n v="0"/>
    <x v="0"/>
    <x v="99"/>
    <n v="38"/>
  </r>
  <r>
    <d v="2013-08-29T00:00:00"/>
    <s v="ativada"/>
    <s v="Onix chevrolette"/>
    <x v="4"/>
    <s v="qualificada"/>
    <n v="0.8"/>
    <n v="1"/>
    <n v="1"/>
    <n v="0.72"/>
    <x v="0"/>
    <x v="34"/>
    <n v="35"/>
  </r>
  <r>
    <d v="2013-09-21T00:00:00"/>
    <s v="ativada"/>
    <s v="novo onix 2014"/>
    <x v="2"/>
    <s v="qualificada"/>
    <n v="0.68"/>
    <n v="7"/>
    <n v="78"/>
    <n v="2.86"/>
    <x v="0"/>
    <x v="8"/>
    <n v="38"/>
  </r>
  <r>
    <d v="2013-09-16T00:00:00"/>
    <s v="ativada"/>
    <s v="[onix 2013]"/>
    <x v="2"/>
    <s v="qualificada"/>
    <n v="0.42"/>
    <n v="58"/>
    <n v="412"/>
    <n v="15.71"/>
    <x v="0"/>
    <x v="42"/>
    <n v="38"/>
  </r>
  <r>
    <d v="2013-09-09T00:00:00"/>
    <s v="ativada"/>
    <s v="onix 2013"/>
    <x v="2"/>
    <s v="qualificada"/>
    <n v="0.43"/>
    <n v="8"/>
    <n v="62"/>
    <n v="1.1499999999999999"/>
    <x v="0"/>
    <x v="42"/>
    <n v="37"/>
  </r>
  <r>
    <d v="2013-08-30T00:00:00"/>
    <s v="ativada"/>
    <s v="fotos onix 2013"/>
    <x v="0"/>
    <s v="qualificada"/>
    <n v="0.8"/>
    <n v="2"/>
    <n v="10"/>
    <n v="0.51"/>
    <x v="0"/>
    <x v="51"/>
    <n v="35"/>
  </r>
  <r>
    <d v="2013-09-16T00:00:00"/>
    <s v="ativada"/>
    <s v="onix LS 2012 chevrolet"/>
    <x v="8"/>
    <s v="qualificada"/>
    <n v="0.8"/>
    <n v="0"/>
    <n v="1"/>
    <n v="0"/>
    <x v="0"/>
    <x v="114"/>
    <n v="38"/>
  </r>
  <r>
    <d v="2013-09-14T00:00:00"/>
    <s v="ativada"/>
    <s v="carro onix 2013"/>
    <x v="2"/>
    <s v="qualificada"/>
    <n v="0.48"/>
    <n v="1"/>
    <n v="15"/>
    <n v="0.15"/>
    <x v="0"/>
    <x v="38"/>
    <n v="37"/>
  </r>
  <r>
    <d v="2013-09-02T00:00:00"/>
    <s v="ativada"/>
    <s v="onix LT 2012"/>
    <x v="6"/>
    <s v="qualificada"/>
    <n v="0.8"/>
    <n v="4"/>
    <n v="13"/>
    <n v="1.06"/>
    <x v="0"/>
    <x v="64"/>
    <n v="36"/>
  </r>
  <r>
    <d v="2013-09-13T00:00:00"/>
    <s v="ativada"/>
    <s v="carros Onix LT"/>
    <x v="6"/>
    <s v="qualificada"/>
    <n v="0.8"/>
    <n v="1"/>
    <n v="4"/>
    <n v="0.51"/>
    <x v="0"/>
    <x v="89"/>
    <n v="37"/>
  </r>
  <r>
    <d v="2013-09-07T00:00:00"/>
    <s v="ativada"/>
    <s v="novo Onix GM"/>
    <x v="4"/>
    <s v="qualificada"/>
    <n v="0.97"/>
    <n v="6"/>
    <n v="18"/>
    <n v="2.5499999999999998"/>
    <x v="0"/>
    <x v="36"/>
    <n v="36"/>
  </r>
  <r>
    <d v="2013-09-26T00:00:00"/>
    <s v="ativada"/>
    <s v="Onix GM"/>
    <x v="4"/>
    <s v="qualificada"/>
    <n v="0.49"/>
    <n v="13"/>
    <n v="62"/>
    <n v="3.68"/>
    <x v="0"/>
    <x v="9"/>
    <n v="39"/>
  </r>
  <r>
    <d v="2013-08-31T00:00:00"/>
    <s v="ativada"/>
    <s v="Onix chevrolett"/>
    <x v="4"/>
    <s v="qualificada"/>
    <n v="0.8"/>
    <n v="1"/>
    <n v="5"/>
    <n v="0.8"/>
    <x v="0"/>
    <x v="102"/>
    <n v="35"/>
  </r>
  <r>
    <d v="2013-09-22T00:00:00"/>
    <s v="ativada"/>
    <s v="foto novo Onix"/>
    <x v="0"/>
    <s v="qualificada"/>
    <n v="0.8"/>
    <n v="0"/>
    <n v="2"/>
    <n v="0"/>
    <x v="0"/>
    <x v="67"/>
    <n v="38"/>
  </r>
  <r>
    <d v="2013-09-05T00:00:00"/>
    <s v="ativada"/>
    <s v="Onix chevrolett"/>
    <x v="4"/>
    <s v="qualificada"/>
    <n v="0.8"/>
    <n v="1"/>
    <n v="5"/>
    <n v="0.09"/>
    <x v="0"/>
    <x v="102"/>
    <n v="36"/>
  </r>
  <r>
    <d v="2013-09-15T00:00:00"/>
    <s v="ativada"/>
    <s v="fotos onix 2012"/>
    <x v="0"/>
    <s v="qualificada"/>
    <n v="0.8"/>
    <n v="0"/>
    <n v="3"/>
    <n v="0"/>
    <x v="0"/>
    <x v="96"/>
    <n v="37"/>
  </r>
  <r>
    <d v="2013-09-02T00:00:00"/>
    <s v="ativada"/>
    <s v="novo Onix chevrolet"/>
    <x v="4"/>
    <s v="qualificada"/>
    <n v="0.14000000000000001"/>
    <n v="2"/>
    <n v="8"/>
    <n v="0.16"/>
    <x v="0"/>
    <x v="76"/>
    <n v="36"/>
  </r>
  <r>
    <d v="2013-09-21T00:00:00"/>
    <s v="ativada"/>
    <s v="onix LT 2013"/>
    <x v="6"/>
    <s v="qualificada"/>
    <n v="0.8"/>
    <n v="0"/>
    <n v="5"/>
    <n v="0"/>
    <x v="0"/>
    <x v="29"/>
    <n v="38"/>
  </r>
  <r>
    <d v="2013-09-09T00:00:00"/>
    <s v="ativada"/>
    <s v="imagens novo Onix"/>
    <x v="0"/>
    <s v="qualificada"/>
    <n v="0.8"/>
    <n v="0"/>
    <n v="3"/>
    <n v="0"/>
    <x v="0"/>
    <x v="21"/>
    <n v="37"/>
  </r>
  <r>
    <d v="2013-09-14T00:00:00"/>
    <s v="ativada"/>
    <s v="onix LT 2012 chevrolet"/>
    <x v="6"/>
    <s v="baixo volume de pesquisa"/>
    <n v="0.8"/>
    <n v="0"/>
    <n v="3"/>
    <n v="0"/>
    <x v="0"/>
    <x v="105"/>
    <n v="37"/>
  </r>
  <r>
    <d v="2013-09-14T00:00:00"/>
    <s v="ativada"/>
    <s v="Onyx chevy"/>
    <x v="4"/>
    <s v="qualificada"/>
    <n v="0.37"/>
    <n v="0"/>
    <n v="6"/>
    <n v="0"/>
    <x v="0"/>
    <x v="98"/>
    <n v="37"/>
  </r>
  <r>
    <d v="2013-09-10T00:00:00"/>
    <s v="ativada"/>
    <s v="imagens Onyx"/>
    <x v="0"/>
    <s v="baixo volume de pesquisa"/>
    <n v="0.9"/>
    <n v="0"/>
    <n v="17"/>
    <n v="0"/>
    <x v="0"/>
    <x v="85"/>
    <n v="37"/>
  </r>
  <r>
    <d v="2013-09-10T00:00:00"/>
    <s v="ativada"/>
    <s v="novo onix 2012 chevrolet"/>
    <x v="2"/>
    <s v="baixo volume de pesquisa"/>
    <n v="0.8"/>
    <n v="0"/>
    <n v="3"/>
    <n v="0"/>
    <x v="0"/>
    <x v="13"/>
    <n v="37"/>
  </r>
  <r>
    <d v="2013-09-27T00:00:00"/>
    <s v="ativada"/>
    <s v="onyx 2012"/>
    <x v="2"/>
    <s v="qualificada"/>
    <n v="0.85"/>
    <n v="2"/>
    <n v="16"/>
    <n v="1.3"/>
    <x v="0"/>
    <x v="53"/>
    <n v="39"/>
  </r>
  <r>
    <d v="2013-09-02T00:00:00"/>
    <s v="ativada"/>
    <s v="Onix chevrolette"/>
    <x v="4"/>
    <s v="qualificada"/>
    <n v="0.8"/>
    <n v="0"/>
    <n v="3"/>
    <n v="0"/>
    <x v="0"/>
    <x v="34"/>
    <n v="36"/>
  </r>
  <r>
    <d v="2013-09-25T00:00:00"/>
    <s v="ativada"/>
    <s v="onyx 2014"/>
    <x v="2"/>
    <s v="qualificada"/>
    <n v="0.95"/>
    <n v="2"/>
    <n v="24"/>
    <n v="0.63"/>
    <x v="0"/>
    <x v="49"/>
    <n v="39"/>
  </r>
  <r>
    <d v="2013-09-24T00:00:00"/>
    <s v="ativada"/>
    <s v="onyx 2014 chevrolet"/>
    <x v="2"/>
    <s v="qualificada"/>
    <n v="0.8"/>
    <n v="1"/>
    <n v="7"/>
    <n v="0.68"/>
    <x v="0"/>
    <x v="23"/>
    <n v="39"/>
  </r>
  <r>
    <d v="2013-09-15T00:00:00"/>
    <s v="ativada"/>
    <s v="onyx 2014"/>
    <x v="2"/>
    <s v="qualificada"/>
    <n v="0.95"/>
    <n v="2"/>
    <n v="16"/>
    <n v="0.82"/>
    <x v="0"/>
    <x v="49"/>
    <n v="37"/>
  </r>
  <r>
    <d v="2013-09-21T00:00:00"/>
    <s v="ativada"/>
    <s v="carros onix 2013"/>
    <x v="2"/>
    <s v="qualificada"/>
    <n v="0.95"/>
    <n v="4"/>
    <n v="30"/>
    <n v="1.35"/>
    <x v="0"/>
    <x v="54"/>
    <n v="38"/>
  </r>
  <r>
    <d v="2013-09-04T00:00:00"/>
    <s v="ativada"/>
    <s v="Onix LT"/>
    <x v="6"/>
    <s v="qualificada"/>
    <n v="0.37"/>
    <n v="26"/>
    <n v="131"/>
    <n v="5.19"/>
    <x v="0"/>
    <x v="26"/>
    <n v="36"/>
  </r>
  <r>
    <d v="2013-09-17T00:00:00"/>
    <s v="ativada"/>
    <s v="Onix chevy"/>
    <x v="4"/>
    <s v="qualificada"/>
    <n v="0.67"/>
    <n v="12"/>
    <n v="59"/>
    <n v="4.26"/>
    <x v="0"/>
    <x v="44"/>
    <n v="38"/>
  </r>
  <r>
    <d v="2013-09-15T00:00:00"/>
    <s v="ativada"/>
    <s v="Onix transmissão automática"/>
    <x v="3"/>
    <s v="qualificada"/>
    <n v="0.8"/>
    <n v="0"/>
    <n v="0"/>
    <n v="0"/>
    <x v="0"/>
    <x v="66"/>
    <n v="37"/>
  </r>
  <r>
    <d v="2013-09-04T00:00:00"/>
    <s v="ativada"/>
    <s v="Onix flex"/>
    <x v="7"/>
    <s v="qualificada"/>
    <n v="0.8"/>
    <n v="0"/>
    <n v="2"/>
    <n v="0"/>
    <x v="0"/>
    <x v="74"/>
    <n v="36"/>
  </r>
  <r>
    <d v="2013-08-31T00:00:00"/>
    <s v="ativada"/>
    <s v="carro onix 2012"/>
    <x v="2"/>
    <s v="qualificada"/>
    <n v="0.48"/>
    <n v="5"/>
    <n v="23"/>
    <n v="1.34"/>
    <x v="0"/>
    <x v="22"/>
    <n v="35"/>
  </r>
  <r>
    <d v="2013-09-19T00:00:00"/>
    <s v="ativada"/>
    <s v="fotos novo onix 2014"/>
    <x v="0"/>
    <s v="qualificada"/>
    <n v="0.8"/>
    <n v="0"/>
    <n v="1"/>
    <n v="0"/>
    <x v="0"/>
    <x v="122"/>
    <n v="38"/>
  </r>
  <r>
    <d v="2013-09-11T00:00:00"/>
    <s v="ativada"/>
    <s v="onyx 2014 chevrolet"/>
    <x v="2"/>
    <s v="qualificada"/>
    <n v="0.8"/>
    <n v="1"/>
    <n v="6"/>
    <n v="0.14000000000000001"/>
    <x v="0"/>
    <x v="23"/>
    <n v="37"/>
  </r>
  <r>
    <d v="2013-09-25T00:00:00"/>
    <s v="ativada"/>
    <s v="foto Onyx"/>
    <x v="0"/>
    <s v="qualificada"/>
    <n v="0.63"/>
    <n v="1"/>
    <n v="6"/>
    <n v="0.59"/>
    <x v="0"/>
    <x v="108"/>
    <n v="39"/>
  </r>
  <r>
    <d v="2013-09-23T00:00:00"/>
    <s v="ativada"/>
    <s v="carros Onix"/>
    <x v="1"/>
    <s v="qualificada"/>
    <n v="0.37"/>
    <n v="8"/>
    <n v="63"/>
    <n v="2.1800000000000002"/>
    <x v="0"/>
    <x v="95"/>
    <n v="39"/>
  </r>
  <r>
    <d v="2013-09-09T00:00:00"/>
    <s v="ativada"/>
    <s v="carro onix 2013"/>
    <x v="2"/>
    <s v="qualificada"/>
    <n v="0.48"/>
    <n v="2"/>
    <n v="18"/>
    <n v="0.28999999999999998"/>
    <x v="0"/>
    <x v="38"/>
    <n v="37"/>
  </r>
  <r>
    <d v="2013-09-07T00:00:00"/>
    <s v="ativada"/>
    <s v="automóvel Onix"/>
    <x v="1"/>
    <s v="qualificada"/>
    <n v="0.92"/>
    <n v="11"/>
    <n v="93"/>
    <n v="3.36"/>
    <x v="0"/>
    <x v="86"/>
    <n v="36"/>
  </r>
  <r>
    <d v="2013-09-05T00:00:00"/>
    <s v="ativada"/>
    <s v="novo onix 2012"/>
    <x v="2"/>
    <s v="qualificada"/>
    <n v="0.67"/>
    <n v="4"/>
    <n v="70"/>
    <n v="1.75"/>
    <x v="0"/>
    <x v="24"/>
    <n v="36"/>
  </r>
  <r>
    <d v="2013-09-26T00:00:00"/>
    <s v="ativada"/>
    <s v="onix LS 2014 chevrolet"/>
    <x v="8"/>
    <s v="qualificada"/>
    <n v="0.8"/>
    <n v="0"/>
    <n v="1"/>
    <n v="0"/>
    <x v="0"/>
    <x v="126"/>
    <n v="39"/>
  </r>
  <r>
    <d v="2013-09-25T00:00:00"/>
    <s v="ativada"/>
    <s v="novo Onix automático"/>
    <x v="3"/>
    <s v="qualificada"/>
    <n v="0.8"/>
    <n v="3"/>
    <n v="17"/>
    <n v="1.3"/>
    <x v="0"/>
    <x v="10"/>
    <n v="39"/>
  </r>
  <r>
    <d v="2013-09-01T00:00:00"/>
    <s v="ativada"/>
    <s v="novo Onix automático"/>
    <x v="3"/>
    <s v="qualificada"/>
    <n v="0.8"/>
    <n v="7"/>
    <n v="20"/>
    <n v="3.67"/>
    <x v="0"/>
    <x v="10"/>
    <n v="35"/>
  </r>
  <r>
    <d v="2013-09-15T00:00:00"/>
    <s v="ativada"/>
    <s v="onix 2013"/>
    <x v="2"/>
    <s v="qualificada"/>
    <n v="0.43"/>
    <n v="3"/>
    <n v="32"/>
    <n v="0.28000000000000003"/>
    <x v="0"/>
    <x v="42"/>
    <n v="37"/>
  </r>
  <r>
    <d v="2013-08-28T00:00:00"/>
    <s v="ativada"/>
    <s v="Novo Onix LT"/>
    <x v="6"/>
    <s v="qualificada"/>
    <n v="0.8"/>
    <n v="2"/>
    <n v="3"/>
    <n v="0.42"/>
    <x v="0"/>
    <x v="81"/>
    <n v="35"/>
  </r>
  <r>
    <d v="2013-09-06T00:00:00"/>
    <s v="ativada"/>
    <s v="Onix chevrolett"/>
    <x v="4"/>
    <s v="qualificada"/>
    <n v="0.8"/>
    <n v="2"/>
    <n v="5"/>
    <n v="0.46"/>
    <x v="0"/>
    <x v="102"/>
    <n v="36"/>
  </r>
  <r>
    <d v="2013-09-24T00:00:00"/>
    <s v="ativada"/>
    <s v="Onix LS GM"/>
    <x v="8"/>
    <s v="qualificada"/>
    <n v="0.8"/>
    <n v="1"/>
    <n v="5"/>
    <n v="0.56000000000000005"/>
    <x v="0"/>
    <x v="30"/>
    <n v="39"/>
  </r>
  <r>
    <d v="2013-09-08T00:00:00"/>
    <s v="ativada"/>
    <s v="fotos onix 2013"/>
    <x v="0"/>
    <s v="qualificada"/>
    <n v="0.8"/>
    <n v="3"/>
    <n v="22"/>
    <n v="0.67"/>
    <x v="0"/>
    <x v="51"/>
    <n v="36"/>
  </r>
  <r>
    <d v="2013-09-19T00:00:00"/>
    <s v="ativada"/>
    <s v="onix 2013"/>
    <x v="2"/>
    <s v="qualificada"/>
    <n v="0.43"/>
    <n v="0"/>
    <n v="41"/>
    <n v="0"/>
    <x v="0"/>
    <x v="42"/>
    <n v="38"/>
  </r>
  <r>
    <d v="2013-09-18T00:00:00"/>
    <s v="ativada"/>
    <s v="foto Onix"/>
    <x v="0"/>
    <s v="qualificada"/>
    <n v="0.34"/>
    <n v="4"/>
    <n v="27"/>
    <n v="0.47"/>
    <x v="0"/>
    <x v="0"/>
    <n v="38"/>
  </r>
  <r>
    <d v="2013-09-04T00:00:00"/>
    <s v="ativada"/>
    <s v="Onix chevrolet"/>
    <x v="4"/>
    <s v="qualificada"/>
    <n v="0.75"/>
    <n v="499"/>
    <n v="2590"/>
    <n v="66.52"/>
    <x v="0"/>
    <x v="56"/>
    <n v="36"/>
  </r>
  <r>
    <d v="2013-09-01T00:00:00"/>
    <s v="ativada"/>
    <s v="foto Onix"/>
    <x v="0"/>
    <s v="qualificada"/>
    <n v="0.34"/>
    <n v="6"/>
    <n v="61"/>
    <n v="0.87"/>
    <x v="0"/>
    <x v="0"/>
    <n v="35"/>
  </r>
  <r>
    <d v="2013-09-28T00:00:00"/>
    <s v="ativada"/>
    <s v="onix 2012 chevrolet"/>
    <x v="2"/>
    <s v="qualificada"/>
    <n v="0.53"/>
    <n v="12"/>
    <n v="33"/>
    <n v="3.84"/>
    <x v="0"/>
    <x v="37"/>
    <n v="39"/>
  </r>
  <r>
    <d v="2013-09-12T00:00:00"/>
    <s v="ativada"/>
    <s v="carros onix 2014"/>
    <x v="2"/>
    <s v="qualificada"/>
    <n v="0.85"/>
    <n v="1"/>
    <n v="23"/>
    <n v="0.47"/>
    <x v="0"/>
    <x v="5"/>
    <n v="37"/>
  </r>
  <r>
    <d v="2013-09-08T00:00:00"/>
    <s v="ativada"/>
    <s v="carro Onix"/>
    <x v="1"/>
    <s v="qualificada"/>
    <n v="0.5"/>
    <n v="97"/>
    <n v="606"/>
    <n v="14.23"/>
    <x v="0"/>
    <x v="115"/>
    <n v="36"/>
  </r>
  <r>
    <d v="2013-09-16T00:00:00"/>
    <s v="ativada"/>
    <s v="onix LT 2013 chevrolet"/>
    <x v="6"/>
    <s v="qualificada"/>
    <n v="0.8"/>
    <n v="0"/>
    <n v="7"/>
    <n v="0"/>
    <x v="0"/>
    <x v="107"/>
    <n v="38"/>
  </r>
  <r>
    <d v="2013-09-01T00:00:00"/>
    <s v="ativada"/>
    <s v="Onix diesel"/>
    <x v="7"/>
    <s v="qualificada"/>
    <n v="0.8"/>
    <n v="0"/>
    <n v="1"/>
    <n v="0"/>
    <x v="0"/>
    <x v="28"/>
    <n v="35"/>
  </r>
  <r>
    <d v="2013-09-01T00:00:00"/>
    <s v="ativada"/>
    <s v="onix 2014"/>
    <x v="2"/>
    <s v="qualificada"/>
    <n v="0.53"/>
    <n v="50"/>
    <n v="325"/>
    <n v="11.42"/>
    <x v="0"/>
    <x v="27"/>
    <n v="35"/>
  </r>
  <r>
    <d v="2013-09-13T00:00:00"/>
    <s v="ativada"/>
    <s v="carro Onix LT"/>
    <x v="6"/>
    <s v="qualificada"/>
    <n v="0.8"/>
    <n v="6"/>
    <n v="9"/>
    <n v="2.86"/>
    <x v="0"/>
    <x v="93"/>
    <n v="37"/>
  </r>
  <r>
    <d v="2013-09-21T00:00:00"/>
    <s v="ativada"/>
    <s v="Onix gasolina"/>
    <x v="7"/>
    <s v="qualificada"/>
    <n v="0.8"/>
    <n v="0"/>
    <n v="14"/>
    <n v="0"/>
    <x v="0"/>
    <x v="41"/>
    <n v="38"/>
  </r>
  <r>
    <d v="2013-09-09T00:00:00"/>
    <s v="ativada"/>
    <s v="carro Onyx"/>
    <x v="1"/>
    <s v="qualificada"/>
    <n v="0.89"/>
    <n v="5"/>
    <n v="39"/>
    <n v="2.4900000000000002"/>
    <x v="0"/>
    <x v="82"/>
    <n v="37"/>
  </r>
  <r>
    <d v="2013-09-18T00:00:00"/>
    <s v="ativada"/>
    <s v="[Onix GM]"/>
    <x v="4"/>
    <s v="qualificada"/>
    <n v="0.41"/>
    <n v="10"/>
    <n v="36"/>
    <n v="3.17"/>
    <x v="0"/>
    <x v="9"/>
    <n v="38"/>
  </r>
  <r>
    <d v="2013-09-19T00:00:00"/>
    <s v="ativada"/>
    <s v="Onix automatizado"/>
    <x v="3"/>
    <s v="qualificada"/>
    <n v="0.8"/>
    <n v="56"/>
    <n v="269"/>
    <n v="14.29"/>
    <x v="0"/>
    <x v="20"/>
    <n v="38"/>
  </r>
  <r>
    <d v="2013-09-09T00:00:00"/>
    <s v="ativada"/>
    <s v="Onix LT chevrolet"/>
    <x v="6"/>
    <s v="qualificada"/>
    <n v="0.2"/>
    <n v="0"/>
    <n v="1"/>
    <n v="0"/>
    <x v="0"/>
    <x v="106"/>
    <n v="37"/>
  </r>
  <r>
    <d v="2013-09-22T00:00:00"/>
    <s v="ativada"/>
    <s v="carros Onix LT"/>
    <x v="6"/>
    <s v="qualificada"/>
    <n v="0.8"/>
    <n v="1"/>
    <n v="2"/>
    <n v="0.23"/>
    <x v="0"/>
    <x v="89"/>
    <n v="38"/>
  </r>
  <r>
    <d v="2013-09-10T00:00:00"/>
    <s v="ativada"/>
    <s v="onyx 2012"/>
    <x v="2"/>
    <s v="qualificada"/>
    <n v="0.85"/>
    <n v="1"/>
    <n v="15"/>
    <n v="0.4"/>
    <x v="0"/>
    <x v="53"/>
    <n v="37"/>
  </r>
  <r>
    <d v="2013-08-29T00:00:00"/>
    <s v="ativada"/>
    <s v="carro onix 2014"/>
    <x v="2"/>
    <s v="qualificada"/>
    <n v="0.8"/>
    <n v="1"/>
    <n v="20"/>
    <n v="0.57999999999999996"/>
    <x v="0"/>
    <x v="25"/>
    <n v="35"/>
  </r>
  <r>
    <d v="2013-09-06T00:00:00"/>
    <s v="ativada"/>
    <s v="Onix GM"/>
    <x v="4"/>
    <s v="qualificada"/>
    <n v="0.49"/>
    <n v="7"/>
    <n v="90"/>
    <n v="1.34"/>
    <x v="0"/>
    <x v="9"/>
    <n v="36"/>
  </r>
  <r>
    <d v="2013-09-16T00:00:00"/>
    <s v="ativada"/>
    <s v="foto onix 2014"/>
    <x v="0"/>
    <s v="qualificada"/>
    <n v="0.8"/>
    <n v="1"/>
    <n v="7"/>
    <n v="0.09"/>
    <x v="0"/>
    <x v="16"/>
    <n v="38"/>
  </r>
  <r>
    <d v="2013-09-19T00:00:00"/>
    <s v="ativada"/>
    <s v="fotos Onix"/>
    <x v="0"/>
    <s v="qualificada"/>
    <n v="0.27"/>
    <n v="6"/>
    <n v="121"/>
    <n v="1.1299999999999999"/>
    <x v="0"/>
    <x v="65"/>
    <n v="38"/>
  </r>
  <r>
    <d v="2013-09-29T00:00:00"/>
    <s v="ativada"/>
    <s v="carro onix 2013"/>
    <x v="2"/>
    <s v="qualificada"/>
    <n v="0.48"/>
    <n v="0"/>
    <n v="4"/>
    <n v="0"/>
    <x v="0"/>
    <x v="38"/>
    <n v="39"/>
  </r>
  <r>
    <d v="2013-08-29T00:00:00"/>
    <s v="ativada"/>
    <s v="Onix gasolina"/>
    <x v="7"/>
    <s v="qualificada"/>
    <n v="0.8"/>
    <n v="7"/>
    <n v="44"/>
    <n v="3.32"/>
    <x v="0"/>
    <x v="41"/>
    <n v="35"/>
  </r>
  <r>
    <d v="2013-09-11T00:00:00"/>
    <s v="ativada"/>
    <s v="automóveis Onix"/>
    <x v="1"/>
    <s v="qualificada"/>
    <n v="0.6"/>
    <n v="0"/>
    <n v="3"/>
    <n v="0"/>
    <x v="0"/>
    <x v="88"/>
    <n v="37"/>
  </r>
  <r>
    <d v="2013-09-02T00:00:00"/>
    <s v="ativada"/>
    <s v="Onix gasolina"/>
    <x v="7"/>
    <s v="qualificada"/>
    <n v="0.8"/>
    <n v="0"/>
    <n v="30"/>
    <n v="0"/>
    <x v="0"/>
    <x v="41"/>
    <n v="36"/>
  </r>
  <r>
    <d v="2013-08-30T00:00:00"/>
    <s v="ativada"/>
    <s v="Onix LS chevrolet"/>
    <x v="8"/>
    <s v="qualificada"/>
    <n v="0.8"/>
    <n v="0"/>
    <n v="5"/>
    <n v="0"/>
    <x v="0"/>
    <x v="73"/>
    <n v="35"/>
  </r>
  <r>
    <d v="2013-08-30T00:00:00"/>
    <s v="ativada"/>
    <s v="Onix gasolina"/>
    <x v="7"/>
    <s v="qualificada"/>
    <n v="0.8"/>
    <n v="1"/>
    <n v="16"/>
    <n v="0.36"/>
    <x v="0"/>
    <x v="41"/>
    <n v="35"/>
  </r>
  <r>
    <d v="2013-09-02T00:00:00"/>
    <s v="ativada"/>
    <s v="carro novo onix 2013"/>
    <x v="2"/>
    <s v="qualificada"/>
    <n v="0.8"/>
    <n v="0"/>
    <n v="1"/>
    <n v="0"/>
    <x v="0"/>
    <x v="43"/>
    <n v="36"/>
  </r>
  <r>
    <d v="2013-09-09T00:00:00"/>
    <s v="ativada"/>
    <s v="Onix automática"/>
    <x v="3"/>
    <s v="qualificada"/>
    <n v="0.63"/>
    <n v="2"/>
    <n v="15"/>
    <n v="1.1599999999999999"/>
    <x v="0"/>
    <x v="7"/>
    <n v="37"/>
  </r>
  <r>
    <d v="2013-09-01T00:00:00"/>
    <s v="ativada"/>
    <s v="Onyx flex"/>
    <x v="7"/>
    <s v="qualificada"/>
    <n v="0.8"/>
    <n v="0"/>
    <n v="0"/>
    <n v="0"/>
    <x v="0"/>
    <x v="71"/>
    <n v="35"/>
  </r>
  <r>
    <d v="2013-08-29T00:00:00"/>
    <s v="ativada"/>
    <s v="onyx 2014 chevrolet"/>
    <x v="2"/>
    <s v="qualificada"/>
    <n v="0.8"/>
    <n v="3"/>
    <n v="13"/>
    <n v="1.2"/>
    <x v="0"/>
    <x v="23"/>
    <n v="35"/>
  </r>
  <r>
    <d v="2013-09-23T00:00:00"/>
    <s v="ativada"/>
    <s v="imagens onix 2013"/>
    <x v="0"/>
    <s v="qualificada"/>
    <n v="0.8"/>
    <n v="1"/>
    <n v="4"/>
    <n v="0.6"/>
    <x v="0"/>
    <x v="11"/>
    <n v="39"/>
  </r>
  <r>
    <d v="2013-08-31T00:00:00"/>
    <s v="ativada"/>
    <s v="Onix general motors"/>
    <x v="4"/>
    <s v="qualificada"/>
    <n v="0.2"/>
    <n v="0"/>
    <n v="2"/>
    <n v="0"/>
    <x v="0"/>
    <x v="62"/>
    <n v="35"/>
  </r>
  <r>
    <d v="2013-09-14T00:00:00"/>
    <s v="ativada"/>
    <s v="onix 2013 GM"/>
    <x v="2"/>
    <s v="qualificada"/>
    <n v="0.43"/>
    <n v="0"/>
    <n v="3"/>
    <n v="0"/>
    <x v="0"/>
    <x v="104"/>
    <n v="37"/>
  </r>
  <r>
    <d v="2013-09-17T00:00:00"/>
    <s v="ativada"/>
    <s v="Onix LS GM"/>
    <x v="8"/>
    <s v="qualificada"/>
    <n v="0.8"/>
    <n v="0"/>
    <n v="5"/>
    <n v="0"/>
    <x v="0"/>
    <x v="30"/>
    <n v="38"/>
  </r>
  <r>
    <d v="2013-09-27T00:00:00"/>
    <s v="ativada"/>
    <s v="novo onix 2012 chevrolet"/>
    <x v="2"/>
    <s v="baixo volume de pesquisa"/>
    <n v="0.8"/>
    <n v="0"/>
    <n v="2"/>
    <n v="0"/>
    <x v="0"/>
    <x v="13"/>
    <n v="39"/>
  </r>
  <r>
    <d v="2013-09-02T00:00:00"/>
    <s v="ativada"/>
    <s v="Onyx automático"/>
    <x v="3"/>
    <s v="baixo volume de pesquisa"/>
    <n v="0.62"/>
    <n v="18"/>
    <n v="136"/>
    <n v="6.39"/>
    <x v="0"/>
    <x v="83"/>
    <n v="36"/>
  </r>
  <r>
    <d v="2013-09-14T00:00:00"/>
    <s v="ativada"/>
    <s v="fotos Onyx"/>
    <x v="0"/>
    <s v="qualificada"/>
    <n v="0.67"/>
    <n v="0"/>
    <n v="2"/>
    <n v="0"/>
    <x v="0"/>
    <x v="87"/>
    <n v="37"/>
  </r>
  <r>
    <d v="2013-09-15T00:00:00"/>
    <s v="ativada"/>
    <s v="imagens Onix"/>
    <x v="0"/>
    <s v="qualificada"/>
    <n v="0.63"/>
    <n v="0"/>
    <n v="24"/>
    <n v="0"/>
    <x v="0"/>
    <x v="112"/>
    <n v="37"/>
  </r>
  <r>
    <d v="2013-09-29T00:00:00"/>
    <s v="ativada"/>
    <s v="Onix automática"/>
    <x v="3"/>
    <s v="qualificada"/>
    <n v="0.63"/>
    <n v="0"/>
    <n v="11"/>
    <n v="0"/>
    <x v="0"/>
    <x v="7"/>
    <n v="39"/>
  </r>
  <r>
    <d v="2013-09-04T00:00:00"/>
    <s v="ativada"/>
    <s v="automóvel Onix"/>
    <x v="1"/>
    <s v="qualificada"/>
    <n v="0.92"/>
    <n v="13"/>
    <n v="87"/>
    <n v="4.87"/>
    <x v="0"/>
    <x v="86"/>
    <n v="36"/>
  </r>
  <r>
    <d v="2013-09-03T00:00:00"/>
    <s v="ativada"/>
    <s v="onix LT 2013"/>
    <x v="6"/>
    <s v="qualificada"/>
    <n v="0.8"/>
    <n v="0"/>
    <n v="1"/>
    <n v="0"/>
    <x v="0"/>
    <x v="29"/>
    <n v="36"/>
  </r>
  <r>
    <d v="2013-09-19T00:00:00"/>
    <s v="ativada"/>
    <s v="veículo Onix"/>
    <x v="1"/>
    <s v="qualificada"/>
    <n v="0.38"/>
    <n v="0"/>
    <n v="2"/>
    <n v="0"/>
    <x v="0"/>
    <x v="19"/>
    <n v="38"/>
  </r>
  <r>
    <d v="2013-09-10T00:00:00"/>
    <s v="ativada"/>
    <s v="carro Onix LS"/>
    <x v="8"/>
    <s v="qualificada"/>
    <n v="0.8"/>
    <n v="3"/>
    <n v="3"/>
    <n v="1.21"/>
    <x v="0"/>
    <x v="109"/>
    <n v="37"/>
  </r>
  <r>
    <d v="2013-09-22T00:00:00"/>
    <s v="ativada"/>
    <s v="novo onix 2014 GM"/>
    <x v="2"/>
    <s v="baixo volume de pesquisa"/>
    <n v="0.85"/>
    <n v="2"/>
    <n v="4"/>
    <n v="0.43"/>
    <x v="0"/>
    <x v="63"/>
    <n v="38"/>
  </r>
  <r>
    <d v="2013-09-10T00:00:00"/>
    <s v="ativada"/>
    <s v="foto Onix"/>
    <x v="0"/>
    <s v="qualificada"/>
    <n v="0.34"/>
    <n v="5"/>
    <n v="58"/>
    <n v="0.65"/>
    <x v="0"/>
    <x v="0"/>
    <n v="37"/>
  </r>
  <r>
    <d v="2013-09-28T00:00:00"/>
    <s v="ativada"/>
    <s v="lançamento onix 2014"/>
    <x v="2"/>
    <s v="qualificada"/>
    <n v="0.8"/>
    <n v="0"/>
    <n v="1"/>
    <n v="0"/>
    <x v="0"/>
    <x v="101"/>
    <n v="39"/>
  </r>
  <r>
    <d v="2013-09-05T00:00:00"/>
    <s v="ativada"/>
    <s v="Onix automática"/>
    <x v="3"/>
    <s v="qualificada"/>
    <n v="0.63"/>
    <n v="3"/>
    <n v="38"/>
    <n v="0.71"/>
    <x v="0"/>
    <x v="7"/>
    <n v="36"/>
  </r>
  <r>
    <d v="2013-09-13T00:00:00"/>
    <s v="ativada"/>
    <s v="novo onix 2013 chevrolet"/>
    <x v="2"/>
    <s v="qualificada"/>
    <n v="0.9"/>
    <n v="0"/>
    <n v="10"/>
    <n v="0"/>
    <x v="0"/>
    <x v="60"/>
    <n v="37"/>
  </r>
  <r>
    <d v="2013-09-21T00:00:00"/>
    <s v="ativada"/>
    <s v="carro Onix LT"/>
    <x v="6"/>
    <s v="qualificada"/>
    <n v="0.8"/>
    <n v="0"/>
    <n v="6"/>
    <n v="0"/>
    <x v="0"/>
    <x v="93"/>
    <n v="38"/>
  </r>
  <r>
    <d v="2013-08-29T00:00:00"/>
    <s v="ativada"/>
    <s v="onix LS 2012"/>
    <x v="8"/>
    <s v="qualificada"/>
    <n v="0.8"/>
    <n v="1"/>
    <n v="2"/>
    <n v="0.71"/>
    <x v="0"/>
    <x v="32"/>
    <n v="35"/>
  </r>
  <r>
    <d v="2013-09-19T00:00:00"/>
    <s v="ativada"/>
    <s v="Onix chevy"/>
    <x v="4"/>
    <s v="qualificada"/>
    <n v="0.67"/>
    <n v="15"/>
    <n v="112"/>
    <n v="5.05"/>
    <x v="0"/>
    <x v="44"/>
    <n v="38"/>
  </r>
  <r>
    <d v="2013-09-09T00:00:00"/>
    <s v="ativada"/>
    <s v="onix LT 2012 chevrolet"/>
    <x v="6"/>
    <s v="baixo volume de pesquisa"/>
    <n v="0.8"/>
    <n v="0"/>
    <n v="1"/>
    <n v="0"/>
    <x v="0"/>
    <x v="105"/>
    <n v="37"/>
  </r>
  <r>
    <d v="2013-09-23T00:00:00"/>
    <s v="ativada"/>
    <s v="[Onix GM]"/>
    <x v="4"/>
    <s v="qualificada"/>
    <n v="0.41"/>
    <n v="8"/>
    <n v="24"/>
    <n v="2.1800000000000002"/>
    <x v="0"/>
    <x v="9"/>
    <n v="39"/>
  </r>
  <r>
    <d v="2013-09-10T00:00:00"/>
    <s v="ativada"/>
    <s v="carros onix 2013"/>
    <x v="2"/>
    <s v="qualificada"/>
    <n v="0.95"/>
    <n v="7"/>
    <n v="29"/>
    <n v="2.21"/>
    <x v="0"/>
    <x v="54"/>
    <n v="37"/>
  </r>
  <r>
    <d v="2013-09-05T00:00:00"/>
    <s v="ativada"/>
    <s v="carros Onix LT"/>
    <x v="6"/>
    <s v="qualificada"/>
    <n v="0.8"/>
    <n v="0"/>
    <n v="7"/>
    <n v="0"/>
    <x v="0"/>
    <x v="89"/>
    <n v="36"/>
  </r>
  <r>
    <d v="2013-08-29T00:00:00"/>
    <s v="ativada"/>
    <s v="Onix automática"/>
    <x v="3"/>
    <s v="qualificada"/>
    <n v="0.63"/>
    <n v="50"/>
    <n v="322"/>
    <n v="14.4"/>
    <x v="0"/>
    <x v="7"/>
    <n v="35"/>
  </r>
  <r>
    <d v="2013-09-10T00:00:00"/>
    <s v="ativada"/>
    <s v="imagens onix 2013"/>
    <x v="0"/>
    <s v="qualificada"/>
    <n v="0.8"/>
    <n v="0"/>
    <n v="2"/>
    <n v="0"/>
    <x v="0"/>
    <x v="11"/>
    <n v="37"/>
  </r>
  <r>
    <d v="2013-09-22T00:00:00"/>
    <s v="ativada"/>
    <s v="onix 2012"/>
    <x v="2"/>
    <s v="qualificada"/>
    <n v="0.45"/>
    <n v="12"/>
    <n v="114"/>
    <n v="3.08"/>
    <x v="0"/>
    <x v="2"/>
    <n v="38"/>
  </r>
  <r>
    <d v="2013-09-27T00:00:00"/>
    <s v="ativada"/>
    <s v="imagem Onix"/>
    <x v="0"/>
    <s v="qualificada"/>
    <n v="0.42"/>
    <n v="0"/>
    <n v="7"/>
    <n v="0"/>
    <x v="0"/>
    <x v="17"/>
    <n v="39"/>
  </r>
  <r>
    <d v="2013-09-12T00:00:00"/>
    <s v="ativada"/>
    <s v="onix 2013 chevrolet"/>
    <x v="2"/>
    <s v="qualificada"/>
    <n v="0.43"/>
    <n v="2"/>
    <n v="8"/>
    <n v="0.21"/>
    <x v="0"/>
    <x v="58"/>
    <n v="37"/>
  </r>
  <r>
    <d v="2013-09-22T00:00:00"/>
    <s v="ativada"/>
    <s v="Onix general motors"/>
    <x v="4"/>
    <s v="qualificada"/>
    <n v="0.2"/>
    <n v="0"/>
    <n v="1"/>
    <n v="0"/>
    <x v="0"/>
    <x v="62"/>
    <n v="38"/>
  </r>
  <r>
    <d v="2013-09-16T00:00:00"/>
    <s v="ativada"/>
    <s v="Onyx diesel"/>
    <x v="7"/>
    <s v="qualificada"/>
    <n v="0.8"/>
    <n v="0"/>
    <n v="1"/>
    <n v="0"/>
    <x v="0"/>
    <x v="80"/>
    <n v="38"/>
  </r>
  <r>
    <d v="2013-09-13T00:00:00"/>
    <s v="ativada"/>
    <s v="onyx 2014"/>
    <x v="2"/>
    <s v="qualificada"/>
    <n v="0.95"/>
    <n v="1"/>
    <n v="6"/>
    <n v="0.6"/>
    <x v="0"/>
    <x v="49"/>
    <n v="37"/>
  </r>
  <r>
    <d v="2013-08-29T00:00:00"/>
    <s v="ativada"/>
    <s v="novo Onix GM"/>
    <x v="4"/>
    <s v="qualificada"/>
    <n v="0.97"/>
    <n v="2"/>
    <n v="22"/>
    <n v="1.32"/>
    <x v="0"/>
    <x v="36"/>
    <n v="35"/>
  </r>
  <r>
    <d v="2013-09-15T00:00:00"/>
    <s v="ativada"/>
    <s v="Novo Onix LT"/>
    <x v="6"/>
    <s v="qualificada"/>
    <n v="0.8"/>
    <n v="1"/>
    <n v="2"/>
    <n v="0.79"/>
    <x v="0"/>
    <x v="81"/>
    <n v="37"/>
  </r>
  <r>
    <d v="2013-09-25T00:00:00"/>
    <s v="ativada"/>
    <s v="foto onix 2013"/>
    <x v="0"/>
    <s v="qualificada"/>
    <n v="0.8"/>
    <n v="0"/>
    <n v="2"/>
    <n v="0"/>
    <x v="0"/>
    <x v="57"/>
    <n v="39"/>
  </r>
  <r>
    <d v="2013-09-29T00:00:00"/>
    <s v="ativada"/>
    <s v="automóvel Onix"/>
    <x v="1"/>
    <s v="qualificada"/>
    <n v="0.92"/>
    <n v="4"/>
    <n v="44"/>
    <n v="1.34"/>
    <x v="0"/>
    <x v="86"/>
    <n v="39"/>
  </r>
  <r>
    <d v="2013-09-03T00:00:00"/>
    <s v="ativada"/>
    <s v="onyx 2012"/>
    <x v="2"/>
    <s v="qualificada"/>
    <n v="0.85"/>
    <n v="1"/>
    <n v="38"/>
    <n v="0.73"/>
    <x v="0"/>
    <x v="53"/>
    <n v="36"/>
  </r>
  <r>
    <d v="2013-09-02T00:00:00"/>
    <s v="ativada"/>
    <s v="novo onix 2013"/>
    <x v="2"/>
    <s v="qualificada"/>
    <n v="0.57999999999999996"/>
    <n v="8"/>
    <n v="38"/>
    <n v="1.5"/>
    <x v="0"/>
    <x v="35"/>
    <n v="36"/>
  </r>
  <r>
    <d v="2013-09-28T00:00:00"/>
    <s v="ativada"/>
    <s v="carros novo Onix"/>
    <x v="1"/>
    <s v="qualificada"/>
    <n v="0.95"/>
    <n v="0"/>
    <n v="15"/>
    <n v="0"/>
    <x v="0"/>
    <x v="45"/>
    <n v="39"/>
  </r>
  <r>
    <d v="2013-09-01T00:00:00"/>
    <s v="ativada"/>
    <s v="lançamento Onix"/>
    <x v="5"/>
    <s v="qualificada"/>
    <n v="0.8"/>
    <n v="11"/>
    <n v="55"/>
    <n v="3.4"/>
    <x v="0"/>
    <x v="77"/>
    <n v="35"/>
  </r>
  <r>
    <d v="2013-09-18T00:00:00"/>
    <s v="ativada"/>
    <s v="foto onix 2013"/>
    <x v="0"/>
    <s v="qualificada"/>
    <n v="0.8"/>
    <n v="0"/>
    <n v="3"/>
    <n v="0"/>
    <x v="0"/>
    <x v="57"/>
    <n v="38"/>
  </r>
  <r>
    <d v="2013-09-02T00:00:00"/>
    <s v="ativada"/>
    <s v="Onix câmbio automático"/>
    <x v="3"/>
    <s v="qualificada"/>
    <n v="0.8"/>
    <n v="7"/>
    <n v="33"/>
    <n v="2.0299999999999998"/>
    <x v="0"/>
    <x v="31"/>
    <n v="36"/>
  </r>
  <r>
    <d v="2013-09-06T00:00:00"/>
    <s v="ativada"/>
    <s v="onix LT 2013"/>
    <x v="6"/>
    <s v="qualificada"/>
    <n v="0.8"/>
    <n v="0"/>
    <n v="1"/>
    <n v="0"/>
    <x v="0"/>
    <x v="29"/>
    <n v="36"/>
  </r>
  <r>
    <d v="2013-09-13T00:00:00"/>
    <s v="ativada"/>
    <s v="Onix chevrolett"/>
    <x v="4"/>
    <s v="qualificada"/>
    <n v="0.8"/>
    <n v="2"/>
    <n v="3"/>
    <n v="0.18"/>
    <x v="0"/>
    <x v="102"/>
    <n v="37"/>
  </r>
  <r>
    <d v="2013-09-08T00:00:00"/>
    <s v="ativada"/>
    <s v="Onix automático"/>
    <x v="3"/>
    <s v="qualificada"/>
    <n v="0.28000000000000003"/>
    <n v="1"/>
    <n v="18"/>
    <n v="0.22"/>
    <x v="0"/>
    <x v="39"/>
    <n v="36"/>
  </r>
  <r>
    <d v="2013-09-01T00:00:00"/>
    <s v="ativada"/>
    <s v="onix LT 2014"/>
    <x v="6"/>
    <s v="qualificada"/>
    <n v="0.8"/>
    <n v="3"/>
    <n v="5"/>
    <n v="0.71"/>
    <x v="0"/>
    <x v="116"/>
    <n v="35"/>
  </r>
  <r>
    <d v="2013-09-23T00:00:00"/>
    <s v="ativada"/>
    <s v="lançamento onix 2013"/>
    <x v="2"/>
    <s v="qualificada"/>
    <n v="0.8"/>
    <n v="0"/>
    <n v="0"/>
    <n v="0"/>
    <x v="0"/>
    <x v="47"/>
    <n v="39"/>
  </r>
  <r>
    <d v="2013-09-04T00:00:00"/>
    <s v="ativada"/>
    <s v="Onyx LT"/>
    <x v="6"/>
    <s v="qualificada"/>
    <n v="0.52"/>
    <n v="0"/>
    <n v="2"/>
    <n v="0"/>
    <x v="0"/>
    <x v="91"/>
    <n v="36"/>
  </r>
  <r>
    <d v="2013-09-27T00:00:00"/>
    <s v="ativada"/>
    <s v="Onyx GM"/>
    <x v="4"/>
    <s v="qualificada"/>
    <n v="0.33"/>
    <n v="0"/>
    <n v="1"/>
    <n v="0"/>
    <x v="0"/>
    <x v="92"/>
    <n v="39"/>
  </r>
  <r>
    <d v="2013-09-12T00:00:00"/>
    <s v="ativada"/>
    <s v="novo onix 2014 GM"/>
    <x v="2"/>
    <s v="baixo volume de pesquisa"/>
    <n v="0.85"/>
    <n v="0"/>
    <n v="4"/>
    <n v="0"/>
    <x v="0"/>
    <x v="63"/>
    <n v="37"/>
  </r>
  <r>
    <d v="2013-09-29T00:00:00"/>
    <s v="ativada"/>
    <s v="Onix econômico"/>
    <x v="9"/>
    <s v="qualificada"/>
    <n v="0.9"/>
    <n v="0"/>
    <n v="2"/>
    <n v="0"/>
    <x v="0"/>
    <x v="33"/>
    <n v="39"/>
  </r>
  <r>
    <d v="2013-09-01T00:00:00"/>
    <s v="ativada"/>
    <s v="carro novo onix 2014"/>
    <x v="2"/>
    <s v="qualificada"/>
    <n v="0.8"/>
    <n v="0"/>
    <n v="0"/>
    <n v="0"/>
    <x v="0"/>
    <x v="111"/>
    <n v="35"/>
  </r>
  <r>
    <d v="2013-09-14T00:00:00"/>
    <s v="ativada"/>
    <s v="carros onix 2014"/>
    <x v="2"/>
    <s v="qualificada"/>
    <n v="0.85"/>
    <n v="3"/>
    <n v="29"/>
    <n v="1.1399999999999999"/>
    <x v="0"/>
    <x v="5"/>
    <n v="37"/>
  </r>
  <r>
    <d v="2013-08-31T00:00:00"/>
    <s v="ativada"/>
    <s v="imagem novo Onix"/>
    <x v="0"/>
    <s v="qualificada"/>
    <n v="0.8"/>
    <n v="0"/>
    <n v="1"/>
    <n v="0"/>
    <x v="0"/>
    <x v="55"/>
    <n v="35"/>
  </r>
  <r>
    <d v="2013-09-28T00:00:00"/>
    <s v="ativada"/>
    <s v="onix LS 2014"/>
    <x v="8"/>
    <s v="qualificada"/>
    <n v="0.8"/>
    <n v="0"/>
    <n v="1"/>
    <n v="0"/>
    <x v="0"/>
    <x v="78"/>
    <n v="39"/>
  </r>
  <r>
    <d v="2013-08-31T00:00:00"/>
    <s v="ativada"/>
    <s v="fotos novo Onix"/>
    <x v="0"/>
    <s v="qualificada"/>
    <n v="1.1599999999999999"/>
    <n v="1"/>
    <n v="10"/>
    <n v="0.14000000000000001"/>
    <x v="0"/>
    <x v="79"/>
    <n v="35"/>
  </r>
  <r>
    <d v="2013-09-01T00:00:00"/>
    <s v="ativada"/>
    <s v="lançamento onix 2014"/>
    <x v="2"/>
    <s v="qualificada"/>
    <n v="0.8"/>
    <n v="0"/>
    <n v="0"/>
    <n v="0"/>
    <x v="0"/>
    <x v="101"/>
    <n v="35"/>
  </r>
  <r>
    <d v="2013-09-18T00:00:00"/>
    <s v="ativada"/>
    <s v="Onyx GM"/>
    <x v="4"/>
    <s v="qualificada"/>
    <n v="0.33"/>
    <n v="1"/>
    <n v="1"/>
    <n v="0.13"/>
    <x v="0"/>
    <x v="92"/>
    <n v="38"/>
  </r>
  <r>
    <d v="2013-08-29T00:00:00"/>
    <s v="ativada"/>
    <s v="onyx 2014"/>
    <x v="2"/>
    <s v="qualificada"/>
    <n v="0.95"/>
    <n v="0"/>
    <n v="20"/>
    <n v="0"/>
    <x v="0"/>
    <x v="49"/>
    <n v="35"/>
  </r>
  <r>
    <d v="2013-08-28T00:00:00"/>
    <s v="ativada"/>
    <s v="imagens Onyx"/>
    <x v="0"/>
    <s v="baixo volume de pesquisa"/>
    <n v="0.9"/>
    <n v="0"/>
    <n v="20"/>
    <n v="0"/>
    <x v="0"/>
    <x v="85"/>
    <n v="35"/>
  </r>
  <r>
    <d v="2013-09-17T00:00:00"/>
    <s v="ativada"/>
    <s v="Onyx chevrolet"/>
    <x v="4"/>
    <s v="qualificada"/>
    <n v="0.43"/>
    <n v="1"/>
    <n v="34"/>
    <n v="0.17"/>
    <x v="0"/>
    <x v="52"/>
    <n v="38"/>
  </r>
  <r>
    <d v="2013-09-08T00:00:00"/>
    <s v="ativada"/>
    <s v="onix 2013"/>
    <x v="2"/>
    <s v="qualificada"/>
    <n v="0.43"/>
    <n v="4"/>
    <n v="50"/>
    <n v="0.59"/>
    <x v="0"/>
    <x v="42"/>
    <n v="36"/>
  </r>
  <r>
    <d v="2013-09-09T00:00:00"/>
    <s v="ativada"/>
    <s v="onyx 2012"/>
    <x v="2"/>
    <s v="qualificada"/>
    <n v="0.85"/>
    <n v="1"/>
    <n v="19"/>
    <n v="0.21"/>
    <x v="0"/>
    <x v="53"/>
    <n v="37"/>
  </r>
  <r>
    <d v="2013-09-26T00:00:00"/>
    <s v="ativada"/>
    <s v="onix 2014 GM"/>
    <x v="2"/>
    <s v="qualificada"/>
    <n v="0.8"/>
    <n v="6"/>
    <n v="20"/>
    <n v="2.39"/>
    <x v="0"/>
    <x v="94"/>
    <n v="39"/>
  </r>
  <r>
    <d v="2013-09-06T00:00:00"/>
    <s v="ativada"/>
    <s v="[Onix GM]"/>
    <x v="4"/>
    <s v="qualificada"/>
    <n v="0.41"/>
    <n v="6"/>
    <n v="27"/>
    <n v="0.89"/>
    <x v="0"/>
    <x v="9"/>
    <n v="36"/>
  </r>
  <r>
    <d v="2013-09-19T00:00:00"/>
    <s v="ativada"/>
    <s v="novo onix 2013 chevrolet"/>
    <x v="2"/>
    <s v="qualificada"/>
    <n v="0.9"/>
    <n v="2"/>
    <n v="12"/>
    <n v="1.63"/>
    <x v="0"/>
    <x v="60"/>
    <n v="38"/>
  </r>
  <r>
    <d v="2013-09-07T00:00:00"/>
    <s v="ativada"/>
    <s v="carros onix 2014"/>
    <x v="2"/>
    <s v="qualificada"/>
    <n v="0.85"/>
    <n v="1"/>
    <n v="5"/>
    <n v="0.09"/>
    <x v="0"/>
    <x v="5"/>
    <n v="36"/>
  </r>
  <r>
    <d v="2013-08-30T00:00:00"/>
    <s v="ativada"/>
    <s v="foto Onix"/>
    <x v="0"/>
    <s v="qualificada"/>
    <n v="0.34"/>
    <n v="9"/>
    <n v="38"/>
    <n v="1.31"/>
    <x v="0"/>
    <x v="0"/>
    <n v="35"/>
  </r>
  <r>
    <d v="2013-09-21T00:00:00"/>
    <s v="ativada"/>
    <s v="fotos onix 2014"/>
    <x v="0"/>
    <s v="qualificada"/>
    <n v="0.8"/>
    <n v="0"/>
    <n v="19"/>
    <n v="0"/>
    <x v="0"/>
    <x v="90"/>
    <n v="38"/>
  </r>
  <r>
    <d v="2013-09-26T00:00:00"/>
    <s v="ativada"/>
    <s v="carros onix 2013"/>
    <x v="2"/>
    <s v="qualificada"/>
    <n v="0.95"/>
    <n v="2"/>
    <n v="33"/>
    <n v="0.92"/>
    <x v="0"/>
    <x v="54"/>
    <n v="39"/>
  </r>
  <r>
    <d v="2013-09-10T00:00:00"/>
    <s v="ativada"/>
    <s v="novo Onix GM"/>
    <x v="4"/>
    <s v="qualificada"/>
    <n v="0.97"/>
    <n v="2"/>
    <n v="22"/>
    <n v="0.5"/>
    <x v="0"/>
    <x v="36"/>
    <n v="37"/>
  </r>
  <r>
    <d v="2013-09-05T00:00:00"/>
    <s v="ativada"/>
    <s v="fotos onix 2013"/>
    <x v="0"/>
    <s v="qualificada"/>
    <n v="0.8"/>
    <n v="0"/>
    <n v="11"/>
    <n v="0"/>
    <x v="0"/>
    <x v="51"/>
    <n v="36"/>
  </r>
  <r>
    <d v="2013-09-09T00:00:00"/>
    <s v="ativada"/>
    <s v="onix LT 2013"/>
    <x v="6"/>
    <s v="qualificada"/>
    <n v="0.8"/>
    <n v="1"/>
    <n v="5"/>
    <n v="0.19"/>
    <x v="0"/>
    <x v="29"/>
    <n v="37"/>
  </r>
  <r>
    <d v="2013-09-29T00:00:00"/>
    <s v="ativada"/>
    <s v="[onix 2013]"/>
    <x v="2"/>
    <s v="qualificada"/>
    <n v="0.42"/>
    <n v="87"/>
    <n v="446"/>
    <n v="25.58"/>
    <x v="0"/>
    <x v="42"/>
    <n v="39"/>
  </r>
  <r>
    <d v="2013-09-13T00:00:00"/>
    <s v="ativada"/>
    <s v="carro onix 2012"/>
    <x v="2"/>
    <s v="qualificada"/>
    <n v="0.48"/>
    <n v="3"/>
    <n v="6"/>
    <n v="0.7"/>
    <x v="0"/>
    <x v="22"/>
    <n v="37"/>
  </r>
  <r>
    <d v="2013-09-01T00:00:00"/>
    <s v="ativada"/>
    <s v="carro onix 2014"/>
    <x v="2"/>
    <s v="qualificada"/>
    <n v="0.8"/>
    <n v="5"/>
    <n v="29"/>
    <n v="1.42"/>
    <x v="0"/>
    <x v="25"/>
    <n v="35"/>
  </r>
  <r>
    <d v="2013-09-15T00:00:00"/>
    <s v="ativada"/>
    <s v="carros novo Onix"/>
    <x v="1"/>
    <s v="qualificada"/>
    <n v="0.95"/>
    <n v="0"/>
    <n v="30"/>
    <n v="0"/>
    <x v="0"/>
    <x v="45"/>
    <n v="37"/>
  </r>
  <r>
    <d v="2013-09-05T00:00:00"/>
    <s v="ativada"/>
    <s v="[onix 2013]"/>
    <x v="2"/>
    <s v="qualificada"/>
    <n v="0.42"/>
    <n v="34"/>
    <n v="274"/>
    <n v="7.08"/>
    <x v="0"/>
    <x v="42"/>
    <n v="36"/>
  </r>
  <r>
    <d v="2013-09-17T00:00:00"/>
    <s v="ativada"/>
    <s v="imagens Onix"/>
    <x v="0"/>
    <s v="qualificada"/>
    <n v="0.63"/>
    <n v="1"/>
    <n v="28"/>
    <n v="0.43"/>
    <x v="0"/>
    <x v="112"/>
    <n v="38"/>
  </r>
  <r>
    <d v="2013-09-04T00:00:00"/>
    <s v="ativada"/>
    <s v="Onix econômico"/>
    <x v="9"/>
    <s v="qualificada"/>
    <n v="0.9"/>
    <n v="2"/>
    <n v="4"/>
    <n v="1.26"/>
    <x v="0"/>
    <x v="33"/>
    <n v="36"/>
  </r>
  <r>
    <d v="2013-09-27T00:00:00"/>
    <s v="ativada"/>
    <s v="onix 2014"/>
    <x v="2"/>
    <s v="qualificada"/>
    <n v="0.53"/>
    <n v="118"/>
    <n v="662"/>
    <n v="46.5"/>
    <x v="0"/>
    <x v="27"/>
    <n v="39"/>
  </r>
  <r>
    <d v="2013-09-23T00:00:00"/>
    <s v="ativada"/>
    <s v="onix 2014 GM"/>
    <x v="2"/>
    <s v="qualificada"/>
    <n v="0.8"/>
    <n v="4"/>
    <n v="21"/>
    <n v="1.4"/>
    <x v="0"/>
    <x v="94"/>
    <n v="39"/>
  </r>
  <r>
    <d v="2013-09-23T00:00:00"/>
    <s v="ativada"/>
    <s v="onyx 2013"/>
    <x v="2"/>
    <s v="qualificada"/>
    <n v="0.8"/>
    <n v="5"/>
    <n v="36"/>
    <n v="2.42"/>
    <x v="0"/>
    <x v="103"/>
    <n v="39"/>
  </r>
  <r>
    <d v="2013-08-29T00:00:00"/>
    <s v="ativada"/>
    <s v="novo onix 2014 GM"/>
    <x v="2"/>
    <s v="baixo volume de pesquisa"/>
    <n v="0.85"/>
    <n v="1"/>
    <n v="7"/>
    <n v="0.13"/>
    <x v="0"/>
    <x v="63"/>
    <n v="35"/>
  </r>
  <r>
    <d v="2013-09-19T00:00:00"/>
    <s v="ativada"/>
    <s v="imagens Onyx"/>
    <x v="0"/>
    <s v="baixo volume de pesquisa"/>
    <n v="0.9"/>
    <n v="0"/>
    <n v="2"/>
    <n v="0"/>
    <x v="0"/>
    <x v="85"/>
    <n v="38"/>
  </r>
  <r>
    <d v="2013-09-08T00:00:00"/>
    <s v="ativada"/>
    <s v="Onix chevrolett"/>
    <x v="4"/>
    <s v="qualificada"/>
    <n v="0.8"/>
    <n v="1"/>
    <n v="3"/>
    <n v="0.8"/>
    <x v="0"/>
    <x v="102"/>
    <n v="36"/>
  </r>
  <r>
    <d v="2013-09-24T00:00:00"/>
    <s v="ativada"/>
    <s v="carro Onix LT"/>
    <x v="6"/>
    <s v="qualificada"/>
    <n v="0.8"/>
    <n v="1"/>
    <n v="10"/>
    <n v="0.08"/>
    <x v="0"/>
    <x v="93"/>
    <n v="39"/>
  </r>
  <r>
    <d v="2013-09-06T00:00:00"/>
    <s v="ativada"/>
    <s v="Onix LS chevrolet"/>
    <x v="8"/>
    <s v="qualificada"/>
    <n v="0.8"/>
    <n v="0"/>
    <n v="3"/>
    <n v="0"/>
    <x v="0"/>
    <x v="73"/>
    <n v="36"/>
  </r>
  <r>
    <d v="2013-09-02T00:00:00"/>
    <s v="ativada"/>
    <s v="Onix bonito"/>
    <x v="9"/>
    <s v="qualificada"/>
    <n v="0.8"/>
    <n v="0"/>
    <n v="0"/>
    <n v="0"/>
    <x v="0"/>
    <x v="84"/>
    <n v="36"/>
  </r>
  <r>
    <d v="2013-09-04T00:00:00"/>
    <s v="ativada"/>
    <s v="Onix diesel"/>
    <x v="7"/>
    <s v="qualificada"/>
    <n v="0.8"/>
    <n v="0"/>
    <n v="1"/>
    <n v="0"/>
    <x v="0"/>
    <x v="28"/>
    <n v="36"/>
  </r>
  <r>
    <d v="2013-09-04T00:00:00"/>
    <s v="ativada"/>
    <s v="[Onix chevrolet]"/>
    <x v="4"/>
    <s v="qualificada"/>
    <n v="0.65"/>
    <n v="153"/>
    <n v="691"/>
    <n v="8.9"/>
    <x v="0"/>
    <x v="56"/>
    <n v="36"/>
  </r>
  <r>
    <d v="2013-08-29T00:00:00"/>
    <s v="ativada"/>
    <s v="Onix transmissão automática"/>
    <x v="3"/>
    <s v="qualificada"/>
    <n v="0.8"/>
    <n v="0"/>
    <n v="2"/>
    <n v="0"/>
    <x v="0"/>
    <x v="66"/>
    <n v="35"/>
  </r>
  <r>
    <d v="2013-09-25T00:00:00"/>
    <s v="ativada"/>
    <s v="novo onix 2012 chevrolet"/>
    <x v="2"/>
    <s v="baixo volume de pesquisa"/>
    <n v="0.8"/>
    <n v="1"/>
    <n v="3"/>
    <n v="0.79"/>
    <x v="0"/>
    <x v="13"/>
    <n v="39"/>
  </r>
  <r>
    <d v="2013-09-10T00:00:00"/>
    <s v="ativada"/>
    <s v="Onix câmbio automático"/>
    <x v="3"/>
    <s v="qualificada"/>
    <n v="0.8"/>
    <n v="1"/>
    <n v="26"/>
    <n v="0.45"/>
    <x v="0"/>
    <x v="31"/>
    <n v="37"/>
  </r>
  <r>
    <d v="2013-09-09T00:00:00"/>
    <s v="ativada"/>
    <s v="[Onix GM]"/>
    <x v="4"/>
    <s v="qualificada"/>
    <n v="0.41"/>
    <n v="12"/>
    <n v="41"/>
    <n v="1.04"/>
    <x v="0"/>
    <x v="9"/>
    <n v="37"/>
  </r>
  <r>
    <d v="2013-09-12T00:00:00"/>
    <s v="ativada"/>
    <s v="onix LT 2012"/>
    <x v="6"/>
    <s v="qualificada"/>
    <n v="0.8"/>
    <n v="1"/>
    <n v="9"/>
    <n v="0.41"/>
    <x v="0"/>
    <x v="64"/>
    <n v="37"/>
  </r>
  <r>
    <d v="2013-09-03T00:00:00"/>
    <s v="ativada"/>
    <s v="Onix gasolina"/>
    <x v="7"/>
    <s v="qualificada"/>
    <n v="0.8"/>
    <n v="1"/>
    <n v="31"/>
    <n v="0.19"/>
    <x v="0"/>
    <x v="41"/>
    <n v="36"/>
  </r>
  <r>
    <d v="2013-09-14T00:00:00"/>
    <s v="ativada"/>
    <s v="Onix LS GM"/>
    <x v="8"/>
    <s v="qualificada"/>
    <n v="0.8"/>
    <n v="0"/>
    <n v="12"/>
    <n v="0"/>
    <x v="0"/>
    <x v="30"/>
    <n v="37"/>
  </r>
  <r>
    <d v="2013-09-11T00:00:00"/>
    <s v="ativada"/>
    <s v="onix 2013 GM"/>
    <x v="2"/>
    <s v="qualificada"/>
    <n v="0.43"/>
    <n v="0"/>
    <n v="2"/>
    <n v="0"/>
    <x v="0"/>
    <x v="104"/>
    <n v="37"/>
  </r>
  <r>
    <d v="2013-09-07T00:00:00"/>
    <s v="ativada"/>
    <s v="onyx 2012"/>
    <x v="2"/>
    <s v="qualificada"/>
    <n v="0.85"/>
    <n v="4"/>
    <n v="31"/>
    <n v="1.95"/>
    <x v="0"/>
    <x v="53"/>
    <n v="36"/>
  </r>
  <r>
    <d v="2013-09-09T00:00:00"/>
    <s v="ativada"/>
    <s v="imagem onix 2013"/>
    <x v="0"/>
    <s v="baixo volume de pesquisa"/>
    <n v="0.8"/>
    <n v="0"/>
    <n v="1"/>
    <n v="0"/>
    <x v="0"/>
    <x v="117"/>
    <n v="37"/>
  </r>
  <r>
    <d v="2013-09-10T00:00:00"/>
    <s v="ativada"/>
    <s v="Onix LS"/>
    <x v="8"/>
    <s v="qualificada"/>
    <n v="0.24"/>
    <n v="6"/>
    <n v="30"/>
    <n v="1.23"/>
    <x v="0"/>
    <x v="97"/>
    <n v="37"/>
  </r>
  <r>
    <d v="2013-09-20T00:00:00"/>
    <s v="ativada"/>
    <s v="carros Onyx"/>
    <x v="1"/>
    <s v="qualificada"/>
    <n v="0.8"/>
    <n v="2"/>
    <n v="58"/>
    <n v="0.93"/>
    <x v="0"/>
    <x v="1"/>
    <n v="38"/>
  </r>
  <r>
    <d v="2013-09-10T00:00:00"/>
    <s v="ativada"/>
    <s v="imagem novo Onix"/>
    <x v="0"/>
    <s v="qualificada"/>
    <n v="0.8"/>
    <n v="0"/>
    <n v="2"/>
    <n v="0"/>
    <x v="0"/>
    <x v="55"/>
    <n v="37"/>
  </r>
  <r>
    <d v="2013-09-03T00:00:00"/>
    <s v="ativada"/>
    <s v="onix 2014 automático"/>
    <x v="3"/>
    <s v="qualificada"/>
    <n v="0.8"/>
    <n v="7"/>
    <n v="35"/>
    <n v="1.85"/>
    <x v="0"/>
    <x v="12"/>
    <n v="36"/>
  </r>
  <r>
    <d v="2013-09-26T00:00:00"/>
    <s v="ativada"/>
    <s v="carro onix 2012"/>
    <x v="2"/>
    <s v="qualificada"/>
    <n v="0.48"/>
    <n v="1"/>
    <n v="6"/>
    <n v="0.13"/>
    <x v="0"/>
    <x v="22"/>
    <n v="39"/>
  </r>
  <r>
    <d v="2013-09-25T00:00:00"/>
    <s v="ativada"/>
    <s v="lançamentos Onix"/>
    <x v="5"/>
    <s v="qualificada"/>
    <n v="0.8"/>
    <n v="0"/>
    <n v="3"/>
    <n v="0"/>
    <x v="0"/>
    <x v="18"/>
    <n v="39"/>
  </r>
  <r>
    <d v="2013-09-29T00:00:00"/>
    <s v="ativada"/>
    <s v="foto Onyx"/>
    <x v="0"/>
    <s v="qualificada"/>
    <n v="0.63"/>
    <n v="0"/>
    <n v="7"/>
    <n v="0"/>
    <x v="0"/>
    <x v="108"/>
    <n v="39"/>
  </r>
  <r>
    <d v="2013-09-10T00:00:00"/>
    <s v="ativada"/>
    <s v="Onix econômico"/>
    <x v="9"/>
    <s v="qualificada"/>
    <n v="0.9"/>
    <n v="0"/>
    <n v="2"/>
    <n v="0"/>
    <x v="0"/>
    <x v="33"/>
    <n v="37"/>
  </r>
  <r>
    <d v="2013-09-29T00:00:00"/>
    <s v="ativada"/>
    <s v="Novo Onix LS"/>
    <x v="8"/>
    <s v="qualificada"/>
    <n v="0.8"/>
    <n v="0"/>
    <n v="2"/>
    <n v="0"/>
    <x v="0"/>
    <x v="72"/>
    <n v="39"/>
  </r>
  <r>
    <d v="2013-09-25T00:00:00"/>
    <s v="ativada"/>
    <s v="fotos onix 2014"/>
    <x v="0"/>
    <s v="qualificada"/>
    <n v="0.8"/>
    <n v="1"/>
    <n v="17"/>
    <n v="0.75"/>
    <x v="0"/>
    <x v="90"/>
    <n v="39"/>
  </r>
  <r>
    <d v="2013-09-13T00:00:00"/>
    <s v="ativada"/>
    <s v="onix 2012"/>
    <x v="2"/>
    <s v="qualificada"/>
    <n v="0.45"/>
    <n v="3"/>
    <n v="36"/>
    <n v="0.66"/>
    <x v="0"/>
    <x v="2"/>
    <n v="37"/>
  </r>
  <r>
    <d v="2013-09-24T00:00:00"/>
    <s v="ativada"/>
    <s v="Onix general motors"/>
    <x v="4"/>
    <s v="qualificada"/>
    <n v="0.2"/>
    <n v="1"/>
    <n v="3"/>
    <n v="0.1"/>
    <x v="0"/>
    <x v="62"/>
    <n v="39"/>
  </r>
  <r>
    <d v="2013-09-06T00:00:00"/>
    <s v="ativada"/>
    <s v="onix 2014 GM"/>
    <x v="2"/>
    <s v="qualificada"/>
    <n v="0.8"/>
    <n v="5"/>
    <n v="50"/>
    <n v="0.54"/>
    <x v="0"/>
    <x v="94"/>
    <n v="36"/>
  </r>
  <r>
    <d v="2013-09-26T00:00:00"/>
    <s v="ativada"/>
    <s v="veículos Onix"/>
    <x v="1"/>
    <s v="qualificada"/>
    <n v="0.85"/>
    <n v="2"/>
    <n v="27"/>
    <n v="0.74"/>
    <x v="0"/>
    <x v="6"/>
    <n v="39"/>
  </r>
  <r>
    <d v="2013-09-08T00:00:00"/>
    <s v="ativada"/>
    <s v="Onyx LT"/>
    <x v="6"/>
    <s v="qualificada"/>
    <n v="0.52"/>
    <n v="1"/>
    <n v="3"/>
    <n v="0.11"/>
    <x v="0"/>
    <x v="91"/>
    <n v="36"/>
  </r>
  <r>
    <d v="2013-09-10T00:00:00"/>
    <s v="ativada"/>
    <s v="novo Onix automático"/>
    <x v="3"/>
    <s v="qualificada"/>
    <n v="0.8"/>
    <n v="7"/>
    <n v="13"/>
    <n v="3.47"/>
    <x v="0"/>
    <x v="10"/>
    <n v="37"/>
  </r>
  <r>
    <d v="2013-09-17T00:00:00"/>
    <s v="ativada"/>
    <s v="Onix automático"/>
    <x v="3"/>
    <s v="qualificada"/>
    <n v="0.28000000000000003"/>
    <n v="1"/>
    <n v="16"/>
    <n v="0.21"/>
    <x v="0"/>
    <x v="39"/>
    <n v="38"/>
  </r>
  <r>
    <d v="2013-08-28T00:00:00"/>
    <s v="ativada"/>
    <s v="onyx 2012"/>
    <x v="2"/>
    <s v="qualificada"/>
    <n v="0.85"/>
    <n v="3"/>
    <n v="23"/>
    <n v="0.91"/>
    <x v="0"/>
    <x v="53"/>
    <n v="35"/>
  </r>
  <r>
    <d v="2013-08-31T00:00:00"/>
    <s v="ativada"/>
    <s v="novo Onix automático"/>
    <x v="3"/>
    <s v="qualificada"/>
    <n v="0.8"/>
    <n v="1"/>
    <n v="16"/>
    <n v="0.79"/>
    <x v="0"/>
    <x v="10"/>
    <n v="35"/>
  </r>
  <r>
    <d v="2013-09-18T00:00:00"/>
    <s v="ativada"/>
    <s v="foto novo onix 2014"/>
    <x v="0"/>
    <s v="qualificada"/>
    <n v="0.8"/>
    <n v="1"/>
    <n v="1"/>
    <n v="0.8"/>
    <x v="0"/>
    <x v="127"/>
    <n v="38"/>
  </r>
  <r>
    <d v="2013-09-24T00:00:00"/>
    <s v="ativada"/>
    <s v="onix 2014 automático"/>
    <x v="3"/>
    <s v="qualificada"/>
    <n v="0.8"/>
    <n v="0"/>
    <n v="5"/>
    <n v="0"/>
    <x v="0"/>
    <x v="12"/>
    <n v="39"/>
  </r>
  <r>
    <d v="2013-09-14T00:00:00"/>
    <s v="ativada"/>
    <s v="automóvel Onix"/>
    <x v="1"/>
    <s v="qualificada"/>
    <n v="0.92"/>
    <n v="11"/>
    <n v="63"/>
    <n v="3.56"/>
    <x v="0"/>
    <x v="86"/>
    <n v="37"/>
  </r>
  <r>
    <d v="2013-09-15T00:00:00"/>
    <s v="ativada"/>
    <s v="onix 2014 chevrolet"/>
    <x v="2"/>
    <s v="qualificada"/>
    <n v="0.26"/>
    <n v="0"/>
    <n v="2"/>
    <n v="0"/>
    <x v="0"/>
    <x v="61"/>
    <n v="37"/>
  </r>
  <r>
    <d v="2013-09-14T00:00:00"/>
    <s v="ativada"/>
    <s v="imagem novo Onix"/>
    <x v="0"/>
    <s v="qualificada"/>
    <n v="0.8"/>
    <n v="0"/>
    <n v="2"/>
    <n v="0"/>
    <x v="0"/>
    <x v="55"/>
    <n v="37"/>
  </r>
  <r>
    <d v="2013-09-25T00:00:00"/>
    <s v="ativada"/>
    <s v="Onix econômico"/>
    <x v="9"/>
    <s v="qualificada"/>
    <n v="0.9"/>
    <n v="0"/>
    <n v="5"/>
    <n v="0"/>
    <x v="0"/>
    <x v="33"/>
    <n v="39"/>
  </r>
  <r>
    <d v="2013-09-19T00:00:00"/>
    <s v="ativada"/>
    <s v="onix 2014 chevrolet"/>
    <x v="2"/>
    <s v="qualificada"/>
    <n v="0.26"/>
    <n v="0"/>
    <n v="3"/>
    <n v="0"/>
    <x v="0"/>
    <x v="61"/>
    <n v="38"/>
  </r>
  <r>
    <d v="2013-09-03T00:00:00"/>
    <s v="ativada"/>
    <s v="onix 2013 automático"/>
    <x v="3"/>
    <s v="qualificada"/>
    <n v="0.8"/>
    <n v="0"/>
    <n v="7"/>
    <n v="0"/>
    <x v="0"/>
    <x v="48"/>
    <n v="36"/>
  </r>
  <r>
    <d v="2013-09-08T00:00:00"/>
    <s v="ativada"/>
    <s v="fotos onix 2012"/>
    <x v="0"/>
    <s v="qualificada"/>
    <n v="0.8"/>
    <n v="0"/>
    <n v="2"/>
    <n v="0"/>
    <x v="0"/>
    <x v="96"/>
    <n v="36"/>
  </r>
  <r>
    <d v="2013-09-20T00:00:00"/>
    <s v="ativada"/>
    <s v="[Onix GM]"/>
    <x v="4"/>
    <s v="qualificada"/>
    <n v="0.41"/>
    <n v="10"/>
    <n v="37"/>
    <n v="2.68"/>
    <x v="0"/>
    <x v="9"/>
    <n v="38"/>
  </r>
  <r>
    <d v="2013-09-16T00:00:00"/>
    <s v="ativada"/>
    <s v="imagens onix 2013"/>
    <x v="0"/>
    <s v="qualificada"/>
    <n v="0.8"/>
    <n v="0"/>
    <n v="6"/>
    <n v="0"/>
    <x v="0"/>
    <x v="11"/>
    <n v="38"/>
  </r>
  <r>
    <d v="2013-09-08T00:00:00"/>
    <s v="ativada"/>
    <s v="carro novo Onix"/>
    <x v="1"/>
    <s v="qualificada"/>
    <n v="0.25"/>
    <n v="0"/>
    <n v="1"/>
    <n v="0"/>
    <x v="0"/>
    <x v="3"/>
    <n v="36"/>
  </r>
  <r>
    <d v="2013-09-28T00:00:00"/>
    <s v="ativada"/>
    <s v="carro onix 2012"/>
    <x v="2"/>
    <s v="qualificada"/>
    <n v="0.48"/>
    <n v="3"/>
    <n v="9"/>
    <n v="0.28000000000000003"/>
    <x v="0"/>
    <x v="22"/>
    <n v="39"/>
  </r>
  <r>
    <d v="2013-08-28T00:00:00"/>
    <s v="ativada"/>
    <s v="onix LT 2014"/>
    <x v="6"/>
    <s v="qualificada"/>
    <n v="0.8"/>
    <n v="1"/>
    <n v="2"/>
    <n v="0.33"/>
    <x v="0"/>
    <x v="116"/>
    <n v="35"/>
  </r>
  <r>
    <d v="2013-08-29T00:00:00"/>
    <s v="ativada"/>
    <s v="carros onix 2014"/>
    <x v="2"/>
    <s v="qualificada"/>
    <n v="0.85"/>
    <n v="2"/>
    <n v="8"/>
    <n v="0.73"/>
    <x v="0"/>
    <x v="5"/>
    <n v="35"/>
  </r>
  <r>
    <d v="2013-09-20T00:00:00"/>
    <s v="ativada"/>
    <s v="onix 2012"/>
    <x v="2"/>
    <s v="qualificada"/>
    <n v="0.45"/>
    <n v="9"/>
    <n v="113"/>
    <n v="2.2200000000000002"/>
    <x v="0"/>
    <x v="2"/>
    <n v="38"/>
  </r>
  <r>
    <d v="2013-09-12T00:00:00"/>
    <s v="ativada"/>
    <s v="carro novo onix 2013"/>
    <x v="2"/>
    <s v="qualificada"/>
    <n v="0.8"/>
    <n v="0"/>
    <n v="1"/>
    <n v="0"/>
    <x v="0"/>
    <x v="43"/>
    <n v="37"/>
  </r>
  <r>
    <d v="2013-09-03T00:00:00"/>
    <s v="ativada"/>
    <s v="carros Onix"/>
    <x v="1"/>
    <s v="qualificada"/>
    <n v="0.37"/>
    <n v="9"/>
    <n v="83"/>
    <n v="1.5"/>
    <x v="0"/>
    <x v="95"/>
    <n v="36"/>
  </r>
  <r>
    <d v="2013-09-21T00:00:00"/>
    <s v="ativada"/>
    <s v="onix 2014 GM"/>
    <x v="2"/>
    <s v="qualificada"/>
    <n v="0.8"/>
    <n v="4"/>
    <n v="15"/>
    <n v="1.78"/>
    <x v="0"/>
    <x v="94"/>
    <n v="38"/>
  </r>
  <r>
    <d v="2013-09-05T00:00:00"/>
    <s v="ativada"/>
    <s v="novo onix 2014 chevrolet"/>
    <x v="2"/>
    <s v="qualificada"/>
    <n v="0.8"/>
    <n v="3"/>
    <n v="7"/>
    <n v="0.81"/>
    <x v="0"/>
    <x v="40"/>
    <n v="36"/>
  </r>
  <r>
    <d v="2013-09-15T00:00:00"/>
    <s v="ativada"/>
    <s v="novo onix 2014"/>
    <x v="2"/>
    <s v="qualificada"/>
    <n v="0.68"/>
    <n v="10"/>
    <n v="71"/>
    <n v="3.83"/>
    <x v="0"/>
    <x v="8"/>
    <n v="37"/>
  </r>
  <r>
    <d v="2013-09-13T00:00:00"/>
    <s v="ativada"/>
    <s v="lançamento onix 2013"/>
    <x v="2"/>
    <s v="qualificada"/>
    <n v="0.8"/>
    <n v="0"/>
    <n v="1"/>
    <n v="0"/>
    <x v="0"/>
    <x v="47"/>
    <n v="37"/>
  </r>
  <r>
    <d v="2013-09-27T00:00:00"/>
    <s v="ativada"/>
    <s v="Onix diesel"/>
    <x v="7"/>
    <s v="qualificada"/>
    <n v="0.8"/>
    <n v="0"/>
    <n v="1"/>
    <n v="0"/>
    <x v="0"/>
    <x v="28"/>
    <n v="39"/>
  </r>
  <r>
    <d v="2013-09-27T00:00:00"/>
    <s v="ativada"/>
    <s v="Onix automática"/>
    <x v="3"/>
    <s v="qualificada"/>
    <n v="0.63"/>
    <n v="0"/>
    <n v="8"/>
    <n v="0"/>
    <x v="0"/>
    <x v="7"/>
    <n v="39"/>
  </r>
  <r>
    <d v="2013-09-01T00:00:00"/>
    <s v="ativada"/>
    <s v="Onix GM"/>
    <x v="4"/>
    <s v="qualificada"/>
    <n v="0.49"/>
    <n v="7"/>
    <n v="58"/>
    <n v="1.17"/>
    <x v="0"/>
    <x v="9"/>
    <n v="35"/>
  </r>
  <r>
    <d v="2013-09-17T00:00:00"/>
    <s v="ativada"/>
    <s v="onix 2013 automático"/>
    <x v="3"/>
    <s v="qualificada"/>
    <n v="0.8"/>
    <n v="1"/>
    <n v="10"/>
    <n v="0.35"/>
    <x v="0"/>
    <x v="48"/>
    <n v="38"/>
  </r>
  <r>
    <d v="2013-09-04T00:00:00"/>
    <s v="ativada"/>
    <s v="carros Onix LT"/>
    <x v="6"/>
    <s v="qualificada"/>
    <n v="0.8"/>
    <n v="1"/>
    <n v="10"/>
    <n v="0.16"/>
    <x v="0"/>
    <x v="89"/>
    <n v="36"/>
  </r>
  <r>
    <d v="2013-09-16T00:00:00"/>
    <s v="ativada"/>
    <s v="Onix câmbio automático"/>
    <x v="3"/>
    <s v="qualificada"/>
    <n v="0.8"/>
    <n v="6"/>
    <n v="38"/>
    <n v="1.89"/>
    <x v="0"/>
    <x v="31"/>
    <n v="38"/>
  </r>
  <r>
    <d v="2013-09-26T00:00:00"/>
    <s v="ativada"/>
    <s v="Onix LT"/>
    <x v="6"/>
    <s v="qualificada"/>
    <n v="0.37"/>
    <n v="12"/>
    <n v="126"/>
    <n v="2.8"/>
    <x v="0"/>
    <x v="26"/>
    <n v="39"/>
  </r>
  <r>
    <d v="2013-09-08T00:00:00"/>
    <s v="ativada"/>
    <s v="imagens Onyx"/>
    <x v="0"/>
    <s v="baixo volume de pesquisa"/>
    <n v="0.9"/>
    <n v="0"/>
    <n v="13"/>
    <n v="0"/>
    <x v="0"/>
    <x v="85"/>
    <n v="36"/>
  </r>
  <r>
    <d v="2013-09-05T00:00:00"/>
    <s v="ativada"/>
    <s v="onix 2012 chevrolet"/>
    <x v="2"/>
    <s v="qualificada"/>
    <n v="0.53"/>
    <n v="17"/>
    <n v="50"/>
    <n v="2.83"/>
    <x v="0"/>
    <x v="37"/>
    <n v="36"/>
  </r>
  <r>
    <d v="2013-09-09T00:00:00"/>
    <s v="ativada"/>
    <s v="carros onix 2012"/>
    <x v="2"/>
    <s v="qualificada"/>
    <n v="0.8"/>
    <n v="0"/>
    <n v="48"/>
    <n v="0"/>
    <x v="0"/>
    <x v="46"/>
    <n v="37"/>
  </r>
  <r>
    <d v="2013-09-29T00:00:00"/>
    <s v="ativada"/>
    <s v="fotos novo Onix"/>
    <x v="0"/>
    <s v="qualificada"/>
    <n v="1.1599999999999999"/>
    <n v="0"/>
    <n v="12"/>
    <n v="0"/>
    <x v="0"/>
    <x v="79"/>
    <n v="39"/>
  </r>
  <r>
    <d v="2013-09-18T00:00:00"/>
    <s v="ativada"/>
    <s v="Onyx automático"/>
    <x v="3"/>
    <s v="baixo volume de pesquisa"/>
    <n v="0.62"/>
    <n v="0"/>
    <n v="25"/>
    <n v="0"/>
    <x v="0"/>
    <x v="83"/>
    <n v="38"/>
  </r>
  <r>
    <d v="2013-08-29T00:00:00"/>
    <s v="ativada"/>
    <s v="carro novo onix 2014"/>
    <x v="2"/>
    <s v="qualificada"/>
    <n v="0.8"/>
    <n v="0"/>
    <n v="0"/>
    <n v="0"/>
    <x v="0"/>
    <x v="111"/>
    <n v="35"/>
  </r>
  <r>
    <d v="2013-09-27T00:00:00"/>
    <s v="ativada"/>
    <s v="foto novo Onix"/>
    <x v="0"/>
    <s v="qualificada"/>
    <n v="0.8"/>
    <n v="0"/>
    <n v="3"/>
    <n v="0"/>
    <x v="0"/>
    <x v="67"/>
    <n v="39"/>
  </r>
  <r>
    <d v="2013-09-22T00:00:00"/>
    <s v="ativada"/>
    <s v="onix LT 2013 chevrolet"/>
    <x v="6"/>
    <s v="qualificada"/>
    <n v="0.8"/>
    <n v="0"/>
    <n v="2"/>
    <n v="0"/>
    <x v="0"/>
    <x v="107"/>
    <n v="38"/>
  </r>
  <r>
    <d v="2013-09-17T00:00:00"/>
    <s v="ativada"/>
    <s v="foto onix 2013"/>
    <x v="0"/>
    <s v="qualificada"/>
    <n v="0.8"/>
    <n v="0"/>
    <n v="2"/>
    <n v="0"/>
    <x v="0"/>
    <x v="57"/>
    <n v="38"/>
  </r>
  <r>
    <d v="2013-09-07T00:00:00"/>
    <s v="ativada"/>
    <s v="Onix chevrolete"/>
    <x v="4"/>
    <s v="qualificada"/>
    <n v="0.8"/>
    <n v="2"/>
    <n v="2"/>
    <n v="0.22"/>
    <x v="0"/>
    <x v="14"/>
    <n v="36"/>
  </r>
  <r>
    <d v="2013-09-15T00:00:00"/>
    <s v="ativada"/>
    <s v="fotos onix 2013"/>
    <x v="0"/>
    <s v="qualificada"/>
    <n v="0.8"/>
    <n v="0"/>
    <n v="6"/>
    <n v="0"/>
    <x v="0"/>
    <x v="51"/>
    <n v="37"/>
  </r>
  <r>
    <d v="2013-09-09T00:00:00"/>
    <s v="ativada"/>
    <s v="onyx 2014 chevrolet"/>
    <x v="2"/>
    <s v="qualificada"/>
    <n v="0.8"/>
    <n v="0"/>
    <n v="11"/>
    <n v="0"/>
    <x v="0"/>
    <x v="23"/>
    <n v="37"/>
  </r>
  <r>
    <d v="2013-09-10T00:00:00"/>
    <s v="ativada"/>
    <s v="carros novo Onix"/>
    <x v="1"/>
    <s v="qualificada"/>
    <n v="0.95"/>
    <n v="7"/>
    <n v="19"/>
    <n v="2.77"/>
    <x v="0"/>
    <x v="45"/>
    <n v="37"/>
  </r>
  <r>
    <d v="2013-09-14T00:00:00"/>
    <s v="ativada"/>
    <s v="lançamentos Onix"/>
    <x v="5"/>
    <s v="qualificada"/>
    <n v="0.8"/>
    <n v="0"/>
    <n v="3"/>
    <n v="0"/>
    <x v="0"/>
    <x v="18"/>
    <n v="37"/>
  </r>
  <r>
    <d v="2013-09-28T00:00:00"/>
    <s v="ativada"/>
    <s v="carro onix 2013"/>
    <x v="2"/>
    <s v="qualificada"/>
    <n v="0.48"/>
    <n v="2"/>
    <n v="8"/>
    <n v="0.5"/>
    <x v="0"/>
    <x v="38"/>
    <n v="39"/>
  </r>
  <r>
    <d v="2013-08-30T00:00:00"/>
    <s v="ativada"/>
    <s v="carros onix 2012"/>
    <x v="2"/>
    <s v="qualificada"/>
    <n v="0.8"/>
    <n v="3"/>
    <n v="58"/>
    <n v="0.62"/>
    <x v="0"/>
    <x v="46"/>
    <n v="35"/>
  </r>
  <r>
    <d v="2013-09-28T00:00:00"/>
    <s v="ativada"/>
    <s v="carros Onix LS"/>
    <x v="8"/>
    <s v="qualificada"/>
    <n v="0.8"/>
    <n v="0"/>
    <n v="1"/>
    <n v="0"/>
    <x v="0"/>
    <x v="99"/>
    <n v="39"/>
  </r>
  <r>
    <d v="2013-09-10T00:00:00"/>
    <s v="ativada"/>
    <s v="Onyx chevy"/>
    <x v="4"/>
    <s v="qualificada"/>
    <n v="0.37"/>
    <n v="1"/>
    <n v="10"/>
    <n v="0.36"/>
    <x v="0"/>
    <x v="98"/>
    <n v="37"/>
  </r>
  <r>
    <d v="2013-09-11T00:00:00"/>
    <s v="ativada"/>
    <s v="Onix chevrolet"/>
    <x v="4"/>
    <s v="qualificada"/>
    <n v="0.75"/>
    <n v="242"/>
    <n v="1538"/>
    <n v="31.38"/>
    <x v="0"/>
    <x v="56"/>
    <n v="37"/>
  </r>
  <r>
    <d v="2013-09-11T00:00:00"/>
    <s v="ativada"/>
    <s v="carro Onyx"/>
    <x v="1"/>
    <s v="qualificada"/>
    <n v="0.89"/>
    <n v="5"/>
    <n v="39"/>
    <n v="1.48"/>
    <x v="0"/>
    <x v="82"/>
    <n v="37"/>
  </r>
  <r>
    <d v="2013-09-26T00:00:00"/>
    <s v="ativada"/>
    <s v="Onix gasolina"/>
    <x v="7"/>
    <s v="qualificada"/>
    <n v="0.8"/>
    <n v="2"/>
    <n v="19"/>
    <n v="1.3"/>
    <x v="0"/>
    <x v="41"/>
    <n v="39"/>
  </r>
  <r>
    <d v="2013-09-27T00:00:00"/>
    <s v="ativada"/>
    <s v="automóvel Onix"/>
    <x v="1"/>
    <s v="qualificada"/>
    <n v="0.92"/>
    <n v="8"/>
    <n v="47"/>
    <n v="2.69"/>
    <x v="0"/>
    <x v="86"/>
    <n v="39"/>
  </r>
  <r>
    <d v="2013-09-21T00:00:00"/>
    <s v="ativada"/>
    <s v="onix LS 2013"/>
    <x v="8"/>
    <s v="qualificada"/>
    <n v="0.8"/>
    <n v="0"/>
    <n v="3"/>
    <n v="0"/>
    <x v="0"/>
    <x v="75"/>
    <n v="38"/>
  </r>
  <r>
    <d v="2013-08-30T00:00:00"/>
    <s v="ativada"/>
    <s v="veículo Onix"/>
    <x v="1"/>
    <s v="qualificada"/>
    <n v="0.38"/>
    <n v="0"/>
    <n v="1"/>
    <n v="0"/>
    <x v="0"/>
    <x v="19"/>
    <n v="35"/>
  </r>
  <r>
    <d v="2013-09-11T00:00:00"/>
    <s v="ativada"/>
    <s v="onyx 2012"/>
    <x v="2"/>
    <s v="qualificada"/>
    <n v="0.85"/>
    <n v="5"/>
    <n v="15"/>
    <n v="1.77"/>
    <x v="0"/>
    <x v="53"/>
    <n v="37"/>
  </r>
  <r>
    <d v="2013-09-01T00:00:00"/>
    <s v="ativada"/>
    <s v="onix LT 2014 chevrolet"/>
    <x v="6"/>
    <s v="qualificada"/>
    <n v="0.8"/>
    <n v="0"/>
    <n v="0"/>
    <n v="0"/>
    <x v="0"/>
    <x v="119"/>
    <n v="35"/>
  </r>
  <r>
    <d v="2013-09-20T00:00:00"/>
    <s v="ativada"/>
    <s v="onix 2013"/>
    <x v="2"/>
    <s v="qualificada"/>
    <n v="0.43"/>
    <n v="2"/>
    <n v="25"/>
    <n v="0.46"/>
    <x v="0"/>
    <x v="42"/>
    <n v="38"/>
  </r>
  <r>
    <d v="2013-09-16T00:00:00"/>
    <s v="ativada"/>
    <s v="foto onix 2013"/>
    <x v="0"/>
    <s v="qualificada"/>
    <n v="0.8"/>
    <n v="1"/>
    <n v="3"/>
    <n v="0.69"/>
    <x v="0"/>
    <x v="57"/>
    <n v="38"/>
  </r>
  <r>
    <d v="2013-08-28T00:00:00"/>
    <s v="ativada"/>
    <s v="[Onix GM]"/>
    <x v="4"/>
    <s v="qualificada"/>
    <n v="0.41"/>
    <n v="11"/>
    <n v="31"/>
    <n v="1.53"/>
    <x v="0"/>
    <x v="9"/>
    <n v="35"/>
  </r>
  <r>
    <d v="2013-09-17T00:00:00"/>
    <s v="ativada"/>
    <s v="foto Onyx"/>
    <x v="0"/>
    <s v="qualificada"/>
    <n v="0.63"/>
    <n v="0"/>
    <n v="2"/>
    <n v="0"/>
    <x v="0"/>
    <x v="108"/>
    <n v="38"/>
  </r>
  <r>
    <d v="2013-09-26T00:00:00"/>
    <s v="ativada"/>
    <s v="foto onix 2013"/>
    <x v="0"/>
    <s v="qualificada"/>
    <n v="0.8"/>
    <n v="0"/>
    <n v="3"/>
    <n v="0"/>
    <x v="0"/>
    <x v="57"/>
    <n v="39"/>
  </r>
  <r>
    <d v="2013-09-12T00:00:00"/>
    <s v="ativada"/>
    <s v="fotos onix 2013"/>
    <x v="0"/>
    <s v="qualificada"/>
    <n v="0.8"/>
    <n v="3"/>
    <n v="10"/>
    <n v="1.85"/>
    <x v="0"/>
    <x v="51"/>
    <n v="37"/>
  </r>
  <r>
    <d v="2013-09-22T00:00:00"/>
    <s v="ativada"/>
    <s v="imagem Onix"/>
    <x v="0"/>
    <s v="qualificada"/>
    <n v="0.42"/>
    <n v="0"/>
    <n v="7"/>
    <n v="0"/>
    <x v="0"/>
    <x v="17"/>
    <n v="38"/>
  </r>
  <r>
    <d v="2013-09-16T00:00:00"/>
    <s v="ativada"/>
    <s v="Onix chevrolett"/>
    <x v="4"/>
    <s v="qualificada"/>
    <n v="0.8"/>
    <n v="0"/>
    <n v="3"/>
    <n v="0"/>
    <x v="0"/>
    <x v="102"/>
    <n v="38"/>
  </r>
  <r>
    <d v="2013-09-24T00:00:00"/>
    <s v="ativada"/>
    <s v="onix 2013 GM"/>
    <x v="2"/>
    <s v="qualificada"/>
    <n v="0.43"/>
    <n v="0"/>
    <n v="1"/>
    <n v="0"/>
    <x v="0"/>
    <x v="104"/>
    <n v="39"/>
  </r>
  <r>
    <d v="2013-09-11T00:00:00"/>
    <s v="ativada"/>
    <s v="data de lançamento Onix"/>
    <x v="5"/>
    <s v="qualificada"/>
    <n v="0.8"/>
    <n v="0"/>
    <n v="1"/>
    <n v="0"/>
    <x v="0"/>
    <x v="123"/>
    <n v="37"/>
  </r>
  <r>
    <d v="2013-09-16T00:00:00"/>
    <s v="ativada"/>
    <s v="onix 2013 chevrolet"/>
    <x v="2"/>
    <s v="qualificada"/>
    <n v="0.43"/>
    <n v="3"/>
    <n v="17"/>
    <n v="0.45"/>
    <x v="0"/>
    <x v="58"/>
    <n v="38"/>
  </r>
  <r>
    <d v="2013-09-13T00:00:00"/>
    <s v="ativada"/>
    <s v="Onix LS"/>
    <x v="8"/>
    <s v="qualificada"/>
    <n v="0.24"/>
    <n v="5"/>
    <n v="47"/>
    <n v="0.7"/>
    <x v="0"/>
    <x v="97"/>
    <n v="37"/>
  </r>
  <r>
    <d v="2013-09-12T00:00:00"/>
    <s v="ativada"/>
    <s v="Onyx chevrolet"/>
    <x v="4"/>
    <s v="qualificada"/>
    <n v="0.43"/>
    <n v="7"/>
    <n v="88"/>
    <n v="1.29"/>
    <x v="0"/>
    <x v="52"/>
    <n v="37"/>
  </r>
  <r>
    <d v="2013-09-18T00:00:00"/>
    <s v="ativada"/>
    <s v="novo onix 2012"/>
    <x v="2"/>
    <s v="qualificada"/>
    <n v="0.67"/>
    <n v="2"/>
    <n v="13"/>
    <n v="1"/>
    <x v="0"/>
    <x v="24"/>
    <n v="38"/>
  </r>
  <r>
    <d v="2013-09-19T00:00:00"/>
    <s v="ativada"/>
    <s v="Onix LS chevrolet"/>
    <x v="8"/>
    <s v="qualificada"/>
    <n v="0.8"/>
    <n v="0"/>
    <n v="1"/>
    <n v="0"/>
    <x v="0"/>
    <x v="73"/>
    <n v="38"/>
  </r>
  <r>
    <d v="2013-09-24T00:00:00"/>
    <s v="ativada"/>
    <s v="fotos onix 2014"/>
    <x v="0"/>
    <s v="qualificada"/>
    <n v="0.8"/>
    <n v="3"/>
    <n v="23"/>
    <n v="1.26"/>
    <x v="0"/>
    <x v="90"/>
    <n v="39"/>
  </r>
  <r>
    <d v="2013-09-01T00:00:00"/>
    <s v="ativada"/>
    <s v="Onix chevrolete"/>
    <x v="4"/>
    <s v="qualificada"/>
    <n v="0.8"/>
    <n v="1"/>
    <n v="3"/>
    <n v="0.19"/>
    <x v="0"/>
    <x v="14"/>
    <n v="35"/>
  </r>
  <r>
    <d v="2013-08-31T00:00:00"/>
    <s v="ativada"/>
    <s v="onix LS 2013 chevrolet"/>
    <x v="8"/>
    <s v="qualificada"/>
    <n v="0.8"/>
    <n v="1"/>
    <n v="2"/>
    <n v="0.53"/>
    <x v="0"/>
    <x v="118"/>
    <n v="35"/>
  </r>
  <r>
    <d v="2013-09-01T00:00:00"/>
    <s v="ativada"/>
    <s v="carro novo onix 2013"/>
    <x v="2"/>
    <s v="qualificada"/>
    <n v="0.8"/>
    <n v="2"/>
    <n v="6"/>
    <n v="0.3"/>
    <x v="0"/>
    <x v="43"/>
    <n v="35"/>
  </r>
  <r>
    <d v="2013-09-03T00:00:00"/>
    <s v="ativada"/>
    <s v="imagens Onyx"/>
    <x v="0"/>
    <s v="baixo volume de pesquisa"/>
    <n v="0.9"/>
    <n v="0"/>
    <n v="23"/>
    <n v="0"/>
    <x v="0"/>
    <x v="85"/>
    <n v="36"/>
  </r>
  <r>
    <d v="2013-09-08T00:00:00"/>
    <s v="ativada"/>
    <s v="[Onix GM]"/>
    <x v="4"/>
    <s v="qualificada"/>
    <n v="0.41"/>
    <n v="21"/>
    <n v="58"/>
    <n v="2.52"/>
    <x v="0"/>
    <x v="9"/>
    <n v="36"/>
  </r>
  <r>
    <d v="2013-08-31T00:00:00"/>
    <s v="ativada"/>
    <s v="fotos onix 2012"/>
    <x v="0"/>
    <s v="qualificada"/>
    <n v="0.8"/>
    <n v="1"/>
    <n v="13"/>
    <n v="0.27"/>
    <x v="0"/>
    <x v="96"/>
    <n v="35"/>
  </r>
  <r>
    <d v="2013-09-05T00:00:00"/>
    <s v="ativada"/>
    <s v="onix LS 2013 chevrolet"/>
    <x v="8"/>
    <s v="qualificada"/>
    <n v="0.8"/>
    <n v="0"/>
    <n v="3"/>
    <n v="0"/>
    <x v="0"/>
    <x v="118"/>
    <n v="36"/>
  </r>
  <r>
    <d v="2013-09-27T00:00:00"/>
    <s v="ativada"/>
    <s v="onix LS 2014"/>
    <x v="8"/>
    <s v="qualificada"/>
    <n v="0.8"/>
    <n v="1"/>
    <n v="4"/>
    <n v="0.42"/>
    <x v="0"/>
    <x v="78"/>
    <n v="39"/>
  </r>
  <r>
    <d v="2013-09-21T00:00:00"/>
    <s v="ativada"/>
    <s v="Onyx diesel"/>
    <x v="7"/>
    <s v="qualificada"/>
    <n v="0.8"/>
    <n v="0"/>
    <n v="0"/>
    <n v="0"/>
    <x v="0"/>
    <x v="80"/>
    <n v="38"/>
  </r>
  <r>
    <d v="2013-09-19T00:00:00"/>
    <s v="ativada"/>
    <s v="imagens onix 2013"/>
    <x v="0"/>
    <s v="qualificada"/>
    <n v="0.8"/>
    <n v="1"/>
    <n v="2"/>
    <n v="0.5"/>
    <x v="0"/>
    <x v="11"/>
    <n v="38"/>
  </r>
  <r>
    <d v="2013-09-12T00:00:00"/>
    <s v="ativada"/>
    <s v="novo onix 2014"/>
    <x v="2"/>
    <s v="qualificada"/>
    <n v="0.68"/>
    <n v="10"/>
    <n v="70"/>
    <n v="2.76"/>
    <x v="0"/>
    <x v="8"/>
    <n v="37"/>
  </r>
  <r>
    <d v="2013-09-02T00:00:00"/>
    <s v="ativada"/>
    <s v="Onix transmissão automática"/>
    <x v="3"/>
    <s v="qualificada"/>
    <n v="0.8"/>
    <n v="0"/>
    <n v="1"/>
    <n v="0"/>
    <x v="0"/>
    <x v="66"/>
    <n v="36"/>
  </r>
  <r>
    <d v="2013-09-26T00:00:00"/>
    <s v="ativada"/>
    <s v="foto Onyx"/>
    <x v="0"/>
    <s v="qualificada"/>
    <n v="0.63"/>
    <n v="1"/>
    <n v="11"/>
    <n v="0.35"/>
    <x v="0"/>
    <x v="108"/>
    <n v="39"/>
  </r>
  <r>
    <d v="2013-09-28T00:00:00"/>
    <s v="ativada"/>
    <s v="Onix câmbio automático"/>
    <x v="3"/>
    <s v="qualificada"/>
    <n v="0.8"/>
    <n v="2"/>
    <n v="23"/>
    <n v="0.9"/>
    <x v="0"/>
    <x v="31"/>
    <n v="39"/>
  </r>
  <r>
    <d v="2013-09-28T00:00:00"/>
    <s v="ativada"/>
    <s v="Onyx GM"/>
    <x v="4"/>
    <s v="qualificada"/>
    <n v="0.33"/>
    <n v="0"/>
    <n v="1"/>
    <n v="0"/>
    <x v="0"/>
    <x v="92"/>
    <n v="39"/>
  </r>
  <r>
    <d v="2013-09-23T00:00:00"/>
    <s v="ativada"/>
    <s v="automóvel Onix"/>
    <x v="1"/>
    <s v="qualificada"/>
    <n v="0.92"/>
    <n v="10"/>
    <n v="63"/>
    <n v="6.4"/>
    <x v="0"/>
    <x v="86"/>
    <n v="39"/>
  </r>
  <r>
    <d v="2013-09-19T00:00:00"/>
    <s v="ativada"/>
    <s v="fotos onix 2013"/>
    <x v="0"/>
    <s v="qualificada"/>
    <n v="0.8"/>
    <n v="2"/>
    <n v="11"/>
    <n v="0.6"/>
    <x v="0"/>
    <x v="51"/>
    <n v="38"/>
  </r>
  <r>
    <d v="2013-09-05T00:00:00"/>
    <s v="ativada"/>
    <s v="carro novo onix 2014"/>
    <x v="2"/>
    <s v="qualificada"/>
    <n v="0.8"/>
    <n v="1"/>
    <n v="4"/>
    <n v="0.33"/>
    <x v="0"/>
    <x v="111"/>
    <n v="36"/>
  </r>
  <r>
    <d v="2013-09-26T00:00:00"/>
    <s v="ativada"/>
    <s v="Onyx GM"/>
    <x v="4"/>
    <s v="qualificada"/>
    <n v="0.33"/>
    <n v="0"/>
    <n v="1"/>
    <n v="0"/>
    <x v="0"/>
    <x v="92"/>
    <n v="39"/>
  </r>
  <r>
    <d v="2013-09-25T00:00:00"/>
    <s v="ativada"/>
    <s v="carros onix 2013"/>
    <x v="2"/>
    <s v="qualificada"/>
    <n v="0.95"/>
    <n v="4"/>
    <n v="36"/>
    <n v="1.42"/>
    <x v="0"/>
    <x v="54"/>
    <n v="39"/>
  </r>
  <r>
    <d v="2013-09-06T00:00:00"/>
    <s v="ativada"/>
    <s v="Onix câmbio automático"/>
    <x v="3"/>
    <s v="qualificada"/>
    <n v="0.8"/>
    <n v="3"/>
    <n v="27"/>
    <n v="1.83"/>
    <x v="0"/>
    <x v="31"/>
    <n v="36"/>
  </r>
  <r>
    <d v="2013-08-31T00:00:00"/>
    <s v="ativada"/>
    <s v="fotos Onyx"/>
    <x v="0"/>
    <s v="qualificada"/>
    <n v="0.67"/>
    <n v="1"/>
    <n v="6"/>
    <n v="0.47"/>
    <x v="0"/>
    <x v="87"/>
    <n v="35"/>
  </r>
  <r>
    <d v="2013-08-28T00:00:00"/>
    <s v="ativada"/>
    <s v="Onix chevrolett"/>
    <x v="4"/>
    <s v="qualificada"/>
    <n v="0.8"/>
    <n v="2"/>
    <n v="5"/>
    <n v="0.63"/>
    <x v="0"/>
    <x v="102"/>
    <n v="35"/>
  </r>
  <r>
    <d v="2013-08-31T00:00:00"/>
    <s v="ativada"/>
    <s v="Onyx LT"/>
    <x v="6"/>
    <s v="qualificada"/>
    <n v="0.52"/>
    <n v="2"/>
    <n v="11"/>
    <n v="0.68"/>
    <x v="0"/>
    <x v="91"/>
    <n v="35"/>
  </r>
  <r>
    <d v="2013-09-17T00:00:00"/>
    <s v="ativada"/>
    <s v="onyx 2013"/>
    <x v="2"/>
    <s v="qualificada"/>
    <n v="0.8"/>
    <n v="11"/>
    <n v="62"/>
    <n v="5.04"/>
    <x v="0"/>
    <x v="103"/>
    <n v="38"/>
  </r>
  <r>
    <d v="2013-09-02T00:00:00"/>
    <s v="ativada"/>
    <s v="carro onix 2014"/>
    <x v="2"/>
    <s v="qualificada"/>
    <n v="0.8"/>
    <n v="5"/>
    <n v="29"/>
    <n v="1.48"/>
    <x v="0"/>
    <x v="25"/>
    <n v="36"/>
  </r>
  <r>
    <d v="2013-09-23T00:00:00"/>
    <s v="ativada"/>
    <s v="Onix chevrolete"/>
    <x v="4"/>
    <s v="qualificada"/>
    <n v="0.8"/>
    <n v="1"/>
    <n v="12"/>
    <n v="0.21"/>
    <x v="0"/>
    <x v="14"/>
    <n v="39"/>
  </r>
  <r>
    <d v="2013-09-06T00:00:00"/>
    <s v="ativada"/>
    <s v="carro novo Onix"/>
    <x v="1"/>
    <s v="qualificada"/>
    <n v="0.25"/>
    <n v="0"/>
    <n v="2"/>
    <n v="0"/>
    <x v="0"/>
    <x v="3"/>
    <n v="36"/>
  </r>
  <r>
    <d v="2013-09-10T00:00:00"/>
    <s v="ativada"/>
    <s v="carro novo Onix"/>
    <x v="1"/>
    <s v="qualificada"/>
    <n v="0.25"/>
    <n v="0"/>
    <n v="2"/>
    <n v="0"/>
    <x v="0"/>
    <x v="3"/>
    <n v="37"/>
  </r>
  <r>
    <d v="2013-09-09T00:00:00"/>
    <s v="ativada"/>
    <s v="Onix diesel"/>
    <x v="7"/>
    <s v="qualificada"/>
    <n v="0.8"/>
    <n v="0"/>
    <n v="4"/>
    <n v="0"/>
    <x v="0"/>
    <x v="28"/>
    <n v="37"/>
  </r>
  <r>
    <d v="2013-09-16T00:00:00"/>
    <s v="ativada"/>
    <s v="imagem Onix"/>
    <x v="0"/>
    <s v="qualificada"/>
    <n v="0.42"/>
    <n v="1"/>
    <n v="7"/>
    <n v="0.24"/>
    <x v="0"/>
    <x v="17"/>
    <n v="38"/>
  </r>
  <r>
    <d v="2013-09-13T00:00:00"/>
    <s v="ativada"/>
    <s v="imagens Onyx"/>
    <x v="0"/>
    <s v="baixo volume de pesquisa"/>
    <n v="0.9"/>
    <n v="1"/>
    <n v="4"/>
    <n v="0.26"/>
    <x v="0"/>
    <x v="85"/>
    <n v="37"/>
  </r>
  <r>
    <d v="2013-09-24T00:00:00"/>
    <s v="ativada"/>
    <s v="fotos onix 2012"/>
    <x v="0"/>
    <s v="qualificada"/>
    <n v="0.8"/>
    <n v="1"/>
    <n v="4"/>
    <n v="0.11"/>
    <x v="0"/>
    <x v="96"/>
    <n v="39"/>
  </r>
  <r>
    <d v="2013-09-23T00:00:00"/>
    <s v="ativada"/>
    <s v="Onix flex"/>
    <x v="7"/>
    <s v="qualificada"/>
    <n v="0.8"/>
    <n v="0"/>
    <n v="3"/>
    <n v="0"/>
    <x v="0"/>
    <x v="74"/>
    <n v="39"/>
  </r>
  <r>
    <d v="2013-08-28T00:00:00"/>
    <s v="ativada"/>
    <s v="Onix câmbio automático"/>
    <x v="3"/>
    <s v="qualificada"/>
    <n v="0.8"/>
    <n v="1"/>
    <n v="27"/>
    <n v="0.31"/>
    <x v="0"/>
    <x v="31"/>
    <n v="35"/>
  </r>
  <r>
    <d v="2013-09-07T00:00:00"/>
    <s v="ativada"/>
    <s v="Onix GM"/>
    <x v="4"/>
    <s v="qualificada"/>
    <n v="0.49"/>
    <n v="7"/>
    <n v="106"/>
    <n v="1.1499999999999999"/>
    <x v="0"/>
    <x v="9"/>
    <n v="36"/>
  </r>
  <r>
    <d v="2013-09-25T00:00:00"/>
    <s v="ativada"/>
    <s v="carros Onyx"/>
    <x v="1"/>
    <s v="qualificada"/>
    <n v="0.8"/>
    <n v="3"/>
    <n v="51"/>
    <n v="1.77"/>
    <x v="0"/>
    <x v="1"/>
    <n v="39"/>
  </r>
  <r>
    <d v="2013-09-07T00:00:00"/>
    <s v="ativada"/>
    <s v="lançamento onix 2013"/>
    <x v="2"/>
    <s v="qualificada"/>
    <n v="0.8"/>
    <n v="0"/>
    <n v="2"/>
    <n v="0"/>
    <x v="0"/>
    <x v="47"/>
    <n v="36"/>
  </r>
  <r>
    <d v="2013-09-04T00:00:00"/>
    <s v="ativada"/>
    <s v="onix 2012"/>
    <x v="2"/>
    <s v="qualificada"/>
    <n v="0.45"/>
    <n v="0"/>
    <n v="58"/>
    <n v="0"/>
    <x v="0"/>
    <x v="2"/>
    <n v="36"/>
  </r>
  <r>
    <d v="2013-09-20T00:00:00"/>
    <s v="ativada"/>
    <s v="fotos onix 2013"/>
    <x v="0"/>
    <s v="qualificada"/>
    <n v="0.8"/>
    <n v="1"/>
    <n v="15"/>
    <n v="0.18"/>
    <x v="0"/>
    <x v="51"/>
    <n v="38"/>
  </r>
  <r>
    <d v="2013-09-13T00:00:00"/>
    <s v="ativada"/>
    <s v="Onix automática"/>
    <x v="3"/>
    <s v="qualificada"/>
    <n v="0.63"/>
    <n v="0"/>
    <n v="17"/>
    <n v="0"/>
    <x v="0"/>
    <x v="7"/>
    <n v="37"/>
  </r>
  <r>
    <d v="2013-09-18T00:00:00"/>
    <s v="ativada"/>
    <s v="onix LS 2013"/>
    <x v="8"/>
    <s v="qualificada"/>
    <n v="0.8"/>
    <n v="0"/>
    <n v="3"/>
    <n v="0"/>
    <x v="0"/>
    <x v="75"/>
    <n v="38"/>
  </r>
  <r>
    <d v="2013-09-21T00:00:00"/>
    <s v="ativada"/>
    <s v="Onix chevrolet"/>
    <x v="4"/>
    <s v="qualificada"/>
    <n v="0.75"/>
    <n v="350"/>
    <n v="1791"/>
    <n v="134.30000000000001"/>
    <x v="0"/>
    <x v="56"/>
    <n v="38"/>
  </r>
  <r>
    <d v="2013-09-13T00:00:00"/>
    <s v="ativada"/>
    <s v="carro Onix"/>
    <x v="1"/>
    <s v="qualificada"/>
    <n v="0.5"/>
    <n v="85"/>
    <n v="572"/>
    <n v="13.57"/>
    <x v="0"/>
    <x v="115"/>
    <n v="37"/>
  </r>
  <r>
    <d v="2013-09-03T00:00:00"/>
    <s v="ativada"/>
    <s v="carros onix 2012"/>
    <x v="2"/>
    <s v="qualificada"/>
    <n v="0.8"/>
    <n v="3"/>
    <n v="52"/>
    <n v="0.33"/>
    <x v="0"/>
    <x v="46"/>
    <n v="36"/>
  </r>
  <r>
    <d v="2013-09-02T00:00:00"/>
    <s v="ativada"/>
    <s v="novo onix 2014 GM"/>
    <x v="2"/>
    <s v="baixo volume de pesquisa"/>
    <n v="0.85"/>
    <n v="4"/>
    <n v="7"/>
    <n v="0.25"/>
    <x v="0"/>
    <x v="63"/>
    <n v="36"/>
  </r>
  <r>
    <d v="2013-09-23T00:00:00"/>
    <s v="ativada"/>
    <s v="foto novo Onix"/>
    <x v="0"/>
    <s v="qualificada"/>
    <n v="0.8"/>
    <n v="1"/>
    <n v="4"/>
    <n v="0.25"/>
    <x v="0"/>
    <x v="67"/>
    <n v="39"/>
  </r>
  <r>
    <d v="2013-09-13T00:00:00"/>
    <s v="ativada"/>
    <s v="Onix chevy"/>
    <x v="4"/>
    <s v="qualificada"/>
    <n v="0.67"/>
    <n v="9"/>
    <n v="67"/>
    <n v="0.63"/>
    <x v="0"/>
    <x v="44"/>
    <n v="37"/>
  </r>
  <r>
    <d v="2013-09-10T00:00:00"/>
    <s v="ativada"/>
    <s v="Onix diesel"/>
    <x v="7"/>
    <s v="qualificada"/>
    <n v="0.8"/>
    <n v="1"/>
    <n v="3"/>
    <n v="0.57999999999999996"/>
    <x v="0"/>
    <x v="28"/>
    <n v="37"/>
  </r>
  <r>
    <d v="2013-09-27T00:00:00"/>
    <s v="ativada"/>
    <s v="Onyx diesel"/>
    <x v="7"/>
    <s v="qualificada"/>
    <n v="0.8"/>
    <n v="0"/>
    <n v="1"/>
    <n v="0"/>
    <x v="0"/>
    <x v="80"/>
    <n v="39"/>
  </r>
  <r>
    <d v="2013-09-06T00:00:00"/>
    <s v="ativada"/>
    <s v="fotos novo onix 2013"/>
    <x v="0"/>
    <s v="qualificada"/>
    <n v="0.8"/>
    <n v="0"/>
    <n v="1"/>
    <n v="0"/>
    <x v="0"/>
    <x v="69"/>
    <n v="36"/>
  </r>
  <r>
    <d v="2013-08-30T00:00:00"/>
    <s v="ativada"/>
    <s v="carros novo Onix"/>
    <x v="1"/>
    <s v="qualificada"/>
    <n v="0.95"/>
    <n v="2"/>
    <n v="13"/>
    <n v="1.3"/>
    <x v="0"/>
    <x v="45"/>
    <n v="35"/>
  </r>
  <r>
    <d v="2013-09-19T00:00:00"/>
    <s v="ativada"/>
    <s v="onyx 2013"/>
    <x v="2"/>
    <s v="qualificada"/>
    <n v="0.8"/>
    <n v="4"/>
    <n v="23"/>
    <n v="1.87"/>
    <x v="0"/>
    <x v="103"/>
    <n v="38"/>
  </r>
  <r>
    <d v="2013-09-05T00:00:00"/>
    <s v="ativada"/>
    <s v="carro Onix LS"/>
    <x v="8"/>
    <s v="qualificada"/>
    <n v="0.8"/>
    <n v="0"/>
    <n v="3"/>
    <n v="0"/>
    <x v="0"/>
    <x v="109"/>
    <n v="36"/>
  </r>
  <r>
    <d v="2013-08-31T00:00:00"/>
    <s v="ativada"/>
    <s v="imagens Onyx"/>
    <x v="0"/>
    <s v="baixo volume de pesquisa"/>
    <n v="0.9"/>
    <n v="2"/>
    <n v="12"/>
    <n v="0.88"/>
    <x v="0"/>
    <x v="85"/>
    <n v="35"/>
  </r>
  <r>
    <d v="2013-09-28T00:00:00"/>
    <s v="ativada"/>
    <s v="Onyx chevy"/>
    <x v="4"/>
    <s v="qualificada"/>
    <n v="0.37"/>
    <n v="0"/>
    <n v="1"/>
    <n v="0"/>
    <x v="0"/>
    <x v="98"/>
    <n v="39"/>
  </r>
  <r>
    <d v="2013-09-07T00:00:00"/>
    <s v="ativada"/>
    <s v="Onix chevrolett"/>
    <x v="4"/>
    <s v="qualificada"/>
    <n v="0.8"/>
    <n v="1"/>
    <n v="5"/>
    <n v="0.26"/>
    <x v="0"/>
    <x v="102"/>
    <n v="36"/>
  </r>
  <r>
    <d v="2013-09-21T00:00:00"/>
    <s v="ativada"/>
    <s v="imagens novo Onix"/>
    <x v="0"/>
    <s v="qualificada"/>
    <n v="0.8"/>
    <n v="0"/>
    <n v="1"/>
    <n v="0"/>
    <x v="0"/>
    <x v="21"/>
    <n v="38"/>
  </r>
  <r>
    <d v="2013-09-25T00:00:00"/>
    <s v="ativada"/>
    <s v="fotos Onyx"/>
    <x v="0"/>
    <s v="qualificada"/>
    <n v="0.67"/>
    <n v="0"/>
    <n v="5"/>
    <n v="0"/>
    <x v="0"/>
    <x v="87"/>
    <n v="39"/>
  </r>
  <r>
    <d v="2013-09-01T00:00:00"/>
    <s v="ativada"/>
    <s v="veículos Onix"/>
    <x v="1"/>
    <s v="qualificada"/>
    <n v="0.85"/>
    <n v="4"/>
    <n v="66"/>
    <n v="1.66"/>
    <x v="0"/>
    <x v="6"/>
    <n v="35"/>
  </r>
  <r>
    <d v="2013-09-27T00:00:00"/>
    <s v="ativada"/>
    <s v="onix 2012"/>
    <x v="2"/>
    <s v="qualificada"/>
    <n v="0.45"/>
    <n v="18"/>
    <n v="130"/>
    <n v="4.25"/>
    <x v="0"/>
    <x v="2"/>
    <n v="39"/>
  </r>
  <r>
    <d v="2013-09-12T00:00:00"/>
    <s v="ativada"/>
    <s v="novo Onix automático"/>
    <x v="3"/>
    <s v="qualificada"/>
    <n v="0.8"/>
    <n v="0"/>
    <n v="15"/>
    <n v="0"/>
    <x v="0"/>
    <x v="10"/>
    <n v="37"/>
  </r>
  <r>
    <d v="2013-09-28T00:00:00"/>
    <s v="ativada"/>
    <s v="novo Onix GM"/>
    <x v="4"/>
    <s v="qualificada"/>
    <n v="0.97"/>
    <n v="6"/>
    <n v="17"/>
    <n v="2.4900000000000002"/>
    <x v="0"/>
    <x v="36"/>
    <n v="39"/>
  </r>
  <r>
    <d v="2013-09-18T00:00:00"/>
    <s v="ativada"/>
    <s v="onix 2013 chevrolet"/>
    <x v="2"/>
    <s v="qualificada"/>
    <n v="0.43"/>
    <n v="0"/>
    <n v="9"/>
    <n v="0"/>
    <x v="0"/>
    <x v="58"/>
    <n v="38"/>
  </r>
  <r>
    <d v="2013-08-29T00:00:00"/>
    <s v="ativada"/>
    <s v="foto onix 2014"/>
    <x v="0"/>
    <s v="qualificada"/>
    <n v="0.8"/>
    <n v="0"/>
    <n v="10"/>
    <n v="0"/>
    <x v="0"/>
    <x v="16"/>
    <n v="35"/>
  </r>
  <r>
    <d v="2013-09-26T00:00:00"/>
    <s v="ativada"/>
    <s v="onix 2012 chevrolet"/>
    <x v="2"/>
    <s v="qualificada"/>
    <n v="0.53"/>
    <n v="4"/>
    <n v="31"/>
    <n v="1.53"/>
    <x v="0"/>
    <x v="37"/>
    <n v="39"/>
  </r>
  <r>
    <d v="2013-09-18T00:00:00"/>
    <s v="ativada"/>
    <s v="Onyx chevrolet"/>
    <x v="4"/>
    <s v="qualificada"/>
    <n v="0.43"/>
    <n v="2"/>
    <n v="51"/>
    <n v="0.33"/>
    <x v="0"/>
    <x v="52"/>
    <n v="38"/>
  </r>
  <r>
    <d v="2013-09-22T00:00:00"/>
    <s v="ativada"/>
    <s v="carro novo onix 2013"/>
    <x v="2"/>
    <s v="qualificada"/>
    <n v="0.8"/>
    <n v="0"/>
    <n v="2"/>
    <n v="0"/>
    <x v="0"/>
    <x v="43"/>
    <n v="38"/>
  </r>
  <r>
    <d v="2013-09-16T00:00:00"/>
    <s v="ativada"/>
    <s v="carro onix 2012"/>
    <x v="2"/>
    <s v="qualificada"/>
    <n v="0.48"/>
    <n v="2"/>
    <n v="14"/>
    <n v="0.47"/>
    <x v="0"/>
    <x v="22"/>
    <n v="38"/>
  </r>
  <r>
    <d v="2013-09-04T00:00:00"/>
    <s v="ativada"/>
    <s v="Onix GM"/>
    <x v="4"/>
    <s v="qualificada"/>
    <n v="0.49"/>
    <n v="5"/>
    <n v="72"/>
    <n v="0.81"/>
    <x v="0"/>
    <x v="9"/>
    <n v="36"/>
  </r>
  <r>
    <d v="2013-09-21T00:00:00"/>
    <s v="ativada"/>
    <s v="imagens Onix"/>
    <x v="0"/>
    <s v="qualificada"/>
    <n v="0.63"/>
    <n v="1"/>
    <n v="19"/>
    <n v="0.42"/>
    <x v="0"/>
    <x v="112"/>
    <n v="38"/>
  </r>
  <r>
    <d v="2013-09-20T00:00:00"/>
    <s v="ativada"/>
    <s v="Onix chevy"/>
    <x v="4"/>
    <s v="qualificada"/>
    <n v="0.67"/>
    <n v="21"/>
    <n v="198"/>
    <n v="6.5"/>
    <x v="0"/>
    <x v="44"/>
    <n v="38"/>
  </r>
  <r>
    <d v="2013-09-13T00:00:00"/>
    <s v="ativada"/>
    <s v="[Onix GM]"/>
    <x v="4"/>
    <s v="qualificada"/>
    <n v="0.41"/>
    <n v="10"/>
    <n v="32"/>
    <n v="0.97"/>
    <x v="0"/>
    <x v="9"/>
    <n v="37"/>
  </r>
  <r>
    <d v="2013-09-19T00:00:00"/>
    <s v="ativada"/>
    <s v="onix 2012 chevrolet"/>
    <x v="2"/>
    <s v="qualificada"/>
    <n v="0.53"/>
    <n v="15"/>
    <n v="65"/>
    <n v="6.6"/>
    <x v="0"/>
    <x v="37"/>
    <n v="38"/>
  </r>
  <r>
    <d v="2013-08-28T00:00:00"/>
    <s v="ativada"/>
    <s v="fotos Onix"/>
    <x v="0"/>
    <s v="qualificada"/>
    <n v="0.27"/>
    <n v="8"/>
    <n v="102"/>
    <n v="1.66"/>
    <x v="0"/>
    <x v="65"/>
    <n v="35"/>
  </r>
  <r>
    <d v="2013-09-02T00:00:00"/>
    <s v="ativada"/>
    <s v="fotos onix 2012"/>
    <x v="0"/>
    <s v="qualificada"/>
    <n v="0.8"/>
    <n v="0"/>
    <n v="6"/>
    <n v="0"/>
    <x v="0"/>
    <x v="96"/>
    <n v="36"/>
  </r>
  <r>
    <d v="2013-09-12T00:00:00"/>
    <s v="ativada"/>
    <s v="Onyx chevy"/>
    <x v="4"/>
    <s v="qualificada"/>
    <n v="0.37"/>
    <n v="1"/>
    <n v="3"/>
    <n v="0.36"/>
    <x v="0"/>
    <x v="98"/>
    <n v="37"/>
  </r>
  <r>
    <d v="2013-09-09T00:00:00"/>
    <s v="ativada"/>
    <s v="novo Onix GM"/>
    <x v="4"/>
    <s v="qualificada"/>
    <n v="0.97"/>
    <n v="3"/>
    <n v="20"/>
    <n v="1.1100000000000001"/>
    <x v="0"/>
    <x v="36"/>
    <n v="37"/>
  </r>
  <r>
    <d v="2013-09-11T00:00:00"/>
    <s v="ativada"/>
    <s v="novo onix 2014 chevrolet"/>
    <x v="2"/>
    <s v="qualificada"/>
    <n v="0.8"/>
    <n v="0"/>
    <n v="1"/>
    <n v="0"/>
    <x v="0"/>
    <x v="40"/>
    <n v="37"/>
  </r>
  <r>
    <d v="2013-08-29T00:00:00"/>
    <s v="ativada"/>
    <s v="novo onix 2012 chevrolet"/>
    <x v="2"/>
    <s v="baixo volume de pesquisa"/>
    <n v="0.8"/>
    <n v="1"/>
    <n v="5"/>
    <n v="0.19"/>
    <x v="0"/>
    <x v="13"/>
    <n v="35"/>
  </r>
  <r>
    <d v="2013-09-22T00:00:00"/>
    <s v="ativada"/>
    <s v="carros Onix"/>
    <x v="1"/>
    <s v="qualificada"/>
    <n v="0.37"/>
    <n v="10"/>
    <n v="59"/>
    <n v="1.96"/>
    <x v="0"/>
    <x v="95"/>
    <n v="38"/>
  </r>
  <r>
    <d v="2013-09-12T00:00:00"/>
    <s v="ativada"/>
    <s v="[Onix GM]"/>
    <x v="4"/>
    <s v="qualificada"/>
    <n v="0.41"/>
    <n v="6"/>
    <n v="34"/>
    <n v="0.23"/>
    <x v="0"/>
    <x v="9"/>
    <n v="37"/>
  </r>
  <r>
    <d v="2013-09-18T00:00:00"/>
    <s v="ativada"/>
    <s v="onix LT 2013"/>
    <x v="6"/>
    <s v="qualificada"/>
    <n v="0.8"/>
    <n v="1"/>
    <n v="8"/>
    <n v="0.14000000000000001"/>
    <x v="0"/>
    <x v="29"/>
    <n v="38"/>
  </r>
  <r>
    <d v="2013-09-29T00:00:00"/>
    <s v="ativada"/>
    <s v="Novo Onix LT"/>
    <x v="6"/>
    <s v="qualificada"/>
    <n v="0.8"/>
    <n v="4"/>
    <n v="6"/>
    <n v="1.31"/>
    <x v="0"/>
    <x v="81"/>
    <n v="39"/>
  </r>
  <r>
    <d v="2013-09-21T00:00:00"/>
    <s v="ativada"/>
    <s v="carros onix 2014"/>
    <x v="2"/>
    <s v="qualificada"/>
    <n v="0.85"/>
    <n v="8"/>
    <n v="21"/>
    <n v="4.6399999999999997"/>
    <x v="0"/>
    <x v="5"/>
    <n v="38"/>
  </r>
  <r>
    <d v="2013-09-22T00:00:00"/>
    <s v="ativada"/>
    <s v="[onix 2013]"/>
    <x v="2"/>
    <s v="qualificada"/>
    <n v="0.42"/>
    <n v="55"/>
    <n v="333"/>
    <n v="17.71"/>
    <x v="0"/>
    <x v="42"/>
    <n v="38"/>
  </r>
  <r>
    <d v="2013-09-23T00:00:00"/>
    <s v="ativada"/>
    <s v="Onix diesel"/>
    <x v="7"/>
    <s v="qualificada"/>
    <n v="0.8"/>
    <n v="0"/>
    <n v="0"/>
    <n v="0"/>
    <x v="0"/>
    <x v="28"/>
    <n v="39"/>
  </r>
  <r>
    <d v="2013-09-06T00:00:00"/>
    <s v="ativada"/>
    <s v="novo Onix GM"/>
    <x v="4"/>
    <s v="qualificada"/>
    <n v="0.97"/>
    <n v="2"/>
    <n v="17"/>
    <n v="0.15"/>
    <x v="0"/>
    <x v="36"/>
    <n v="36"/>
  </r>
  <r>
    <d v="2013-09-07T00:00:00"/>
    <s v="ativada"/>
    <s v="onix LT 2013"/>
    <x v="6"/>
    <s v="qualificada"/>
    <n v="0.8"/>
    <n v="0"/>
    <n v="2"/>
    <n v="0"/>
    <x v="0"/>
    <x v="29"/>
    <n v="36"/>
  </r>
  <r>
    <d v="2013-09-25T00:00:00"/>
    <s v="ativada"/>
    <s v="veículo Onix"/>
    <x v="1"/>
    <s v="qualificada"/>
    <n v="0.38"/>
    <n v="1"/>
    <n v="4"/>
    <n v="0.38"/>
    <x v="0"/>
    <x v="19"/>
    <n v="39"/>
  </r>
  <r>
    <d v="2013-09-01T00:00:00"/>
    <s v="ativada"/>
    <s v="onix 2013 automático"/>
    <x v="3"/>
    <s v="qualificada"/>
    <n v="0.8"/>
    <n v="4"/>
    <n v="26"/>
    <n v="1.84"/>
    <x v="0"/>
    <x v="48"/>
    <n v="35"/>
  </r>
  <r>
    <d v="2013-09-07T00:00:00"/>
    <s v="ativada"/>
    <s v="carro Onix LS"/>
    <x v="8"/>
    <s v="qualificada"/>
    <n v="0.8"/>
    <n v="0"/>
    <n v="4"/>
    <n v="0"/>
    <x v="0"/>
    <x v="109"/>
    <n v="36"/>
  </r>
  <r>
    <d v="2013-09-08T00:00:00"/>
    <s v="ativada"/>
    <s v="Onix econômico"/>
    <x v="9"/>
    <s v="qualificada"/>
    <n v="0.9"/>
    <n v="0"/>
    <n v="3"/>
    <n v="0"/>
    <x v="0"/>
    <x v="33"/>
    <n v="36"/>
  </r>
  <r>
    <d v="2013-09-27T00:00:00"/>
    <s v="ativada"/>
    <s v="Onix gasolina"/>
    <x v="7"/>
    <s v="qualificada"/>
    <n v="0.8"/>
    <n v="1"/>
    <n v="13"/>
    <n v="0.74"/>
    <x v="0"/>
    <x v="41"/>
    <n v="39"/>
  </r>
  <r>
    <d v="2013-08-29T00:00:00"/>
    <s v="ativada"/>
    <s v="Onix diesel"/>
    <x v="7"/>
    <s v="qualificada"/>
    <n v="0.8"/>
    <n v="0"/>
    <n v="1"/>
    <n v="0"/>
    <x v="0"/>
    <x v="28"/>
    <n v="35"/>
  </r>
  <r>
    <d v="2013-09-15T00:00:00"/>
    <s v="ativada"/>
    <s v="carros Onyx"/>
    <x v="1"/>
    <s v="qualificada"/>
    <n v="0.8"/>
    <n v="1"/>
    <n v="61"/>
    <n v="0.26"/>
    <x v="0"/>
    <x v="1"/>
    <n v="37"/>
  </r>
  <r>
    <d v="2013-09-08T00:00:00"/>
    <s v="ativada"/>
    <s v="Onix lindo"/>
    <x v="9"/>
    <s v="qualificada"/>
    <n v="0.9"/>
    <n v="0"/>
    <n v="1"/>
    <n v="0"/>
    <x v="0"/>
    <x v="70"/>
    <n v="36"/>
  </r>
  <r>
    <d v="2013-09-09T00:00:00"/>
    <s v="ativada"/>
    <s v="onix LS 2013"/>
    <x v="8"/>
    <s v="qualificada"/>
    <n v="0.8"/>
    <n v="1"/>
    <n v="7"/>
    <n v="0.3"/>
    <x v="0"/>
    <x v="75"/>
    <n v="37"/>
  </r>
  <r>
    <d v="2013-09-19T00:00:00"/>
    <s v="ativada"/>
    <s v="Onix LT"/>
    <x v="6"/>
    <s v="qualificada"/>
    <n v="0.37"/>
    <n v="12"/>
    <n v="110"/>
    <n v="3.04"/>
    <x v="0"/>
    <x v="26"/>
    <n v="38"/>
  </r>
  <r>
    <d v="2013-08-28T00:00:00"/>
    <s v="ativada"/>
    <s v="imagem Onix"/>
    <x v="0"/>
    <s v="qualificada"/>
    <n v="0.42"/>
    <n v="0"/>
    <n v="8"/>
    <n v="0"/>
    <x v="0"/>
    <x v="17"/>
    <n v="35"/>
  </r>
  <r>
    <d v="2013-08-28T00:00:00"/>
    <s v="ativada"/>
    <s v="lançamento onix 2013"/>
    <x v="2"/>
    <s v="qualificada"/>
    <n v="0.8"/>
    <n v="0"/>
    <n v="1"/>
    <n v="0"/>
    <x v="0"/>
    <x v="47"/>
    <n v="35"/>
  </r>
  <r>
    <d v="2013-09-10T00:00:00"/>
    <s v="ativada"/>
    <s v="onix 2013 GM"/>
    <x v="2"/>
    <s v="qualificada"/>
    <n v="0.43"/>
    <n v="0"/>
    <n v="1"/>
    <n v="0"/>
    <x v="0"/>
    <x v="104"/>
    <n v="37"/>
  </r>
  <r>
    <d v="2013-09-26T00:00:00"/>
    <s v="ativada"/>
    <s v="onix LT 2013"/>
    <x v="6"/>
    <s v="qualificada"/>
    <n v="0.8"/>
    <n v="1"/>
    <n v="1"/>
    <n v="0.3"/>
    <x v="0"/>
    <x v="29"/>
    <n v="39"/>
  </r>
  <r>
    <d v="2013-09-26T00:00:00"/>
    <s v="ativada"/>
    <s v="veículo Onix"/>
    <x v="1"/>
    <s v="qualificada"/>
    <n v="0.38"/>
    <n v="0"/>
    <n v="2"/>
    <n v="0"/>
    <x v="0"/>
    <x v="19"/>
    <n v="39"/>
  </r>
  <r>
    <d v="2013-09-14T00:00:00"/>
    <s v="ativada"/>
    <s v="Onix chevy"/>
    <x v="4"/>
    <s v="qualificada"/>
    <n v="0.67"/>
    <n v="9"/>
    <n v="52"/>
    <n v="1.19"/>
    <x v="0"/>
    <x v="44"/>
    <n v="37"/>
  </r>
  <r>
    <d v="2013-09-15T00:00:00"/>
    <s v="ativada"/>
    <s v="foto onix 2014"/>
    <x v="0"/>
    <s v="qualificada"/>
    <n v="0.8"/>
    <n v="0"/>
    <n v="1"/>
    <n v="0"/>
    <x v="0"/>
    <x v="16"/>
    <n v="37"/>
  </r>
  <r>
    <d v="2013-09-08T00:00:00"/>
    <s v="ativada"/>
    <s v="novo onix 2013"/>
    <x v="2"/>
    <s v="qualificada"/>
    <n v="0.57999999999999996"/>
    <n v="11"/>
    <n v="33"/>
    <n v="2.15"/>
    <x v="0"/>
    <x v="35"/>
    <n v="36"/>
  </r>
  <r>
    <d v="2013-09-09T00:00:00"/>
    <s v="ativada"/>
    <s v="onyx 2014"/>
    <x v="2"/>
    <s v="qualificada"/>
    <n v="0.95"/>
    <n v="0"/>
    <n v="5"/>
    <n v="0"/>
    <x v="0"/>
    <x v="49"/>
    <n v="37"/>
  </r>
  <r>
    <d v="2013-09-26T00:00:00"/>
    <s v="ativada"/>
    <s v="Onix LT chevrolet"/>
    <x v="6"/>
    <s v="qualificada"/>
    <n v="0.2"/>
    <n v="0"/>
    <n v="1"/>
    <n v="0"/>
    <x v="0"/>
    <x v="106"/>
    <n v="39"/>
  </r>
  <r>
    <d v="2013-09-23T00:00:00"/>
    <s v="ativada"/>
    <s v="onix LT 2013"/>
    <x v="6"/>
    <s v="qualificada"/>
    <n v="0.8"/>
    <n v="0"/>
    <n v="4"/>
    <n v="0"/>
    <x v="0"/>
    <x v="29"/>
    <n v="39"/>
  </r>
  <r>
    <d v="2013-09-04T00:00:00"/>
    <s v="ativada"/>
    <s v="carro onix 2012"/>
    <x v="2"/>
    <s v="qualificada"/>
    <n v="0.48"/>
    <n v="5"/>
    <n v="17"/>
    <n v="1.25"/>
    <x v="0"/>
    <x v="22"/>
    <n v="36"/>
  </r>
  <r>
    <d v="2013-08-28T00:00:00"/>
    <s v="ativada"/>
    <s v="foto novo Onix"/>
    <x v="0"/>
    <s v="qualificada"/>
    <n v="0.8"/>
    <n v="2"/>
    <n v="5"/>
    <n v="0.71"/>
    <x v="0"/>
    <x v="67"/>
    <n v="35"/>
  </r>
  <r>
    <d v="2013-09-05T00:00:00"/>
    <s v="ativada"/>
    <s v="Onix chevrolete"/>
    <x v="4"/>
    <s v="qualificada"/>
    <n v="0.8"/>
    <n v="0"/>
    <n v="1"/>
    <n v="0"/>
    <x v="0"/>
    <x v="14"/>
    <n v="36"/>
  </r>
  <r>
    <d v="2013-09-10T00:00:00"/>
    <s v="ativada"/>
    <s v="fotos Onix"/>
    <x v="0"/>
    <s v="qualificada"/>
    <n v="0.27"/>
    <n v="7"/>
    <n v="138"/>
    <n v="1.66"/>
    <x v="0"/>
    <x v="65"/>
    <n v="37"/>
  </r>
  <r>
    <d v="2013-09-05T00:00:00"/>
    <s v="ativada"/>
    <s v="onix LS 2012"/>
    <x v="8"/>
    <s v="qualificada"/>
    <n v="0.8"/>
    <n v="1"/>
    <n v="2"/>
    <n v="0.04"/>
    <x v="0"/>
    <x v="32"/>
    <n v="36"/>
  </r>
  <r>
    <d v="2013-09-21T00:00:00"/>
    <s v="ativada"/>
    <s v="Onix automatizado"/>
    <x v="3"/>
    <s v="qualificada"/>
    <n v="0.8"/>
    <n v="26"/>
    <n v="127"/>
    <n v="7.06"/>
    <x v="0"/>
    <x v="20"/>
    <n v="38"/>
  </r>
  <r>
    <d v="2013-09-29T00:00:00"/>
    <s v="ativada"/>
    <s v="imagens novo Onix"/>
    <x v="0"/>
    <s v="qualificada"/>
    <n v="0.8"/>
    <n v="0"/>
    <n v="3"/>
    <n v="0"/>
    <x v="0"/>
    <x v="21"/>
    <n v="39"/>
  </r>
  <r>
    <d v="2013-09-11T00:00:00"/>
    <s v="ativada"/>
    <s v="carro Onix LS"/>
    <x v="8"/>
    <s v="qualificada"/>
    <n v="0.8"/>
    <n v="0"/>
    <n v="3"/>
    <n v="0"/>
    <x v="0"/>
    <x v="109"/>
    <n v="37"/>
  </r>
  <r>
    <d v="2013-09-12T00:00:00"/>
    <s v="ativada"/>
    <s v="Onix lindo"/>
    <x v="9"/>
    <s v="qualificada"/>
    <n v="0.9"/>
    <n v="0"/>
    <n v="1"/>
    <n v="0"/>
    <x v="0"/>
    <x v="70"/>
    <n v="37"/>
  </r>
  <r>
    <d v="2013-09-20T00:00:00"/>
    <s v="ativada"/>
    <s v="onix 2013 automático"/>
    <x v="3"/>
    <s v="qualificada"/>
    <n v="0.8"/>
    <n v="0"/>
    <n v="6"/>
    <n v="0"/>
    <x v="0"/>
    <x v="48"/>
    <n v="38"/>
  </r>
  <r>
    <d v="2013-09-06T00:00:00"/>
    <s v="ativada"/>
    <s v="[Onix chevrolet]"/>
    <x v="4"/>
    <s v="qualificada"/>
    <n v="0.65"/>
    <n v="159"/>
    <n v="629"/>
    <n v="9.86"/>
    <x v="0"/>
    <x v="56"/>
    <n v="36"/>
  </r>
  <r>
    <d v="2013-09-21T00:00:00"/>
    <s v="ativada"/>
    <s v="Onyx automático"/>
    <x v="3"/>
    <s v="baixo volume de pesquisa"/>
    <n v="0.62"/>
    <n v="3"/>
    <n v="20"/>
    <n v="0.74"/>
    <x v="0"/>
    <x v="83"/>
    <n v="38"/>
  </r>
  <r>
    <d v="2013-09-25T00:00:00"/>
    <s v="ativada"/>
    <s v="Novo Onix LT"/>
    <x v="6"/>
    <s v="qualificada"/>
    <n v="0.8"/>
    <n v="0"/>
    <n v="2"/>
    <n v="0"/>
    <x v="0"/>
    <x v="81"/>
    <n v="39"/>
  </r>
  <r>
    <d v="2013-09-27T00:00:00"/>
    <s v="ativada"/>
    <s v="lançamento onix 2014"/>
    <x v="2"/>
    <s v="qualificada"/>
    <n v="0.8"/>
    <n v="0"/>
    <n v="6"/>
    <n v="0"/>
    <x v="0"/>
    <x v="101"/>
    <n v="39"/>
  </r>
  <r>
    <d v="2013-09-02T00:00:00"/>
    <s v="ativada"/>
    <s v="Onyx flex"/>
    <x v="7"/>
    <s v="qualificada"/>
    <n v="0.8"/>
    <n v="0"/>
    <n v="2"/>
    <n v="0"/>
    <x v="0"/>
    <x v="71"/>
    <n v="36"/>
  </r>
  <r>
    <d v="2013-09-15T00:00:00"/>
    <s v="ativada"/>
    <s v="onix 2012"/>
    <x v="2"/>
    <s v="qualificada"/>
    <n v="0.45"/>
    <n v="3"/>
    <n v="59"/>
    <n v="0.77"/>
    <x v="0"/>
    <x v="2"/>
    <n v="37"/>
  </r>
  <r>
    <d v="2013-08-29T00:00:00"/>
    <s v="ativada"/>
    <s v="lançamento onix 2013"/>
    <x v="2"/>
    <s v="qualificada"/>
    <n v="0.8"/>
    <n v="3"/>
    <n v="3"/>
    <n v="0.33"/>
    <x v="0"/>
    <x v="47"/>
    <n v="35"/>
  </r>
  <r>
    <d v="2013-09-09T00:00:00"/>
    <s v="ativada"/>
    <s v="carro onix 2014"/>
    <x v="2"/>
    <s v="qualificada"/>
    <n v="0.8"/>
    <n v="1"/>
    <n v="15"/>
    <n v="0.03"/>
    <x v="0"/>
    <x v="25"/>
    <n v="37"/>
  </r>
  <r>
    <d v="2013-09-21T00:00:00"/>
    <s v="ativada"/>
    <s v="novo onix 2013 chevrolet"/>
    <x v="2"/>
    <s v="qualificada"/>
    <n v="0.9"/>
    <n v="2"/>
    <n v="8"/>
    <n v="1.22"/>
    <x v="0"/>
    <x v="60"/>
    <n v="38"/>
  </r>
  <r>
    <d v="2013-09-24T00:00:00"/>
    <s v="ativada"/>
    <s v="onix LT 2012"/>
    <x v="6"/>
    <s v="qualificada"/>
    <n v="0.8"/>
    <n v="0"/>
    <n v="1"/>
    <n v="0"/>
    <x v="0"/>
    <x v="64"/>
    <n v="39"/>
  </r>
  <r>
    <d v="2013-09-12T00:00:00"/>
    <s v="ativada"/>
    <s v="Onix 6 marchas"/>
    <x v="3"/>
    <s v="qualificada"/>
    <n v="0.8"/>
    <n v="0"/>
    <n v="4"/>
    <n v="0"/>
    <x v="0"/>
    <x v="4"/>
    <n v="37"/>
  </r>
  <r>
    <d v="2013-09-24T00:00:00"/>
    <s v="ativada"/>
    <s v="carro onix 2014"/>
    <x v="2"/>
    <s v="qualificada"/>
    <n v="0.8"/>
    <n v="6"/>
    <n v="13"/>
    <n v="2.48"/>
    <x v="0"/>
    <x v="25"/>
    <n v="39"/>
  </r>
  <r>
    <d v="2013-08-29T00:00:00"/>
    <s v="ativada"/>
    <s v="Onix câmbio automático"/>
    <x v="3"/>
    <s v="qualificada"/>
    <n v="0.8"/>
    <n v="1"/>
    <n v="28"/>
    <n v="0.66"/>
    <x v="0"/>
    <x v="31"/>
    <n v="35"/>
  </r>
  <r>
    <d v="2013-09-18T00:00:00"/>
    <s v="ativada"/>
    <s v="Onix general motors"/>
    <x v="4"/>
    <s v="qualificada"/>
    <n v="0.2"/>
    <n v="0"/>
    <n v="2"/>
    <n v="0"/>
    <x v="0"/>
    <x v="62"/>
    <n v="38"/>
  </r>
  <r>
    <d v="2013-08-28T00:00:00"/>
    <s v="ativada"/>
    <s v="lançamento Onix"/>
    <x v="5"/>
    <s v="qualificada"/>
    <n v="0.8"/>
    <n v="7"/>
    <n v="71"/>
    <n v="1.34"/>
    <x v="0"/>
    <x v="77"/>
    <n v="35"/>
  </r>
  <r>
    <d v="2013-09-16T00:00:00"/>
    <s v="ativada"/>
    <s v="fotos onix 2013"/>
    <x v="0"/>
    <s v="qualificada"/>
    <n v="0.8"/>
    <n v="1"/>
    <n v="16"/>
    <n v="0.25"/>
    <x v="0"/>
    <x v="51"/>
    <n v="38"/>
  </r>
  <r>
    <d v="2013-09-05T00:00:00"/>
    <s v="ativada"/>
    <s v="carro onix 2014"/>
    <x v="2"/>
    <s v="qualificada"/>
    <n v="0.8"/>
    <n v="2"/>
    <n v="21"/>
    <n v="0.65"/>
    <x v="0"/>
    <x v="25"/>
    <n v="36"/>
  </r>
  <r>
    <d v="2013-08-29T00:00:00"/>
    <s v="ativada"/>
    <s v="novo onix 2013 chevrolet"/>
    <x v="2"/>
    <s v="qualificada"/>
    <n v="0.9"/>
    <n v="3"/>
    <n v="10"/>
    <n v="1.26"/>
    <x v="0"/>
    <x v="60"/>
    <n v="35"/>
  </r>
  <r>
    <d v="2013-09-23T00:00:00"/>
    <s v="ativada"/>
    <s v="onix LT 2014"/>
    <x v="6"/>
    <s v="qualificada"/>
    <n v="0.8"/>
    <n v="2"/>
    <n v="8"/>
    <n v="0.6"/>
    <x v="0"/>
    <x v="116"/>
    <n v="39"/>
  </r>
  <r>
    <d v="2013-08-28T00:00:00"/>
    <s v="ativada"/>
    <s v="Onix bonito"/>
    <x v="9"/>
    <s v="qualificada"/>
    <n v="0.8"/>
    <n v="0"/>
    <n v="0"/>
    <n v="0"/>
    <x v="0"/>
    <x v="84"/>
    <n v="35"/>
  </r>
  <r>
    <d v="2013-09-26T00:00:00"/>
    <s v="ativada"/>
    <s v="Onix flex"/>
    <x v="7"/>
    <s v="qualificada"/>
    <n v="0.8"/>
    <n v="0"/>
    <n v="4"/>
    <n v="0"/>
    <x v="0"/>
    <x v="74"/>
    <n v="39"/>
  </r>
  <r>
    <d v="2013-08-31T00:00:00"/>
    <s v="ativada"/>
    <s v="novo onix 2012"/>
    <x v="2"/>
    <s v="qualificada"/>
    <n v="0.67"/>
    <n v="5"/>
    <n v="58"/>
    <n v="0.72"/>
    <x v="0"/>
    <x v="24"/>
    <n v="35"/>
  </r>
  <r>
    <d v="2013-09-09T00:00:00"/>
    <s v="ativada"/>
    <s v="onix 2012 chevrolet"/>
    <x v="2"/>
    <s v="qualificada"/>
    <n v="0.53"/>
    <n v="15"/>
    <n v="57"/>
    <n v="3.25"/>
    <x v="0"/>
    <x v="37"/>
    <n v="37"/>
  </r>
  <r>
    <d v="2013-09-03T00:00:00"/>
    <s v="ativada"/>
    <s v="Onix diesel"/>
    <x v="7"/>
    <s v="qualificada"/>
    <n v="0.8"/>
    <n v="0"/>
    <n v="0"/>
    <n v="0"/>
    <x v="0"/>
    <x v="28"/>
    <n v="36"/>
  </r>
  <r>
    <d v="2013-09-12T00:00:00"/>
    <s v="ativada"/>
    <s v="fotos onix 2012"/>
    <x v="0"/>
    <s v="qualificada"/>
    <n v="0.8"/>
    <n v="0"/>
    <n v="6"/>
    <n v="0"/>
    <x v="0"/>
    <x v="96"/>
    <n v="37"/>
  </r>
  <r>
    <d v="2013-09-18T00:00:00"/>
    <s v="ativada"/>
    <s v="Onix chevrolett"/>
    <x v="4"/>
    <s v="qualificada"/>
    <n v="0.8"/>
    <n v="2"/>
    <n v="4"/>
    <n v="1.5"/>
    <x v="0"/>
    <x v="102"/>
    <n v="38"/>
  </r>
  <r>
    <d v="2013-09-29T00:00:00"/>
    <s v="ativada"/>
    <s v="carros Onix"/>
    <x v="1"/>
    <s v="qualificada"/>
    <n v="0.37"/>
    <n v="13"/>
    <n v="67"/>
    <n v="3.09"/>
    <x v="0"/>
    <x v="95"/>
    <n v="39"/>
  </r>
  <r>
    <d v="2013-09-22T00:00:00"/>
    <s v="ativada"/>
    <s v="carros onix 2012"/>
    <x v="2"/>
    <s v="qualificada"/>
    <n v="0.8"/>
    <n v="3"/>
    <n v="17"/>
    <n v="1.31"/>
    <x v="0"/>
    <x v="46"/>
    <n v="38"/>
  </r>
  <r>
    <d v="2013-09-19T00:00:00"/>
    <s v="ativada"/>
    <s v="Onyx GM"/>
    <x v="4"/>
    <s v="qualificada"/>
    <n v="0.33"/>
    <n v="1"/>
    <n v="4"/>
    <n v="0.33"/>
    <x v="0"/>
    <x v="92"/>
    <n v="38"/>
  </r>
  <r>
    <d v="2013-09-09T00:00:00"/>
    <s v="ativada"/>
    <s v="onix 2014 chevrolet"/>
    <x v="2"/>
    <s v="qualificada"/>
    <n v="0.26"/>
    <n v="1"/>
    <n v="4"/>
    <n v="0.05"/>
    <x v="0"/>
    <x v="61"/>
    <n v="37"/>
  </r>
  <r>
    <d v="2013-09-05T00:00:00"/>
    <s v="ativada"/>
    <s v="lançamentos Onix"/>
    <x v="5"/>
    <s v="qualificada"/>
    <n v="0.8"/>
    <n v="1"/>
    <n v="6"/>
    <n v="0.38"/>
    <x v="0"/>
    <x v="18"/>
    <n v="36"/>
  </r>
  <r>
    <d v="2013-09-05T00:00:00"/>
    <s v="ativada"/>
    <s v="onix LT 2012 chevrolet"/>
    <x v="6"/>
    <s v="baixo volume de pesquisa"/>
    <n v="0.8"/>
    <n v="0"/>
    <n v="1"/>
    <n v="0"/>
    <x v="0"/>
    <x v="105"/>
    <n v="36"/>
  </r>
  <r>
    <d v="2013-09-25T00:00:00"/>
    <s v="ativada"/>
    <s v="onix 2013"/>
    <x v="2"/>
    <s v="qualificada"/>
    <n v="0.43"/>
    <n v="0"/>
    <n v="22"/>
    <n v="0"/>
    <x v="0"/>
    <x v="42"/>
    <n v="39"/>
  </r>
  <r>
    <d v="2013-09-06T00:00:00"/>
    <s v="ativada"/>
    <s v="onix 2013 GM"/>
    <x v="2"/>
    <s v="qualificada"/>
    <n v="0.43"/>
    <n v="3"/>
    <n v="3"/>
    <n v="0.34"/>
    <x v="0"/>
    <x v="104"/>
    <n v="36"/>
  </r>
  <r>
    <d v="2013-09-20T00:00:00"/>
    <s v="ativada"/>
    <s v="Onix transmissão automática"/>
    <x v="3"/>
    <s v="qualificada"/>
    <n v="0.8"/>
    <n v="0"/>
    <n v="2"/>
    <n v="0"/>
    <x v="0"/>
    <x v="66"/>
    <n v="38"/>
  </r>
  <r>
    <d v="2013-09-23T00:00:00"/>
    <s v="ativada"/>
    <s v="Onix chevrolet"/>
    <x v="4"/>
    <s v="qualificada"/>
    <n v="0.75"/>
    <n v="451"/>
    <n v="2304"/>
    <n v="161.26"/>
    <x v="0"/>
    <x v="56"/>
    <n v="39"/>
  </r>
  <r>
    <d v="2013-09-27T00:00:00"/>
    <s v="ativada"/>
    <s v="onix 2013"/>
    <x v="2"/>
    <s v="qualificada"/>
    <n v="0.43"/>
    <n v="0"/>
    <n v="18"/>
    <n v="0"/>
    <x v="0"/>
    <x v="42"/>
    <n v="39"/>
  </r>
  <r>
    <d v="2013-08-31T00:00:00"/>
    <s v="ativada"/>
    <s v="automóvel Onix"/>
    <x v="1"/>
    <s v="qualificada"/>
    <n v="0.92"/>
    <n v="11"/>
    <n v="78"/>
    <n v="4.91"/>
    <x v="0"/>
    <x v="86"/>
    <n v="35"/>
  </r>
  <r>
    <d v="2013-09-02T00:00:00"/>
    <s v="ativada"/>
    <s v="Onix chevrolett"/>
    <x v="4"/>
    <s v="qualificada"/>
    <n v="0.8"/>
    <n v="1"/>
    <n v="6"/>
    <n v="0.09"/>
    <x v="0"/>
    <x v="102"/>
    <n v="36"/>
  </r>
  <r>
    <d v="2013-09-16T00:00:00"/>
    <s v="ativada"/>
    <s v="fotos onix 2014"/>
    <x v="0"/>
    <s v="qualificada"/>
    <n v="0.8"/>
    <n v="2"/>
    <n v="14"/>
    <n v="0.54"/>
    <x v="0"/>
    <x v="90"/>
    <n v="38"/>
  </r>
  <r>
    <d v="2013-09-28T00:00:00"/>
    <s v="ativada"/>
    <s v="onix LT 2013"/>
    <x v="6"/>
    <s v="qualificada"/>
    <n v="0.8"/>
    <n v="3"/>
    <n v="8"/>
    <n v="1.46"/>
    <x v="0"/>
    <x v="29"/>
    <n v="39"/>
  </r>
  <r>
    <d v="2013-09-09T00:00:00"/>
    <s v="ativada"/>
    <s v="novo onix 2014 GM"/>
    <x v="2"/>
    <s v="baixo volume de pesquisa"/>
    <n v="0.85"/>
    <n v="1"/>
    <n v="3"/>
    <n v="0.32"/>
    <x v="0"/>
    <x v="63"/>
    <n v="37"/>
  </r>
  <r>
    <d v="2013-09-03T00:00:00"/>
    <s v="ativada"/>
    <s v="carros Onix LT"/>
    <x v="6"/>
    <s v="qualificada"/>
    <n v="0.8"/>
    <n v="0"/>
    <n v="0"/>
    <n v="0"/>
    <x v="0"/>
    <x v="89"/>
    <n v="36"/>
  </r>
  <r>
    <d v="2013-09-17T00:00:00"/>
    <s v="ativada"/>
    <s v="onix 2012"/>
    <x v="2"/>
    <s v="qualificada"/>
    <n v="0.45"/>
    <n v="1"/>
    <n v="74"/>
    <n v="0.19"/>
    <x v="0"/>
    <x v="2"/>
    <n v="38"/>
  </r>
  <r>
    <d v="2013-09-13T00:00:00"/>
    <s v="ativada"/>
    <s v="Onix GM"/>
    <x v="4"/>
    <s v="qualificada"/>
    <n v="0.49"/>
    <n v="18"/>
    <n v="134"/>
    <n v="2.82"/>
    <x v="0"/>
    <x v="9"/>
    <n v="37"/>
  </r>
  <r>
    <d v="2013-09-07T00:00:00"/>
    <s v="ativada"/>
    <s v="imagens onix 2014"/>
    <x v="0"/>
    <s v="qualificada"/>
    <n v="0.8"/>
    <n v="1"/>
    <n v="6"/>
    <n v="0.57999999999999996"/>
    <x v="0"/>
    <x v="59"/>
    <n v="36"/>
  </r>
  <r>
    <d v="2013-09-15T00:00:00"/>
    <s v="ativada"/>
    <s v="onix LT 2014"/>
    <x v="6"/>
    <s v="qualificada"/>
    <n v="0.8"/>
    <n v="1"/>
    <n v="2"/>
    <n v="0.14000000000000001"/>
    <x v="0"/>
    <x v="116"/>
    <n v="37"/>
  </r>
  <r>
    <d v="2013-08-28T00:00:00"/>
    <s v="ativada"/>
    <s v="onix LS 2013"/>
    <x v="8"/>
    <s v="qualificada"/>
    <n v="0.8"/>
    <n v="0"/>
    <n v="1"/>
    <n v="0"/>
    <x v="0"/>
    <x v="75"/>
    <n v="35"/>
  </r>
  <r>
    <d v="2013-09-09T00:00:00"/>
    <s v="ativada"/>
    <s v="foto novo Onix"/>
    <x v="0"/>
    <s v="qualificada"/>
    <n v="0.8"/>
    <n v="1"/>
    <n v="8"/>
    <n v="0.45"/>
    <x v="0"/>
    <x v="67"/>
    <n v="37"/>
  </r>
  <r>
    <d v="2013-09-16T00:00:00"/>
    <s v="ativada"/>
    <s v="onix LT 2012 chevrolet"/>
    <x v="6"/>
    <s v="baixo volume de pesquisa"/>
    <n v="0.8"/>
    <n v="0"/>
    <n v="1"/>
    <n v="0"/>
    <x v="0"/>
    <x v="105"/>
    <n v="38"/>
  </r>
  <r>
    <d v="2013-09-03T00:00:00"/>
    <s v="ativada"/>
    <s v="carros onix 2013"/>
    <x v="2"/>
    <s v="qualificada"/>
    <n v="0.95"/>
    <n v="1"/>
    <n v="14"/>
    <n v="0.16"/>
    <x v="0"/>
    <x v="54"/>
    <n v="36"/>
  </r>
  <r>
    <d v="2013-09-02T00:00:00"/>
    <s v="ativada"/>
    <s v="carro onix 2012"/>
    <x v="2"/>
    <s v="qualificada"/>
    <n v="0.48"/>
    <n v="1"/>
    <n v="24"/>
    <n v="0.22"/>
    <x v="0"/>
    <x v="22"/>
    <n v="36"/>
  </r>
  <r>
    <d v="2013-09-14T00:00:00"/>
    <s v="ativada"/>
    <s v="Onix automático"/>
    <x v="3"/>
    <s v="qualificada"/>
    <n v="0.28000000000000003"/>
    <n v="5"/>
    <n v="40"/>
    <n v="0.75"/>
    <x v="0"/>
    <x v="39"/>
    <n v="37"/>
  </r>
  <r>
    <d v="2013-09-16T00:00:00"/>
    <s v="ativada"/>
    <s v="onyx 2014"/>
    <x v="2"/>
    <s v="qualificada"/>
    <n v="0.95"/>
    <n v="2"/>
    <n v="18"/>
    <n v="0.71"/>
    <x v="0"/>
    <x v="49"/>
    <n v="38"/>
  </r>
  <r>
    <d v="2013-09-15T00:00:00"/>
    <s v="ativada"/>
    <s v="Onyx chevy"/>
    <x v="4"/>
    <s v="qualificada"/>
    <n v="0.37"/>
    <n v="0"/>
    <n v="5"/>
    <n v="0"/>
    <x v="0"/>
    <x v="98"/>
    <n v="37"/>
  </r>
  <r>
    <d v="2013-09-13T00:00:00"/>
    <s v="ativada"/>
    <s v="Onix LT"/>
    <x v="6"/>
    <s v="qualificada"/>
    <n v="0.37"/>
    <n v="18"/>
    <n v="133"/>
    <n v="4.0999999999999996"/>
    <x v="0"/>
    <x v="26"/>
    <n v="37"/>
  </r>
  <r>
    <d v="2013-09-07T00:00:00"/>
    <s v="ativada"/>
    <s v="onix 2013 GM"/>
    <x v="2"/>
    <s v="qualificada"/>
    <n v="0.43"/>
    <n v="0"/>
    <n v="1"/>
    <n v="0"/>
    <x v="0"/>
    <x v="104"/>
    <n v="36"/>
  </r>
  <r>
    <d v="2013-09-28T00:00:00"/>
    <s v="ativada"/>
    <s v="novo Onix automático"/>
    <x v="3"/>
    <s v="qualificada"/>
    <n v="0.8"/>
    <n v="1"/>
    <n v="15"/>
    <n v="0.14000000000000001"/>
    <x v="0"/>
    <x v="10"/>
    <n v="39"/>
  </r>
  <r>
    <d v="2013-09-09T00:00:00"/>
    <s v="ativada"/>
    <s v="novo onix 2013"/>
    <x v="2"/>
    <s v="qualificada"/>
    <n v="0.57999999999999996"/>
    <n v="11"/>
    <n v="52"/>
    <n v="2.62"/>
    <x v="0"/>
    <x v="35"/>
    <n v="37"/>
  </r>
  <r>
    <d v="2013-09-27T00:00:00"/>
    <s v="ativada"/>
    <s v="Onix LS GM"/>
    <x v="8"/>
    <s v="qualificada"/>
    <n v="0.8"/>
    <n v="0"/>
    <n v="6"/>
    <n v="0"/>
    <x v="0"/>
    <x v="30"/>
    <n v="39"/>
  </r>
  <r>
    <d v="2013-09-20T00:00:00"/>
    <s v="ativada"/>
    <s v="carro novo Onix"/>
    <x v="1"/>
    <s v="qualificada"/>
    <n v="0.25"/>
    <n v="1"/>
    <n v="4"/>
    <n v="0.18"/>
    <x v="0"/>
    <x v="3"/>
    <n v="38"/>
  </r>
  <r>
    <d v="2013-09-17T00:00:00"/>
    <s v="ativada"/>
    <s v="carros onix 2014"/>
    <x v="2"/>
    <s v="qualificada"/>
    <n v="0.85"/>
    <n v="1"/>
    <n v="22"/>
    <n v="0.51"/>
    <x v="0"/>
    <x v="5"/>
    <n v="38"/>
  </r>
  <r>
    <d v="2013-09-23T00:00:00"/>
    <s v="ativada"/>
    <s v="Onix LS GM"/>
    <x v="8"/>
    <s v="qualificada"/>
    <n v="0.8"/>
    <n v="1"/>
    <n v="3"/>
    <n v="0.27"/>
    <x v="0"/>
    <x v="30"/>
    <n v="39"/>
  </r>
  <r>
    <d v="2013-09-27T00:00:00"/>
    <s v="ativada"/>
    <s v="Onyx chevrolet"/>
    <x v="4"/>
    <s v="qualificada"/>
    <n v="0.43"/>
    <n v="1"/>
    <n v="7"/>
    <n v="0.24"/>
    <x v="0"/>
    <x v="52"/>
    <n v="39"/>
  </r>
  <r>
    <d v="2013-09-10T00:00:00"/>
    <s v="ativada"/>
    <s v="lançamentos Onix"/>
    <x v="5"/>
    <s v="qualificada"/>
    <n v="0.8"/>
    <n v="0"/>
    <n v="5"/>
    <n v="0"/>
    <x v="0"/>
    <x v="18"/>
    <n v="37"/>
  </r>
  <r>
    <d v="2013-09-19T00:00:00"/>
    <s v="ativada"/>
    <s v="imagens Onix"/>
    <x v="0"/>
    <s v="qualificada"/>
    <n v="0.63"/>
    <n v="4"/>
    <n v="36"/>
    <n v="1.84"/>
    <x v="0"/>
    <x v="112"/>
    <n v="38"/>
  </r>
  <r>
    <d v="2013-09-29T00:00:00"/>
    <s v="ativada"/>
    <s v="carros novo Onix"/>
    <x v="1"/>
    <s v="qualificada"/>
    <n v="0.95"/>
    <n v="4"/>
    <n v="18"/>
    <n v="1.72"/>
    <x v="0"/>
    <x v="45"/>
    <n v="39"/>
  </r>
  <r>
    <d v="2013-09-04T00:00:00"/>
    <s v="ativada"/>
    <s v="Onyx GM"/>
    <x v="4"/>
    <s v="qualificada"/>
    <n v="0.33"/>
    <n v="0"/>
    <n v="1"/>
    <n v="0"/>
    <x v="0"/>
    <x v="92"/>
    <n v="36"/>
  </r>
  <r>
    <d v="2013-09-15T00:00:00"/>
    <s v="ativada"/>
    <s v="fotos novo onix 2013"/>
    <x v="0"/>
    <s v="qualificada"/>
    <n v="0.8"/>
    <n v="0"/>
    <n v="1"/>
    <n v="0"/>
    <x v="0"/>
    <x v="69"/>
    <n v="37"/>
  </r>
  <r>
    <d v="2013-09-03T00:00:00"/>
    <s v="ativada"/>
    <s v="Onyx chevy"/>
    <x v="4"/>
    <s v="qualificada"/>
    <n v="0.37"/>
    <n v="4"/>
    <n v="26"/>
    <n v="0.55000000000000004"/>
    <x v="0"/>
    <x v="98"/>
    <n v="36"/>
  </r>
  <r>
    <d v="2013-09-11T00:00:00"/>
    <s v="ativada"/>
    <s v="carro novo onix 2014"/>
    <x v="2"/>
    <s v="qualificada"/>
    <n v="0.8"/>
    <n v="1"/>
    <n v="4"/>
    <n v="0.16"/>
    <x v="0"/>
    <x v="111"/>
    <n v="37"/>
  </r>
  <r>
    <d v="2013-09-29T00:00:00"/>
    <s v="ativada"/>
    <s v="lançamento novo Onix"/>
    <x v="5"/>
    <s v="qualificada"/>
    <n v="0.8"/>
    <n v="1"/>
    <n v="1"/>
    <n v="0.17"/>
    <x v="0"/>
    <x v="128"/>
    <n v="39"/>
  </r>
  <r>
    <d v="2013-09-02T00:00:00"/>
    <s v="ativada"/>
    <s v="[Onix chevrolet]"/>
    <x v="4"/>
    <s v="qualificada"/>
    <n v="0.65"/>
    <n v="182"/>
    <n v="755"/>
    <n v="11.57"/>
    <x v="0"/>
    <x v="56"/>
    <n v="36"/>
  </r>
  <r>
    <d v="2013-09-15T00:00:00"/>
    <s v="ativada"/>
    <s v="carro onix 2013"/>
    <x v="2"/>
    <s v="qualificada"/>
    <n v="0.48"/>
    <n v="3"/>
    <n v="13"/>
    <n v="0.44"/>
    <x v="0"/>
    <x v="38"/>
    <n v="37"/>
  </r>
  <r>
    <d v="2013-09-16T00:00:00"/>
    <s v="ativada"/>
    <s v="onix 2014"/>
    <x v="2"/>
    <s v="qualificada"/>
    <n v="0.53"/>
    <n v="96"/>
    <n v="643"/>
    <n v="17.34"/>
    <x v="0"/>
    <x v="27"/>
    <n v="38"/>
  </r>
  <r>
    <d v="2013-09-01T00:00:00"/>
    <s v="ativada"/>
    <s v="foto Onyx"/>
    <x v="0"/>
    <s v="qualificada"/>
    <n v="0.63"/>
    <n v="0"/>
    <n v="14"/>
    <n v="0"/>
    <x v="0"/>
    <x v="108"/>
    <n v="35"/>
  </r>
  <r>
    <d v="2013-08-29T00:00:00"/>
    <s v="ativada"/>
    <s v="carro Onix LT"/>
    <x v="6"/>
    <s v="qualificada"/>
    <n v="0.8"/>
    <n v="4"/>
    <n v="10"/>
    <n v="0.88"/>
    <x v="0"/>
    <x v="93"/>
    <n v="35"/>
  </r>
  <r>
    <d v="2013-09-21T00:00:00"/>
    <s v="ativada"/>
    <s v="Onix LT"/>
    <x v="6"/>
    <s v="qualificada"/>
    <n v="0.37"/>
    <n v="9"/>
    <n v="83"/>
    <n v="1.9"/>
    <x v="0"/>
    <x v="26"/>
    <n v="38"/>
  </r>
  <r>
    <d v="2013-08-28T00:00:00"/>
    <s v="ativada"/>
    <s v="fotos onix 2012"/>
    <x v="0"/>
    <s v="qualificada"/>
    <n v="0.8"/>
    <n v="1"/>
    <n v="9"/>
    <n v="0.7"/>
    <x v="0"/>
    <x v="96"/>
    <n v="35"/>
  </r>
  <r>
    <d v="2013-09-08T00:00:00"/>
    <s v="ativada"/>
    <s v="carros Onyx"/>
    <x v="1"/>
    <s v="qualificada"/>
    <n v="0.8"/>
    <n v="5"/>
    <n v="73"/>
    <n v="1.67"/>
    <x v="0"/>
    <x v="1"/>
    <n v="36"/>
  </r>
  <r>
    <d v="2013-09-03T00:00:00"/>
    <s v="ativada"/>
    <s v="onyx 2013"/>
    <x v="2"/>
    <s v="qualificada"/>
    <n v="0.8"/>
    <n v="7"/>
    <n v="37"/>
    <n v="3.44"/>
    <x v="0"/>
    <x v="103"/>
    <n v="36"/>
  </r>
  <r>
    <d v="2013-08-29T00:00:00"/>
    <s v="ativada"/>
    <s v="[Onix GM]"/>
    <x v="4"/>
    <s v="qualificada"/>
    <n v="0.41"/>
    <n v="16"/>
    <n v="41"/>
    <n v="3.02"/>
    <x v="0"/>
    <x v="9"/>
    <n v="35"/>
  </r>
  <r>
    <d v="2013-08-30T00:00:00"/>
    <s v="ativada"/>
    <s v="imagens novo Onix"/>
    <x v="0"/>
    <s v="qualificada"/>
    <n v="0.8"/>
    <n v="0"/>
    <n v="2"/>
    <n v="0"/>
    <x v="0"/>
    <x v="21"/>
    <n v="35"/>
  </r>
  <r>
    <d v="2013-09-20T00:00:00"/>
    <s v="ativada"/>
    <s v="carro Onix LT"/>
    <x v="6"/>
    <s v="qualificada"/>
    <n v="0.8"/>
    <n v="2"/>
    <n v="14"/>
    <n v="1.23"/>
    <x v="0"/>
    <x v="93"/>
    <n v="38"/>
  </r>
  <r>
    <d v="2013-09-22T00:00:00"/>
    <s v="ativada"/>
    <s v="lançamento Onix"/>
    <x v="5"/>
    <s v="qualificada"/>
    <n v="0.8"/>
    <n v="9"/>
    <n v="48"/>
    <n v="2.54"/>
    <x v="0"/>
    <x v="77"/>
    <n v="38"/>
  </r>
  <r>
    <d v="2013-09-25T00:00:00"/>
    <s v="ativada"/>
    <s v="fotos Onix"/>
    <x v="0"/>
    <s v="qualificada"/>
    <n v="0.27"/>
    <n v="6"/>
    <n v="96"/>
    <n v="0.99"/>
    <x v="0"/>
    <x v="65"/>
    <n v="39"/>
  </r>
  <r>
    <d v="2013-09-04T00:00:00"/>
    <s v="ativada"/>
    <s v="Onix general motors"/>
    <x v="4"/>
    <s v="qualificada"/>
    <n v="0.2"/>
    <n v="1"/>
    <n v="1"/>
    <n v="0.02"/>
    <x v="0"/>
    <x v="62"/>
    <n v="36"/>
  </r>
  <r>
    <d v="2013-09-17T00:00:00"/>
    <s v="ativada"/>
    <s v="novo Onix GM"/>
    <x v="4"/>
    <s v="qualificada"/>
    <n v="0.97"/>
    <n v="2"/>
    <n v="17"/>
    <n v="1.1599999999999999"/>
    <x v="0"/>
    <x v="36"/>
    <n v="38"/>
  </r>
  <r>
    <d v="2013-08-30T00:00:00"/>
    <s v="ativada"/>
    <s v="lançamento Onix"/>
    <x v="5"/>
    <s v="qualificada"/>
    <n v="0.8"/>
    <n v="4"/>
    <n v="42"/>
    <n v="1.93"/>
    <x v="0"/>
    <x v="77"/>
    <n v="35"/>
  </r>
  <r>
    <d v="2013-09-03T00:00:00"/>
    <s v="ativada"/>
    <s v="Onix chevy"/>
    <x v="4"/>
    <s v="qualificada"/>
    <n v="0.67"/>
    <n v="13"/>
    <n v="87"/>
    <n v="2.2200000000000002"/>
    <x v="0"/>
    <x v="44"/>
    <n v="36"/>
  </r>
  <r>
    <d v="2013-08-29T00:00:00"/>
    <s v="ativada"/>
    <s v="Onix flex"/>
    <x v="7"/>
    <s v="qualificada"/>
    <n v="0.8"/>
    <n v="0"/>
    <n v="2"/>
    <n v="0"/>
    <x v="0"/>
    <x v="74"/>
    <n v="35"/>
  </r>
  <r>
    <d v="2013-09-19T00:00:00"/>
    <s v="ativada"/>
    <s v="novo onix 2014 GM"/>
    <x v="2"/>
    <s v="baixo volume de pesquisa"/>
    <n v="0.85"/>
    <n v="1"/>
    <n v="6"/>
    <n v="0.42"/>
    <x v="0"/>
    <x v="63"/>
    <n v="38"/>
  </r>
  <r>
    <d v="2013-09-22T00:00:00"/>
    <s v="ativada"/>
    <s v="novo Onix GM"/>
    <x v="4"/>
    <s v="qualificada"/>
    <n v="0.97"/>
    <n v="8"/>
    <n v="17"/>
    <n v="3.75"/>
    <x v="0"/>
    <x v="36"/>
    <n v="38"/>
  </r>
  <r>
    <d v="2013-09-02T00:00:00"/>
    <s v="ativada"/>
    <s v="Onix diesel"/>
    <x v="7"/>
    <s v="qualificada"/>
    <n v="0.8"/>
    <n v="0"/>
    <n v="3"/>
    <n v="0"/>
    <x v="0"/>
    <x v="28"/>
    <n v="36"/>
  </r>
  <r>
    <d v="2013-09-19T00:00:00"/>
    <s v="ativada"/>
    <s v="carro Onix LS"/>
    <x v="8"/>
    <s v="qualificada"/>
    <n v="0.8"/>
    <n v="0"/>
    <n v="2"/>
    <n v="0"/>
    <x v="0"/>
    <x v="109"/>
    <n v="38"/>
  </r>
  <r>
    <d v="2013-09-09T00:00:00"/>
    <s v="ativada"/>
    <s v="Onix LT GM"/>
    <x v="6"/>
    <s v="qualificada"/>
    <n v="0.3"/>
    <n v="0"/>
    <n v="1"/>
    <n v="0"/>
    <x v="0"/>
    <x v="100"/>
    <n v="37"/>
  </r>
  <r>
    <d v="2013-09-11T00:00:00"/>
    <s v="ativada"/>
    <s v="onyx 2013 chevrolet"/>
    <x v="2"/>
    <s v="baixo volume de pesquisa"/>
    <n v="0.8"/>
    <n v="1"/>
    <n v="3"/>
    <n v="0.3"/>
    <x v="0"/>
    <x v="15"/>
    <n v="37"/>
  </r>
  <r>
    <d v="2013-09-14T00:00:00"/>
    <s v="ativada"/>
    <s v="Onyx LT"/>
    <x v="6"/>
    <s v="qualificada"/>
    <n v="0.52"/>
    <n v="0"/>
    <n v="6"/>
    <n v="0"/>
    <x v="0"/>
    <x v="91"/>
    <n v="37"/>
  </r>
  <r>
    <d v="2013-09-15T00:00:00"/>
    <s v="ativada"/>
    <s v="Onix chevy"/>
    <x v="4"/>
    <s v="qualificada"/>
    <n v="0.67"/>
    <n v="7"/>
    <n v="68"/>
    <n v="1.0900000000000001"/>
    <x v="0"/>
    <x v="44"/>
    <n v="37"/>
  </r>
  <r>
    <d v="2013-09-12T00:00:00"/>
    <s v="ativada"/>
    <s v="foto novo Onix"/>
    <x v="0"/>
    <s v="qualificada"/>
    <n v="0.8"/>
    <n v="2"/>
    <n v="2"/>
    <n v="0.77"/>
    <x v="0"/>
    <x v="67"/>
    <n v="37"/>
  </r>
  <r>
    <d v="2013-09-26T00:00:00"/>
    <s v="ativada"/>
    <s v="novo onix 2014 GM"/>
    <x v="2"/>
    <s v="baixo volume de pesquisa"/>
    <n v="0.85"/>
    <n v="1"/>
    <n v="3"/>
    <n v="0.09"/>
    <x v="0"/>
    <x v="63"/>
    <n v="39"/>
  </r>
  <r>
    <d v="2013-08-30T00:00:00"/>
    <s v="ativada"/>
    <s v="onix LS 2012"/>
    <x v="8"/>
    <s v="qualificada"/>
    <n v="0.8"/>
    <n v="1"/>
    <n v="2"/>
    <n v="7.0000000000000007E-2"/>
    <x v="0"/>
    <x v="32"/>
    <n v="35"/>
  </r>
  <r>
    <d v="2013-09-27T00:00:00"/>
    <s v="ativada"/>
    <s v="lançamento novo Onix"/>
    <x v="5"/>
    <s v="qualificada"/>
    <n v="0.8"/>
    <n v="0"/>
    <n v="1"/>
    <n v="0"/>
    <x v="0"/>
    <x v="128"/>
    <n v="39"/>
  </r>
  <r>
    <d v="2013-09-13T00:00:00"/>
    <s v="ativada"/>
    <s v="onix 2013"/>
    <x v="2"/>
    <s v="qualificada"/>
    <n v="0.43"/>
    <n v="2"/>
    <n v="50"/>
    <n v="0.53"/>
    <x v="0"/>
    <x v="42"/>
    <n v="37"/>
  </r>
  <r>
    <d v="2013-09-18T00:00:00"/>
    <s v="ativada"/>
    <s v="Onyx LS"/>
    <x v="8"/>
    <s v="qualificada"/>
    <n v="0.18"/>
    <n v="0"/>
    <n v="1"/>
    <n v="0"/>
    <x v="0"/>
    <x v="113"/>
    <n v="38"/>
  </r>
  <r>
    <d v="2013-09-22T00:00:00"/>
    <s v="ativada"/>
    <s v="Onix automática"/>
    <x v="3"/>
    <s v="qualificada"/>
    <n v="0.63"/>
    <n v="0"/>
    <n v="5"/>
    <n v="0"/>
    <x v="0"/>
    <x v="7"/>
    <n v="38"/>
  </r>
  <r>
    <d v="2013-09-03T00:00:00"/>
    <s v="ativada"/>
    <s v="carros novo Onix"/>
    <x v="1"/>
    <s v="qualificada"/>
    <n v="0.95"/>
    <n v="4"/>
    <n v="30"/>
    <n v="1.58"/>
    <x v="0"/>
    <x v="45"/>
    <n v="36"/>
  </r>
  <r>
    <d v="2013-09-23T00:00:00"/>
    <s v="ativada"/>
    <s v="foto onix 2013"/>
    <x v="0"/>
    <s v="qualificada"/>
    <n v="0.8"/>
    <n v="0"/>
    <n v="2"/>
    <n v="0"/>
    <x v="0"/>
    <x v="57"/>
    <n v="39"/>
  </r>
  <r>
    <d v="2013-09-13T00:00:00"/>
    <s v="ativada"/>
    <s v="imagens onix 2014"/>
    <x v="0"/>
    <s v="qualificada"/>
    <n v="0.8"/>
    <n v="0"/>
    <n v="1"/>
    <n v="0"/>
    <x v="0"/>
    <x v="59"/>
    <n v="37"/>
  </r>
  <r>
    <d v="2013-09-07T00:00:00"/>
    <s v="ativada"/>
    <s v="Onyx LT"/>
    <x v="6"/>
    <s v="qualificada"/>
    <n v="0.52"/>
    <n v="0"/>
    <n v="9"/>
    <n v="0"/>
    <x v="0"/>
    <x v="91"/>
    <n v="36"/>
  </r>
  <r>
    <d v="2013-09-11T00:00:00"/>
    <s v="ativada"/>
    <s v="onix LS 2014"/>
    <x v="8"/>
    <s v="qualificada"/>
    <n v="0.8"/>
    <n v="0"/>
    <n v="2"/>
    <n v="0"/>
    <x v="0"/>
    <x v="78"/>
    <n v="37"/>
  </r>
  <r>
    <d v="2013-09-11T00:00:00"/>
    <s v="ativada"/>
    <s v="carros Onix"/>
    <x v="1"/>
    <s v="qualificada"/>
    <n v="0.37"/>
    <n v="4"/>
    <n v="71"/>
    <n v="0.6"/>
    <x v="0"/>
    <x v="95"/>
    <n v="37"/>
  </r>
  <r>
    <d v="2013-09-17T00:00:00"/>
    <s v="ativada"/>
    <s v="Onix econômico"/>
    <x v="9"/>
    <s v="qualificada"/>
    <n v="0.9"/>
    <n v="0"/>
    <n v="3"/>
    <n v="0"/>
    <x v="0"/>
    <x v="33"/>
    <n v="38"/>
  </r>
  <r>
    <d v="2013-09-01T00:00:00"/>
    <s v="ativada"/>
    <s v="Onix transmissão automática"/>
    <x v="3"/>
    <s v="qualificada"/>
    <n v="0.8"/>
    <n v="1"/>
    <n v="2"/>
    <n v="0.56000000000000005"/>
    <x v="0"/>
    <x v="66"/>
    <n v="35"/>
  </r>
  <r>
    <d v="2013-09-02T00:00:00"/>
    <s v="ativada"/>
    <s v="automóvel Onix"/>
    <x v="1"/>
    <s v="qualificada"/>
    <n v="0.92"/>
    <n v="7"/>
    <n v="103"/>
    <n v="3.04"/>
    <x v="0"/>
    <x v="86"/>
    <n v="36"/>
  </r>
  <r>
    <d v="2013-09-14T00:00:00"/>
    <s v="ativada"/>
    <s v="onix 2013 automático"/>
    <x v="3"/>
    <s v="qualificada"/>
    <n v="0.8"/>
    <n v="1"/>
    <n v="18"/>
    <n v="0.24"/>
    <x v="0"/>
    <x v="48"/>
    <n v="37"/>
  </r>
  <r>
    <d v="2013-09-22T00:00:00"/>
    <s v="ativada"/>
    <s v="Onix diesel"/>
    <x v="7"/>
    <s v="qualificada"/>
    <n v="0.8"/>
    <n v="0"/>
    <n v="1"/>
    <n v="0"/>
    <x v="0"/>
    <x v="28"/>
    <n v="38"/>
  </r>
  <r>
    <d v="2013-09-14T00:00:00"/>
    <s v="ativada"/>
    <s v="Onix transmissão automática"/>
    <x v="3"/>
    <s v="qualificada"/>
    <n v="0.8"/>
    <n v="0"/>
    <n v="2"/>
    <n v="0"/>
    <x v="0"/>
    <x v="66"/>
    <n v="37"/>
  </r>
  <r>
    <d v="2013-09-25T00:00:00"/>
    <s v="ativada"/>
    <s v="Onix chevy"/>
    <x v="4"/>
    <s v="qualificada"/>
    <n v="0.67"/>
    <n v="21"/>
    <n v="215"/>
    <n v="5.87"/>
    <x v="0"/>
    <x v="44"/>
    <n v="39"/>
  </r>
  <r>
    <d v="2013-09-10T00:00:00"/>
    <s v="ativada"/>
    <s v="novo onix 2014 chevrolet"/>
    <x v="2"/>
    <s v="qualificada"/>
    <n v="0.8"/>
    <n v="0"/>
    <n v="6"/>
    <n v="0"/>
    <x v="0"/>
    <x v="40"/>
    <n v="37"/>
  </r>
  <r>
    <d v="2013-09-04T00:00:00"/>
    <s v="ativada"/>
    <s v="Onix lindo"/>
    <x v="9"/>
    <s v="qualificada"/>
    <n v="0.9"/>
    <n v="0"/>
    <n v="5"/>
    <n v="0"/>
    <x v="0"/>
    <x v="70"/>
    <n v="36"/>
  </r>
  <r>
    <d v="2013-08-28T00:00:00"/>
    <s v="ativada"/>
    <s v="carros Onix LS"/>
    <x v="8"/>
    <s v="qualificada"/>
    <n v="0.8"/>
    <n v="0"/>
    <n v="1"/>
    <n v="0"/>
    <x v="0"/>
    <x v="99"/>
    <n v="35"/>
  </r>
  <r>
    <d v="2013-08-31T00:00:00"/>
    <s v="ativada"/>
    <s v="carro novo onix 2013"/>
    <x v="2"/>
    <s v="qualificada"/>
    <n v="0.8"/>
    <n v="1"/>
    <n v="1"/>
    <n v="0.25"/>
    <x v="0"/>
    <x v="43"/>
    <n v="35"/>
  </r>
  <r>
    <d v="2013-09-12T00:00:00"/>
    <s v="ativada"/>
    <s v="automóvel Onix"/>
    <x v="1"/>
    <s v="qualificada"/>
    <n v="0.92"/>
    <n v="14"/>
    <n v="78"/>
    <n v="5.5"/>
    <x v="0"/>
    <x v="86"/>
    <n v="37"/>
  </r>
  <r>
    <d v="2013-08-28T00:00:00"/>
    <s v="ativada"/>
    <s v="Onix GM"/>
    <x v="4"/>
    <s v="qualificada"/>
    <n v="0.49"/>
    <n v="3"/>
    <n v="52"/>
    <n v="0.38"/>
    <x v="0"/>
    <x v="9"/>
    <n v="35"/>
  </r>
  <r>
    <d v="2013-09-18T00:00:00"/>
    <s v="ativada"/>
    <s v="Onix diesel"/>
    <x v="7"/>
    <s v="qualificada"/>
    <n v="0.8"/>
    <n v="0"/>
    <n v="1"/>
    <n v="0"/>
    <x v="0"/>
    <x v="28"/>
    <n v="38"/>
  </r>
  <r>
    <d v="2013-09-21T00:00:00"/>
    <s v="ativada"/>
    <s v="onix 2012 chevrolet"/>
    <x v="2"/>
    <s v="qualificada"/>
    <n v="0.53"/>
    <n v="5"/>
    <n v="30"/>
    <n v="1.48"/>
    <x v="0"/>
    <x v="37"/>
    <n v="38"/>
  </r>
  <r>
    <d v="2013-09-27T00:00:00"/>
    <s v="ativada"/>
    <s v="[onix 2013]"/>
    <x v="2"/>
    <s v="qualificada"/>
    <n v="0.42"/>
    <n v="86"/>
    <n v="434"/>
    <n v="28.77"/>
    <x v="0"/>
    <x v="42"/>
    <n v="39"/>
  </r>
  <r>
    <d v="2013-09-01T00:00:00"/>
    <s v="ativada"/>
    <s v="onix 2014 GM"/>
    <x v="2"/>
    <s v="qualificada"/>
    <n v="0.8"/>
    <n v="11"/>
    <n v="44"/>
    <n v="3.58"/>
    <x v="0"/>
    <x v="94"/>
    <n v="35"/>
  </r>
  <r>
    <d v="2013-08-28T00:00:00"/>
    <s v="ativada"/>
    <s v="fotos novo Onix"/>
    <x v="0"/>
    <s v="qualificada"/>
    <n v="1.1599999999999999"/>
    <n v="2"/>
    <n v="14"/>
    <n v="0.49"/>
    <x v="0"/>
    <x v="79"/>
    <n v="35"/>
  </r>
  <r>
    <d v="2013-09-17T00:00:00"/>
    <s v="ativada"/>
    <s v="fotos Onix"/>
    <x v="0"/>
    <s v="qualificada"/>
    <n v="0.27"/>
    <n v="8"/>
    <n v="140"/>
    <n v="1.7"/>
    <x v="0"/>
    <x v="65"/>
    <n v="38"/>
  </r>
  <r>
    <d v="2013-09-11T00:00:00"/>
    <s v="ativada"/>
    <s v="Onyx automático"/>
    <x v="3"/>
    <s v="baixo volume de pesquisa"/>
    <n v="0.62"/>
    <n v="5"/>
    <n v="71"/>
    <n v="1.8"/>
    <x v="0"/>
    <x v="83"/>
    <n v="37"/>
  </r>
  <r>
    <d v="2013-09-17T00:00:00"/>
    <s v="ativada"/>
    <s v="[onix 2013]"/>
    <x v="2"/>
    <s v="qualificada"/>
    <n v="0.42"/>
    <n v="88"/>
    <n v="425"/>
    <n v="27.93"/>
    <x v="0"/>
    <x v="42"/>
    <n v="38"/>
  </r>
  <r>
    <d v="2013-09-29T00:00:00"/>
    <s v="ativada"/>
    <s v="onix 2012 chevrolet"/>
    <x v="2"/>
    <s v="qualificada"/>
    <n v="0.53"/>
    <n v="10"/>
    <n v="38"/>
    <n v="3.08"/>
    <x v="0"/>
    <x v="37"/>
    <n v="39"/>
  </r>
  <r>
    <d v="2013-09-08T00:00:00"/>
    <s v="ativada"/>
    <s v="onix 2014 automático"/>
    <x v="3"/>
    <s v="qualificada"/>
    <n v="0.8"/>
    <n v="11"/>
    <n v="52"/>
    <n v="2.8"/>
    <x v="0"/>
    <x v="12"/>
    <n v="36"/>
  </r>
  <r>
    <d v="2013-09-09T00:00:00"/>
    <s v="ativada"/>
    <s v="carros onix 2014"/>
    <x v="2"/>
    <s v="qualificada"/>
    <n v="0.85"/>
    <n v="2"/>
    <n v="18"/>
    <n v="0.96"/>
    <x v="0"/>
    <x v="5"/>
    <n v="37"/>
  </r>
  <r>
    <d v="2013-09-28T00:00:00"/>
    <s v="ativada"/>
    <s v="Onix gasolina"/>
    <x v="7"/>
    <s v="qualificada"/>
    <n v="0.8"/>
    <n v="3"/>
    <n v="18"/>
    <n v="1.47"/>
    <x v="0"/>
    <x v="41"/>
    <n v="39"/>
  </r>
  <r>
    <d v="2013-09-19T00:00:00"/>
    <s v="ativada"/>
    <s v="Onix chevrolette"/>
    <x v="4"/>
    <s v="qualificada"/>
    <n v="0.8"/>
    <n v="0"/>
    <n v="2"/>
    <n v="0"/>
    <x v="0"/>
    <x v="34"/>
    <n v="38"/>
  </r>
  <r>
    <d v="2013-09-20T00:00:00"/>
    <s v="ativada"/>
    <s v="carros onix 2012"/>
    <x v="2"/>
    <s v="qualificada"/>
    <n v="0.8"/>
    <n v="0"/>
    <n v="18"/>
    <n v="0"/>
    <x v="0"/>
    <x v="46"/>
    <n v="38"/>
  </r>
  <r>
    <d v="2013-09-24T00:00:00"/>
    <s v="ativada"/>
    <s v="[onix 2013]"/>
    <x v="2"/>
    <s v="qualificada"/>
    <n v="0.42"/>
    <n v="67"/>
    <n v="385"/>
    <n v="23.16"/>
    <x v="0"/>
    <x v="42"/>
    <n v="39"/>
  </r>
  <r>
    <d v="2013-09-13T00:00:00"/>
    <s v="ativada"/>
    <s v="Onyx diesel"/>
    <x v="7"/>
    <s v="qualificada"/>
    <n v="0.8"/>
    <n v="0"/>
    <n v="1"/>
    <n v="0"/>
    <x v="0"/>
    <x v="80"/>
    <n v="37"/>
  </r>
  <r>
    <d v="2013-09-06T00:00:00"/>
    <s v="ativada"/>
    <s v="foto Onyx"/>
    <x v="0"/>
    <s v="qualificada"/>
    <n v="0.63"/>
    <n v="0"/>
    <n v="13"/>
    <n v="0"/>
    <x v="0"/>
    <x v="108"/>
    <n v="36"/>
  </r>
  <r>
    <d v="2013-09-24T00:00:00"/>
    <s v="ativada"/>
    <s v="foto onix 2013"/>
    <x v="0"/>
    <s v="qualificada"/>
    <n v="0.8"/>
    <n v="0"/>
    <n v="1"/>
    <n v="0"/>
    <x v="0"/>
    <x v="57"/>
    <n v="39"/>
  </r>
  <r>
    <d v="2013-09-12T00:00:00"/>
    <s v="ativada"/>
    <s v="onyx 2012"/>
    <x v="2"/>
    <s v="qualificada"/>
    <n v="0.85"/>
    <n v="2"/>
    <n v="13"/>
    <n v="1.26"/>
    <x v="0"/>
    <x v="53"/>
    <n v="37"/>
  </r>
  <r>
    <d v="2013-09-26T00:00:00"/>
    <s v="ativada"/>
    <s v="fotos onix 2012"/>
    <x v="0"/>
    <s v="qualificada"/>
    <n v="0.8"/>
    <n v="0"/>
    <n v="1"/>
    <n v="0"/>
    <x v="0"/>
    <x v="96"/>
    <n v="39"/>
  </r>
  <r>
    <d v="2013-09-26T00:00:00"/>
    <s v="ativada"/>
    <s v="imagens onix 2014"/>
    <x v="0"/>
    <s v="qualificada"/>
    <n v="0.8"/>
    <n v="0"/>
    <n v="1"/>
    <n v="0"/>
    <x v="0"/>
    <x v="59"/>
    <n v="39"/>
  </r>
  <r>
    <d v="2013-08-29T00:00:00"/>
    <s v="ativada"/>
    <s v="novo Onix chevrolet"/>
    <x v="4"/>
    <s v="qualificada"/>
    <n v="0.14000000000000001"/>
    <n v="1"/>
    <n v="8"/>
    <n v="0.12"/>
    <x v="0"/>
    <x v="76"/>
    <n v="35"/>
  </r>
  <r>
    <d v="2013-09-23T00:00:00"/>
    <s v="ativada"/>
    <s v="carro onix 2012"/>
    <x v="2"/>
    <s v="qualificada"/>
    <n v="0.48"/>
    <n v="1"/>
    <n v="7"/>
    <n v="0.09"/>
    <x v="0"/>
    <x v="22"/>
    <n v="39"/>
  </r>
  <r>
    <d v="2013-09-20T00:00:00"/>
    <s v="ativada"/>
    <s v="imagens novo Onix"/>
    <x v="0"/>
    <s v="qualificada"/>
    <n v="0.8"/>
    <n v="0"/>
    <n v="1"/>
    <n v="0"/>
    <x v="0"/>
    <x v="21"/>
    <n v="38"/>
  </r>
  <r>
    <d v="2013-09-24T00:00:00"/>
    <s v="ativada"/>
    <s v="Onix automático"/>
    <x v="3"/>
    <s v="qualificada"/>
    <n v="0.28000000000000003"/>
    <n v="0"/>
    <n v="11"/>
    <n v="0"/>
    <x v="0"/>
    <x v="39"/>
    <n v="39"/>
  </r>
  <r>
    <d v="2013-09-03T00:00:00"/>
    <s v="ativada"/>
    <s v="onix 2013"/>
    <x v="2"/>
    <s v="qualificada"/>
    <n v="0.43"/>
    <n v="3"/>
    <n v="41"/>
    <n v="0.46"/>
    <x v="0"/>
    <x v="42"/>
    <n v="36"/>
  </r>
  <r>
    <d v="2013-09-22T00:00:00"/>
    <s v="ativada"/>
    <s v="onix LT 2013"/>
    <x v="6"/>
    <s v="qualificada"/>
    <n v="0.8"/>
    <n v="2"/>
    <n v="7"/>
    <n v="0.56000000000000005"/>
    <x v="0"/>
    <x v="29"/>
    <n v="38"/>
  </r>
  <r>
    <d v="2013-08-29T00:00:00"/>
    <s v="ativada"/>
    <s v="Onyx LT"/>
    <x v="6"/>
    <s v="qualificada"/>
    <n v="0.52"/>
    <n v="1"/>
    <n v="7"/>
    <n v="0.23"/>
    <x v="0"/>
    <x v="91"/>
    <n v="35"/>
  </r>
  <r>
    <d v="2013-09-06T00:00:00"/>
    <s v="ativada"/>
    <s v="fotos onix 2014"/>
    <x v="0"/>
    <s v="qualificada"/>
    <n v="0.8"/>
    <n v="2"/>
    <n v="14"/>
    <n v="0.18"/>
    <x v="0"/>
    <x v="90"/>
    <n v="36"/>
  </r>
  <r>
    <d v="2013-09-25T00:00:00"/>
    <s v="ativada"/>
    <s v="Onix diesel"/>
    <x v="7"/>
    <s v="qualificada"/>
    <n v="0.8"/>
    <n v="0"/>
    <n v="0"/>
    <n v="0"/>
    <x v="0"/>
    <x v="28"/>
    <n v="39"/>
  </r>
  <r>
    <d v="2013-09-04T00:00:00"/>
    <s v="ativada"/>
    <s v="carro novo Onix"/>
    <x v="1"/>
    <s v="qualificada"/>
    <n v="0.25"/>
    <n v="0"/>
    <n v="5"/>
    <n v="0"/>
    <x v="0"/>
    <x v="3"/>
    <n v="36"/>
  </r>
  <r>
    <d v="2013-09-17T00:00:00"/>
    <s v="ativada"/>
    <s v="carros onix 2012"/>
    <x v="2"/>
    <s v="qualificada"/>
    <n v="0.8"/>
    <n v="1"/>
    <n v="13"/>
    <n v="0.26"/>
    <x v="0"/>
    <x v="46"/>
    <n v="38"/>
  </r>
  <r>
    <d v="2013-09-03T00:00:00"/>
    <s v="ativada"/>
    <s v="fotos onix 2014"/>
    <x v="0"/>
    <s v="qualificada"/>
    <n v="0.8"/>
    <n v="0"/>
    <n v="3"/>
    <n v="0"/>
    <x v="0"/>
    <x v="90"/>
    <n v="36"/>
  </r>
  <r>
    <d v="2013-08-29T00:00:00"/>
    <s v="ativada"/>
    <s v="onyx 2013 chevrolet"/>
    <x v="2"/>
    <s v="baixo volume de pesquisa"/>
    <n v="0.8"/>
    <n v="4"/>
    <n v="7"/>
    <n v="1.7"/>
    <x v="0"/>
    <x v="15"/>
    <n v="35"/>
  </r>
  <r>
    <d v="2013-09-25T00:00:00"/>
    <s v="ativada"/>
    <s v="carro Onix LT"/>
    <x v="6"/>
    <s v="qualificada"/>
    <n v="0.8"/>
    <n v="0"/>
    <n v="5"/>
    <n v="0"/>
    <x v="0"/>
    <x v="93"/>
    <n v="39"/>
  </r>
  <r>
    <d v="2013-09-28T00:00:00"/>
    <s v="ativada"/>
    <s v="lançamento Onix"/>
    <x v="5"/>
    <s v="qualificada"/>
    <n v="0.8"/>
    <n v="8"/>
    <n v="48"/>
    <n v="2.81"/>
    <x v="0"/>
    <x v="77"/>
    <n v="39"/>
  </r>
  <r>
    <d v="2013-09-20T00:00:00"/>
    <s v="ativada"/>
    <s v="carro onix LT 2014"/>
    <x v="6"/>
    <s v="qualificada"/>
    <n v="0.8"/>
    <n v="0"/>
    <n v="1"/>
    <n v="0"/>
    <x v="0"/>
    <x v="68"/>
    <n v="38"/>
  </r>
  <r>
    <d v="2013-09-24T00:00:00"/>
    <s v="ativada"/>
    <s v="carros onix 2014"/>
    <x v="2"/>
    <s v="qualificada"/>
    <n v="0.85"/>
    <n v="3"/>
    <n v="16"/>
    <n v="1.91"/>
    <x v="0"/>
    <x v="5"/>
    <n v="39"/>
  </r>
  <r>
    <d v="2013-09-14T00:00:00"/>
    <s v="ativada"/>
    <s v="Onix LS chevrolet"/>
    <x v="8"/>
    <s v="qualificada"/>
    <n v="0.8"/>
    <n v="2"/>
    <n v="3"/>
    <n v="0.53"/>
    <x v="0"/>
    <x v="73"/>
    <n v="37"/>
  </r>
  <r>
    <d v="2013-09-23T00:00:00"/>
    <s v="ativada"/>
    <s v="onix 2012"/>
    <x v="2"/>
    <s v="qualificada"/>
    <n v="0.45"/>
    <n v="19"/>
    <n v="142"/>
    <n v="4.18"/>
    <x v="0"/>
    <x v="2"/>
    <n v="39"/>
  </r>
  <r>
    <d v="2013-09-08T00:00:00"/>
    <s v="ativada"/>
    <s v="imagens Onix"/>
    <x v="0"/>
    <s v="qualificada"/>
    <n v="0.63"/>
    <n v="0"/>
    <n v="21"/>
    <n v="0"/>
    <x v="0"/>
    <x v="112"/>
    <n v="36"/>
  </r>
  <r>
    <d v="2013-09-03T00:00:00"/>
    <s v="ativada"/>
    <s v="carros Onyx"/>
    <x v="1"/>
    <s v="qualificada"/>
    <n v="0.8"/>
    <n v="6"/>
    <n v="130"/>
    <n v="2.87"/>
    <x v="0"/>
    <x v="1"/>
    <n v="36"/>
  </r>
  <r>
    <d v="2013-09-27T00:00:00"/>
    <s v="ativada"/>
    <s v="onyx 2013"/>
    <x v="2"/>
    <s v="qualificada"/>
    <n v="0.8"/>
    <n v="5"/>
    <n v="28"/>
    <n v="1.48"/>
    <x v="0"/>
    <x v="103"/>
    <n v="39"/>
  </r>
  <r>
    <d v="2013-09-13T00:00:00"/>
    <s v="ativada"/>
    <s v="novo onix 2014 GM"/>
    <x v="2"/>
    <s v="baixo volume de pesquisa"/>
    <n v="0.85"/>
    <n v="2"/>
    <n v="2"/>
    <n v="0.22"/>
    <x v="0"/>
    <x v="63"/>
    <n v="37"/>
  </r>
  <r>
    <d v="2013-09-10T00:00:00"/>
    <s v="ativada"/>
    <s v="foto novo Onix"/>
    <x v="0"/>
    <s v="qualificada"/>
    <n v="0.8"/>
    <n v="1"/>
    <n v="9"/>
    <n v="0.3"/>
    <x v="0"/>
    <x v="67"/>
    <n v="37"/>
  </r>
  <r>
    <d v="2013-09-12T00:00:00"/>
    <s v="ativada"/>
    <s v="foto onix 2013"/>
    <x v="0"/>
    <s v="qualificada"/>
    <n v="0.8"/>
    <n v="0"/>
    <n v="2"/>
    <n v="0"/>
    <x v="0"/>
    <x v="57"/>
    <n v="37"/>
  </r>
  <r>
    <d v="2013-09-08T00:00:00"/>
    <s v="ativada"/>
    <s v="carros Onix LT"/>
    <x v="6"/>
    <s v="qualificada"/>
    <n v="0.8"/>
    <n v="0"/>
    <n v="3"/>
    <n v="0"/>
    <x v="0"/>
    <x v="89"/>
    <n v="36"/>
  </r>
  <r>
    <d v="2013-09-25T00:00:00"/>
    <s v="ativada"/>
    <s v="lançamento Onix"/>
    <x v="5"/>
    <s v="qualificada"/>
    <n v="0.8"/>
    <n v="8"/>
    <n v="56"/>
    <n v="2.11"/>
    <x v="0"/>
    <x v="77"/>
    <n v="39"/>
  </r>
  <r>
    <d v="2013-09-03T00:00:00"/>
    <s v="ativada"/>
    <s v="Onix LS chevrolet"/>
    <x v="8"/>
    <s v="qualificada"/>
    <n v="0.8"/>
    <n v="4"/>
    <n v="5"/>
    <n v="1.65"/>
    <x v="0"/>
    <x v="73"/>
    <n v="36"/>
  </r>
  <r>
    <d v="2013-09-04T00:00:00"/>
    <s v="ativada"/>
    <s v="Novo Onix LT"/>
    <x v="6"/>
    <s v="qualificada"/>
    <n v="0.8"/>
    <n v="0"/>
    <n v="3"/>
    <n v="0"/>
    <x v="0"/>
    <x v="81"/>
    <n v="36"/>
  </r>
  <r>
    <d v="2013-09-20T00:00:00"/>
    <s v="ativada"/>
    <s v="onyx 2012"/>
    <x v="2"/>
    <s v="qualificada"/>
    <n v="0.85"/>
    <n v="0"/>
    <n v="5"/>
    <n v="0"/>
    <x v="0"/>
    <x v="53"/>
    <n v="38"/>
  </r>
  <r>
    <d v="2013-09-26T00:00:00"/>
    <s v="ativada"/>
    <s v="onix LS 2012 chevrolet"/>
    <x v="8"/>
    <s v="qualificada"/>
    <n v="0.8"/>
    <n v="0"/>
    <n v="2"/>
    <n v="0"/>
    <x v="0"/>
    <x v="114"/>
    <n v="39"/>
  </r>
  <r>
    <d v="2013-08-29T00:00:00"/>
    <s v="ativada"/>
    <s v="fotos Onix"/>
    <x v="0"/>
    <s v="qualificada"/>
    <n v="0.27"/>
    <n v="12"/>
    <n v="131"/>
    <n v="1.91"/>
    <x v="0"/>
    <x v="65"/>
    <n v="35"/>
  </r>
  <r>
    <d v="2013-09-04T00:00:00"/>
    <s v="ativada"/>
    <s v="onix 2013"/>
    <x v="2"/>
    <s v="qualificada"/>
    <n v="0.43"/>
    <n v="5"/>
    <n v="61"/>
    <n v="0.75"/>
    <x v="0"/>
    <x v="42"/>
    <n v="36"/>
  </r>
  <r>
    <d v="2013-09-08T00:00:00"/>
    <s v="ativada"/>
    <s v="Onix 6 marchas"/>
    <x v="3"/>
    <s v="qualificada"/>
    <n v="0.8"/>
    <n v="0"/>
    <n v="5"/>
    <n v="0"/>
    <x v="0"/>
    <x v="4"/>
    <n v="36"/>
  </r>
  <r>
    <d v="2013-09-14T00:00:00"/>
    <s v="ativada"/>
    <s v="[Onix GM]"/>
    <x v="4"/>
    <s v="qualificada"/>
    <n v="0.41"/>
    <n v="7"/>
    <n v="23"/>
    <n v="0.63"/>
    <x v="0"/>
    <x v="9"/>
    <n v="37"/>
  </r>
  <r>
    <d v="2013-09-01T00:00:00"/>
    <s v="ativada"/>
    <s v="carros Onix LT"/>
    <x v="6"/>
    <s v="qualificada"/>
    <n v="0.8"/>
    <n v="0"/>
    <n v="1"/>
    <n v="0"/>
    <x v="0"/>
    <x v="89"/>
    <n v="35"/>
  </r>
  <r>
    <d v="2013-09-06T00:00:00"/>
    <s v="ativada"/>
    <s v="Onyx automático"/>
    <x v="3"/>
    <s v="baixo volume de pesquisa"/>
    <n v="0.62"/>
    <n v="4"/>
    <n v="69"/>
    <n v="1.43"/>
    <x v="0"/>
    <x v="83"/>
    <n v="36"/>
  </r>
  <r>
    <d v="2013-09-18T00:00:00"/>
    <s v="ativada"/>
    <s v="novo onix 2014 chevrolet"/>
    <x v="2"/>
    <s v="qualificada"/>
    <n v="0.8"/>
    <n v="1"/>
    <n v="11"/>
    <n v="0.24"/>
    <x v="0"/>
    <x v="40"/>
    <n v="38"/>
  </r>
  <r>
    <d v="2013-09-09T00:00:00"/>
    <s v="ativada"/>
    <s v="foto Onyx"/>
    <x v="0"/>
    <s v="qualificada"/>
    <n v="0.63"/>
    <n v="0"/>
    <n v="7"/>
    <n v="0"/>
    <x v="0"/>
    <x v="108"/>
    <n v="37"/>
  </r>
  <r>
    <d v="2013-09-19T00:00:00"/>
    <s v="ativada"/>
    <s v="carro Onyx"/>
    <x v="1"/>
    <s v="qualificada"/>
    <n v="0.89"/>
    <n v="7"/>
    <n v="53"/>
    <n v="4.43"/>
    <x v="0"/>
    <x v="82"/>
    <n v="38"/>
  </r>
  <r>
    <d v="2013-09-21T00:00:00"/>
    <s v="ativada"/>
    <s v="Onix chevrolett"/>
    <x v="4"/>
    <s v="qualificada"/>
    <n v="0.8"/>
    <n v="0"/>
    <n v="2"/>
    <n v="0"/>
    <x v="0"/>
    <x v="102"/>
    <n v="38"/>
  </r>
  <r>
    <d v="2013-09-07T00:00:00"/>
    <s v="ativada"/>
    <s v="foto novo Onix"/>
    <x v="0"/>
    <s v="qualificada"/>
    <n v="0.8"/>
    <n v="1"/>
    <n v="3"/>
    <n v="0.7"/>
    <x v="0"/>
    <x v="67"/>
    <n v="36"/>
  </r>
  <r>
    <d v="2013-09-26T00:00:00"/>
    <s v="ativada"/>
    <s v="fotos onix 2013"/>
    <x v="0"/>
    <s v="qualificada"/>
    <n v="0.8"/>
    <n v="1"/>
    <n v="9"/>
    <n v="0.8"/>
    <x v="0"/>
    <x v="51"/>
    <n v="39"/>
  </r>
  <r>
    <d v="2013-09-01T00:00:00"/>
    <s v="ativada"/>
    <s v="Onyx chevy"/>
    <x v="4"/>
    <s v="qualificada"/>
    <n v="0.37"/>
    <n v="0"/>
    <n v="12"/>
    <n v="0"/>
    <x v="0"/>
    <x v="98"/>
    <n v="35"/>
  </r>
  <r>
    <d v="2013-09-18T00:00:00"/>
    <s v="ativada"/>
    <s v="Onix LT GM"/>
    <x v="6"/>
    <s v="qualificada"/>
    <n v="0.3"/>
    <n v="0"/>
    <n v="1"/>
    <n v="0"/>
    <x v="0"/>
    <x v="100"/>
    <n v="38"/>
  </r>
  <r>
    <d v="2013-09-10T00:00:00"/>
    <s v="ativada"/>
    <s v="[onix 2013]"/>
    <x v="2"/>
    <s v="qualificada"/>
    <n v="0.42"/>
    <n v="43"/>
    <n v="281"/>
    <n v="11.23"/>
    <x v="0"/>
    <x v="42"/>
    <n v="37"/>
  </r>
  <r>
    <d v="2013-09-26T00:00:00"/>
    <s v="ativada"/>
    <s v="novo onix 2014 chevrolet"/>
    <x v="2"/>
    <s v="qualificada"/>
    <n v="0.8"/>
    <n v="0"/>
    <n v="1"/>
    <n v="0"/>
    <x v="0"/>
    <x v="40"/>
    <n v="39"/>
  </r>
  <r>
    <d v="2013-09-20T00:00:00"/>
    <s v="ativada"/>
    <s v="carro onix 2013"/>
    <x v="2"/>
    <s v="qualificada"/>
    <n v="0.48"/>
    <n v="2"/>
    <n v="12"/>
    <n v="0.59"/>
    <x v="0"/>
    <x v="38"/>
    <n v="38"/>
  </r>
  <r>
    <d v="2013-09-15T00:00:00"/>
    <s v="ativada"/>
    <s v="Onyx flex"/>
    <x v="7"/>
    <s v="qualificada"/>
    <n v="0.8"/>
    <n v="0"/>
    <n v="2"/>
    <n v="0"/>
    <x v="0"/>
    <x v="71"/>
    <n v="37"/>
  </r>
  <r>
    <d v="2013-09-11T00:00:00"/>
    <s v="ativada"/>
    <s v="imagens onix 2013"/>
    <x v="0"/>
    <s v="qualificada"/>
    <n v="0.8"/>
    <n v="0"/>
    <n v="1"/>
    <n v="0"/>
    <x v="0"/>
    <x v="11"/>
    <n v="37"/>
  </r>
  <r>
    <d v="2013-09-19T00:00:00"/>
    <s v="ativada"/>
    <s v="carro Onix LT"/>
    <x v="6"/>
    <s v="qualificada"/>
    <n v="0.8"/>
    <n v="6"/>
    <n v="16"/>
    <n v="2.78"/>
    <x v="0"/>
    <x v="93"/>
    <n v="38"/>
  </r>
  <r>
    <d v="2013-09-19T00:00:00"/>
    <s v="ativada"/>
    <s v="Onix gasolina"/>
    <x v="7"/>
    <s v="qualificada"/>
    <n v="0.8"/>
    <n v="0"/>
    <n v="17"/>
    <n v="0"/>
    <x v="0"/>
    <x v="41"/>
    <n v="38"/>
  </r>
  <r>
    <d v="2013-09-03T00:00:00"/>
    <s v="ativada"/>
    <s v="carro onix 2013"/>
    <x v="2"/>
    <s v="qualificada"/>
    <n v="0.48"/>
    <n v="2"/>
    <n v="17"/>
    <n v="0.32"/>
    <x v="0"/>
    <x v="38"/>
    <n v="36"/>
  </r>
  <r>
    <d v="2013-09-13T00:00:00"/>
    <s v="ativada"/>
    <s v="onix LT 2013"/>
    <x v="6"/>
    <s v="qualificada"/>
    <n v="0.8"/>
    <n v="0"/>
    <n v="5"/>
    <n v="0"/>
    <x v="0"/>
    <x v="29"/>
    <n v="37"/>
  </r>
  <r>
    <d v="2013-08-30T00:00:00"/>
    <s v="ativada"/>
    <s v="onix LT 2013"/>
    <x v="6"/>
    <s v="qualificada"/>
    <n v="0.8"/>
    <n v="1"/>
    <n v="5"/>
    <n v="0.22"/>
    <x v="0"/>
    <x v="29"/>
    <n v="35"/>
  </r>
  <r>
    <d v="2013-09-22T00:00:00"/>
    <s v="ativada"/>
    <s v="data de lançamento Onix"/>
    <x v="5"/>
    <s v="qualificada"/>
    <n v="0.8"/>
    <n v="0"/>
    <n v="1"/>
    <n v="0"/>
    <x v="0"/>
    <x v="123"/>
    <n v="38"/>
  </r>
  <r>
    <d v="2013-09-10T00:00:00"/>
    <s v="ativada"/>
    <s v="carro Onix LT"/>
    <x v="6"/>
    <s v="qualificada"/>
    <n v="0.8"/>
    <n v="4"/>
    <n v="9"/>
    <n v="0.43"/>
    <x v="0"/>
    <x v="93"/>
    <n v="37"/>
  </r>
  <r>
    <d v="2013-09-29T00:00:00"/>
    <s v="ativada"/>
    <s v="novo onix 2014"/>
    <x v="2"/>
    <s v="qualificada"/>
    <n v="0.68"/>
    <n v="7"/>
    <n v="62"/>
    <n v="2.63"/>
    <x v="0"/>
    <x v="8"/>
    <n v="39"/>
  </r>
  <r>
    <d v="2013-09-19T00:00:00"/>
    <s v="ativada"/>
    <s v="novo onix 2012"/>
    <x v="2"/>
    <s v="qualificada"/>
    <n v="0.67"/>
    <n v="4"/>
    <n v="32"/>
    <n v="2.0499999999999998"/>
    <x v="0"/>
    <x v="24"/>
    <n v="38"/>
  </r>
  <r>
    <d v="2013-09-01T00:00:00"/>
    <s v="ativada"/>
    <s v="imagem Onix"/>
    <x v="0"/>
    <s v="qualificada"/>
    <n v="0.42"/>
    <n v="1"/>
    <n v="3"/>
    <n v="0.42"/>
    <x v="0"/>
    <x v="17"/>
    <n v="35"/>
  </r>
  <r>
    <d v="2013-09-11T00:00:00"/>
    <s v="ativada"/>
    <s v="onix 2013 chevrolet"/>
    <x v="2"/>
    <s v="qualificada"/>
    <n v="0.43"/>
    <n v="2"/>
    <n v="13"/>
    <n v="0.11"/>
    <x v="0"/>
    <x v="58"/>
    <n v="37"/>
  </r>
  <r>
    <d v="2013-09-27T00:00:00"/>
    <s v="ativada"/>
    <s v="Onix chevy"/>
    <x v="4"/>
    <s v="qualificada"/>
    <n v="0.67"/>
    <n v="15"/>
    <n v="117"/>
    <n v="5.15"/>
    <x v="0"/>
    <x v="44"/>
    <n v="39"/>
  </r>
  <r>
    <d v="2013-09-05T00:00:00"/>
    <s v="ativada"/>
    <s v="fotos onix 2012"/>
    <x v="0"/>
    <s v="qualificada"/>
    <n v="0.8"/>
    <n v="0"/>
    <n v="6"/>
    <n v="0"/>
    <x v="0"/>
    <x v="96"/>
    <n v="36"/>
  </r>
  <r>
    <d v="2013-09-17T00:00:00"/>
    <s v="ativada"/>
    <s v="lançamentos Onix"/>
    <x v="5"/>
    <s v="qualificada"/>
    <n v="0.8"/>
    <n v="0"/>
    <n v="0"/>
    <n v="0"/>
    <x v="0"/>
    <x v="18"/>
    <n v="38"/>
  </r>
  <r>
    <d v="2013-09-19T00:00:00"/>
    <s v="ativada"/>
    <s v="Onix flex"/>
    <x v="7"/>
    <s v="qualificada"/>
    <n v="0.8"/>
    <n v="0"/>
    <n v="4"/>
    <n v="0"/>
    <x v="0"/>
    <x v="74"/>
    <n v="38"/>
  </r>
  <r>
    <d v="2013-09-26T00:00:00"/>
    <s v="ativada"/>
    <s v="imagem Onix"/>
    <x v="0"/>
    <s v="qualificada"/>
    <n v="0.42"/>
    <n v="1"/>
    <n v="7"/>
    <n v="0.26"/>
    <x v="0"/>
    <x v="17"/>
    <n v="39"/>
  </r>
  <r>
    <d v="2013-09-02T00:00:00"/>
    <s v="ativada"/>
    <s v="fotos Onyx"/>
    <x v="0"/>
    <s v="qualificada"/>
    <n v="0.67"/>
    <n v="0"/>
    <n v="3"/>
    <n v="0"/>
    <x v="0"/>
    <x v="87"/>
    <n v="36"/>
  </r>
  <r>
    <d v="2013-09-18T00:00:00"/>
    <s v="ativada"/>
    <s v="lançamento novo Onix"/>
    <x v="5"/>
    <s v="qualificada"/>
    <n v="0.8"/>
    <n v="0"/>
    <n v="1"/>
    <n v="0"/>
    <x v="0"/>
    <x v="128"/>
    <n v="38"/>
  </r>
  <r>
    <d v="2013-09-11T00:00:00"/>
    <s v="ativada"/>
    <s v="foto onix 2014"/>
    <x v="0"/>
    <s v="qualificada"/>
    <n v="0.8"/>
    <n v="0"/>
    <n v="1"/>
    <n v="0"/>
    <x v="0"/>
    <x v="16"/>
    <n v="37"/>
  </r>
  <r>
    <d v="2013-08-28T00:00:00"/>
    <s v="ativada"/>
    <s v="Onix 6 marchas"/>
    <x v="3"/>
    <s v="qualificada"/>
    <n v="0.8"/>
    <n v="0"/>
    <n v="5"/>
    <n v="0"/>
    <x v="0"/>
    <x v="4"/>
    <n v="35"/>
  </r>
  <r>
    <d v="2013-09-03T00:00:00"/>
    <s v="ativada"/>
    <s v="onix LT 2013 chevrolet"/>
    <x v="6"/>
    <s v="qualificada"/>
    <n v="0.8"/>
    <n v="0"/>
    <n v="1"/>
    <n v="0"/>
    <x v="0"/>
    <x v="107"/>
    <n v="36"/>
  </r>
  <r>
    <d v="2013-09-18T00:00:00"/>
    <s v="ativada"/>
    <s v="Onix automática"/>
    <x v="3"/>
    <s v="qualificada"/>
    <n v="0.63"/>
    <n v="1"/>
    <n v="7"/>
    <n v="0.55000000000000004"/>
    <x v="0"/>
    <x v="7"/>
    <n v="38"/>
  </r>
  <r>
    <d v="2013-09-10T00:00:00"/>
    <s v="ativada"/>
    <s v="onix 2012"/>
    <x v="2"/>
    <s v="qualificada"/>
    <n v="0.45"/>
    <n v="2"/>
    <n v="43"/>
    <n v="0.49"/>
    <x v="0"/>
    <x v="2"/>
    <n v="37"/>
  </r>
  <r>
    <d v="2013-09-05T00:00:00"/>
    <s v="ativada"/>
    <s v="onyx 2012"/>
    <x v="2"/>
    <s v="qualificada"/>
    <n v="0.85"/>
    <n v="2"/>
    <n v="20"/>
    <n v="1.38"/>
    <x v="0"/>
    <x v="53"/>
    <n v="36"/>
  </r>
  <r>
    <d v="2013-09-08T00:00:00"/>
    <s v="ativada"/>
    <s v="carros onix 2014"/>
    <x v="2"/>
    <s v="qualificada"/>
    <n v="0.85"/>
    <n v="0"/>
    <n v="14"/>
    <n v="0"/>
    <x v="0"/>
    <x v="5"/>
    <n v="36"/>
  </r>
  <r>
    <d v="2013-09-04T00:00:00"/>
    <s v="ativada"/>
    <s v="lançamento novo Onix"/>
    <x v="5"/>
    <s v="qualificada"/>
    <n v="0.8"/>
    <n v="0"/>
    <n v="2"/>
    <n v="0"/>
    <x v="0"/>
    <x v="128"/>
    <n v="36"/>
  </r>
  <r>
    <d v="2013-09-06T00:00:00"/>
    <s v="ativada"/>
    <s v="Onix chevrolete"/>
    <x v="4"/>
    <s v="qualificada"/>
    <n v="0.8"/>
    <n v="1"/>
    <n v="4"/>
    <n v="0.06"/>
    <x v="0"/>
    <x v="14"/>
    <n v="36"/>
  </r>
  <r>
    <d v="2013-08-28T00:00:00"/>
    <s v="ativada"/>
    <s v="veículo Onix"/>
    <x v="1"/>
    <s v="qualificada"/>
    <n v="0.38"/>
    <n v="0"/>
    <n v="2"/>
    <n v="0"/>
    <x v="0"/>
    <x v="19"/>
    <n v="35"/>
  </r>
  <r>
    <d v="2013-09-20T00:00:00"/>
    <s v="ativada"/>
    <s v="foto Onyx"/>
    <x v="0"/>
    <s v="qualificada"/>
    <n v="0.63"/>
    <n v="2"/>
    <n v="22"/>
    <n v="0.99"/>
    <x v="0"/>
    <x v="108"/>
    <n v="38"/>
  </r>
  <r>
    <d v="2013-09-02T00:00:00"/>
    <s v="ativada"/>
    <s v="imagens Onyx"/>
    <x v="0"/>
    <s v="baixo volume de pesquisa"/>
    <n v="0.9"/>
    <n v="2"/>
    <n v="19"/>
    <n v="0.84"/>
    <x v="0"/>
    <x v="85"/>
    <n v="36"/>
  </r>
  <r>
    <d v="2013-09-10T00:00:00"/>
    <s v="ativada"/>
    <s v="onyx 2014 chevrolet"/>
    <x v="2"/>
    <s v="qualificada"/>
    <n v="0.8"/>
    <n v="1"/>
    <n v="8"/>
    <n v="0.05"/>
    <x v="0"/>
    <x v="23"/>
    <n v="37"/>
  </r>
  <r>
    <d v="2013-09-15T00:00:00"/>
    <s v="ativada"/>
    <s v="Onix LS"/>
    <x v="8"/>
    <s v="qualificada"/>
    <n v="0.24"/>
    <n v="8"/>
    <n v="36"/>
    <n v="0.91"/>
    <x v="0"/>
    <x v="97"/>
    <n v="37"/>
  </r>
  <r>
    <d v="2013-09-13T00:00:00"/>
    <s v="ativada"/>
    <s v="Onix gasolina"/>
    <x v="7"/>
    <s v="qualificada"/>
    <n v="0.8"/>
    <n v="0"/>
    <n v="13"/>
    <n v="0"/>
    <x v="0"/>
    <x v="41"/>
    <n v="37"/>
  </r>
  <r>
    <d v="2013-09-04T00:00:00"/>
    <s v="ativada"/>
    <s v="onix 2013 chevrolet"/>
    <x v="2"/>
    <s v="qualificada"/>
    <n v="0.43"/>
    <n v="0"/>
    <n v="1"/>
    <n v="0"/>
    <x v="0"/>
    <x v="58"/>
    <n v="36"/>
  </r>
  <r>
    <d v="2013-09-18T00:00:00"/>
    <s v="ativada"/>
    <s v="carros onix 2013"/>
    <x v="2"/>
    <s v="qualificada"/>
    <n v="0.95"/>
    <n v="8"/>
    <n v="34"/>
    <n v="3.2"/>
    <x v="0"/>
    <x v="54"/>
    <n v="38"/>
  </r>
  <r>
    <d v="2013-09-10T00:00:00"/>
    <s v="ativada"/>
    <s v="Onyx diesel"/>
    <x v="7"/>
    <s v="qualificada"/>
    <n v="0.8"/>
    <n v="0"/>
    <n v="1"/>
    <n v="0"/>
    <x v="0"/>
    <x v="80"/>
    <n v="37"/>
  </r>
  <r>
    <d v="2013-09-11T00:00:00"/>
    <s v="ativada"/>
    <s v="onyx 2014"/>
    <x v="2"/>
    <s v="qualificada"/>
    <n v="0.95"/>
    <n v="2"/>
    <n v="14"/>
    <n v="0.72"/>
    <x v="0"/>
    <x v="49"/>
    <n v="37"/>
  </r>
  <r>
    <d v="2013-09-02T00:00:00"/>
    <s v="ativada"/>
    <s v="carro Onix"/>
    <x v="1"/>
    <s v="qualificada"/>
    <n v="0.5"/>
    <n v="92"/>
    <n v="673"/>
    <n v="13.66"/>
    <x v="0"/>
    <x v="115"/>
    <n v="36"/>
  </r>
  <r>
    <d v="2013-09-13T00:00:00"/>
    <s v="ativada"/>
    <s v="automóvel Onix"/>
    <x v="1"/>
    <s v="qualificada"/>
    <n v="0.92"/>
    <n v="15"/>
    <n v="72"/>
    <n v="5.18"/>
    <x v="0"/>
    <x v="86"/>
    <n v="37"/>
  </r>
  <r>
    <d v="2013-09-02T00:00:00"/>
    <s v="ativada"/>
    <s v="Onix LS chevrolet"/>
    <x v="8"/>
    <s v="qualificada"/>
    <n v="0.8"/>
    <n v="0"/>
    <n v="1"/>
    <n v="0"/>
    <x v="0"/>
    <x v="73"/>
    <n v="36"/>
  </r>
  <r>
    <d v="2013-09-01T00:00:00"/>
    <s v="ativada"/>
    <s v="novo onix 2013"/>
    <x v="2"/>
    <s v="qualificada"/>
    <n v="0.57999999999999996"/>
    <n v="6"/>
    <n v="19"/>
    <n v="1.85"/>
    <x v="0"/>
    <x v="35"/>
    <n v="35"/>
  </r>
  <r>
    <d v="2013-09-24T00:00:00"/>
    <s v="ativada"/>
    <s v="onix 2012 chevrolet"/>
    <x v="2"/>
    <s v="qualificada"/>
    <n v="0.53"/>
    <n v="10"/>
    <n v="48"/>
    <n v="3.3"/>
    <x v="0"/>
    <x v="37"/>
    <n v="39"/>
  </r>
  <r>
    <d v="2013-09-04T00:00:00"/>
    <s v="ativada"/>
    <s v="Onix LT chevrolet"/>
    <x v="6"/>
    <s v="qualificada"/>
    <n v="0.2"/>
    <n v="0"/>
    <n v="1"/>
    <n v="0"/>
    <x v="0"/>
    <x v="106"/>
    <n v="36"/>
  </r>
  <r>
    <d v="2013-09-25T00:00:00"/>
    <s v="ativada"/>
    <s v="onyx 2012"/>
    <x v="2"/>
    <s v="qualificada"/>
    <n v="0.85"/>
    <n v="0"/>
    <n v="14"/>
    <n v="0"/>
    <x v="0"/>
    <x v="53"/>
    <n v="39"/>
  </r>
  <r>
    <d v="2013-08-30T00:00:00"/>
    <s v="ativada"/>
    <s v="Onix chevrolet"/>
    <x v="4"/>
    <s v="qualificada"/>
    <n v="0.75"/>
    <n v="474"/>
    <n v="2297"/>
    <n v="106.4"/>
    <x v="0"/>
    <x v="56"/>
    <n v="35"/>
  </r>
  <r>
    <d v="2013-09-20T00:00:00"/>
    <s v="ativada"/>
    <s v="onix 2014 chevrolet"/>
    <x v="2"/>
    <s v="qualificada"/>
    <n v="0.26"/>
    <n v="0"/>
    <n v="2"/>
    <n v="0"/>
    <x v="0"/>
    <x v="61"/>
    <n v="38"/>
  </r>
  <r>
    <d v="2013-08-31T00:00:00"/>
    <s v="ativada"/>
    <s v="carro onix 2014"/>
    <x v="2"/>
    <s v="qualificada"/>
    <n v="0.8"/>
    <n v="2"/>
    <n v="30"/>
    <n v="0.78"/>
    <x v="0"/>
    <x v="25"/>
    <n v="35"/>
  </r>
  <r>
    <d v="2013-09-14T00:00:00"/>
    <s v="ativada"/>
    <s v="onix 2012 chevrolet"/>
    <x v="2"/>
    <s v="qualificada"/>
    <n v="0.53"/>
    <n v="14"/>
    <n v="71"/>
    <n v="3.7"/>
    <x v="0"/>
    <x v="37"/>
    <n v="37"/>
  </r>
  <r>
    <d v="2013-09-23T00:00:00"/>
    <s v="ativada"/>
    <s v="Onix chevrolette"/>
    <x v="4"/>
    <s v="qualificada"/>
    <n v="0.8"/>
    <n v="1"/>
    <n v="3"/>
    <n v="0.55000000000000004"/>
    <x v="0"/>
    <x v="34"/>
    <n v="39"/>
  </r>
  <r>
    <d v="2013-09-23T00:00:00"/>
    <s v="ativada"/>
    <s v="Onix câmbio automático"/>
    <x v="3"/>
    <s v="qualificada"/>
    <n v="0.8"/>
    <n v="1"/>
    <n v="17"/>
    <n v="0.16"/>
    <x v="0"/>
    <x v="31"/>
    <n v="39"/>
  </r>
  <r>
    <d v="2013-09-21T00:00:00"/>
    <s v="ativada"/>
    <s v="carro Onyx"/>
    <x v="1"/>
    <s v="qualificada"/>
    <n v="0.89"/>
    <n v="11"/>
    <n v="82"/>
    <n v="5.87"/>
    <x v="0"/>
    <x v="82"/>
    <n v="38"/>
  </r>
  <r>
    <d v="2013-08-31T00:00:00"/>
    <s v="ativada"/>
    <s v="Onix chevy"/>
    <x v="4"/>
    <s v="qualificada"/>
    <n v="0.67"/>
    <n v="7"/>
    <n v="54"/>
    <n v="2.14"/>
    <x v="0"/>
    <x v="44"/>
    <n v="35"/>
  </r>
  <r>
    <d v="2013-08-29T00:00:00"/>
    <s v="ativada"/>
    <s v="onix 2013 GM"/>
    <x v="2"/>
    <s v="qualificada"/>
    <n v="0.43"/>
    <n v="0"/>
    <n v="2"/>
    <n v="0"/>
    <x v="0"/>
    <x v="104"/>
    <n v="35"/>
  </r>
  <r>
    <d v="2013-09-20T00:00:00"/>
    <s v="ativada"/>
    <s v="foto onix 2014"/>
    <x v="0"/>
    <s v="qualificada"/>
    <n v="0.8"/>
    <n v="2"/>
    <n v="7"/>
    <n v="0.4"/>
    <x v="0"/>
    <x v="16"/>
    <n v="38"/>
  </r>
  <r>
    <d v="2013-08-29T00:00:00"/>
    <s v="ativada"/>
    <s v="onix 2013"/>
    <x v="2"/>
    <s v="qualificada"/>
    <n v="0.43"/>
    <n v="7"/>
    <n v="43"/>
    <n v="1.47"/>
    <x v="0"/>
    <x v="42"/>
    <n v="35"/>
  </r>
  <r>
    <d v="2013-08-29T00:00:00"/>
    <s v="ativada"/>
    <s v="automóvel Onix"/>
    <x v="1"/>
    <s v="qualificada"/>
    <n v="0.92"/>
    <n v="8"/>
    <n v="98"/>
    <n v="3"/>
    <x v="0"/>
    <x v="86"/>
    <n v="35"/>
  </r>
  <r>
    <d v="2013-09-25T00:00:00"/>
    <s v="ativada"/>
    <s v="onix LS 2012"/>
    <x v="8"/>
    <s v="qualificada"/>
    <n v="0.8"/>
    <n v="0"/>
    <n v="3"/>
    <n v="0"/>
    <x v="0"/>
    <x v="32"/>
    <n v="39"/>
  </r>
  <r>
    <d v="2013-09-14T00:00:00"/>
    <s v="ativada"/>
    <s v="onyx 2013"/>
    <x v="2"/>
    <s v="qualificada"/>
    <n v="0.8"/>
    <n v="6"/>
    <n v="57"/>
    <n v="1.93"/>
    <x v="0"/>
    <x v="103"/>
    <n v="37"/>
  </r>
  <r>
    <d v="2013-09-28T00:00:00"/>
    <s v="ativada"/>
    <s v="carro Onix LS"/>
    <x v="8"/>
    <s v="qualificada"/>
    <n v="0.8"/>
    <n v="0"/>
    <n v="2"/>
    <n v="0"/>
    <x v="0"/>
    <x v="109"/>
    <n v="39"/>
  </r>
  <r>
    <d v="2013-09-15T00:00:00"/>
    <s v="ativada"/>
    <s v="Onix diesel"/>
    <x v="7"/>
    <s v="qualificada"/>
    <n v="0.8"/>
    <n v="0"/>
    <n v="1"/>
    <n v="0"/>
    <x v="0"/>
    <x v="28"/>
    <n v="37"/>
  </r>
  <r>
    <d v="2013-09-03T00:00:00"/>
    <s v="ativada"/>
    <s v="Onix chevrolet"/>
    <x v="4"/>
    <s v="qualificada"/>
    <n v="0.75"/>
    <n v="470"/>
    <n v="2526"/>
    <n v="46.57"/>
    <x v="0"/>
    <x v="56"/>
    <n v="36"/>
  </r>
  <r>
    <d v="2013-09-01T00:00:00"/>
    <s v="ativada"/>
    <s v="novo onix 2013 chevrolet"/>
    <x v="2"/>
    <s v="qualificada"/>
    <n v="0.9"/>
    <n v="2"/>
    <n v="9"/>
    <n v="0.62"/>
    <x v="0"/>
    <x v="60"/>
    <n v="35"/>
  </r>
  <r>
    <d v="2013-09-25T00:00:00"/>
    <s v="ativada"/>
    <s v="onix 2014"/>
    <x v="2"/>
    <s v="qualificada"/>
    <n v="0.53"/>
    <n v="111"/>
    <n v="709"/>
    <n v="42.2"/>
    <x v="0"/>
    <x v="27"/>
    <n v="39"/>
  </r>
  <r>
    <d v="2013-09-18T00:00:00"/>
    <s v="ativada"/>
    <s v="carros Onix LT"/>
    <x v="6"/>
    <s v="qualificada"/>
    <n v="0.8"/>
    <n v="0"/>
    <n v="11"/>
    <n v="0"/>
    <x v="0"/>
    <x v="89"/>
    <n v="38"/>
  </r>
  <r>
    <d v="2013-08-29T00:00:00"/>
    <s v="ativada"/>
    <s v="fotos onix 2013"/>
    <x v="0"/>
    <s v="qualificada"/>
    <n v="0.8"/>
    <n v="3"/>
    <n v="16"/>
    <n v="1.41"/>
    <x v="0"/>
    <x v="51"/>
    <n v="35"/>
  </r>
  <r>
    <d v="2013-09-04T00:00:00"/>
    <s v="ativada"/>
    <s v="onix 2013 automático"/>
    <x v="3"/>
    <s v="qualificada"/>
    <n v="0.8"/>
    <n v="3"/>
    <n v="15"/>
    <n v="0.61"/>
    <x v="0"/>
    <x v="48"/>
    <n v="36"/>
  </r>
  <r>
    <d v="2013-09-15T00:00:00"/>
    <s v="ativada"/>
    <s v="Onix LS GM"/>
    <x v="8"/>
    <s v="qualificada"/>
    <n v="0.8"/>
    <n v="0"/>
    <n v="12"/>
    <n v="0"/>
    <x v="0"/>
    <x v="30"/>
    <n v="37"/>
  </r>
  <r>
    <d v="2013-09-03T00:00:00"/>
    <s v="ativada"/>
    <s v="Onix econômico"/>
    <x v="9"/>
    <s v="qualificada"/>
    <n v="0.9"/>
    <n v="0"/>
    <n v="13"/>
    <n v="0"/>
    <x v="0"/>
    <x v="33"/>
    <n v="36"/>
  </r>
  <r>
    <d v="2013-09-19T00:00:00"/>
    <s v="ativada"/>
    <s v="carros onix 2012"/>
    <x v="2"/>
    <s v="qualificada"/>
    <n v="0.8"/>
    <n v="0"/>
    <n v="11"/>
    <n v="0"/>
    <x v="0"/>
    <x v="46"/>
    <n v="38"/>
  </r>
  <r>
    <d v="2013-09-12T00:00:00"/>
    <s v="ativada"/>
    <s v="veículos Onix"/>
    <x v="1"/>
    <s v="qualificada"/>
    <n v="0.85"/>
    <n v="2"/>
    <n v="48"/>
    <n v="0.88"/>
    <x v="0"/>
    <x v="6"/>
    <n v="37"/>
  </r>
  <r>
    <d v="2013-08-31T00:00:00"/>
    <s v="ativada"/>
    <s v="fotos novo onix 2013"/>
    <x v="0"/>
    <s v="qualificada"/>
    <n v="0.8"/>
    <n v="0"/>
    <n v="1"/>
    <n v="0"/>
    <x v="0"/>
    <x v="69"/>
    <n v="35"/>
  </r>
  <r>
    <d v="2013-09-14T00:00:00"/>
    <s v="ativada"/>
    <s v="lançamento Onix"/>
    <x v="5"/>
    <s v="qualificada"/>
    <n v="0.8"/>
    <n v="4"/>
    <n v="22"/>
    <n v="1.56"/>
    <x v="0"/>
    <x v="77"/>
    <n v="37"/>
  </r>
  <r>
    <d v="2013-09-24T00:00:00"/>
    <s v="ativada"/>
    <s v="novo Onix GM"/>
    <x v="4"/>
    <s v="qualificada"/>
    <n v="0.97"/>
    <n v="5"/>
    <n v="32"/>
    <n v="2.2599999999999998"/>
    <x v="0"/>
    <x v="36"/>
    <n v="39"/>
  </r>
  <r>
    <d v="2013-09-02T00:00:00"/>
    <s v="ativada"/>
    <s v="imagens onix 2013"/>
    <x v="0"/>
    <s v="qualificada"/>
    <n v="0.8"/>
    <n v="0"/>
    <n v="4"/>
    <n v="0"/>
    <x v="0"/>
    <x v="11"/>
    <n v="36"/>
  </r>
  <r>
    <d v="2013-09-28T00:00:00"/>
    <s v="ativada"/>
    <s v="onix LS 2012"/>
    <x v="8"/>
    <s v="qualificada"/>
    <n v="0.8"/>
    <n v="1"/>
    <n v="2"/>
    <n v="0.39"/>
    <x v="0"/>
    <x v="32"/>
    <n v="39"/>
  </r>
  <r>
    <d v="2013-09-15T00:00:00"/>
    <s v="ativada"/>
    <s v="imagens onix 2013"/>
    <x v="0"/>
    <s v="qualificada"/>
    <n v="0.8"/>
    <n v="1"/>
    <n v="2"/>
    <n v="0.65"/>
    <x v="0"/>
    <x v="11"/>
    <n v="37"/>
  </r>
  <r>
    <d v="2013-09-04T00:00:00"/>
    <s v="ativada"/>
    <s v="Onix gasolina"/>
    <x v="7"/>
    <s v="qualificada"/>
    <n v="0.8"/>
    <n v="1"/>
    <n v="25"/>
    <n v="0.46"/>
    <x v="0"/>
    <x v="41"/>
    <n v="36"/>
  </r>
  <r>
    <d v="2013-09-21T00:00:00"/>
    <s v="ativada"/>
    <s v="foto onix 2014"/>
    <x v="0"/>
    <s v="qualificada"/>
    <n v="0.8"/>
    <n v="0"/>
    <n v="4"/>
    <n v="0"/>
    <x v="0"/>
    <x v="16"/>
    <n v="38"/>
  </r>
  <r>
    <d v="2013-09-24T00:00:00"/>
    <s v="ativada"/>
    <s v="lançamento novo Onix"/>
    <x v="5"/>
    <s v="qualificada"/>
    <n v="0.8"/>
    <n v="0"/>
    <n v="1"/>
    <n v="0"/>
    <x v="0"/>
    <x v="128"/>
    <n v="39"/>
  </r>
  <r>
    <d v="2013-09-24T00:00:00"/>
    <s v="ativada"/>
    <s v="carro novo onix 2013"/>
    <x v="2"/>
    <s v="qualificada"/>
    <n v="0.8"/>
    <n v="0"/>
    <n v="2"/>
    <n v="0"/>
    <x v="0"/>
    <x v="43"/>
    <n v="39"/>
  </r>
  <r>
    <d v="2013-09-19T00:00:00"/>
    <s v="ativada"/>
    <s v="onyx 2012"/>
    <x v="2"/>
    <s v="qualificada"/>
    <n v="0.85"/>
    <n v="2"/>
    <n v="8"/>
    <n v="0.97"/>
    <x v="0"/>
    <x v="53"/>
    <n v="38"/>
  </r>
  <r>
    <d v="2013-09-25T00:00:00"/>
    <s v="ativada"/>
    <s v="onix 2012"/>
    <x v="2"/>
    <s v="qualificada"/>
    <n v="0.45"/>
    <n v="21"/>
    <n v="164"/>
    <n v="4.0599999999999996"/>
    <x v="0"/>
    <x v="2"/>
    <n v="39"/>
  </r>
  <r>
    <d v="2013-09-17T00:00:00"/>
    <s v="ativada"/>
    <s v="carros novo Onix"/>
    <x v="1"/>
    <s v="qualificada"/>
    <n v="0.95"/>
    <n v="5"/>
    <n v="23"/>
    <n v="2.17"/>
    <x v="0"/>
    <x v="45"/>
    <n v="38"/>
  </r>
  <r>
    <d v="2013-09-27T00:00:00"/>
    <s v="ativada"/>
    <s v="[Onix chevrolet]"/>
    <x v="4"/>
    <s v="qualificada"/>
    <n v="0.65"/>
    <n v="124"/>
    <n v="473"/>
    <n v="42.1"/>
    <x v="0"/>
    <x v="56"/>
    <n v="39"/>
  </r>
  <r>
    <d v="2013-09-27T00:00:00"/>
    <s v="ativada"/>
    <s v="Onix chevrolet"/>
    <x v="4"/>
    <s v="qualificada"/>
    <n v="0.75"/>
    <n v="435"/>
    <n v="2192"/>
    <n v="149.25"/>
    <x v="0"/>
    <x v="56"/>
    <n v="39"/>
  </r>
  <r>
    <d v="2013-09-04T00:00:00"/>
    <s v="ativada"/>
    <s v="onix 2014 automático"/>
    <x v="3"/>
    <s v="qualificada"/>
    <n v="0.8"/>
    <n v="4"/>
    <n v="47"/>
    <n v="1.5"/>
    <x v="0"/>
    <x v="12"/>
    <n v="36"/>
  </r>
  <r>
    <d v="2013-09-07T00:00:00"/>
    <s v="ativada"/>
    <s v="[onix 2013]"/>
    <x v="2"/>
    <s v="qualificada"/>
    <n v="0.42"/>
    <n v="35"/>
    <n v="198"/>
    <n v="6.6"/>
    <x v="0"/>
    <x v="42"/>
    <n v="36"/>
  </r>
  <r>
    <d v="2013-09-10T00:00:00"/>
    <s v="ativada"/>
    <s v="imagens Onix"/>
    <x v="0"/>
    <s v="qualificada"/>
    <n v="0.63"/>
    <n v="1"/>
    <n v="36"/>
    <n v="0.54"/>
    <x v="0"/>
    <x v="112"/>
    <n v="37"/>
  </r>
  <r>
    <d v="2013-09-27T00:00:00"/>
    <s v="ativada"/>
    <s v="foto Onix"/>
    <x v="0"/>
    <s v="qualificada"/>
    <n v="0.34"/>
    <n v="2"/>
    <n v="27"/>
    <n v="0.33"/>
    <x v="0"/>
    <x v="0"/>
    <n v="39"/>
  </r>
  <r>
    <d v="2013-09-18T00:00:00"/>
    <s v="ativada"/>
    <s v="imagem onix 2014"/>
    <x v="0"/>
    <s v="qualificada"/>
    <n v="0.8"/>
    <n v="1"/>
    <n v="3"/>
    <n v="0.78"/>
    <x v="0"/>
    <x v="110"/>
    <n v="38"/>
  </r>
  <r>
    <d v="2013-09-27T00:00:00"/>
    <s v="ativada"/>
    <s v="Onix GM"/>
    <x v="4"/>
    <s v="qualificada"/>
    <n v="0.49"/>
    <n v="9"/>
    <n v="69"/>
    <n v="2.5299999999999998"/>
    <x v="0"/>
    <x v="9"/>
    <n v="39"/>
  </r>
  <r>
    <d v="2013-09-29T00:00:00"/>
    <s v="ativada"/>
    <s v="carros Onix LT"/>
    <x v="6"/>
    <s v="qualificada"/>
    <n v="0.8"/>
    <n v="0"/>
    <n v="1"/>
    <n v="0"/>
    <x v="0"/>
    <x v="89"/>
    <n v="39"/>
  </r>
  <r>
    <d v="2013-09-12T00:00:00"/>
    <s v="ativada"/>
    <s v="onix LS 2014"/>
    <x v="8"/>
    <s v="qualificada"/>
    <n v="0.8"/>
    <n v="0"/>
    <n v="2"/>
    <n v="0"/>
    <x v="0"/>
    <x v="78"/>
    <n v="37"/>
  </r>
  <r>
    <d v="2013-09-28T00:00:00"/>
    <s v="ativada"/>
    <s v="carro onix 2014"/>
    <x v="2"/>
    <s v="qualificada"/>
    <n v="0.8"/>
    <n v="0"/>
    <n v="7"/>
    <n v="0"/>
    <x v="0"/>
    <x v="25"/>
    <n v="39"/>
  </r>
  <r>
    <d v="2013-09-16T00:00:00"/>
    <s v="ativada"/>
    <s v="Onix 6 marchas"/>
    <x v="3"/>
    <s v="qualificada"/>
    <n v="0.8"/>
    <n v="2"/>
    <n v="7"/>
    <n v="0.93"/>
    <x v="0"/>
    <x v="4"/>
    <n v="38"/>
  </r>
  <r>
    <d v="2013-09-11T00:00:00"/>
    <s v="ativada"/>
    <s v="onix 2014 GM"/>
    <x v="2"/>
    <s v="qualificada"/>
    <n v="0.8"/>
    <n v="8"/>
    <n v="49"/>
    <n v="1.69"/>
    <x v="0"/>
    <x v="94"/>
    <n v="37"/>
  </r>
  <r>
    <d v="2013-09-14T00:00:00"/>
    <s v="ativada"/>
    <s v="foto Onyx"/>
    <x v="0"/>
    <s v="qualificada"/>
    <n v="0.63"/>
    <n v="4"/>
    <n v="12"/>
    <n v="1.84"/>
    <x v="0"/>
    <x v="108"/>
    <n v="37"/>
  </r>
  <r>
    <d v="2013-09-04T00:00:00"/>
    <s v="ativada"/>
    <s v="lançamento onix 2014"/>
    <x v="2"/>
    <s v="qualificada"/>
    <n v="0.8"/>
    <n v="1"/>
    <n v="2"/>
    <n v="0.36"/>
    <x v="0"/>
    <x v="101"/>
    <n v="36"/>
  </r>
  <r>
    <d v="2013-09-11T00:00:00"/>
    <s v="ativada"/>
    <s v="Onix automática"/>
    <x v="3"/>
    <s v="qualificada"/>
    <n v="0.63"/>
    <n v="1"/>
    <n v="16"/>
    <n v="0.36"/>
    <x v="0"/>
    <x v="7"/>
    <n v="37"/>
  </r>
  <r>
    <d v="2013-09-21T00:00:00"/>
    <s v="ativada"/>
    <s v="foto Onyx"/>
    <x v="0"/>
    <s v="qualificada"/>
    <n v="0.63"/>
    <n v="0"/>
    <n v="8"/>
    <n v="0"/>
    <x v="0"/>
    <x v="108"/>
    <n v="38"/>
  </r>
  <r>
    <d v="2013-09-16T00:00:00"/>
    <s v="ativada"/>
    <s v="novo Onix GM"/>
    <x v="4"/>
    <s v="qualificada"/>
    <n v="0.97"/>
    <n v="4"/>
    <n v="15"/>
    <n v="1.37"/>
    <x v="0"/>
    <x v="36"/>
    <n v="38"/>
  </r>
  <r>
    <d v="2013-09-14T00:00:00"/>
    <s v="ativada"/>
    <s v="[Onix chevrolet]"/>
    <x v="4"/>
    <s v="qualificada"/>
    <n v="0.65"/>
    <n v="122"/>
    <n v="545"/>
    <n v="10.17"/>
    <x v="0"/>
    <x v="56"/>
    <n v="37"/>
  </r>
  <r>
    <d v="2013-09-21T00:00:00"/>
    <s v="ativada"/>
    <s v="lançamento Onix"/>
    <x v="5"/>
    <s v="qualificada"/>
    <n v="0.8"/>
    <n v="8"/>
    <n v="28"/>
    <n v="2.31"/>
    <x v="0"/>
    <x v="77"/>
    <n v="38"/>
  </r>
  <r>
    <d v="2013-09-12T00:00:00"/>
    <s v="ativada"/>
    <s v="Onyx LT"/>
    <x v="6"/>
    <s v="qualificada"/>
    <n v="0.52"/>
    <n v="1"/>
    <n v="2"/>
    <n v="0.03"/>
    <x v="0"/>
    <x v="91"/>
    <n v="37"/>
  </r>
  <r>
    <d v="2013-08-30T00:00:00"/>
    <s v="ativada"/>
    <s v="onyx 2013 chevrolet"/>
    <x v="2"/>
    <s v="baixo volume de pesquisa"/>
    <n v="0.8"/>
    <n v="3"/>
    <n v="18"/>
    <n v="1.02"/>
    <x v="0"/>
    <x v="15"/>
    <n v="35"/>
  </r>
  <r>
    <d v="2013-09-09T00:00:00"/>
    <s v="ativada"/>
    <s v="Onyx flex"/>
    <x v="7"/>
    <s v="qualificada"/>
    <n v="0.8"/>
    <n v="0"/>
    <n v="1"/>
    <n v="0"/>
    <x v="0"/>
    <x v="71"/>
    <n v="37"/>
  </r>
  <r>
    <d v="2013-08-28T00:00:00"/>
    <s v="ativada"/>
    <s v="onyx 2013"/>
    <x v="2"/>
    <s v="qualificada"/>
    <n v="0.8"/>
    <n v="4"/>
    <n v="20"/>
    <n v="1.75"/>
    <x v="0"/>
    <x v="103"/>
    <n v="35"/>
  </r>
  <r>
    <d v="2013-09-24T00:00:00"/>
    <s v="ativada"/>
    <s v="lançamento onix 2014"/>
    <x v="2"/>
    <s v="qualificada"/>
    <n v="0.8"/>
    <n v="0"/>
    <n v="1"/>
    <n v="0"/>
    <x v="0"/>
    <x v="101"/>
    <n v="39"/>
  </r>
  <r>
    <d v="2013-09-19T00:00:00"/>
    <s v="ativada"/>
    <s v="Novo Onix LT"/>
    <x v="6"/>
    <s v="qualificada"/>
    <n v="0.8"/>
    <n v="0"/>
    <n v="4"/>
    <n v="0"/>
    <x v="0"/>
    <x v="81"/>
    <n v="38"/>
  </r>
  <r>
    <d v="2013-09-21T00:00:00"/>
    <s v="ativada"/>
    <s v="carro onix 2012"/>
    <x v="2"/>
    <s v="qualificada"/>
    <n v="0.48"/>
    <n v="1"/>
    <n v="7"/>
    <n v="0.2"/>
    <x v="0"/>
    <x v="22"/>
    <n v="38"/>
  </r>
  <r>
    <d v="2013-09-27T00:00:00"/>
    <s v="ativada"/>
    <s v="foto onix 2013"/>
    <x v="0"/>
    <s v="qualificada"/>
    <n v="0.8"/>
    <n v="0"/>
    <n v="9"/>
    <n v="0"/>
    <x v="0"/>
    <x v="57"/>
    <n v="39"/>
  </r>
  <r>
    <d v="2013-09-10T00:00:00"/>
    <s v="ativada"/>
    <s v="onix 2013 automático"/>
    <x v="3"/>
    <s v="qualificada"/>
    <n v="0.8"/>
    <n v="1"/>
    <n v="9"/>
    <n v="0.55000000000000004"/>
    <x v="0"/>
    <x v="48"/>
    <n v="37"/>
  </r>
  <r>
    <d v="2013-09-13T00:00:00"/>
    <s v="ativada"/>
    <s v="fotos Onix"/>
    <x v="0"/>
    <s v="qualificada"/>
    <n v="0.27"/>
    <n v="5"/>
    <n v="120"/>
    <n v="0.71"/>
    <x v="0"/>
    <x v="65"/>
    <n v="37"/>
  </r>
  <r>
    <d v="2013-09-01T00:00:00"/>
    <s v="ativada"/>
    <s v="carro Onix"/>
    <x v="1"/>
    <s v="qualificada"/>
    <n v="0.5"/>
    <n v="82"/>
    <n v="553"/>
    <n v="13.77"/>
    <x v="0"/>
    <x v="115"/>
    <n v="35"/>
  </r>
  <r>
    <d v="2013-09-21T00:00:00"/>
    <s v="ativada"/>
    <s v="carros onix 2012"/>
    <x v="2"/>
    <s v="qualificada"/>
    <n v="0.8"/>
    <n v="1"/>
    <n v="7"/>
    <n v="0.48"/>
    <x v="0"/>
    <x v="46"/>
    <n v="38"/>
  </r>
  <r>
    <d v="2013-09-27T00:00:00"/>
    <s v="ativada"/>
    <s v="carro onix 2013"/>
    <x v="2"/>
    <s v="qualificada"/>
    <n v="0.48"/>
    <n v="2"/>
    <n v="7"/>
    <n v="0.31"/>
    <x v="0"/>
    <x v="38"/>
    <n v="39"/>
  </r>
  <r>
    <d v="2013-09-01T00:00:00"/>
    <s v="ativada"/>
    <s v="carros onix 2014"/>
    <x v="2"/>
    <s v="qualificada"/>
    <n v="0.85"/>
    <n v="1"/>
    <n v="11"/>
    <n v="0.5"/>
    <x v="0"/>
    <x v="5"/>
    <n v="35"/>
  </r>
  <r>
    <d v="2013-09-02T00:00:00"/>
    <s v="ativada"/>
    <s v="foto Onyx"/>
    <x v="0"/>
    <s v="qualificada"/>
    <n v="0.63"/>
    <n v="1"/>
    <n v="9"/>
    <n v="0.55000000000000004"/>
    <x v="0"/>
    <x v="108"/>
    <n v="36"/>
  </r>
  <r>
    <d v="2013-09-10T00:00:00"/>
    <s v="ativada"/>
    <s v="onix 2014"/>
    <x v="2"/>
    <s v="qualificada"/>
    <n v="0.53"/>
    <n v="71"/>
    <n v="519"/>
    <n v="14.02"/>
    <x v="0"/>
    <x v="27"/>
    <n v="37"/>
  </r>
  <r>
    <d v="2013-09-03T00:00:00"/>
    <s v="ativada"/>
    <s v="fotos onix 2012"/>
    <x v="0"/>
    <s v="qualificada"/>
    <n v="0.8"/>
    <n v="0"/>
    <n v="1"/>
    <n v="0"/>
    <x v="0"/>
    <x v="96"/>
    <n v="36"/>
  </r>
  <r>
    <d v="2013-09-20T00:00:00"/>
    <s v="ativada"/>
    <s v="onix LT 2013 chevrolet"/>
    <x v="6"/>
    <s v="qualificada"/>
    <n v="0.8"/>
    <n v="0"/>
    <n v="1"/>
    <n v="0"/>
    <x v="0"/>
    <x v="107"/>
    <n v="38"/>
  </r>
  <r>
    <d v="2013-09-20T00:00:00"/>
    <s v="ativada"/>
    <s v="novo onix 2012 chevrolet"/>
    <x v="2"/>
    <s v="baixo volume de pesquisa"/>
    <n v="0.8"/>
    <n v="0"/>
    <n v="2"/>
    <n v="0"/>
    <x v="0"/>
    <x v="13"/>
    <n v="38"/>
  </r>
  <r>
    <d v="2013-09-12T00:00:00"/>
    <s v="ativada"/>
    <s v="Onyx GM"/>
    <x v="4"/>
    <s v="qualificada"/>
    <n v="0.33"/>
    <n v="0"/>
    <n v="1"/>
    <n v="0"/>
    <x v="0"/>
    <x v="92"/>
    <n v="37"/>
  </r>
  <r>
    <d v="2013-09-24T00:00:00"/>
    <s v="ativada"/>
    <s v="novo onix 2014 chevrolet"/>
    <x v="2"/>
    <s v="qualificada"/>
    <n v="0.8"/>
    <n v="0"/>
    <n v="2"/>
    <n v="0"/>
    <x v="0"/>
    <x v="40"/>
    <n v="39"/>
  </r>
  <r>
    <d v="2013-09-08T00:00:00"/>
    <s v="ativada"/>
    <s v="carros onix 2012"/>
    <x v="2"/>
    <s v="qualificada"/>
    <n v="0.8"/>
    <n v="3"/>
    <n v="37"/>
    <n v="1.4"/>
    <x v="0"/>
    <x v="46"/>
    <n v="36"/>
  </r>
  <r>
    <d v="2013-09-29T00:00:00"/>
    <s v="ativada"/>
    <s v="onix 2013 chevrolet"/>
    <x v="2"/>
    <s v="qualificada"/>
    <n v="0.43"/>
    <n v="0"/>
    <n v="1"/>
    <n v="0"/>
    <x v="0"/>
    <x v="58"/>
    <n v="39"/>
  </r>
  <r>
    <d v="2013-09-12T00:00:00"/>
    <s v="ativada"/>
    <s v="Onix LS GM"/>
    <x v="8"/>
    <s v="qualificada"/>
    <n v="0.8"/>
    <n v="2"/>
    <n v="7"/>
    <n v="0.24"/>
    <x v="0"/>
    <x v="30"/>
    <n v="37"/>
  </r>
  <r>
    <d v="2013-08-30T00:00:00"/>
    <s v="ativada"/>
    <s v="onix 2014 automático"/>
    <x v="3"/>
    <s v="qualificada"/>
    <n v="0.8"/>
    <n v="2"/>
    <n v="28"/>
    <n v="0.63"/>
    <x v="0"/>
    <x v="12"/>
    <n v="35"/>
  </r>
  <r>
    <d v="2013-09-09T00:00:00"/>
    <s v="ativada"/>
    <s v="[onix 2013]"/>
    <x v="2"/>
    <s v="qualificada"/>
    <n v="0.42"/>
    <n v="35"/>
    <n v="335"/>
    <n v="8.65"/>
    <x v="0"/>
    <x v="42"/>
    <n v="37"/>
  </r>
  <r>
    <d v="2013-09-05T00:00:00"/>
    <s v="ativada"/>
    <s v="Onix chevy"/>
    <x v="4"/>
    <s v="qualificada"/>
    <n v="0.67"/>
    <n v="10"/>
    <n v="120"/>
    <n v="1.42"/>
    <x v="0"/>
    <x v="44"/>
    <n v="36"/>
  </r>
  <r>
    <d v="2013-09-22T00:00:00"/>
    <s v="ativada"/>
    <s v="Onix transmissão automática"/>
    <x v="3"/>
    <s v="qualificada"/>
    <n v="0.8"/>
    <n v="0"/>
    <n v="1"/>
    <n v="0"/>
    <x v="0"/>
    <x v="66"/>
    <n v="38"/>
  </r>
  <r>
    <d v="2013-08-31T00:00:00"/>
    <s v="ativada"/>
    <s v="carro onix 2013"/>
    <x v="2"/>
    <s v="qualificada"/>
    <n v="0.48"/>
    <n v="2"/>
    <n v="13"/>
    <n v="0.49"/>
    <x v="0"/>
    <x v="38"/>
    <n v="35"/>
  </r>
  <r>
    <d v="2013-09-01T00:00:00"/>
    <s v="ativada"/>
    <s v="Onix automática"/>
    <x v="3"/>
    <s v="qualificada"/>
    <n v="0.63"/>
    <n v="13"/>
    <n v="91"/>
    <n v="5.3"/>
    <x v="0"/>
    <x v="7"/>
    <n v="35"/>
  </r>
  <r>
    <d v="2013-09-21T00:00:00"/>
    <s v="ativada"/>
    <s v="onix 2014 automático"/>
    <x v="3"/>
    <s v="qualificada"/>
    <n v="0.8"/>
    <n v="2"/>
    <n v="10"/>
    <n v="0.4"/>
    <x v="0"/>
    <x v="12"/>
    <n v="38"/>
  </r>
  <r>
    <d v="2013-09-23T00:00:00"/>
    <s v="ativada"/>
    <s v="onix 2014 automático"/>
    <x v="3"/>
    <s v="qualificada"/>
    <n v="0.8"/>
    <n v="2"/>
    <n v="16"/>
    <n v="0.96"/>
    <x v="0"/>
    <x v="12"/>
    <n v="39"/>
  </r>
  <r>
    <d v="2013-09-03T00:00:00"/>
    <s v="ativada"/>
    <s v="fotos novo onix 2014"/>
    <x v="0"/>
    <s v="qualificada"/>
    <n v="0.8"/>
    <n v="0"/>
    <n v="0"/>
    <n v="0"/>
    <x v="0"/>
    <x v="122"/>
    <n v="36"/>
  </r>
  <r>
    <d v="2013-09-10T00:00:00"/>
    <s v="ativada"/>
    <s v="Onix chevrolet"/>
    <x v="4"/>
    <s v="qualificada"/>
    <n v="0.75"/>
    <n v="402"/>
    <n v="2186"/>
    <n v="50.19"/>
    <x v="0"/>
    <x v="56"/>
    <n v="37"/>
  </r>
  <r>
    <d v="2013-09-21T00:00:00"/>
    <s v="ativada"/>
    <s v="onix 2012"/>
    <x v="2"/>
    <s v="qualificada"/>
    <n v="0.45"/>
    <n v="8"/>
    <n v="102"/>
    <n v="2.06"/>
    <x v="0"/>
    <x v="2"/>
    <n v="38"/>
  </r>
  <r>
    <d v="2013-08-29T00:00:00"/>
    <s v="ativada"/>
    <s v="onix 2013 chevrolet"/>
    <x v="2"/>
    <s v="qualificada"/>
    <n v="0.43"/>
    <n v="0"/>
    <n v="2"/>
    <n v="0"/>
    <x v="0"/>
    <x v="58"/>
    <n v="35"/>
  </r>
  <r>
    <d v="2013-09-05T00:00:00"/>
    <s v="ativada"/>
    <s v="Onyx chevrolet"/>
    <x v="4"/>
    <s v="qualificada"/>
    <n v="0.43"/>
    <n v="7"/>
    <n v="58"/>
    <n v="0.54"/>
    <x v="0"/>
    <x v="52"/>
    <n v="36"/>
  </r>
  <r>
    <d v="2013-09-29T00:00:00"/>
    <s v="ativada"/>
    <s v="foto novo Onix"/>
    <x v="0"/>
    <s v="qualificada"/>
    <n v="0.8"/>
    <n v="0"/>
    <n v="3"/>
    <n v="0"/>
    <x v="0"/>
    <x v="67"/>
    <n v="39"/>
  </r>
  <r>
    <d v="2013-09-05T00:00:00"/>
    <s v="ativada"/>
    <s v="imagens onix 2014"/>
    <x v="0"/>
    <s v="qualificada"/>
    <n v="0.8"/>
    <n v="0"/>
    <n v="4"/>
    <n v="0"/>
    <x v="0"/>
    <x v="59"/>
    <n v="36"/>
  </r>
  <r>
    <d v="2013-09-29T00:00:00"/>
    <s v="ativada"/>
    <s v="Onix chevrolete"/>
    <x v="4"/>
    <s v="qualificada"/>
    <n v="0.8"/>
    <n v="1"/>
    <n v="6"/>
    <n v="0.5"/>
    <x v="0"/>
    <x v="14"/>
    <n v="39"/>
  </r>
  <r>
    <d v="2013-09-10T00:00:00"/>
    <s v="ativada"/>
    <s v="novo onix 2014"/>
    <x v="2"/>
    <s v="qualificada"/>
    <n v="0.68"/>
    <n v="9"/>
    <n v="90"/>
    <n v="3.99"/>
    <x v="0"/>
    <x v="8"/>
    <n v="37"/>
  </r>
  <r>
    <d v="2013-09-07T00:00:00"/>
    <s v="ativada"/>
    <s v="Onyx chevrolet"/>
    <x v="4"/>
    <s v="qualificada"/>
    <n v="0.43"/>
    <n v="3"/>
    <n v="50"/>
    <n v="0.23"/>
    <x v="0"/>
    <x v="52"/>
    <n v="36"/>
  </r>
  <r>
    <d v="2013-09-24T00:00:00"/>
    <s v="ativada"/>
    <s v="onix LT 2013"/>
    <x v="6"/>
    <s v="qualificada"/>
    <n v="0.8"/>
    <n v="4"/>
    <n v="9"/>
    <n v="0.83"/>
    <x v="0"/>
    <x v="29"/>
    <n v="39"/>
  </r>
  <r>
    <d v="2013-09-28T00:00:00"/>
    <s v="ativada"/>
    <s v="onix 2014 automático"/>
    <x v="3"/>
    <s v="qualificada"/>
    <n v="0.8"/>
    <n v="0"/>
    <n v="9"/>
    <n v="0"/>
    <x v="0"/>
    <x v="12"/>
    <n v="39"/>
  </r>
  <r>
    <d v="2013-09-28T00:00:00"/>
    <s v="ativada"/>
    <s v="fotos novo Onix"/>
    <x v="0"/>
    <s v="qualificada"/>
    <n v="1.1599999999999999"/>
    <n v="1"/>
    <n v="17"/>
    <n v="0.19"/>
    <x v="0"/>
    <x v="79"/>
    <n v="39"/>
  </r>
  <r>
    <d v="2013-09-21T00:00:00"/>
    <s v="ativada"/>
    <s v="carros Onix LT"/>
    <x v="6"/>
    <s v="qualificada"/>
    <n v="0.8"/>
    <n v="0"/>
    <n v="2"/>
    <n v="0"/>
    <x v="0"/>
    <x v="89"/>
    <n v="38"/>
  </r>
  <r>
    <d v="2013-09-14T00:00:00"/>
    <s v="ativada"/>
    <s v="Onix automatizado"/>
    <x v="3"/>
    <s v="qualificada"/>
    <n v="0.8"/>
    <n v="123"/>
    <n v="468"/>
    <n v="31.38"/>
    <x v="0"/>
    <x v="20"/>
    <n v="37"/>
  </r>
  <r>
    <d v="2013-09-11T00:00:00"/>
    <s v="ativada"/>
    <s v="Onix LS chevrolet"/>
    <x v="8"/>
    <s v="qualificada"/>
    <n v="0.8"/>
    <n v="0"/>
    <n v="1"/>
    <n v="0"/>
    <x v="0"/>
    <x v="73"/>
    <n v="37"/>
  </r>
  <r>
    <d v="2013-09-27T00:00:00"/>
    <s v="ativada"/>
    <s v="foto novo onix 2014"/>
    <x v="0"/>
    <s v="qualificada"/>
    <n v="0.8"/>
    <n v="0"/>
    <n v="1"/>
    <n v="0"/>
    <x v="0"/>
    <x v="127"/>
    <n v="39"/>
  </r>
  <r>
    <d v="2013-09-16T00:00:00"/>
    <s v="ativada"/>
    <s v="carros Onix"/>
    <x v="1"/>
    <s v="qualificada"/>
    <n v="0.37"/>
    <n v="5"/>
    <n v="57"/>
    <n v="0.76"/>
    <x v="0"/>
    <x v="95"/>
    <n v="38"/>
  </r>
  <r>
    <d v="2013-09-18T00:00:00"/>
    <s v="ativada"/>
    <s v="Onix LS GM"/>
    <x v="8"/>
    <s v="qualificada"/>
    <n v="0.8"/>
    <n v="1"/>
    <n v="3"/>
    <n v="0.46"/>
    <x v="0"/>
    <x v="30"/>
    <n v="38"/>
  </r>
  <r>
    <d v="2013-09-11T00:00:00"/>
    <s v="ativada"/>
    <s v="Onix LT"/>
    <x v="6"/>
    <s v="qualificada"/>
    <n v="0.37"/>
    <n v="19"/>
    <n v="104"/>
    <n v="3.21"/>
    <x v="0"/>
    <x v="26"/>
    <n v="37"/>
  </r>
  <r>
    <d v="2013-09-23T00:00:00"/>
    <s v="ativada"/>
    <s v="carros onix 2013"/>
    <x v="2"/>
    <s v="qualificada"/>
    <n v="0.95"/>
    <n v="2"/>
    <n v="42"/>
    <n v="1.9"/>
    <x v="0"/>
    <x v="54"/>
    <n v="39"/>
  </r>
  <r>
    <d v="2013-08-29T00:00:00"/>
    <s v="ativada"/>
    <s v="Onix LS chevrolet"/>
    <x v="8"/>
    <s v="qualificada"/>
    <n v="0.8"/>
    <n v="0"/>
    <n v="4"/>
    <n v="0"/>
    <x v="0"/>
    <x v="73"/>
    <n v="35"/>
  </r>
  <r>
    <d v="2013-09-21T00:00:00"/>
    <s v="ativada"/>
    <s v="veículos Onix"/>
    <x v="1"/>
    <s v="qualificada"/>
    <n v="0.85"/>
    <n v="1"/>
    <n v="30"/>
    <n v="0.69"/>
    <x v="0"/>
    <x v="6"/>
    <n v="38"/>
  </r>
  <r>
    <d v="2013-09-06T00:00:00"/>
    <s v="ativada"/>
    <s v="onix LS 2013"/>
    <x v="8"/>
    <s v="qualificada"/>
    <n v="0.8"/>
    <n v="0"/>
    <n v="1"/>
    <n v="0"/>
    <x v="0"/>
    <x v="75"/>
    <n v="36"/>
  </r>
  <r>
    <d v="2013-09-25T00:00:00"/>
    <s v="ativada"/>
    <s v="Onyx chevy"/>
    <x v="4"/>
    <s v="qualificada"/>
    <n v="0.37"/>
    <n v="0"/>
    <n v="1"/>
    <n v="0"/>
    <x v="0"/>
    <x v="98"/>
    <n v="39"/>
  </r>
  <r>
    <d v="2013-09-27T00:00:00"/>
    <s v="ativada"/>
    <s v="carro Onix LT"/>
    <x v="6"/>
    <s v="qualificada"/>
    <n v="0.8"/>
    <n v="2"/>
    <n v="13"/>
    <n v="0.71"/>
    <x v="0"/>
    <x v="93"/>
    <n v="39"/>
  </r>
  <r>
    <d v="2013-09-05T00:00:00"/>
    <s v="ativada"/>
    <s v="Onyx automático"/>
    <x v="3"/>
    <s v="baixo volume de pesquisa"/>
    <n v="0.62"/>
    <n v="2"/>
    <n v="85"/>
    <n v="0.63"/>
    <x v="0"/>
    <x v="83"/>
    <n v="36"/>
  </r>
  <r>
    <d v="2013-09-13T00:00:00"/>
    <s v="ativada"/>
    <s v="carro onix 2014"/>
    <x v="2"/>
    <s v="qualificada"/>
    <n v="0.8"/>
    <n v="5"/>
    <n v="13"/>
    <n v="2.35"/>
    <x v="0"/>
    <x v="25"/>
    <n v="37"/>
  </r>
  <r>
    <d v="2013-08-28T00:00:00"/>
    <s v="ativada"/>
    <s v="foto onix 2013"/>
    <x v="0"/>
    <s v="qualificada"/>
    <n v="0.8"/>
    <n v="0"/>
    <n v="3"/>
    <n v="0"/>
    <x v="0"/>
    <x v="57"/>
    <n v="35"/>
  </r>
  <r>
    <d v="2013-09-16T00:00:00"/>
    <s v="ativada"/>
    <s v="Onix diesel"/>
    <x v="7"/>
    <s v="qualificada"/>
    <n v="0.8"/>
    <n v="0"/>
    <n v="2"/>
    <n v="0"/>
    <x v="0"/>
    <x v="28"/>
    <n v="38"/>
  </r>
  <r>
    <d v="2013-09-10T00:00:00"/>
    <s v="ativada"/>
    <s v="carro onix 2013"/>
    <x v="2"/>
    <s v="qualificada"/>
    <n v="0.48"/>
    <n v="1"/>
    <n v="21"/>
    <n v="0.16"/>
    <x v="0"/>
    <x v="38"/>
    <n v="37"/>
  </r>
  <r>
    <d v="2013-09-26T00:00:00"/>
    <s v="ativada"/>
    <s v="carros Onix"/>
    <x v="1"/>
    <s v="qualificada"/>
    <n v="0.37"/>
    <n v="5"/>
    <n v="67"/>
    <n v="1.18"/>
    <x v="0"/>
    <x v="95"/>
    <n v="39"/>
  </r>
  <r>
    <d v="2013-09-13T00:00:00"/>
    <s v="ativada"/>
    <s v="Onyx LT"/>
    <x v="6"/>
    <s v="qualificada"/>
    <n v="0.52"/>
    <n v="0"/>
    <n v="3"/>
    <n v="0"/>
    <x v="0"/>
    <x v="91"/>
    <n v="37"/>
  </r>
  <r>
    <d v="2013-09-03T00:00:00"/>
    <s v="ativada"/>
    <s v="Onyx automático"/>
    <x v="3"/>
    <s v="baixo volume de pesquisa"/>
    <n v="0.62"/>
    <n v="12"/>
    <n v="99"/>
    <n v="3.18"/>
    <x v="0"/>
    <x v="83"/>
    <n v="36"/>
  </r>
  <r>
    <d v="2013-09-01T00:00:00"/>
    <s v="ativada"/>
    <s v="Onix LT chevrolet"/>
    <x v="6"/>
    <s v="qualificada"/>
    <n v="0.2"/>
    <n v="0"/>
    <n v="0"/>
    <n v="0"/>
    <x v="0"/>
    <x v="106"/>
    <n v="35"/>
  </r>
  <r>
    <d v="2013-09-13T00:00:00"/>
    <s v="ativada"/>
    <s v="novo onix 2014"/>
    <x v="2"/>
    <s v="qualificada"/>
    <n v="0.68"/>
    <n v="8"/>
    <n v="67"/>
    <n v="2.2799999999999998"/>
    <x v="0"/>
    <x v="8"/>
    <n v="37"/>
  </r>
  <r>
    <d v="2013-09-24T00:00:00"/>
    <s v="ativada"/>
    <s v="onix 2013 automático"/>
    <x v="3"/>
    <s v="qualificada"/>
    <n v="0.8"/>
    <n v="0"/>
    <n v="2"/>
    <n v="0"/>
    <x v="0"/>
    <x v="48"/>
    <n v="39"/>
  </r>
  <r>
    <d v="2013-09-26T00:00:00"/>
    <s v="ativada"/>
    <s v="carros onix 2014"/>
    <x v="2"/>
    <s v="qualificada"/>
    <n v="0.85"/>
    <n v="1"/>
    <n v="13"/>
    <n v="0.45"/>
    <x v="0"/>
    <x v="5"/>
    <n v="39"/>
  </r>
  <r>
    <d v="2013-09-02T00:00:00"/>
    <s v="ativada"/>
    <s v="onix LT 2014 chevrolet"/>
    <x v="6"/>
    <s v="qualificada"/>
    <n v="0.8"/>
    <n v="2"/>
    <n v="8"/>
    <n v="0.13"/>
    <x v="0"/>
    <x v="119"/>
    <n v="36"/>
  </r>
  <r>
    <d v="2013-08-30T00:00:00"/>
    <s v="ativada"/>
    <s v="foto onix 2014"/>
    <x v="0"/>
    <s v="qualificada"/>
    <n v="0.8"/>
    <n v="0"/>
    <n v="1"/>
    <n v="0"/>
    <x v="0"/>
    <x v="16"/>
    <n v="35"/>
  </r>
  <r>
    <d v="2013-09-12T00:00:00"/>
    <s v="ativada"/>
    <s v="Novo Onix LT"/>
    <x v="6"/>
    <s v="qualificada"/>
    <n v="0.8"/>
    <n v="0"/>
    <n v="3"/>
    <n v="0"/>
    <x v="0"/>
    <x v="81"/>
    <n v="37"/>
  </r>
  <r>
    <d v="2013-09-09T00:00:00"/>
    <s v="ativada"/>
    <s v="Onix chevrolet"/>
    <x v="4"/>
    <s v="qualificada"/>
    <n v="0.75"/>
    <n v="488"/>
    <n v="2688"/>
    <n v="55.97"/>
    <x v="0"/>
    <x v="56"/>
    <n v="37"/>
  </r>
  <r>
    <d v="2013-09-07T00:00:00"/>
    <s v="ativada"/>
    <s v="lançamentos Onix"/>
    <x v="5"/>
    <s v="qualificada"/>
    <n v="0.8"/>
    <n v="0"/>
    <n v="6"/>
    <n v="0"/>
    <x v="0"/>
    <x v="18"/>
    <n v="36"/>
  </r>
  <r>
    <d v="2013-09-22T00:00:00"/>
    <s v="ativada"/>
    <s v="Onix LS"/>
    <x v="8"/>
    <s v="qualificada"/>
    <n v="0.24"/>
    <n v="14"/>
    <n v="35"/>
    <n v="2.25"/>
    <x v="0"/>
    <x v="97"/>
    <n v="38"/>
  </r>
  <r>
    <d v="2013-09-08T00:00:00"/>
    <s v="ativada"/>
    <s v="onyx 2012"/>
    <x v="2"/>
    <s v="qualificada"/>
    <n v="0.85"/>
    <n v="4"/>
    <n v="25"/>
    <n v="2.37"/>
    <x v="0"/>
    <x v="53"/>
    <n v="36"/>
  </r>
  <r>
    <d v="2013-09-10T00:00:00"/>
    <s v="ativada"/>
    <s v="imagens novo Onix"/>
    <x v="0"/>
    <s v="qualificada"/>
    <n v="0.8"/>
    <n v="0"/>
    <n v="2"/>
    <n v="0"/>
    <x v="0"/>
    <x v="21"/>
    <n v="37"/>
  </r>
  <r>
    <d v="2013-09-20T00:00:00"/>
    <s v="ativada"/>
    <s v="Onix chevrolett"/>
    <x v="4"/>
    <s v="qualificada"/>
    <n v="0.8"/>
    <n v="0"/>
    <n v="1"/>
    <n v="0"/>
    <x v="0"/>
    <x v="102"/>
    <n v="38"/>
  </r>
  <r>
    <d v="2013-09-27T00:00:00"/>
    <s v="ativada"/>
    <s v="[Onix GM]"/>
    <x v="4"/>
    <s v="qualificada"/>
    <n v="0.41"/>
    <n v="9"/>
    <n v="32"/>
    <n v="2.5299999999999998"/>
    <x v="0"/>
    <x v="9"/>
    <n v="39"/>
  </r>
  <r>
    <d v="2013-09-19T00:00:00"/>
    <s v="ativada"/>
    <s v="Onix LS"/>
    <x v="8"/>
    <s v="qualificada"/>
    <n v="0.24"/>
    <n v="1"/>
    <n v="26"/>
    <n v="0.23"/>
    <x v="0"/>
    <x v="97"/>
    <n v="38"/>
  </r>
  <r>
    <d v="2013-08-30T00:00:00"/>
    <s v="ativada"/>
    <s v="novo onix 2013"/>
    <x v="2"/>
    <s v="qualificada"/>
    <n v="0.57999999999999996"/>
    <n v="20"/>
    <n v="63"/>
    <n v="7.57"/>
    <x v="0"/>
    <x v="35"/>
    <n v="35"/>
  </r>
  <r>
    <d v="2013-09-20T00:00:00"/>
    <s v="ativada"/>
    <s v="novo onix 2014 chevrolet"/>
    <x v="2"/>
    <s v="qualificada"/>
    <n v="0.8"/>
    <n v="0"/>
    <n v="1"/>
    <n v="0"/>
    <x v="0"/>
    <x v="40"/>
    <n v="38"/>
  </r>
  <r>
    <d v="2013-09-16T00:00:00"/>
    <s v="ativada"/>
    <s v="Onix automática"/>
    <x v="3"/>
    <s v="qualificada"/>
    <n v="0.63"/>
    <n v="0"/>
    <n v="10"/>
    <n v="0"/>
    <x v="0"/>
    <x v="7"/>
    <n v="38"/>
  </r>
  <r>
    <d v="2013-09-10T00:00:00"/>
    <s v="ativada"/>
    <s v="novo onix 2013 chevrolet"/>
    <x v="2"/>
    <s v="qualificada"/>
    <n v="0.9"/>
    <n v="1"/>
    <n v="8"/>
    <n v="0.06"/>
    <x v="0"/>
    <x v="60"/>
    <n v="37"/>
  </r>
  <r>
    <d v="2013-08-30T00:00:00"/>
    <s v="ativada"/>
    <s v="Onix lindo"/>
    <x v="9"/>
    <s v="qualificada"/>
    <n v="0.9"/>
    <n v="0"/>
    <n v="4"/>
    <n v="0"/>
    <x v="0"/>
    <x v="70"/>
    <n v="35"/>
  </r>
  <r>
    <d v="2013-09-24T00:00:00"/>
    <s v="ativada"/>
    <s v="Onix chevy"/>
    <x v="4"/>
    <s v="qualificada"/>
    <n v="0.67"/>
    <n v="29"/>
    <n v="305"/>
    <n v="10.039999999999999"/>
    <x v="0"/>
    <x v="44"/>
    <n v="39"/>
  </r>
  <r>
    <d v="2013-09-22T00:00:00"/>
    <s v="ativada"/>
    <s v="onyx 2014"/>
    <x v="2"/>
    <s v="qualificada"/>
    <n v="0.95"/>
    <n v="1"/>
    <n v="24"/>
    <n v="0.49"/>
    <x v="0"/>
    <x v="49"/>
    <n v="38"/>
  </r>
  <r>
    <d v="2013-09-03T00:00:00"/>
    <s v="ativada"/>
    <s v="novo Onix automático"/>
    <x v="3"/>
    <s v="qualificada"/>
    <n v="0.8"/>
    <n v="1"/>
    <n v="14"/>
    <n v="0.22"/>
    <x v="0"/>
    <x v="10"/>
    <n v="36"/>
  </r>
  <r>
    <d v="2013-09-06T00:00:00"/>
    <s v="ativada"/>
    <s v="imagens Onix"/>
    <x v="0"/>
    <s v="qualificada"/>
    <n v="0.63"/>
    <n v="0"/>
    <n v="23"/>
    <n v="0"/>
    <x v="0"/>
    <x v="112"/>
    <n v="36"/>
  </r>
  <r>
    <d v="2013-09-29T00:00:00"/>
    <s v="ativada"/>
    <s v="Onix gasolina"/>
    <x v="7"/>
    <s v="qualificada"/>
    <n v="0.8"/>
    <n v="0"/>
    <n v="13"/>
    <n v="0"/>
    <x v="0"/>
    <x v="41"/>
    <n v="39"/>
  </r>
  <r>
    <d v="2013-09-01T00:00:00"/>
    <s v="ativada"/>
    <s v="Onix chevrolet"/>
    <x v="4"/>
    <s v="qualificada"/>
    <n v="0.75"/>
    <n v="608"/>
    <n v="2428"/>
    <n v="135.01"/>
    <x v="0"/>
    <x v="56"/>
    <n v="35"/>
  </r>
  <r>
    <d v="2013-09-28T00:00:00"/>
    <s v="ativada"/>
    <s v="onix 2014 chevrolet"/>
    <x v="2"/>
    <s v="qualificada"/>
    <n v="0.26"/>
    <n v="1"/>
    <n v="2"/>
    <n v="0.26"/>
    <x v="0"/>
    <x v="61"/>
    <n v="39"/>
  </r>
  <r>
    <d v="2013-09-28T00:00:00"/>
    <s v="ativada"/>
    <s v="Onix GM"/>
    <x v="4"/>
    <s v="qualificada"/>
    <n v="0.49"/>
    <n v="5"/>
    <n v="47"/>
    <n v="1.75"/>
    <x v="0"/>
    <x v="9"/>
    <n v="39"/>
  </r>
  <r>
    <d v="2013-09-27T00:00:00"/>
    <s v="ativada"/>
    <s v="fotos Onyx"/>
    <x v="0"/>
    <s v="qualificada"/>
    <n v="0.67"/>
    <n v="1"/>
    <n v="10"/>
    <n v="0.52"/>
    <x v="0"/>
    <x v="87"/>
    <n v="39"/>
  </r>
  <r>
    <d v="2013-09-23T00:00:00"/>
    <s v="ativada"/>
    <s v="Onyx chevy"/>
    <x v="4"/>
    <s v="qualificada"/>
    <n v="0.37"/>
    <n v="0"/>
    <n v="3"/>
    <n v="0"/>
    <x v="0"/>
    <x v="98"/>
    <n v="39"/>
  </r>
  <r>
    <d v="2013-09-12T00:00:00"/>
    <s v="ativada"/>
    <s v="onyx 2014 chevrolet"/>
    <x v="2"/>
    <s v="qualificada"/>
    <n v="0.8"/>
    <n v="0"/>
    <n v="6"/>
    <n v="0"/>
    <x v="0"/>
    <x v="23"/>
    <n v="37"/>
  </r>
  <r>
    <d v="2013-09-05T00:00:00"/>
    <s v="ativada"/>
    <s v="carros novo Onix"/>
    <x v="1"/>
    <s v="qualificada"/>
    <n v="0.95"/>
    <n v="3"/>
    <n v="21"/>
    <n v="0.64"/>
    <x v="0"/>
    <x v="45"/>
    <n v="36"/>
  </r>
  <r>
    <d v="2013-09-16T00:00:00"/>
    <s v="ativada"/>
    <s v="novo onix 2012"/>
    <x v="2"/>
    <s v="qualificada"/>
    <n v="0.67"/>
    <n v="5"/>
    <n v="21"/>
    <n v="1.75"/>
    <x v="0"/>
    <x v="24"/>
    <n v="38"/>
  </r>
  <r>
    <d v="2013-09-22T00:00:00"/>
    <s v="ativada"/>
    <s v="automóvel Onix"/>
    <x v="1"/>
    <s v="qualificada"/>
    <n v="0.92"/>
    <n v="8"/>
    <n v="32"/>
    <n v="5.23"/>
    <x v="0"/>
    <x v="86"/>
    <n v="38"/>
  </r>
  <r>
    <d v="2013-09-11T00:00:00"/>
    <s v="ativada"/>
    <s v="Onyx LT"/>
    <x v="6"/>
    <s v="qualificada"/>
    <n v="0.52"/>
    <n v="0"/>
    <n v="2"/>
    <n v="0"/>
    <x v="0"/>
    <x v="91"/>
    <n v="37"/>
  </r>
  <r>
    <d v="2013-09-16T00:00:00"/>
    <s v="ativada"/>
    <s v="onyx 2012"/>
    <x v="2"/>
    <s v="qualificada"/>
    <n v="0.85"/>
    <n v="2"/>
    <n v="23"/>
    <n v="1.3"/>
    <x v="0"/>
    <x v="53"/>
    <n v="38"/>
  </r>
  <r>
    <d v="2013-09-09T00:00:00"/>
    <s v="ativada"/>
    <s v="imagem onix 2014"/>
    <x v="0"/>
    <s v="qualificada"/>
    <n v="0.8"/>
    <n v="0"/>
    <n v="1"/>
    <n v="0"/>
    <x v="0"/>
    <x v="110"/>
    <n v="37"/>
  </r>
  <r>
    <d v="2013-09-26T00:00:00"/>
    <s v="ativada"/>
    <s v="fotos Onix"/>
    <x v="0"/>
    <s v="qualificada"/>
    <n v="0.27"/>
    <n v="3"/>
    <n v="109"/>
    <n v="0.61"/>
    <x v="0"/>
    <x v="65"/>
    <n v="39"/>
  </r>
  <r>
    <d v="2013-08-28T00:00:00"/>
    <s v="ativada"/>
    <s v="Onix chevrolete"/>
    <x v="4"/>
    <s v="qualificada"/>
    <n v="0.8"/>
    <n v="0"/>
    <n v="0"/>
    <n v="0"/>
    <x v="0"/>
    <x v="14"/>
    <n v="35"/>
  </r>
  <r>
    <d v="2013-09-12T00:00:00"/>
    <s v="ativada"/>
    <s v="carro Onyx"/>
    <x v="1"/>
    <s v="qualificada"/>
    <n v="0.89"/>
    <n v="1"/>
    <n v="18"/>
    <n v="0.28999999999999998"/>
    <x v="0"/>
    <x v="82"/>
    <n v="37"/>
  </r>
  <r>
    <d v="2013-09-12T00:00:00"/>
    <s v="ativada"/>
    <s v="foto Onyx"/>
    <x v="0"/>
    <s v="qualificada"/>
    <n v="0.63"/>
    <n v="3"/>
    <n v="9"/>
    <n v="1.08"/>
    <x v="0"/>
    <x v="108"/>
    <n v="37"/>
  </r>
  <r>
    <d v="2013-09-18T00:00:00"/>
    <s v="ativada"/>
    <s v="onix 2012"/>
    <x v="2"/>
    <s v="qualificada"/>
    <n v="0.45"/>
    <n v="3"/>
    <n v="64"/>
    <n v="0.73"/>
    <x v="0"/>
    <x v="2"/>
    <n v="38"/>
  </r>
  <r>
    <d v="2013-09-06T00:00:00"/>
    <s v="ativada"/>
    <s v="automóvel Onix"/>
    <x v="1"/>
    <s v="qualificada"/>
    <n v="0.92"/>
    <n v="16"/>
    <n v="90"/>
    <n v="6.53"/>
    <x v="0"/>
    <x v="86"/>
    <n v="36"/>
  </r>
  <r>
    <d v="2013-09-13T00:00:00"/>
    <s v="ativada"/>
    <s v="foto novo Onix"/>
    <x v="0"/>
    <s v="qualificada"/>
    <n v="0.8"/>
    <n v="1"/>
    <n v="5"/>
    <n v="7.0000000000000007E-2"/>
    <x v="0"/>
    <x v="67"/>
    <n v="37"/>
  </r>
  <r>
    <d v="2013-08-29T00:00:00"/>
    <s v="ativada"/>
    <s v="Onyx diesel"/>
    <x v="7"/>
    <s v="qualificada"/>
    <n v="0.8"/>
    <n v="0"/>
    <n v="1"/>
    <n v="0"/>
    <x v="0"/>
    <x v="80"/>
    <n v="35"/>
  </r>
  <r>
    <d v="2013-08-30T00:00:00"/>
    <s v="ativada"/>
    <s v="fotos novo Onix"/>
    <x v="0"/>
    <s v="qualificada"/>
    <n v="1.1599999999999999"/>
    <n v="1"/>
    <n v="10"/>
    <n v="0.38"/>
    <x v="0"/>
    <x v="79"/>
    <n v="35"/>
  </r>
  <r>
    <d v="2013-09-25T00:00:00"/>
    <s v="ativada"/>
    <s v="Onix general motors"/>
    <x v="4"/>
    <s v="qualificada"/>
    <n v="0.2"/>
    <n v="0"/>
    <n v="1"/>
    <n v="0"/>
    <x v="0"/>
    <x v="62"/>
    <n v="39"/>
  </r>
  <r>
    <d v="2013-09-06T00:00:00"/>
    <s v="ativada"/>
    <s v="onix 2012 chevrolet"/>
    <x v="2"/>
    <s v="qualificada"/>
    <n v="0.53"/>
    <n v="13"/>
    <n v="58"/>
    <n v="2.39"/>
    <x v="0"/>
    <x v="37"/>
    <n v="36"/>
  </r>
  <r>
    <d v="2013-08-28T00:00:00"/>
    <s v="ativada"/>
    <s v="carro Onix LS"/>
    <x v="8"/>
    <s v="qualificada"/>
    <n v="0.8"/>
    <n v="0"/>
    <n v="1"/>
    <n v="0"/>
    <x v="0"/>
    <x v="109"/>
    <n v="35"/>
  </r>
  <r>
    <d v="2013-09-06T00:00:00"/>
    <s v="ativada"/>
    <s v="carro onix 2013"/>
    <x v="2"/>
    <s v="qualificada"/>
    <n v="0.48"/>
    <n v="1"/>
    <n v="18"/>
    <n v="0.05"/>
    <x v="0"/>
    <x v="38"/>
    <n v="36"/>
  </r>
  <r>
    <d v="2013-09-20T00:00:00"/>
    <s v="ativada"/>
    <s v="onix LT 2014 GM"/>
    <x v="6"/>
    <s v="qualificada"/>
    <n v="0.8"/>
    <n v="0"/>
    <n v="2"/>
    <n v="0"/>
    <x v="0"/>
    <x v="125"/>
    <n v="38"/>
  </r>
  <r>
    <d v="2013-09-25T00:00:00"/>
    <s v="ativada"/>
    <s v="carros Onix LT"/>
    <x v="6"/>
    <s v="qualificada"/>
    <n v="0.8"/>
    <n v="0"/>
    <n v="3"/>
    <n v="0"/>
    <x v="0"/>
    <x v="89"/>
    <n v="39"/>
  </r>
  <r>
    <d v="2013-08-30T00:00:00"/>
    <s v="ativada"/>
    <s v="fotos onix 2012"/>
    <x v="0"/>
    <s v="qualificada"/>
    <n v="0.8"/>
    <n v="0"/>
    <n v="3"/>
    <n v="0"/>
    <x v="0"/>
    <x v="96"/>
    <n v="35"/>
  </r>
  <r>
    <d v="2013-09-09T00:00:00"/>
    <s v="ativada"/>
    <s v="automóvel Onix"/>
    <x v="1"/>
    <s v="qualificada"/>
    <n v="0.92"/>
    <n v="10"/>
    <n v="95"/>
    <n v="3.58"/>
    <x v="0"/>
    <x v="86"/>
    <n v="37"/>
  </r>
  <r>
    <d v="2013-09-10T00:00:00"/>
    <s v="ativada"/>
    <s v="carros Onix LS"/>
    <x v="8"/>
    <s v="qualificada"/>
    <n v="0.8"/>
    <n v="0"/>
    <n v="1"/>
    <n v="0"/>
    <x v="0"/>
    <x v="99"/>
    <n v="37"/>
  </r>
  <r>
    <d v="2013-09-10T00:00:00"/>
    <s v="ativada"/>
    <s v="Onix automática"/>
    <x v="3"/>
    <s v="qualificada"/>
    <n v="0.63"/>
    <n v="2"/>
    <n v="23"/>
    <n v="0.59"/>
    <x v="0"/>
    <x v="7"/>
    <n v="37"/>
  </r>
  <r>
    <d v="2013-09-13T00:00:00"/>
    <s v="ativada"/>
    <s v="novo Onix chevrolet"/>
    <x v="4"/>
    <s v="qualificada"/>
    <n v="0.14000000000000001"/>
    <n v="2"/>
    <n v="4"/>
    <n v="0.15"/>
    <x v="0"/>
    <x v="76"/>
    <n v="37"/>
  </r>
  <r>
    <d v="2013-09-24T00:00:00"/>
    <s v="ativada"/>
    <s v="Onix LT"/>
    <x v="6"/>
    <s v="qualificada"/>
    <n v="0.37"/>
    <n v="19"/>
    <n v="110"/>
    <n v="4.0199999999999996"/>
    <x v="0"/>
    <x v="26"/>
    <n v="39"/>
  </r>
  <r>
    <d v="2013-09-24T00:00:00"/>
    <s v="ativada"/>
    <s v="carros Onix"/>
    <x v="1"/>
    <s v="qualificada"/>
    <n v="0.37"/>
    <n v="3"/>
    <n v="64"/>
    <n v="0.49"/>
    <x v="0"/>
    <x v="95"/>
    <n v="39"/>
  </r>
  <r>
    <d v="2013-09-06T00:00:00"/>
    <s v="ativada"/>
    <s v="Onix 6 marchas"/>
    <x v="3"/>
    <s v="qualificada"/>
    <n v="0.8"/>
    <n v="0"/>
    <n v="9"/>
    <n v="0"/>
    <x v="0"/>
    <x v="4"/>
    <n v="36"/>
  </r>
  <r>
    <d v="2013-09-01T00:00:00"/>
    <s v="ativada"/>
    <s v="automóveis Onix"/>
    <x v="1"/>
    <s v="qualificada"/>
    <n v="0.6"/>
    <n v="0"/>
    <n v="1"/>
    <n v="0"/>
    <x v="0"/>
    <x v="88"/>
    <n v="35"/>
  </r>
  <r>
    <d v="2013-09-10T00:00:00"/>
    <s v="ativada"/>
    <s v="carro novo onix 2013"/>
    <x v="2"/>
    <s v="qualificada"/>
    <n v="0.8"/>
    <n v="0"/>
    <n v="4"/>
    <n v="0"/>
    <x v="0"/>
    <x v="43"/>
    <n v="37"/>
  </r>
  <r>
    <d v="2013-09-25T00:00:00"/>
    <s v="ativada"/>
    <s v="Onix automatizado"/>
    <x v="3"/>
    <s v="qualificada"/>
    <n v="0.8"/>
    <n v="19"/>
    <n v="103"/>
    <n v="4.92"/>
    <x v="0"/>
    <x v="20"/>
    <n v="39"/>
  </r>
  <r>
    <d v="2013-09-27T00:00:00"/>
    <s v="ativada"/>
    <s v="foto Onyx"/>
    <x v="0"/>
    <s v="qualificada"/>
    <n v="0.63"/>
    <n v="0"/>
    <n v="7"/>
    <n v="0"/>
    <x v="0"/>
    <x v="108"/>
    <n v="39"/>
  </r>
  <r>
    <d v="2013-09-10T00:00:00"/>
    <s v="ativada"/>
    <s v="novo onix 2014 GM"/>
    <x v="2"/>
    <s v="baixo volume de pesquisa"/>
    <n v="0.85"/>
    <n v="1"/>
    <n v="8"/>
    <n v="0.17"/>
    <x v="0"/>
    <x v="63"/>
    <n v="37"/>
  </r>
  <r>
    <d v="2013-09-16T00:00:00"/>
    <s v="ativada"/>
    <s v="Onix LS"/>
    <x v="8"/>
    <s v="qualificada"/>
    <n v="0.24"/>
    <n v="7"/>
    <n v="46"/>
    <n v="1.29"/>
    <x v="0"/>
    <x v="97"/>
    <n v="38"/>
  </r>
  <r>
    <d v="2013-09-14T00:00:00"/>
    <s v="ativada"/>
    <s v="veículos Onix"/>
    <x v="1"/>
    <s v="qualificada"/>
    <n v="0.85"/>
    <n v="4"/>
    <n v="94"/>
    <n v="1.45"/>
    <x v="0"/>
    <x v="6"/>
    <n v="37"/>
  </r>
  <r>
    <d v="2013-09-04T00:00:00"/>
    <s v="ativada"/>
    <s v="Onix chevy"/>
    <x v="4"/>
    <s v="qualificada"/>
    <n v="0.67"/>
    <n v="7"/>
    <n v="74"/>
    <n v="0.88"/>
    <x v="0"/>
    <x v="44"/>
    <n v="36"/>
  </r>
  <r>
    <d v="2013-09-19T00:00:00"/>
    <s v="ativada"/>
    <s v="onix LT 2012 chevrolet"/>
    <x v="6"/>
    <s v="baixo volume de pesquisa"/>
    <n v="0.8"/>
    <n v="0"/>
    <n v="1"/>
    <n v="0"/>
    <x v="0"/>
    <x v="105"/>
    <n v="38"/>
  </r>
  <r>
    <d v="2013-09-21T00:00:00"/>
    <s v="ativada"/>
    <s v="novo onix 2012"/>
    <x v="2"/>
    <s v="qualificada"/>
    <n v="0.67"/>
    <n v="2"/>
    <n v="29"/>
    <n v="1.1200000000000001"/>
    <x v="0"/>
    <x v="24"/>
    <n v="38"/>
  </r>
  <r>
    <d v="2013-09-15T00:00:00"/>
    <s v="ativada"/>
    <s v="novo onix 2013 chevrolet"/>
    <x v="2"/>
    <s v="qualificada"/>
    <n v="0.9"/>
    <n v="1"/>
    <n v="10"/>
    <n v="7.0000000000000007E-2"/>
    <x v="0"/>
    <x v="60"/>
    <n v="37"/>
  </r>
  <r>
    <d v="2013-08-31T00:00:00"/>
    <s v="ativada"/>
    <s v="onix LS 2013"/>
    <x v="8"/>
    <s v="qualificada"/>
    <n v="0.8"/>
    <n v="0"/>
    <n v="1"/>
    <n v="0"/>
    <x v="0"/>
    <x v="75"/>
    <n v="35"/>
  </r>
  <r>
    <d v="2013-09-08T00:00:00"/>
    <s v="ativada"/>
    <s v="lançamento Onix"/>
    <x v="5"/>
    <s v="qualificada"/>
    <n v="0.8"/>
    <n v="4"/>
    <n v="51"/>
    <n v="0.96"/>
    <x v="0"/>
    <x v="77"/>
    <n v="36"/>
  </r>
  <r>
    <d v="2013-08-28T00:00:00"/>
    <s v="ativada"/>
    <s v="automóvel Onix"/>
    <x v="1"/>
    <s v="qualificada"/>
    <n v="0.92"/>
    <n v="5"/>
    <n v="58"/>
    <n v="2.71"/>
    <x v="0"/>
    <x v="86"/>
    <n v="35"/>
  </r>
  <r>
    <d v="2013-09-17T00:00:00"/>
    <s v="ativada"/>
    <s v="Onix LT GM"/>
    <x v="6"/>
    <s v="qualificada"/>
    <n v="0.3"/>
    <n v="0"/>
    <n v="3"/>
    <n v="0"/>
    <x v="0"/>
    <x v="100"/>
    <n v="38"/>
  </r>
  <r>
    <d v="2013-09-07T00:00:00"/>
    <s v="ativada"/>
    <s v="onyx 2014 chevrolet"/>
    <x v="2"/>
    <s v="qualificada"/>
    <n v="0.8"/>
    <n v="0"/>
    <n v="1"/>
    <n v="0"/>
    <x v="0"/>
    <x v="23"/>
    <n v="36"/>
  </r>
  <r>
    <d v="2013-09-09T00:00:00"/>
    <s v="ativada"/>
    <s v="onix LS 2012"/>
    <x v="8"/>
    <s v="qualificada"/>
    <n v="0.8"/>
    <n v="1"/>
    <n v="3"/>
    <n v="0.44"/>
    <x v="0"/>
    <x v="32"/>
    <n v="37"/>
  </r>
  <r>
    <d v="2013-09-15T00:00:00"/>
    <s v="ativada"/>
    <s v="Onyx automático"/>
    <x v="3"/>
    <s v="baixo volume de pesquisa"/>
    <n v="0.62"/>
    <n v="7"/>
    <n v="54"/>
    <n v="1.74"/>
    <x v="0"/>
    <x v="83"/>
    <n v="37"/>
  </r>
  <r>
    <d v="2013-08-31T00:00:00"/>
    <s v="ativada"/>
    <s v="onyx 2014"/>
    <x v="2"/>
    <s v="qualificada"/>
    <n v="0.95"/>
    <n v="0"/>
    <n v="12"/>
    <n v="0"/>
    <x v="0"/>
    <x v="49"/>
    <n v="35"/>
  </r>
  <r>
    <d v="2013-09-27T00:00:00"/>
    <s v="ativada"/>
    <s v="Onix general motors"/>
    <x v="4"/>
    <s v="qualificada"/>
    <n v="0.2"/>
    <n v="0"/>
    <n v="1"/>
    <n v="0"/>
    <x v="0"/>
    <x v="62"/>
    <n v="39"/>
  </r>
  <r>
    <d v="2013-09-02T00:00:00"/>
    <s v="ativada"/>
    <s v="lançamento Onix"/>
    <x v="5"/>
    <s v="qualificada"/>
    <n v="0.8"/>
    <n v="2"/>
    <n v="41"/>
    <n v="0.49"/>
    <x v="0"/>
    <x v="77"/>
    <n v="36"/>
  </r>
  <r>
    <d v="2013-09-24T00:00:00"/>
    <s v="ativada"/>
    <s v="onix 2014"/>
    <x v="2"/>
    <s v="qualificada"/>
    <n v="0.53"/>
    <n v="103"/>
    <n v="652"/>
    <n v="36.51"/>
    <x v="0"/>
    <x v="27"/>
    <n v="39"/>
  </r>
  <r>
    <d v="2013-09-25T00:00:00"/>
    <s v="ativada"/>
    <s v="carros Onix LS"/>
    <x v="8"/>
    <s v="qualificada"/>
    <n v="0.8"/>
    <n v="0"/>
    <n v="1"/>
    <n v="0"/>
    <x v="0"/>
    <x v="99"/>
    <n v="39"/>
  </r>
  <r>
    <d v="2013-09-03T00:00:00"/>
    <s v="ativada"/>
    <s v="Onix LT GM"/>
    <x v="6"/>
    <s v="qualificada"/>
    <n v="0.3"/>
    <n v="1"/>
    <n v="2"/>
    <n v="0.23"/>
    <x v="0"/>
    <x v="100"/>
    <n v="36"/>
  </r>
  <r>
    <d v="2013-08-31T00:00:00"/>
    <s v="ativada"/>
    <s v="foto Onyx"/>
    <x v="0"/>
    <s v="qualificada"/>
    <n v="0.63"/>
    <n v="1"/>
    <n v="9"/>
    <n v="0.35"/>
    <x v="0"/>
    <x v="108"/>
    <n v="35"/>
  </r>
  <r>
    <d v="2013-09-18T00:00:00"/>
    <s v="ativada"/>
    <s v="carro Onix"/>
    <x v="1"/>
    <s v="qualificada"/>
    <n v="0.5"/>
    <n v="73"/>
    <n v="596"/>
    <n v="10.32"/>
    <x v="0"/>
    <x v="115"/>
    <n v="38"/>
  </r>
  <r>
    <d v="2013-09-16T00:00:00"/>
    <s v="ativada"/>
    <s v="Novo Onix LT"/>
    <x v="6"/>
    <s v="qualificada"/>
    <n v="0.8"/>
    <n v="0"/>
    <n v="3"/>
    <n v="0"/>
    <x v="0"/>
    <x v="81"/>
    <n v="38"/>
  </r>
  <r>
    <d v="2013-09-27T00:00:00"/>
    <s v="ativada"/>
    <s v="onix LT 2014"/>
    <x v="6"/>
    <s v="qualificada"/>
    <n v="0.8"/>
    <n v="2"/>
    <n v="15"/>
    <n v="0.24"/>
    <x v="0"/>
    <x v="116"/>
    <n v="39"/>
  </r>
  <r>
    <d v="2013-09-04T00:00:00"/>
    <s v="ativada"/>
    <s v="novo Onix GM"/>
    <x v="4"/>
    <s v="qualificada"/>
    <n v="0.97"/>
    <n v="5"/>
    <n v="27"/>
    <n v="1.81"/>
    <x v="0"/>
    <x v="36"/>
    <n v="36"/>
  </r>
  <r>
    <d v="2013-09-05T00:00:00"/>
    <s v="ativada"/>
    <s v="fotos onix 2014"/>
    <x v="0"/>
    <s v="qualificada"/>
    <n v="0.8"/>
    <n v="1"/>
    <n v="9"/>
    <n v="0.8"/>
    <x v="0"/>
    <x v="90"/>
    <n v="36"/>
  </r>
  <r>
    <d v="2013-09-17T00:00:00"/>
    <s v="ativada"/>
    <s v="Onix GM"/>
    <x v="4"/>
    <s v="qualificada"/>
    <n v="0.49"/>
    <n v="15"/>
    <n v="88"/>
    <n v="3.46"/>
    <x v="0"/>
    <x v="9"/>
    <n v="38"/>
  </r>
  <r>
    <d v="2013-09-19T00:00:00"/>
    <s v="ativada"/>
    <s v="novo onix 2013"/>
    <x v="2"/>
    <s v="qualificada"/>
    <n v="0.57999999999999996"/>
    <n v="80"/>
    <n v="398"/>
    <n v="25.96"/>
    <x v="0"/>
    <x v="35"/>
    <n v="38"/>
  </r>
  <r>
    <d v="2013-09-02T00:00:00"/>
    <s v="ativada"/>
    <s v="novo Onix automático"/>
    <x v="3"/>
    <s v="qualificada"/>
    <n v="0.8"/>
    <n v="3"/>
    <n v="13"/>
    <n v="0.86"/>
    <x v="0"/>
    <x v="10"/>
    <n v="36"/>
  </r>
  <r>
    <d v="2013-09-22T00:00:00"/>
    <s v="ativada"/>
    <s v="novo onix 2014"/>
    <x v="2"/>
    <s v="qualificada"/>
    <n v="0.68"/>
    <n v="10"/>
    <n v="58"/>
    <n v="3.04"/>
    <x v="0"/>
    <x v="8"/>
    <n v="38"/>
  </r>
  <r>
    <d v="2013-09-04T00:00:00"/>
    <s v="ativada"/>
    <s v="veículo Onix"/>
    <x v="1"/>
    <s v="qualificada"/>
    <n v="0.38"/>
    <n v="0"/>
    <n v="3"/>
    <n v="0"/>
    <x v="0"/>
    <x v="19"/>
    <n v="36"/>
  </r>
  <r>
    <d v="2013-08-29T00:00:00"/>
    <s v="ativada"/>
    <s v="data de lançamento Onix"/>
    <x v="5"/>
    <s v="qualificada"/>
    <n v="0.8"/>
    <n v="0"/>
    <n v="2"/>
    <n v="0"/>
    <x v="0"/>
    <x v="123"/>
    <n v="35"/>
  </r>
  <r>
    <d v="2013-09-10T00:00:00"/>
    <s v="ativada"/>
    <s v="Onyx LT"/>
    <x v="6"/>
    <s v="qualificada"/>
    <n v="0.52"/>
    <n v="1"/>
    <n v="5"/>
    <n v="0.11"/>
    <x v="0"/>
    <x v="91"/>
    <n v="37"/>
  </r>
  <r>
    <d v="2013-08-31T00:00:00"/>
    <s v="ativada"/>
    <s v="onix LT 2013"/>
    <x v="6"/>
    <s v="qualificada"/>
    <n v="0.8"/>
    <n v="0"/>
    <n v="14"/>
    <n v="0"/>
    <x v="0"/>
    <x v="29"/>
    <n v="35"/>
  </r>
  <r>
    <d v="2013-09-23T00:00:00"/>
    <s v="ativada"/>
    <s v="[Onix chevrolet]"/>
    <x v="4"/>
    <s v="qualificada"/>
    <n v="0.65"/>
    <n v="137"/>
    <n v="571"/>
    <n v="47.3"/>
    <x v="0"/>
    <x v="56"/>
    <n v="39"/>
  </r>
  <r>
    <d v="2013-09-27T00:00:00"/>
    <s v="ativada"/>
    <s v="carros onix 2014"/>
    <x v="2"/>
    <s v="qualificada"/>
    <n v="0.85"/>
    <n v="0"/>
    <n v="11"/>
    <n v="0"/>
    <x v="0"/>
    <x v="5"/>
    <n v="39"/>
  </r>
  <r>
    <d v="2013-09-19T00:00:00"/>
    <s v="ativada"/>
    <s v="[Onix chevrolet]"/>
    <x v="4"/>
    <s v="qualificada"/>
    <n v="0.65"/>
    <n v="103"/>
    <n v="502"/>
    <n v="30.9"/>
    <x v="0"/>
    <x v="56"/>
    <n v="38"/>
  </r>
  <r>
    <d v="2013-09-17T00:00:00"/>
    <s v="ativada"/>
    <s v="Onix transmissão automática"/>
    <x v="3"/>
    <s v="qualificada"/>
    <n v="0.8"/>
    <n v="0"/>
    <n v="0"/>
    <n v="0"/>
    <x v="0"/>
    <x v="66"/>
    <n v="38"/>
  </r>
  <r>
    <d v="2013-09-10T00:00:00"/>
    <s v="ativada"/>
    <s v="Onix transmissão automática"/>
    <x v="3"/>
    <s v="qualificada"/>
    <n v="0.8"/>
    <n v="0"/>
    <n v="5"/>
    <n v="0"/>
    <x v="0"/>
    <x v="66"/>
    <n v="37"/>
  </r>
  <r>
    <d v="2013-08-29T00:00:00"/>
    <s v="ativada"/>
    <s v="novo Onix automático"/>
    <x v="3"/>
    <s v="qualificada"/>
    <n v="0.8"/>
    <n v="3"/>
    <n v="21"/>
    <n v="1.81"/>
    <x v="0"/>
    <x v="10"/>
    <n v="35"/>
  </r>
  <r>
    <d v="2013-08-30T00:00:00"/>
    <s v="ativada"/>
    <s v="flagra Onix"/>
    <x v="0"/>
    <s v="baixo volume de pesquisa"/>
    <n v="0.8"/>
    <n v="0"/>
    <n v="1"/>
    <n v="0"/>
    <x v="0"/>
    <x v="50"/>
    <n v="35"/>
  </r>
  <r>
    <d v="2013-09-13T00:00:00"/>
    <s v="ativada"/>
    <s v="carros Onyx"/>
    <x v="1"/>
    <s v="qualificada"/>
    <n v="0.8"/>
    <n v="7"/>
    <n v="71"/>
    <n v="1.23"/>
    <x v="0"/>
    <x v="1"/>
    <n v="37"/>
  </r>
  <r>
    <d v="2013-09-06T00:00:00"/>
    <s v="ativada"/>
    <s v="Onix LT GM"/>
    <x v="6"/>
    <s v="qualificada"/>
    <n v="0.3"/>
    <n v="0"/>
    <n v="1"/>
    <n v="0"/>
    <x v="0"/>
    <x v="100"/>
    <n v="36"/>
  </r>
  <r>
    <d v="2013-08-28T00:00:00"/>
    <s v="ativada"/>
    <s v="onix LS 2014 chevrolet"/>
    <x v="8"/>
    <s v="qualificada"/>
    <n v="0.8"/>
    <n v="0"/>
    <n v="0"/>
    <n v="0"/>
    <x v="0"/>
    <x v="126"/>
    <n v="35"/>
  </r>
  <r>
    <d v="2013-09-27T00:00:00"/>
    <s v="ativada"/>
    <s v="veículos Onix"/>
    <x v="1"/>
    <s v="qualificada"/>
    <n v="0.85"/>
    <n v="1"/>
    <n v="19"/>
    <n v="0.55000000000000004"/>
    <x v="0"/>
    <x v="6"/>
    <n v="39"/>
  </r>
  <r>
    <d v="2013-09-04T00:00:00"/>
    <s v="ativada"/>
    <s v="carros onix 2012"/>
    <x v="2"/>
    <s v="qualificada"/>
    <n v="0.8"/>
    <n v="4"/>
    <n v="34"/>
    <n v="1.61"/>
    <x v="0"/>
    <x v="46"/>
    <n v="36"/>
  </r>
  <r>
    <d v="2013-09-07T00:00:00"/>
    <s v="ativada"/>
    <s v="Onix automatizado"/>
    <x v="3"/>
    <s v="qualificada"/>
    <n v="0.8"/>
    <n v="91"/>
    <n v="470"/>
    <n v="34.33"/>
    <x v="0"/>
    <x v="20"/>
    <n v="36"/>
  </r>
  <r>
    <d v="2013-09-07T00:00:00"/>
    <s v="ativada"/>
    <s v="foto onix 2013"/>
    <x v="0"/>
    <s v="qualificada"/>
    <n v="0.8"/>
    <n v="1"/>
    <n v="4"/>
    <n v="0.41"/>
    <x v="0"/>
    <x v="57"/>
    <n v="36"/>
  </r>
  <r>
    <d v="2013-09-01T00:00:00"/>
    <s v="ativada"/>
    <s v="carro Onyx"/>
    <x v="1"/>
    <s v="qualificada"/>
    <n v="0.89"/>
    <n v="3"/>
    <n v="30"/>
    <n v="1.27"/>
    <x v="0"/>
    <x v="82"/>
    <n v="35"/>
  </r>
  <r>
    <d v="2013-09-15T00:00:00"/>
    <s v="ativada"/>
    <s v="novo Onix GM"/>
    <x v="4"/>
    <s v="qualificada"/>
    <n v="0.97"/>
    <n v="3"/>
    <n v="11"/>
    <n v="0.53"/>
    <x v="0"/>
    <x v="36"/>
    <n v="37"/>
  </r>
  <r>
    <d v="2013-09-21T00:00:00"/>
    <s v="ativada"/>
    <s v="Onix diesel"/>
    <x v="7"/>
    <s v="qualificada"/>
    <n v="0.8"/>
    <n v="0"/>
    <n v="1"/>
    <n v="0"/>
    <x v="0"/>
    <x v="28"/>
    <n v="38"/>
  </r>
  <r>
    <d v="2013-09-16T00:00:00"/>
    <s v="ativada"/>
    <s v="[Onix GM]"/>
    <x v="4"/>
    <s v="qualificada"/>
    <n v="0.41"/>
    <n v="8"/>
    <n v="38"/>
    <n v="1.6"/>
    <x v="0"/>
    <x v="9"/>
    <n v="38"/>
  </r>
  <r>
    <d v="2013-09-13T00:00:00"/>
    <s v="ativada"/>
    <s v="lançamentos Onix"/>
    <x v="5"/>
    <s v="qualificada"/>
    <n v="0.8"/>
    <n v="3"/>
    <n v="8"/>
    <n v="1.54"/>
    <x v="0"/>
    <x v="18"/>
    <n v="37"/>
  </r>
  <r>
    <d v="2013-09-16T00:00:00"/>
    <s v="ativada"/>
    <s v="carro novo Onix"/>
    <x v="1"/>
    <s v="qualificada"/>
    <n v="0.25"/>
    <n v="1"/>
    <n v="5"/>
    <n v="0.11"/>
    <x v="0"/>
    <x v="3"/>
    <n v="38"/>
  </r>
  <r>
    <d v="2013-09-09T00:00:00"/>
    <s v="ativada"/>
    <s v="Onyx automático"/>
    <x v="3"/>
    <s v="baixo volume de pesquisa"/>
    <n v="0.62"/>
    <n v="7"/>
    <n v="89"/>
    <n v="1.87"/>
    <x v="0"/>
    <x v="83"/>
    <n v="37"/>
  </r>
  <r>
    <d v="2013-09-09T00:00:00"/>
    <s v="ativada"/>
    <s v="carro novo onix 2014"/>
    <x v="2"/>
    <s v="qualificada"/>
    <n v="0.8"/>
    <n v="1"/>
    <n v="5"/>
    <n v="0.49"/>
    <x v="0"/>
    <x v="111"/>
    <n v="37"/>
  </r>
  <r>
    <d v="2013-09-13T00:00:00"/>
    <s v="ativada"/>
    <s v="lançamento Onix"/>
    <x v="5"/>
    <s v="qualificada"/>
    <n v="0.8"/>
    <n v="3"/>
    <n v="22"/>
    <n v="0.92"/>
    <x v="0"/>
    <x v="77"/>
    <n v="37"/>
  </r>
  <r>
    <d v="2013-09-24T00:00:00"/>
    <s v="ativada"/>
    <s v="onix LS 2014"/>
    <x v="8"/>
    <s v="qualificada"/>
    <n v="0.8"/>
    <n v="0"/>
    <n v="1"/>
    <n v="0"/>
    <x v="0"/>
    <x v="78"/>
    <n v="39"/>
  </r>
  <r>
    <d v="2013-09-11T00:00:00"/>
    <s v="ativada"/>
    <s v="carro Onix"/>
    <x v="1"/>
    <s v="qualificada"/>
    <n v="0.5"/>
    <n v="89"/>
    <n v="585"/>
    <n v="13.36"/>
    <x v="0"/>
    <x v="115"/>
    <n v="37"/>
  </r>
  <r>
    <d v="2013-08-29T00:00:00"/>
    <s v="ativada"/>
    <s v="Onix LT GM"/>
    <x v="6"/>
    <s v="qualificada"/>
    <n v="0.3"/>
    <n v="0"/>
    <n v="2"/>
    <n v="0"/>
    <x v="0"/>
    <x v="100"/>
    <n v="35"/>
  </r>
  <r>
    <d v="2013-09-06T00:00:00"/>
    <s v="ativada"/>
    <s v="Novo Onix LT"/>
    <x v="6"/>
    <s v="qualificada"/>
    <n v="0.8"/>
    <n v="0"/>
    <n v="2"/>
    <n v="0"/>
    <x v="0"/>
    <x v="81"/>
    <n v="36"/>
  </r>
  <r>
    <d v="2013-08-28T00:00:00"/>
    <s v="ativada"/>
    <s v="novo Onix automático"/>
    <x v="3"/>
    <s v="qualificada"/>
    <n v="0.8"/>
    <n v="3"/>
    <n v="12"/>
    <n v="0.89"/>
    <x v="0"/>
    <x v="10"/>
    <n v="35"/>
  </r>
  <r>
    <d v="2013-09-28T00:00:00"/>
    <s v="ativada"/>
    <s v="Onix LS"/>
    <x v="8"/>
    <s v="qualificada"/>
    <n v="0.24"/>
    <n v="3"/>
    <n v="28"/>
    <n v="0.37"/>
    <x v="0"/>
    <x v="97"/>
    <n v="39"/>
  </r>
  <r>
    <d v="2013-09-23T00:00:00"/>
    <s v="ativada"/>
    <s v="novo onix 2012"/>
    <x v="2"/>
    <s v="qualificada"/>
    <n v="0.67"/>
    <n v="4"/>
    <n v="44"/>
    <n v="2.12"/>
    <x v="0"/>
    <x v="24"/>
    <n v="39"/>
  </r>
  <r>
    <d v="2013-08-31T00:00:00"/>
    <s v="ativada"/>
    <s v="Onix câmbio automático"/>
    <x v="3"/>
    <s v="qualificada"/>
    <n v="0.8"/>
    <n v="4"/>
    <n v="41"/>
    <n v="2.27"/>
    <x v="0"/>
    <x v="31"/>
    <n v="35"/>
  </r>
  <r>
    <d v="2013-09-19T00:00:00"/>
    <s v="ativada"/>
    <s v="onix 2013 automático"/>
    <x v="3"/>
    <s v="qualificada"/>
    <n v="0.8"/>
    <n v="1"/>
    <n v="5"/>
    <n v="0.51"/>
    <x v="0"/>
    <x v="48"/>
    <n v="38"/>
  </r>
  <r>
    <d v="2013-09-28T00:00:00"/>
    <s v="ativada"/>
    <s v="Onyx LT"/>
    <x v="6"/>
    <s v="qualificada"/>
    <n v="0.52"/>
    <n v="0"/>
    <n v="1"/>
    <n v="0"/>
    <x v="0"/>
    <x v="91"/>
    <n v="39"/>
  </r>
  <r>
    <d v="2013-09-19T00:00:00"/>
    <s v="ativada"/>
    <s v="onix LS 2014"/>
    <x v="8"/>
    <s v="qualificada"/>
    <n v="0.8"/>
    <n v="0"/>
    <n v="2"/>
    <n v="0"/>
    <x v="0"/>
    <x v="78"/>
    <n v="38"/>
  </r>
  <r>
    <d v="2013-09-10T00:00:00"/>
    <s v="ativada"/>
    <s v="foto onix 2013"/>
    <x v="0"/>
    <s v="qualificada"/>
    <n v="0.8"/>
    <n v="2"/>
    <n v="4"/>
    <n v="0.71"/>
    <x v="0"/>
    <x v="57"/>
    <n v="37"/>
  </r>
  <r>
    <d v="2013-09-11T00:00:00"/>
    <s v="ativada"/>
    <s v="onix 2013"/>
    <x v="2"/>
    <s v="qualificada"/>
    <n v="0.43"/>
    <n v="8"/>
    <n v="62"/>
    <n v="1.57"/>
    <x v="0"/>
    <x v="42"/>
    <n v="37"/>
  </r>
  <r>
    <d v="2013-09-22T00:00:00"/>
    <s v="ativada"/>
    <s v="onix LT 2012"/>
    <x v="6"/>
    <s v="qualificada"/>
    <n v="0.8"/>
    <n v="1"/>
    <n v="3"/>
    <n v="0.14000000000000001"/>
    <x v="0"/>
    <x v="64"/>
    <n v="38"/>
  </r>
  <r>
    <d v="2013-08-30T00:00:00"/>
    <s v="ativada"/>
    <s v="lançamento onix 2013"/>
    <x v="2"/>
    <s v="qualificada"/>
    <n v="0.8"/>
    <n v="0"/>
    <n v="2"/>
    <n v="0"/>
    <x v="0"/>
    <x v="47"/>
    <n v="35"/>
  </r>
  <r>
    <d v="2013-09-21T00:00:00"/>
    <s v="ativada"/>
    <s v="Onix automático"/>
    <x v="3"/>
    <s v="qualificada"/>
    <n v="0.28000000000000003"/>
    <n v="0"/>
    <n v="16"/>
    <n v="0"/>
    <x v="0"/>
    <x v="39"/>
    <n v="38"/>
  </r>
  <r>
    <d v="2013-09-15T00:00:00"/>
    <s v="ativada"/>
    <s v="onyx 2012"/>
    <x v="2"/>
    <s v="qualificada"/>
    <n v="0.85"/>
    <n v="2"/>
    <n v="12"/>
    <n v="1.44"/>
    <x v="0"/>
    <x v="53"/>
    <n v="37"/>
  </r>
  <r>
    <d v="2013-08-30T00:00:00"/>
    <s v="ativada"/>
    <s v="Onix chevrolete"/>
    <x v="4"/>
    <s v="qualificada"/>
    <n v="0.8"/>
    <n v="1"/>
    <n v="3"/>
    <n v="0.26"/>
    <x v="0"/>
    <x v="14"/>
    <n v="35"/>
  </r>
  <r>
    <d v="2013-09-28T00:00:00"/>
    <s v="ativada"/>
    <s v="fotos novo onix 2014"/>
    <x v="0"/>
    <s v="qualificada"/>
    <n v="0.8"/>
    <n v="0"/>
    <n v="1"/>
    <n v="0"/>
    <x v="0"/>
    <x v="122"/>
    <n v="39"/>
  </r>
  <r>
    <d v="2013-09-14T00:00:00"/>
    <s v="ativada"/>
    <s v="carro Onix LT"/>
    <x v="6"/>
    <s v="qualificada"/>
    <n v="0.8"/>
    <n v="10"/>
    <n v="18"/>
    <n v="2.1800000000000002"/>
    <x v="0"/>
    <x v="93"/>
    <n v="37"/>
  </r>
  <r>
    <d v="2013-09-25T00:00:00"/>
    <s v="ativada"/>
    <s v="novo onix LT 2014"/>
    <x v="6"/>
    <s v="qualificada"/>
    <n v="0.8"/>
    <n v="0"/>
    <n v="1"/>
    <n v="0"/>
    <x v="0"/>
    <x v="129"/>
    <n v="39"/>
  </r>
  <r>
    <d v="2013-09-08T00:00:00"/>
    <s v="ativada"/>
    <s v="carro onix LT 2014"/>
    <x v="6"/>
    <s v="qualificada"/>
    <n v="0.8"/>
    <n v="0"/>
    <n v="1"/>
    <n v="0"/>
    <x v="0"/>
    <x v="68"/>
    <n v="36"/>
  </r>
  <r>
    <d v="2013-09-23T00:00:00"/>
    <s v="ativada"/>
    <s v="carro onix 2013"/>
    <x v="2"/>
    <s v="qualificada"/>
    <n v="0.48"/>
    <n v="0"/>
    <n v="12"/>
    <n v="0"/>
    <x v="0"/>
    <x v="38"/>
    <n v="39"/>
  </r>
  <r>
    <d v="2013-09-11T00:00:00"/>
    <s v="ativada"/>
    <s v="Onix chevy"/>
    <x v="4"/>
    <s v="qualificada"/>
    <n v="0.67"/>
    <n v="13"/>
    <n v="72"/>
    <n v="2.6"/>
    <x v="0"/>
    <x v="44"/>
    <n v="37"/>
  </r>
  <r>
    <d v="2013-09-04T00:00:00"/>
    <s v="ativada"/>
    <s v="carros Onix"/>
    <x v="1"/>
    <s v="qualificada"/>
    <n v="0.37"/>
    <n v="2"/>
    <n v="66"/>
    <n v="0.31"/>
    <x v="0"/>
    <x v="95"/>
    <n v="36"/>
  </r>
  <r>
    <d v="2013-09-10T00:00:00"/>
    <s v="ativada"/>
    <s v="onyx 2013"/>
    <x v="2"/>
    <s v="qualificada"/>
    <n v="0.8"/>
    <n v="10"/>
    <n v="59"/>
    <n v="2.72"/>
    <x v="0"/>
    <x v="103"/>
    <n v="37"/>
  </r>
  <r>
    <d v="2013-09-23T00:00:00"/>
    <s v="ativada"/>
    <s v="lançamento onix 2014"/>
    <x v="2"/>
    <s v="qualificada"/>
    <n v="0.8"/>
    <n v="0"/>
    <n v="1"/>
    <n v="0"/>
    <x v="0"/>
    <x v="101"/>
    <n v="39"/>
  </r>
  <r>
    <d v="2013-09-07T00:00:00"/>
    <s v="ativada"/>
    <s v="onix LT 2013 chevrolet"/>
    <x v="6"/>
    <s v="qualificada"/>
    <n v="0.8"/>
    <n v="0"/>
    <n v="1"/>
    <n v="0"/>
    <x v="0"/>
    <x v="107"/>
    <n v="36"/>
  </r>
  <r>
    <d v="2013-09-16T00:00:00"/>
    <s v="ativada"/>
    <s v="carros Onix LT"/>
    <x v="6"/>
    <s v="qualificada"/>
    <n v="0.8"/>
    <n v="1"/>
    <n v="10"/>
    <n v="0.15"/>
    <x v="0"/>
    <x v="89"/>
    <n v="38"/>
  </r>
  <r>
    <d v="2013-09-26T00:00:00"/>
    <s v="ativada"/>
    <s v="novo onix 2013 chevrolet"/>
    <x v="2"/>
    <s v="qualificada"/>
    <n v="0.9"/>
    <n v="0"/>
    <n v="12"/>
    <n v="0"/>
    <x v="0"/>
    <x v="60"/>
    <n v="39"/>
  </r>
  <r>
    <d v="2013-09-01T00:00:00"/>
    <s v="ativada"/>
    <s v="onix 2012 chevrolet"/>
    <x v="2"/>
    <s v="qualificada"/>
    <n v="0.53"/>
    <n v="18"/>
    <n v="76"/>
    <n v="5.64"/>
    <x v="0"/>
    <x v="37"/>
    <n v="35"/>
  </r>
  <r>
    <d v="2013-09-22T00:00:00"/>
    <s v="ativada"/>
    <s v="novo onix 2013"/>
    <x v="2"/>
    <s v="qualificada"/>
    <n v="0.57999999999999996"/>
    <n v="2"/>
    <n v="10"/>
    <n v="0.52"/>
    <x v="0"/>
    <x v="35"/>
    <n v="38"/>
  </r>
  <r>
    <d v="2013-08-29T00:00:00"/>
    <s v="ativada"/>
    <s v="fotos onix 2012"/>
    <x v="0"/>
    <s v="qualificada"/>
    <n v="0.8"/>
    <n v="3"/>
    <n v="10"/>
    <n v="0.79"/>
    <x v="0"/>
    <x v="96"/>
    <n v="35"/>
  </r>
  <r>
    <d v="2013-09-01T00:00:00"/>
    <s v="ativada"/>
    <s v="[Onix chevrolet]"/>
    <x v="4"/>
    <s v="qualificada"/>
    <n v="0.65"/>
    <n v="180"/>
    <n v="687"/>
    <n v="24.18"/>
    <x v="0"/>
    <x v="56"/>
    <n v="35"/>
  </r>
  <r>
    <d v="2013-08-29T00:00:00"/>
    <s v="ativada"/>
    <s v="novo onix 2014 chevrolet"/>
    <x v="2"/>
    <s v="qualificada"/>
    <n v="0.8"/>
    <n v="1"/>
    <n v="6"/>
    <n v="0.44"/>
    <x v="0"/>
    <x v="40"/>
    <n v="35"/>
  </r>
  <r>
    <d v="2013-08-31T00:00:00"/>
    <s v="ativada"/>
    <s v="Onix automática"/>
    <x v="3"/>
    <s v="qualificada"/>
    <n v="0.63"/>
    <n v="17"/>
    <n v="90"/>
    <n v="7.31"/>
    <x v="0"/>
    <x v="7"/>
    <n v="35"/>
  </r>
  <r>
    <d v="2013-09-23T00:00:00"/>
    <s v="ativada"/>
    <s v="automóveis Onix"/>
    <x v="1"/>
    <s v="qualificada"/>
    <n v="0.6"/>
    <n v="0"/>
    <n v="1"/>
    <n v="0"/>
    <x v="0"/>
    <x v="88"/>
    <n v="39"/>
  </r>
  <r>
    <d v="2013-09-27T00:00:00"/>
    <s v="ativada"/>
    <s v="fotos novo Onix"/>
    <x v="0"/>
    <s v="qualificada"/>
    <n v="1.1599999999999999"/>
    <n v="0"/>
    <n v="10"/>
    <n v="0"/>
    <x v="0"/>
    <x v="79"/>
    <n v="39"/>
  </r>
  <r>
    <d v="2013-09-12T00:00:00"/>
    <s v="ativada"/>
    <s v="data de lançamento Onix"/>
    <x v="5"/>
    <s v="qualificada"/>
    <n v="0.8"/>
    <n v="0"/>
    <n v="1"/>
    <n v="0"/>
    <x v="0"/>
    <x v="123"/>
    <n v="37"/>
  </r>
  <r>
    <d v="2013-09-23T00:00:00"/>
    <s v="ativada"/>
    <s v="veículo Onix"/>
    <x v="1"/>
    <s v="qualificada"/>
    <n v="0.38"/>
    <n v="0"/>
    <n v="2"/>
    <n v="0"/>
    <x v="0"/>
    <x v="19"/>
    <n v="39"/>
  </r>
  <r>
    <d v="2013-09-19T00:00:00"/>
    <s v="ativada"/>
    <s v="onix LS 2013"/>
    <x v="8"/>
    <s v="qualificada"/>
    <n v="0.8"/>
    <n v="1"/>
    <n v="4"/>
    <n v="0.1"/>
    <x v="0"/>
    <x v="75"/>
    <n v="38"/>
  </r>
  <r>
    <d v="2013-09-21T00:00:00"/>
    <s v="ativada"/>
    <s v="Onix chevy"/>
    <x v="4"/>
    <s v="qualificada"/>
    <n v="0.67"/>
    <n v="16"/>
    <n v="175"/>
    <n v="6.04"/>
    <x v="0"/>
    <x v="44"/>
    <n v="38"/>
  </r>
  <r>
    <d v="2013-09-10T00:00:00"/>
    <s v="ativada"/>
    <s v="Onix chevy"/>
    <x v="4"/>
    <s v="qualificada"/>
    <n v="0.67"/>
    <n v="9"/>
    <n v="90"/>
    <n v="2.34"/>
    <x v="0"/>
    <x v="44"/>
    <n v="37"/>
  </r>
  <r>
    <d v="2013-09-17T00:00:00"/>
    <s v="ativada"/>
    <s v="novo onix 2013 chevrolet"/>
    <x v="2"/>
    <s v="qualificada"/>
    <n v="0.9"/>
    <n v="2"/>
    <n v="9"/>
    <n v="0.69"/>
    <x v="0"/>
    <x v="60"/>
    <n v="38"/>
  </r>
  <r>
    <d v="2013-09-16T00:00:00"/>
    <s v="ativada"/>
    <s v="novo onix 2014 chevrolet"/>
    <x v="2"/>
    <s v="qualificada"/>
    <n v="0.8"/>
    <n v="1"/>
    <n v="8"/>
    <n v="0.4"/>
    <x v="0"/>
    <x v="40"/>
    <n v="38"/>
  </r>
  <r>
    <d v="2013-09-26T00:00:00"/>
    <s v="ativada"/>
    <s v="novo Onix chevrolet"/>
    <x v="4"/>
    <s v="qualificada"/>
    <n v="0.14000000000000001"/>
    <n v="1"/>
    <n v="5"/>
    <n v="0.03"/>
    <x v="0"/>
    <x v="76"/>
    <n v="39"/>
  </r>
  <r>
    <d v="2013-09-09T00:00:00"/>
    <s v="ativada"/>
    <s v="fotos Onyx"/>
    <x v="0"/>
    <s v="qualificada"/>
    <n v="0.67"/>
    <n v="0"/>
    <n v="4"/>
    <n v="0"/>
    <x v="0"/>
    <x v="87"/>
    <n v="37"/>
  </r>
  <r>
    <d v="2013-09-21T00:00:00"/>
    <s v="ativada"/>
    <s v="veículo Onix"/>
    <x v="1"/>
    <s v="qualificada"/>
    <n v="0.38"/>
    <n v="0"/>
    <n v="2"/>
    <n v="0"/>
    <x v="0"/>
    <x v="19"/>
    <n v="38"/>
  </r>
  <r>
    <d v="2013-09-06T00:00:00"/>
    <s v="ativada"/>
    <s v="Onix bonito"/>
    <x v="9"/>
    <s v="qualificada"/>
    <n v="0.8"/>
    <n v="0"/>
    <n v="3"/>
    <n v="0"/>
    <x v="0"/>
    <x v="84"/>
    <n v="36"/>
  </r>
  <r>
    <d v="2013-09-12T00:00:00"/>
    <s v="ativada"/>
    <s v="onix 2014"/>
    <x v="2"/>
    <s v="qualificada"/>
    <n v="0.53"/>
    <n v="72"/>
    <n v="425"/>
    <n v="14.56"/>
    <x v="0"/>
    <x v="27"/>
    <n v="37"/>
  </r>
  <r>
    <d v="2013-09-03T00:00:00"/>
    <s v="ativada"/>
    <s v="fotos onix 2013"/>
    <x v="0"/>
    <s v="qualificada"/>
    <n v="0.8"/>
    <n v="0"/>
    <n v="15"/>
    <n v="0"/>
    <x v="0"/>
    <x v="51"/>
    <n v="36"/>
  </r>
  <r>
    <d v="2013-09-08T00:00:00"/>
    <s v="ativada"/>
    <s v="Onyx flex"/>
    <x v="7"/>
    <s v="qualificada"/>
    <n v="0.8"/>
    <n v="0"/>
    <n v="1"/>
    <n v="0"/>
    <x v="0"/>
    <x v="71"/>
    <n v="36"/>
  </r>
  <r>
    <d v="2013-08-31T00:00:00"/>
    <s v="ativada"/>
    <s v="[onix 2013]"/>
    <x v="2"/>
    <s v="qualificada"/>
    <n v="0.42"/>
    <n v="41"/>
    <n v="285"/>
    <n v="10.61"/>
    <x v="0"/>
    <x v="42"/>
    <n v="35"/>
  </r>
  <r>
    <d v="2013-09-06T00:00:00"/>
    <s v="ativada"/>
    <s v="onix 2013"/>
    <x v="2"/>
    <s v="qualificada"/>
    <n v="0.43"/>
    <n v="4"/>
    <n v="37"/>
    <n v="0.87"/>
    <x v="0"/>
    <x v="42"/>
    <n v="36"/>
  </r>
  <r>
    <d v="2013-09-16T00:00:00"/>
    <s v="ativada"/>
    <s v="Onix gasolina"/>
    <x v="7"/>
    <s v="qualificada"/>
    <n v="0.8"/>
    <n v="0"/>
    <n v="30"/>
    <n v="0"/>
    <x v="0"/>
    <x v="41"/>
    <n v="38"/>
  </r>
  <r>
    <d v="2013-09-25T00:00:00"/>
    <s v="ativada"/>
    <s v="imagem Onix"/>
    <x v="0"/>
    <s v="qualificada"/>
    <n v="0.42"/>
    <n v="0"/>
    <n v="6"/>
    <n v="0"/>
    <x v="0"/>
    <x v="17"/>
    <n v="39"/>
  </r>
  <r>
    <d v="2013-09-10T00:00:00"/>
    <s v="ativada"/>
    <s v="Onyx automático"/>
    <x v="3"/>
    <s v="baixo volume de pesquisa"/>
    <n v="0.62"/>
    <n v="5"/>
    <n v="61"/>
    <n v="1.17"/>
    <x v="0"/>
    <x v="83"/>
    <n v="37"/>
  </r>
  <r>
    <d v="2013-09-27T00:00:00"/>
    <s v="ativada"/>
    <s v="novo onix 2013 chevrolet"/>
    <x v="2"/>
    <s v="qualificada"/>
    <n v="0.9"/>
    <n v="0"/>
    <n v="9"/>
    <n v="0"/>
    <x v="0"/>
    <x v="60"/>
    <n v="39"/>
  </r>
  <r>
    <d v="2013-09-11T00:00:00"/>
    <s v="ativada"/>
    <s v="imagem Onix"/>
    <x v="0"/>
    <s v="qualificada"/>
    <n v="0.42"/>
    <n v="0"/>
    <n v="4"/>
    <n v="0"/>
    <x v="0"/>
    <x v="17"/>
    <n v="37"/>
  </r>
  <r>
    <d v="2013-08-28T00:00:00"/>
    <s v="ativada"/>
    <s v="onyx 2013 chevrolet"/>
    <x v="2"/>
    <s v="baixo volume de pesquisa"/>
    <n v="0.8"/>
    <n v="2"/>
    <n v="20"/>
    <n v="0.44"/>
    <x v="0"/>
    <x v="15"/>
    <n v="35"/>
  </r>
  <r>
    <d v="2013-09-07T00:00:00"/>
    <s v="ativada"/>
    <s v="[Onix GM]"/>
    <x v="4"/>
    <s v="qualificada"/>
    <n v="0.41"/>
    <n v="4"/>
    <n v="25"/>
    <n v="0.77"/>
    <x v="0"/>
    <x v="9"/>
    <n v="36"/>
  </r>
  <r>
    <d v="2013-09-12T00:00:00"/>
    <s v="ativada"/>
    <s v="onix LT 2013"/>
    <x v="6"/>
    <s v="qualificada"/>
    <n v="0.8"/>
    <n v="0"/>
    <n v="9"/>
    <n v="0"/>
    <x v="0"/>
    <x v="29"/>
    <n v="37"/>
  </r>
  <r>
    <d v="2013-09-04T00:00:00"/>
    <s v="ativada"/>
    <s v="Onix 6 marchas"/>
    <x v="3"/>
    <s v="qualificada"/>
    <n v="0.8"/>
    <n v="1"/>
    <n v="3"/>
    <n v="0.09"/>
    <x v="0"/>
    <x v="4"/>
    <n v="36"/>
  </r>
  <r>
    <d v="2013-09-03T00:00:00"/>
    <s v="ativada"/>
    <s v="automóvel Onix"/>
    <x v="1"/>
    <s v="qualificada"/>
    <n v="0.92"/>
    <n v="15"/>
    <n v="86"/>
    <n v="4.22"/>
    <x v="0"/>
    <x v="86"/>
    <n v="36"/>
  </r>
  <r>
    <d v="2013-08-31T00:00:00"/>
    <s v="ativada"/>
    <s v="fotos onix 2014"/>
    <x v="0"/>
    <s v="qualificada"/>
    <n v="0.8"/>
    <n v="0"/>
    <n v="11"/>
    <n v="0"/>
    <x v="0"/>
    <x v="90"/>
    <n v="35"/>
  </r>
  <r>
    <d v="2013-08-29T00:00:00"/>
    <s v="ativada"/>
    <s v="carro novo Onix"/>
    <x v="1"/>
    <s v="qualificada"/>
    <n v="0.25"/>
    <n v="1"/>
    <n v="5"/>
    <n v="0.17"/>
    <x v="0"/>
    <x v="3"/>
    <n v="35"/>
  </r>
  <r>
    <d v="2013-08-28T00:00:00"/>
    <s v="ativada"/>
    <s v="Onyx LT"/>
    <x v="6"/>
    <s v="qualificada"/>
    <n v="0.52"/>
    <n v="2"/>
    <n v="9"/>
    <n v="0.17"/>
    <x v="0"/>
    <x v="91"/>
    <n v="35"/>
  </r>
  <r>
    <d v="2013-09-16T00:00:00"/>
    <s v="ativada"/>
    <s v="veículos Onix"/>
    <x v="1"/>
    <s v="qualificada"/>
    <n v="0.85"/>
    <n v="8"/>
    <n v="70"/>
    <n v="3.23"/>
    <x v="0"/>
    <x v="6"/>
    <n v="38"/>
  </r>
  <r>
    <d v="2013-09-05T00:00:00"/>
    <s v="ativada"/>
    <s v="onyx 2013"/>
    <x v="2"/>
    <s v="qualificada"/>
    <n v="0.8"/>
    <n v="1"/>
    <n v="47"/>
    <n v="0.59"/>
    <x v="0"/>
    <x v="103"/>
    <n v="36"/>
  </r>
  <r>
    <d v="2013-09-15T00:00:00"/>
    <s v="ativada"/>
    <s v="lançamento onix 2013"/>
    <x v="2"/>
    <s v="qualificada"/>
    <n v="0.8"/>
    <n v="0"/>
    <n v="2"/>
    <n v="0"/>
    <x v="0"/>
    <x v="47"/>
    <n v="37"/>
  </r>
  <r>
    <d v="2013-09-12T00:00:00"/>
    <s v="ativada"/>
    <s v="novo onix 2012"/>
    <x v="2"/>
    <s v="qualificada"/>
    <n v="0.67"/>
    <n v="6"/>
    <n v="37"/>
    <n v="2.4"/>
    <x v="0"/>
    <x v="24"/>
    <n v="37"/>
  </r>
  <r>
    <d v="2013-08-29T00:00:00"/>
    <s v="ativada"/>
    <s v="imagens onix 2014"/>
    <x v="0"/>
    <s v="qualificada"/>
    <n v="0.8"/>
    <n v="0"/>
    <n v="2"/>
    <n v="0"/>
    <x v="0"/>
    <x v="59"/>
    <n v="35"/>
  </r>
  <r>
    <d v="2013-09-07T00:00:00"/>
    <s v="ativada"/>
    <s v="lançamento Onix"/>
    <x v="5"/>
    <s v="qualificada"/>
    <n v="0.8"/>
    <n v="5"/>
    <n v="37"/>
    <n v="1.46"/>
    <x v="0"/>
    <x v="77"/>
    <n v="36"/>
  </r>
  <r>
    <d v="2013-09-06T00:00:00"/>
    <s v="ativada"/>
    <s v="onix LT 2013 chevrolet"/>
    <x v="6"/>
    <s v="qualificada"/>
    <n v="0.8"/>
    <n v="0"/>
    <n v="1"/>
    <n v="0"/>
    <x v="0"/>
    <x v="107"/>
    <n v="36"/>
  </r>
  <r>
    <d v="2013-09-27T00:00:00"/>
    <s v="ativada"/>
    <s v="carros Onyx"/>
    <x v="1"/>
    <s v="qualificada"/>
    <n v="0.8"/>
    <n v="4"/>
    <n v="60"/>
    <n v="1.19"/>
    <x v="0"/>
    <x v="1"/>
    <n v="39"/>
  </r>
  <r>
    <d v="2013-09-06T00:00:00"/>
    <s v="ativada"/>
    <s v="Onix LS"/>
    <x v="8"/>
    <s v="qualificada"/>
    <n v="0.24"/>
    <n v="4"/>
    <n v="37"/>
    <n v="0.56999999999999995"/>
    <x v="0"/>
    <x v="97"/>
    <n v="36"/>
  </r>
  <r>
    <d v="2013-09-26T00:00:00"/>
    <s v="ativada"/>
    <s v="carro Onix"/>
    <x v="1"/>
    <s v="qualificada"/>
    <n v="0.5"/>
    <n v="74"/>
    <n v="477"/>
    <n v="17.7"/>
    <x v="0"/>
    <x v="115"/>
    <n v="39"/>
  </r>
  <r>
    <d v="2013-09-13T00:00:00"/>
    <s v="ativada"/>
    <s v="Onix automático"/>
    <x v="3"/>
    <s v="qualificada"/>
    <n v="0.28000000000000003"/>
    <n v="0"/>
    <n v="26"/>
    <n v="0"/>
    <x v="0"/>
    <x v="39"/>
    <n v="37"/>
  </r>
  <r>
    <d v="2013-09-13T00:00:00"/>
    <s v="ativada"/>
    <s v="carro Onyx"/>
    <x v="1"/>
    <s v="qualificada"/>
    <n v="0.89"/>
    <n v="3"/>
    <n v="18"/>
    <n v="0.4"/>
    <x v="0"/>
    <x v="82"/>
    <n v="37"/>
  </r>
  <r>
    <d v="2013-09-12T00:00:00"/>
    <s v="ativada"/>
    <s v="carro Onix LT"/>
    <x v="6"/>
    <s v="qualificada"/>
    <n v="0.8"/>
    <n v="3"/>
    <n v="14"/>
    <n v="0.88"/>
    <x v="0"/>
    <x v="93"/>
    <n v="37"/>
  </r>
  <r>
    <d v="2013-09-28T00:00:00"/>
    <s v="ativada"/>
    <s v="lançamentos Onix"/>
    <x v="5"/>
    <s v="qualificada"/>
    <n v="0.8"/>
    <n v="1"/>
    <n v="7"/>
    <n v="0.73"/>
    <x v="0"/>
    <x v="18"/>
    <n v="39"/>
  </r>
  <r>
    <d v="2013-09-28T00:00:00"/>
    <s v="ativada"/>
    <s v="onix LS 2014 chevrolet"/>
    <x v="8"/>
    <s v="qualificada"/>
    <n v="0.8"/>
    <n v="0"/>
    <n v="1"/>
    <n v="0"/>
    <x v="0"/>
    <x v="126"/>
    <n v="39"/>
  </r>
  <r>
    <d v="2013-09-09T00:00:00"/>
    <s v="ativada"/>
    <s v="carro onix 2012"/>
    <x v="2"/>
    <s v="qualificada"/>
    <n v="0.48"/>
    <n v="4"/>
    <n v="20"/>
    <n v="0.81"/>
    <x v="0"/>
    <x v="22"/>
    <n v="37"/>
  </r>
  <r>
    <d v="2013-09-28T00:00:00"/>
    <s v="ativada"/>
    <s v="Onyx flex"/>
    <x v="7"/>
    <s v="qualificada"/>
    <n v="0.8"/>
    <n v="0"/>
    <n v="1"/>
    <n v="0"/>
    <x v="0"/>
    <x v="71"/>
    <n v="39"/>
  </r>
  <r>
    <d v="2013-08-31T00:00:00"/>
    <s v="ativada"/>
    <s v="Onix chevrolette"/>
    <x v="4"/>
    <s v="qualificada"/>
    <n v="0.8"/>
    <n v="0"/>
    <n v="1"/>
    <n v="0"/>
    <x v="0"/>
    <x v="34"/>
    <n v="35"/>
  </r>
  <r>
    <d v="2013-09-03T00:00:00"/>
    <s v="ativada"/>
    <s v="imagens Onix"/>
    <x v="0"/>
    <s v="qualificada"/>
    <n v="0.63"/>
    <n v="2"/>
    <n v="24"/>
    <n v="0.98"/>
    <x v="0"/>
    <x v="112"/>
    <n v="36"/>
  </r>
  <r>
    <d v="2013-09-09T00:00:00"/>
    <s v="ativada"/>
    <s v="foto Onix"/>
    <x v="0"/>
    <s v="qualificada"/>
    <n v="0.34"/>
    <n v="2"/>
    <n v="34"/>
    <n v="0.49"/>
    <x v="0"/>
    <x v="0"/>
    <n v="37"/>
  </r>
  <r>
    <d v="2013-09-02T00:00:00"/>
    <s v="ativada"/>
    <s v="onix LS 2014"/>
    <x v="8"/>
    <s v="qualificada"/>
    <n v="0.8"/>
    <n v="1"/>
    <n v="2"/>
    <n v="0.09"/>
    <x v="0"/>
    <x v="78"/>
    <n v="36"/>
  </r>
  <r>
    <d v="2013-09-06T00:00:00"/>
    <s v="ativada"/>
    <s v="carro Onix LS"/>
    <x v="8"/>
    <s v="qualificada"/>
    <n v="0.8"/>
    <n v="0"/>
    <n v="3"/>
    <n v="0"/>
    <x v="0"/>
    <x v="109"/>
    <n v="36"/>
  </r>
  <r>
    <d v="2013-08-30T00:00:00"/>
    <s v="ativada"/>
    <s v="carros Onix LT"/>
    <x v="6"/>
    <s v="qualificada"/>
    <n v="0.8"/>
    <n v="1"/>
    <n v="1"/>
    <n v="0.51"/>
    <x v="0"/>
    <x v="89"/>
    <n v="35"/>
  </r>
  <r>
    <d v="2013-08-29T00:00:00"/>
    <s v="ativada"/>
    <s v="veículo Onix"/>
    <x v="1"/>
    <s v="qualificada"/>
    <n v="0.38"/>
    <n v="1"/>
    <n v="3"/>
    <n v="0.27"/>
    <x v="0"/>
    <x v="19"/>
    <n v="35"/>
  </r>
  <r>
    <d v="2013-09-23T00:00:00"/>
    <s v="ativada"/>
    <s v="Onix transmissão automática"/>
    <x v="3"/>
    <s v="qualificada"/>
    <n v="0.8"/>
    <n v="0"/>
    <n v="1"/>
    <n v="0"/>
    <x v="0"/>
    <x v="66"/>
    <n v="39"/>
  </r>
  <r>
    <d v="2013-09-07T00:00:00"/>
    <s v="ativada"/>
    <s v="onix 2012"/>
    <x v="2"/>
    <s v="qualificada"/>
    <n v="0.45"/>
    <n v="2"/>
    <n v="38"/>
    <n v="0.56000000000000005"/>
    <x v="0"/>
    <x v="2"/>
    <n v="36"/>
  </r>
  <r>
    <d v="2013-09-21T00:00:00"/>
    <s v="ativada"/>
    <s v="imagem onix 2014"/>
    <x v="0"/>
    <s v="qualificada"/>
    <n v="0.8"/>
    <n v="0"/>
    <n v="2"/>
    <n v="0"/>
    <x v="0"/>
    <x v="110"/>
    <n v="38"/>
  </r>
  <r>
    <d v="2013-09-14T00:00:00"/>
    <s v="ativada"/>
    <s v="carro Onix LS"/>
    <x v="8"/>
    <s v="qualificada"/>
    <n v="0.8"/>
    <n v="0"/>
    <n v="1"/>
    <n v="0"/>
    <x v="0"/>
    <x v="109"/>
    <n v="37"/>
  </r>
  <r>
    <d v="2013-09-10T00:00:00"/>
    <s v="ativada"/>
    <s v="onix LT 2013"/>
    <x v="6"/>
    <s v="qualificada"/>
    <n v="0.8"/>
    <n v="0"/>
    <n v="3"/>
    <n v="0"/>
    <x v="0"/>
    <x v="29"/>
    <n v="37"/>
  </r>
  <r>
    <d v="2013-09-04T00:00:00"/>
    <s v="ativada"/>
    <s v="veículos Onix"/>
    <x v="1"/>
    <s v="qualificada"/>
    <n v="0.85"/>
    <n v="4"/>
    <n v="58"/>
    <n v="1.46"/>
    <x v="0"/>
    <x v="6"/>
    <n v="36"/>
  </r>
  <r>
    <d v="2013-09-15T00:00:00"/>
    <s v="ativada"/>
    <s v="veículos Onix"/>
    <x v="1"/>
    <s v="qualificada"/>
    <n v="0.85"/>
    <n v="2"/>
    <n v="58"/>
    <n v="0.56000000000000005"/>
    <x v="0"/>
    <x v="6"/>
    <n v="37"/>
  </r>
  <r>
    <d v="2013-09-12T00:00:00"/>
    <s v="ativada"/>
    <s v="carro onix 2012"/>
    <x v="2"/>
    <s v="qualificada"/>
    <n v="0.48"/>
    <n v="1"/>
    <n v="7"/>
    <n v="0.21"/>
    <x v="0"/>
    <x v="22"/>
    <n v="37"/>
  </r>
  <r>
    <d v="2013-09-18T00:00:00"/>
    <s v="ativada"/>
    <s v="carro onix 2012"/>
    <x v="2"/>
    <s v="qualificada"/>
    <n v="0.48"/>
    <n v="1"/>
    <n v="9"/>
    <n v="0.2"/>
    <x v="0"/>
    <x v="22"/>
    <n v="38"/>
  </r>
  <r>
    <d v="2013-08-30T00:00:00"/>
    <s v="ativada"/>
    <s v="onix LT 2014"/>
    <x v="6"/>
    <s v="qualificada"/>
    <n v="0.8"/>
    <n v="0"/>
    <n v="8"/>
    <n v="0"/>
    <x v="0"/>
    <x v="116"/>
    <n v="35"/>
  </r>
  <r>
    <d v="2013-09-28T00:00:00"/>
    <s v="ativada"/>
    <s v="Onix chevrolet"/>
    <x v="4"/>
    <s v="qualificada"/>
    <n v="0.75"/>
    <n v="350"/>
    <n v="1885"/>
    <n v="116.83"/>
    <x v="0"/>
    <x v="56"/>
    <n v="39"/>
  </r>
  <r>
    <d v="2013-09-18T00:00:00"/>
    <s v="ativada"/>
    <s v="fotos novo onix 2014"/>
    <x v="0"/>
    <s v="qualificada"/>
    <n v="0.8"/>
    <n v="0"/>
    <n v="1"/>
    <n v="0"/>
    <x v="0"/>
    <x v="122"/>
    <n v="38"/>
  </r>
  <r>
    <d v="2013-09-12T00:00:00"/>
    <s v="ativada"/>
    <s v="imagens novo Onix"/>
    <x v="0"/>
    <s v="qualificada"/>
    <n v="0.8"/>
    <n v="0"/>
    <n v="1"/>
    <n v="0"/>
    <x v="0"/>
    <x v="21"/>
    <n v="37"/>
  </r>
  <r>
    <d v="2013-09-11T00:00:00"/>
    <s v="ativada"/>
    <s v="novo onix 2012 chevrolet"/>
    <x v="2"/>
    <s v="baixo volume de pesquisa"/>
    <n v="0.8"/>
    <n v="2"/>
    <n v="5"/>
    <n v="0.42"/>
    <x v="0"/>
    <x v="13"/>
    <n v="37"/>
  </r>
  <r>
    <d v="2013-09-29T00:00:00"/>
    <s v="ativada"/>
    <s v="lançamentos onix 2014"/>
    <x v="2"/>
    <s v="qualificada"/>
    <n v="0.8"/>
    <n v="0"/>
    <n v="2"/>
    <n v="0"/>
    <x v="0"/>
    <x v="130"/>
    <n v="39"/>
  </r>
  <r>
    <d v="2013-09-17T00:00:00"/>
    <s v="ativada"/>
    <s v="novo Onix automático"/>
    <x v="3"/>
    <s v="qualificada"/>
    <n v="0.8"/>
    <n v="3"/>
    <n v="17"/>
    <n v="0.45"/>
    <x v="0"/>
    <x v="10"/>
    <n v="38"/>
  </r>
  <r>
    <d v="2013-09-07T00:00:00"/>
    <s v="ativada"/>
    <s v="onix 2014 chevrolet"/>
    <x v="2"/>
    <s v="qualificada"/>
    <n v="0.26"/>
    <n v="0"/>
    <n v="4"/>
    <n v="0"/>
    <x v="0"/>
    <x v="61"/>
    <n v="36"/>
  </r>
  <r>
    <d v="2013-09-02T00:00:00"/>
    <s v="ativada"/>
    <s v="onix LS 2013"/>
    <x v="8"/>
    <s v="qualificada"/>
    <n v="0.8"/>
    <n v="1"/>
    <n v="3"/>
    <n v="0.09"/>
    <x v="0"/>
    <x v="75"/>
    <n v="36"/>
  </r>
  <r>
    <d v="2013-09-15T00:00:00"/>
    <s v="ativada"/>
    <s v="imagens onix 2014"/>
    <x v="0"/>
    <s v="qualificada"/>
    <n v="0.8"/>
    <n v="1"/>
    <n v="3"/>
    <n v="0.69"/>
    <x v="0"/>
    <x v="59"/>
    <n v="37"/>
  </r>
  <r>
    <d v="2013-09-23T00:00:00"/>
    <s v="ativada"/>
    <s v="novo onix 2014"/>
    <x v="2"/>
    <s v="qualificada"/>
    <n v="0.68"/>
    <n v="11"/>
    <n v="70"/>
    <n v="4.21"/>
    <x v="0"/>
    <x v="8"/>
    <n v="39"/>
  </r>
  <r>
    <d v="2013-09-18T00:00:00"/>
    <s v="ativada"/>
    <s v="fotos Onyx"/>
    <x v="0"/>
    <s v="qualificada"/>
    <n v="0.67"/>
    <n v="0"/>
    <n v="8"/>
    <n v="0"/>
    <x v="0"/>
    <x v="87"/>
    <n v="38"/>
  </r>
  <r>
    <d v="2013-09-29T00:00:00"/>
    <s v="ativada"/>
    <s v="carro novo Onix"/>
    <x v="1"/>
    <s v="qualificada"/>
    <n v="0.25"/>
    <n v="0"/>
    <n v="5"/>
    <n v="0"/>
    <x v="0"/>
    <x v="3"/>
    <n v="39"/>
  </r>
  <r>
    <d v="2013-09-06T00:00:00"/>
    <s v="ativada"/>
    <s v="imagens Onyx"/>
    <x v="0"/>
    <s v="baixo volume de pesquisa"/>
    <n v="0.9"/>
    <n v="0"/>
    <n v="9"/>
    <n v="0"/>
    <x v="0"/>
    <x v="85"/>
    <n v="36"/>
  </r>
  <r>
    <d v="2013-09-29T00:00:00"/>
    <s v="ativada"/>
    <s v="onyx 2012"/>
    <x v="2"/>
    <s v="qualificada"/>
    <n v="0.85"/>
    <n v="1"/>
    <n v="7"/>
    <n v="0.11"/>
    <x v="0"/>
    <x v="53"/>
    <n v="39"/>
  </r>
  <r>
    <d v="2013-09-17T00:00:00"/>
    <s v="ativada"/>
    <s v="novo onix 2012 chevrolet"/>
    <x v="2"/>
    <s v="baixo volume de pesquisa"/>
    <n v="0.8"/>
    <n v="0"/>
    <n v="5"/>
    <n v="0"/>
    <x v="0"/>
    <x v="13"/>
    <n v="38"/>
  </r>
  <r>
    <d v="2013-09-10T00:00:00"/>
    <s v="ativada"/>
    <s v="novo onix 2012"/>
    <x v="2"/>
    <s v="qualificada"/>
    <n v="0.67"/>
    <n v="5"/>
    <n v="44"/>
    <n v="2.14"/>
    <x v="0"/>
    <x v="24"/>
    <n v="37"/>
  </r>
  <r>
    <d v="2013-09-24T00:00:00"/>
    <s v="ativada"/>
    <s v="Onix chevrolette"/>
    <x v="4"/>
    <s v="qualificada"/>
    <n v="0.8"/>
    <n v="0"/>
    <n v="2"/>
    <n v="0"/>
    <x v="0"/>
    <x v="34"/>
    <n v="39"/>
  </r>
  <r>
    <d v="2013-09-04T00:00:00"/>
    <s v="ativada"/>
    <s v="fotos onix 2014"/>
    <x v="0"/>
    <s v="qualificada"/>
    <n v="0.8"/>
    <n v="1"/>
    <n v="12"/>
    <n v="0.59"/>
    <x v="0"/>
    <x v="90"/>
    <n v="36"/>
  </r>
  <r>
    <d v="2013-09-16T00:00:00"/>
    <s v="ativada"/>
    <s v="carros Onyx"/>
    <x v="1"/>
    <s v="qualificada"/>
    <n v="0.8"/>
    <n v="13"/>
    <n v="82"/>
    <n v="5.36"/>
    <x v="0"/>
    <x v="1"/>
    <n v="38"/>
  </r>
  <r>
    <d v="2013-09-20T00:00:00"/>
    <s v="ativada"/>
    <s v="Onix automática"/>
    <x v="3"/>
    <s v="qualificada"/>
    <n v="0.63"/>
    <n v="0"/>
    <n v="8"/>
    <n v="0"/>
    <x v="0"/>
    <x v="7"/>
    <n v="38"/>
  </r>
  <r>
    <d v="2013-09-12T00:00:00"/>
    <s v="ativada"/>
    <s v="lançamentos Onix"/>
    <x v="5"/>
    <s v="qualificada"/>
    <n v="0.8"/>
    <n v="1"/>
    <n v="9"/>
    <n v="0.69"/>
    <x v="0"/>
    <x v="18"/>
    <n v="37"/>
  </r>
  <r>
    <d v="2013-08-31T00:00:00"/>
    <s v="ativada"/>
    <s v="carro Onix LS"/>
    <x v="8"/>
    <s v="qualificada"/>
    <n v="0.8"/>
    <n v="0"/>
    <n v="0"/>
    <n v="0"/>
    <x v="0"/>
    <x v="109"/>
    <n v="35"/>
  </r>
  <r>
    <d v="2013-09-22T00:00:00"/>
    <s v="ativada"/>
    <s v="fotos novo Onix"/>
    <x v="0"/>
    <s v="qualificada"/>
    <n v="1.1599999999999999"/>
    <n v="1"/>
    <n v="9"/>
    <n v="0.33"/>
    <x v="0"/>
    <x v="79"/>
    <n v="38"/>
  </r>
  <r>
    <d v="2013-09-24T00:00:00"/>
    <s v="ativada"/>
    <s v="Onix bonito"/>
    <x v="9"/>
    <s v="qualificada"/>
    <n v="0.8"/>
    <n v="0"/>
    <n v="1"/>
    <n v="0"/>
    <x v="0"/>
    <x v="84"/>
    <n v="39"/>
  </r>
  <r>
    <d v="2013-09-12T00:00:00"/>
    <s v="ativada"/>
    <s v="onyx 2013"/>
    <x v="2"/>
    <s v="qualificada"/>
    <n v="0.8"/>
    <n v="8"/>
    <n v="63"/>
    <n v="2.14"/>
    <x v="0"/>
    <x v="103"/>
    <n v="37"/>
  </r>
  <r>
    <d v="2013-09-15T00:00:00"/>
    <s v="ativada"/>
    <s v="carros onix 2014"/>
    <x v="2"/>
    <s v="qualificada"/>
    <n v="0.85"/>
    <n v="1"/>
    <n v="14"/>
    <n v="0.7"/>
    <x v="0"/>
    <x v="5"/>
    <n v="37"/>
  </r>
  <r>
    <d v="2013-09-24T00:00:00"/>
    <s v="ativada"/>
    <s v="Onyx LT"/>
    <x v="6"/>
    <s v="qualificada"/>
    <n v="0.52"/>
    <n v="1"/>
    <n v="4"/>
    <n v="0.2"/>
    <x v="0"/>
    <x v="91"/>
    <n v="39"/>
  </r>
  <r>
    <d v="2013-09-07T00:00:00"/>
    <s v="ativada"/>
    <s v="Onix LS chevrolet"/>
    <x v="8"/>
    <s v="qualificada"/>
    <n v="0.8"/>
    <n v="1"/>
    <n v="11"/>
    <n v="0.1"/>
    <x v="0"/>
    <x v="73"/>
    <n v="36"/>
  </r>
  <r>
    <d v="2013-08-31T00:00:00"/>
    <s v="ativada"/>
    <s v="Onix flex"/>
    <x v="7"/>
    <s v="qualificada"/>
    <n v="0.8"/>
    <n v="0"/>
    <n v="1"/>
    <n v="0"/>
    <x v="0"/>
    <x v="74"/>
    <n v="35"/>
  </r>
  <r>
    <d v="2013-09-23T00:00:00"/>
    <s v="ativada"/>
    <s v="novo onix 2014 chevrolet"/>
    <x v="2"/>
    <s v="qualificada"/>
    <n v="0.8"/>
    <n v="1"/>
    <n v="2"/>
    <n v="0.46"/>
    <x v="0"/>
    <x v="40"/>
    <n v="39"/>
  </r>
  <r>
    <d v="2013-09-28T00:00:00"/>
    <s v="ativada"/>
    <s v="foto Onyx"/>
    <x v="0"/>
    <s v="qualificada"/>
    <n v="0.63"/>
    <n v="2"/>
    <n v="8"/>
    <n v="0.22"/>
    <x v="0"/>
    <x v="108"/>
    <n v="39"/>
  </r>
  <r>
    <d v="2013-09-20T00:00:00"/>
    <s v="ativada"/>
    <s v="Onyx automático"/>
    <x v="3"/>
    <s v="baixo volume de pesquisa"/>
    <n v="0.62"/>
    <n v="1"/>
    <n v="14"/>
    <n v="0.53"/>
    <x v="0"/>
    <x v="83"/>
    <n v="38"/>
  </r>
  <r>
    <d v="2013-09-22T00:00:00"/>
    <s v="ativada"/>
    <s v="[Onix chevrolet]"/>
    <x v="4"/>
    <s v="qualificada"/>
    <n v="0.65"/>
    <n v="136"/>
    <n v="494"/>
    <n v="48.5"/>
    <x v="0"/>
    <x v="56"/>
    <n v="38"/>
  </r>
  <r>
    <d v="2013-09-24T00:00:00"/>
    <s v="ativada"/>
    <s v="fotos Onyx"/>
    <x v="0"/>
    <s v="qualificada"/>
    <n v="0.67"/>
    <n v="1"/>
    <n v="12"/>
    <n v="0.18"/>
    <x v="0"/>
    <x v="87"/>
    <n v="39"/>
  </r>
  <r>
    <d v="2013-09-20T00:00:00"/>
    <s v="ativada"/>
    <s v="fotos Onix"/>
    <x v="0"/>
    <s v="qualificada"/>
    <n v="0.27"/>
    <n v="6"/>
    <n v="112"/>
    <n v="1.23"/>
    <x v="0"/>
    <x v="65"/>
    <n v="38"/>
  </r>
  <r>
    <d v="2013-09-20T00:00:00"/>
    <s v="ativada"/>
    <s v="Onyx flex"/>
    <x v="7"/>
    <s v="qualificada"/>
    <n v="0.8"/>
    <n v="0"/>
    <n v="1"/>
    <n v="0"/>
    <x v="0"/>
    <x v="71"/>
    <n v="38"/>
  </r>
  <r>
    <d v="2013-09-22T00:00:00"/>
    <s v="ativada"/>
    <s v="carro Onix LT"/>
    <x v="6"/>
    <s v="qualificada"/>
    <n v="0.8"/>
    <n v="0"/>
    <n v="9"/>
    <n v="0"/>
    <x v="0"/>
    <x v="93"/>
    <n v="38"/>
  </r>
  <r>
    <d v="2013-08-28T00:00:00"/>
    <s v="ativada"/>
    <s v="onix 2013 GM"/>
    <x v="2"/>
    <s v="qualificada"/>
    <n v="0.43"/>
    <n v="0"/>
    <n v="1"/>
    <n v="0"/>
    <x v="0"/>
    <x v="104"/>
    <n v="35"/>
  </r>
  <r>
    <d v="2013-09-10T00:00:00"/>
    <s v="ativada"/>
    <s v="onix 2013 chevrolet"/>
    <x v="2"/>
    <s v="qualificada"/>
    <n v="0.43"/>
    <n v="2"/>
    <n v="3"/>
    <n v="0.27"/>
    <x v="0"/>
    <x v="58"/>
    <n v="37"/>
  </r>
  <r>
    <d v="2013-09-05T00:00:00"/>
    <s v="ativada"/>
    <s v="Onix LS"/>
    <x v="8"/>
    <s v="qualificada"/>
    <n v="0.24"/>
    <n v="7"/>
    <n v="35"/>
    <n v="0.97"/>
    <x v="0"/>
    <x v="97"/>
    <n v="36"/>
  </r>
  <r>
    <d v="2013-08-30T00:00:00"/>
    <s v="ativada"/>
    <s v="novo Onix automático"/>
    <x v="3"/>
    <s v="qualificada"/>
    <n v="0.8"/>
    <n v="6"/>
    <n v="16"/>
    <n v="3.31"/>
    <x v="0"/>
    <x v="10"/>
    <n v="35"/>
  </r>
  <r>
    <d v="2013-08-31T00:00:00"/>
    <s v="ativada"/>
    <s v="novo onix 2014 GM"/>
    <x v="2"/>
    <s v="baixo volume de pesquisa"/>
    <n v="0.85"/>
    <n v="0"/>
    <n v="4"/>
    <n v="0"/>
    <x v="0"/>
    <x v="63"/>
    <n v="35"/>
  </r>
  <r>
    <d v="2013-09-11T00:00:00"/>
    <s v="ativada"/>
    <s v="Onyx chevy"/>
    <x v="4"/>
    <s v="qualificada"/>
    <n v="0.37"/>
    <n v="0"/>
    <n v="19"/>
    <n v="0"/>
    <x v="0"/>
    <x v="98"/>
    <n v="37"/>
  </r>
  <r>
    <d v="2013-09-12T00:00:00"/>
    <s v="ativada"/>
    <s v="Onix chevrolet"/>
    <x v="4"/>
    <s v="qualificada"/>
    <n v="0.75"/>
    <n v="261"/>
    <n v="1576"/>
    <n v="31.19"/>
    <x v="0"/>
    <x v="56"/>
    <n v="37"/>
  </r>
  <r>
    <d v="2013-09-21T00:00:00"/>
    <s v="ativada"/>
    <s v="onyx 2012"/>
    <x v="2"/>
    <s v="qualificada"/>
    <n v="0.85"/>
    <n v="1"/>
    <n v="8"/>
    <n v="0.39"/>
    <x v="0"/>
    <x v="53"/>
    <n v="38"/>
  </r>
  <r>
    <d v="2013-09-12T00:00:00"/>
    <s v="ativada"/>
    <s v="Onix general motors"/>
    <x v="4"/>
    <s v="qualificada"/>
    <n v="0.2"/>
    <n v="1"/>
    <n v="1"/>
    <n v="0.04"/>
    <x v="0"/>
    <x v="62"/>
    <n v="37"/>
  </r>
  <r>
    <d v="2013-09-17T00:00:00"/>
    <s v="ativada"/>
    <s v="Onix chevrolet"/>
    <x v="4"/>
    <s v="qualificada"/>
    <n v="0.75"/>
    <n v="239"/>
    <n v="1504"/>
    <n v="70.650000000000006"/>
    <x v="0"/>
    <x v="56"/>
    <n v="38"/>
  </r>
  <r>
    <d v="2013-09-02T00:00:00"/>
    <s v="ativada"/>
    <s v="Onyx LT"/>
    <x v="6"/>
    <s v="qualificada"/>
    <n v="0.52"/>
    <n v="1"/>
    <n v="9"/>
    <n v="0.21"/>
    <x v="0"/>
    <x v="91"/>
    <n v="36"/>
  </r>
  <r>
    <d v="2013-09-17T00:00:00"/>
    <s v="ativada"/>
    <s v="novo onix 2014 chevrolet"/>
    <x v="2"/>
    <s v="qualificada"/>
    <n v="0.8"/>
    <n v="1"/>
    <n v="4"/>
    <n v="0.44"/>
    <x v="0"/>
    <x v="40"/>
    <n v="38"/>
  </r>
  <r>
    <d v="2013-09-03T00:00:00"/>
    <s v="ativada"/>
    <s v="onix 2014 GM"/>
    <x v="2"/>
    <s v="qualificada"/>
    <n v="0.8"/>
    <n v="11"/>
    <n v="57"/>
    <n v="2.78"/>
    <x v="0"/>
    <x v="94"/>
    <n v="36"/>
  </r>
  <r>
    <d v="2013-09-04T00:00:00"/>
    <s v="ativada"/>
    <s v="novo onix 2013 chevrolet"/>
    <x v="2"/>
    <s v="qualificada"/>
    <n v="0.9"/>
    <n v="0"/>
    <n v="12"/>
    <n v="0"/>
    <x v="0"/>
    <x v="60"/>
    <n v="36"/>
  </r>
  <r>
    <d v="2013-08-28T00:00:00"/>
    <s v="ativada"/>
    <s v="carro onix 2013"/>
    <x v="2"/>
    <s v="qualificada"/>
    <n v="0.48"/>
    <n v="3"/>
    <n v="15"/>
    <n v="0.75"/>
    <x v="0"/>
    <x v="38"/>
    <n v="35"/>
  </r>
  <r>
    <d v="2013-09-25T00:00:00"/>
    <s v="ativada"/>
    <s v="[onix 2013]"/>
    <x v="2"/>
    <s v="qualificada"/>
    <n v="0.42"/>
    <n v="68"/>
    <n v="403"/>
    <n v="20.74"/>
    <x v="0"/>
    <x v="42"/>
    <n v="39"/>
  </r>
  <r>
    <d v="2013-09-09T00:00:00"/>
    <s v="ativada"/>
    <s v="carros novo Onix"/>
    <x v="1"/>
    <s v="qualificada"/>
    <n v="0.95"/>
    <n v="2"/>
    <n v="19"/>
    <n v="0.37"/>
    <x v="0"/>
    <x v="45"/>
    <n v="37"/>
  </r>
  <r>
    <d v="2013-08-31T00:00:00"/>
    <s v="ativada"/>
    <s v="onix LT 2014 chevrolet"/>
    <x v="6"/>
    <s v="qualificada"/>
    <n v="0.8"/>
    <n v="0"/>
    <n v="1"/>
    <n v="0"/>
    <x v="0"/>
    <x v="119"/>
    <n v="35"/>
  </r>
  <r>
    <d v="2013-09-16T00:00:00"/>
    <s v="ativada"/>
    <s v="onix 2014 GM"/>
    <x v="2"/>
    <s v="qualificada"/>
    <n v="0.8"/>
    <n v="10"/>
    <n v="52"/>
    <n v="3.84"/>
    <x v="0"/>
    <x v="94"/>
    <n v="38"/>
  </r>
  <r>
    <d v="2013-09-28T00:00:00"/>
    <s v="ativada"/>
    <s v="imagens onix 2014"/>
    <x v="0"/>
    <s v="qualificada"/>
    <n v="0.8"/>
    <n v="0"/>
    <n v="1"/>
    <n v="0"/>
    <x v="0"/>
    <x v="59"/>
    <n v="39"/>
  </r>
  <r>
    <d v="2013-09-07T00:00:00"/>
    <s v="ativada"/>
    <s v="Onyx chevy"/>
    <x v="4"/>
    <s v="qualificada"/>
    <n v="0.37"/>
    <n v="1"/>
    <n v="24"/>
    <n v="0.16"/>
    <x v="0"/>
    <x v="98"/>
    <n v="36"/>
  </r>
  <r>
    <d v="2013-08-29T00:00:00"/>
    <s v="ativada"/>
    <s v="onix 2013 flex"/>
    <x v="7"/>
    <s v="qualificada"/>
    <n v="0.8"/>
    <n v="0"/>
    <n v="1"/>
    <n v="0"/>
    <x v="0"/>
    <x v="121"/>
    <n v="35"/>
  </r>
  <r>
    <d v="2013-09-19T00:00:00"/>
    <s v="ativada"/>
    <s v="carro onix 2014"/>
    <x v="2"/>
    <s v="qualificada"/>
    <n v="0.8"/>
    <n v="0"/>
    <n v="12"/>
    <n v="0"/>
    <x v="0"/>
    <x v="25"/>
    <n v="38"/>
  </r>
  <r>
    <d v="2013-09-26T00:00:00"/>
    <s v="ativada"/>
    <s v="carro onix 2014"/>
    <x v="2"/>
    <s v="qualificada"/>
    <n v="0.8"/>
    <n v="4"/>
    <n v="21"/>
    <n v="1.1499999999999999"/>
    <x v="0"/>
    <x v="25"/>
    <n v="39"/>
  </r>
  <r>
    <d v="2013-09-20T00:00:00"/>
    <s v="ativada"/>
    <s v="carros Onix LT"/>
    <x v="6"/>
    <s v="qualificada"/>
    <n v="0.8"/>
    <n v="0"/>
    <n v="2"/>
    <n v="0"/>
    <x v="0"/>
    <x v="89"/>
    <n v="38"/>
  </r>
  <r>
    <d v="2013-09-19T00:00:00"/>
    <s v="ativada"/>
    <s v="Onix chevrolete"/>
    <x v="4"/>
    <s v="qualificada"/>
    <n v="0.8"/>
    <n v="1"/>
    <n v="9"/>
    <n v="0.4"/>
    <x v="0"/>
    <x v="14"/>
    <n v="38"/>
  </r>
  <r>
    <d v="2013-09-29T00:00:00"/>
    <s v="ativada"/>
    <s v="imagens onix 2013"/>
    <x v="0"/>
    <s v="qualificada"/>
    <n v="0.8"/>
    <n v="0"/>
    <n v="1"/>
    <n v="0"/>
    <x v="0"/>
    <x v="11"/>
    <n v="39"/>
  </r>
  <r>
    <d v="2013-09-18T00:00:00"/>
    <s v="ativada"/>
    <s v="Onix 6 marchas"/>
    <x v="3"/>
    <s v="qualificada"/>
    <n v="0.8"/>
    <n v="0"/>
    <n v="4"/>
    <n v="0"/>
    <x v="0"/>
    <x v="4"/>
    <n v="38"/>
  </r>
  <r>
    <d v="2013-09-05T00:00:00"/>
    <s v="ativada"/>
    <s v="novo onix 2014 GM"/>
    <x v="2"/>
    <s v="baixo volume de pesquisa"/>
    <n v="0.85"/>
    <n v="4"/>
    <n v="9"/>
    <n v="0.75"/>
    <x v="0"/>
    <x v="63"/>
    <n v="36"/>
  </r>
  <r>
    <d v="2013-09-25T00:00:00"/>
    <s v="ativada"/>
    <s v="Onix automático"/>
    <x v="3"/>
    <s v="qualificada"/>
    <n v="0.28000000000000003"/>
    <n v="2"/>
    <n v="10"/>
    <n v="0.3"/>
    <x v="0"/>
    <x v="39"/>
    <n v="39"/>
  </r>
  <r>
    <d v="2013-09-22T00:00:00"/>
    <s v="ativada"/>
    <s v="novo onix 2012 chevrolet"/>
    <x v="2"/>
    <s v="baixo volume de pesquisa"/>
    <n v="0.8"/>
    <n v="0"/>
    <n v="1"/>
    <n v="0"/>
    <x v="0"/>
    <x v="13"/>
    <n v="38"/>
  </r>
  <r>
    <d v="2013-09-02T00:00:00"/>
    <s v="ativada"/>
    <s v="onix LT 2013 chevrolet"/>
    <x v="6"/>
    <s v="qualificada"/>
    <n v="0.8"/>
    <n v="0"/>
    <n v="3"/>
    <n v="0"/>
    <x v="0"/>
    <x v="107"/>
    <n v="36"/>
  </r>
  <r>
    <d v="2013-09-09T00:00:00"/>
    <s v="ativada"/>
    <s v="Onix bonito"/>
    <x v="9"/>
    <s v="qualificada"/>
    <n v="0.8"/>
    <n v="0"/>
    <n v="1"/>
    <n v="0"/>
    <x v="0"/>
    <x v="84"/>
    <n v="37"/>
  </r>
  <r>
    <d v="2013-09-14T00:00:00"/>
    <s v="ativada"/>
    <s v="onix LT 2012"/>
    <x v="6"/>
    <s v="qualificada"/>
    <n v="0.8"/>
    <n v="1"/>
    <n v="9"/>
    <n v="0.12"/>
    <x v="0"/>
    <x v="64"/>
    <n v="37"/>
  </r>
  <r>
    <d v="2013-09-29T00:00:00"/>
    <s v="ativada"/>
    <s v="Onix bonito"/>
    <x v="9"/>
    <s v="qualificada"/>
    <n v="0.8"/>
    <n v="0"/>
    <n v="4"/>
    <n v="0"/>
    <x v="0"/>
    <x v="84"/>
    <n v="39"/>
  </r>
  <r>
    <d v="2013-08-28T00:00:00"/>
    <s v="ativada"/>
    <s v="Onix econômico"/>
    <x v="9"/>
    <s v="qualificada"/>
    <n v="0.9"/>
    <n v="0"/>
    <n v="3"/>
    <n v="0"/>
    <x v="0"/>
    <x v="33"/>
    <n v="35"/>
  </r>
  <r>
    <d v="2013-09-18T00:00:00"/>
    <s v="ativada"/>
    <s v="novo onix 2013"/>
    <x v="2"/>
    <s v="qualificada"/>
    <n v="0.57999999999999996"/>
    <n v="201"/>
    <n v="797"/>
    <n v="60.76"/>
    <x v="0"/>
    <x v="35"/>
    <n v="38"/>
  </r>
  <r>
    <d v="2013-09-08T00:00:00"/>
    <s v="ativada"/>
    <s v="carros novo Onix"/>
    <x v="1"/>
    <s v="qualificada"/>
    <n v="0.95"/>
    <n v="2"/>
    <n v="24"/>
    <n v="0.61"/>
    <x v="0"/>
    <x v="45"/>
    <n v="36"/>
  </r>
  <r>
    <d v="2013-09-26T00:00:00"/>
    <s v="ativada"/>
    <s v="carro novo onix 2013"/>
    <x v="2"/>
    <s v="qualificada"/>
    <n v="0.8"/>
    <n v="0"/>
    <n v="1"/>
    <n v="0"/>
    <x v="0"/>
    <x v="43"/>
    <n v="39"/>
  </r>
  <r>
    <d v="2013-09-09T00:00:00"/>
    <s v="ativada"/>
    <s v="imagens onix 2014"/>
    <x v="0"/>
    <s v="qualificada"/>
    <n v="0.8"/>
    <n v="0"/>
    <n v="2"/>
    <n v="0"/>
    <x v="0"/>
    <x v="59"/>
    <n v="37"/>
  </r>
  <r>
    <d v="2013-09-11T00:00:00"/>
    <s v="ativada"/>
    <s v="onix 2014"/>
    <x v="2"/>
    <s v="qualificada"/>
    <n v="0.53"/>
    <n v="71"/>
    <n v="470"/>
    <n v="14.18"/>
    <x v="0"/>
    <x v="27"/>
    <n v="37"/>
  </r>
  <r>
    <d v="2013-08-31T00:00:00"/>
    <s v="ativada"/>
    <s v="lançamentos Onix"/>
    <x v="5"/>
    <s v="qualificada"/>
    <n v="0.8"/>
    <n v="1"/>
    <n v="6"/>
    <n v="0.32"/>
    <x v="0"/>
    <x v="18"/>
    <n v="35"/>
  </r>
  <r>
    <d v="2013-09-25T00:00:00"/>
    <s v="ativada"/>
    <s v="novo onix 2014"/>
    <x v="2"/>
    <s v="qualificada"/>
    <n v="0.68"/>
    <n v="4"/>
    <n v="46"/>
    <n v="1.53"/>
    <x v="0"/>
    <x v="8"/>
    <n v="39"/>
  </r>
  <r>
    <d v="2013-09-11T00:00:00"/>
    <s v="ativada"/>
    <s v="[Onix GM]"/>
    <x v="4"/>
    <s v="qualificada"/>
    <n v="0.41"/>
    <n v="7"/>
    <n v="31"/>
    <n v="0.62"/>
    <x v="0"/>
    <x v="9"/>
    <n v="37"/>
  </r>
  <r>
    <d v="2013-09-11T00:00:00"/>
    <s v="ativada"/>
    <s v="fotos onix 2014"/>
    <x v="0"/>
    <s v="qualificada"/>
    <n v="0.8"/>
    <n v="2"/>
    <n v="11"/>
    <n v="0.57999999999999996"/>
    <x v="0"/>
    <x v="90"/>
    <n v="37"/>
  </r>
  <r>
    <d v="2013-08-30T00:00:00"/>
    <s v="ativada"/>
    <s v="Onix LS GM"/>
    <x v="8"/>
    <s v="qualificada"/>
    <n v="0.8"/>
    <n v="2"/>
    <n v="5"/>
    <n v="0.82"/>
    <x v="0"/>
    <x v="30"/>
    <n v="35"/>
  </r>
  <r>
    <d v="2013-09-08T00:00:00"/>
    <s v="ativada"/>
    <s v="onix LT 2014"/>
    <x v="6"/>
    <s v="qualificada"/>
    <n v="0.8"/>
    <n v="0"/>
    <n v="4"/>
    <n v="0"/>
    <x v="0"/>
    <x v="116"/>
    <n v="36"/>
  </r>
  <r>
    <d v="2013-09-01T00:00:00"/>
    <s v="ativada"/>
    <s v="Onix LT chevrolete"/>
    <x v="6"/>
    <s v="baixo volume de pesquisa"/>
    <n v="0.8"/>
    <n v="0"/>
    <n v="1"/>
    <n v="0"/>
    <x v="0"/>
    <x v="131"/>
    <n v="35"/>
  </r>
  <r>
    <d v="2013-09-13T00:00:00"/>
    <s v="ativada"/>
    <s v="Onyx automático"/>
    <x v="3"/>
    <s v="baixo volume de pesquisa"/>
    <n v="0.62"/>
    <n v="5"/>
    <n v="54"/>
    <n v="1.71"/>
    <x v="0"/>
    <x v="83"/>
    <n v="37"/>
  </r>
  <r>
    <d v="2013-09-18T00:00:00"/>
    <s v="ativada"/>
    <s v="Onix GM"/>
    <x v="4"/>
    <s v="qualificada"/>
    <n v="0.49"/>
    <n v="12"/>
    <n v="134"/>
    <n v="3.52"/>
    <x v="0"/>
    <x v="9"/>
    <n v="38"/>
  </r>
  <r>
    <d v="2013-09-02T00:00:00"/>
    <s v="ativada"/>
    <s v="Onyx chevy"/>
    <x v="4"/>
    <s v="qualificada"/>
    <n v="0.37"/>
    <n v="2"/>
    <n v="14"/>
    <n v="0.1"/>
    <x v="0"/>
    <x v="98"/>
    <n v="36"/>
  </r>
  <r>
    <d v="2013-09-23T00:00:00"/>
    <s v="ativada"/>
    <s v="imagem Onix"/>
    <x v="0"/>
    <s v="qualificada"/>
    <n v="0.42"/>
    <n v="0"/>
    <n v="13"/>
    <n v="0"/>
    <x v="0"/>
    <x v="17"/>
    <n v="39"/>
  </r>
  <r>
    <d v="2013-09-16T00:00:00"/>
    <s v="ativada"/>
    <s v="Onyx LT"/>
    <x v="6"/>
    <s v="qualificada"/>
    <n v="0.52"/>
    <n v="0"/>
    <n v="8"/>
    <n v="0"/>
    <x v="0"/>
    <x v="91"/>
    <n v="38"/>
  </r>
  <r>
    <d v="2013-09-27T00:00:00"/>
    <s v="ativada"/>
    <s v="novo Onix automático"/>
    <x v="3"/>
    <s v="qualificada"/>
    <n v="0.8"/>
    <n v="1"/>
    <n v="10"/>
    <n v="0.24"/>
    <x v="0"/>
    <x v="10"/>
    <n v="39"/>
  </r>
  <r>
    <d v="2013-09-25T00:00:00"/>
    <s v="ativada"/>
    <s v="fotos novo Onix"/>
    <x v="0"/>
    <s v="qualificada"/>
    <n v="1.1599999999999999"/>
    <n v="0"/>
    <n v="18"/>
    <n v="0"/>
    <x v="0"/>
    <x v="79"/>
    <n v="39"/>
  </r>
  <r>
    <d v="2013-09-20T00:00:00"/>
    <s v="ativada"/>
    <s v="imagens onix 2013"/>
    <x v="0"/>
    <s v="qualificada"/>
    <n v="0.8"/>
    <n v="0"/>
    <n v="1"/>
    <n v="0"/>
    <x v="0"/>
    <x v="11"/>
    <n v="38"/>
  </r>
  <r>
    <d v="2013-09-17T00:00:00"/>
    <s v="ativada"/>
    <s v="fotos novo onix 2014"/>
    <x v="0"/>
    <s v="qualificada"/>
    <n v="0.8"/>
    <n v="0"/>
    <n v="4"/>
    <n v="0"/>
    <x v="0"/>
    <x v="122"/>
    <n v="38"/>
  </r>
  <r>
    <d v="2013-08-29T00:00:00"/>
    <s v="ativada"/>
    <s v="foto novo Onix"/>
    <x v="0"/>
    <s v="qualificada"/>
    <n v="0.8"/>
    <n v="3"/>
    <n v="17"/>
    <n v="0.82"/>
    <x v="0"/>
    <x v="67"/>
    <n v="35"/>
  </r>
  <r>
    <d v="2013-09-06T00:00:00"/>
    <s v="ativada"/>
    <s v="onix LT 2014"/>
    <x v="6"/>
    <s v="qualificada"/>
    <n v="0.8"/>
    <n v="2"/>
    <n v="7"/>
    <n v="0.7"/>
    <x v="0"/>
    <x v="116"/>
    <n v="36"/>
  </r>
  <r>
    <d v="2013-09-06T00:00:00"/>
    <s v="ativada"/>
    <s v="onyx 2014 chevrolet"/>
    <x v="2"/>
    <s v="qualificada"/>
    <n v="0.8"/>
    <n v="0"/>
    <n v="2"/>
    <n v="0"/>
    <x v="0"/>
    <x v="23"/>
    <n v="36"/>
  </r>
  <r>
    <d v="2013-09-18T00:00:00"/>
    <s v="ativada"/>
    <s v="onyx 2014"/>
    <x v="2"/>
    <s v="qualificada"/>
    <n v="0.95"/>
    <n v="3"/>
    <n v="19"/>
    <n v="2.16"/>
    <x v="0"/>
    <x v="49"/>
    <n v="38"/>
  </r>
  <r>
    <d v="2013-09-11T00:00:00"/>
    <s v="ativada"/>
    <s v="lançamento Onix"/>
    <x v="5"/>
    <s v="qualificada"/>
    <n v="0.8"/>
    <n v="3"/>
    <n v="20"/>
    <n v="0.72"/>
    <x v="0"/>
    <x v="77"/>
    <n v="37"/>
  </r>
  <r>
    <d v="2013-09-27T00:00:00"/>
    <s v="ativada"/>
    <s v="imagens Onix"/>
    <x v="0"/>
    <s v="qualificada"/>
    <n v="0.63"/>
    <n v="1"/>
    <n v="22"/>
    <n v="0.55000000000000004"/>
    <x v="0"/>
    <x v="112"/>
    <n v="39"/>
  </r>
  <r>
    <d v="2013-09-14T00:00:00"/>
    <s v="ativada"/>
    <s v="Onix bonito"/>
    <x v="9"/>
    <s v="qualificada"/>
    <n v="0.8"/>
    <n v="0"/>
    <n v="6"/>
    <n v="0"/>
    <x v="0"/>
    <x v="84"/>
    <n v="37"/>
  </r>
  <r>
    <d v="2013-09-29T00:00:00"/>
    <s v="ativada"/>
    <s v="Onix GM"/>
    <x v="4"/>
    <s v="qualificada"/>
    <n v="0.49"/>
    <n v="11"/>
    <n v="67"/>
    <n v="3.2"/>
    <x v="0"/>
    <x v="9"/>
    <n v="39"/>
  </r>
  <r>
    <d v="2013-08-29T00:00:00"/>
    <s v="ativada"/>
    <s v="carro onix 2013"/>
    <x v="2"/>
    <s v="qualificada"/>
    <n v="0.48"/>
    <n v="3"/>
    <n v="16"/>
    <n v="0.94"/>
    <x v="0"/>
    <x v="38"/>
    <n v="35"/>
  </r>
  <r>
    <d v="2013-09-11T00:00:00"/>
    <s v="ativada"/>
    <s v="carro onix 2014"/>
    <x v="2"/>
    <s v="qualificada"/>
    <n v="0.8"/>
    <n v="4"/>
    <n v="10"/>
    <n v="0.95"/>
    <x v="0"/>
    <x v="25"/>
    <n v="37"/>
  </r>
  <r>
    <d v="2013-09-23T00:00:00"/>
    <s v="ativada"/>
    <s v="onix LS 2013"/>
    <x v="8"/>
    <s v="qualificada"/>
    <n v="0.8"/>
    <n v="0"/>
    <n v="1"/>
    <n v="0"/>
    <x v="0"/>
    <x v="75"/>
    <n v="39"/>
  </r>
  <r>
    <d v="2013-09-23T00:00:00"/>
    <s v="ativada"/>
    <s v="novo Onix automático"/>
    <x v="3"/>
    <s v="qualificada"/>
    <n v="0.8"/>
    <n v="0"/>
    <n v="15"/>
    <n v="0"/>
    <x v="0"/>
    <x v="10"/>
    <n v="39"/>
  </r>
  <r>
    <d v="2013-09-19T00:00:00"/>
    <s v="ativada"/>
    <s v="foto Onyx"/>
    <x v="0"/>
    <s v="qualificada"/>
    <n v="0.63"/>
    <n v="0"/>
    <n v="6"/>
    <n v="0"/>
    <x v="0"/>
    <x v="108"/>
    <n v="38"/>
  </r>
  <r>
    <d v="2013-09-28T00:00:00"/>
    <s v="ativada"/>
    <s v="Onix automatizado"/>
    <x v="3"/>
    <s v="qualificada"/>
    <n v="0.8"/>
    <n v="22"/>
    <n v="111"/>
    <n v="6.59"/>
    <x v="0"/>
    <x v="20"/>
    <n v="39"/>
  </r>
  <r>
    <d v="2013-09-18T00:00:00"/>
    <s v="ativada"/>
    <s v="Onyx chevy"/>
    <x v="4"/>
    <s v="qualificada"/>
    <n v="0.37"/>
    <n v="0"/>
    <n v="15"/>
    <n v="0"/>
    <x v="0"/>
    <x v="98"/>
    <n v="38"/>
  </r>
  <r>
    <d v="2013-09-23T00:00:00"/>
    <s v="ativada"/>
    <s v="fotos Onix"/>
    <x v="0"/>
    <s v="qualificada"/>
    <n v="0.27"/>
    <n v="8"/>
    <n v="102"/>
    <n v="1.06"/>
    <x v="0"/>
    <x v="65"/>
    <n v="39"/>
  </r>
  <r>
    <d v="2013-09-04T00:00:00"/>
    <s v="ativada"/>
    <s v="[onix 2013]"/>
    <x v="2"/>
    <s v="qualificada"/>
    <n v="0.42"/>
    <n v="40"/>
    <n v="491"/>
    <n v="10.18"/>
    <x v="0"/>
    <x v="42"/>
    <n v="36"/>
  </r>
  <r>
    <d v="2013-09-04T00:00:00"/>
    <s v="ativada"/>
    <s v="fotos Onyx"/>
    <x v="0"/>
    <s v="qualificada"/>
    <n v="0.67"/>
    <n v="0"/>
    <n v="0"/>
    <n v="0"/>
    <x v="0"/>
    <x v="87"/>
    <n v="36"/>
  </r>
  <r>
    <d v="2013-08-30T00:00:00"/>
    <s v="ativada"/>
    <s v="onix LS 2013"/>
    <x v="8"/>
    <s v="qualificada"/>
    <n v="0.8"/>
    <n v="0"/>
    <n v="4"/>
    <n v="0"/>
    <x v="0"/>
    <x v="75"/>
    <n v="35"/>
  </r>
  <r>
    <d v="2013-09-21T00:00:00"/>
    <s v="ativada"/>
    <s v="novo onix 2013"/>
    <x v="2"/>
    <s v="qualificada"/>
    <n v="0.57999999999999996"/>
    <n v="13"/>
    <n v="36"/>
    <n v="5.34"/>
    <x v="0"/>
    <x v="35"/>
    <n v="38"/>
  </r>
  <r>
    <d v="2013-09-28T00:00:00"/>
    <s v="ativada"/>
    <s v="Onix econômico"/>
    <x v="9"/>
    <s v="qualificada"/>
    <n v="0.9"/>
    <n v="0"/>
    <n v="4"/>
    <n v="0"/>
    <x v="0"/>
    <x v="33"/>
    <n v="39"/>
  </r>
  <r>
    <d v="2013-09-28T00:00:00"/>
    <s v="ativada"/>
    <s v="Onix lindo"/>
    <x v="9"/>
    <s v="qualificada"/>
    <n v="0.9"/>
    <n v="0"/>
    <n v="1"/>
    <n v="0"/>
    <x v="0"/>
    <x v="70"/>
    <n v="39"/>
  </r>
  <r>
    <d v="2013-09-13T00:00:00"/>
    <s v="ativada"/>
    <s v="Onix transmissão automática"/>
    <x v="3"/>
    <s v="qualificada"/>
    <n v="0.8"/>
    <n v="0"/>
    <n v="2"/>
    <n v="0"/>
    <x v="0"/>
    <x v="66"/>
    <n v="37"/>
  </r>
  <r>
    <d v="2013-09-17T00:00:00"/>
    <s v="ativada"/>
    <s v="lançamento Onix"/>
    <x v="5"/>
    <s v="qualificada"/>
    <n v="0.8"/>
    <n v="0"/>
    <n v="12"/>
    <n v="0"/>
    <x v="0"/>
    <x v="77"/>
    <n v="38"/>
  </r>
  <r>
    <d v="2013-08-30T00:00:00"/>
    <s v="ativada"/>
    <s v="imagem Onix"/>
    <x v="0"/>
    <s v="qualificada"/>
    <n v="0.42"/>
    <n v="1"/>
    <n v="5"/>
    <n v="0.28999999999999998"/>
    <x v="0"/>
    <x v="17"/>
    <n v="35"/>
  </r>
  <r>
    <d v="2013-09-07T00:00:00"/>
    <s v="ativada"/>
    <s v="lançamento onix 2014"/>
    <x v="2"/>
    <s v="qualificada"/>
    <n v="0.8"/>
    <n v="1"/>
    <n v="2"/>
    <n v="0.18"/>
    <x v="0"/>
    <x v="101"/>
    <n v="36"/>
  </r>
  <r>
    <d v="2013-09-17T00:00:00"/>
    <s v="ativada"/>
    <s v="Onyx LT"/>
    <x v="6"/>
    <s v="qualificada"/>
    <n v="0.52"/>
    <n v="0"/>
    <n v="1"/>
    <n v="0"/>
    <x v="0"/>
    <x v="91"/>
    <n v="38"/>
  </r>
  <r>
    <d v="2013-09-03T00:00:00"/>
    <s v="ativada"/>
    <s v="onix LT 2014"/>
    <x v="6"/>
    <s v="qualificada"/>
    <n v="0.8"/>
    <n v="2"/>
    <n v="7"/>
    <n v="1.04"/>
    <x v="0"/>
    <x v="116"/>
    <n v="36"/>
  </r>
  <r>
    <d v="2013-09-05T00:00:00"/>
    <s v="ativada"/>
    <s v="carro Onix"/>
    <x v="1"/>
    <s v="qualificada"/>
    <n v="0.5"/>
    <n v="71"/>
    <n v="610"/>
    <n v="9.98"/>
    <x v="0"/>
    <x v="115"/>
    <n v="36"/>
  </r>
  <r>
    <d v="2013-09-21T00:00:00"/>
    <s v="ativada"/>
    <s v="imagens onix 2014"/>
    <x v="0"/>
    <s v="qualificada"/>
    <n v="0.8"/>
    <n v="0"/>
    <n v="3"/>
    <n v="0"/>
    <x v="0"/>
    <x v="59"/>
    <n v="38"/>
  </r>
  <r>
    <d v="2013-09-10T00:00:00"/>
    <s v="ativada"/>
    <s v="carros Onix"/>
    <x v="1"/>
    <s v="qualificada"/>
    <n v="0.37"/>
    <n v="10"/>
    <n v="89"/>
    <n v="1.78"/>
    <x v="0"/>
    <x v="95"/>
    <n v="37"/>
  </r>
  <r>
    <d v="2013-09-24T00:00:00"/>
    <s v="ativada"/>
    <s v="Onix LS chevrolet"/>
    <x v="8"/>
    <s v="qualificada"/>
    <n v="0.8"/>
    <n v="0"/>
    <n v="1"/>
    <n v="0"/>
    <x v="0"/>
    <x v="73"/>
    <n v="39"/>
  </r>
  <r>
    <d v="2013-09-02T00:00:00"/>
    <s v="ativada"/>
    <s v="Onix automático"/>
    <x v="3"/>
    <s v="qualificada"/>
    <n v="0.28000000000000003"/>
    <n v="1"/>
    <n v="21"/>
    <n v="0.16"/>
    <x v="0"/>
    <x v="39"/>
    <n v="36"/>
  </r>
  <r>
    <d v="2013-09-22T00:00:00"/>
    <s v="ativada"/>
    <s v="novo onix 2014 chevrolet"/>
    <x v="2"/>
    <s v="qualificada"/>
    <n v="0.8"/>
    <n v="0"/>
    <n v="1"/>
    <n v="0"/>
    <x v="0"/>
    <x v="40"/>
    <n v="38"/>
  </r>
  <r>
    <d v="2013-09-23T00:00:00"/>
    <s v="ativada"/>
    <s v="foto onix 2014"/>
    <x v="0"/>
    <s v="qualificada"/>
    <n v="0.8"/>
    <n v="0"/>
    <n v="5"/>
    <n v="0"/>
    <x v="0"/>
    <x v="16"/>
    <n v="39"/>
  </r>
  <r>
    <d v="2013-09-03T00:00:00"/>
    <s v="ativada"/>
    <s v="carro Onyx"/>
    <x v="1"/>
    <s v="qualificada"/>
    <n v="0.89"/>
    <n v="4"/>
    <n v="35"/>
    <n v="0.7"/>
    <x v="0"/>
    <x v="82"/>
    <n v="36"/>
  </r>
  <r>
    <d v="2013-09-07T00:00:00"/>
    <s v="ativada"/>
    <s v="Onyx GM"/>
    <x v="4"/>
    <s v="qualificada"/>
    <n v="0.33"/>
    <n v="0"/>
    <n v="1"/>
    <n v="0"/>
    <x v="0"/>
    <x v="92"/>
    <n v="36"/>
  </r>
  <r>
    <d v="2013-09-25T00:00:00"/>
    <s v="ativada"/>
    <s v="fotos novo onix 2014"/>
    <x v="0"/>
    <s v="qualificada"/>
    <n v="0.8"/>
    <n v="0"/>
    <n v="1"/>
    <n v="0"/>
    <x v="0"/>
    <x v="122"/>
    <n v="39"/>
  </r>
  <r>
    <d v="2013-09-25T00:00:00"/>
    <s v="ativada"/>
    <s v="onix LT 2014"/>
    <x v="6"/>
    <s v="qualificada"/>
    <n v="0.8"/>
    <n v="0"/>
    <n v="5"/>
    <n v="0"/>
    <x v="0"/>
    <x v="116"/>
    <n v="39"/>
  </r>
  <r>
    <d v="2013-09-26T00:00:00"/>
    <s v="ativada"/>
    <s v="Onyx LT"/>
    <x v="6"/>
    <s v="qualificada"/>
    <n v="0.52"/>
    <n v="1"/>
    <n v="2"/>
    <n v="0.04"/>
    <x v="0"/>
    <x v="91"/>
    <n v="39"/>
  </r>
  <r>
    <d v="2013-09-14T00:00:00"/>
    <s v="ativada"/>
    <s v="fotos novo Onix"/>
    <x v="0"/>
    <s v="qualificada"/>
    <n v="1.1599999999999999"/>
    <n v="3"/>
    <n v="4"/>
    <n v="0.86"/>
    <x v="0"/>
    <x v="79"/>
    <n v="37"/>
  </r>
  <r>
    <d v="2013-08-28T00:00:00"/>
    <s v="ativada"/>
    <s v="lançamento onix 2012"/>
    <x v="2"/>
    <s v="baixo volume de pesquisa"/>
    <n v="0.8"/>
    <n v="1"/>
    <n v="1"/>
    <n v="0.63"/>
    <x v="0"/>
    <x v="132"/>
    <n v="35"/>
  </r>
  <r>
    <d v="2013-08-30T00:00:00"/>
    <s v="ativada"/>
    <s v="foto onix 2013"/>
    <x v="0"/>
    <s v="qualificada"/>
    <n v="0.8"/>
    <n v="0"/>
    <n v="3"/>
    <n v="0"/>
    <x v="0"/>
    <x v="57"/>
    <n v="35"/>
  </r>
  <r>
    <d v="2013-09-25T00:00:00"/>
    <s v="ativada"/>
    <s v="carro Onix LS"/>
    <x v="8"/>
    <s v="qualificada"/>
    <n v="0.8"/>
    <n v="0"/>
    <n v="1"/>
    <n v="0"/>
    <x v="0"/>
    <x v="109"/>
    <n v="39"/>
  </r>
  <r>
    <d v="2013-09-08T00:00:00"/>
    <s v="ativada"/>
    <s v="Onix diesel"/>
    <x v="7"/>
    <s v="qualificada"/>
    <n v="0.8"/>
    <n v="0"/>
    <n v="1"/>
    <n v="0"/>
    <x v="0"/>
    <x v="28"/>
    <n v="36"/>
  </r>
  <r>
    <d v="2013-09-12T00:00:00"/>
    <s v="ativada"/>
    <s v="fotos onix 2014"/>
    <x v="0"/>
    <s v="qualificada"/>
    <n v="0.8"/>
    <n v="0"/>
    <n v="11"/>
    <n v="0"/>
    <x v="0"/>
    <x v="90"/>
    <n v="37"/>
  </r>
  <r>
    <d v="2013-09-13T00:00:00"/>
    <s v="ativada"/>
    <s v="imagem Onix"/>
    <x v="0"/>
    <s v="qualificada"/>
    <n v="0.42"/>
    <n v="2"/>
    <n v="10"/>
    <n v="0.42"/>
    <x v="0"/>
    <x v="17"/>
    <n v="37"/>
  </r>
  <r>
    <d v="2013-09-09T00:00:00"/>
    <s v="ativada"/>
    <s v="imagens Onix"/>
    <x v="0"/>
    <s v="qualificada"/>
    <n v="0.63"/>
    <n v="3"/>
    <n v="35"/>
    <n v="0.73"/>
    <x v="0"/>
    <x v="112"/>
    <n v="37"/>
  </r>
  <r>
    <d v="2013-09-08T00:00:00"/>
    <s v="ativada"/>
    <s v="Onix chevrolete"/>
    <x v="4"/>
    <s v="qualificada"/>
    <n v="0.8"/>
    <n v="0"/>
    <n v="6"/>
    <n v="0"/>
    <x v="0"/>
    <x v="14"/>
    <n v="36"/>
  </r>
  <r>
    <d v="2013-09-13T00:00:00"/>
    <s v="ativada"/>
    <s v="[onix 2013]"/>
    <x v="2"/>
    <s v="qualificada"/>
    <n v="0.42"/>
    <n v="52"/>
    <n v="345"/>
    <n v="12.28"/>
    <x v="0"/>
    <x v="42"/>
    <n v="37"/>
  </r>
  <r>
    <d v="2013-09-04T00:00:00"/>
    <s v="ativada"/>
    <s v="onix 2014 chevrolet"/>
    <x v="2"/>
    <s v="qualificada"/>
    <n v="0.26"/>
    <n v="0"/>
    <n v="1"/>
    <n v="0"/>
    <x v="0"/>
    <x v="61"/>
    <n v="36"/>
  </r>
  <r>
    <d v="2013-08-31T00:00:00"/>
    <s v="ativada"/>
    <s v="carro onix LT 2014"/>
    <x v="6"/>
    <s v="qualificada"/>
    <n v="0.8"/>
    <n v="0"/>
    <n v="2"/>
    <n v="0"/>
    <x v="0"/>
    <x v="68"/>
    <n v="35"/>
  </r>
  <r>
    <d v="2013-09-06T00:00:00"/>
    <s v="ativada"/>
    <s v="Onix LT"/>
    <x v="6"/>
    <s v="qualificada"/>
    <n v="0.37"/>
    <n v="12"/>
    <n v="95"/>
    <n v="2.04"/>
    <x v="0"/>
    <x v="26"/>
    <n v="36"/>
  </r>
  <r>
    <d v="2013-08-31T00:00:00"/>
    <s v="ativada"/>
    <s v="carros Onix LT"/>
    <x v="6"/>
    <s v="qualificada"/>
    <n v="0.8"/>
    <n v="0"/>
    <n v="3"/>
    <n v="0"/>
    <x v="0"/>
    <x v="89"/>
    <n v="35"/>
  </r>
  <r>
    <d v="2013-09-27T00:00:00"/>
    <s v="ativada"/>
    <s v="novo onix 2012"/>
    <x v="2"/>
    <s v="qualificada"/>
    <n v="0.67"/>
    <n v="2"/>
    <n v="32"/>
    <n v="0.8"/>
    <x v="0"/>
    <x v="24"/>
    <n v="39"/>
  </r>
  <r>
    <d v="2013-09-04T00:00:00"/>
    <s v="ativada"/>
    <s v="carro novo onix 2013"/>
    <x v="2"/>
    <s v="qualificada"/>
    <n v="0.8"/>
    <n v="0"/>
    <n v="1"/>
    <n v="0"/>
    <x v="0"/>
    <x v="43"/>
    <n v="36"/>
  </r>
  <r>
    <d v="2013-09-03T00:00:00"/>
    <s v="ativada"/>
    <s v="novo Onix chevrolet"/>
    <x v="4"/>
    <s v="qualificada"/>
    <n v="0.14000000000000001"/>
    <n v="0"/>
    <n v="5"/>
    <n v="0"/>
    <x v="0"/>
    <x v="76"/>
    <n v="36"/>
  </r>
  <r>
    <d v="2013-09-02T00:00:00"/>
    <s v="ativada"/>
    <s v="carros Onyx"/>
    <x v="1"/>
    <s v="qualificada"/>
    <n v="0.8"/>
    <n v="5"/>
    <n v="122"/>
    <n v="2.2799999999999998"/>
    <x v="0"/>
    <x v="1"/>
    <n v="36"/>
  </r>
  <r>
    <d v="2013-09-11T00:00:00"/>
    <s v="ativada"/>
    <s v="novo onix 2013"/>
    <x v="2"/>
    <s v="qualificada"/>
    <n v="0.57999999999999996"/>
    <n v="238"/>
    <n v="823"/>
    <n v="30.08"/>
    <x v="0"/>
    <x v="35"/>
    <n v="37"/>
  </r>
  <r>
    <d v="2013-09-28T00:00:00"/>
    <s v="ativada"/>
    <s v="novo onix 2012"/>
    <x v="2"/>
    <s v="qualificada"/>
    <n v="0.67"/>
    <n v="3"/>
    <n v="27"/>
    <n v="1.9"/>
    <x v="0"/>
    <x v="24"/>
    <n v="39"/>
  </r>
  <r>
    <d v="2013-09-21T00:00:00"/>
    <s v="ativada"/>
    <s v="fotos onix 2013"/>
    <x v="0"/>
    <s v="qualificada"/>
    <n v="0.8"/>
    <n v="0"/>
    <n v="12"/>
    <n v="0"/>
    <x v="0"/>
    <x v="51"/>
    <n v="38"/>
  </r>
  <r>
    <d v="2013-09-22T00:00:00"/>
    <s v="ativada"/>
    <s v="Onix LS chevrolet"/>
    <x v="8"/>
    <s v="qualificada"/>
    <n v="0.8"/>
    <n v="0"/>
    <n v="7"/>
    <n v="0"/>
    <x v="0"/>
    <x v="73"/>
    <n v="38"/>
  </r>
  <r>
    <d v="2013-08-30T00:00:00"/>
    <s v="ativada"/>
    <s v="onix LT 2012 chevrolet"/>
    <x v="6"/>
    <s v="baixo volume de pesquisa"/>
    <n v="0.8"/>
    <n v="0"/>
    <n v="2"/>
    <n v="0"/>
    <x v="0"/>
    <x v="105"/>
    <n v="35"/>
  </r>
  <r>
    <d v="2013-08-28T00:00:00"/>
    <s v="ativada"/>
    <s v="Onyx automático"/>
    <x v="3"/>
    <s v="baixo volume de pesquisa"/>
    <n v="0.62"/>
    <n v="8"/>
    <n v="69"/>
    <n v="2.48"/>
    <x v="0"/>
    <x v="83"/>
    <n v="35"/>
  </r>
  <r>
    <d v="2013-09-08T00:00:00"/>
    <s v="ativada"/>
    <s v="carro onix 2014"/>
    <x v="2"/>
    <s v="qualificada"/>
    <n v="0.8"/>
    <n v="0"/>
    <n v="22"/>
    <n v="0"/>
    <x v="0"/>
    <x v="25"/>
    <n v="36"/>
  </r>
  <r>
    <d v="2013-09-01T00:00:00"/>
    <s v="ativada"/>
    <s v="fotos onix 2012"/>
    <x v="0"/>
    <s v="qualificada"/>
    <n v="0.8"/>
    <n v="2"/>
    <n v="8"/>
    <n v="1.1599999999999999"/>
    <x v="0"/>
    <x v="96"/>
    <n v="35"/>
  </r>
  <r>
    <d v="2013-09-24T00:00:00"/>
    <s v="ativada"/>
    <s v="carros onix 2013"/>
    <x v="2"/>
    <s v="qualificada"/>
    <n v="0.95"/>
    <n v="7"/>
    <n v="45"/>
    <n v="2.96"/>
    <x v="0"/>
    <x v="54"/>
    <n v="39"/>
  </r>
  <r>
    <d v="2013-09-08T00:00:00"/>
    <s v="ativada"/>
    <s v="carro Onix LS"/>
    <x v="8"/>
    <s v="qualificada"/>
    <n v="0.8"/>
    <n v="0"/>
    <n v="1"/>
    <n v="0"/>
    <x v="0"/>
    <x v="109"/>
    <n v="36"/>
  </r>
  <r>
    <d v="2013-09-16T00:00:00"/>
    <s v="ativada"/>
    <s v="fotos Onyx"/>
    <x v="0"/>
    <s v="qualificada"/>
    <n v="0.67"/>
    <n v="0"/>
    <n v="2"/>
    <n v="0"/>
    <x v="0"/>
    <x v="87"/>
    <n v="38"/>
  </r>
  <r>
    <d v="2013-09-16T00:00:00"/>
    <s v="ativada"/>
    <s v="onyx 2013"/>
    <x v="2"/>
    <s v="qualificada"/>
    <n v="0.8"/>
    <n v="4"/>
    <n v="44"/>
    <n v="1.0900000000000001"/>
    <x v="0"/>
    <x v="103"/>
    <n v="38"/>
  </r>
  <r>
    <d v="2013-08-31T00:00:00"/>
    <s v="ativada"/>
    <s v="foto onix 2013"/>
    <x v="0"/>
    <s v="qualificada"/>
    <n v="0.8"/>
    <n v="0"/>
    <n v="8"/>
    <n v="0"/>
    <x v="0"/>
    <x v="57"/>
    <n v="35"/>
  </r>
  <r>
    <d v="2013-09-09T00:00:00"/>
    <s v="ativada"/>
    <s v="onix LT 2014"/>
    <x v="6"/>
    <s v="qualificada"/>
    <n v="0.8"/>
    <n v="1"/>
    <n v="8"/>
    <n v="0.56000000000000005"/>
    <x v="0"/>
    <x v="116"/>
    <n v="37"/>
  </r>
  <r>
    <d v="2013-08-31T00:00:00"/>
    <s v="ativada"/>
    <s v="onix LT 2013 chevrolet"/>
    <x v="6"/>
    <s v="qualificada"/>
    <n v="0.8"/>
    <n v="0"/>
    <n v="1"/>
    <n v="0"/>
    <x v="0"/>
    <x v="107"/>
    <n v="35"/>
  </r>
  <r>
    <d v="2013-09-24T00:00:00"/>
    <s v="ativada"/>
    <s v="carros Onix LS"/>
    <x v="8"/>
    <s v="qualificada"/>
    <n v="0.8"/>
    <n v="0"/>
    <n v="1"/>
    <n v="0"/>
    <x v="0"/>
    <x v="99"/>
    <n v="39"/>
  </r>
  <r>
    <d v="2013-08-28T00:00:00"/>
    <s v="ativada"/>
    <s v="novo onix 2012"/>
    <x v="2"/>
    <s v="qualificada"/>
    <n v="0.67"/>
    <n v="5"/>
    <n v="38"/>
    <n v="1.03"/>
    <x v="0"/>
    <x v="24"/>
    <n v="35"/>
  </r>
  <r>
    <d v="2013-09-14T00:00:00"/>
    <s v="ativada"/>
    <s v="foto onix 2013"/>
    <x v="0"/>
    <s v="qualificada"/>
    <n v="0.8"/>
    <n v="2"/>
    <n v="1"/>
    <n v="1.52"/>
    <x v="0"/>
    <x v="57"/>
    <n v="37"/>
  </r>
  <r>
    <d v="2013-09-15T00:00:00"/>
    <s v="ativada"/>
    <s v="Onix automatizado"/>
    <x v="3"/>
    <s v="qualificada"/>
    <n v="0.8"/>
    <n v="142"/>
    <n v="543"/>
    <n v="41.95"/>
    <x v="0"/>
    <x v="20"/>
    <n v="37"/>
  </r>
  <r>
    <d v="2013-09-19T00:00:00"/>
    <s v="ativada"/>
    <s v="Onix 6 marchas"/>
    <x v="3"/>
    <s v="qualificada"/>
    <n v="0.8"/>
    <n v="0"/>
    <n v="4"/>
    <n v="0"/>
    <x v="0"/>
    <x v="4"/>
    <n v="38"/>
  </r>
  <r>
    <d v="2013-09-17T00:00:00"/>
    <s v="ativada"/>
    <s v="Onix LT chevrolet"/>
    <x v="6"/>
    <s v="qualificada"/>
    <n v="0.2"/>
    <n v="0"/>
    <n v="1"/>
    <n v="0"/>
    <x v="0"/>
    <x v="106"/>
    <n v="38"/>
  </r>
  <r>
    <d v="2013-09-16T00:00:00"/>
    <s v="ativada"/>
    <s v="carros onix 2014"/>
    <x v="2"/>
    <s v="qualificada"/>
    <n v="0.85"/>
    <n v="5"/>
    <n v="20"/>
    <n v="3.08"/>
    <x v="0"/>
    <x v="5"/>
    <n v="38"/>
  </r>
  <r>
    <d v="2013-09-26T00:00:00"/>
    <s v="ativada"/>
    <s v="automóveis Onix"/>
    <x v="1"/>
    <s v="qualificada"/>
    <n v="0.6"/>
    <n v="0"/>
    <n v="1"/>
    <n v="0"/>
    <x v="0"/>
    <x v="88"/>
    <n v="39"/>
  </r>
  <r>
    <d v="2013-09-13T00:00:00"/>
    <s v="ativada"/>
    <s v="onix LS 2012"/>
    <x v="8"/>
    <s v="qualificada"/>
    <n v="0.8"/>
    <n v="2"/>
    <n v="2"/>
    <n v="0.08"/>
    <x v="0"/>
    <x v="32"/>
    <n v="37"/>
  </r>
  <r>
    <d v="2013-09-04T00:00:00"/>
    <s v="ativada"/>
    <s v="imagens Onyx"/>
    <x v="0"/>
    <s v="baixo volume de pesquisa"/>
    <n v="0.9"/>
    <n v="0"/>
    <n v="18"/>
    <n v="0"/>
    <x v="0"/>
    <x v="85"/>
    <n v="36"/>
  </r>
  <r>
    <d v="2013-09-06T00:00:00"/>
    <s v="ativada"/>
    <s v="Onix econômico"/>
    <x v="9"/>
    <s v="qualificada"/>
    <n v="0.9"/>
    <n v="0"/>
    <n v="3"/>
    <n v="0"/>
    <x v="0"/>
    <x v="33"/>
    <n v="36"/>
  </r>
  <r>
    <d v="2013-09-20T00:00:00"/>
    <s v="ativada"/>
    <s v="lançamento Onix"/>
    <x v="5"/>
    <s v="qualificada"/>
    <n v="0.8"/>
    <n v="4"/>
    <n v="23"/>
    <n v="0.73"/>
    <x v="0"/>
    <x v="77"/>
    <n v="38"/>
  </r>
  <r>
    <d v="2013-09-08T00:00:00"/>
    <s v="ativada"/>
    <s v="onix LT 2012"/>
    <x v="6"/>
    <s v="qualificada"/>
    <n v="0.8"/>
    <n v="0"/>
    <n v="4"/>
    <n v="0"/>
    <x v="0"/>
    <x v="64"/>
    <n v="36"/>
  </r>
  <r>
    <d v="2013-09-29T00:00:00"/>
    <s v="ativada"/>
    <s v="Onix LS GM"/>
    <x v="8"/>
    <s v="qualificada"/>
    <n v="0.8"/>
    <n v="1"/>
    <n v="1"/>
    <n v="0.21"/>
    <x v="0"/>
    <x v="30"/>
    <n v="39"/>
  </r>
  <r>
    <d v="2013-09-01T00:00:00"/>
    <s v="ativada"/>
    <s v="Novo Onix LT"/>
    <x v="6"/>
    <s v="qualificada"/>
    <n v="0.8"/>
    <n v="0"/>
    <n v="3"/>
    <n v="0"/>
    <x v="0"/>
    <x v="81"/>
    <n v="35"/>
  </r>
  <r>
    <d v="2013-09-17T00:00:00"/>
    <s v="ativada"/>
    <s v="carro Onyx"/>
    <x v="1"/>
    <s v="qualificada"/>
    <n v="0.89"/>
    <n v="8"/>
    <n v="61"/>
    <n v="2.66"/>
    <x v="0"/>
    <x v="82"/>
    <n v="38"/>
  </r>
  <r>
    <d v="2013-09-26T00:00:00"/>
    <s v="ativada"/>
    <s v="novo Onix GM"/>
    <x v="4"/>
    <s v="qualificada"/>
    <n v="0.97"/>
    <n v="4"/>
    <n v="27"/>
    <n v="1.95"/>
    <x v="0"/>
    <x v="36"/>
    <n v="39"/>
  </r>
  <r>
    <d v="2013-08-31T00:00:00"/>
    <s v="ativada"/>
    <s v="onyx 2013"/>
    <x v="2"/>
    <s v="qualificada"/>
    <n v="0.8"/>
    <n v="6"/>
    <n v="24"/>
    <n v="2.61"/>
    <x v="0"/>
    <x v="103"/>
    <n v="35"/>
  </r>
  <r>
    <d v="2013-09-10T00:00:00"/>
    <s v="ativada"/>
    <s v="onix 2014 GM"/>
    <x v="2"/>
    <s v="qualificada"/>
    <n v="0.8"/>
    <n v="10"/>
    <n v="67"/>
    <n v="2.29"/>
    <x v="0"/>
    <x v="94"/>
    <n v="37"/>
  </r>
  <r>
    <d v="2013-09-13T00:00:00"/>
    <s v="ativada"/>
    <s v="automóveis Onix"/>
    <x v="1"/>
    <s v="qualificada"/>
    <n v="0.6"/>
    <n v="0"/>
    <n v="1"/>
    <n v="0"/>
    <x v="0"/>
    <x v="88"/>
    <n v="37"/>
  </r>
  <r>
    <d v="2013-09-13T00:00:00"/>
    <s v="ativada"/>
    <s v="imagens onix 2013"/>
    <x v="0"/>
    <s v="qualificada"/>
    <n v="0.8"/>
    <n v="0"/>
    <n v="1"/>
    <n v="0"/>
    <x v="0"/>
    <x v="11"/>
    <n v="37"/>
  </r>
  <r>
    <d v="2013-09-16T00:00:00"/>
    <s v="ativada"/>
    <s v="onix 2013"/>
    <x v="2"/>
    <s v="qualificada"/>
    <n v="0.43"/>
    <n v="8"/>
    <n v="53"/>
    <n v="1.53"/>
    <x v="0"/>
    <x v="42"/>
    <n v="38"/>
  </r>
  <r>
    <d v="2013-08-30T00:00:00"/>
    <s v="ativada"/>
    <s v="onix 2014 GM"/>
    <x v="2"/>
    <s v="qualificada"/>
    <n v="0.8"/>
    <n v="11"/>
    <n v="41"/>
    <n v="3.13"/>
    <x v="0"/>
    <x v="94"/>
    <n v="35"/>
  </r>
  <r>
    <d v="2013-09-07T00:00:00"/>
    <s v="ativada"/>
    <s v="onyx 2013 chevrolet"/>
    <x v="2"/>
    <s v="baixo volume de pesquisa"/>
    <n v="0.8"/>
    <n v="2"/>
    <n v="12"/>
    <n v="1.1000000000000001"/>
    <x v="0"/>
    <x v="15"/>
    <n v="36"/>
  </r>
  <r>
    <d v="2013-09-18T00:00:00"/>
    <s v="ativada"/>
    <s v="foto novo Onix"/>
    <x v="0"/>
    <s v="qualificada"/>
    <n v="0.8"/>
    <n v="0"/>
    <n v="1"/>
    <n v="0"/>
    <x v="0"/>
    <x v="67"/>
    <n v="38"/>
  </r>
  <r>
    <d v="2013-09-14T00:00:00"/>
    <s v="ativada"/>
    <s v="imagem onix 2014"/>
    <x v="0"/>
    <s v="qualificada"/>
    <n v="0.8"/>
    <n v="0"/>
    <n v="1"/>
    <n v="0"/>
    <x v="0"/>
    <x v="110"/>
    <n v="37"/>
  </r>
  <r>
    <d v="2013-09-20T00:00:00"/>
    <s v="ativada"/>
    <s v="novo Onix chevrolet"/>
    <x v="4"/>
    <s v="qualificada"/>
    <n v="0.14000000000000001"/>
    <n v="0"/>
    <n v="2"/>
    <n v="0"/>
    <x v="0"/>
    <x v="76"/>
    <n v="38"/>
  </r>
  <r>
    <d v="2013-09-15T00:00:00"/>
    <s v="ativada"/>
    <s v="imagens novo Onix"/>
    <x v="0"/>
    <s v="qualificada"/>
    <n v="0.8"/>
    <n v="1"/>
    <n v="2"/>
    <n v="0.36"/>
    <x v="0"/>
    <x v="21"/>
    <n v="37"/>
  </r>
  <r>
    <d v="2013-09-03T00:00:00"/>
    <s v="ativada"/>
    <s v="Onix chevrolete"/>
    <x v="4"/>
    <s v="qualificada"/>
    <n v="0.8"/>
    <n v="0"/>
    <n v="5"/>
    <n v="0"/>
    <x v="0"/>
    <x v="14"/>
    <n v="36"/>
  </r>
  <r>
    <d v="2013-09-17T00:00:00"/>
    <s v="ativada"/>
    <s v="Onix automática"/>
    <x v="3"/>
    <s v="qualificada"/>
    <n v="0.63"/>
    <n v="1"/>
    <n v="10"/>
    <n v="0.14000000000000001"/>
    <x v="0"/>
    <x v="7"/>
    <n v="38"/>
  </r>
  <r>
    <d v="2013-09-03T00:00:00"/>
    <s v="ativada"/>
    <s v="onix LS 2014"/>
    <x v="8"/>
    <s v="qualificada"/>
    <n v="0.8"/>
    <n v="1"/>
    <n v="2"/>
    <n v="0.16"/>
    <x v="0"/>
    <x v="78"/>
    <n v="36"/>
  </r>
  <r>
    <d v="2013-09-02T00:00:00"/>
    <s v="ativada"/>
    <s v="onix 2014"/>
    <x v="2"/>
    <s v="qualificada"/>
    <n v="0.53"/>
    <n v="81"/>
    <n v="488"/>
    <n v="15.78"/>
    <x v="0"/>
    <x v="27"/>
    <n v="36"/>
  </r>
  <r>
    <d v="2013-09-29T00:00:00"/>
    <s v="ativada"/>
    <s v="onyx 2013"/>
    <x v="2"/>
    <s v="qualificada"/>
    <n v="0.8"/>
    <n v="4"/>
    <n v="34"/>
    <n v="1.34"/>
    <x v="0"/>
    <x v="103"/>
    <n v="39"/>
  </r>
  <r>
    <d v="2013-09-09T00:00:00"/>
    <s v="ativada"/>
    <s v="Onix chevrolete"/>
    <x v="4"/>
    <s v="qualificada"/>
    <n v="0.8"/>
    <n v="2"/>
    <n v="7"/>
    <n v="0.91"/>
    <x v="0"/>
    <x v="14"/>
    <n v="37"/>
  </r>
  <r>
    <d v="2013-09-13T00:00:00"/>
    <s v="ativada"/>
    <s v="lançamento onix 2014"/>
    <x v="2"/>
    <s v="qualificada"/>
    <n v="0.8"/>
    <n v="0"/>
    <n v="2"/>
    <n v="0"/>
    <x v="0"/>
    <x v="101"/>
    <n v="37"/>
  </r>
  <r>
    <d v="2013-09-22T00:00:00"/>
    <s v="ativada"/>
    <s v="onix 2012 chevrolet"/>
    <x v="2"/>
    <s v="qualificada"/>
    <n v="0.53"/>
    <n v="17"/>
    <n v="34"/>
    <n v="6.98"/>
    <x v="0"/>
    <x v="37"/>
    <n v="38"/>
  </r>
  <r>
    <d v="2013-09-29T00:00:00"/>
    <s v="ativada"/>
    <s v="onix LT 2014"/>
    <x v="6"/>
    <s v="qualificada"/>
    <n v="0.8"/>
    <n v="2"/>
    <n v="8"/>
    <n v="0.33"/>
    <x v="0"/>
    <x v="116"/>
    <n v="39"/>
  </r>
  <r>
    <d v="2013-09-06T00:00:00"/>
    <s v="ativada"/>
    <s v="veículos Onix"/>
    <x v="1"/>
    <s v="qualificada"/>
    <n v="0.85"/>
    <n v="2"/>
    <n v="45"/>
    <n v="0.94"/>
    <x v="0"/>
    <x v="6"/>
    <n v="36"/>
  </r>
  <r>
    <d v="2013-09-21T00:00:00"/>
    <s v="ativada"/>
    <s v="carro novo Onix"/>
    <x v="1"/>
    <s v="qualificada"/>
    <n v="0.25"/>
    <n v="0"/>
    <n v="4"/>
    <n v="0"/>
    <x v="0"/>
    <x v="3"/>
    <n v="38"/>
  </r>
  <r>
    <d v="2013-09-02T00:00:00"/>
    <s v="ativada"/>
    <s v="onyx 2012"/>
    <x v="2"/>
    <s v="qualificada"/>
    <n v="0.85"/>
    <n v="3"/>
    <n v="32"/>
    <n v="1"/>
    <x v="0"/>
    <x v="53"/>
    <n v="36"/>
  </r>
  <r>
    <d v="2013-09-14T00:00:00"/>
    <s v="ativada"/>
    <s v="imagens Onyx"/>
    <x v="0"/>
    <s v="baixo volume de pesquisa"/>
    <n v="0.9"/>
    <n v="0"/>
    <n v="4"/>
    <n v="0"/>
    <x v="0"/>
    <x v="85"/>
    <n v="37"/>
  </r>
  <r>
    <d v="2013-08-30T00:00:00"/>
    <s v="ativada"/>
    <s v="Onyx LT"/>
    <x v="6"/>
    <s v="qualificada"/>
    <n v="0.52"/>
    <n v="1"/>
    <n v="6"/>
    <n v="0.34"/>
    <x v="0"/>
    <x v="91"/>
    <n v="35"/>
  </r>
  <r>
    <d v="2013-09-02T00:00:00"/>
    <s v="ativada"/>
    <s v="onyx 2014"/>
    <x v="2"/>
    <s v="qualificada"/>
    <n v="0.95"/>
    <n v="3"/>
    <n v="27"/>
    <n v="0.93"/>
    <x v="0"/>
    <x v="49"/>
    <n v="36"/>
  </r>
  <r>
    <d v="2013-09-18T00:00:00"/>
    <s v="ativada"/>
    <s v="imagens onix 2013"/>
    <x v="0"/>
    <s v="qualificada"/>
    <n v="0.8"/>
    <n v="0"/>
    <n v="1"/>
    <n v="0"/>
    <x v="0"/>
    <x v="11"/>
    <n v="38"/>
  </r>
  <r>
    <d v="2013-09-19T00:00:00"/>
    <s v="ativada"/>
    <s v="carros onix 2014"/>
    <x v="2"/>
    <s v="qualificada"/>
    <n v="0.85"/>
    <n v="4"/>
    <n v="23"/>
    <n v="1.8"/>
    <x v="0"/>
    <x v="5"/>
    <n v="38"/>
  </r>
  <r>
    <d v="2013-09-18T00:00:00"/>
    <s v="ativada"/>
    <s v="Onix LS chevrolet"/>
    <x v="8"/>
    <s v="qualificada"/>
    <n v="0.8"/>
    <n v="0"/>
    <n v="6"/>
    <n v="0"/>
    <x v="0"/>
    <x v="73"/>
    <n v="38"/>
  </r>
  <r>
    <d v="2013-09-24T00:00:00"/>
    <s v="ativada"/>
    <s v="[Onix chevrolet]"/>
    <x v="4"/>
    <s v="qualificada"/>
    <n v="0.65"/>
    <n v="126"/>
    <n v="563"/>
    <n v="44.33"/>
    <x v="0"/>
    <x v="56"/>
    <n v="39"/>
  </r>
  <r>
    <d v="2013-09-27T00:00:00"/>
    <s v="ativada"/>
    <s v="Onix chevrolett"/>
    <x v="4"/>
    <s v="qualificada"/>
    <n v="0.8"/>
    <n v="4"/>
    <n v="5"/>
    <n v="1.2"/>
    <x v="0"/>
    <x v="102"/>
    <n v="39"/>
  </r>
  <r>
    <d v="2013-09-21T00:00:00"/>
    <s v="ativada"/>
    <s v="foto Onix"/>
    <x v="0"/>
    <s v="qualificada"/>
    <n v="0.34"/>
    <n v="1"/>
    <n v="24"/>
    <n v="0.17"/>
    <x v="0"/>
    <x v="0"/>
    <n v="38"/>
  </r>
  <r>
    <d v="2013-09-05T00:00:00"/>
    <s v="ativada"/>
    <s v="onyx 2014"/>
    <x v="2"/>
    <s v="qualificada"/>
    <n v="0.95"/>
    <n v="0"/>
    <n v="15"/>
    <n v="0"/>
    <x v="0"/>
    <x v="49"/>
    <n v="36"/>
  </r>
  <r>
    <d v="2013-09-18T00:00:00"/>
    <s v="ativada"/>
    <s v="onix LT 2014"/>
    <x v="6"/>
    <s v="qualificada"/>
    <n v="0.8"/>
    <n v="1"/>
    <n v="7"/>
    <n v="0.16"/>
    <x v="0"/>
    <x v="116"/>
    <n v="38"/>
  </r>
  <r>
    <d v="2013-09-04T00:00:00"/>
    <s v="ativada"/>
    <s v="onix 2014 GM"/>
    <x v="2"/>
    <s v="qualificada"/>
    <n v="0.8"/>
    <n v="7"/>
    <n v="44"/>
    <n v="2.9"/>
    <x v="0"/>
    <x v="94"/>
    <n v="36"/>
  </r>
  <r>
    <d v="2013-09-18T00:00:00"/>
    <s v="ativada"/>
    <s v="onix LS 2014"/>
    <x v="8"/>
    <s v="qualificada"/>
    <n v="0.8"/>
    <n v="1"/>
    <n v="1"/>
    <n v="0.67"/>
    <x v="0"/>
    <x v="78"/>
    <n v="38"/>
  </r>
  <r>
    <d v="2013-09-24T00:00:00"/>
    <s v="ativada"/>
    <s v="imagem Onix"/>
    <x v="0"/>
    <s v="qualificada"/>
    <n v="0.42"/>
    <n v="0"/>
    <n v="9"/>
    <n v="0"/>
    <x v="0"/>
    <x v="17"/>
    <n v="39"/>
  </r>
  <r>
    <d v="2013-09-02T00:00:00"/>
    <s v="ativada"/>
    <s v="fotos novo Onix"/>
    <x v="0"/>
    <s v="qualificada"/>
    <n v="1.1599999999999999"/>
    <n v="0"/>
    <n v="12"/>
    <n v="0"/>
    <x v="0"/>
    <x v="79"/>
    <n v="36"/>
  </r>
  <r>
    <d v="2013-09-27T00:00:00"/>
    <s v="ativada"/>
    <s v="onix 2013 automático"/>
    <x v="3"/>
    <s v="qualificada"/>
    <n v="0.8"/>
    <n v="0"/>
    <n v="2"/>
    <n v="0"/>
    <x v="0"/>
    <x v="48"/>
    <n v="39"/>
  </r>
  <r>
    <d v="2013-09-29T00:00:00"/>
    <s v="ativada"/>
    <s v="onix 2013"/>
    <x v="2"/>
    <s v="qualificada"/>
    <n v="0.43"/>
    <n v="0"/>
    <n v="22"/>
    <n v="0"/>
    <x v="0"/>
    <x v="42"/>
    <n v="39"/>
  </r>
  <r>
    <d v="2013-09-03T00:00:00"/>
    <s v="ativada"/>
    <s v="foto novo Onix"/>
    <x v="0"/>
    <s v="qualificada"/>
    <n v="0.8"/>
    <n v="1"/>
    <n v="3"/>
    <n v="0.08"/>
    <x v="0"/>
    <x v="67"/>
    <n v="36"/>
  </r>
  <r>
    <d v="2013-09-12T00:00:00"/>
    <s v="ativada"/>
    <s v="fotos Onyx"/>
    <x v="0"/>
    <s v="qualificada"/>
    <n v="0.67"/>
    <n v="0"/>
    <n v="1"/>
    <n v="0"/>
    <x v="0"/>
    <x v="87"/>
    <n v="37"/>
  </r>
  <r>
    <d v="2013-09-05T00:00:00"/>
    <s v="ativada"/>
    <s v="foto novo Onix"/>
    <x v="0"/>
    <s v="qualificada"/>
    <n v="0.8"/>
    <n v="1"/>
    <n v="7"/>
    <n v="0.14000000000000001"/>
    <x v="0"/>
    <x v="67"/>
    <n v="36"/>
  </r>
  <r>
    <d v="2013-09-13T00:00:00"/>
    <s v="ativada"/>
    <s v="foto Onix"/>
    <x v="0"/>
    <s v="qualificada"/>
    <n v="0.34"/>
    <n v="3"/>
    <n v="35"/>
    <n v="0.44"/>
    <x v="0"/>
    <x v="0"/>
    <n v="37"/>
  </r>
  <r>
    <d v="2013-09-29T00:00:00"/>
    <s v="ativada"/>
    <s v="fotos Onyx"/>
    <x v="0"/>
    <s v="qualificada"/>
    <n v="0.67"/>
    <n v="1"/>
    <n v="6"/>
    <n v="0.56000000000000005"/>
    <x v="0"/>
    <x v="87"/>
    <n v="39"/>
  </r>
  <r>
    <d v="2013-09-07T00:00:00"/>
    <s v="ativada"/>
    <s v="automóveis Onix"/>
    <x v="1"/>
    <s v="qualificada"/>
    <n v="0.6"/>
    <n v="0"/>
    <n v="3"/>
    <n v="0"/>
    <x v="0"/>
    <x v="88"/>
    <n v="36"/>
  </r>
  <r>
    <d v="2013-09-07T00:00:00"/>
    <s v="ativada"/>
    <s v="Onix gasolina"/>
    <x v="7"/>
    <s v="qualificada"/>
    <n v="0.8"/>
    <n v="2"/>
    <n v="37"/>
    <n v="1.43"/>
    <x v="0"/>
    <x v="41"/>
    <n v="36"/>
  </r>
  <r>
    <d v="2013-08-28T00:00:00"/>
    <s v="ativada"/>
    <s v="carro novo onix 2014"/>
    <x v="2"/>
    <s v="qualificada"/>
    <n v="0.8"/>
    <n v="0"/>
    <n v="2"/>
    <n v="0"/>
    <x v="0"/>
    <x v="111"/>
    <n v="35"/>
  </r>
  <r>
    <d v="2013-09-01T00:00:00"/>
    <s v="ativada"/>
    <s v="onyx 2012"/>
    <x v="2"/>
    <s v="qualificada"/>
    <n v="0.85"/>
    <n v="4"/>
    <n v="32"/>
    <n v="2.71"/>
    <x v="0"/>
    <x v="53"/>
    <n v="35"/>
  </r>
  <r>
    <d v="2013-08-31T00:00:00"/>
    <s v="ativada"/>
    <s v="Onix LS"/>
    <x v="8"/>
    <s v="qualificada"/>
    <n v="0.24"/>
    <n v="8"/>
    <n v="38"/>
    <n v="1.37"/>
    <x v="0"/>
    <x v="97"/>
    <n v="35"/>
  </r>
  <r>
    <d v="2013-09-11T00:00:00"/>
    <s v="ativada"/>
    <s v="lançamento onix 2013"/>
    <x v="2"/>
    <s v="qualificada"/>
    <n v="0.8"/>
    <n v="0"/>
    <n v="1"/>
    <n v="0"/>
    <x v="0"/>
    <x v="47"/>
    <n v="37"/>
  </r>
  <r>
    <d v="2013-09-25T00:00:00"/>
    <s v="ativada"/>
    <s v="Onix flex"/>
    <x v="7"/>
    <s v="qualificada"/>
    <n v="0.8"/>
    <n v="0"/>
    <n v="3"/>
    <n v="0"/>
    <x v="0"/>
    <x v="74"/>
    <n v="39"/>
  </r>
  <r>
    <d v="2013-09-08T00:00:00"/>
    <s v="ativada"/>
    <s v="onyx 2013 chevrolet"/>
    <x v="2"/>
    <s v="baixo volume de pesquisa"/>
    <n v="0.8"/>
    <n v="1"/>
    <n v="17"/>
    <n v="0.05"/>
    <x v="0"/>
    <x v="15"/>
    <n v="36"/>
  </r>
  <r>
    <d v="2013-09-18T00:00:00"/>
    <s v="ativada"/>
    <s v="Onyx flex"/>
    <x v="7"/>
    <s v="qualificada"/>
    <n v="0.8"/>
    <n v="0"/>
    <n v="0"/>
    <n v="0"/>
    <x v="0"/>
    <x v="71"/>
    <n v="38"/>
  </r>
  <r>
    <d v="2013-09-22T00:00:00"/>
    <s v="ativada"/>
    <s v="Onyx LT"/>
    <x v="6"/>
    <s v="qualificada"/>
    <n v="0.52"/>
    <n v="0"/>
    <n v="1"/>
    <n v="0"/>
    <x v="0"/>
    <x v="91"/>
    <n v="38"/>
  </r>
  <r>
    <d v="2013-09-06T00:00:00"/>
    <s v="ativada"/>
    <s v="foto onix 2013"/>
    <x v="0"/>
    <s v="qualificada"/>
    <n v="0.8"/>
    <n v="0"/>
    <n v="5"/>
    <n v="0"/>
    <x v="0"/>
    <x v="57"/>
    <n v="36"/>
  </r>
  <r>
    <d v="2013-09-22T00:00:00"/>
    <s v="ativada"/>
    <s v="novo Onix chevrolet"/>
    <x v="4"/>
    <s v="qualificada"/>
    <n v="0.14000000000000001"/>
    <n v="0"/>
    <n v="1"/>
    <n v="0"/>
    <x v="0"/>
    <x v="76"/>
    <n v="38"/>
  </r>
  <r>
    <d v="2013-09-22T00:00:00"/>
    <s v="ativada"/>
    <s v="veículos Onix"/>
    <x v="1"/>
    <s v="qualificada"/>
    <n v="0.85"/>
    <n v="1"/>
    <n v="22"/>
    <n v="0.22"/>
    <x v="0"/>
    <x v="6"/>
    <n v="38"/>
  </r>
  <r>
    <d v="2013-09-10T00:00:00"/>
    <s v="ativada"/>
    <s v="carro Onix"/>
    <x v="1"/>
    <s v="qualificada"/>
    <n v="0.5"/>
    <n v="77"/>
    <n v="614"/>
    <n v="10.43"/>
    <x v="0"/>
    <x v="115"/>
    <n v="37"/>
  </r>
  <r>
    <d v="2013-09-08T00:00:00"/>
    <s v="ativada"/>
    <s v="Onix LS"/>
    <x v="8"/>
    <s v="qualificada"/>
    <n v="0.24"/>
    <n v="5"/>
    <n v="28"/>
    <n v="0.87"/>
    <x v="0"/>
    <x v="97"/>
    <n v="36"/>
  </r>
  <r>
    <d v="2013-09-23T00:00:00"/>
    <s v="ativada"/>
    <s v="imagens novo Onix"/>
    <x v="0"/>
    <s v="qualificada"/>
    <n v="0.8"/>
    <n v="1"/>
    <n v="3"/>
    <n v="0.69"/>
    <x v="0"/>
    <x v="21"/>
    <n v="39"/>
  </r>
  <r>
    <d v="2013-09-23T00:00:00"/>
    <s v="ativada"/>
    <s v="carros onix 2014"/>
    <x v="2"/>
    <s v="qualificada"/>
    <n v="0.85"/>
    <n v="3"/>
    <n v="21"/>
    <n v="1.7"/>
    <x v="0"/>
    <x v="5"/>
    <n v="39"/>
  </r>
  <r>
    <d v="2013-09-26T00:00:00"/>
    <s v="ativada"/>
    <s v="Onix LS GM"/>
    <x v="8"/>
    <s v="qualificada"/>
    <n v="0.8"/>
    <n v="1"/>
    <n v="4"/>
    <n v="0.12"/>
    <x v="0"/>
    <x v="30"/>
    <n v="39"/>
  </r>
  <r>
    <d v="2013-09-21T00:00:00"/>
    <s v="ativada"/>
    <s v="onix LS 2014"/>
    <x v="8"/>
    <s v="qualificada"/>
    <n v="0.8"/>
    <n v="0"/>
    <n v="3"/>
    <n v="0"/>
    <x v="0"/>
    <x v="78"/>
    <n v="38"/>
  </r>
  <r>
    <d v="2013-08-31T00:00:00"/>
    <s v="ativada"/>
    <s v="carros onix 2013"/>
    <x v="2"/>
    <s v="qualificada"/>
    <n v="0.95"/>
    <n v="4"/>
    <n v="29"/>
    <n v="2.08"/>
    <x v="0"/>
    <x v="54"/>
    <n v="35"/>
  </r>
  <r>
    <d v="2013-09-15T00:00:00"/>
    <s v="ativada"/>
    <s v="Onyx LT"/>
    <x v="6"/>
    <s v="qualificada"/>
    <n v="0.52"/>
    <n v="1"/>
    <n v="4"/>
    <n v="7.0000000000000007E-2"/>
    <x v="0"/>
    <x v="91"/>
    <n v="37"/>
  </r>
  <r>
    <d v="2013-09-12T00:00:00"/>
    <s v="ativada"/>
    <s v="Onix chevrolette"/>
    <x v="4"/>
    <s v="qualificada"/>
    <n v="0.8"/>
    <n v="0"/>
    <n v="1"/>
    <n v="0"/>
    <x v="0"/>
    <x v="34"/>
    <n v="37"/>
  </r>
  <r>
    <d v="2013-09-26T00:00:00"/>
    <s v="ativada"/>
    <s v="carros novo Onix"/>
    <x v="1"/>
    <s v="qualificada"/>
    <n v="0.95"/>
    <n v="0"/>
    <n v="11"/>
    <n v="0"/>
    <x v="0"/>
    <x v="45"/>
    <n v="39"/>
  </r>
  <r>
    <d v="2013-09-29T00:00:00"/>
    <s v="ativada"/>
    <s v="carro Onix LS"/>
    <x v="8"/>
    <s v="qualificada"/>
    <n v="0.8"/>
    <n v="0"/>
    <n v="1"/>
    <n v="0"/>
    <x v="0"/>
    <x v="109"/>
    <n v="39"/>
  </r>
  <r>
    <d v="2013-09-19T00:00:00"/>
    <s v="ativada"/>
    <s v="onix LT 2014"/>
    <x v="6"/>
    <s v="qualificada"/>
    <n v="0.8"/>
    <n v="1"/>
    <n v="14"/>
    <n v="0.04"/>
    <x v="0"/>
    <x v="116"/>
    <n v="38"/>
  </r>
  <r>
    <d v="2013-09-18T00:00:00"/>
    <s v="ativada"/>
    <s v="onyx 2012"/>
    <x v="2"/>
    <s v="qualificada"/>
    <n v="0.85"/>
    <n v="2"/>
    <n v="12"/>
    <n v="1.29"/>
    <x v="0"/>
    <x v="53"/>
    <n v="38"/>
  </r>
  <r>
    <d v="2013-09-13T00:00:00"/>
    <s v="ativada"/>
    <s v="Onyx GM"/>
    <x v="4"/>
    <s v="qualificada"/>
    <n v="0.33"/>
    <n v="0"/>
    <n v="3"/>
    <n v="0"/>
    <x v="0"/>
    <x v="92"/>
    <n v="37"/>
  </r>
  <r>
    <d v="2013-08-31T00:00:00"/>
    <s v="ativada"/>
    <s v="novo Onix chevrolet"/>
    <x v="4"/>
    <s v="qualificada"/>
    <n v="0.14000000000000001"/>
    <n v="2"/>
    <n v="8"/>
    <n v="0.18"/>
    <x v="0"/>
    <x v="76"/>
    <n v="35"/>
  </r>
  <r>
    <d v="2013-09-07T00:00:00"/>
    <s v="ativada"/>
    <s v="Onix transmissão automática"/>
    <x v="3"/>
    <s v="qualificada"/>
    <n v="0.8"/>
    <n v="0"/>
    <n v="2"/>
    <n v="0"/>
    <x v="0"/>
    <x v="66"/>
    <n v="36"/>
  </r>
  <r>
    <d v="2013-09-23T00:00:00"/>
    <s v="ativada"/>
    <s v="novo Onix chevrolet"/>
    <x v="4"/>
    <s v="qualificada"/>
    <n v="0.14000000000000001"/>
    <n v="0"/>
    <n v="2"/>
    <n v="0"/>
    <x v="0"/>
    <x v="76"/>
    <n v="39"/>
  </r>
  <r>
    <d v="2013-09-11T00:00:00"/>
    <s v="ativada"/>
    <s v="carro onix 2012"/>
    <x v="2"/>
    <s v="qualificada"/>
    <n v="0.48"/>
    <n v="3"/>
    <n v="10"/>
    <n v="0.72"/>
    <x v="0"/>
    <x v="22"/>
    <n v="37"/>
  </r>
  <r>
    <d v="2013-09-19T00:00:00"/>
    <s v="ativada"/>
    <s v="automóveis Onix"/>
    <x v="1"/>
    <s v="qualificada"/>
    <n v="0.6"/>
    <n v="0"/>
    <n v="1"/>
    <n v="0"/>
    <x v="0"/>
    <x v="88"/>
    <n v="38"/>
  </r>
  <r>
    <d v="2013-09-13T00:00:00"/>
    <s v="ativada"/>
    <s v="carro novo onix 2014"/>
    <x v="2"/>
    <s v="qualificada"/>
    <n v="0.8"/>
    <n v="1"/>
    <n v="4"/>
    <n v="0.8"/>
    <x v="0"/>
    <x v="111"/>
    <n v="37"/>
  </r>
  <r>
    <d v="2013-09-13T00:00:00"/>
    <s v="ativada"/>
    <s v="onix 2014 GM"/>
    <x v="2"/>
    <s v="qualificada"/>
    <n v="0.8"/>
    <n v="5"/>
    <n v="48"/>
    <n v="0.83"/>
    <x v="0"/>
    <x v="94"/>
    <n v="37"/>
  </r>
  <r>
    <d v="2013-08-28T00:00:00"/>
    <s v="ativada"/>
    <s v="flagra Onix"/>
    <x v="0"/>
    <s v="baixo volume de pesquisa"/>
    <n v="0.8"/>
    <n v="0"/>
    <n v="3"/>
    <n v="0"/>
    <x v="0"/>
    <x v="50"/>
    <n v="35"/>
  </r>
  <r>
    <d v="2013-09-12T00:00:00"/>
    <s v="ativada"/>
    <s v="novo onix 2012 chevrolet"/>
    <x v="2"/>
    <s v="baixo volume de pesquisa"/>
    <n v="0.8"/>
    <n v="1"/>
    <n v="4"/>
    <n v="0.57999999999999996"/>
    <x v="0"/>
    <x v="13"/>
    <n v="37"/>
  </r>
  <r>
    <d v="2013-09-19T00:00:00"/>
    <s v="ativada"/>
    <s v="onix 2014"/>
    <x v="2"/>
    <s v="qualificada"/>
    <n v="0.53"/>
    <n v="87"/>
    <n v="631"/>
    <n v="22.25"/>
    <x v="0"/>
    <x v="27"/>
    <n v="38"/>
  </r>
  <r>
    <d v="2013-08-31T00:00:00"/>
    <s v="ativada"/>
    <s v="onix 2013"/>
    <x v="2"/>
    <s v="qualificada"/>
    <n v="0.43"/>
    <n v="1"/>
    <n v="33"/>
    <n v="0.08"/>
    <x v="0"/>
    <x v="42"/>
    <n v="35"/>
  </r>
  <r>
    <d v="2013-09-07T00:00:00"/>
    <s v="ativada"/>
    <s v="carro Onix"/>
    <x v="1"/>
    <s v="qualificada"/>
    <n v="0.5"/>
    <n v="68"/>
    <n v="442"/>
    <n v="9.76"/>
    <x v="0"/>
    <x v="115"/>
    <n v="36"/>
  </r>
  <r>
    <d v="2013-09-11T00:00:00"/>
    <s v="ativada"/>
    <s v="Onix 6 marchas"/>
    <x v="3"/>
    <s v="qualificada"/>
    <n v="0.8"/>
    <n v="0"/>
    <n v="5"/>
    <n v="0"/>
    <x v="0"/>
    <x v="4"/>
    <n v="37"/>
  </r>
  <r>
    <d v="2013-09-26T00:00:00"/>
    <s v="ativada"/>
    <s v="Onyx flex"/>
    <x v="7"/>
    <s v="qualificada"/>
    <n v="0.8"/>
    <n v="0"/>
    <n v="1"/>
    <n v="0"/>
    <x v="0"/>
    <x v="71"/>
    <n v="39"/>
  </r>
  <r>
    <d v="2013-08-29T00:00:00"/>
    <s v="ativada"/>
    <s v="onix LT 2014"/>
    <x v="6"/>
    <s v="qualificada"/>
    <n v="0.8"/>
    <n v="1"/>
    <n v="4"/>
    <n v="0.08"/>
    <x v="0"/>
    <x v="116"/>
    <n v="35"/>
  </r>
  <r>
    <d v="2013-09-29T00:00:00"/>
    <s v="ativada"/>
    <s v="Onix LS chevrolet"/>
    <x v="8"/>
    <s v="qualificada"/>
    <n v="0.8"/>
    <n v="0"/>
    <n v="1"/>
    <n v="0"/>
    <x v="0"/>
    <x v="73"/>
    <n v="39"/>
  </r>
  <r>
    <d v="2013-09-27T00:00:00"/>
    <s v="ativada"/>
    <s v="lançamento Onix"/>
    <x v="5"/>
    <s v="qualificada"/>
    <n v="0.8"/>
    <n v="6"/>
    <n v="39"/>
    <n v="2.72"/>
    <x v="0"/>
    <x v="77"/>
    <n v="39"/>
  </r>
  <r>
    <d v="2013-09-17T00:00:00"/>
    <s v="ativada"/>
    <s v="Onix diesel"/>
    <x v="7"/>
    <s v="qualificada"/>
    <n v="0.8"/>
    <n v="0"/>
    <n v="0"/>
    <n v="0"/>
    <x v="0"/>
    <x v="28"/>
    <n v="38"/>
  </r>
  <r>
    <d v="2013-08-31T00:00:00"/>
    <s v="ativada"/>
    <s v="onix LS 2014"/>
    <x v="8"/>
    <s v="qualificada"/>
    <n v="0.8"/>
    <n v="0"/>
    <n v="4"/>
    <n v="0"/>
    <x v="0"/>
    <x v="78"/>
    <n v="35"/>
  </r>
  <r>
    <d v="2013-09-13T00:00:00"/>
    <s v="ativada"/>
    <s v="carro onix 2013"/>
    <x v="2"/>
    <s v="qualificada"/>
    <n v="0.48"/>
    <n v="5"/>
    <n v="21"/>
    <n v="0.7"/>
    <x v="0"/>
    <x v="38"/>
    <n v="37"/>
  </r>
  <r>
    <d v="2013-09-26T00:00:00"/>
    <s v="ativada"/>
    <s v="imagens novo Onix"/>
    <x v="0"/>
    <s v="qualificada"/>
    <n v="0.8"/>
    <n v="0"/>
    <n v="0"/>
    <n v="0"/>
    <x v="0"/>
    <x v="21"/>
    <n v="39"/>
  </r>
  <r>
    <d v="2013-09-23T00:00:00"/>
    <s v="ativada"/>
    <s v="carro Onix"/>
    <x v="1"/>
    <s v="qualificada"/>
    <n v="0.5"/>
    <n v="87"/>
    <n v="504"/>
    <n v="18.920000000000002"/>
    <x v="0"/>
    <x v="115"/>
    <n v="39"/>
  </r>
  <r>
    <d v="2013-09-09T00:00:00"/>
    <s v="ativada"/>
    <s v="Onix econômico"/>
    <x v="9"/>
    <s v="qualificada"/>
    <n v="0.9"/>
    <n v="0"/>
    <n v="6"/>
    <n v="0"/>
    <x v="0"/>
    <x v="33"/>
    <n v="37"/>
  </r>
  <r>
    <d v="2013-09-20T00:00:00"/>
    <s v="ativada"/>
    <s v="novo Onix GM"/>
    <x v="4"/>
    <s v="qualificada"/>
    <n v="0.97"/>
    <n v="5"/>
    <n v="15"/>
    <n v="3.24"/>
    <x v="0"/>
    <x v="36"/>
    <n v="38"/>
  </r>
  <r>
    <d v="2013-09-03T00:00:00"/>
    <s v="ativada"/>
    <s v="carro Onix"/>
    <x v="1"/>
    <s v="qualificada"/>
    <n v="0.5"/>
    <n v="77"/>
    <n v="602"/>
    <n v="12.17"/>
    <x v="0"/>
    <x v="115"/>
    <n v="36"/>
  </r>
  <r>
    <d v="2013-09-20T00:00:00"/>
    <s v="ativada"/>
    <s v="carros novo Onix"/>
    <x v="1"/>
    <s v="qualificada"/>
    <n v="0.95"/>
    <n v="1"/>
    <n v="17"/>
    <n v="0.33"/>
    <x v="0"/>
    <x v="45"/>
    <n v="38"/>
  </r>
  <r>
    <d v="2013-09-29T00:00:00"/>
    <s v="ativada"/>
    <s v="[Onix chevrolet]"/>
    <x v="4"/>
    <s v="qualificada"/>
    <n v="0.65"/>
    <n v="85"/>
    <n v="404"/>
    <n v="28.86"/>
    <x v="0"/>
    <x v="56"/>
    <n v="39"/>
  </r>
  <r>
    <d v="2013-09-26T00:00:00"/>
    <s v="ativada"/>
    <s v="carro Onyx"/>
    <x v="1"/>
    <s v="qualificada"/>
    <n v="0.89"/>
    <n v="18"/>
    <n v="118"/>
    <n v="7.65"/>
    <x v="0"/>
    <x v="82"/>
    <n v="39"/>
  </r>
  <r>
    <d v="2013-09-22T00:00:00"/>
    <s v="ativada"/>
    <s v="imagens onix 2013"/>
    <x v="0"/>
    <s v="qualificada"/>
    <n v="0.8"/>
    <n v="1"/>
    <n v="1"/>
    <n v="0.17"/>
    <x v="0"/>
    <x v="11"/>
    <n v="38"/>
  </r>
  <r>
    <d v="2013-09-15T00:00:00"/>
    <s v="ativada"/>
    <s v="carro onix 2012"/>
    <x v="2"/>
    <s v="qualificada"/>
    <n v="0.48"/>
    <n v="0"/>
    <n v="7"/>
    <n v="0"/>
    <x v="0"/>
    <x v="22"/>
    <n v="37"/>
  </r>
  <r>
    <d v="2013-08-29T00:00:00"/>
    <s v="ativada"/>
    <s v="Onix chevrolett"/>
    <x v="4"/>
    <s v="qualificada"/>
    <n v="0.8"/>
    <n v="3"/>
    <n v="5"/>
    <n v="0.94"/>
    <x v="0"/>
    <x v="102"/>
    <n v="35"/>
  </r>
  <r>
    <d v="2013-09-15T00:00:00"/>
    <s v="ativada"/>
    <s v="onix 2013 chevrolet"/>
    <x v="2"/>
    <s v="qualificada"/>
    <n v="0.43"/>
    <n v="0"/>
    <n v="9"/>
    <n v="0"/>
    <x v="0"/>
    <x v="58"/>
    <n v="37"/>
  </r>
  <r>
    <d v="2013-09-14T00:00:00"/>
    <s v="ativada"/>
    <s v="foto onix 2014"/>
    <x v="0"/>
    <s v="qualificada"/>
    <n v="0.8"/>
    <n v="1"/>
    <n v="6"/>
    <n v="0.33"/>
    <x v="0"/>
    <x v="16"/>
    <n v="37"/>
  </r>
  <r>
    <d v="2013-09-24T00:00:00"/>
    <s v="ativada"/>
    <s v="onix 2012"/>
    <x v="2"/>
    <s v="qualificada"/>
    <n v="0.45"/>
    <n v="13"/>
    <n v="109"/>
    <n v="3.02"/>
    <x v="0"/>
    <x v="2"/>
    <n v="39"/>
  </r>
  <r>
    <d v="2013-09-18T00:00:00"/>
    <s v="ativada"/>
    <s v="onix LT 2012"/>
    <x v="6"/>
    <s v="qualificada"/>
    <n v="0.8"/>
    <n v="0"/>
    <n v="6"/>
    <n v="0"/>
    <x v="0"/>
    <x v="64"/>
    <n v="38"/>
  </r>
  <r>
    <d v="2013-08-29T00:00:00"/>
    <s v="ativada"/>
    <s v="Onix bonito"/>
    <x v="9"/>
    <s v="qualificada"/>
    <n v="0.8"/>
    <n v="0"/>
    <n v="3"/>
    <n v="0"/>
    <x v="0"/>
    <x v="84"/>
    <n v="35"/>
  </r>
  <r>
    <d v="2013-09-05T00:00:00"/>
    <s v="ativada"/>
    <s v="Onix gasolina"/>
    <x v="7"/>
    <s v="qualificada"/>
    <n v="0.8"/>
    <n v="2"/>
    <n v="27"/>
    <n v="1.38"/>
    <x v="0"/>
    <x v="41"/>
    <n v="36"/>
  </r>
  <r>
    <d v="2013-09-11T00:00:00"/>
    <s v="ativada"/>
    <s v="imagens onix 2014"/>
    <x v="0"/>
    <s v="qualificada"/>
    <n v="0.8"/>
    <n v="0"/>
    <n v="2"/>
    <n v="0"/>
    <x v="0"/>
    <x v="59"/>
    <n v="37"/>
  </r>
  <r>
    <d v="2013-09-08T00:00:00"/>
    <s v="ativada"/>
    <s v="carro Onyx"/>
    <x v="1"/>
    <s v="qualificada"/>
    <n v="0.89"/>
    <n v="6"/>
    <n v="43"/>
    <n v="0.81"/>
    <x v="0"/>
    <x v="82"/>
    <n v="36"/>
  </r>
  <r>
    <d v="2013-09-23T00:00:00"/>
    <s v="ativada"/>
    <s v="imagem onix 2014"/>
    <x v="0"/>
    <s v="qualificada"/>
    <n v="0.8"/>
    <n v="0"/>
    <n v="1"/>
    <n v="0"/>
    <x v="0"/>
    <x v="110"/>
    <n v="39"/>
  </r>
  <r>
    <d v="2013-09-16T00:00:00"/>
    <s v="ativada"/>
    <s v="onyx 2014 chevrolet"/>
    <x v="2"/>
    <s v="qualificada"/>
    <n v="0.8"/>
    <n v="2"/>
    <n v="8"/>
    <n v="1.1399999999999999"/>
    <x v="0"/>
    <x v="23"/>
    <n v="38"/>
  </r>
  <r>
    <d v="2013-09-29T00:00:00"/>
    <s v="ativada"/>
    <s v="onix 2012"/>
    <x v="2"/>
    <s v="qualificada"/>
    <n v="0.45"/>
    <n v="14"/>
    <n v="107"/>
    <n v="2.82"/>
    <x v="0"/>
    <x v="2"/>
    <n v="39"/>
  </r>
  <r>
    <d v="2013-09-17T00:00:00"/>
    <s v="ativada"/>
    <s v="carros Onyx"/>
    <x v="1"/>
    <s v="qualificada"/>
    <n v="0.8"/>
    <n v="4"/>
    <n v="93"/>
    <n v="2.13"/>
    <x v="0"/>
    <x v="1"/>
    <n v="38"/>
  </r>
  <r>
    <d v="2013-09-05T00:00:00"/>
    <s v="ativada"/>
    <s v="foto Onix"/>
    <x v="0"/>
    <s v="qualificada"/>
    <n v="0.34"/>
    <n v="3"/>
    <n v="45"/>
    <n v="0.56000000000000005"/>
    <x v="0"/>
    <x v="0"/>
    <n v="36"/>
  </r>
  <r>
    <d v="2013-09-28T00:00:00"/>
    <s v="ativada"/>
    <s v="fotos Onyx"/>
    <x v="0"/>
    <s v="qualificada"/>
    <n v="0.67"/>
    <n v="0"/>
    <n v="7"/>
    <n v="0"/>
    <x v="0"/>
    <x v="87"/>
    <n v="39"/>
  </r>
  <r>
    <d v="2013-08-31T00:00:00"/>
    <s v="ativada"/>
    <s v="Onix automático"/>
    <x v="3"/>
    <s v="qualificada"/>
    <n v="0.28000000000000003"/>
    <n v="5"/>
    <n v="25"/>
    <n v="0.66"/>
    <x v="0"/>
    <x v="39"/>
    <n v="35"/>
  </r>
  <r>
    <d v="2013-09-10T00:00:00"/>
    <s v="ativada"/>
    <s v="foto Onyx"/>
    <x v="0"/>
    <s v="qualificada"/>
    <n v="0.63"/>
    <n v="0"/>
    <n v="8"/>
    <n v="0"/>
    <x v="0"/>
    <x v="108"/>
    <n v="37"/>
  </r>
  <r>
    <d v="2013-09-05T00:00:00"/>
    <s v="ativada"/>
    <s v="automóvel Onix"/>
    <x v="1"/>
    <s v="qualificada"/>
    <n v="0.92"/>
    <n v="20"/>
    <n v="111"/>
    <n v="6.52"/>
    <x v="0"/>
    <x v="86"/>
    <n v="36"/>
  </r>
  <r>
    <d v="2013-09-10T00:00:00"/>
    <s v="ativada"/>
    <s v="foto onix 2014"/>
    <x v="0"/>
    <s v="qualificada"/>
    <n v="0.8"/>
    <n v="1"/>
    <n v="7"/>
    <n v="0.73"/>
    <x v="0"/>
    <x v="16"/>
    <n v="37"/>
  </r>
  <r>
    <d v="2013-09-11T00:00:00"/>
    <s v="ativada"/>
    <s v="onix LT 2012"/>
    <x v="6"/>
    <s v="qualificada"/>
    <n v="0.8"/>
    <n v="0"/>
    <n v="4"/>
    <n v="0"/>
    <x v="0"/>
    <x v="64"/>
    <n v="37"/>
  </r>
  <r>
    <d v="2013-09-16T00:00:00"/>
    <s v="ativada"/>
    <s v="carros novo Onix"/>
    <x v="1"/>
    <s v="qualificada"/>
    <n v="0.95"/>
    <n v="4"/>
    <n v="27"/>
    <n v="2.19"/>
    <x v="0"/>
    <x v="45"/>
    <n v="38"/>
  </r>
  <r>
    <d v="2013-09-08T00:00:00"/>
    <s v="ativada"/>
    <s v="onix 2013 chevrolet"/>
    <x v="2"/>
    <s v="qualificada"/>
    <n v="0.43"/>
    <n v="0"/>
    <n v="1"/>
    <n v="0"/>
    <x v="0"/>
    <x v="58"/>
    <n v="36"/>
  </r>
  <r>
    <d v="2013-09-09T00:00:00"/>
    <s v="ativada"/>
    <s v="carro Onix LS"/>
    <x v="8"/>
    <s v="qualificada"/>
    <n v="0.8"/>
    <n v="1"/>
    <n v="3"/>
    <n v="0.05"/>
    <x v="0"/>
    <x v="109"/>
    <n v="37"/>
  </r>
  <r>
    <d v="2013-09-01T00:00:00"/>
    <s v="ativada"/>
    <s v="onix 2013 GM"/>
    <x v="2"/>
    <s v="qualificada"/>
    <n v="0.43"/>
    <n v="0"/>
    <n v="4"/>
    <n v="0"/>
    <x v="0"/>
    <x v="104"/>
    <n v="35"/>
  </r>
  <r>
    <d v="2013-08-30T00:00:00"/>
    <s v="ativada"/>
    <s v="Onix chevrolett"/>
    <x v="4"/>
    <s v="qualificada"/>
    <n v="0.8"/>
    <n v="0"/>
    <n v="3"/>
    <n v="0"/>
    <x v="0"/>
    <x v="102"/>
    <n v="35"/>
  </r>
  <r>
    <d v="2013-09-09T00:00:00"/>
    <s v="ativada"/>
    <s v="onix 2014 automático"/>
    <x v="3"/>
    <s v="qualificada"/>
    <n v="0.8"/>
    <n v="9"/>
    <n v="43"/>
    <n v="3.48"/>
    <x v="0"/>
    <x v="12"/>
    <n v="37"/>
  </r>
  <r>
    <d v="2013-09-08T00:00:00"/>
    <s v="ativada"/>
    <s v="carro novo onix 2014"/>
    <x v="2"/>
    <s v="qualificada"/>
    <n v="0.8"/>
    <n v="0"/>
    <n v="1"/>
    <n v="0"/>
    <x v="0"/>
    <x v="111"/>
    <n v="36"/>
  </r>
  <r>
    <d v="2013-08-31T00:00:00"/>
    <s v="ativada"/>
    <s v="onix 2012 chevrolet"/>
    <x v="2"/>
    <s v="qualificada"/>
    <n v="0.53"/>
    <n v="14"/>
    <n v="64"/>
    <n v="4.8499999999999996"/>
    <x v="0"/>
    <x v="37"/>
    <n v="35"/>
  </r>
  <r>
    <d v="2013-09-17T00:00:00"/>
    <s v="ativada"/>
    <s v="fotos onix 2012"/>
    <x v="0"/>
    <s v="qualificada"/>
    <n v="0.8"/>
    <n v="2"/>
    <n v="8"/>
    <n v="0.37"/>
    <x v="0"/>
    <x v="96"/>
    <n v="38"/>
  </r>
  <r>
    <d v="2013-09-01T00:00:00"/>
    <s v="ativada"/>
    <s v="onix 2014 automático"/>
    <x v="3"/>
    <s v="qualificada"/>
    <n v="0.8"/>
    <n v="3"/>
    <n v="32"/>
    <n v="1.53"/>
    <x v="0"/>
    <x v="12"/>
    <n v="35"/>
  </r>
  <r>
    <d v="2013-09-15T00:00:00"/>
    <s v="ativada"/>
    <s v="carro novo onix 2013"/>
    <x v="2"/>
    <s v="qualificada"/>
    <n v="0.8"/>
    <n v="0"/>
    <n v="4"/>
    <n v="0"/>
    <x v="0"/>
    <x v="43"/>
    <n v="37"/>
  </r>
  <r>
    <d v="2013-09-18T00:00:00"/>
    <s v="ativada"/>
    <s v="fotos novo Onix"/>
    <x v="0"/>
    <s v="qualificada"/>
    <n v="1.1599999999999999"/>
    <n v="1"/>
    <n v="13"/>
    <n v="1.02"/>
    <x v="0"/>
    <x v="79"/>
    <n v="38"/>
  </r>
  <r>
    <d v="2013-09-01T00:00:00"/>
    <s v="ativada"/>
    <s v="Onix LT"/>
    <x v="6"/>
    <s v="qualificada"/>
    <n v="0.37"/>
    <n v="11"/>
    <n v="73"/>
    <n v="1.46"/>
    <x v="0"/>
    <x v="26"/>
    <n v="35"/>
  </r>
  <r>
    <d v="2013-09-10T00:00:00"/>
    <s v="ativada"/>
    <s v="Onix chevrolete"/>
    <x v="4"/>
    <s v="qualificada"/>
    <n v="0.8"/>
    <n v="7"/>
    <n v="14"/>
    <n v="1.07"/>
    <x v="0"/>
    <x v="14"/>
    <n v="37"/>
  </r>
  <r>
    <d v="2013-09-22T00:00:00"/>
    <s v="ativada"/>
    <s v="onix 2013 chevrolet"/>
    <x v="2"/>
    <s v="qualificada"/>
    <n v="0.43"/>
    <n v="0"/>
    <n v="1"/>
    <n v="0"/>
    <x v="0"/>
    <x v="58"/>
    <n v="38"/>
  </r>
  <r>
    <d v="2013-09-15T00:00:00"/>
    <s v="ativada"/>
    <s v="carro novo Onix"/>
    <x v="1"/>
    <s v="qualificada"/>
    <n v="0.25"/>
    <n v="0"/>
    <n v="3"/>
    <n v="0"/>
    <x v="0"/>
    <x v="3"/>
    <n v="37"/>
  </r>
  <r>
    <d v="2013-09-14T00:00:00"/>
    <s v="ativada"/>
    <s v="carros Onix"/>
    <x v="1"/>
    <s v="qualificada"/>
    <n v="0.37"/>
    <n v="8"/>
    <n v="78"/>
    <n v="1.37"/>
    <x v="0"/>
    <x v="95"/>
    <n v="37"/>
  </r>
  <r>
    <d v="2013-09-08T00:00:00"/>
    <s v="ativada"/>
    <s v="onix LT 2013 chevrolet"/>
    <x v="6"/>
    <s v="qualificada"/>
    <n v="0.8"/>
    <n v="1"/>
    <n v="3"/>
    <n v="0.05"/>
    <x v="0"/>
    <x v="107"/>
    <n v="36"/>
  </r>
  <r>
    <d v="2013-08-29T00:00:00"/>
    <s v="ativada"/>
    <s v="Onix chevrolete"/>
    <x v="4"/>
    <s v="qualificada"/>
    <n v="0.8"/>
    <n v="2"/>
    <n v="3"/>
    <n v="0.43"/>
    <x v="0"/>
    <x v="14"/>
    <n v="35"/>
  </r>
  <r>
    <d v="2013-09-21T00:00:00"/>
    <s v="ativada"/>
    <s v="Onyx LT"/>
    <x v="6"/>
    <s v="qualificada"/>
    <n v="0.52"/>
    <n v="0"/>
    <n v="4"/>
    <n v="0"/>
    <x v="0"/>
    <x v="91"/>
    <n v="38"/>
  </r>
  <r>
    <d v="2013-09-12T00:00:00"/>
    <s v="ativada"/>
    <s v="novo onix 2013"/>
    <x v="2"/>
    <s v="qualificada"/>
    <n v="0.57999999999999996"/>
    <n v="197"/>
    <n v="683"/>
    <n v="19.059999999999999"/>
    <x v="0"/>
    <x v="35"/>
    <n v="37"/>
  </r>
  <r>
    <d v="2013-09-21T00:00:00"/>
    <s v="ativada"/>
    <s v="automóveis Onix"/>
    <x v="1"/>
    <s v="qualificada"/>
    <n v="0.6"/>
    <n v="0"/>
    <n v="3"/>
    <n v="0"/>
    <x v="0"/>
    <x v="88"/>
    <n v="38"/>
  </r>
  <r>
    <d v="2013-09-02T00:00:00"/>
    <s v="ativada"/>
    <s v="novo onix 2013 chevrolet"/>
    <x v="2"/>
    <s v="qualificada"/>
    <n v="0.9"/>
    <n v="2"/>
    <n v="9"/>
    <n v="0.09"/>
    <x v="0"/>
    <x v="60"/>
    <n v="36"/>
  </r>
  <r>
    <d v="2013-09-23T00:00:00"/>
    <s v="ativada"/>
    <s v="carros Onix LS"/>
    <x v="8"/>
    <s v="qualificada"/>
    <n v="0.8"/>
    <n v="0"/>
    <n v="1"/>
    <n v="0"/>
    <x v="0"/>
    <x v="99"/>
    <n v="39"/>
  </r>
  <r>
    <d v="2013-09-16T00:00:00"/>
    <s v="ativada"/>
    <s v="novo Onix chevrolet"/>
    <x v="4"/>
    <s v="qualificada"/>
    <n v="0.14000000000000001"/>
    <n v="1"/>
    <n v="2"/>
    <n v="7.0000000000000007E-2"/>
    <x v="0"/>
    <x v="76"/>
    <n v="38"/>
  </r>
  <r>
    <d v="2013-09-01T00:00:00"/>
    <s v="ativada"/>
    <s v="Onyx GM"/>
    <x v="4"/>
    <s v="qualificada"/>
    <n v="0.33"/>
    <n v="1"/>
    <n v="2"/>
    <n v="0.12"/>
    <x v="0"/>
    <x v="92"/>
    <n v="35"/>
  </r>
  <r>
    <d v="2013-09-22T00:00:00"/>
    <s v="ativada"/>
    <s v="foto onix 2013"/>
    <x v="0"/>
    <s v="qualificada"/>
    <n v="0.8"/>
    <n v="0"/>
    <n v="2"/>
    <n v="0"/>
    <x v="0"/>
    <x v="57"/>
    <n v="38"/>
  </r>
  <r>
    <d v="2013-09-06T00:00:00"/>
    <s v="ativada"/>
    <s v="data de lançamento Onix"/>
    <x v="5"/>
    <s v="qualificada"/>
    <n v="0.8"/>
    <n v="0"/>
    <n v="1"/>
    <n v="0"/>
    <x v="0"/>
    <x v="123"/>
    <n v="36"/>
  </r>
  <r>
    <d v="2013-09-09T00:00:00"/>
    <s v="ativada"/>
    <s v="novo onix 2012 chevrolet"/>
    <x v="2"/>
    <s v="baixo volume de pesquisa"/>
    <n v="0.8"/>
    <n v="0"/>
    <n v="1"/>
    <n v="0"/>
    <x v="0"/>
    <x v="13"/>
    <n v="37"/>
  </r>
  <r>
    <d v="2013-09-13T00:00:00"/>
    <s v="ativada"/>
    <s v="foto Onyx"/>
    <x v="0"/>
    <s v="qualificada"/>
    <n v="0.63"/>
    <n v="0"/>
    <n v="7"/>
    <n v="0"/>
    <x v="0"/>
    <x v="108"/>
    <n v="37"/>
  </r>
  <r>
    <d v="2013-09-26T00:00:00"/>
    <s v="ativada"/>
    <s v="Onix chevy"/>
    <x v="4"/>
    <s v="qualificada"/>
    <n v="0.67"/>
    <n v="9"/>
    <n v="158"/>
    <n v="2.92"/>
    <x v="0"/>
    <x v="44"/>
    <n v="39"/>
  </r>
  <r>
    <d v="2013-09-05T00:00:00"/>
    <s v="ativada"/>
    <s v="fotos novo Onix"/>
    <x v="0"/>
    <s v="qualificada"/>
    <n v="1.1599999999999999"/>
    <n v="1"/>
    <n v="17"/>
    <n v="0.32"/>
    <x v="0"/>
    <x v="79"/>
    <n v="36"/>
  </r>
  <r>
    <d v="2013-09-01T00:00:00"/>
    <s v="ativada"/>
    <s v="carros Onix LS"/>
    <x v="8"/>
    <s v="qualificada"/>
    <n v="0.8"/>
    <n v="1"/>
    <n v="3"/>
    <n v="0.16"/>
    <x v="0"/>
    <x v="99"/>
    <n v="35"/>
  </r>
  <r>
    <d v="2013-09-02T00:00:00"/>
    <s v="ativada"/>
    <s v="Onix automática"/>
    <x v="3"/>
    <s v="qualificada"/>
    <n v="0.63"/>
    <n v="22"/>
    <n v="117"/>
    <n v="6.61"/>
    <x v="0"/>
    <x v="7"/>
    <n v="36"/>
  </r>
  <r>
    <d v="2013-09-13T00:00:00"/>
    <s v="ativada"/>
    <s v="carros onix 2013"/>
    <x v="2"/>
    <s v="qualificada"/>
    <n v="0.95"/>
    <n v="3"/>
    <n v="17"/>
    <n v="1.2"/>
    <x v="0"/>
    <x v="54"/>
    <n v="37"/>
  </r>
  <r>
    <d v="2013-09-16T00:00:00"/>
    <s v="ativada"/>
    <s v="lançamentos Onix"/>
    <x v="5"/>
    <s v="qualificada"/>
    <n v="0.8"/>
    <n v="0"/>
    <n v="3"/>
    <n v="0"/>
    <x v="0"/>
    <x v="18"/>
    <n v="38"/>
  </r>
  <r>
    <d v="2013-09-04T00:00:00"/>
    <s v="ativada"/>
    <s v="Onix bonito"/>
    <x v="9"/>
    <s v="qualificada"/>
    <n v="0.8"/>
    <n v="1"/>
    <n v="4"/>
    <n v="0.79"/>
    <x v="0"/>
    <x v="84"/>
    <n v="36"/>
  </r>
  <r>
    <d v="2013-09-08T00:00:00"/>
    <s v="ativada"/>
    <s v="Onix automática"/>
    <x v="3"/>
    <s v="qualificada"/>
    <n v="0.63"/>
    <n v="2"/>
    <n v="41"/>
    <n v="0.85"/>
    <x v="0"/>
    <x v="7"/>
    <n v="36"/>
  </r>
  <r>
    <d v="2013-09-29T00:00:00"/>
    <s v="ativada"/>
    <s v="onix 2013 automático"/>
    <x v="3"/>
    <s v="qualificada"/>
    <n v="0.8"/>
    <n v="0"/>
    <n v="2"/>
    <n v="0"/>
    <x v="0"/>
    <x v="48"/>
    <n v="39"/>
  </r>
  <r>
    <d v="2013-09-20T00:00:00"/>
    <s v="ativada"/>
    <s v="Onyx GM"/>
    <x v="4"/>
    <s v="qualificada"/>
    <n v="0.33"/>
    <n v="0"/>
    <n v="1"/>
    <n v="0"/>
    <x v="0"/>
    <x v="92"/>
    <n v="38"/>
  </r>
  <r>
    <d v="2013-08-30T00:00:00"/>
    <s v="ativada"/>
    <s v="onix LT 2014 chevrolet"/>
    <x v="6"/>
    <s v="qualificada"/>
    <n v="0.8"/>
    <n v="0"/>
    <n v="1"/>
    <n v="0"/>
    <x v="0"/>
    <x v="119"/>
    <n v="35"/>
  </r>
  <r>
    <d v="2013-09-03T00:00:00"/>
    <s v="ativada"/>
    <s v="Onix 6 marchas"/>
    <x v="3"/>
    <s v="qualificada"/>
    <n v="0.8"/>
    <n v="0"/>
    <n v="6"/>
    <n v="0"/>
    <x v="0"/>
    <x v="4"/>
    <n v="36"/>
  </r>
  <r>
    <d v="2013-09-25T00:00:00"/>
    <s v="ativada"/>
    <s v="Onix LS chevrolet"/>
    <x v="8"/>
    <s v="qualificada"/>
    <n v="0.8"/>
    <n v="0"/>
    <n v="2"/>
    <n v="0"/>
    <x v="0"/>
    <x v="73"/>
    <n v="39"/>
  </r>
  <r>
    <d v="2013-09-20T00:00:00"/>
    <s v="ativada"/>
    <s v="onix 2014 GM"/>
    <x v="2"/>
    <s v="qualificada"/>
    <n v="0.8"/>
    <n v="4"/>
    <n v="22"/>
    <n v="1.5"/>
    <x v="0"/>
    <x v="94"/>
    <n v="38"/>
  </r>
  <r>
    <d v="2013-09-24T00:00:00"/>
    <s v="ativada"/>
    <s v="imagens novo Onix"/>
    <x v="0"/>
    <s v="qualificada"/>
    <n v="0.8"/>
    <n v="0"/>
    <n v="2"/>
    <n v="0"/>
    <x v="0"/>
    <x v="21"/>
    <n v="39"/>
  </r>
  <r>
    <d v="2013-09-19T00:00:00"/>
    <s v="ativada"/>
    <s v="carro novo Onix"/>
    <x v="1"/>
    <s v="qualificada"/>
    <n v="0.25"/>
    <n v="0"/>
    <n v="5"/>
    <n v="0"/>
    <x v="0"/>
    <x v="3"/>
    <n v="38"/>
  </r>
  <r>
    <d v="2013-08-29T00:00:00"/>
    <s v="ativada"/>
    <s v="[onix 2013]"/>
    <x v="2"/>
    <s v="qualificada"/>
    <n v="0.42"/>
    <n v="47"/>
    <n v="353"/>
    <n v="13.03"/>
    <x v="0"/>
    <x v="42"/>
    <n v="35"/>
  </r>
  <r>
    <d v="2013-09-14T00:00:00"/>
    <s v="ativada"/>
    <s v="carro novo Onix"/>
    <x v="1"/>
    <s v="qualificada"/>
    <n v="0.25"/>
    <n v="1"/>
    <n v="3"/>
    <n v="0.15"/>
    <x v="0"/>
    <x v="3"/>
    <n v="37"/>
  </r>
  <r>
    <d v="2013-09-24T00:00:00"/>
    <s v="ativada"/>
    <s v="carros Onyx"/>
    <x v="1"/>
    <s v="qualificada"/>
    <n v="0.8"/>
    <n v="4"/>
    <n v="75"/>
    <n v="2.25"/>
    <x v="0"/>
    <x v="1"/>
    <n v="39"/>
  </r>
  <r>
    <d v="2013-09-16T00:00:00"/>
    <s v="ativada"/>
    <s v="foto Onyx"/>
    <x v="0"/>
    <s v="qualificada"/>
    <n v="0.63"/>
    <n v="0"/>
    <n v="9"/>
    <n v="0"/>
    <x v="0"/>
    <x v="108"/>
    <n v="38"/>
  </r>
  <r>
    <d v="2013-09-22T00:00:00"/>
    <s v="ativada"/>
    <s v="carros onix 2013"/>
    <x v="2"/>
    <s v="qualificada"/>
    <n v="0.95"/>
    <n v="6"/>
    <n v="29"/>
    <n v="2.2000000000000002"/>
    <x v="0"/>
    <x v="54"/>
    <n v="38"/>
  </r>
  <r>
    <d v="2013-09-12T00:00:00"/>
    <s v="ativada"/>
    <s v="Onix LS chevrolet"/>
    <x v="8"/>
    <s v="qualificada"/>
    <n v="0.8"/>
    <n v="2"/>
    <n v="2"/>
    <n v="0.15"/>
    <x v="0"/>
    <x v="73"/>
    <n v="37"/>
  </r>
  <r>
    <d v="2013-09-08T00:00:00"/>
    <s v="ativada"/>
    <s v="Onix bonito"/>
    <x v="9"/>
    <s v="qualificada"/>
    <n v="0.8"/>
    <n v="0"/>
    <n v="2"/>
    <n v="0"/>
    <x v="0"/>
    <x v="84"/>
    <n v="36"/>
  </r>
  <r>
    <d v="2013-08-29T00:00:00"/>
    <s v="ativada"/>
    <s v="lançamento Onix"/>
    <x v="5"/>
    <s v="qualificada"/>
    <n v="0.8"/>
    <n v="8"/>
    <n v="70"/>
    <n v="2.04"/>
    <x v="0"/>
    <x v="77"/>
    <n v="35"/>
  </r>
  <r>
    <d v="2013-09-28T00:00:00"/>
    <s v="ativada"/>
    <s v="Onix chevrolett"/>
    <x v="4"/>
    <s v="qualificada"/>
    <n v="0.8"/>
    <n v="0"/>
    <n v="1"/>
    <n v="0"/>
    <x v="0"/>
    <x v="102"/>
    <n v="39"/>
  </r>
  <r>
    <d v="2013-09-15T00:00:00"/>
    <s v="ativada"/>
    <s v="Onix 6 marchas"/>
    <x v="3"/>
    <s v="qualificada"/>
    <n v="0.8"/>
    <n v="0"/>
    <n v="2"/>
    <n v="0"/>
    <x v="0"/>
    <x v="4"/>
    <n v="37"/>
  </r>
  <r>
    <d v="2013-09-22T00:00:00"/>
    <s v="ativada"/>
    <s v="Onix automatizado"/>
    <x v="3"/>
    <s v="qualificada"/>
    <n v="0.8"/>
    <n v="32"/>
    <n v="132"/>
    <n v="9.26"/>
    <x v="0"/>
    <x v="20"/>
    <n v="38"/>
  </r>
  <r>
    <d v="2013-09-22T00:00:00"/>
    <s v="ativada"/>
    <s v="Onix chevy"/>
    <x v="4"/>
    <s v="qualificada"/>
    <n v="0.67"/>
    <n v="27"/>
    <n v="207"/>
    <n v="11.68"/>
    <x v="0"/>
    <x v="44"/>
    <n v="38"/>
  </r>
  <r>
    <d v="2013-09-01T00:00:00"/>
    <s v="ativada"/>
    <s v="carro novo Onix"/>
    <x v="1"/>
    <s v="qualificada"/>
    <n v="0.25"/>
    <n v="0"/>
    <n v="2"/>
    <n v="0"/>
    <x v="0"/>
    <x v="3"/>
    <n v="35"/>
  </r>
  <r>
    <d v="2013-09-21T00:00:00"/>
    <s v="ativada"/>
    <s v="foto novo Onix"/>
    <x v="0"/>
    <s v="qualificada"/>
    <n v="0.8"/>
    <n v="0"/>
    <n v="1"/>
    <n v="0"/>
    <x v="0"/>
    <x v="67"/>
    <n v="38"/>
  </r>
  <r>
    <d v="2013-09-09T00:00:00"/>
    <s v="ativada"/>
    <s v="carros Onyx"/>
    <x v="1"/>
    <s v="qualificada"/>
    <n v="0.8"/>
    <n v="4"/>
    <n v="87"/>
    <n v="1.89"/>
    <x v="0"/>
    <x v="1"/>
    <n v="37"/>
  </r>
  <r>
    <d v="2013-08-30T00:00:00"/>
    <s v="ativada"/>
    <s v="carros Onyx"/>
    <x v="1"/>
    <s v="qualificada"/>
    <n v="0.8"/>
    <n v="9"/>
    <n v="114"/>
    <n v="4.28"/>
    <x v="0"/>
    <x v="1"/>
    <n v="35"/>
  </r>
  <r>
    <d v="2013-08-29T00:00:00"/>
    <s v="ativada"/>
    <s v="foto Onix"/>
    <x v="0"/>
    <s v="qualificada"/>
    <n v="0.34"/>
    <n v="1"/>
    <n v="34"/>
    <n v="0.32"/>
    <x v="0"/>
    <x v="0"/>
    <n v="35"/>
  </r>
  <r>
    <d v="2013-09-12T00:00:00"/>
    <s v="ativada"/>
    <s v="onix LT 2014"/>
    <x v="6"/>
    <s v="qualificada"/>
    <n v="0.8"/>
    <n v="3"/>
    <n v="13"/>
    <n v="0.98"/>
    <x v="0"/>
    <x v="116"/>
    <n v="37"/>
  </r>
  <r>
    <d v="2013-09-29T00:00:00"/>
    <s v="ativada"/>
    <s v="novo Onix automático"/>
    <x v="3"/>
    <s v="qualificada"/>
    <n v="0.8"/>
    <n v="1"/>
    <n v="17"/>
    <n v="0.18"/>
    <x v="0"/>
    <x v="10"/>
    <n v="39"/>
  </r>
  <r>
    <d v="2013-09-29T00:00:00"/>
    <s v="ativada"/>
    <s v="Onix LT"/>
    <x v="6"/>
    <s v="qualificada"/>
    <n v="0.37"/>
    <n v="8"/>
    <n v="94"/>
    <n v="1.61"/>
    <x v="0"/>
    <x v="26"/>
    <n v="39"/>
  </r>
  <r>
    <d v="2013-09-20T00:00:00"/>
    <s v="ativada"/>
    <s v="fotos onix 2012"/>
    <x v="0"/>
    <s v="qualificada"/>
    <n v="0.8"/>
    <n v="0"/>
    <n v="12"/>
    <n v="0"/>
    <x v="0"/>
    <x v="96"/>
    <n v="38"/>
  </r>
  <r>
    <d v="2013-08-30T00:00:00"/>
    <s v="ativada"/>
    <s v="[Onix GM]"/>
    <x v="4"/>
    <s v="qualificada"/>
    <n v="0.41"/>
    <n v="13"/>
    <n v="39"/>
    <n v="2.41"/>
    <x v="0"/>
    <x v="9"/>
    <n v="35"/>
  </r>
  <r>
    <d v="2013-09-04T00:00:00"/>
    <s v="ativada"/>
    <s v="lançamento Onix"/>
    <x v="5"/>
    <s v="qualificada"/>
    <n v="0.8"/>
    <n v="11"/>
    <n v="72"/>
    <n v="2.81"/>
    <x v="0"/>
    <x v="77"/>
    <n v="36"/>
  </r>
  <r>
    <d v="2013-08-28T00:00:00"/>
    <s v="ativada"/>
    <s v="imagens novo Onix"/>
    <x v="0"/>
    <s v="qualificada"/>
    <n v="0.8"/>
    <n v="0"/>
    <n v="1"/>
    <n v="0"/>
    <x v="0"/>
    <x v="21"/>
    <n v="35"/>
  </r>
  <r>
    <d v="2013-09-17T00:00:00"/>
    <s v="ativada"/>
    <s v="onyx 2012"/>
    <x v="2"/>
    <s v="qualificada"/>
    <n v="0.85"/>
    <n v="3"/>
    <n v="14"/>
    <n v="0.84"/>
    <x v="0"/>
    <x v="53"/>
    <n v="38"/>
  </r>
  <r>
    <d v="2013-09-01T00:00:00"/>
    <s v="ativada"/>
    <s v="Onix econômico"/>
    <x v="9"/>
    <s v="qualificada"/>
    <n v="0.9"/>
    <n v="0"/>
    <n v="3"/>
    <n v="0"/>
    <x v="0"/>
    <x v="33"/>
    <n v="35"/>
  </r>
  <r>
    <d v="2013-09-10T00:00:00"/>
    <s v="ativada"/>
    <s v="[Onix GM]"/>
    <x v="4"/>
    <s v="qualificada"/>
    <n v="0.41"/>
    <n v="8"/>
    <n v="34"/>
    <n v="0.62"/>
    <x v="0"/>
    <x v="9"/>
    <n v="37"/>
  </r>
  <r>
    <d v="2013-09-01T00:00:00"/>
    <s v="ativada"/>
    <s v="carros Onyx"/>
    <x v="1"/>
    <s v="qualificada"/>
    <n v="0.8"/>
    <n v="11"/>
    <n v="117"/>
    <n v="4.7"/>
    <x v="0"/>
    <x v="1"/>
    <n v="35"/>
  </r>
  <r>
    <d v="2013-09-12T00:00:00"/>
    <s v="ativada"/>
    <s v="carro Onix"/>
    <x v="1"/>
    <s v="qualificada"/>
    <n v="0.5"/>
    <n v="78"/>
    <n v="541"/>
    <n v="11.15"/>
    <x v="0"/>
    <x v="115"/>
    <n v="37"/>
  </r>
  <r>
    <d v="2013-09-02T00:00:00"/>
    <s v="ativada"/>
    <s v="veículo Onix"/>
    <x v="1"/>
    <s v="qualificada"/>
    <n v="0.38"/>
    <n v="1"/>
    <n v="2"/>
    <n v="0.16"/>
    <x v="0"/>
    <x v="19"/>
    <n v="36"/>
  </r>
  <r>
    <d v="2013-09-28T00:00:00"/>
    <s v="ativada"/>
    <s v="carro Onyx"/>
    <x v="1"/>
    <s v="qualificada"/>
    <n v="0.89"/>
    <n v="13"/>
    <n v="103"/>
    <n v="7.54"/>
    <x v="0"/>
    <x v="82"/>
    <n v="39"/>
  </r>
  <r>
    <d v="2013-09-08T00:00:00"/>
    <s v="ativada"/>
    <s v="Onix flex"/>
    <x v="7"/>
    <s v="qualificada"/>
    <n v="0.8"/>
    <n v="2"/>
    <n v="6"/>
    <n v="0.92"/>
    <x v="0"/>
    <x v="74"/>
    <n v="36"/>
  </r>
  <r>
    <d v="2013-09-27T00:00:00"/>
    <s v="ativada"/>
    <s v="fotos onix 2013"/>
    <x v="0"/>
    <s v="qualificada"/>
    <n v="0.8"/>
    <n v="1"/>
    <n v="17"/>
    <n v="0.17"/>
    <x v="0"/>
    <x v="51"/>
    <n v="39"/>
  </r>
  <r>
    <d v="2013-09-03T00:00:00"/>
    <s v="ativada"/>
    <s v="onix 2012 chevrolet"/>
    <x v="2"/>
    <s v="qualificada"/>
    <n v="0.53"/>
    <n v="12"/>
    <n v="76"/>
    <n v="2.23"/>
    <x v="0"/>
    <x v="37"/>
    <n v="36"/>
  </r>
  <r>
    <d v="2013-09-05T00:00:00"/>
    <s v="ativada"/>
    <s v="Onix câmbio automático"/>
    <x v="3"/>
    <s v="qualificada"/>
    <n v="0.8"/>
    <n v="1"/>
    <n v="25"/>
    <n v="0.44"/>
    <x v="0"/>
    <x v="31"/>
    <n v="36"/>
  </r>
  <r>
    <d v="2013-09-15T00:00:00"/>
    <s v="ativada"/>
    <s v="Onix câmbio automático"/>
    <x v="3"/>
    <s v="qualificada"/>
    <n v="0.8"/>
    <n v="8"/>
    <n v="46"/>
    <n v="3.33"/>
    <x v="0"/>
    <x v="31"/>
    <n v="37"/>
  </r>
  <r>
    <d v="2013-09-24T00:00:00"/>
    <s v="ativada"/>
    <s v="carros novo Onix"/>
    <x v="1"/>
    <s v="qualificada"/>
    <n v="0.95"/>
    <n v="4"/>
    <n v="21"/>
    <n v="3.18"/>
    <x v="0"/>
    <x v="45"/>
    <n v="39"/>
  </r>
  <r>
    <d v="2013-09-10T00:00:00"/>
    <s v="ativada"/>
    <s v="imagem Onix"/>
    <x v="0"/>
    <s v="qualificada"/>
    <n v="0.42"/>
    <n v="1"/>
    <n v="16"/>
    <n v="0.16"/>
    <x v="0"/>
    <x v="17"/>
    <n v="37"/>
  </r>
  <r>
    <d v="2013-09-17T00:00:00"/>
    <s v="ativada"/>
    <s v="Onyx flex"/>
    <x v="7"/>
    <s v="qualificada"/>
    <n v="0.8"/>
    <n v="0"/>
    <n v="1"/>
    <n v="0"/>
    <x v="0"/>
    <x v="71"/>
    <n v="38"/>
  </r>
  <r>
    <d v="2013-09-14T00:00:00"/>
    <s v="ativada"/>
    <s v="fotos onix 2012"/>
    <x v="0"/>
    <s v="qualificada"/>
    <n v="0.8"/>
    <n v="4"/>
    <n v="6"/>
    <n v="0.46"/>
    <x v="0"/>
    <x v="96"/>
    <n v="37"/>
  </r>
  <r>
    <d v="2013-08-30T00:00:00"/>
    <s v="ativada"/>
    <s v="onix 2014 chevrolet"/>
    <x v="2"/>
    <s v="qualificada"/>
    <n v="0.26"/>
    <n v="2"/>
    <n v="13"/>
    <n v="0.49"/>
    <x v="0"/>
    <x v="61"/>
    <n v="35"/>
  </r>
  <r>
    <d v="2013-09-13T00:00:00"/>
    <s v="ativada"/>
    <s v="Onix LT chevrolet"/>
    <x v="6"/>
    <s v="qualificada"/>
    <n v="0.2"/>
    <n v="0"/>
    <n v="1"/>
    <n v="0"/>
    <x v="0"/>
    <x v="106"/>
    <n v="37"/>
  </r>
  <r>
    <d v="2013-09-20T00:00:00"/>
    <s v="ativada"/>
    <s v="novo onix 2013"/>
    <x v="2"/>
    <s v="qualificada"/>
    <n v="0.57999999999999996"/>
    <n v="28"/>
    <n v="117"/>
    <n v="11.34"/>
    <x v="0"/>
    <x v="35"/>
    <n v="38"/>
  </r>
  <r>
    <d v="2013-08-31T00:00:00"/>
    <s v="ativada"/>
    <s v="lançamento Onix"/>
    <x v="5"/>
    <s v="qualificada"/>
    <n v="0.8"/>
    <n v="14"/>
    <n v="59"/>
    <n v="3.96"/>
    <x v="0"/>
    <x v="77"/>
    <n v="35"/>
  </r>
  <r>
    <d v="2013-09-01T00:00:00"/>
    <s v="ativada"/>
    <s v="onix 2013 chevrolet"/>
    <x v="2"/>
    <s v="qualificada"/>
    <n v="0.43"/>
    <n v="0"/>
    <n v="3"/>
    <n v="0"/>
    <x v="0"/>
    <x v="58"/>
    <n v="35"/>
  </r>
  <r>
    <d v="2013-09-12T00:00:00"/>
    <s v="ativada"/>
    <s v="automóveis Onix"/>
    <x v="1"/>
    <s v="qualificada"/>
    <n v="0.6"/>
    <n v="0"/>
    <n v="2"/>
    <n v="0"/>
    <x v="0"/>
    <x v="88"/>
    <n v="37"/>
  </r>
  <r>
    <d v="2013-09-28T00:00:00"/>
    <s v="ativada"/>
    <s v="carro Onix"/>
    <x v="1"/>
    <s v="qualificada"/>
    <n v="0.5"/>
    <n v="70"/>
    <n v="409"/>
    <n v="15"/>
    <x v="0"/>
    <x v="115"/>
    <n v="39"/>
  </r>
  <r>
    <d v="2013-09-12T00:00:00"/>
    <s v="ativada"/>
    <s v="onix 2014 GM"/>
    <x v="2"/>
    <s v="qualificada"/>
    <n v="0.8"/>
    <n v="10"/>
    <n v="46"/>
    <n v="2.52"/>
    <x v="0"/>
    <x v="94"/>
    <n v="37"/>
  </r>
  <r>
    <d v="2013-09-25T00:00:00"/>
    <s v="ativada"/>
    <s v="novo Onix GM"/>
    <x v="4"/>
    <s v="qualificada"/>
    <n v="0.97"/>
    <n v="4"/>
    <n v="19"/>
    <n v="2.82"/>
    <x v="0"/>
    <x v="36"/>
    <n v="39"/>
  </r>
  <r>
    <d v="2013-09-02T00:00:00"/>
    <s v="ativada"/>
    <s v="Onyx GM"/>
    <x v="4"/>
    <s v="qualificada"/>
    <n v="0.33"/>
    <n v="0"/>
    <n v="1"/>
    <n v="0"/>
    <x v="0"/>
    <x v="92"/>
    <n v="36"/>
  </r>
  <r>
    <d v="2013-09-03T00:00:00"/>
    <s v="ativada"/>
    <s v="imagem onix 2014"/>
    <x v="0"/>
    <s v="qualificada"/>
    <n v="0.8"/>
    <n v="0"/>
    <n v="7"/>
    <n v="0"/>
    <x v="0"/>
    <x v="110"/>
    <n v="36"/>
  </r>
  <r>
    <d v="2013-09-04T00:00:00"/>
    <s v="ativada"/>
    <s v="Onix 6 velocidades"/>
    <x v="3"/>
    <s v="baixo volume de pesquisa"/>
    <n v="0.8"/>
    <n v="0"/>
    <n v="2"/>
    <n v="0"/>
    <x v="0"/>
    <x v="133"/>
    <n v="36"/>
  </r>
  <r>
    <d v="2013-09-01T00:00:00"/>
    <s v="ativada"/>
    <s v="foto onix 2013"/>
    <x v="0"/>
    <s v="qualificada"/>
    <n v="0.8"/>
    <n v="1"/>
    <n v="9"/>
    <n v="0.23"/>
    <x v="0"/>
    <x v="57"/>
    <n v="35"/>
  </r>
  <r>
    <d v="2013-09-11T00:00:00"/>
    <s v="ativada"/>
    <s v="carros onix 2014"/>
    <x v="2"/>
    <s v="qualificada"/>
    <n v="0.85"/>
    <n v="1"/>
    <n v="15"/>
    <n v="0.55000000000000004"/>
    <x v="0"/>
    <x v="5"/>
    <n v="37"/>
  </r>
  <r>
    <d v="2013-09-26T00:00:00"/>
    <s v="ativada"/>
    <s v="carro Onix LS"/>
    <x v="8"/>
    <s v="qualificada"/>
    <n v="0.8"/>
    <n v="0"/>
    <n v="0"/>
    <n v="0"/>
    <x v="0"/>
    <x v="109"/>
    <n v="39"/>
  </r>
  <r>
    <d v="2013-09-14T00:00:00"/>
    <s v="ativada"/>
    <s v="Onix chevrolete"/>
    <x v="4"/>
    <s v="qualificada"/>
    <n v="0.8"/>
    <n v="0"/>
    <n v="4"/>
    <n v="0"/>
    <x v="0"/>
    <x v="14"/>
    <n v="37"/>
  </r>
  <r>
    <d v="2013-09-20T00:00:00"/>
    <s v="ativada"/>
    <s v="foto Onix"/>
    <x v="0"/>
    <s v="qualificada"/>
    <n v="0.34"/>
    <n v="1"/>
    <n v="20"/>
    <n v="0.28000000000000003"/>
    <x v="0"/>
    <x v="0"/>
    <n v="38"/>
  </r>
  <r>
    <d v="2013-09-29T00:00:00"/>
    <s v="ativada"/>
    <s v="carro onix 2012"/>
    <x v="2"/>
    <s v="qualificada"/>
    <n v="0.48"/>
    <n v="1"/>
    <n v="5"/>
    <n v="0.13"/>
    <x v="0"/>
    <x v="22"/>
    <n v="39"/>
  </r>
  <r>
    <d v="2013-09-06T00:00:00"/>
    <s v="ativada"/>
    <s v="novo onix 2014"/>
    <x v="2"/>
    <s v="qualificada"/>
    <n v="0.68"/>
    <n v="7"/>
    <n v="75"/>
    <n v="2.9"/>
    <x v="0"/>
    <x v="8"/>
    <n v="36"/>
  </r>
  <r>
    <d v="2013-09-05T00:00:00"/>
    <s v="ativada"/>
    <s v="Onyx GM"/>
    <x v="4"/>
    <s v="qualificada"/>
    <n v="0.33"/>
    <n v="0"/>
    <n v="1"/>
    <n v="0"/>
    <x v="0"/>
    <x v="92"/>
    <n v="36"/>
  </r>
  <r>
    <d v="2013-09-13T00:00:00"/>
    <s v="ativada"/>
    <s v="onyx 2012"/>
    <x v="2"/>
    <s v="qualificada"/>
    <n v="0.85"/>
    <n v="4"/>
    <n v="22"/>
    <n v="2.16"/>
    <x v="0"/>
    <x v="53"/>
    <n v="37"/>
  </r>
  <r>
    <d v="2013-09-17T00:00:00"/>
    <s v="ativada"/>
    <s v="Onix lindo"/>
    <x v="9"/>
    <s v="qualificada"/>
    <n v="0.9"/>
    <n v="0"/>
    <n v="1"/>
    <n v="0"/>
    <x v="0"/>
    <x v="70"/>
    <n v="38"/>
  </r>
  <r>
    <d v="2013-09-27T00:00:00"/>
    <s v="ativada"/>
    <s v="carros novo Onix"/>
    <x v="1"/>
    <s v="qualificada"/>
    <n v="0.95"/>
    <n v="0"/>
    <n v="4"/>
    <n v="0"/>
    <x v="0"/>
    <x v="45"/>
    <n v="39"/>
  </r>
  <r>
    <d v="2013-09-15T00:00:00"/>
    <s v="ativada"/>
    <s v="imagens Onyx"/>
    <x v="0"/>
    <s v="baixo volume de pesquisa"/>
    <n v="0.9"/>
    <n v="0"/>
    <n v="1"/>
    <n v="0"/>
    <x v="0"/>
    <x v="85"/>
    <n v="37"/>
  </r>
  <r>
    <d v="2013-08-29T00:00:00"/>
    <s v="ativada"/>
    <s v="onix LT 2014 chevrolet"/>
    <x v="6"/>
    <s v="qualificada"/>
    <n v="0.8"/>
    <n v="0"/>
    <n v="2"/>
    <n v="0"/>
    <x v="0"/>
    <x v="119"/>
    <n v="35"/>
  </r>
  <r>
    <d v="2013-09-11T00:00:00"/>
    <s v="ativada"/>
    <s v="carro Onix LT"/>
    <x v="6"/>
    <s v="qualificada"/>
    <n v="0.8"/>
    <n v="1"/>
    <n v="5"/>
    <n v="0.03"/>
    <x v="0"/>
    <x v="93"/>
    <n v="37"/>
  </r>
  <r>
    <d v="2013-09-23T00:00:00"/>
    <s v="ativada"/>
    <s v="novo onix 2013"/>
    <x v="2"/>
    <s v="qualificada"/>
    <n v="0.57999999999999996"/>
    <n v="4"/>
    <n v="20"/>
    <n v="1.23"/>
    <x v="0"/>
    <x v="35"/>
    <n v="39"/>
  </r>
  <r>
    <d v="2013-09-05T00:00:00"/>
    <s v="ativada"/>
    <s v="onix LT 2014"/>
    <x v="6"/>
    <s v="qualificada"/>
    <n v="0.8"/>
    <n v="0"/>
    <n v="6"/>
    <n v="0"/>
    <x v="0"/>
    <x v="116"/>
    <n v="36"/>
  </r>
  <r>
    <d v="2013-09-21T00:00:00"/>
    <s v="ativada"/>
    <s v="onix LT 2012"/>
    <x v="6"/>
    <s v="qualificada"/>
    <n v="0.8"/>
    <n v="0"/>
    <n v="3"/>
    <n v="0"/>
    <x v="0"/>
    <x v="64"/>
    <n v="38"/>
  </r>
  <r>
    <d v="2013-09-13T00:00:00"/>
    <s v="ativada"/>
    <s v="carros novo Onix"/>
    <x v="1"/>
    <s v="qualificada"/>
    <n v="0.95"/>
    <n v="2"/>
    <n v="26"/>
    <n v="1.4"/>
    <x v="0"/>
    <x v="45"/>
    <n v="37"/>
  </r>
  <r>
    <d v="2013-09-02T00:00:00"/>
    <s v="ativada"/>
    <s v="Onix lindo"/>
    <x v="9"/>
    <s v="qualificada"/>
    <n v="0.9"/>
    <n v="0"/>
    <n v="2"/>
    <n v="0"/>
    <x v="0"/>
    <x v="70"/>
    <n v="36"/>
  </r>
  <r>
    <d v="2013-09-19T00:00:00"/>
    <s v="ativada"/>
    <s v="Onix diesel"/>
    <x v="7"/>
    <s v="qualificada"/>
    <n v="0.8"/>
    <n v="0"/>
    <n v="1"/>
    <n v="0"/>
    <x v="0"/>
    <x v="28"/>
    <n v="38"/>
  </r>
  <r>
    <d v="2013-09-05T00:00:00"/>
    <s v="ativada"/>
    <s v="novo onix 2014"/>
    <x v="2"/>
    <s v="qualificada"/>
    <n v="0.68"/>
    <n v="8"/>
    <n v="78"/>
    <n v="2.7"/>
    <x v="0"/>
    <x v="8"/>
    <n v="36"/>
  </r>
  <r>
    <d v="2013-09-02T00:00:00"/>
    <s v="ativada"/>
    <s v="lançamento novo Onix"/>
    <x v="5"/>
    <s v="qualificada"/>
    <n v="0.8"/>
    <n v="0"/>
    <n v="1"/>
    <n v="0"/>
    <x v="0"/>
    <x v="128"/>
    <n v="36"/>
  </r>
  <r>
    <d v="2013-08-28T00:00:00"/>
    <s v="ativada"/>
    <s v="Onix chevrolet"/>
    <x v="4"/>
    <s v="qualificada"/>
    <n v="0.75"/>
    <n v="455"/>
    <n v="1960"/>
    <n v="83.47"/>
    <x v="0"/>
    <x v="56"/>
    <n v="35"/>
  </r>
  <r>
    <d v="2013-09-18T00:00:00"/>
    <s v="ativada"/>
    <s v="Onix chevy"/>
    <x v="4"/>
    <s v="qualificada"/>
    <n v="0.67"/>
    <n v="3"/>
    <n v="36"/>
    <n v="0.94"/>
    <x v="0"/>
    <x v="44"/>
    <n v="38"/>
  </r>
  <r>
    <d v="2013-09-15T00:00:00"/>
    <s v="ativada"/>
    <s v="carro novo onix 2014"/>
    <x v="2"/>
    <s v="qualificada"/>
    <n v="0.8"/>
    <n v="0"/>
    <n v="3"/>
    <n v="0"/>
    <x v="0"/>
    <x v="111"/>
    <n v="37"/>
  </r>
  <r>
    <d v="2013-09-04T00:00:00"/>
    <s v="ativada"/>
    <s v="Onix LS"/>
    <x v="8"/>
    <s v="qualificada"/>
    <n v="0.24"/>
    <n v="4"/>
    <n v="50"/>
    <n v="0.46"/>
    <x v="0"/>
    <x v="97"/>
    <n v="36"/>
  </r>
  <r>
    <d v="2013-09-04T00:00:00"/>
    <s v="ativada"/>
    <s v="automóveis Onix"/>
    <x v="1"/>
    <s v="qualificada"/>
    <n v="0.6"/>
    <n v="0"/>
    <n v="2"/>
    <n v="0"/>
    <x v="0"/>
    <x v="88"/>
    <n v="36"/>
  </r>
  <r>
    <d v="2013-09-04T00:00:00"/>
    <s v="ativada"/>
    <s v="onix 2014"/>
    <x v="2"/>
    <s v="qualificada"/>
    <n v="0.53"/>
    <n v="69"/>
    <n v="458"/>
    <n v="13.49"/>
    <x v="0"/>
    <x v="27"/>
    <n v="36"/>
  </r>
  <r>
    <d v="2013-08-28T00:00:00"/>
    <s v="ativada"/>
    <s v="onix 2014 chevrolet"/>
    <x v="2"/>
    <s v="qualificada"/>
    <n v="0.26"/>
    <n v="0"/>
    <n v="7"/>
    <n v="0"/>
    <x v="0"/>
    <x v="61"/>
    <n v="35"/>
  </r>
  <r>
    <d v="2013-09-03T00:00:00"/>
    <s v="ativada"/>
    <s v="[onix 2013]"/>
    <x v="2"/>
    <s v="qualificada"/>
    <n v="0.42"/>
    <n v="39"/>
    <n v="367"/>
    <n v="8.51"/>
    <x v="0"/>
    <x v="42"/>
    <n v="36"/>
  </r>
  <r>
    <d v="2013-09-08T00:00:00"/>
    <s v="ativada"/>
    <s v="fotos Onix"/>
    <x v="0"/>
    <s v="qualificada"/>
    <n v="0.27"/>
    <n v="7"/>
    <n v="150"/>
    <n v="1.18"/>
    <x v="0"/>
    <x v="65"/>
    <n v="36"/>
  </r>
  <r>
    <d v="2013-09-03T00:00:00"/>
    <s v="ativada"/>
    <s v="Onyx chevrolet"/>
    <x v="4"/>
    <s v="qualificada"/>
    <n v="0.43"/>
    <n v="6"/>
    <n v="91"/>
    <n v="0.68"/>
    <x v="0"/>
    <x v="52"/>
    <n v="36"/>
  </r>
  <r>
    <d v="2013-08-31T00:00:00"/>
    <s v="ativada"/>
    <s v="Onix LT GM"/>
    <x v="6"/>
    <s v="qualificada"/>
    <n v="0.3"/>
    <n v="0"/>
    <n v="1"/>
    <n v="0"/>
    <x v="0"/>
    <x v="100"/>
    <n v="35"/>
  </r>
  <r>
    <d v="2013-09-25T00:00:00"/>
    <s v="ativada"/>
    <s v="carro Onyx"/>
    <x v="1"/>
    <s v="qualificada"/>
    <n v="0.89"/>
    <n v="9"/>
    <n v="108"/>
    <n v="5"/>
    <x v="0"/>
    <x v="82"/>
    <n v="39"/>
  </r>
  <r>
    <d v="2013-09-05T00:00:00"/>
    <s v="ativada"/>
    <s v="novo onix 2013 chevrolet"/>
    <x v="2"/>
    <s v="qualificada"/>
    <n v="0.9"/>
    <n v="1"/>
    <n v="3"/>
    <n v="0.16"/>
    <x v="0"/>
    <x v="60"/>
    <n v="36"/>
  </r>
  <r>
    <d v="2013-09-24T00:00:00"/>
    <s v="ativada"/>
    <s v="Onix chevrolet"/>
    <x v="4"/>
    <s v="qualificada"/>
    <n v="0.75"/>
    <n v="510"/>
    <n v="2022"/>
    <n v="193.51"/>
    <x v="0"/>
    <x v="56"/>
    <n v="39"/>
  </r>
  <r>
    <d v="2013-09-21T00:00:00"/>
    <s v="ativada"/>
    <s v="Onix lindo"/>
    <x v="9"/>
    <s v="qualificada"/>
    <n v="0.9"/>
    <n v="0"/>
    <n v="2"/>
    <n v="0"/>
    <x v="0"/>
    <x v="70"/>
    <n v="38"/>
  </r>
  <r>
    <d v="2013-08-30T00:00:00"/>
    <s v="ativada"/>
    <s v="carros Onix"/>
    <x v="1"/>
    <s v="qualificada"/>
    <n v="0.37"/>
    <n v="11"/>
    <n v="91"/>
    <n v="2.52"/>
    <x v="0"/>
    <x v="95"/>
    <n v="35"/>
  </r>
  <r>
    <d v="2013-08-29T00:00:00"/>
    <s v="ativada"/>
    <s v="onix LT 2013 chevrolet"/>
    <x v="6"/>
    <s v="qualificada"/>
    <n v="0.8"/>
    <n v="0"/>
    <n v="1"/>
    <n v="0"/>
    <x v="0"/>
    <x v="107"/>
    <n v="35"/>
  </r>
  <r>
    <d v="2013-09-28T00:00:00"/>
    <s v="ativada"/>
    <s v="carros onix 2012"/>
    <x v="2"/>
    <s v="qualificada"/>
    <n v="0.8"/>
    <n v="1"/>
    <n v="8"/>
    <n v="0.21"/>
    <x v="0"/>
    <x v="46"/>
    <n v="39"/>
  </r>
  <r>
    <d v="2013-09-23T00:00:00"/>
    <s v="ativada"/>
    <s v="carro novo Onix"/>
    <x v="1"/>
    <s v="qualificada"/>
    <n v="0.25"/>
    <n v="1"/>
    <n v="3"/>
    <n v="0.16"/>
    <x v="0"/>
    <x v="3"/>
    <n v="39"/>
  </r>
  <r>
    <d v="2013-09-02T00:00:00"/>
    <s v="ativada"/>
    <s v="carros onix 2014"/>
    <x v="2"/>
    <s v="qualificada"/>
    <n v="0.85"/>
    <n v="1"/>
    <n v="14"/>
    <n v="0.79"/>
    <x v="0"/>
    <x v="5"/>
    <n v="36"/>
  </r>
  <r>
    <d v="2013-09-06T00:00:00"/>
    <s v="ativada"/>
    <s v="Onix transmissão automática"/>
    <x v="3"/>
    <s v="qualificada"/>
    <n v="0.8"/>
    <n v="0"/>
    <n v="2"/>
    <n v="0"/>
    <x v="0"/>
    <x v="66"/>
    <n v="36"/>
  </r>
  <r>
    <d v="2013-09-10T00:00:00"/>
    <s v="ativada"/>
    <s v="onix LT 2012"/>
    <x v="6"/>
    <s v="qualificada"/>
    <n v="0.8"/>
    <n v="2"/>
    <n v="12"/>
    <n v="0.49"/>
    <x v="0"/>
    <x v="64"/>
    <n v="37"/>
  </r>
  <r>
    <d v="2013-09-04T00:00:00"/>
    <s v="ativada"/>
    <s v="fotos onix 2012"/>
    <x v="0"/>
    <s v="qualificada"/>
    <n v="0.8"/>
    <n v="0"/>
    <n v="4"/>
    <n v="0"/>
    <x v="0"/>
    <x v="96"/>
    <n v="36"/>
  </r>
  <r>
    <d v="2013-09-17T00:00:00"/>
    <s v="ativada"/>
    <s v="carros onix 2013"/>
    <x v="2"/>
    <s v="qualificada"/>
    <n v="0.95"/>
    <n v="2"/>
    <n v="37"/>
    <n v="0.96"/>
    <x v="0"/>
    <x v="54"/>
    <n v="38"/>
  </r>
  <r>
    <d v="2013-09-26T00:00:00"/>
    <s v="ativada"/>
    <s v="onix 2014"/>
    <x v="2"/>
    <s v="qualificada"/>
    <n v="0.53"/>
    <n v="98"/>
    <n v="659"/>
    <n v="38.619999999999997"/>
    <x v="0"/>
    <x v="27"/>
    <n v="39"/>
  </r>
  <r>
    <d v="2013-09-09T00:00:00"/>
    <s v="ativada"/>
    <s v="lançamentos Onix"/>
    <x v="5"/>
    <s v="qualificada"/>
    <n v="0.8"/>
    <n v="1"/>
    <n v="10"/>
    <n v="0.45"/>
    <x v="0"/>
    <x v="18"/>
    <n v="37"/>
  </r>
  <r>
    <d v="2013-09-13T00:00:00"/>
    <s v="ativada"/>
    <s v="onix 2013 chevrolet"/>
    <x v="2"/>
    <s v="qualificada"/>
    <n v="0.43"/>
    <n v="0"/>
    <n v="5"/>
    <n v="0"/>
    <x v="0"/>
    <x v="58"/>
    <n v="37"/>
  </r>
  <r>
    <d v="2013-09-21T00:00:00"/>
    <s v="ativada"/>
    <s v="carro onix 2014"/>
    <x v="2"/>
    <s v="qualificada"/>
    <n v="0.8"/>
    <n v="1"/>
    <n v="9"/>
    <n v="0.61"/>
    <x v="0"/>
    <x v="25"/>
    <n v="38"/>
  </r>
  <r>
    <d v="2013-09-09T00:00:00"/>
    <s v="ativada"/>
    <s v="carro Onix LT"/>
    <x v="6"/>
    <s v="qualificada"/>
    <n v="0.8"/>
    <n v="5"/>
    <n v="9"/>
    <n v="1.4"/>
    <x v="0"/>
    <x v="93"/>
    <n v="37"/>
  </r>
  <r>
    <d v="2013-09-07T00:00:00"/>
    <s v="ativada"/>
    <s v="fotos onix 2013"/>
    <x v="0"/>
    <s v="qualificada"/>
    <n v="0.8"/>
    <n v="3"/>
    <n v="15"/>
    <n v="1.54"/>
    <x v="0"/>
    <x v="51"/>
    <n v="36"/>
  </r>
  <r>
    <d v="2013-09-02T00:00:00"/>
    <s v="ativada"/>
    <s v="onix LT 2014"/>
    <x v="6"/>
    <s v="qualificada"/>
    <n v="0.8"/>
    <n v="0"/>
    <n v="7"/>
    <n v="0"/>
    <x v="0"/>
    <x v="116"/>
    <n v="36"/>
  </r>
  <r>
    <d v="2013-09-29T00:00:00"/>
    <s v="ativada"/>
    <s v="data de lançamento Onix"/>
    <x v="5"/>
    <s v="qualificada"/>
    <n v="0.8"/>
    <n v="0"/>
    <n v="3"/>
    <n v="0"/>
    <x v="0"/>
    <x v="123"/>
    <n v="39"/>
  </r>
  <r>
    <d v="2013-09-12T00:00:00"/>
    <s v="ativada"/>
    <s v="carros Onyx"/>
    <x v="1"/>
    <s v="qualificada"/>
    <n v="0.8"/>
    <n v="8"/>
    <n v="85"/>
    <n v="2.4"/>
    <x v="0"/>
    <x v="1"/>
    <n v="37"/>
  </r>
  <r>
    <d v="2013-09-10T00:00:00"/>
    <s v="ativada"/>
    <s v="Onix lindo"/>
    <x v="9"/>
    <s v="qualificada"/>
    <n v="0.9"/>
    <n v="0"/>
    <n v="1"/>
    <n v="0"/>
    <x v="0"/>
    <x v="70"/>
    <n v="37"/>
  </r>
  <r>
    <d v="2013-09-11T00:00:00"/>
    <s v="ativada"/>
    <s v="foto Onyx"/>
    <x v="0"/>
    <s v="qualificada"/>
    <n v="0.63"/>
    <n v="1"/>
    <n v="7"/>
    <n v="0.47"/>
    <x v="0"/>
    <x v="108"/>
    <n v="37"/>
  </r>
  <r>
    <d v="2013-09-01T00:00:00"/>
    <s v="ativada"/>
    <s v="carro Onix LS"/>
    <x v="8"/>
    <s v="qualificada"/>
    <n v="0.8"/>
    <n v="0"/>
    <n v="1"/>
    <n v="0"/>
    <x v="0"/>
    <x v="109"/>
    <n v="35"/>
  </r>
  <r>
    <d v="2013-09-27T00:00:00"/>
    <s v="ativada"/>
    <s v="carro Onix"/>
    <x v="1"/>
    <s v="qualificada"/>
    <n v="0.5"/>
    <n v="83"/>
    <n v="492"/>
    <n v="20.36"/>
    <x v="0"/>
    <x v="115"/>
    <n v="39"/>
  </r>
  <r>
    <d v="2013-09-14T00:00:00"/>
    <s v="ativada"/>
    <s v="novo onix 2012 chevrolet"/>
    <x v="2"/>
    <s v="baixo volume de pesquisa"/>
    <n v="0.8"/>
    <n v="0"/>
    <n v="6"/>
    <n v="0"/>
    <x v="0"/>
    <x v="13"/>
    <n v="37"/>
  </r>
  <r>
    <d v="2013-09-15T00:00:00"/>
    <s v="ativada"/>
    <s v="novo Onix chevrolet"/>
    <x v="4"/>
    <s v="qualificada"/>
    <n v="0.14000000000000001"/>
    <n v="1"/>
    <n v="5"/>
    <n v="0.09"/>
    <x v="0"/>
    <x v="76"/>
    <n v="37"/>
  </r>
  <r>
    <d v="2013-09-07T00:00:00"/>
    <s v="ativada"/>
    <s v="onix 2012 chevrolet"/>
    <x v="2"/>
    <s v="qualificada"/>
    <n v="0.53"/>
    <n v="14"/>
    <n v="62"/>
    <n v="2.58"/>
    <x v="0"/>
    <x v="37"/>
    <n v="36"/>
  </r>
  <r>
    <d v="2013-09-09T00:00:00"/>
    <s v="ativada"/>
    <s v="fotos onix 2014"/>
    <x v="0"/>
    <s v="qualificada"/>
    <n v="0.8"/>
    <n v="0"/>
    <n v="19"/>
    <n v="0"/>
    <x v="0"/>
    <x v="90"/>
    <n v="37"/>
  </r>
  <r>
    <d v="2013-09-27T00:00:00"/>
    <s v="ativada"/>
    <s v="carros Onix"/>
    <x v="1"/>
    <s v="qualificada"/>
    <n v="0.37"/>
    <n v="3"/>
    <n v="62"/>
    <n v="0.88"/>
    <x v="0"/>
    <x v="95"/>
    <n v="39"/>
  </r>
  <r>
    <d v="2013-09-02T00:00:00"/>
    <s v="ativada"/>
    <s v="onyx 2013"/>
    <x v="2"/>
    <s v="qualificada"/>
    <n v="0.8"/>
    <n v="4"/>
    <n v="24"/>
    <n v="0.77"/>
    <x v="0"/>
    <x v="103"/>
    <n v="36"/>
  </r>
  <r>
    <d v="2013-09-19T00:00:00"/>
    <s v="ativada"/>
    <s v="Onix lindo"/>
    <x v="9"/>
    <s v="qualificada"/>
    <n v="0.9"/>
    <n v="0"/>
    <n v="2"/>
    <n v="0"/>
    <x v="0"/>
    <x v="70"/>
    <n v="38"/>
  </r>
  <r>
    <d v="2013-09-05T00:00:00"/>
    <s v="ativada"/>
    <s v="Onyx flex"/>
    <x v="7"/>
    <s v="qualificada"/>
    <n v="0.8"/>
    <n v="0"/>
    <n v="1"/>
    <n v="0"/>
    <x v="0"/>
    <x v="71"/>
    <n v="36"/>
  </r>
  <r>
    <d v="2013-09-10T00:00:00"/>
    <s v="ativada"/>
    <s v="onyx 2013 chevrolet"/>
    <x v="2"/>
    <s v="baixo volume de pesquisa"/>
    <n v="0.8"/>
    <n v="0"/>
    <n v="1"/>
    <n v="0"/>
    <x v="0"/>
    <x v="15"/>
    <n v="37"/>
  </r>
  <r>
    <d v="2013-09-07T00:00:00"/>
    <s v="ativada"/>
    <s v="Onix diesel"/>
    <x v="7"/>
    <s v="qualificada"/>
    <n v="0.8"/>
    <n v="0"/>
    <n v="1"/>
    <n v="0"/>
    <x v="0"/>
    <x v="28"/>
    <n v="36"/>
  </r>
  <r>
    <d v="2013-09-11T00:00:00"/>
    <s v="ativada"/>
    <s v="fotos onix 2012"/>
    <x v="0"/>
    <s v="qualificada"/>
    <n v="0.8"/>
    <n v="1"/>
    <n v="5"/>
    <n v="0.25"/>
    <x v="0"/>
    <x v="96"/>
    <n v="37"/>
  </r>
  <r>
    <d v="2013-09-01T00:00:00"/>
    <s v="ativada"/>
    <s v="Onyx automático"/>
    <x v="3"/>
    <s v="baixo volume de pesquisa"/>
    <n v="0.62"/>
    <n v="12"/>
    <n v="109"/>
    <n v="3.91"/>
    <x v="0"/>
    <x v="83"/>
    <n v="35"/>
  </r>
  <r>
    <d v="2013-09-28T00:00:00"/>
    <s v="ativada"/>
    <s v="Onix LS GM"/>
    <x v="8"/>
    <s v="qualificada"/>
    <n v="0.8"/>
    <n v="0"/>
    <n v="4"/>
    <n v="0"/>
    <x v="0"/>
    <x v="30"/>
    <n v="39"/>
  </r>
  <r>
    <d v="2013-09-29T00:00:00"/>
    <s v="ativada"/>
    <s v="novo onix 2013 chevrolet"/>
    <x v="2"/>
    <s v="qualificada"/>
    <n v="0.9"/>
    <n v="0"/>
    <n v="10"/>
    <n v="0"/>
    <x v="0"/>
    <x v="60"/>
    <n v="39"/>
  </r>
  <r>
    <d v="2013-09-29T00:00:00"/>
    <s v="ativada"/>
    <s v="foto Onix"/>
    <x v="0"/>
    <s v="qualificada"/>
    <n v="0.34"/>
    <n v="2"/>
    <n v="30"/>
    <n v="0.22"/>
    <x v="0"/>
    <x v="0"/>
    <n v="39"/>
  </r>
  <r>
    <d v="2013-09-13T00:00:00"/>
    <s v="ativada"/>
    <s v="novo onix 2012"/>
    <x v="2"/>
    <s v="qualificada"/>
    <n v="0.67"/>
    <n v="1"/>
    <n v="18"/>
    <n v="0.26"/>
    <x v="0"/>
    <x v="24"/>
    <n v="37"/>
  </r>
  <r>
    <d v="2013-09-19T00:00:00"/>
    <s v="ativada"/>
    <s v="Onyx chevy"/>
    <x v="4"/>
    <s v="qualificada"/>
    <n v="0.37"/>
    <n v="0"/>
    <n v="5"/>
    <n v="0"/>
    <x v="0"/>
    <x v="98"/>
    <n v="38"/>
  </r>
  <r>
    <d v="2013-09-16T00:00:00"/>
    <s v="ativada"/>
    <s v="foto Onix"/>
    <x v="0"/>
    <s v="qualificada"/>
    <n v="0.34"/>
    <n v="4"/>
    <n v="29"/>
    <n v="0.86"/>
    <x v="0"/>
    <x v="0"/>
    <n v="38"/>
  </r>
  <r>
    <d v="2013-09-28T00:00:00"/>
    <s v="ativada"/>
    <s v="onix 2013 chevrolet"/>
    <x v="2"/>
    <s v="qualificada"/>
    <n v="0.43"/>
    <n v="0"/>
    <n v="3"/>
    <n v="0"/>
    <x v="0"/>
    <x v="58"/>
    <n v="39"/>
  </r>
  <r>
    <d v="2013-09-28T00:00:00"/>
    <s v="ativada"/>
    <s v="onix 2014 GM"/>
    <x v="2"/>
    <s v="qualificada"/>
    <n v="0.8"/>
    <n v="3"/>
    <n v="18"/>
    <n v="1.03"/>
    <x v="0"/>
    <x v="94"/>
    <n v="39"/>
  </r>
  <r>
    <d v="2013-09-11T00:00:00"/>
    <s v="ativada"/>
    <s v="foto Onix"/>
    <x v="0"/>
    <s v="qualificada"/>
    <n v="0.34"/>
    <n v="0"/>
    <n v="29"/>
    <n v="0"/>
    <x v="0"/>
    <x v="0"/>
    <n v="37"/>
  </r>
  <r>
    <d v="2013-09-04T00:00:00"/>
    <s v="ativada"/>
    <s v="novo onix 2014 chevrolet"/>
    <x v="2"/>
    <s v="qualificada"/>
    <n v="0.8"/>
    <n v="1"/>
    <n v="5"/>
    <n v="0.61"/>
    <x v="0"/>
    <x v="40"/>
    <n v="36"/>
  </r>
  <r>
    <d v="2013-09-27T00:00:00"/>
    <s v="ativada"/>
    <s v="lançamento onix 2013"/>
    <x v="2"/>
    <s v="qualificada"/>
    <n v="0.8"/>
    <n v="0"/>
    <n v="1"/>
    <n v="0"/>
    <x v="0"/>
    <x v="47"/>
    <n v="39"/>
  </r>
  <r>
    <d v="2013-09-06T00:00:00"/>
    <s v="ativada"/>
    <s v="carro Onyx"/>
    <x v="1"/>
    <s v="qualificada"/>
    <n v="0.89"/>
    <n v="4"/>
    <n v="27"/>
    <n v="1.44"/>
    <x v="0"/>
    <x v="82"/>
    <n v="36"/>
  </r>
  <r>
    <d v="2013-09-19T00:00:00"/>
    <s v="ativada"/>
    <s v="novo onix 2014 chevrolet"/>
    <x v="2"/>
    <s v="qualificada"/>
    <n v="0.8"/>
    <n v="1"/>
    <n v="6"/>
    <n v="0.43"/>
    <x v="0"/>
    <x v="40"/>
    <n v="38"/>
  </r>
  <r>
    <d v="2013-09-04T00:00:00"/>
    <s v="ativada"/>
    <s v="Onix automatizado"/>
    <x v="3"/>
    <s v="qualificada"/>
    <n v="0.8"/>
    <n v="88"/>
    <n v="441"/>
    <n v="29.49"/>
    <x v="0"/>
    <x v="20"/>
    <n v="36"/>
  </r>
  <r>
    <d v="2013-09-12T00:00:00"/>
    <s v="ativada"/>
    <s v="Onix automatizado"/>
    <x v="3"/>
    <s v="qualificada"/>
    <n v="0.8"/>
    <n v="123"/>
    <n v="494"/>
    <n v="34.25"/>
    <x v="0"/>
    <x v="20"/>
    <n v="37"/>
  </r>
  <r>
    <d v="2013-09-17T00:00:00"/>
    <s v="ativada"/>
    <s v="onix 2014 automático"/>
    <x v="3"/>
    <s v="qualificada"/>
    <n v="0.8"/>
    <n v="0"/>
    <n v="10"/>
    <n v="0"/>
    <x v="0"/>
    <x v="12"/>
    <n v="38"/>
  </r>
  <r>
    <d v="2013-09-08T00:00:00"/>
    <s v="ativada"/>
    <s v="Onix general motors"/>
    <x v="4"/>
    <s v="qualificada"/>
    <n v="0.2"/>
    <n v="0"/>
    <n v="1"/>
    <n v="0"/>
    <x v="0"/>
    <x v="62"/>
    <n v="36"/>
  </r>
  <r>
    <d v="2013-09-20T00:00:00"/>
    <s v="ativada"/>
    <s v="onix 2014"/>
    <x v="2"/>
    <s v="qualificada"/>
    <n v="0.53"/>
    <n v="98"/>
    <n v="653"/>
    <n v="35.22"/>
    <x v="0"/>
    <x v="27"/>
    <n v="38"/>
  </r>
  <r>
    <d v="2013-08-30T00:00:00"/>
    <s v="ativada"/>
    <s v="onix 2013 flex"/>
    <x v="7"/>
    <s v="qualificada"/>
    <n v="0.8"/>
    <n v="0"/>
    <n v="0"/>
    <n v="0"/>
    <x v="0"/>
    <x v="121"/>
    <n v="35"/>
  </r>
  <r>
    <d v="2013-09-25T00:00:00"/>
    <s v="ativada"/>
    <s v="onix 2013 automático"/>
    <x v="3"/>
    <s v="qualificada"/>
    <n v="0.8"/>
    <n v="0"/>
    <n v="1"/>
    <n v="0"/>
    <x v="0"/>
    <x v="48"/>
    <n v="39"/>
  </r>
  <r>
    <d v="2013-09-16T00:00:00"/>
    <s v="ativada"/>
    <s v="automóveis Onix"/>
    <x v="1"/>
    <s v="qualificada"/>
    <n v="0.6"/>
    <n v="1"/>
    <n v="3"/>
    <n v="0.06"/>
    <x v="0"/>
    <x v="88"/>
    <n v="38"/>
  </r>
  <r>
    <d v="2013-08-31T00:00:00"/>
    <s v="ativada"/>
    <s v="imagem Onix"/>
    <x v="0"/>
    <s v="qualificada"/>
    <n v="0.42"/>
    <n v="1"/>
    <n v="7"/>
    <n v="0.2"/>
    <x v="0"/>
    <x v="17"/>
    <n v="35"/>
  </r>
  <r>
    <d v="2013-09-25T00:00:00"/>
    <s v="ativada"/>
    <s v="lançamento onix 2014"/>
    <x v="2"/>
    <s v="qualificada"/>
    <n v="0.8"/>
    <n v="0"/>
    <n v="2"/>
    <n v="0"/>
    <x v="0"/>
    <x v="101"/>
    <n v="39"/>
  </r>
  <r>
    <d v="2013-09-29T00:00:00"/>
    <s v="ativada"/>
    <s v="onix 2014 automático"/>
    <x v="3"/>
    <s v="qualificada"/>
    <n v="0.8"/>
    <n v="3"/>
    <n v="11"/>
    <n v="0.73"/>
    <x v="0"/>
    <x v="12"/>
    <n v="39"/>
  </r>
  <r>
    <d v="2013-09-03T00:00:00"/>
    <s v="ativada"/>
    <s v="Onix GM"/>
    <x v="4"/>
    <s v="qualificada"/>
    <n v="0.49"/>
    <n v="9"/>
    <n v="85"/>
    <n v="1.81"/>
    <x v="0"/>
    <x v="9"/>
    <n v="36"/>
  </r>
  <r>
    <d v="2013-08-31T00:00:00"/>
    <s v="ativada"/>
    <s v="Onix 6 marchas"/>
    <x v="3"/>
    <s v="qualificada"/>
    <n v="0.8"/>
    <n v="1"/>
    <n v="7"/>
    <n v="0.38"/>
    <x v="0"/>
    <x v="4"/>
    <n v="35"/>
  </r>
  <r>
    <d v="2013-09-08T00:00:00"/>
    <s v="ativada"/>
    <s v="novo onix 2014 GM"/>
    <x v="2"/>
    <s v="baixo volume de pesquisa"/>
    <n v="0.85"/>
    <n v="2"/>
    <n v="3"/>
    <n v="0.16"/>
    <x v="0"/>
    <x v="63"/>
    <n v="36"/>
  </r>
  <r>
    <d v="2013-08-30T00:00:00"/>
    <s v="ativada"/>
    <s v="Onyx LS"/>
    <x v="8"/>
    <s v="qualificada"/>
    <n v="0.18"/>
    <n v="0"/>
    <n v="1"/>
    <n v="0"/>
    <x v="0"/>
    <x v="113"/>
    <n v="35"/>
  </r>
  <r>
    <d v="2013-09-20T00:00:00"/>
    <s v="ativada"/>
    <s v="carro onix 2012"/>
    <x v="2"/>
    <s v="qualificada"/>
    <n v="0.48"/>
    <n v="0"/>
    <n v="4"/>
    <n v="0"/>
    <x v="0"/>
    <x v="22"/>
    <n v="38"/>
  </r>
  <r>
    <d v="2013-09-19T00:00:00"/>
    <s v="ativada"/>
    <s v="onyx 2014 chevrolet"/>
    <x v="2"/>
    <s v="qualificada"/>
    <n v="0.8"/>
    <n v="0"/>
    <n v="3"/>
    <n v="0"/>
    <x v="0"/>
    <x v="23"/>
    <n v="38"/>
  </r>
  <r>
    <d v="2013-08-30T00:00:00"/>
    <s v="ativada"/>
    <s v="imagens Onix"/>
    <x v="0"/>
    <s v="qualificada"/>
    <n v="0.63"/>
    <n v="5"/>
    <n v="39"/>
    <n v="2.0499999999999998"/>
    <x v="0"/>
    <x v="112"/>
    <n v="35"/>
  </r>
  <r>
    <d v="2013-09-01T00:00:00"/>
    <s v="ativada"/>
    <s v="onyx 2014"/>
    <x v="2"/>
    <s v="qualificada"/>
    <n v="0.95"/>
    <n v="0"/>
    <n v="15"/>
    <n v="0"/>
    <x v="0"/>
    <x v="49"/>
    <n v="35"/>
  </r>
  <r>
    <d v="2013-09-23T00:00:00"/>
    <s v="ativada"/>
    <s v="carro onix LT 2014"/>
    <x v="6"/>
    <s v="qualificada"/>
    <n v="0.8"/>
    <n v="0"/>
    <n v="1"/>
    <n v="0"/>
    <x v="0"/>
    <x v="68"/>
    <n v="39"/>
  </r>
  <r>
    <d v="2013-09-25T00:00:00"/>
    <s v="ativada"/>
    <s v="carro onix 2014"/>
    <x v="2"/>
    <s v="qualificada"/>
    <n v="0.8"/>
    <n v="0"/>
    <n v="7"/>
    <n v="0"/>
    <x v="0"/>
    <x v="25"/>
    <n v="39"/>
  </r>
  <r>
    <d v="2013-09-26T00:00:00"/>
    <s v="ativada"/>
    <s v="Onix chevrolett"/>
    <x v="4"/>
    <s v="qualificada"/>
    <n v="0.8"/>
    <n v="0"/>
    <n v="1"/>
    <n v="0"/>
    <x v="0"/>
    <x v="102"/>
    <n v="39"/>
  </r>
  <r>
    <d v="2013-08-31T00:00:00"/>
    <s v="ativada"/>
    <s v="veículos Onix"/>
    <x v="1"/>
    <s v="qualificada"/>
    <n v="0.85"/>
    <n v="6"/>
    <n v="76"/>
    <n v="3.12"/>
    <x v="0"/>
    <x v="6"/>
    <n v="35"/>
  </r>
  <r>
    <d v="2013-09-23T00:00:00"/>
    <s v="ativada"/>
    <s v="Onix automatizado"/>
    <x v="3"/>
    <s v="qualificada"/>
    <n v="0.8"/>
    <n v="20"/>
    <n v="123"/>
    <n v="4.84"/>
    <x v="0"/>
    <x v="20"/>
    <n v="39"/>
  </r>
  <r>
    <d v="2013-09-04T00:00:00"/>
    <s v="ativada"/>
    <s v="fotos novo Onix"/>
    <x v="0"/>
    <s v="qualificada"/>
    <n v="1.1599999999999999"/>
    <n v="3"/>
    <n v="12"/>
    <n v="0.77"/>
    <x v="0"/>
    <x v="79"/>
    <n v="36"/>
  </r>
  <r>
    <d v="2013-09-10T00:00:00"/>
    <s v="ativada"/>
    <s v="Onix automatizado"/>
    <x v="3"/>
    <s v="qualificada"/>
    <n v="0.8"/>
    <n v="118"/>
    <n v="555"/>
    <n v="39.020000000000003"/>
    <x v="0"/>
    <x v="20"/>
    <n v="37"/>
  </r>
  <r>
    <d v="2013-09-16T00:00:00"/>
    <s v="ativada"/>
    <s v="veículo Onix"/>
    <x v="1"/>
    <s v="qualificada"/>
    <n v="0.38"/>
    <n v="0"/>
    <n v="1"/>
    <n v="0"/>
    <x v="0"/>
    <x v="19"/>
    <n v="38"/>
  </r>
  <r>
    <d v="2013-09-25T00:00:00"/>
    <s v="ativada"/>
    <s v="Onyx chevrolet"/>
    <x v="4"/>
    <s v="qualificada"/>
    <n v="0.43"/>
    <n v="1"/>
    <n v="7"/>
    <n v="0.26"/>
    <x v="0"/>
    <x v="52"/>
    <n v="39"/>
  </r>
  <r>
    <d v="2013-09-08T00:00:00"/>
    <s v="ativada"/>
    <s v="onix LT 2013"/>
    <x v="6"/>
    <s v="qualificada"/>
    <n v="0.8"/>
    <n v="0"/>
    <n v="9"/>
    <n v="0"/>
    <x v="0"/>
    <x v="29"/>
    <n v="36"/>
  </r>
  <r>
    <d v="2013-09-26T00:00:00"/>
    <s v="ativada"/>
    <s v="carro novo Onix"/>
    <x v="1"/>
    <s v="qualificada"/>
    <n v="0.25"/>
    <n v="2"/>
    <n v="6"/>
    <n v="0.34"/>
    <x v="0"/>
    <x v="3"/>
    <n v="39"/>
  </r>
  <r>
    <d v="2013-09-04T00:00:00"/>
    <s v="ativada"/>
    <s v="Onix LS GM"/>
    <x v="8"/>
    <s v="qualificada"/>
    <n v="0.8"/>
    <n v="1"/>
    <n v="4"/>
    <n v="0.53"/>
    <x v="0"/>
    <x v="30"/>
    <n v="36"/>
  </r>
  <r>
    <d v="2013-09-19T00:00:00"/>
    <s v="ativada"/>
    <s v="Onix bonito"/>
    <x v="9"/>
    <s v="qualificada"/>
    <n v="0.8"/>
    <n v="0"/>
    <n v="3"/>
    <n v="0"/>
    <x v="0"/>
    <x v="84"/>
    <n v="38"/>
  </r>
  <r>
    <d v="2013-09-01T00:00:00"/>
    <s v="ativada"/>
    <s v="lançamentos Onix"/>
    <x v="5"/>
    <s v="qualificada"/>
    <n v="0.8"/>
    <n v="0"/>
    <n v="13"/>
    <n v="0"/>
    <x v="0"/>
    <x v="18"/>
    <n v="35"/>
  </r>
  <r>
    <d v="2013-09-06T00:00:00"/>
    <s v="ativada"/>
    <s v="[onix 2013]"/>
    <x v="2"/>
    <s v="qualificada"/>
    <n v="0.42"/>
    <n v="47"/>
    <n v="227"/>
    <n v="8.82"/>
    <x v="0"/>
    <x v="42"/>
    <n v="36"/>
  </r>
  <r>
    <d v="2013-08-31T00:00:00"/>
    <s v="ativada"/>
    <s v="carro Onix"/>
    <x v="1"/>
    <s v="qualificada"/>
    <n v="0.5"/>
    <n v="73"/>
    <n v="565"/>
    <n v="11.62"/>
    <x v="0"/>
    <x v="115"/>
    <n v="35"/>
  </r>
  <r>
    <d v="2013-09-17T00:00:00"/>
    <s v="ativada"/>
    <s v="Onix flex"/>
    <x v="7"/>
    <s v="qualificada"/>
    <n v="0.8"/>
    <n v="0"/>
    <n v="7"/>
    <n v="0"/>
    <x v="0"/>
    <x v="74"/>
    <n v="38"/>
  </r>
  <r>
    <d v="2013-09-10T00:00:00"/>
    <s v="ativada"/>
    <s v="fotos novo Onix"/>
    <x v="0"/>
    <s v="qualificada"/>
    <n v="1.1599999999999999"/>
    <n v="1"/>
    <n v="7"/>
    <n v="0.32"/>
    <x v="0"/>
    <x v="79"/>
    <n v="37"/>
  </r>
  <r>
    <d v="2013-09-07T00:00:00"/>
    <s v="ativada"/>
    <s v="Onix lindo"/>
    <x v="9"/>
    <s v="qualificada"/>
    <n v="0.9"/>
    <n v="0"/>
    <n v="1"/>
    <n v="0"/>
    <x v="0"/>
    <x v="70"/>
    <n v="36"/>
  </r>
  <r>
    <d v="2013-09-13T00:00:00"/>
    <s v="ativada"/>
    <s v="carros Onix"/>
    <x v="1"/>
    <s v="qualificada"/>
    <n v="0.37"/>
    <n v="6"/>
    <n v="55"/>
    <n v="1.21"/>
    <x v="0"/>
    <x v="95"/>
    <n v="37"/>
  </r>
  <r>
    <d v="2013-09-09T00:00:00"/>
    <s v="ativada"/>
    <s v="imagens Onyx"/>
    <x v="0"/>
    <s v="baixo volume de pesquisa"/>
    <n v="0.9"/>
    <n v="2"/>
    <n v="7"/>
    <n v="0.88"/>
    <x v="0"/>
    <x v="85"/>
    <n v="37"/>
  </r>
  <r>
    <d v="2013-09-22T00:00:00"/>
    <s v="ativada"/>
    <s v="carros onix 2014"/>
    <x v="2"/>
    <s v="qualificada"/>
    <n v="0.85"/>
    <n v="1"/>
    <n v="20"/>
    <n v="0.68"/>
    <x v="0"/>
    <x v="5"/>
    <n v="38"/>
  </r>
  <r>
    <d v="2013-09-12T00:00:00"/>
    <s v="ativada"/>
    <s v="carro novo Onix"/>
    <x v="1"/>
    <s v="qualificada"/>
    <n v="0.25"/>
    <n v="1"/>
    <n v="4"/>
    <n v="0.17"/>
    <x v="0"/>
    <x v="3"/>
    <n v="37"/>
  </r>
  <r>
    <d v="2013-09-03T00:00:00"/>
    <s v="ativada"/>
    <s v="Onix bonito"/>
    <x v="9"/>
    <s v="qualificada"/>
    <n v="0.8"/>
    <n v="0"/>
    <n v="33"/>
    <n v="0"/>
    <x v="0"/>
    <x v="84"/>
    <n v="36"/>
  </r>
  <r>
    <d v="2013-08-31T00:00:00"/>
    <s v="ativada"/>
    <s v="Onyx chevy"/>
    <x v="4"/>
    <s v="qualificada"/>
    <n v="0.37"/>
    <n v="3"/>
    <n v="12"/>
    <n v="0.77"/>
    <x v="0"/>
    <x v="98"/>
    <n v="35"/>
  </r>
  <r>
    <d v="2013-09-29T00:00:00"/>
    <s v="ativada"/>
    <s v="lançamentos Onix"/>
    <x v="5"/>
    <s v="qualificada"/>
    <n v="0.8"/>
    <n v="0"/>
    <n v="7"/>
    <n v="0"/>
    <x v="0"/>
    <x v="18"/>
    <n v="39"/>
  </r>
  <r>
    <d v="2013-09-14T00:00:00"/>
    <s v="ativada"/>
    <s v="[onix 2013]"/>
    <x v="2"/>
    <s v="qualificada"/>
    <n v="0.42"/>
    <n v="34"/>
    <n v="270"/>
    <n v="7.52"/>
    <x v="0"/>
    <x v="42"/>
    <n v="37"/>
  </r>
  <r>
    <d v="2013-09-12T00:00:00"/>
    <s v="ativada"/>
    <s v="onix 2013 GM"/>
    <x v="2"/>
    <s v="qualificada"/>
    <n v="0.43"/>
    <n v="2"/>
    <n v="6"/>
    <n v="0.22"/>
    <x v="0"/>
    <x v="104"/>
    <n v="37"/>
  </r>
  <r>
    <d v="2013-09-11T00:00:00"/>
    <s v="ativada"/>
    <s v="lançamento onix 2014"/>
    <x v="2"/>
    <s v="qualificada"/>
    <n v="0.8"/>
    <n v="0"/>
    <n v="2"/>
    <n v="0"/>
    <x v="0"/>
    <x v="101"/>
    <n v="37"/>
  </r>
  <r>
    <d v="2013-08-29T00:00:00"/>
    <s v="ativada"/>
    <s v="fotos Onyx"/>
    <x v="0"/>
    <s v="qualificada"/>
    <n v="0.67"/>
    <n v="0"/>
    <n v="2"/>
    <n v="0"/>
    <x v="0"/>
    <x v="87"/>
    <n v="35"/>
  </r>
  <r>
    <d v="2013-09-20T00:00:00"/>
    <s v="ativada"/>
    <s v="Onix LS"/>
    <x v="8"/>
    <s v="qualificada"/>
    <n v="0.24"/>
    <n v="9"/>
    <n v="37"/>
    <n v="1.51"/>
    <x v="0"/>
    <x v="97"/>
    <n v="38"/>
  </r>
  <r>
    <d v="2013-09-22T00:00:00"/>
    <s v="ativada"/>
    <s v="onix 2014 GM"/>
    <x v="2"/>
    <s v="qualificada"/>
    <n v="0.8"/>
    <n v="5"/>
    <n v="19"/>
    <n v="2.37"/>
    <x v="0"/>
    <x v="94"/>
    <n v="38"/>
  </r>
  <r>
    <d v="2013-09-29T00:00:00"/>
    <s v="ativada"/>
    <s v="Onix chevrolette"/>
    <x v="4"/>
    <s v="qualificada"/>
    <n v="0.8"/>
    <n v="0"/>
    <n v="3"/>
    <n v="0"/>
    <x v="0"/>
    <x v="34"/>
    <n v="39"/>
  </r>
  <r>
    <d v="2013-09-06T00:00:00"/>
    <s v="ativada"/>
    <s v="fotos Onix"/>
    <x v="0"/>
    <s v="qualificada"/>
    <n v="0.27"/>
    <n v="10"/>
    <n v="101"/>
    <n v="1.76"/>
    <x v="0"/>
    <x v="65"/>
    <n v="36"/>
  </r>
  <r>
    <d v="2013-09-03T00:00:00"/>
    <s v="ativada"/>
    <s v="carros onix 2014"/>
    <x v="2"/>
    <s v="qualificada"/>
    <n v="0.85"/>
    <n v="0"/>
    <n v="12"/>
    <n v="0"/>
    <x v="0"/>
    <x v="5"/>
    <n v="36"/>
  </r>
  <r>
    <d v="2013-09-23T00:00:00"/>
    <s v="ativada"/>
    <s v="onix LS 2012"/>
    <x v="8"/>
    <s v="qualificada"/>
    <n v="0.8"/>
    <n v="0"/>
    <n v="1"/>
    <n v="0"/>
    <x v="0"/>
    <x v="32"/>
    <n v="39"/>
  </r>
  <r>
    <d v="2013-08-29T00:00:00"/>
    <s v="ativada"/>
    <s v="onix LT 2013"/>
    <x v="6"/>
    <s v="qualificada"/>
    <n v="0.8"/>
    <n v="0"/>
    <n v="6"/>
    <n v="0"/>
    <x v="0"/>
    <x v="29"/>
    <n v="35"/>
  </r>
  <r>
    <d v="2013-08-30T00:00:00"/>
    <s v="ativada"/>
    <s v="lançamento novo Onix"/>
    <x v="5"/>
    <s v="qualificada"/>
    <n v="0.8"/>
    <n v="0"/>
    <n v="2"/>
    <n v="0"/>
    <x v="0"/>
    <x v="128"/>
    <n v="35"/>
  </r>
  <r>
    <d v="2013-09-01T00:00:00"/>
    <s v="ativada"/>
    <s v="Onix 6 marchas"/>
    <x v="3"/>
    <s v="qualificada"/>
    <n v="0.8"/>
    <n v="3"/>
    <n v="6"/>
    <n v="0.48"/>
    <x v="0"/>
    <x v="4"/>
    <n v="35"/>
  </r>
  <r>
    <d v="2013-09-13T00:00:00"/>
    <s v="ativada"/>
    <s v="onix 2014 chevrolet"/>
    <x v="2"/>
    <s v="qualificada"/>
    <n v="0.26"/>
    <n v="0"/>
    <n v="5"/>
    <n v="0"/>
    <x v="0"/>
    <x v="61"/>
    <n v="37"/>
  </r>
  <r>
    <d v="2013-09-07T00:00:00"/>
    <s v="ativada"/>
    <s v="onyx 2014"/>
    <x v="2"/>
    <s v="qualificada"/>
    <n v="0.95"/>
    <n v="0"/>
    <n v="13"/>
    <n v="0"/>
    <x v="0"/>
    <x v="49"/>
    <n v="36"/>
  </r>
  <r>
    <d v="2013-09-22T00:00:00"/>
    <s v="ativada"/>
    <s v="Onix chevrolet"/>
    <x v="4"/>
    <s v="qualificada"/>
    <n v="0.75"/>
    <n v="405"/>
    <n v="1851"/>
    <n v="150.79"/>
    <x v="0"/>
    <x v="56"/>
    <n v="38"/>
  </r>
  <r>
    <d v="2013-09-05T00:00:00"/>
    <s v="ativada"/>
    <s v="Onix automático"/>
    <x v="3"/>
    <s v="qualificada"/>
    <n v="0.28000000000000003"/>
    <n v="1"/>
    <n v="15"/>
    <n v="0.16"/>
    <x v="0"/>
    <x v="39"/>
    <n v="36"/>
  </r>
  <r>
    <d v="2013-09-14T00:00:00"/>
    <s v="ativada"/>
    <s v="carro onix 2012"/>
    <x v="2"/>
    <s v="qualificada"/>
    <n v="0.48"/>
    <n v="2"/>
    <n v="14"/>
    <n v="0.37"/>
    <x v="0"/>
    <x v="22"/>
    <n v="37"/>
  </r>
  <r>
    <d v="2013-09-09T00:00:00"/>
    <s v="ativada"/>
    <s v="onix 2013 automático"/>
    <x v="3"/>
    <s v="qualificada"/>
    <n v="0.8"/>
    <n v="4"/>
    <n v="19"/>
    <n v="1.42"/>
    <x v="0"/>
    <x v="48"/>
    <n v="37"/>
  </r>
  <r>
    <d v="2013-09-27T00:00:00"/>
    <s v="ativada"/>
    <s v="onix LT 2014 GM"/>
    <x v="6"/>
    <s v="qualificada"/>
    <n v="0.8"/>
    <n v="0"/>
    <n v="1"/>
    <n v="0"/>
    <x v="0"/>
    <x v="125"/>
    <n v="39"/>
  </r>
  <r>
    <d v="2013-08-30T00:00:00"/>
    <s v="ativada"/>
    <s v="Onix LT"/>
    <x v="6"/>
    <s v="qualificada"/>
    <n v="0.37"/>
    <n v="25"/>
    <n v="106"/>
    <n v="4.74"/>
    <x v="0"/>
    <x v="26"/>
    <n v="35"/>
  </r>
  <r>
    <d v="2013-09-12T00:00:00"/>
    <s v="ativada"/>
    <s v="carro onix 2014"/>
    <x v="2"/>
    <s v="qualificada"/>
    <n v="0.8"/>
    <n v="1"/>
    <n v="20"/>
    <n v="0.26"/>
    <x v="0"/>
    <x v="25"/>
    <n v="37"/>
  </r>
  <r>
    <d v="2013-08-31T00:00:00"/>
    <s v="ativada"/>
    <s v="Onyx chevrolet"/>
    <x v="4"/>
    <s v="qualificada"/>
    <n v="0.43"/>
    <n v="20"/>
    <n v="158"/>
    <n v="5.72"/>
    <x v="0"/>
    <x v="52"/>
    <n v="35"/>
  </r>
  <r>
    <d v="2013-08-30T00:00:00"/>
    <s v="ativada"/>
    <s v="carro Onix LT"/>
    <x v="6"/>
    <s v="qualificada"/>
    <n v="0.8"/>
    <n v="2"/>
    <n v="9"/>
    <n v="0.87"/>
    <x v="0"/>
    <x v="93"/>
    <n v="35"/>
  </r>
  <r>
    <d v="2013-09-18T00:00:00"/>
    <s v="ativada"/>
    <s v="imagem Onix"/>
    <x v="0"/>
    <s v="qualificada"/>
    <n v="0.42"/>
    <n v="1"/>
    <n v="6"/>
    <n v="0.37"/>
    <x v="0"/>
    <x v="17"/>
    <n v="38"/>
  </r>
  <r>
    <d v="2013-09-09T00:00:00"/>
    <s v="ativada"/>
    <s v="Onix chevrolett"/>
    <x v="4"/>
    <s v="qualificada"/>
    <n v="0.8"/>
    <n v="1"/>
    <n v="7"/>
    <n v="0.7"/>
    <x v="0"/>
    <x v="102"/>
    <n v="37"/>
  </r>
  <r>
    <d v="2013-09-18T00:00:00"/>
    <s v="ativada"/>
    <s v="Onix automatizado"/>
    <x v="3"/>
    <s v="qualificada"/>
    <n v="0.8"/>
    <n v="81"/>
    <n v="401"/>
    <n v="21.56"/>
    <x v="0"/>
    <x v="20"/>
    <n v="38"/>
  </r>
  <r>
    <d v="2013-09-23T00:00:00"/>
    <s v="ativada"/>
    <s v="Onix general motors"/>
    <x v="4"/>
    <s v="qualificada"/>
    <n v="0.2"/>
    <n v="0"/>
    <n v="1"/>
    <n v="0"/>
    <x v="0"/>
    <x v="62"/>
    <n v="39"/>
  </r>
  <r>
    <d v="2013-09-07T00:00:00"/>
    <s v="ativada"/>
    <s v="Onix LS"/>
    <x v="8"/>
    <s v="qualificada"/>
    <n v="0.24"/>
    <n v="6"/>
    <n v="25"/>
    <n v="1.1399999999999999"/>
    <x v="0"/>
    <x v="97"/>
    <n v="36"/>
  </r>
  <r>
    <d v="2013-09-02T00:00:00"/>
    <s v="ativada"/>
    <s v="onix LS 2012"/>
    <x v="8"/>
    <s v="qualificada"/>
    <n v="0.8"/>
    <n v="0"/>
    <n v="3"/>
    <n v="0"/>
    <x v="0"/>
    <x v="32"/>
    <n v="36"/>
  </r>
  <r>
    <d v="2013-08-30T00:00:00"/>
    <s v="ativada"/>
    <s v="carro novo onix 2014"/>
    <x v="2"/>
    <s v="qualificada"/>
    <n v="0.8"/>
    <n v="1"/>
    <n v="3"/>
    <n v="0.47"/>
    <x v="0"/>
    <x v="111"/>
    <n v="35"/>
  </r>
  <r>
    <d v="2013-09-09T00:00:00"/>
    <s v="ativada"/>
    <s v="fotos novo Onix"/>
    <x v="0"/>
    <s v="qualificada"/>
    <n v="1.1599999999999999"/>
    <n v="1"/>
    <n v="13"/>
    <n v="0.78"/>
    <x v="0"/>
    <x v="79"/>
    <n v="37"/>
  </r>
  <r>
    <d v="2013-09-28T00:00:00"/>
    <s v="ativada"/>
    <s v="foto onix 2013"/>
    <x v="0"/>
    <s v="qualificada"/>
    <n v="0.8"/>
    <n v="0"/>
    <n v="3"/>
    <n v="0"/>
    <x v="0"/>
    <x v="57"/>
    <n v="39"/>
  </r>
  <r>
    <d v="2013-08-28T00:00:00"/>
    <s v="ativada"/>
    <s v="foto Onix"/>
    <x v="0"/>
    <s v="qualificada"/>
    <n v="0.34"/>
    <n v="0"/>
    <n v="42"/>
    <n v="0"/>
    <x v="0"/>
    <x v="0"/>
    <n v="35"/>
  </r>
  <r>
    <d v="2013-09-21T00:00:00"/>
    <s v="ativada"/>
    <s v="carro novo onix 2013"/>
    <x v="2"/>
    <s v="qualificada"/>
    <n v="0.8"/>
    <n v="0"/>
    <n v="1"/>
    <n v="0"/>
    <x v="0"/>
    <x v="43"/>
    <n v="38"/>
  </r>
  <r>
    <d v="2013-09-24T00:00:00"/>
    <s v="ativada"/>
    <s v="onix LT 2014"/>
    <x v="6"/>
    <s v="qualificada"/>
    <n v="0.8"/>
    <n v="0"/>
    <n v="12"/>
    <n v="0"/>
    <x v="0"/>
    <x v="116"/>
    <n v="39"/>
  </r>
  <r>
    <d v="2013-09-10T00:00:00"/>
    <s v="ativada"/>
    <s v="Onix LS GM"/>
    <x v="8"/>
    <s v="qualificada"/>
    <n v="0.8"/>
    <n v="3"/>
    <n v="13"/>
    <n v="0.35"/>
    <x v="0"/>
    <x v="30"/>
    <n v="37"/>
  </r>
  <r>
    <d v="2013-09-12T00:00:00"/>
    <s v="ativada"/>
    <s v="Onix chevrolete"/>
    <x v="4"/>
    <s v="qualificada"/>
    <n v="0.8"/>
    <n v="2"/>
    <n v="11"/>
    <n v="0.1"/>
    <x v="0"/>
    <x v="14"/>
    <n v="37"/>
  </r>
  <r>
    <d v="2013-09-21T00:00:00"/>
    <s v="ativada"/>
    <s v="carros Onix"/>
    <x v="1"/>
    <s v="qualificada"/>
    <n v="0.37"/>
    <n v="7"/>
    <n v="61"/>
    <n v="1.42"/>
    <x v="0"/>
    <x v="95"/>
    <n v="38"/>
  </r>
  <r>
    <d v="2013-09-16T00:00:00"/>
    <s v="ativada"/>
    <s v="carro onix 2013"/>
    <x v="2"/>
    <s v="qualificada"/>
    <n v="0.48"/>
    <n v="2"/>
    <n v="15"/>
    <n v="0.57999999999999996"/>
    <x v="0"/>
    <x v="38"/>
    <n v="38"/>
  </r>
  <r>
    <d v="2013-09-29T00:00:00"/>
    <s v="ativada"/>
    <s v="fotos onix 2012"/>
    <x v="0"/>
    <s v="qualificada"/>
    <n v="0.8"/>
    <n v="0"/>
    <n v="6"/>
    <n v="0"/>
    <x v="0"/>
    <x v="96"/>
    <n v="39"/>
  </r>
  <r>
    <d v="2013-08-29T00:00:00"/>
    <s v="ativada"/>
    <s v="Onyx GM"/>
    <x v="4"/>
    <s v="qualificada"/>
    <n v="0.33"/>
    <n v="0"/>
    <n v="5"/>
    <n v="0"/>
    <x v="0"/>
    <x v="92"/>
    <n v="35"/>
  </r>
  <r>
    <d v="2013-09-04T00:00:00"/>
    <s v="ativada"/>
    <s v="lançamentos Onix"/>
    <x v="5"/>
    <s v="qualificada"/>
    <n v="0.8"/>
    <n v="0"/>
    <n v="4"/>
    <n v="0"/>
    <x v="0"/>
    <x v="18"/>
    <n v="36"/>
  </r>
  <r>
    <d v="2013-09-01T00:00:00"/>
    <s v="ativada"/>
    <s v="imagens novo Onix"/>
    <x v="0"/>
    <s v="qualificada"/>
    <n v="0.8"/>
    <n v="0"/>
    <n v="2"/>
    <n v="0"/>
    <x v="0"/>
    <x v="21"/>
    <n v="35"/>
  </r>
  <r>
    <d v="2013-09-29T00:00:00"/>
    <s v="ativada"/>
    <s v="novo Onix GM"/>
    <x v="4"/>
    <s v="qualificada"/>
    <n v="0.97"/>
    <n v="4"/>
    <n v="22"/>
    <n v="1.98"/>
    <x v="0"/>
    <x v="36"/>
    <n v="39"/>
  </r>
  <r>
    <d v="2013-09-26T00:00:00"/>
    <s v="ativada"/>
    <s v="Onix lindo"/>
    <x v="9"/>
    <s v="qualificada"/>
    <n v="0.9"/>
    <n v="0"/>
    <n v="2"/>
    <n v="0"/>
    <x v="0"/>
    <x v="70"/>
    <n v="39"/>
  </r>
  <r>
    <d v="2013-09-25T00:00:00"/>
    <s v="ativada"/>
    <s v="onyx 2013"/>
    <x v="2"/>
    <s v="qualificada"/>
    <n v="0.8"/>
    <n v="9"/>
    <n v="34"/>
    <n v="3.35"/>
    <x v="0"/>
    <x v="103"/>
    <n v="39"/>
  </r>
  <r>
    <d v="2013-09-01T00:00:00"/>
    <s v="ativada"/>
    <s v="Onix LS GM"/>
    <x v="8"/>
    <s v="qualificada"/>
    <n v="0.8"/>
    <n v="1"/>
    <n v="6"/>
    <n v="0.21"/>
    <x v="0"/>
    <x v="30"/>
    <n v="35"/>
  </r>
  <r>
    <d v="2013-09-15T00:00:00"/>
    <s v="ativada"/>
    <s v="foto novo Onix"/>
    <x v="0"/>
    <s v="qualificada"/>
    <n v="0.8"/>
    <n v="0"/>
    <n v="7"/>
    <n v="0"/>
    <x v="0"/>
    <x v="67"/>
    <n v="37"/>
  </r>
  <r>
    <d v="2013-08-29T00:00:00"/>
    <s v="ativada"/>
    <s v="onyx 2012"/>
    <x v="2"/>
    <s v="qualificada"/>
    <n v="0.85"/>
    <n v="2"/>
    <n v="30"/>
    <n v="0.89"/>
    <x v="0"/>
    <x v="53"/>
    <n v="35"/>
  </r>
  <r>
    <d v="2013-09-16T00:00:00"/>
    <s v="ativada"/>
    <s v="Onix chevy"/>
    <x v="4"/>
    <s v="qualificada"/>
    <n v="0.67"/>
    <n v="11"/>
    <n v="66"/>
    <n v="4.1399999999999997"/>
    <x v="0"/>
    <x v="44"/>
    <n v="38"/>
  </r>
  <r>
    <d v="2013-09-26T00:00:00"/>
    <s v="ativada"/>
    <s v="onix LT 2014"/>
    <x v="6"/>
    <s v="qualificada"/>
    <n v="0.8"/>
    <n v="3"/>
    <n v="17"/>
    <n v="0.88"/>
    <x v="0"/>
    <x v="116"/>
    <n v="39"/>
  </r>
  <r>
    <d v="2013-08-28T00:00:00"/>
    <s v="ativada"/>
    <s v="Onix flex"/>
    <x v="7"/>
    <s v="qualificada"/>
    <n v="0.8"/>
    <n v="0"/>
    <n v="3"/>
    <n v="0"/>
    <x v="0"/>
    <x v="74"/>
    <n v="35"/>
  </r>
  <r>
    <d v="2013-09-20T00:00:00"/>
    <s v="ativada"/>
    <s v="carros onix 2014"/>
    <x v="2"/>
    <s v="qualificada"/>
    <n v="0.85"/>
    <n v="0"/>
    <n v="21"/>
    <n v="0"/>
    <x v="0"/>
    <x v="5"/>
    <n v="38"/>
  </r>
  <r>
    <d v="2013-09-29T00:00:00"/>
    <s v="ativada"/>
    <s v="Onyx LT"/>
    <x v="6"/>
    <s v="qualificada"/>
    <n v="0.52"/>
    <n v="0"/>
    <n v="2"/>
    <n v="0"/>
    <x v="0"/>
    <x v="91"/>
    <n v="39"/>
  </r>
  <r>
    <d v="2013-09-21T00:00:00"/>
    <s v="ativada"/>
    <s v="Onix LS GM"/>
    <x v="8"/>
    <s v="qualificada"/>
    <n v="0.8"/>
    <n v="1"/>
    <n v="6"/>
    <n v="0.8"/>
    <x v="0"/>
    <x v="30"/>
    <n v="38"/>
  </r>
  <r>
    <d v="2013-08-28T00:00:00"/>
    <s v="ativada"/>
    <s v="onix 2012"/>
    <x v="2"/>
    <s v="qualificada"/>
    <n v="0.45"/>
    <n v="1"/>
    <n v="31"/>
    <n v="0.21"/>
    <x v="0"/>
    <x v="2"/>
    <n v="35"/>
  </r>
  <r>
    <d v="2013-09-28T00:00:00"/>
    <s v="ativada"/>
    <s v="onyx 2012"/>
    <x v="2"/>
    <s v="qualificada"/>
    <n v="0.85"/>
    <n v="0"/>
    <n v="13"/>
    <n v="0"/>
    <x v="0"/>
    <x v="53"/>
    <n v="39"/>
  </r>
  <r>
    <d v="2013-09-21T00:00:00"/>
    <s v="ativada"/>
    <s v="carros Onyx"/>
    <x v="1"/>
    <s v="qualificada"/>
    <n v="0.8"/>
    <n v="3"/>
    <n v="30"/>
    <n v="1.78"/>
    <x v="0"/>
    <x v="1"/>
    <n v="38"/>
  </r>
  <r>
    <d v="2013-09-11T00:00:00"/>
    <s v="ativada"/>
    <s v="onyx 2013"/>
    <x v="2"/>
    <s v="qualificada"/>
    <n v="0.8"/>
    <n v="11"/>
    <n v="58"/>
    <n v="4.7"/>
    <x v="0"/>
    <x v="103"/>
    <n v="37"/>
  </r>
  <r>
    <d v="2013-09-14T00:00:00"/>
    <s v="ativada"/>
    <s v="carros onix 2012"/>
    <x v="2"/>
    <s v="qualificada"/>
    <n v="0.8"/>
    <n v="7"/>
    <n v="33"/>
    <n v="1.81"/>
    <x v="0"/>
    <x v="46"/>
    <n v="37"/>
  </r>
  <r>
    <d v="2013-09-02T00:00:00"/>
    <s v="ativada"/>
    <s v="Onix flex"/>
    <x v="7"/>
    <s v="qualificada"/>
    <n v="0.8"/>
    <n v="1"/>
    <n v="3"/>
    <n v="0.48"/>
    <x v="0"/>
    <x v="74"/>
    <n v="36"/>
  </r>
  <r>
    <d v="2013-09-01T00:00:00"/>
    <s v="ativada"/>
    <s v="onix LT 2013"/>
    <x v="6"/>
    <s v="qualificada"/>
    <n v="0.8"/>
    <n v="0"/>
    <n v="3"/>
    <n v="0"/>
    <x v="0"/>
    <x v="29"/>
    <n v="35"/>
  </r>
  <r>
    <d v="2013-09-26T00:00:00"/>
    <s v="ativada"/>
    <s v="onix 2013 automático"/>
    <x v="3"/>
    <s v="qualificada"/>
    <n v="0.8"/>
    <n v="1"/>
    <n v="1"/>
    <n v="0.39"/>
    <x v="0"/>
    <x v="48"/>
    <n v="39"/>
  </r>
  <r>
    <d v="2013-08-31T00:00:00"/>
    <s v="ativada"/>
    <s v="novo onix 2012 chevrolet"/>
    <x v="2"/>
    <s v="baixo volume de pesquisa"/>
    <n v="0.8"/>
    <n v="4"/>
    <n v="12"/>
    <n v="1.54"/>
    <x v="0"/>
    <x v="13"/>
    <n v="35"/>
  </r>
  <r>
    <d v="2013-09-13T00:00:00"/>
    <s v="ativada"/>
    <s v="Onix 6 marchas"/>
    <x v="3"/>
    <s v="qualificada"/>
    <n v="0.8"/>
    <n v="0"/>
    <n v="2"/>
    <n v="0"/>
    <x v="0"/>
    <x v="4"/>
    <n v="37"/>
  </r>
  <r>
    <d v="2013-09-07T00:00:00"/>
    <s v="ativada"/>
    <s v="Onix flex"/>
    <x v="7"/>
    <s v="qualificada"/>
    <n v="0.8"/>
    <n v="0"/>
    <n v="2"/>
    <n v="0"/>
    <x v="0"/>
    <x v="74"/>
    <n v="36"/>
  </r>
  <r>
    <d v="2013-09-14T00:00:00"/>
    <s v="ativada"/>
    <s v="fotos onix 2013"/>
    <x v="0"/>
    <s v="qualificada"/>
    <n v="0.8"/>
    <n v="1"/>
    <n v="13"/>
    <n v="0.7"/>
    <x v="0"/>
    <x v="51"/>
    <n v="37"/>
  </r>
  <r>
    <d v="2013-09-09T00:00:00"/>
    <s v="ativada"/>
    <s v="Onix gasolina"/>
    <x v="7"/>
    <s v="qualificada"/>
    <n v="0.8"/>
    <n v="1"/>
    <n v="35"/>
    <n v="0.12"/>
    <x v="0"/>
    <x v="41"/>
    <n v="37"/>
  </r>
  <r>
    <d v="2013-09-21T00:00:00"/>
    <s v="ativada"/>
    <s v="Onix chevrolete"/>
    <x v="4"/>
    <s v="qualificada"/>
    <n v="0.8"/>
    <n v="1"/>
    <n v="6"/>
    <n v="0.46"/>
    <x v="0"/>
    <x v="14"/>
    <n v="38"/>
  </r>
  <r>
    <d v="2013-09-06T00:00:00"/>
    <s v="ativada"/>
    <s v="carro novo onix 2014"/>
    <x v="2"/>
    <s v="qualificada"/>
    <n v="0.8"/>
    <n v="0"/>
    <n v="7"/>
    <n v="0"/>
    <x v="0"/>
    <x v="111"/>
    <n v="36"/>
  </r>
  <r>
    <d v="2013-09-24T00:00:00"/>
    <s v="ativada"/>
    <s v="fotos Onix"/>
    <x v="0"/>
    <s v="qualificada"/>
    <n v="0.27"/>
    <n v="6"/>
    <n v="113"/>
    <n v="1.04"/>
    <x v="0"/>
    <x v="65"/>
    <n v="39"/>
  </r>
  <r>
    <d v="2013-09-02T00:00:00"/>
    <s v="ativada"/>
    <s v="carros onix 2012"/>
    <x v="2"/>
    <s v="qualificada"/>
    <n v="0.8"/>
    <n v="5"/>
    <n v="33"/>
    <n v="1.6"/>
    <x v="0"/>
    <x v="46"/>
    <n v="36"/>
  </r>
  <r>
    <d v="2013-09-22T00:00:00"/>
    <s v="ativada"/>
    <s v="Onyx chevy"/>
    <x v="4"/>
    <s v="qualificada"/>
    <n v="0.37"/>
    <n v="0"/>
    <n v="2"/>
    <n v="0"/>
    <x v="0"/>
    <x v="98"/>
    <n v="38"/>
  </r>
  <r>
    <d v="2013-09-10T00:00:00"/>
    <s v="ativada"/>
    <s v="Onix chevrolett"/>
    <x v="4"/>
    <s v="qualificada"/>
    <n v="0.8"/>
    <n v="1"/>
    <n v="5"/>
    <n v="0.78"/>
    <x v="0"/>
    <x v="102"/>
    <n v="37"/>
  </r>
  <r>
    <d v="2013-09-14T00:00:00"/>
    <s v="ativada"/>
    <s v="Onix chevrolet"/>
    <x v="4"/>
    <s v="qualificada"/>
    <n v="0.75"/>
    <n v="327"/>
    <n v="1650"/>
    <n v="46.38"/>
    <x v="0"/>
    <x v="56"/>
    <n v="37"/>
  </r>
  <r>
    <d v="2013-09-26T00:00:00"/>
    <s v="ativada"/>
    <s v="Onix 6 marchas"/>
    <x v="3"/>
    <s v="qualificada"/>
    <n v="0.8"/>
    <n v="0"/>
    <n v="3"/>
    <n v="0"/>
    <x v="0"/>
    <x v="4"/>
    <n v="39"/>
  </r>
  <r>
    <d v="2013-09-19T00:00:00"/>
    <s v="ativada"/>
    <s v="Onix GM"/>
    <x v="4"/>
    <s v="qualificada"/>
    <n v="0.49"/>
    <n v="8"/>
    <n v="85"/>
    <n v="1.96"/>
    <x v="0"/>
    <x v="9"/>
    <n v="38"/>
  </r>
  <r>
    <d v="2013-09-25T00:00:00"/>
    <s v="ativada"/>
    <s v="onix LT 2012"/>
    <x v="6"/>
    <s v="qualificada"/>
    <n v="0.8"/>
    <n v="1"/>
    <n v="2"/>
    <n v="0.49"/>
    <x v="0"/>
    <x v="64"/>
    <n v="39"/>
  </r>
  <r>
    <d v="2013-09-24T00:00:00"/>
    <s v="ativada"/>
    <s v="Onix automática"/>
    <x v="3"/>
    <s v="qualificada"/>
    <n v="0.63"/>
    <n v="0"/>
    <n v="4"/>
    <n v="0"/>
    <x v="0"/>
    <x v="7"/>
    <n v="39"/>
  </r>
  <r>
    <d v="2013-09-08T00:00:00"/>
    <s v="ativada"/>
    <s v="foto onix 2013"/>
    <x v="0"/>
    <s v="qualificada"/>
    <n v="0.8"/>
    <n v="0"/>
    <n v="3"/>
    <n v="0"/>
    <x v="0"/>
    <x v="57"/>
    <n v="36"/>
  </r>
  <r>
    <d v="2013-09-01T00:00:00"/>
    <s v="ativada"/>
    <s v="onix 2014 chevrolet"/>
    <x v="2"/>
    <s v="qualificada"/>
    <n v="0.26"/>
    <n v="1"/>
    <n v="4"/>
    <n v="0.18"/>
    <x v="0"/>
    <x v="61"/>
    <n v="35"/>
  </r>
  <r>
    <d v="2013-09-09T00:00:00"/>
    <s v="ativada"/>
    <s v="carro novo onix 2013"/>
    <x v="2"/>
    <s v="qualificada"/>
    <n v="0.8"/>
    <n v="1"/>
    <n v="5"/>
    <n v="0.63"/>
    <x v="0"/>
    <x v="43"/>
    <n v="37"/>
  </r>
  <r>
    <d v="2013-09-24T00:00:00"/>
    <s v="ativada"/>
    <s v="fotos novo onix 2014"/>
    <x v="0"/>
    <s v="qualificada"/>
    <n v="0.8"/>
    <n v="1"/>
    <n v="1"/>
    <n v="0.8"/>
    <x v="0"/>
    <x v="122"/>
    <n v="39"/>
  </r>
  <r>
    <d v="2013-09-29T00:00:00"/>
    <s v="ativada"/>
    <s v="Onix chevy"/>
    <x v="4"/>
    <s v="qualificada"/>
    <n v="0.67"/>
    <n v="12"/>
    <n v="143"/>
    <n v="3.94"/>
    <x v="0"/>
    <x v="44"/>
    <n v="39"/>
  </r>
  <r>
    <d v="2013-09-17T00:00:00"/>
    <s v="ativada"/>
    <s v="veículo Onix"/>
    <x v="1"/>
    <s v="qualificada"/>
    <n v="0.38"/>
    <n v="1"/>
    <n v="6"/>
    <n v="0.19"/>
    <x v="0"/>
    <x v="19"/>
    <n v="38"/>
  </r>
  <r>
    <d v="2013-09-19T00:00:00"/>
    <s v="ativada"/>
    <s v="Onix automática"/>
    <x v="3"/>
    <s v="qualificada"/>
    <n v="0.63"/>
    <n v="0"/>
    <n v="10"/>
    <n v="0"/>
    <x v="0"/>
    <x v="7"/>
    <n v="38"/>
  </r>
  <r>
    <d v="2013-09-04T00:00:00"/>
    <s v="ativada"/>
    <s v="onix LT 2014"/>
    <x v="6"/>
    <s v="qualificada"/>
    <n v="0.8"/>
    <n v="6"/>
    <n v="13"/>
    <n v="1.29"/>
    <x v="0"/>
    <x v="116"/>
    <n v="36"/>
  </r>
  <r>
    <d v="2013-09-13T00:00:00"/>
    <s v="ativada"/>
    <s v="Onyx LS"/>
    <x v="8"/>
    <s v="qualificada"/>
    <n v="0.18"/>
    <n v="1"/>
    <n v="1"/>
    <n v="7.0000000000000007E-2"/>
    <x v="0"/>
    <x v="113"/>
    <n v="37"/>
  </r>
  <r>
    <d v="2013-09-10T00:00:00"/>
    <s v="ativada"/>
    <s v="carro novo onix 2014"/>
    <x v="2"/>
    <s v="qualificada"/>
    <n v="0.8"/>
    <n v="0"/>
    <n v="5"/>
    <n v="0"/>
    <x v="0"/>
    <x v="111"/>
    <n v="37"/>
  </r>
  <r>
    <d v="2013-09-24T00:00:00"/>
    <s v="ativada"/>
    <s v="carro Onyx"/>
    <x v="1"/>
    <s v="qualificada"/>
    <n v="0.89"/>
    <n v="13"/>
    <n v="120"/>
    <n v="5.54"/>
    <x v="0"/>
    <x v="82"/>
    <n v="39"/>
  </r>
  <r>
    <d v="2013-09-15T00:00:00"/>
    <s v="ativada"/>
    <s v="carro Onix LS"/>
    <x v="8"/>
    <s v="qualificada"/>
    <n v="0.8"/>
    <n v="0"/>
    <n v="1"/>
    <n v="0"/>
    <x v="0"/>
    <x v="109"/>
    <n v="37"/>
  </r>
  <r>
    <d v="2013-08-31T00:00:00"/>
    <s v="ativada"/>
    <s v="imagens onix 2013"/>
    <x v="0"/>
    <s v="qualificada"/>
    <n v="0.8"/>
    <n v="0"/>
    <n v="2"/>
    <n v="0"/>
    <x v="0"/>
    <x v="11"/>
    <n v="35"/>
  </r>
  <r>
    <d v="2013-09-22T00:00:00"/>
    <s v="ativada"/>
    <s v="onix 2013 automático"/>
    <x v="3"/>
    <s v="qualificada"/>
    <n v="0.8"/>
    <n v="0"/>
    <n v="2"/>
    <n v="0"/>
    <x v="0"/>
    <x v="48"/>
    <n v="38"/>
  </r>
  <r>
    <d v="2013-09-19T00:00:00"/>
    <s v="ativada"/>
    <s v="carros Onix LT"/>
    <x v="6"/>
    <s v="qualificada"/>
    <n v="0.8"/>
    <n v="0"/>
    <n v="4"/>
    <n v="0"/>
    <x v="0"/>
    <x v="89"/>
    <n v="38"/>
  </r>
  <r>
    <d v="2013-09-20T00:00:00"/>
    <s v="ativada"/>
    <s v="onyx 2013"/>
    <x v="2"/>
    <s v="qualificada"/>
    <n v="0.8"/>
    <n v="4"/>
    <n v="39"/>
    <n v="1.46"/>
    <x v="0"/>
    <x v="103"/>
    <n v="38"/>
  </r>
  <r>
    <d v="2013-09-16T00:00:00"/>
    <s v="ativada"/>
    <s v="onix 2013 automático"/>
    <x v="3"/>
    <s v="qualificada"/>
    <n v="0.8"/>
    <n v="0"/>
    <n v="14"/>
    <n v="0"/>
    <x v="0"/>
    <x v="48"/>
    <n v="38"/>
  </r>
  <r>
    <d v="2013-09-21T00:00:00"/>
    <s v="ativada"/>
    <s v="fotos onix 2012"/>
    <x v="0"/>
    <s v="qualificada"/>
    <n v="0.8"/>
    <n v="0"/>
    <n v="4"/>
    <n v="0"/>
    <x v="0"/>
    <x v="96"/>
    <n v="38"/>
  </r>
  <r>
    <d v="2013-09-25T00:00:00"/>
    <s v="ativada"/>
    <s v="carros novo Onix"/>
    <x v="1"/>
    <s v="qualificada"/>
    <n v="0.95"/>
    <n v="4"/>
    <n v="21"/>
    <n v="3.03"/>
    <x v="0"/>
    <x v="45"/>
    <n v="39"/>
  </r>
  <r>
    <d v="2013-09-24T00:00:00"/>
    <s v="ativada"/>
    <s v="Onyx flex"/>
    <x v="7"/>
    <s v="qualificada"/>
    <n v="0.8"/>
    <n v="0"/>
    <n v="1"/>
    <n v="0"/>
    <x v="0"/>
    <x v="71"/>
    <n v="39"/>
  </r>
  <r>
    <d v="2013-09-16T00:00:00"/>
    <s v="ativada"/>
    <s v="fotos Onix"/>
    <x v="0"/>
    <s v="qualificada"/>
    <n v="0.27"/>
    <n v="6"/>
    <n v="143"/>
    <n v="1.0900000000000001"/>
    <x v="0"/>
    <x v="65"/>
    <n v="38"/>
  </r>
  <r>
    <d v="2013-09-22T00:00:00"/>
    <s v="ativada"/>
    <s v="Onix flex"/>
    <x v="7"/>
    <s v="qualificada"/>
    <n v="0.8"/>
    <n v="1"/>
    <n v="8"/>
    <n v="0.41"/>
    <x v="0"/>
    <x v="74"/>
    <n v="38"/>
  </r>
  <r>
    <d v="2013-09-17T00:00:00"/>
    <s v="ativada"/>
    <s v="Onyx chevy"/>
    <x v="4"/>
    <s v="qualificada"/>
    <n v="0.37"/>
    <n v="1"/>
    <n v="5"/>
    <n v="0.2"/>
    <x v="0"/>
    <x v="98"/>
    <n v="38"/>
  </r>
  <r>
    <d v="2013-09-08T00:00:00"/>
    <s v="ativada"/>
    <s v="onix 2014 chevrolet"/>
    <x v="2"/>
    <s v="qualificada"/>
    <n v="0.26"/>
    <n v="1"/>
    <n v="3"/>
    <n v="0.06"/>
    <x v="0"/>
    <x v="61"/>
    <n v="36"/>
  </r>
  <r>
    <d v="2013-09-22T00:00:00"/>
    <s v="ativada"/>
    <s v="foto Onyx"/>
    <x v="0"/>
    <s v="qualificada"/>
    <n v="0.63"/>
    <n v="0"/>
    <n v="4"/>
    <n v="0"/>
    <x v="0"/>
    <x v="108"/>
    <n v="38"/>
  </r>
  <r>
    <d v="2013-09-10T00:00:00"/>
    <s v="ativada"/>
    <s v="Onix automático"/>
    <x v="3"/>
    <s v="qualificada"/>
    <n v="0.28000000000000003"/>
    <n v="1"/>
    <n v="12"/>
    <n v="7.0000000000000007E-2"/>
    <x v="0"/>
    <x v="39"/>
    <n v="37"/>
  </r>
  <r>
    <d v="2013-09-04T00:00:00"/>
    <s v="ativada"/>
    <s v="Onix chevrolett"/>
    <x v="4"/>
    <s v="qualificada"/>
    <n v="0.8"/>
    <n v="1"/>
    <n v="2"/>
    <n v="0.08"/>
    <x v="0"/>
    <x v="102"/>
    <n v="36"/>
  </r>
  <r>
    <d v="2013-09-25T00:00:00"/>
    <s v="ativada"/>
    <s v="onix LS 2014"/>
    <x v="8"/>
    <s v="qualificada"/>
    <n v="0.8"/>
    <n v="1"/>
    <n v="3"/>
    <n v="0.54"/>
    <x v="0"/>
    <x v="78"/>
    <n v="39"/>
  </r>
  <r>
    <d v="2013-09-02T00:00:00"/>
    <s v="ativada"/>
    <s v="onix 2014 chevrolet"/>
    <x v="2"/>
    <s v="qualificada"/>
    <n v="0.26"/>
    <n v="4"/>
    <n v="10"/>
    <n v="0.42"/>
    <x v="0"/>
    <x v="61"/>
    <n v="36"/>
  </r>
  <r>
    <d v="2013-09-20T00:00:00"/>
    <s v="ativada"/>
    <s v="Onix econômico"/>
    <x v="9"/>
    <s v="qualificada"/>
    <n v="0.9"/>
    <n v="0"/>
    <n v="4"/>
    <n v="0"/>
    <x v="0"/>
    <x v="33"/>
    <n v="38"/>
  </r>
  <r>
    <d v="2013-08-29T00:00:00"/>
    <s v="ativada"/>
    <s v="carro Onyx"/>
    <x v="1"/>
    <s v="qualificada"/>
    <n v="0.89"/>
    <n v="5"/>
    <n v="49"/>
    <n v="2.4"/>
    <x v="0"/>
    <x v="82"/>
    <n v="35"/>
  </r>
  <r>
    <d v="2013-09-03T00:00:00"/>
    <s v="ativada"/>
    <s v="onix 2014 chevrolet"/>
    <x v="2"/>
    <s v="qualificada"/>
    <n v="0.26"/>
    <n v="0"/>
    <n v="5"/>
    <n v="0"/>
    <x v="0"/>
    <x v="61"/>
    <n v="36"/>
  </r>
  <r>
    <d v="2013-09-29T00:00:00"/>
    <s v="ativada"/>
    <s v="novo Onix chevrolet"/>
    <x v="4"/>
    <s v="qualificada"/>
    <n v="0.14000000000000001"/>
    <n v="0"/>
    <n v="1"/>
    <n v="0"/>
    <x v="0"/>
    <x v="76"/>
    <n v="39"/>
  </r>
  <r>
    <d v="2013-09-08T00:00:00"/>
    <s v="ativada"/>
    <s v="imagens onix 2014"/>
    <x v="0"/>
    <s v="qualificada"/>
    <n v="0.8"/>
    <n v="0"/>
    <n v="2"/>
    <n v="0"/>
    <x v="0"/>
    <x v="59"/>
    <n v="36"/>
  </r>
  <r>
    <d v="2013-09-20T00:00:00"/>
    <s v="ativada"/>
    <s v="onix LT 2014"/>
    <x v="6"/>
    <s v="qualificada"/>
    <n v="0.8"/>
    <n v="2"/>
    <n v="8"/>
    <n v="0.08"/>
    <x v="0"/>
    <x v="116"/>
    <n v="38"/>
  </r>
  <r>
    <d v="2013-09-07T00:00:00"/>
    <s v="ativada"/>
    <s v="carros Onyx"/>
    <x v="1"/>
    <s v="qualificada"/>
    <n v="0.8"/>
    <n v="4"/>
    <n v="63"/>
    <n v="1.3"/>
    <x v="0"/>
    <x v="1"/>
    <n v="36"/>
  </r>
  <r>
    <d v="2013-09-28T00:00:00"/>
    <s v="ativada"/>
    <s v="Onix 6 marchas"/>
    <x v="3"/>
    <s v="qualificada"/>
    <n v="0.8"/>
    <n v="0"/>
    <n v="3"/>
    <n v="0"/>
    <x v="0"/>
    <x v="4"/>
    <n v="39"/>
  </r>
  <r>
    <d v="2013-09-18T00:00:00"/>
    <s v="ativada"/>
    <s v="onix 2014 chevrolet"/>
    <x v="2"/>
    <s v="qualificada"/>
    <n v="0.26"/>
    <n v="0"/>
    <n v="3"/>
    <n v="0"/>
    <x v="0"/>
    <x v="61"/>
    <n v="38"/>
  </r>
  <r>
    <d v="2013-09-14T00:00:00"/>
    <s v="ativada"/>
    <s v="onix LT 2014"/>
    <x v="6"/>
    <s v="qualificada"/>
    <n v="0.8"/>
    <n v="1"/>
    <n v="8"/>
    <n v="0.23"/>
    <x v="0"/>
    <x v="116"/>
    <n v="37"/>
  </r>
  <r>
    <d v="2013-09-11T00:00:00"/>
    <s v="ativada"/>
    <s v="Onix chevrolette"/>
    <x v="4"/>
    <s v="qualificada"/>
    <n v="0.8"/>
    <n v="0"/>
    <n v="4"/>
    <n v="0"/>
    <x v="0"/>
    <x v="34"/>
    <n v="37"/>
  </r>
  <r>
    <d v="2013-09-19T00:00:00"/>
    <s v="ativada"/>
    <s v="veículos Onix"/>
    <x v="1"/>
    <s v="qualificada"/>
    <n v="0.85"/>
    <n v="1"/>
    <n v="25"/>
    <n v="0.78"/>
    <x v="0"/>
    <x v="6"/>
    <n v="38"/>
  </r>
  <r>
    <d v="2013-09-04T00:00:00"/>
    <s v="ativada"/>
    <s v="imagem onix 2014"/>
    <x v="0"/>
    <s v="qualificada"/>
    <n v="0.8"/>
    <n v="0"/>
    <n v="2"/>
    <n v="0"/>
    <x v="0"/>
    <x v="110"/>
    <n v="36"/>
  </r>
  <r>
    <d v="2013-09-27T00:00:00"/>
    <s v="ativada"/>
    <s v="Onix LT chevrolet"/>
    <x v="6"/>
    <s v="qualificada"/>
    <n v="0.2"/>
    <n v="1"/>
    <n v="1"/>
    <n v="0.2"/>
    <x v="0"/>
    <x v="106"/>
    <n v="39"/>
  </r>
  <r>
    <d v="2013-09-13T00:00:00"/>
    <s v="ativada"/>
    <s v="carro novo Onix"/>
    <x v="1"/>
    <s v="qualificada"/>
    <n v="0.25"/>
    <n v="1"/>
    <n v="2"/>
    <n v="0.2"/>
    <x v="0"/>
    <x v="3"/>
    <n v="37"/>
  </r>
  <r>
    <d v="2013-09-22T00:00:00"/>
    <s v="ativada"/>
    <s v="novo Onix automático"/>
    <x v="3"/>
    <s v="qualificada"/>
    <n v="0.8"/>
    <n v="2"/>
    <n v="15"/>
    <n v="0.87"/>
    <x v="0"/>
    <x v="10"/>
    <n v="38"/>
  </r>
  <r>
    <d v="2013-09-16T00:00:00"/>
    <s v="ativada"/>
    <s v="onix 2012 chevrolet"/>
    <x v="2"/>
    <s v="qualificada"/>
    <n v="0.53"/>
    <n v="17"/>
    <n v="96"/>
    <n v="2.5099999999999998"/>
    <x v="0"/>
    <x v="37"/>
    <n v="38"/>
  </r>
  <r>
    <d v="2013-09-01T00:00:00"/>
    <s v="ativada"/>
    <s v="Onix LS"/>
    <x v="8"/>
    <s v="qualificada"/>
    <n v="0.24"/>
    <n v="7"/>
    <n v="31"/>
    <n v="1.25"/>
    <x v="0"/>
    <x v="97"/>
    <n v="35"/>
  </r>
  <r>
    <d v="2013-09-17T00:00:00"/>
    <s v="ativada"/>
    <s v="carro novo onix 2013"/>
    <x v="2"/>
    <s v="qualificada"/>
    <n v="0.8"/>
    <n v="0"/>
    <n v="1"/>
    <n v="0"/>
    <x v="0"/>
    <x v="43"/>
    <n v="38"/>
  </r>
  <r>
    <d v="2013-09-25T00:00:00"/>
    <s v="ativada"/>
    <s v="carros onix 2014"/>
    <x v="2"/>
    <s v="qualificada"/>
    <n v="0.85"/>
    <n v="1"/>
    <n v="20"/>
    <n v="0.4"/>
    <x v="0"/>
    <x v="5"/>
    <n v="39"/>
  </r>
  <r>
    <d v="2013-09-26T00:00:00"/>
    <s v="ativada"/>
    <s v="fotos onix 2014"/>
    <x v="0"/>
    <s v="qualificada"/>
    <n v="0.8"/>
    <n v="0"/>
    <n v="17"/>
    <n v="0"/>
    <x v="0"/>
    <x v="90"/>
    <n v="39"/>
  </r>
  <r>
    <d v="2013-09-03T00:00:00"/>
    <s v="ativada"/>
    <s v="Onyx flex"/>
    <x v="7"/>
    <s v="qualificada"/>
    <n v="0.8"/>
    <n v="1"/>
    <n v="2"/>
    <n v="0.37"/>
    <x v="0"/>
    <x v="71"/>
    <n v="36"/>
  </r>
  <r>
    <d v="2013-08-31T00:00:00"/>
    <s v="ativada"/>
    <s v="lançamento novo Onix"/>
    <x v="5"/>
    <s v="qualificada"/>
    <n v="0.8"/>
    <n v="0"/>
    <n v="2"/>
    <n v="0"/>
    <x v="0"/>
    <x v="128"/>
    <n v="35"/>
  </r>
  <r>
    <d v="2013-09-26T00:00:00"/>
    <s v="ativada"/>
    <s v="Onix chevrolete"/>
    <x v="4"/>
    <s v="qualificada"/>
    <n v="0.8"/>
    <n v="0"/>
    <n v="6"/>
    <n v="0"/>
    <x v="0"/>
    <x v="14"/>
    <n v="39"/>
  </r>
  <r>
    <d v="2013-09-25T00:00:00"/>
    <s v="ativada"/>
    <s v="foto novo onix 2014"/>
    <x v="0"/>
    <s v="qualificada"/>
    <n v="0.8"/>
    <n v="0"/>
    <n v="1"/>
    <n v="0"/>
    <x v="0"/>
    <x v="127"/>
    <n v="39"/>
  </r>
  <r>
    <d v="2013-08-29T00:00:00"/>
    <s v="ativada"/>
    <s v="lançamento novo Onix"/>
    <x v="5"/>
    <s v="qualificada"/>
    <n v="0.8"/>
    <n v="0"/>
    <n v="0"/>
    <n v="0"/>
    <x v="0"/>
    <x v="128"/>
    <n v="35"/>
  </r>
  <r>
    <d v="2013-09-03T00:00:00"/>
    <s v="ativada"/>
    <s v="foto onix 2014"/>
    <x v="0"/>
    <s v="qualificada"/>
    <n v="0.8"/>
    <n v="0"/>
    <n v="2"/>
    <n v="0"/>
    <x v="0"/>
    <x v="16"/>
    <n v="36"/>
  </r>
  <r>
    <d v="2013-09-15T00:00:00"/>
    <s v="ativada"/>
    <s v="foto novo onix 2014"/>
    <x v="0"/>
    <s v="qualificada"/>
    <n v="0.8"/>
    <n v="0"/>
    <n v="1"/>
    <n v="0"/>
    <x v="0"/>
    <x v="127"/>
    <n v="37"/>
  </r>
  <r>
    <d v="2013-09-12T00:00:00"/>
    <s v="ativada"/>
    <s v="Onix gasolina"/>
    <x v="7"/>
    <s v="qualificada"/>
    <n v="0.8"/>
    <n v="3"/>
    <n v="18"/>
    <n v="1.33"/>
    <x v="0"/>
    <x v="41"/>
    <n v="37"/>
  </r>
  <r>
    <d v="2013-08-31T00:00:00"/>
    <s v="ativada"/>
    <s v="imagens Onix"/>
    <x v="0"/>
    <s v="qualificada"/>
    <n v="0.63"/>
    <n v="2"/>
    <n v="21"/>
    <n v="0.94"/>
    <x v="0"/>
    <x v="112"/>
    <n v="35"/>
  </r>
  <r>
    <d v="2013-08-28T00:00:00"/>
    <s v="ativada"/>
    <s v="lançamentos Onix"/>
    <x v="5"/>
    <s v="qualificada"/>
    <n v="0.8"/>
    <n v="1"/>
    <n v="7"/>
    <n v="0.67"/>
    <x v="0"/>
    <x v="18"/>
    <n v="35"/>
  </r>
  <r>
    <d v="2013-08-31T00:00:00"/>
    <s v="ativada"/>
    <s v="novo onix 2013 chevrolet"/>
    <x v="2"/>
    <s v="qualificada"/>
    <n v="0.9"/>
    <n v="1"/>
    <n v="8"/>
    <n v="0.39"/>
    <x v="0"/>
    <x v="60"/>
    <n v="35"/>
  </r>
  <r>
    <d v="2013-08-29T00:00:00"/>
    <s v="ativada"/>
    <s v="veículos Onix"/>
    <x v="1"/>
    <s v="qualificada"/>
    <n v="0.85"/>
    <n v="4"/>
    <n v="56"/>
    <n v="1.92"/>
    <x v="0"/>
    <x v="6"/>
    <n v="35"/>
  </r>
  <r>
    <d v="2013-09-05T00:00:00"/>
    <s v="ativada"/>
    <s v="veículo Onix"/>
    <x v="1"/>
    <s v="qualificada"/>
    <n v="0.38"/>
    <n v="0"/>
    <n v="1"/>
    <n v="0"/>
    <x v="0"/>
    <x v="19"/>
    <n v="36"/>
  </r>
  <r>
    <d v="2013-09-27T00:00:00"/>
    <s v="ativada"/>
    <s v="fotos onix 2012"/>
    <x v="0"/>
    <s v="qualificada"/>
    <n v="0.8"/>
    <n v="0"/>
    <n v="1"/>
    <n v="0"/>
    <x v="0"/>
    <x v="96"/>
    <n v="39"/>
  </r>
  <r>
    <d v="2013-08-30T00:00:00"/>
    <s v="ativada"/>
    <s v="[Onix chevrolet]"/>
    <x v="4"/>
    <s v="qualificada"/>
    <n v="0.65"/>
    <n v="159"/>
    <n v="647"/>
    <n v="24.23"/>
    <x v="0"/>
    <x v="56"/>
    <n v="35"/>
  </r>
  <r>
    <d v="2013-09-17T00:00:00"/>
    <s v="ativada"/>
    <s v="Onix bonito"/>
    <x v="9"/>
    <s v="qualificada"/>
    <n v="0.8"/>
    <n v="0"/>
    <n v="1"/>
    <n v="0"/>
    <x v="0"/>
    <x v="84"/>
    <n v="38"/>
  </r>
  <r>
    <d v="2013-09-05T00:00:00"/>
    <s v="ativada"/>
    <s v="imagens onix 2013"/>
    <x v="0"/>
    <s v="qualificada"/>
    <n v="0.8"/>
    <n v="0"/>
    <n v="1"/>
    <n v="0"/>
    <x v="0"/>
    <x v="11"/>
    <n v="36"/>
  </r>
  <r>
    <d v="2013-09-09T00:00:00"/>
    <s v="ativada"/>
    <s v="fotos Onix"/>
    <x v="0"/>
    <s v="qualificada"/>
    <n v="0.27"/>
    <n v="6"/>
    <n v="148"/>
    <n v="1.04"/>
    <x v="0"/>
    <x v="65"/>
    <n v="37"/>
  </r>
  <r>
    <d v="2013-09-17T00:00:00"/>
    <s v="ativada"/>
    <s v="imagens Onyx"/>
    <x v="0"/>
    <s v="baixo volume de pesquisa"/>
    <n v="0.9"/>
    <n v="0"/>
    <n v="6"/>
    <n v="0"/>
    <x v="0"/>
    <x v="85"/>
    <n v="38"/>
  </r>
  <r>
    <d v="2013-09-19T00:00:00"/>
    <s v="ativada"/>
    <s v="lançamento novo Onix"/>
    <x v="5"/>
    <s v="qualificada"/>
    <n v="0.8"/>
    <n v="0"/>
    <n v="1"/>
    <n v="0"/>
    <x v="0"/>
    <x v="128"/>
    <n v="38"/>
  </r>
  <r>
    <d v="2013-09-29T00:00:00"/>
    <s v="ativada"/>
    <s v="lançamento onix 2014"/>
    <x v="2"/>
    <s v="qualificada"/>
    <n v="0.8"/>
    <n v="0"/>
    <n v="1"/>
    <n v="0"/>
    <x v="0"/>
    <x v="101"/>
    <n v="39"/>
  </r>
  <r>
    <d v="2013-08-28T00:00:00"/>
    <s v="ativada"/>
    <s v="carros novo Onix"/>
    <x v="1"/>
    <s v="qualificada"/>
    <n v="0.95"/>
    <n v="6"/>
    <n v="16"/>
    <n v="2.56"/>
    <x v="0"/>
    <x v="45"/>
    <n v="35"/>
  </r>
  <r>
    <d v="2013-08-29T00:00:00"/>
    <s v="ativada"/>
    <s v="onyx 2013"/>
    <x v="2"/>
    <s v="qualificada"/>
    <n v="0.8"/>
    <n v="2"/>
    <n v="31"/>
    <n v="0.86"/>
    <x v="0"/>
    <x v="103"/>
    <n v="35"/>
  </r>
  <r>
    <d v="2013-09-13T00:00:00"/>
    <s v="ativada"/>
    <s v="carros Onix LS"/>
    <x v="8"/>
    <s v="qualificada"/>
    <n v="0.8"/>
    <n v="0"/>
    <n v="1"/>
    <n v="0"/>
    <x v="0"/>
    <x v="99"/>
    <n v="37"/>
  </r>
  <r>
    <d v="2013-09-22T00:00:00"/>
    <s v="ativada"/>
    <s v="Onix gasolina"/>
    <x v="7"/>
    <s v="qualificada"/>
    <n v="0.8"/>
    <n v="0"/>
    <n v="9"/>
    <n v="0"/>
    <x v="0"/>
    <x v="41"/>
    <n v="38"/>
  </r>
  <r>
    <d v="2013-09-21T00:00:00"/>
    <s v="ativada"/>
    <s v="carro onix 2013"/>
    <x v="2"/>
    <s v="qualificada"/>
    <n v="0.48"/>
    <n v="1"/>
    <n v="11"/>
    <n v="0.38"/>
    <x v="0"/>
    <x v="38"/>
    <n v="38"/>
  </r>
  <r>
    <d v="2013-09-19T00:00:00"/>
    <s v="ativada"/>
    <s v="carro Onix"/>
    <x v="1"/>
    <s v="qualificada"/>
    <n v="0.5"/>
    <n v="77"/>
    <n v="533"/>
    <n v="15.5"/>
    <x v="0"/>
    <x v="115"/>
    <n v="38"/>
  </r>
  <r>
    <d v="2013-09-22T00:00:00"/>
    <s v="ativada"/>
    <s v="imagem novo Onix"/>
    <x v="0"/>
    <s v="qualificada"/>
    <n v="0.8"/>
    <n v="0"/>
    <n v="1"/>
    <n v="0"/>
    <x v="0"/>
    <x v="55"/>
    <n v="38"/>
  </r>
  <r>
    <d v="2013-09-14T00:00:00"/>
    <s v="ativada"/>
    <s v="fotos onix 2014"/>
    <x v="0"/>
    <s v="qualificada"/>
    <n v="0.8"/>
    <n v="1"/>
    <n v="9"/>
    <n v="0.25"/>
    <x v="0"/>
    <x v="90"/>
    <n v="37"/>
  </r>
  <r>
    <d v="2013-09-16T00:00:00"/>
    <s v="ativada"/>
    <s v="[Onix chevrolet]"/>
    <x v="4"/>
    <s v="qualificada"/>
    <n v="0.65"/>
    <n v="120"/>
    <n v="635"/>
    <n v="11.45"/>
    <x v="0"/>
    <x v="56"/>
    <n v="38"/>
  </r>
  <r>
    <d v="2013-09-26T00:00:00"/>
    <s v="ativada"/>
    <s v="lançamento onix 2013"/>
    <x v="2"/>
    <s v="qualificada"/>
    <n v="0.8"/>
    <n v="0"/>
    <n v="1"/>
    <n v="0"/>
    <x v="0"/>
    <x v="47"/>
    <n v="39"/>
  </r>
  <r>
    <d v="2013-09-04T00:00:00"/>
    <s v="ativada"/>
    <s v="onix LS 2012"/>
    <x v="8"/>
    <s v="qualificada"/>
    <n v="0.8"/>
    <n v="0"/>
    <n v="1"/>
    <n v="0"/>
    <x v="0"/>
    <x v="32"/>
    <n v="36"/>
  </r>
  <r>
    <d v="2013-09-07T00:00:00"/>
    <s v="ativada"/>
    <s v="carro Onix LT"/>
    <x v="6"/>
    <s v="qualificada"/>
    <n v="0.8"/>
    <n v="2"/>
    <n v="18"/>
    <n v="0.4"/>
    <x v="0"/>
    <x v="93"/>
    <n v="36"/>
  </r>
  <r>
    <d v="2013-09-11T00:00:00"/>
    <s v="ativada"/>
    <s v="novo onix 2012"/>
    <x v="2"/>
    <s v="qualificada"/>
    <n v="0.67"/>
    <n v="4"/>
    <n v="26"/>
    <n v="1.5"/>
    <x v="0"/>
    <x v="24"/>
    <n v="37"/>
  </r>
  <r>
    <d v="2013-09-04T00:00:00"/>
    <s v="ativada"/>
    <s v="fotos onix 2013"/>
    <x v="0"/>
    <s v="qualificada"/>
    <n v="0.8"/>
    <n v="2"/>
    <n v="16"/>
    <n v="1.24"/>
    <x v="0"/>
    <x v="51"/>
    <n v="36"/>
  </r>
  <r>
    <d v="2013-09-10T00:00:00"/>
    <s v="ativada"/>
    <s v="carros onix 2012"/>
    <x v="2"/>
    <s v="qualificada"/>
    <n v="0.8"/>
    <n v="1"/>
    <n v="32"/>
    <n v="0.17"/>
    <x v="0"/>
    <x v="46"/>
    <n v="37"/>
  </r>
  <r>
    <d v="2013-09-11T00:00:00"/>
    <s v="ativada"/>
    <s v="Onix automatizado"/>
    <x v="3"/>
    <s v="qualificada"/>
    <n v="0.8"/>
    <n v="117"/>
    <n v="513"/>
    <n v="41.85"/>
    <x v="0"/>
    <x v="20"/>
    <n v="37"/>
  </r>
  <r>
    <d v="2013-09-10T00:00:00"/>
    <s v="ativada"/>
    <s v="onix 2012 chevrolet"/>
    <x v="2"/>
    <s v="qualificada"/>
    <n v="0.53"/>
    <n v="17"/>
    <n v="72"/>
    <n v="3.79"/>
    <x v="0"/>
    <x v="37"/>
    <n v="37"/>
  </r>
  <r>
    <d v="2013-09-02T00:00:00"/>
    <s v="ativada"/>
    <s v="carro Onix LS"/>
    <x v="8"/>
    <s v="qualificada"/>
    <n v="0.8"/>
    <n v="1"/>
    <n v="1"/>
    <n v="0.64"/>
    <x v="0"/>
    <x v="109"/>
    <n v="36"/>
  </r>
  <r>
    <d v="2013-09-28T00:00:00"/>
    <s v="ativada"/>
    <s v="onyx 2014 chevrolet"/>
    <x v="2"/>
    <s v="qualificada"/>
    <n v="0.8"/>
    <n v="0"/>
    <n v="2"/>
    <n v="0"/>
    <x v="0"/>
    <x v="23"/>
    <n v="39"/>
  </r>
  <r>
    <d v="2013-09-20T00:00:00"/>
    <s v="ativada"/>
    <s v="fotos novo Onix"/>
    <x v="0"/>
    <s v="qualificada"/>
    <n v="1.1599999999999999"/>
    <n v="1"/>
    <n v="27"/>
    <n v="0.1"/>
    <x v="0"/>
    <x v="79"/>
    <n v="38"/>
  </r>
  <r>
    <d v="2013-09-28T00:00:00"/>
    <s v="ativada"/>
    <s v="lançamento novo Onix"/>
    <x v="5"/>
    <s v="qualificada"/>
    <n v="0.8"/>
    <n v="0"/>
    <n v="1"/>
    <n v="0"/>
    <x v="0"/>
    <x v="128"/>
    <n v="39"/>
  </r>
  <r>
    <d v="2013-08-30T00:00:00"/>
    <s v="ativada"/>
    <s v="fotos onix 2014"/>
    <x v="0"/>
    <s v="qualificada"/>
    <n v="0.8"/>
    <n v="1"/>
    <n v="8"/>
    <n v="0.22"/>
    <x v="0"/>
    <x v="90"/>
    <n v="35"/>
  </r>
  <r>
    <d v="2013-09-14T00:00:00"/>
    <s v="ativada"/>
    <s v="onix LT 2013"/>
    <x v="6"/>
    <s v="qualificada"/>
    <n v="0.8"/>
    <n v="2"/>
    <n v="7"/>
    <n v="0.61"/>
    <x v="0"/>
    <x v="29"/>
    <n v="37"/>
  </r>
  <r>
    <d v="2013-09-26T00:00:00"/>
    <s v="ativada"/>
    <s v="Onix bonito"/>
    <x v="9"/>
    <s v="qualificada"/>
    <n v="0.8"/>
    <n v="0"/>
    <n v="1"/>
    <n v="0"/>
    <x v="0"/>
    <x v="84"/>
    <n v="39"/>
  </r>
  <r>
    <d v="2013-09-20T00:00:00"/>
    <s v="ativada"/>
    <s v="Onix chevrolete"/>
    <x v="4"/>
    <s v="qualificada"/>
    <n v="0.8"/>
    <n v="2"/>
    <n v="6"/>
    <n v="0.66"/>
    <x v="0"/>
    <x v="14"/>
    <n v="38"/>
  </r>
  <r>
    <d v="2013-09-10T00:00:00"/>
    <s v="ativada"/>
    <s v="lançamento onix 2014"/>
    <x v="2"/>
    <s v="qualificada"/>
    <n v="0.8"/>
    <n v="0"/>
    <n v="2"/>
    <n v="0"/>
    <x v="0"/>
    <x v="101"/>
    <n v="37"/>
  </r>
  <r>
    <d v="2013-09-12T00:00:00"/>
    <s v="ativada"/>
    <s v="carros onix 2012"/>
    <x v="2"/>
    <s v="qualificada"/>
    <n v="0.8"/>
    <n v="1"/>
    <n v="22"/>
    <n v="0.6"/>
    <x v="0"/>
    <x v="46"/>
    <n v="37"/>
  </r>
  <r>
    <d v="2013-09-09T00:00:00"/>
    <s v="ativada"/>
    <s v="Onix lindo"/>
    <x v="9"/>
    <s v="qualificada"/>
    <n v="0.9"/>
    <n v="0"/>
    <n v="1"/>
    <n v="0"/>
    <x v="0"/>
    <x v="70"/>
    <n v="37"/>
  </r>
  <r>
    <d v="2013-09-03T00:00:00"/>
    <s v="ativada"/>
    <s v="Onix automatizado"/>
    <x v="3"/>
    <s v="qualificada"/>
    <n v="0.8"/>
    <n v="116"/>
    <n v="526"/>
    <n v="28.27"/>
    <x v="0"/>
    <x v="20"/>
    <n v="36"/>
  </r>
  <r>
    <d v="2013-08-30T00:00:00"/>
    <s v="ativada"/>
    <s v="Onyx chevy"/>
    <x v="4"/>
    <s v="qualificada"/>
    <n v="0.37"/>
    <n v="4"/>
    <n v="18"/>
    <n v="1.04"/>
    <x v="0"/>
    <x v="98"/>
    <n v="35"/>
  </r>
  <r>
    <d v="2013-09-21T00:00:00"/>
    <s v="ativada"/>
    <s v="carro Onix"/>
    <x v="1"/>
    <s v="qualificada"/>
    <n v="0.5"/>
    <n v="69"/>
    <n v="380"/>
    <n v="15.45"/>
    <x v="0"/>
    <x v="115"/>
    <n v="38"/>
  </r>
  <r>
    <d v="2013-09-24T00:00:00"/>
    <s v="ativada"/>
    <s v="Onix chevrolete"/>
    <x v="4"/>
    <s v="qualificada"/>
    <n v="0.8"/>
    <n v="1"/>
    <n v="3"/>
    <n v="0.41"/>
    <x v="0"/>
    <x v="14"/>
    <n v="39"/>
  </r>
  <r>
    <d v="2013-09-04T00:00:00"/>
    <s v="ativada"/>
    <s v="novo Onix automático"/>
    <x v="3"/>
    <s v="qualificada"/>
    <n v="0.8"/>
    <n v="0"/>
    <n v="8"/>
    <n v="0"/>
    <x v="0"/>
    <x v="10"/>
    <n v="36"/>
  </r>
  <r>
    <d v="2013-09-12T00:00:00"/>
    <s v="ativada"/>
    <s v="Onix LS"/>
    <x v="8"/>
    <s v="qualificada"/>
    <n v="0.24"/>
    <n v="9"/>
    <n v="31"/>
    <n v="1.61"/>
    <x v="0"/>
    <x v="97"/>
    <n v="37"/>
  </r>
  <r>
    <d v="2013-09-09T00:00:00"/>
    <s v="ativada"/>
    <s v="automóveis Onix"/>
    <x v="1"/>
    <s v="qualificada"/>
    <n v="0.6"/>
    <n v="0"/>
    <n v="4"/>
    <n v="0"/>
    <x v="0"/>
    <x v="88"/>
    <n v="37"/>
  </r>
  <r>
    <d v="2013-09-29T00:00:00"/>
    <s v="ativada"/>
    <s v="onix 2014 chevrolet"/>
    <x v="2"/>
    <s v="qualificada"/>
    <n v="0.26"/>
    <n v="2"/>
    <n v="5"/>
    <n v="0.35"/>
    <x v="0"/>
    <x v="61"/>
    <n v="39"/>
  </r>
  <r>
    <d v="2013-08-29T00:00:00"/>
    <s v="ativada"/>
    <s v="fotos onix 2014"/>
    <x v="0"/>
    <s v="qualificada"/>
    <n v="0.8"/>
    <n v="0"/>
    <n v="9"/>
    <n v="0"/>
    <x v="0"/>
    <x v="90"/>
    <n v="35"/>
  </r>
  <r>
    <d v="2013-09-28T00:00:00"/>
    <s v="ativada"/>
    <s v="foto onix 2014"/>
    <x v="0"/>
    <s v="qualificada"/>
    <n v="0.8"/>
    <n v="1"/>
    <n v="3"/>
    <n v="0.44"/>
    <x v="0"/>
    <x v="16"/>
    <n v="39"/>
  </r>
  <r>
    <d v="2013-09-06T00:00:00"/>
    <s v="ativada"/>
    <s v="novo onix 2014 GM"/>
    <x v="2"/>
    <s v="baixo volume de pesquisa"/>
    <n v="0.85"/>
    <n v="0"/>
    <n v="1"/>
    <n v="0"/>
    <x v="0"/>
    <x v="63"/>
    <n v="36"/>
  </r>
  <r>
    <d v="2013-09-28T00:00:00"/>
    <s v="ativada"/>
    <s v="carro novo onix 2014"/>
    <x v="2"/>
    <s v="qualificada"/>
    <n v="0.8"/>
    <n v="0"/>
    <n v="1"/>
    <n v="0"/>
    <x v="0"/>
    <x v="111"/>
    <n v="39"/>
  </r>
  <r>
    <d v="2013-09-07T00:00:00"/>
    <s v="ativada"/>
    <s v="Onix econômico"/>
    <x v="9"/>
    <s v="qualificada"/>
    <n v="0.9"/>
    <n v="0"/>
    <n v="11"/>
    <n v="0"/>
    <x v="0"/>
    <x v="33"/>
    <n v="36"/>
  </r>
  <r>
    <d v="2013-09-25T00:00:00"/>
    <s v="ativada"/>
    <s v="onix 2012 chevrolet"/>
    <x v="2"/>
    <s v="qualificada"/>
    <n v="0.53"/>
    <n v="13"/>
    <n v="29"/>
    <n v="5.83"/>
    <x v="0"/>
    <x v="37"/>
    <n v="39"/>
  </r>
  <r>
    <d v="2013-09-19T00:00:00"/>
    <s v="ativada"/>
    <s v="onix LT 2012"/>
    <x v="6"/>
    <s v="qualificada"/>
    <n v="0.8"/>
    <n v="1"/>
    <n v="11"/>
    <n v="0.48"/>
    <x v="0"/>
    <x v="64"/>
    <n v="38"/>
  </r>
  <r>
    <d v="2013-09-25T00:00:00"/>
    <s v="ativada"/>
    <s v="carro novo Onix"/>
    <x v="1"/>
    <s v="qualificada"/>
    <n v="0.25"/>
    <n v="0"/>
    <n v="4"/>
    <n v="0"/>
    <x v="0"/>
    <x v="3"/>
    <n v="39"/>
  </r>
  <r>
    <d v="2013-09-27T00:00:00"/>
    <s v="ativada"/>
    <s v="carros onix 2013"/>
    <x v="2"/>
    <s v="qualificada"/>
    <n v="0.95"/>
    <n v="8"/>
    <n v="34"/>
    <n v="4.03"/>
    <x v="0"/>
    <x v="54"/>
    <n v="39"/>
  </r>
  <r>
    <d v="2013-09-24T00:00:00"/>
    <s v="ativada"/>
    <s v="Onix gasolina"/>
    <x v="7"/>
    <s v="qualificada"/>
    <n v="0.8"/>
    <n v="0"/>
    <n v="11"/>
    <n v="0"/>
    <x v="0"/>
    <x v="41"/>
    <n v="39"/>
  </r>
  <r>
    <d v="2013-09-09T00:00:00"/>
    <s v="ativada"/>
    <s v="Novo Onix LT"/>
    <x v="6"/>
    <s v="qualificada"/>
    <n v="0.8"/>
    <n v="0"/>
    <n v="1"/>
    <n v="0"/>
    <x v="0"/>
    <x v="81"/>
    <n v="37"/>
  </r>
  <r>
    <d v="2013-09-23T00:00:00"/>
    <s v="ativada"/>
    <s v="carro novo onix 2014"/>
    <x v="2"/>
    <s v="qualificada"/>
    <n v="0.8"/>
    <n v="0"/>
    <n v="1"/>
    <n v="0"/>
    <x v="0"/>
    <x v="111"/>
    <n v="39"/>
  </r>
  <r>
    <d v="2013-09-11T00:00:00"/>
    <s v="ativada"/>
    <s v="onix 2014 automático"/>
    <x v="3"/>
    <s v="qualificada"/>
    <n v="0.8"/>
    <n v="4"/>
    <n v="41"/>
    <n v="1.5"/>
    <x v="0"/>
    <x v="12"/>
    <n v="37"/>
  </r>
  <r>
    <d v="2013-08-28T00:00:00"/>
    <s v="ativada"/>
    <s v="carro Onix"/>
    <x v="1"/>
    <s v="qualificada"/>
    <n v="0.5"/>
    <n v="63"/>
    <n v="550"/>
    <n v="10.89"/>
    <x v="0"/>
    <x v="115"/>
    <n v="35"/>
  </r>
  <r>
    <d v="2013-09-22T00:00:00"/>
    <s v="ativada"/>
    <s v="carro novo Onix"/>
    <x v="1"/>
    <s v="qualificada"/>
    <n v="0.25"/>
    <n v="1"/>
    <n v="13"/>
    <n v="0.2"/>
    <x v="0"/>
    <x v="3"/>
    <n v="38"/>
  </r>
  <r>
    <d v="2013-09-12T00:00:00"/>
    <s v="ativada"/>
    <s v="veículo Onix"/>
    <x v="1"/>
    <s v="qualificada"/>
    <n v="0.38"/>
    <n v="0"/>
    <n v="1"/>
    <n v="0"/>
    <x v="0"/>
    <x v="19"/>
    <n v="37"/>
  </r>
  <r>
    <d v="2013-09-25T00:00:00"/>
    <s v="ativada"/>
    <s v="carros Onix"/>
    <x v="1"/>
    <s v="qualificada"/>
    <n v="0.37"/>
    <n v="7"/>
    <n v="84"/>
    <n v="1.77"/>
    <x v="0"/>
    <x v="95"/>
    <n v="39"/>
  </r>
  <r>
    <d v="2013-09-05T00:00:00"/>
    <s v="ativada"/>
    <s v="[Onix GM]"/>
    <x v="4"/>
    <s v="qualificada"/>
    <n v="0.41"/>
    <n v="10"/>
    <n v="39"/>
    <n v="0.96"/>
    <x v="0"/>
    <x v="9"/>
    <n v="36"/>
  </r>
  <r>
    <d v="2013-09-26T00:00:00"/>
    <s v="ativada"/>
    <s v="onix 2013 GM"/>
    <x v="2"/>
    <s v="qualificada"/>
    <n v="0.43"/>
    <n v="0"/>
    <n v="2"/>
    <n v="0"/>
    <x v="0"/>
    <x v="104"/>
    <n v="39"/>
  </r>
  <r>
    <d v="2013-09-24T00:00:00"/>
    <s v="ativada"/>
    <s v="foto Onix"/>
    <x v="0"/>
    <s v="qualificada"/>
    <n v="0.34"/>
    <n v="3"/>
    <n v="43"/>
    <n v="0.46"/>
    <x v="0"/>
    <x v="0"/>
    <n v="39"/>
  </r>
  <r>
    <d v="2013-09-06T00:00:00"/>
    <s v="ativada"/>
    <s v="Onix LT chevrolet"/>
    <x v="6"/>
    <s v="qualificada"/>
    <n v="0.2"/>
    <n v="0"/>
    <n v="1"/>
    <n v="0"/>
    <x v="0"/>
    <x v="106"/>
    <n v="36"/>
  </r>
  <r>
    <d v="2013-09-09T00:00:00"/>
    <s v="ativada"/>
    <s v="onix 2013 GM"/>
    <x v="2"/>
    <s v="qualificada"/>
    <n v="0.43"/>
    <n v="0"/>
    <n v="1"/>
    <n v="0"/>
    <x v="0"/>
    <x v="104"/>
    <n v="37"/>
  </r>
  <r>
    <d v="2013-09-21T00:00:00"/>
    <s v="ativada"/>
    <s v="Onix flex"/>
    <x v="7"/>
    <s v="qualificada"/>
    <n v="0.8"/>
    <n v="0"/>
    <n v="1"/>
    <n v="0"/>
    <x v="0"/>
    <x v="74"/>
    <n v="38"/>
  </r>
  <r>
    <d v="2013-09-10T00:00:00"/>
    <s v="ativada"/>
    <s v="Onix flex"/>
    <x v="7"/>
    <s v="qualificada"/>
    <n v="0.8"/>
    <n v="1"/>
    <n v="4"/>
    <n v="0.11"/>
    <x v="0"/>
    <x v="74"/>
    <n v="37"/>
  </r>
  <r>
    <d v="2013-09-18T00:00:00"/>
    <s v="ativada"/>
    <s v="onyx 2013"/>
    <x v="2"/>
    <s v="qualificada"/>
    <n v="0.8"/>
    <n v="8"/>
    <n v="42"/>
    <n v="3.66"/>
    <x v="0"/>
    <x v="103"/>
    <n v="38"/>
  </r>
  <r>
    <d v="2013-08-29T00:00:00"/>
    <s v="ativada"/>
    <s v="carro onix 2012"/>
    <x v="2"/>
    <s v="qualificada"/>
    <n v="0.48"/>
    <n v="0"/>
    <n v="11"/>
    <n v="0"/>
    <x v="0"/>
    <x v="22"/>
    <n v="35"/>
  </r>
  <r>
    <d v="2013-09-14T00:00:00"/>
    <s v="ativada"/>
    <s v="onix 2014 GM"/>
    <x v="2"/>
    <s v="qualificada"/>
    <n v="0.8"/>
    <n v="11"/>
    <n v="49"/>
    <n v="1.9"/>
    <x v="0"/>
    <x v="94"/>
    <n v="37"/>
  </r>
  <r>
    <d v="2013-09-23T00:00:00"/>
    <s v="ativada"/>
    <s v="carro onix 2014"/>
    <x v="2"/>
    <s v="qualificada"/>
    <n v="0.8"/>
    <n v="0"/>
    <n v="19"/>
    <n v="0"/>
    <x v="0"/>
    <x v="25"/>
    <n v="39"/>
  </r>
  <r>
    <d v="2013-09-29T00:00:00"/>
    <s v="ativada"/>
    <s v="Onix câmbio automático"/>
    <x v="3"/>
    <s v="qualificada"/>
    <n v="0.8"/>
    <n v="5"/>
    <n v="19"/>
    <n v="2.56"/>
    <x v="0"/>
    <x v="31"/>
    <n v="39"/>
  </r>
  <r>
    <d v="2013-09-03T00:00:00"/>
    <s v="ativada"/>
    <s v="onix 2014"/>
    <x v="2"/>
    <s v="qualificada"/>
    <n v="0.53"/>
    <n v="89"/>
    <n v="487"/>
    <n v="17.93"/>
    <x v="0"/>
    <x v="27"/>
    <n v="36"/>
  </r>
  <r>
    <d v="2013-09-08T00:00:00"/>
    <s v="ativada"/>
    <s v="onix 2012 chevrolet"/>
    <x v="2"/>
    <s v="qualificada"/>
    <n v="0.53"/>
    <n v="12"/>
    <n v="69"/>
    <n v="2.2400000000000002"/>
    <x v="0"/>
    <x v="37"/>
    <n v="36"/>
  </r>
  <r>
    <d v="2013-09-14T00:00:00"/>
    <s v="ativada"/>
    <s v="novo Onix automático"/>
    <x v="3"/>
    <s v="qualificada"/>
    <n v="0.8"/>
    <n v="5"/>
    <n v="20"/>
    <n v="2.2200000000000002"/>
    <x v="0"/>
    <x v="10"/>
    <n v="37"/>
  </r>
  <r>
    <d v="2013-09-13T00:00:00"/>
    <s v="ativada"/>
    <s v="Novo Onix LS"/>
    <x v="8"/>
    <s v="qualificada"/>
    <n v="0.8"/>
    <n v="0"/>
    <n v="0"/>
    <n v="0"/>
    <x v="0"/>
    <x v="72"/>
    <n v="37"/>
  </r>
  <r>
    <d v="2013-09-26T00:00:00"/>
    <s v="ativada"/>
    <s v="onix LS 2013"/>
    <x v="8"/>
    <s v="qualificada"/>
    <n v="0.8"/>
    <n v="1"/>
    <n v="7"/>
    <n v="0.8"/>
    <x v="0"/>
    <x v="75"/>
    <n v="39"/>
  </r>
  <r>
    <d v="2013-09-08T00:00:00"/>
    <s v="ativada"/>
    <s v="novo onix 2013 chevrolet"/>
    <x v="2"/>
    <s v="qualificada"/>
    <n v="0.9"/>
    <n v="1"/>
    <n v="9"/>
    <n v="0.1"/>
    <x v="0"/>
    <x v="60"/>
    <n v="36"/>
  </r>
  <r>
    <d v="2013-09-18T00:00:00"/>
    <s v="ativada"/>
    <s v="onix 2013"/>
    <x v="2"/>
    <s v="qualificada"/>
    <n v="0.43"/>
    <n v="6"/>
    <n v="26"/>
    <n v="1.03"/>
    <x v="0"/>
    <x v="42"/>
    <n v="38"/>
  </r>
  <r>
    <d v="2013-08-30T00:00:00"/>
    <s v="ativada"/>
    <s v="carro onix 2012"/>
    <x v="2"/>
    <s v="qualificada"/>
    <n v="0.48"/>
    <n v="1"/>
    <n v="12"/>
    <n v="0.37"/>
    <x v="0"/>
    <x v="22"/>
    <n v="35"/>
  </r>
  <r>
    <d v="2013-09-19T00:00:00"/>
    <s v="ativada"/>
    <s v="onix 2014 GM"/>
    <x v="2"/>
    <s v="qualificada"/>
    <n v="0.8"/>
    <n v="0"/>
    <n v="23"/>
    <n v="0"/>
    <x v="0"/>
    <x v="94"/>
    <n v="38"/>
  </r>
  <r>
    <d v="2013-09-23T00:00:00"/>
    <s v="ativada"/>
    <s v="fotos novo onix 2013"/>
    <x v="0"/>
    <s v="qualificada"/>
    <n v="0.8"/>
    <n v="0"/>
    <n v="1"/>
    <n v="0"/>
    <x v="0"/>
    <x v="69"/>
    <n v="39"/>
  </r>
  <r>
    <d v="2013-09-17T00:00:00"/>
    <s v="ativada"/>
    <s v="onix 2013"/>
    <x v="2"/>
    <s v="qualificada"/>
    <n v="0.43"/>
    <n v="2"/>
    <n v="15"/>
    <n v="0.32"/>
    <x v="0"/>
    <x v="42"/>
    <n v="38"/>
  </r>
  <r>
    <d v="2013-09-29T00:00:00"/>
    <s v="ativada"/>
    <s v="Onix LS"/>
    <x v="8"/>
    <s v="qualificada"/>
    <n v="0.24"/>
    <n v="6"/>
    <n v="27"/>
    <n v="0.77"/>
    <x v="0"/>
    <x v="97"/>
    <n v="39"/>
  </r>
  <r>
    <d v="2013-09-03T00:00:00"/>
    <s v="ativada"/>
    <s v="Onyx LT"/>
    <x v="6"/>
    <s v="qualificada"/>
    <n v="0.52"/>
    <n v="0"/>
    <n v="10"/>
    <n v="0"/>
    <x v="0"/>
    <x v="91"/>
    <n v="36"/>
  </r>
  <r>
    <d v="2013-08-29T00:00:00"/>
    <s v="ativada"/>
    <s v="Onyx flex"/>
    <x v="7"/>
    <s v="qualificada"/>
    <n v="0.8"/>
    <n v="0"/>
    <n v="2"/>
    <n v="0"/>
    <x v="0"/>
    <x v="71"/>
    <n v="35"/>
  </r>
  <r>
    <d v="2013-09-03T00:00:00"/>
    <s v="ativada"/>
    <s v="novo Onix GM"/>
    <x v="4"/>
    <s v="qualificada"/>
    <n v="0.97"/>
    <n v="3"/>
    <n v="23"/>
    <n v="0.45"/>
    <x v="0"/>
    <x v="36"/>
    <n v="36"/>
  </r>
  <r>
    <d v="2013-09-10T00:00:00"/>
    <s v="ativada"/>
    <s v="Onix GM"/>
    <x v="4"/>
    <s v="qualificada"/>
    <n v="0.49"/>
    <n v="8"/>
    <n v="90"/>
    <n v="1.27"/>
    <x v="0"/>
    <x v="9"/>
    <n v="37"/>
  </r>
  <r>
    <d v="2013-09-02T00:00:00"/>
    <s v="ativada"/>
    <s v="novo onix 2012"/>
    <x v="2"/>
    <s v="qualificada"/>
    <n v="0.67"/>
    <n v="11"/>
    <n v="61"/>
    <n v="2.5"/>
    <x v="0"/>
    <x v="24"/>
    <n v="36"/>
  </r>
  <r>
    <d v="2013-09-03T00:00:00"/>
    <s v="ativada"/>
    <s v="onix LT 2012"/>
    <x v="6"/>
    <s v="qualificada"/>
    <n v="0.8"/>
    <n v="5"/>
    <n v="19"/>
    <n v="1.45"/>
    <x v="0"/>
    <x v="64"/>
    <n v="36"/>
  </r>
  <r>
    <d v="2013-09-23T00:00:00"/>
    <s v="ativada"/>
    <s v="Onyx chevrolet"/>
    <x v="4"/>
    <s v="qualificada"/>
    <n v="0.43"/>
    <n v="1"/>
    <n v="11"/>
    <n v="0.4"/>
    <x v="0"/>
    <x v="52"/>
    <n v="39"/>
  </r>
  <r>
    <d v="2013-09-10T00:00:00"/>
    <s v="ativada"/>
    <s v="novo onix 2013"/>
    <x v="2"/>
    <s v="qualificada"/>
    <n v="0.57999999999999996"/>
    <n v="87"/>
    <n v="301"/>
    <n v="13.68"/>
    <x v="0"/>
    <x v="35"/>
    <n v="37"/>
  </r>
  <r>
    <d v="2013-08-31T00:00:00"/>
    <s v="ativada"/>
    <s v="Onix LT"/>
    <x v="6"/>
    <s v="qualificada"/>
    <n v="0.37"/>
    <n v="14"/>
    <n v="108"/>
    <n v="2.37"/>
    <x v="0"/>
    <x v="26"/>
    <n v="35"/>
  </r>
  <r>
    <d v="2013-09-17T00:00:00"/>
    <s v="ativada"/>
    <s v="onix 2013 GM"/>
    <x v="2"/>
    <s v="qualificada"/>
    <n v="0.43"/>
    <n v="0"/>
    <n v="1"/>
    <n v="0"/>
    <x v="0"/>
    <x v="104"/>
    <n v="38"/>
  </r>
  <r>
    <d v="2013-09-23T00:00:00"/>
    <s v="ativada"/>
    <s v="fotos novo onix 2014"/>
    <x v="0"/>
    <s v="qualificada"/>
    <n v="0.8"/>
    <n v="0"/>
    <n v="1"/>
    <n v="0"/>
    <x v="0"/>
    <x v="122"/>
    <n v="39"/>
  </r>
  <r>
    <d v="2013-08-31T00:00:00"/>
    <s v="ativada"/>
    <s v="onix LS 2012"/>
    <x v="8"/>
    <s v="qualificada"/>
    <n v="0.8"/>
    <n v="0"/>
    <n v="2"/>
    <n v="0"/>
    <x v="0"/>
    <x v="32"/>
    <n v="35"/>
  </r>
  <r>
    <d v="2013-09-21T00:00:00"/>
    <s v="ativada"/>
    <s v="fotos novo Onix"/>
    <x v="0"/>
    <s v="qualificada"/>
    <n v="1.1599999999999999"/>
    <n v="1"/>
    <n v="17"/>
    <n v="0.63"/>
    <x v="0"/>
    <x v="79"/>
    <n v="38"/>
  </r>
  <r>
    <d v="2013-09-24T00:00:00"/>
    <s v="ativada"/>
    <s v="Novo Onix LT"/>
    <x v="6"/>
    <s v="qualificada"/>
    <n v="0.8"/>
    <n v="0"/>
    <n v="1"/>
    <n v="0"/>
    <x v="0"/>
    <x v="81"/>
    <n v="39"/>
  </r>
  <r>
    <d v="2013-09-17T00:00:00"/>
    <s v="ativada"/>
    <s v="[Onix chevrolet]"/>
    <x v="4"/>
    <s v="qualificada"/>
    <n v="0.65"/>
    <n v="84"/>
    <n v="524"/>
    <n v="6.98"/>
    <x v="0"/>
    <x v="56"/>
    <n v="38"/>
  </r>
  <r>
    <d v="2013-09-26T00:00:00"/>
    <s v="ativada"/>
    <s v="onix 2013"/>
    <x v="2"/>
    <s v="qualificada"/>
    <n v="0.43"/>
    <n v="3"/>
    <n v="23"/>
    <n v="0.48"/>
    <x v="0"/>
    <x v="42"/>
    <n v="39"/>
  </r>
  <r>
    <d v="2013-09-01T00:00:00"/>
    <s v="ativada"/>
    <s v="carros Onix"/>
    <x v="1"/>
    <s v="qualificada"/>
    <n v="0.37"/>
    <n v="8"/>
    <n v="79"/>
    <n v="1.5"/>
    <x v="0"/>
    <x v="95"/>
    <n v="35"/>
  </r>
  <r>
    <d v="2013-09-09T00:00:00"/>
    <s v="ativada"/>
    <s v="Onix GM"/>
    <x v="4"/>
    <s v="qualificada"/>
    <n v="0.49"/>
    <n v="10"/>
    <n v="96"/>
    <n v="1.67"/>
    <x v="0"/>
    <x v="9"/>
    <n v="37"/>
  </r>
  <r>
    <d v="2013-09-15T00:00:00"/>
    <s v="ativada"/>
    <s v="[Onix chevrolet]"/>
    <x v="4"/>
    <s v="qualificada"/>
    <n v="0.65"/>
    <n v="112"/>
    <n v="506"/>
    <n v="9.2799999999999994"/>
    <x v="0"/>
    <x v="56"/>
    <n v="37"/>
  </r>
  <r>
    <d v="2013-09-11T00:00:00"/>
    <s v="ativada"/>
    <s v="fotos Onix"/>
    <x v="0"/>
    <s v="qualificada"/>
    <n v="0.27"/>
    <n v="10"/>
    <n v="101"/>
    <n v="1.74"/>
    <x v="0"/>
    <x v="65"/>
    <n v="37"/>
  </r>
  <r>
    <d v="2013-09-24T00:00:00"/>
    <s v="ativada"/>
    <s v="novo onix 2013"/>
    <x v="2"/>
    <s v="qualificada"/>
    <n v="0.57999999999999996"/>
    <n v="3"/>
    <n v="19"/>
    <n v="0.96"/>
    <x v="0"/>
    <x v="35"/>
    <n v="39"/>
  </r>
  <r>
    <d v="2013-08-29T00:00:00"/>
    <s v="ativada"/>
    <s v="onix 2014 chevrolet"/>
    <x v="2"/>
    <s v="qualificada"/>
    <n v="0.26"/>
    <n v="0"/>
    <n v="2"/>
    <n v="0"/>
    <x v="0"/>
    <x v="61"/>
    <n v="35"/>
  </r>
  <r>
    <d v="2013-08-28T00:00:00"/>
    <s v="ativada"/>
    <s v="Onix LS"/>
    <x v="8"/>
    <s v="qualificada"/>
    <n v="0.24"/>
    <n v="4"/>
    <n v="36"/>
    <n v="0.53"/>
    <x v="0"/>
    <x v="97"/>
    <n v="35"/>
  </r>
  <r>
    <d v="2013-09-23T00:00:00"/>
    <s v="ativada"/>
    <s v="carros onix 2012"/>
    <x v="2"/>
    <s v="qualificada"/>
    <n v="0.8"/>
    <n v="2"/>
    <n v="13"/>
    <n v="0.63"/>
    <x v="0"/>
    <x v="46"/>
    <n v="39"/>
  </r>
  <r>
    <d v="2013-09-09T00:00:00"/>
    <s v="ativada"/>
    <s v="veículo Onix"/>
    <x v="1"/>
    <s v="qualificada"/>
    <n v="0.38"/>
    <n v="0"/>
    <n v="2"/>
    <n v="0"/>
    <x v="0"/>
    <x v="19"/>
    <n v="37"/>
  </r>
  <r>
    <d v="2013-09-29T00:00:00"/>
    <s v="ativada"/>
    <s v="novo onix 2013"/>
    <x v="2"/>
    <s v="qualificada"/>
    <n v="0.57999999999999996"/>
    <n v="21"/>
    <n v="93"/>
    <n v="6.79"/>
    <x v="0"/>
    <x v="35"/>
    <n v="39"/>
  </r>
  <r>
    <d v="2013-09-11T00:00:00"/>
    <s v="ativada"/>
    <s v="veículos Onix"/>
    <x v="1"/>
    <s v="qualificada"/>
    <n v="0.85"/>
    <n v="9"/>
    <n v="82"/>
    <n v="2.6"/>
    <x v="0"/>
    <x v="6"/>
    <n v="37"/>
  </r>
  <r>
    <d v="2013-09-18T00:00:00"/>
    <s v="ativada"/>
    <s v="carros Onix"/>
    <x v="1"/>
    <s v="qualificada"/>
    <n v="0.37"/>
    <n v="4"/>
    <n v="57"/>
    <n v="0.75"/>
    <x v="0"/>
    <x v="95"/>
    <n v="38"/>
  </r>
  <r>
    <d v="2013-09-13T00:00:00"/>
    <s v="ativada"/>
    <s v="Onix chevrolet"/>
    <x v="4"/>
    <s v="qualificada"/>
    <n v="0.75"/>
    <n v="235"/>
    <n v="1446"/>
    <n v="28.46"/>
    <x v="0"/>
    <x v="56"/>
    <n v="37"/>
  </r>
  <r>
    <d v="2013-09-24T00:00:00"/>
    <s v="ativada"/>
    <s v="carro onix 2013"/>
    <x v="2"/>
    <s v="qualificada"/>
    <n v="0.48"/>
    <n v="3"/>
    <n v="12"/>
    <n v="0.86"/>
    <x v="0"/>
    <x v="38"/>
    <n v="39"/>
  </r>
  <r>
    <d v="2013-09-11T00:00:00"/>
    <s v="ativada"/>
    <s v="Onix general motors"/>
    <x v="4"/>
    <s v="qualificada"/>
    <n v="0.2"/>
    <n v="0"/>
    <n v="1"/>
    <n v="0"/>
    <x v="0"/>
    <x v="62"/>
    <n v="37"/>
  </r>
  <r>
    <d v="2013-09-06T00:00:00"/>
    <s v="ativada"/>
    <s v="carros Onix LS"/>
    <x v="8"/>
    <s v="qualificada"/>
    <n v="0.8"/>
    <n v="0"/>
    <n v="1"/>
    <n v="0"/>
    <x v="0"/>
    <x v="99"/>
    <n v="36"/>
  </r>
  <r>
    <d v="2013-09-27T00:00:00"/>
    <s v="ativada"/>
    <s v="onix 2012 chevrolet"/>
    <x v="2"/>
    <s v="qualificada"/>
    <n v="0.53"/>
    <n v="16"/>
    <n v="44"/>
    <n v="6.31"/>
    <x v="0"/>
    <x v="37"/>
    <n v="39"/>
  </r>
  <r>
    <d v="2013-09-23T00:00:00"/>
    <s v="ativada"/>
    <s v="Onyx flex"/>
    <x v="7"/>
    <s v="qualificada"/>
    <n v="0.8"/>
    <n v="0"/>
    <n v="1"/>
    <n v="0"/>
    <x v="0"/>
    <x v="71"/>
    <n v="39"/>
  </r>
  <r>
    <d v="2013-08-28T00:00:00"/>
    <s v="ativada"/>
    <s v="carros Onix LT"/>
    <x v="6"/>
    <s v="qualificada"/>
    <n v="0.8"/>
    <n v="0"/>
    <n v="4"/>
    <n v="0"/>
    <x v="0"/>
    <x v="89"/>
    <n v="35"/>
  </r>
  <r>
    <d v="2013-09-13T00:00:00"/>
    <s v="ativada"/>
    <s v="onyx 2013"/>
    <x v="2"/>
    <s v="qualificada"/>
    <n v="0.8"/>
    <n v="10"/>
    <n v="60"/>
    <n v="2.67"/>
    <x v="0"/>
    <x v="103"/>
    <n v="37"/>
  </r>
  <r>
    <d v="2013-09-06T00:00:00"/>
    <s v="ativada"/>
    <s v="foto Onix"/>
    <x v="0"/>
    <s v="qualificada"/>
    <n v="0.34"/>
    <n v="2"/>
    <n v="39"/>
    <n v="0.5"/>
    <x v="0"/>
    <x v="0"/>
    <n v="36"/>
  </r>
  <r>
    <d v="2013-09-02T00:00:00"/>
    <s v="ativada"/>
    <s v="Onix LS"/>
    <x v="8"/>
    <s v="qualificada"/>
    <n v="0.24"/>
    <n v="3"/>
    <n v="23"/>
    <n v="0.36"/>
    <x v="0"/>
    <x v="97"/>
    <n v="36"/>
  </r>
  <r>
    <d v="2013-09-23T00:00:00"/>
    <s v="ativada"/>
    <s v="data de lançamento Onix"/>
    <x v="5"/>
    <s v="qualificada"/>
    <n v="0.8"/>
    <n v="0"/>
    <n v="1"/>
    <n v="0"/>
    <x v="0"/>
    <x v="123"/>
    <n v="39"/>
  </r>
  <r>
    <d v="2013-09-06T00:00:00"/>
    <s v="ativada"/>
    <s v="onyx 2014"/>
    <x v="2"/>
    <s v="qualificada"/>
    <n v="0.95"/>
    <n v="0"/>
    <n v="21"/>
    <n v="0"/>
    <x v="0"/>
    <x v="49"/>
    <n v="36"/>
  </r>
  <r>
    <d v="2013-08-29T00:00:00"/>
    <s v="ativada"/>
    <s v="Onix econômico"/>
    <x v="9"/>
    <s v="qualificada"/>
    <n v="0.9"/>
    <n v="0"/>
    <n v="5"/>
    <n v="0"/>
    <x v="0"/>
    <x v="33"/>
    <n v="35"/>
  </r>
  <r>
    <d v="2013-08-28T00:00:00"/>
    <s v="ativada"/>
    <s v="Onix LT GM"/>
    <x v="6"/>
    <s v="qualificada"/>
    <n v="0.3"/>
    <n v="0"/>
    <n v="2"/>
    <n v="0"/>
    <x v="0"/>
    <x v="100"/>
    <n v="35"/>
  </r>
  <r>
    <d v="2013-09-08T00:00:00"/>
    <s v="ativada"/>
    <s v="carros Onix"/>
    <x v="1"/>
    <s v="qualificada"/>
    <n v="0.37"/>
    <n v="11"/>
    <n v="115"/>
    <n v="1.63"/>
    <x v="0"/>
    <x v="95"/>
    <n v="36"/>
  </r>
  <r>
    <d v="2013-09-29T00:00:00"/>
    <s v="ativada"/>
    <s v="fotos onix 2014"/>
    <x v="0"/>
    <s v="qualificada"/>
    <n v="0.8"/>
    <n v="2"/>
    <n v="18"/>
    <n v="1.25"/>
    <x v="0"/>
    <x v="90"/>
    <n v="39"/>
  </r>
  <r>
    <d v="2013-09-07T00:00:00"/>
    <s v="ativada"/>
    <s v="Onix chevrolette"/>
    <x v="4"/>
    <s v="qualificada"/>
    <n v="0.8"/>
    <n v="0"/>
    <n v="4"/>
    <n v="0"/>
    <x v="0"/>
    <x v="34"/>
    <n v="36"/>
  </r>
  <r>
    <d v="2013-08-28T00:00:00"/>
    <s v="ativada"/>
    <s v="carros Onyx"/>
    <x v="1"/>
    <s v="qualificada"/>
    <n v="0.8"/>
    <n v="6"/>
    <n v="64"/>
    <n v="2.74"/>
    <x v="0"/>
    <x v="1"/>
    <n v="35"/>
  </r>
  <r>
    <d v="2013-09-02T00:00:00"/>
    <s v="ativada"/>
    <s v="novo onix 2014 chevrolet"/>
    <x v="2"/>
    <s v="qualificada"/>
    <n v="0.8"/>
    <n v="0"/>
    <n v="4"/>
    <n v="0"/>
    <x v="0"/>
    <x v="40"/>
    <n v="36"/>
  </r>
  <r>
    <d v="2013-09-18T00:00:00"/>
    <s v="ativada"/>
    <s v="novo onix 2013 chevrolet"/>
    <x v="2"/>
    <s v="qualificada"/>
    <n v="0.9"/>
    <n v="1"/>
    <n v="9"/>
    <n v="0.3"/>
    <x v="0"/>
    <x v="60"/>
    <n v="38"/>
  </r>
  <r>
    <d v="2013-09-17T00:00:00"/>
    <s v="ativada"/>
    <s v="novo onix 2014"/>
    <x v="2"/>
    <s v="qualificada"/>
    <n v="0.68"/>
    <n v="9"/>
    <n v="62"/>
    <n v="3.79"/>
    <x v="0"/>
    <x v="8"/>
    <n v="38"/>
  </r>
  <r>
    <d v="2013-09-17T00:00:00"/>
    <s v="ativada"/>
    <s v="onix LT 2014"/>
    <x v="6"/>
    <s v="qualificada"/>
    <n v="0.8"/>
    <n v="1"/>
    <n v="12"/>
    <n v="0.16"/>
    <x v="0"/>
    <x v="116"/>
    <n v="38"/>
  </r>
  <r>
    <d v="2013-09-22T00:00:00"/>
    <s v="ativada"/>
    <s v="carros Onyx"/>
    <x v="1"/>
    <s v="qualificada"/>
    <n v="0.8"/>
    <n v="3"/>
    <n v="37"/>
    <n v="1.32"/>
    <x v="0"/>
    <x v="1"/>
    <n v="38"/>
  </r>
  <r>
    <d v="2013-09-17T00:00:00"/>
    <s v="ativada"/>
    <s v="Onix chevrolett"/>
    <x v="4"/>
    <s v="qualificada"/>
    <n v="0.8"/>
    <n v="2"/>
    <n v="5"/>
    <n v="1.29"/>
    <x v="0"/>
    <x v="102"/>
    <n v="38"/>
  </r>
  <r>
    <d v="2013-08-30T00:00:00"/>
    <s v="ativada"/>
    <s v="carros onix 2014"/>
    <x v="2"/>
    <s v="qualificada"/>
    <n v="0.85"/>
    <n v="0"/>
    <n v="10"/>
    <n v="0"/>
    <x v="0"/>
    <x v="5"/>
    <n v="35"/>
  </r>
  <r>
    <d v="2013-08-31T00:00:00"/>
    <s v="ativada"/>
    <s v="onix LT 2012 chevrolet"/>
    <x v="6"/>
    <s v="baixo volume de pesquisa"/>
    <n v="0.8"/>
    <n v="1"/>
    <n v="1"/>
    <n v="0.16"/>
    <x v="0"/>
    <x v="105"/>
    <n v="35"/>
  </r>
  <r>
    <d v="2013-09-07T00:00:00"/>
    <s v="ativada"/>
    <s v="onix LT 2012"/>
    <x v="6"/>
    <s v="qualificada"/>
    <n v="0.8"/>
    <n v="1"/>
    <n v="14"/>
    <n v="0.1"/>
    <x v="0"/>
    <x v="64"/>
    <n v="36"/>
  </r>
  <r>
    <d v="2013-09-17T00:00:00"/>
    <s v="ativada"/>
    <s v="Onix general motors"/>
    <x v="4"/>
    <s v="qualificada"/>
    <n v="0.2"/>
    <n v="0"/>
    <n v="1"/>
    <n v="0"/>
    <x v="0"/>
    <x v="62"/>
    <n v="38"/>
  </r>
  <r>
    <d v="2013-09-19T00:00:00"/>
    <s v="ativada"/>
    <s v="Onix ecotec"/>
    <x v="7"/>
    <s v="qualificada"/>
    <n v="0.8"/>
    <n v="0"/>
    <n v="2"/>
    <n v="0"/>
    <x v="0"/>
    <x v="134"/>
    <n v="38"/>
  </r>
  <r>
    <d v="2013-09-06T00:00:00"/>
    <s v="ativada"/>
    <s v="fotos Onyx"/>
    <x v="0"/>
    <s v="qualificada"/>
    <n v="0.67"/>
    <n v="0"/>
    <n v="4"/>
    <n v="0"/>
    <x v="0"/>
    <x v="87"/>
    <n v="36"/>
  </r>
  <r>
    <d v="2013-08-29T00:00:00"/>
    <s v="ativada"/>
    <s v="novo onix 2014"/>
    <x v="2"/>
    <s v="qualificada"/>
    <n v="0.68"/>
    <n v="5"/>
    <n v="44"/>
    <n v="2.25"/>
    <x v="0"/>
    <x v="8"/>
    <n v="35"/>
  </r>
  <r>
    <d v="2013-08-31T00:00:00"/>
    <s v="ativada"/>
    <s v="[Onix GM]"/>
    <x v="4"/>
    <s v="qualificada"/>
    <n v="0.41"/>
    <n v="10"/>
    <n v="45"/>
    <n v="2.23"/>
    <x v="0"/>
    <x v="9"/>
    <n v="35"/>
  </r>
  <r>
    <d v="2013-09-02T00:00:00"/>
    <s v="ativada"/>
    <s v="automóveis Onix"/>
    <x v="1"/>
    <s v="qualificada"/>
    <n v="0.6"/>
    <n v="0"/>
    <n v="0"/>
    <n v="0"/>
    <x v="0"/>
    <x v="88"/>
    <n v="36"/>
  </r>
  <r>
    <d v="2013-09-23T00:00:00"/>
    <s v="ativada"/>
    <s v="Onix chevy"/>
    <x v="4"/>
    <s v="qualificada"/>
    <n v="0.67"/>
    <n v="29"/>
    <n v="270"/>
    <n v="9.16"/>
    <x v="0"/>
    <x v="44"/>
    <n v="39"/>
  </r>
  <r>
    <d v="2013-08-30T00:00:00"/>
    <s v="ativada"/>
    <s v="Onix chevy"/>
    <x v="4"/>
    <s v="qualificada"/>
    <n v="0.67"/>
    <n v="2"/>
    <n v="42"/>
    <n v="0.56999999999999995"/>
    <x v="0"/>
    <x v="44"/>
    <n v="35"/>
  </r>
  <r>
    <d v="2013-09-10T00:00:00"/>
    <s v="ativada"/>
    <s v="automóveis Onix"/>
    <x v="1"/>
    <s v="qualificada"/>
    <n v="0.6"/>
    <n v="0"/>
    <n v="1"/>
    <n v="0"/>
    <x v="0"/>
    <x v="88"/>
    <n v="37"/>
  </r>
  <r>
    <d v="2013-09-03T00:00:00"/>
    <s v="ativada"/>
    <s v="onix LS 2012"/>
    <x v="8"/>
    <s v="qualificada"/>
    <n v="0.8"/>
    <n v="0"/>
    <n v="3"/>
    <n v="0"/>
    <x v="0"/>
    <x v="32"/>
    <n v="36"/>
  </r>
  <r>
    <d v="2013-09-22T00:00:00"/>
    <s v="ativada"/>
    <s v="carro onix 2014"/>
    <x v="2"/>
    <s v="qualificada"/>
    <n v="0.8"/>
    <n v="1"/>
    <n v="2"/>
    <n v="0.32"/>
    <x v="0"/>
    <x v="25"/>
    <n v="38"/>
  </r>
  <r>
    <d v="2013-09-09T00:00:00"/>
    <s v="ativada"/>
    <s v="novo Onix chevrolet"/>
    <x v="4"/>
    <s v="qualificada"/>
    <n v="0.14000000000000001"/>
    <n v="1"/>
    <n v="13"/>
    <n v="7.0000000000000007E-2"/>
    <x v="0"/>
    <x v="76"/>
    <n v="37"/>
  </r>
  <r>
    <d v="2013-09-08T00:00:00"/>
    <s v="ativada"/>
    <s v="automóveis Onix"/>
    <x v="1"/>
    <s v="qualificada"/>
    <n v="0.6"/>
    <n v="0"/>
    <n v="0"/>
    <n v="0"/>
    <x v="0"/>
    <x v="88"/>
    <n v="36"/>
  </r>
  <r>
    <d v="2013-09-23T00:00:00"/>
    <s v="ativada"/>
    <s v="carros novo Onix"/>
    <x v="1"/>
    <s v="qualificada"/>
    <n v="0.95"/>
    <n v="2"/>
    <n v="24"/>
    <n v="1.36"/>
    <x v="0"/>
    <x v="45"/>
    <n v="39"/>
  </r>
  <r>
    <d v="2013-09-21T00:00:00"/>
    <s v="ativada"/>
    <s v="onix 2014"/>
    <x v="2"/>
    <s v="qualificada"/>
    <n v="0.53"/>
    <n v="78"/>
    <n v="491"/>
    <n v="26.23"/>
    <x v="0"/>
    <x v="27"/>
    <n v="38"/>
  </r>
  <r>
    <d v="2013-09-01T00:00:00"/>
    <s v="ativada"/>
    <s v="Onix automático"/>
    <x v="3"/>
    <s v="qualificada"/>
    <n v="0.28000000000000003"/>
    <n v="2"/>
    <n v="40"/>
    <n v="0.14000000000000001"/>
    <x v="0"/>
    <x v="39"/>
    <n v="35"/>
  </r>
  <r>
    <d v="2013-09-14T00:00:00"/>
    <s v="ativada"/>
    <s v="foto novo Onix"/>
    <x v="0"/>
    <s v="qualificada"/>
    <n v="0.8"/>
    <n v="1"/>
    <n v="3"/>
    <n v="0.21"/>
    <x v="0"/>
    <x v="67"/>
    <n v="37"/>
  </r>
  <r>
    <d v="2013-09-02T00:00:00"/>
    <s v="ativada"/>
    <s v="carros onix 2013"/>
    <x v="2"/>
    <s v="qualificada"/>
    <n v="0.95"/>
    <n v="1"/>
    <n v="22"/>
    <n v="0.13"/>
    <x v="0"/>
    <x v="54"/>
    <n v="36"/>
  </r>
  <r>
    <d v="2013-09-14T00:00:00"/>
    <s v="ativada"/>
    <s v="Onix GM"/>
    <x v="4"/>
    <s v="qualificada"/>
    <n v="0.49"/>
    <n v="12"/>
    <n v="85"/>
    <n v="1.57"/>
    <x v="0"/>
    <x v="9"/>
    <n v="37"/>
  </r>
  <r>
    <d v="2013-09-22T00:00:00"/>
    <s v="ativada"/>
    <s v="onix LS 2012"/>
    <x v="8"/>
    <s v="qualificada"/>
    <n v="0.8"/>
    <n v="1"/>
    <n v="5"/>
    <n v="0.53"/>
    <x v="0"/>
    <x v="32"/>
    <n v="38"/>
  </r>
  <r>
    <d v="2013-09-10T00:00:00"/>
    <s v="ativada"/>
    <s v="onyx 2014"/>
    <x v="2"/>
    <s v="qualificada"/>
    <n v="0.95"/>
    <n v="3"/>
    <n v="11"/>
    <n v="1.38"/>
    <x v="0"/>
    <x v="49"/>
    <n v="37"/>
  </r>
  <r>
    <d v="2013-09-18T00:00:00"/>
    <s v="ativada"/>
    <s v="[Onix chevrolet]"/>
    <x v="4"/>
    <s v="qualificada"/>
    <n v="0.65"/>
    <n v="90"/>
    <n v="516"/>
    <n v="10.35"/>
    <x v="0"/>
    <x v="56"/>
    <n v="38"/>
  </r>
  <r>
    <d v="2013-09-26T00:00:00"/>
    <s v="ativada"/>
    <s v="lançamentos Onix"/>
    <x v="5"/>
    <s v="qualificada"/>
    <n v="0.8"/>
    <n v="0"/>
    <n v="3"/>
    <n v="0"/>
    <x v="0"/>
    <x v="18"/>
    <n v="39"/>
  </r>
  <r>
    <d v="2013-09-15T00:00:00"/>
    <s v="ativada"/>
    <s v="carro Onyx"/>
    <x v="1"/>
    <s v="qualificada"/>
    <n v="0.89"/>
    <n v="6"/>
    <n v="39"/>
    <n v="1.59"/>
    <x v="0"/>
    <x v="82"/>
    <n v="37"/>
  </r>
  <r>
    <d v="2013-09-03T00:00:00"/>
    <s v="ativada"/>
    <s v="foto onix 2013"/>
    <x v="0"/>
    <s v="qualificada"/>
    <n v="0.8"/>
    <n v="1"/>
    <n v="2"/>
    <n v="0.31"/>
    <x v="0"/>
    <x v="57"/>
    <n v="36"/>
  </r>
  <r>
    <d v="2013-09-09T00:00:00"/>
    <s v="ativada"/>
    <s v="lançamento Onix"/>
    <x v="5"/>
    <s v="qualificada"/>
    <n v="0.8"/>
    <n v="6"/>
    <n v="13"/>
    <n v="2.4500000000000002"/>
    <x v="0"/>
    <x v="77"/>
    <n v="37"/>
  </r>
  <r>
    <d v="2013-09-17T00:00:00"/>
    <s v="ativada"/>
    <s v="carro onix LT 2014"/>
    <x v="6"/>
    <s v="qualificada"/>
    <n v="0.8"/>
    <n v="2"/>
    <n v="4"/>
    <n v="0.42"/>
    <x v="0"/>
    <x v="68"/>
    <n v="38"/>
  </r>
  <r>
    <d v="2013-09-08T00:00:00"/>
    <s v="ativada"/>
    <s v="Onyx chevy"/>
    <x v="4"/>
    <s v="qualificada"/>
    <n v="0.37"/>
    <n v="1"/>
    <n v="22"/>
    <n v="0.05"/>
    <x v="0"/>
    <x v="98"/>
    <n v="36"/>
  </r>
  <r>
    <d v="2013-09-07T00:00:00"/>
    <s v="ativada"/>
    <s v="novo onix 2014 GM"/>
    <x v="2"/>
    <s v="baixo volume de pesquisa"/>
    <n v="0.85"/>
    <n v="1"/>
    <n v="6"/>
    <n v="0.06"/>
    <x v="0"/>
    <x v="63"/>
    <n v="36"/>
  </r>
  <r>
    <d v="2013-09-04T00:00:00"/>
    <s v="ativada"/>
    <s v="novo onix 2014 GM"/>
    <x v="2"/>
    <s v="baixo volume de pesquisa"/>
    <n v="0.85"/>
    <n v="0"/>
    <n v="5"/>
    <n v="0"/>
    <x v="0"/>
    <x v="63"/>
    <n v="36"/>
  </r>
  <r>
    <d v="2013-09-15T00:00:00"/>
    <s v="ativada"/>
    <s v="onix LT 2012"/>
    <x v="6"/>
    <s v="qualificada"/>
    <n v="0.8"/>
    <n v="1"/>
    <n v="8"/>
    <n v="0.15"/>
    <x v="0"/>
    <x v="64"/>
    <n v="37"/>
  </r>
  <r>
    <d v="2013-08-29T00:00:00"/>
    <s v="ativada"/>
    <s v="Onix LS GM"/>
    <x v="8"/>
    <s v="qualificada"/>
    <n v="0.8"/>
    <n v="1"/>
    <n v="4"/>
    <n v="0.4"/>
    <x v="0"/>
    <x v="30"/>
    <n v="35"/>
  </r>
  <r>
    <d v="2013-09-11T00:00:00"/>
    <s v="ativada"/>
    <s v="carro novo onix 2013"/>
    <x v="2"/>
    <s v="qualificada"/>
    <n v="0.8"/>
    <n v="1"/>
    <n v="3"/>
    <n v="0.74"/>
    <x v="0"/>
    <x v="43"/>
    <n v="37"/>
  </r>
  <r>
    <d v="2013-09-05T00:00:00"/>
    <s v="ativada"/>
    <s v="Onyx chevy"/>
    <x v="4"/>
    <s v="qualificada"/>
    <n v="0.37"/>
    <n v="0"/>
    <n v="18"/>
    <n v="0"/>
    <x v="0"/>
    <x v="98"/>
    <n v="36"/>
  </r>
  <r>
    <d v="2013-09-15T00:00:00"/>
    <s v="ativada"/>
    <s v="carros Onix"/>
    <x v="1"/>
    <s v="qualificada"/>
    <n v="0.37"/>
    <n v="4"/>
    <n v="71"/>
    <n v="0.82"/>
    <x v="0"/>
    <x v="95"/>
    <n v="37"/>
  </r>
  <r>
    <d v="2013-09-22T00:00:00"/>
    <s v="ativada"/>
    <s v="fotos onix 2014"/>
    <x v="0"/>
    <s v="qualificada"/>
    <n v="0.8"/>
    <n v="1"/>
    <n v="15"/>
    <n v="0.06"/>
    <x v="0"/>
    <x v="90"/>
    <n v="38"/>
  </r>
  <r>
    <d v="2013-09-10T00:00:00"/>
    <s v="ativada"/>
    <s v="veículos Onix"/>
    <x v="1"/>
    <s v="qualificada"/>
    <n v="0.85"/>
    <n v="7"/>
    <n v="65"/>
    <n v="2.78"/>
    <x v="0"/>
    <x v="6"/>
    <n v="37"/>
  </r>
  <r>
    <d v="2013-09-28T00:00:00"/>
    <s v="ativada"/>
    <s v="veículo Onix"/>
    <x v="1"/>
    <s v="qualificada"/>
    <n v="0.38"/>
    <n v="0"/>
    <n v="1"/>
    <n v="0"/>
    <x v="0"/>
    <x v="19"/>
    <n v="39"/>
  </r>
  <r>
    <d v="2013-09-18T00:00:00"/>
    <s v="ativada"/>
    <s v="carro onix 2014"/>
    <x v="2"/>
    <s v="qualificada"/>
    <n v="0.8"/>
    <n v="3"/>
    <n v="31"/>
    <n v="1.35"/>
    <x v="0"/>
    <x v="25"/>
    <n v="38"/>
  </r>
  <r>
    <d v="2013-09-23T00:00:00"/>
    <s v="ativada"/>
    <s v="onyx 2012"/>
    <x v="2"/>
    <s v="qualificada"/>
    <n v="0.85"/>
    <n v="1"/>
    <n v="14"/>
    <n v="0.34"/>
    <x v="0"/>
    <x v="53"/>
    <n v="39"/>
  </r>
  <r>
    <d v="2013-09-28T00:00:00"/>
    <s v="ativada"/>
    <s v="Onyx chevrolet"/>
    <x v="4"/>
    <s v="qualificada"/>
    <n v="0.43"/>
    <n v="0"/>
    <n v="1"/>
    <n v="0"/>
    <x v="0"/>
    <x v="52"/>
    <n v="39"/>
  </r>
  <r>
    <d v="2013-08-28T00:00:00"/>
    <s v="ativada"/>
    <s v="onyx 2014"/>
    <x v="2"/>
    <s v="qualificada"/>
    <n v="0.95"/>
    <n v="1"/>
    <n v="10"/>
    <n v="0.72"/>
    <x v="0"/>
    <x v="49"/>
    <n v="35"/>
  </r>
  <r>
    <d v="2013-09-23T00:00:00"/>
    <s v="ativada"/>
    <s v="Onix LT"/>
    <x v="6"/>
    <s v="qualificada"/>
    <n v="0.37"/>
    <n v="20"/>
    <n v="129"/>
    <n v="4.68"/>
    <x v="0"/>
    <x v="26"/>
    <n v="39"/>
  </r>
  <r>
    <d v="2013-09-07T00:00:00"/>
    <s v="ativada"/>
    <s v="fotos onix 2014"/>
    <x v="0"/>
    <s v="qualificada"/>
    <n v="0.8"/>
    <n v="1"/>
    <n v="20"/>
    <n v="0.21"/>
    <x v="0"/>
    <x v="90"/>
    <n v="36"/>
  </r>
  <r>
    <d v="2013-09-11T00:00:00"/>
    <s v="ativada"/>
    <s v="[onix 2013]"/>
    <x v="2"/>
    <s v="qualificada"/>
    <n v="0.42"/>
    <n v="47"/>
    <n v="277"/>
    <n v="10.79"/>
    <x v="0"/>
    <x v="42"/>
    <n v="37"/>
  </r>
  <r>
    <d v="2013-09-16T00:00:00"/>
    <s v="ativada"/>
    <s v="onix LT 2014"/>
    <x v="6"/>
    <s v="qualificada"/>
    <n v="0.8"/>
    <n v="2"/>
    <n v="8"/>
    <n v="0.47"/>
    <x v="0"/>
    <x v="116"/>
    <n v="38"/>
  </r>
  <r>
    <d v="2013-09-26T00:00:00"/>
    <s v="ativada"/>
    <s v="[onix 2013]"/>
    <x v="2"/>
    <s v="qualificada"/>
    <n v="0.42"/>
    <n v="78"/>
    <n v="409"/>
    <n v="26.23"/>
    <x v="0"/>
    <x v="42"/>
    <n v="39"/>
  </r>
  <r>
    <d v="2013-09-06T00:00:00"/>
    <s v="ativada"/>
    <s v="onyx 2013"/>
    <x v="2"/>
    <s v="qualificada"/>
    <n v="0.8"/>
    <n v="6"/>
    <n v="42"/>
    <n v="2.14"/>
    <x v="0"/>
    <x v="103"/>
    <n v="36"/>
  </r>
  <r>
    <d v="2013-09-29T00:00:00"/>
    <s v="ativada"/>
    <s v="fotos Onix"/>
    <x v="0"/>
    <s v="qualificada"/>
    <n v="0.27"/>
    <n v="11"/>
    <n v="134"/>
    <n v="1.63"/>
    <x v="0"/>
    <x v="65"/>
    <n v="39"/>
  </r>
  <r>
    <d v="2013-09-17T00:00:00"/>
    <s v="ativada"/>
    <s v="Onix 6 marchas"/>
    <x v="3"/>
    <s v="qualificada"/>
    <n v="0.8"/>
    <n v="0"/>
    <n v="9"/>
    <n v="0"/>
    <x v="0"/>
    <x v="4"/>
    <n v="38"/>
  </r>
  <r>
    <d v="2013-09-28T00:00:00"/>
    <s v="ativada"/>
    <s v="automóvel Onix"/>
    <x v="1"/>
    <s v="qualificada"/>
    <n v="0.92"/>
    <n v="8"/>
    <n v="48"/>
    <n v="4.8"/>
    <x v="0"/>
    <x v="86"/>
    <n v="39"/>
  </r>
  <r>
    <d v="2013-09-25T00:00:00"/>
    <s v="ativada"/>
    <s v="imagens onix 2013"/>
    <x v="0"/>
    <s v="qualificada"/>
    <n v="0.8"/>
    <n v="0"/>
    <n v="3"/>
    <n v="0"/>
    <x v="0"/>
    <x v="11"/>
    <n v="39"/>
  </r>
  <r>
    <d v="2013-09-20T00:00:00"/>
    <s v="ativada"/>
    <s v="Onyx chevrolet"/>
    <x v="4"/>
    <s v="qualificada"/>
    <n v="0.43"/>
    <n v="0"/>
    <n v="1"/>
    <n v="0"/>
    <x v="0"/>
    <x v="52"/>
    <n v="38"/>
  </r>
  <r>
    <d v="2013-08-28T00:00:00"/>
    <s v="ativada"/>
    <s v="carros onix 2013"/>
    <x v="2"/>
    <s v="qualificada"/>
    <n v="0.95"/>
    <n v="2"/>
    <n v="18"/>
    <n v="0.52"/>
    <x v="0"/>
    <x v="54"/>
    <n v="35"/>
  </r>
  <r>
    <d v="2013-09-23T00:00:00"/>
    <s v="ativada"/>
    <s v="fotos Onyx"/>
    <x v="0"/>
    <s v="qualificada"/>
    <n v="0.67"/>
    <n v="1"/>
    <n v="6"/>
    <n v="0.14000000000000001"/>
    <x v="0"/>
    <x v="87"/>
    <n v="39"/>
  </r>
  <r>
    <d v="2013-09-01T00:00:00"/>
    <s v="ativada"/>
    <s v="onix LT 2012"/>
    <x v="6"/>
    <s v="qualificada"/>
    <n v="0.8"/>
    <n v="3"/>
    <n v="18"/>
    <n v="1.0900000000000001"/>
    <x v="0"/>
    <x v="64"/>
    <n v="35"/>
  </r>
  <r>
    <d v="2013-09-04T00:00:00"/>
    <s v="ativada"/>
    <s v="carro Onix"/>
    <x v="1"/>
    <s v="qualificada"/>
    <n v="0.5"/>
    <n v="79"/>
    <n v="683"/>
    <n v="11.27"/>
    <x v="0"/>
    <x v="115"/>
    <n v="36"/>
  </r>
  <r>
    <d v="2013-09-14T00:00:00"/>
    <s v="ativada"/>
    <s v="onix LT 2013 chevrolet"/>
    <x v="6"/>
    <s v="qualificada"/>
    <n v="0.8"/>
    <n v="0"/>
    <n v="2"/>
    <n v="0"/>
    <x v="0"/>
    <x v="107"/>
    <n v="37"/>
  </r>
  <r>
    <d v="2013-09-02T00:00:00"/>
    <s v="ativada"/>
    <s v="onix 2012"/>
    <x v="2"/>
    <s v="qualificada"/>
    <n v="0.45"/>
    <n v="0"/>
    <n v="43"/>
    <n v="0"/>
    <x v="0"/>
    <x v="2"/>
    <n v="36"/>
  </r>
  <r>
    <d v="2013-09-08T00:00:00"/>
    <s v="ativada"/>
    <s v="onyx 2014 chevrolet"/>
    <x v="2"/>
    <s v="qualificada"/>
    <n v="0.8"/>
    <n v="1"/>
    <n v="9"/>
    <n v="0.28000000000000003"/>
    <x v="0"/>
    <x v="23"/>
    <n v="36"/>
  </r>
  <r>
    <d v="2013-09-21T00:00:00"/>
    <s v="ativada"/>
    <s v="automóvel Onix"/>
    <x v="1"/>
    <s v="qualificada"/>
    <n v="0.92"/>
    <n v="6"/>
    <n v="49"/>
    <n v="2.8"/>
    <x v="0"/>
    <x v="86"/>
    <n v="38"/>
  </r>
  <r>
    <d v="2013-08-28T00:00:00"/>
    <s v="ativada"/>
    <s v="foto Onyx"/>
    <x v="0"/>
    <s v="qualificada"/>
    <n v="0.63"/>
    <n v="0"/>
    <n v="3"/>
    <n v="0"/>
    <x v="0"/>
    <x v="108"/>
    <n v="35"/>
  </r>
  <r>
    <d v="2013-09-20T00:00:00"/>
    <s v="ativada"/>
    <s v="Onix automático"/>
    <x v="3"/>
    <s v="qualificada"/>
    <n v="0.28000000000000003"/>
    <n v="2"/>
    <n v="19"/>
    <n v="0.2"/>
    <x v="0"/>
    <x v="39"/>
    <n v="38"/>
  </r>
  <r>
    <d v="2013-09-22T00:00:00"/>
    <s v="ativada"/>
    <s v="fotos Onix"/>
    <x v="0"/>
    <s v="qualificada"/>
    <n v="0.27"/>
    <n v="10"/>
    <n v="122"/>
    <n v="1.74"/>
    <x v="0"/>
    <x v="65"/>
    <n v="38"/>
  </r>
  <r>
    <d v="2013-08-31T00:00:00"/>
    <s v="ativada"/>
    <s v="carro novo Onix"/>
    <x v="1"/>
    <s v="qualificada"/>
    <n v="0.25"/>
    <n v="4"/>
    <n v="12"/>
    <n v="0.57999999999999996"/>
    <x v="0"/>
    <x v="3"/>
    <n v="35"/>
  </r>
  <r>
    <d v="2013-09-11T00:00:00"/>
    <s v="ativada"/>
    <s v="Onix LS"/>
    <x v="8"/>
    <s v="qualificada"/>
    <n v="0.24"/>
    <n v="13"/>
    <n v="41"/>
    <n v="2.27"/>
    <x v="0"/>
    <x v="97"/>
    <n v="37"/>
  </r>
  <r>
    <d v="2013-09-09T00:00:00"/>
    <s v="ativada"/>
    <s v="Onyx diesel"/>
    <x v="7"/>
    <s v="qualificada"/>
    <n v="0.8"/>
    <n v="0"/>
    <n v="1"/>
    <n v="0"/>
    <x v="0"/>
    <x v="80"/>
    <n v="37"/>
  </r>
  <r>
    <d v="2013-08-30T00:00:00"/>
    <s v="ativada"/>
    <s v="veículos Onix"/>
    <x v="1"/>
    <s v="qualificada"/>
    <n v="0.85"/>
    <n v="9"/>
    <n v="45"/>
    <n v="4.54"/>
    <x v="0"/>
    <x v="6"/>
    <n v="35"/>
  </r>
  <r>
    <d v="2013-09-28T00:00:00"/>
    <s v="ativada"/>
    <s v="foto novo Onix"/>
    <x v="0"/>
    <s v="qualificada"/>
    <n v="0.8"/>
    <n v="0"/>
    <n v="2"/>
    <n v="0"/>
    <x v="0"/>
    <x v="67"/>
    <n v="39"/>
  </r>
  <r>
    <d v="2013-09-03T00:00:00"/>
    <s v="ativada"/>
    <s v="[Onix chevrolet]"/>
    <x v="4"/>
    <s v="qualificada"/>
    <n v="0.65"/>
    <n v="140"/>
    <n v="693"/>
    <n v="8.81"/>
    <x v="0"/>
    <x v="56"/>
    <n v="36"/>
  </r>
  <r>
    <d v="2013-09-28T00:00:00"/>
    <s v="ativada"/>
    <s v="imagens novo Onix"/>
    <x v="0"/>
    <s v="qualificada"/>
    <n v="0.8"/>
    <n v="0"/>
    <n v="2"/>
    <n v="0"/>
    <x v="0"/>
    <x v="21"/>
    <n v="39"/>
  </r>
  <r>
    <d v="2013-09-01T00:00:00"/>
    <s v="ativada"/>
    <s v="foto novo Onix"/>
    <x v="0"/>
    <s v="qualificada"/>
    <n v="0.8"/>
    <n v="0"/>
    <n v="6"/>
    <n v="0"/>
    <x v="0"/>
    <x v="67"/>
    <n v="35"/>
  </r>
  <r>
    <d v="2013-09-24T00:00:00"/>
    <s v="ativada"/>
    <s v="Onyx diesel"/>
    <x v="7"/>
    <s v="qualificada"/>
    <n v="0.8"/>
    <n v="0"/>
    <n v="0"/>
    <n v="0"/>
    <x v="0"/>
    <x v="80"/>
    <n v="39"/>
  </r>
  <r>
    <d v="2013-09-01T00:00:00"/>
    <s v="ativada"/>
    <s v="Onix LT GM"/>
    <x v="6"/>
    <s v="qualificada"/>
    <n v="0.3"/>
    <n v="0"/>
    <n v="5"/>
    <n v="0"/>
    <x v="0"/>
    <x v="100"/>
    <n v="35"/>
  </r>
  <r>
    <d v="2013-09-18T00:00:00"/>
    <s v="ativada"/>
    <s v="fotos onix 2014"/>
    <x v="0"/>
    <s v="qualificada"/>
    <n v="0.8"/>
    <n v="2"/>
    <n v="12"/>
    <n v="0.18"/>
    <x v="0"/>
    <x v="90"/>
    <n v="38"/>
  </r>
  <r>
    <d v="2013-09-15T00:00:00"/>
    <s v="ativada"/>
    <s v="novo onix 2014 chevrolet"/>
    <x v="2"/>
    <s v="qualificada"/>
    <n v="0.8"/>
    <n v="1"/>
    <n v="5"/>
    <n v="0.05"/>
    <x v="0"/>
    <x v="40"/>
    <n v="37"/>
  </r>
  <r>
    <d v="2013-09-11T00:00:00"/>
    <s v="ativada"/>
    <s v="lançamentos Onix"/>
    <x v="5"/>
    <s v="qualificada"/>
    <n v="0.8"/>
    <n v="1"/>
    <n v="3"/>
    <n v="0.39"/>
    <x v="0"/>
    <x v="18"/>
    <n v="37"/>
  </r>
  <r>
    <d v="2013-09-13T00:00:00"/>
    <s v="ativada"/>
    <s v="novo Onix GM"/>
    <x v="4"/>
    <s v="qualificada"/>
    <n v="0.97"/>
    <n v="1"/>
    <n v="17"/>
    <n v="0.77"/>
    <x v="0"/>
    <x v="36"/>
    <n v="37"/>
  </r>
  <r>
    <d v="2013-09-01T00:00:00"/>
    <s v="ativada"/>
    <s v="novo Onix GM"/>
    <x v="4"/>
    <s v="qualificada"/>
    <n v="0.97"/>
    <n v="5"/>
    <n v="21"/>
    <n v="2.48"/>
    <x v="0"/>
    <x v="36"/>
    <n v="35"/>
  </r>
  <r>
    <d v="2013-08-29T00:00:00"/>
    <s v="ativada"/>
    <s v="Onix automático"/>
    <x v="3"/>
    <s v="qualificada"/>
    <n v="0.28000000000000003"/>
    <n v="1"/>
    <n v="38"/>
    <n v="0.22"/>
    <x v="0"/>
    <x v="39"/>
    <n v="35"/>
  </r>
  <r>
    <d v="2013-09-08T00:00:00"/>
    <s v="ativada"/>
    <s v="onyx 2013"/>
    <x v="2"/>
    <s v="qualificada"/>
    <n v="0.8"/>
    <n v="4"/>
    <n v="52"/>
    <n v="1.83"/>
    <x v="0"/>
    <x v="103"/>
    <n v="36"/>
  </r>
  <r>
    <d v="2013-08-29T00:00:00"/>
    <s v="ativada"/>
    <s v="onix 2012"/>
    <x v="2"/>
    <s v="qualificada"/>
    <n v="0.45"/>
    <n v="1"/>
    <n v="37"/>
    <n v="0.09"/>
    <x v="0"/>
    <x v="2"/>
    <n v="35"/>
  </r>
  <r>
    <d v="2013-08-30T00:00:00"/>
    <s v="ativada"/>
    <s v="onix 2013 GM"/>
    <x v="2"/>
    <s v="qualificada"/>
    <n v="0.43"/>
    <n v="0"/>
    <n v="2"/>
    <n v="0"/>
    <x v="0"/>
    <x v="104"/>
    <n v="35"/>
  </r>
  <r>
    <d v="2013-09-06T00:00:00"/>
    <s v="ativada"/>
    <s v="onix 2013 automático"/>
    <x v="3"/>
    <s v="qualificada"/>
    <n v="0.8"/>
    <n v="1"/>
    <n v="10"/>
    <n v="0.46"/>
    <x v="0"/>
    <x v="48"/>
    <n v="36"/>
  </r>
  <r>
    <d v="2013-09-04T00:00:00"/>
    <s v="ativada"/>
    <s v="Onix LS chevrolet"/>
    <x v="8"/>
    <s v="qualificada"/>
    <n v="0.8"/>
    <n v="0"/>
    <n v="5"/>
    <n v="0"/>
    <x v="0"/>
    <x v="73"/>
    <n v="36"/>
  </r>
  <r>
    <d v="2013-09-01T00:00:00"/>
    <s v="ativada"/>
    <s v="Onix chevrolette"/>
    <x v="4"/>
    <s v="qualificada"/>
    <n v="0.8"/>
    <n v="0"/>
    <n v="0"/>
    <n v="0"/>
    <x v="0"/>
    <x v="34"/>
    <n v="35"/>
  </r>
  <r>
    <d v="2013-09-07T00:00:00"/>
    <s v="ativada"/>
    <s v="onix 2013 chevrolet"/>
    <x v="2"/>
    <s v="qualificada"/>
    <n v="0.43"/>
    <n v="0"/>
    <n v="1"/>
    <n v="0"/>
    <x v="0"/>
    <x v="58"/>
    <n v="36"/>
  </r>
  <r>
    <d v="2013-08-29T00:00:00"/>
    <s v="ativada"/>
    <s v="onix LS 2013"/>
    <x v="8"/>
    <s v="qualificada"/>
    <n v="0.8"/>
    <n v="0"/>
    <n v="1"/>
    <n v="0"/>
    <x v="0"/>
    <x v="75"/>
    <n v="35"/>
  </r>
  <r>
    <d v="2013-09-06T00:00:00"/>
    <s v="ativada"/>
    <s v="novo onix 2013"/>
    <x v="2"/>
    <s v="qualificada"/>
    <n v="0.57999999999999996"/>
    <n v="4"/>
    <n v="21"/>
    <n v="0.43"/>
    <x v="0"/>
    <x v="35"/>
    <n v="36"/>
  </r>
  <r>
    <d v="2013-09-04T00:00:00"/>
    <s v="ativada"/>
    <s v="imagem Onix"/>
    <x v="0"/>
    <s v="qualificada"/>
    <n v="0.42"/>
    <n v="1"/>
    <n v="19"/>
    <n v="0.31"/>
    <x v="0"/>
    <x v="17"/>
    <n v="36"/>
  </r>
  <r>
    <d v="2013-09-18T00:00:00"/>
    <s v="ativada"/>
    <s v="veículo Onix"/>
    <x v="1"/>
    <s v="qualificada"/>
    <n v="0.38"/>
    <n v="2"/>
    <n v="5"/>
    <n v="0.49"/>
    <x v="0"/>
    <x v="19"/>
    <n v="38"/>
  </r>
  <r>
    <d v="2013-09-20T00:00:00"/>
    <s v="ativada"/>
    <s v="carro Onix"/>
    <x v="1"/>
    <s v="qualificada"/>
    <n v="0.5"/>
    <n v="87"/>
    <n v="515"/>
    <n v="20.8"/>
    <x v="0"/>
    <x v="115"/>
    <n v="38"/>
  </r>
  <r>
    <d v="2013-09-09T00:00:00"/>
    <s v="ativada"/>
    <s v="Onix flex"/>
    <x v="7"/>
    <s v="qualificada"/>
    <n v="0.8"/>
    <n v="0"/>
    <n v="3"/>
    <n v="0"/>
    <x v="0"/>
    <x v="74"/>
    <n v="37"/>
  </r>
  <r>
    <d v="2013-09-11T00:00:00"/>
    <s v="ativada"/>
    <s v="novo onix 2014"/>
    <x v="2"/>
    <s v="qualificada"/>
    <n v="0.68"/>
    <n v="9"/>
    <n v="60"/>
    <n v="3.65"/>
    <x v="0"/>
    <x v="8"/>
    <n v="37"/>
  </r>
  <r>
    <d v="2013-09-15T00:00:00"/>
    <s v="ativada"/>
    <s v="fotos Onyx"/>
    <x v="0"/>
    <s v="qualificada"/>
    <n v="0.67"/>
    <n v="0"/>
    <n v="2"/>
    <n v="0"/>
    <x v="0"/>
    <x v="87"/>
    <n v="37"/>
  </r>
  <r>
    <d v="2013-09-13T00:00:00"/>
    <s v="ativada"/>
    <s v="Onix econômico"/>
    <x v="9"/>
    <s v="qualificada"/>
    <n v="0.9"/>
    <n v="0"/>
    <n v="2"/>
    <n v="0"/>
    <x v="0"/>
    <x v="33"/>
    <n v="37"/>
  </r>
  <r>
    <d v="2013-09-14T00:00:00"/>
    <s v="ativada"/>
    <s v="carros Onix LS"/>
    <x v="8"/>
    <s v="qualificada"/>
    <n v="0.8"/>
    <n v="0"/>
    <n v="1"/>
    <n v="0"/>
    <x v="0"/>
    <x v="99"/>
    <n v="37"/>
  </r>
  <r>
    <d v="2013-09-22T00:00:00"/>
    <s v="ativada"/>
    <s v="Onyx chevrolet"/>
    <x v="4"/>
    <s v="qualificada"/>
    <n v="0.43"/>
    <n v="1"/>
    <n v="8"/>
    <n v="0.13"/>
    <x v="0"/>
    <x v="52"/>
    <n v="38"/>
  </r>
  <r>
    <d v="2013-08-28T00:00:00"/>
    <s v="ativada"/>
    <s v="carro onix 2012"/>
    <x v="2"/>
    <s v="qualificada"/>
    <n v="0.48"/>
    <n v="2"/>
    <n v="9"/>
    <n v="0.33"/>
    <x v="0"/>
    <x v="22"/>
    <n v="35"/>
  </r>
  <r>
    <d v="2013-09-18T00:00:00"/>
    <s v="ativada"/>
    <s v="carro Onix LT"/>
    <x v="6"/>
    <s v="qualificada"/>
    <n v="0.8"/>
    <n v="1"/>
    <n v="18"/>
    <n v="0.23"/>
    <x v="0"/>
    <x v="93"/>
    <n v="38"/>
  </r>
  <r>
    <d v="2013-09-24T00:00:00"/>
    <s v="ativada"/>
    <s v="imagem onix 2014"/>
    <x v="0"/>
    <s v="qualificada"/>
    <n v="0.8"/>
    <n v="0"/>
    <n v="1"/>
    <n v="0"/>
    <x v="0"/>
    <x v="110"/>
    <n v="39"/>
  </r>
  <r>
    <d v="2013-09-29T00:00:00"/>
    <s v="ativada"/>
    <s v="Onix automatizado"/>
    <x v="3"/>
    <s v="qualificada"/>
    <n v="0.8"/>
    <n v="13"/>
    <n v="126"/>
    <n v="3.54"/>
    <x v="0"/>
    <x v="20"/>
    <n v="39"/>
  </r>
  <r>
    <d v="2013-09-14T00:00:00"/>
    <s v="ativada"/>
    <s v="automóveis Onix"/>
    <x v="1"/>
    <s v="qualificada"/>
    <n v="0.6"/>
    <n v="1"/>
    <n v="2"/>
    <n v="0.15"/>
    <x v="0"/>
    <x v="88"/>
    <n v="37"/>
  </r>
  <r>
    <d v="2013-09-02T00:00:00"/>
    <s v="ativada"/>
    <s v="[onix 2013]"/>
    <x v="2"/>
    <s v="qualificada"/>
    <n v="0.42"/>
    <n v="44"/>
    <n v="350"/>
    <n v="11.14"/>
    <x v="0"/>
    <x v="42"/>
    <n v="36"/>
  </r>
  <r>
    <d v="2013-08-28T00:00:00"/>
    <s v="ativada"/>
    <s v="onix 2013 chevrolet"/>
    <x v="2"/>
    <s v="qualificada"/>
    <n v="0.43"/>
    <n v="0"/>
    <n v="1"/>
    <n v="0"/>
    <x v="0"/>
    <x v="58"/>
    <n v="35"/>
  </r>
  <r>
    <d v="2013-09-07T00:00:00"/>
    <s v="ativada"/>
    <s v="imagens novo Onix"/>
    <x v="0"/>
    <s v="qualificada"/>
    <n v="0.8"/>
    <n v="1"/>
    <n v="2"/>
    <n v="0.28999999999999998"/>
    <x v="0"/>
    <x v="21"/>
    <n v="36"/>
  </r>
  <r>
    <d v="2013-09-13T00:00:00"/>
    <s v="ativada"/>
    <s v="Onix chevrolette"/>
    <x v="4"/>
    <s v="qualificada"/>
    <n v="0.8"/>
    <n v="1"/>
    <n v="2"/>
    <n v="0.15"/>
    <x v="0"/>
    <x v="34"/>
    <n v="37"/>
  </r>
  <r>
    <d v="2013-09-12T00:00:00"/>
    <s v="ativada"/>
    <s v="novo Onix chevrolet"/>
    <x v="4"/>
    <s v="qualificada"/>
    <n v="0.14000000000000001"/>
    <n v="5"/>
    <n v="9"/>
    <n v="0.41"/>
    <x v="0"/>
    <x v="76"/>
    <n v="37"/>
  </r>
  <r>
    <d v="2013-09-23T00:00:00"/>
    <s v="ativada"/>
    <s v="Onyx automático"/>
    <x v="3"/>
    <s v="baixo volume de pesquisa"/>
    <n v="0.62"/>
    <n v="3"/>
    <n v="19"/>
    <n v="0.51"/>
    <x v="0"/>
    <x v="83"/>
    <n v="39"/>
  </r>
  <r>
    <d v="2013-08-31T00:00:00"/>
    <s v="ativada"/>
    <s v="fotos Onix"/>
    <x v="0"/>
    <s v="qualificada"/>
    <n v="0.27"/>
    <n v="10"/>
    <n v="160"/>
    <n v="2.04"/>
    <x v="0"/>
    <x v="65"/>
    <n v="35"/>
  </r>
  <r>
    <d v="2013-09-23T00:00:00"/>
    <s v="ativada"/>
    <s v="onyx 2014 chevrolet"/>
    <x v="2"/>
    <s v="qualificada"/>
    <n v="0.8"/>
    <n v="2"/>
    <n v="4"/>
    <n v="0.33"/>
    <x v="0"/>
    <x v="23"/>
    <n v="39"/>
  </r>
  <r>
    <d v="2013-09-01T00:00:00"/>
    <s v="ativada"/>
    <s v="imagens Onyx"/>
    <x v="0"/>
    <s v="baixo volume de pesquisa"/>
    <n v="0.9"/>
    <n v="2"/>
    <n v="14"/>
    <n v="1.49"/>
    <x v="0"/>
    <x v="85"/>
    <n v="35"/>
  </r>
  <r>
    <d v="2013-09-26T00:00:00"/>
    <s v="ativada"/>
    <s v="foto onix 2014"/>
    <x v="0"/>
    <s v="qualificada"/>
    <n v="0.8"/>
    <n v="1"/>
    <n v="6"/>
    <n v="0.2"/>
    <x v="0"/>
    <x v="16"/>
    <n v="39"/>
  </r>
  <r>
    <d v="2013-09-07T00:00:00"/>
    <s v="ativada"/>
    <s v="novo onix 2013"/>
    <x v="2"/>
    <s v="qualificada"/>
    <n v="0.57999999999999996"/>
    <n v="6"/>
    <n v="24"/>
    <n v="1.49"/>
    <x v="0"/>
    <x v="35"/>
    <n v="36"/>
  </r>
  <r>
    <d v="2013-09-02T00:00:00"/>
    <s v="ativada"/>
    <s v="foto novo Onix"/>
    <x v="0"/>
    <s v="qualificada"/>
    <n v="0.8"/>
    <n v="0"/>
    <n v="8"/>
    <n v="0"/>
    <x v="0"/>
    <x v="67"/>
    <n v="36"/>
  </r>
  <r>
    <d v="2013-09-06T00:00:00"/>
    <s v="ativada"/>
    <s v="onix LS 2012"/>
    <x v="8"/>
    <s v="qualificada"/>
    <n v="0.8"/>
    <n v="0"/>
    <n v="4"/>
    <n v="0"/>
    <x v="0"/>
    <x v="32"/>
    <n v="36"/>
  </r>
  <r>
    <d v="2013-09-28T00:00:00"/>
    <s v="ativada"/>
    <s v="carros Onix"/>
    <x v="1"/>
    <s v="qualificada"/>
    <n v="0.37"/>
    <n v="2"/>
    <n v="57"/>
    <n v="0.31"/>
    <x v="0"/>
    <x v="95"/>
    <n v="39"/>
  </r>
  <r>
    <d v="2013-09-15T00:00:00"/>
    <s v="ativada"/>
    <s v="foto Onyx"/>
    <x v="0"/>
    <s v="qualificada"/>
    <n v="0.63"/>
    <n v="2"/>
    <n v="17"/>
    <n v="0.46"/>
    <x v="0"/>
    <x v="108"/>
    <n v="37"/>
  </r>
  <r>
    <d v="2013-09-04T00:00:00"/>
    <s v="ativada"/>
    <s v="Onix chevrolette"/>
    <x v="4"/>
    <s v="qualificada"/>
    <n v="0.8"/>
    <n v="0"/>
    <n v="1"/>
    <n v="0"/>
    <x v="0"/>
    <x v="34"/>
    <n v="36"/>
  </r>
  <r>
    <d v="2013-09-04T00:00:00"/>
    <s v="ativada"/>
    <s v="Onyx chevy"/>
    <x v="4"/>
    <s v="qualificada"/>
    <n v="0.37"/>
    <n v="5"/>
    <n v="42"/>
    <n v="1.06"/>
    <x v="0"/>
    <x v="98"/>
    <n v="36"/>
  </r>
  <r>
    <d v="2013-09-10T00:00:00"/>
    <s v="ativada"/>
    <s v="onix LT 2013 chevrolet"/>
    <x v="6"/>
    <s v="qualificada"/>
    <n v="0.8"/>
    <n v="0"/>
    <n v="2"/>
    <n v="0"/>
    <x v="0"/>
    <x v="107"/>
    <n v="37"/>
  </r>
  <r>
    <d v="2013-09-12T00:00:00"/>
    <s v="ativada"/>
    <s v="lançamento onix 2013"/>
    <x v="2"/>
    <s v="qualificada"/>
    <n v="0.8"/>
    <n v="0"/>
    <n v="1"/>
    <n v="0"/>
    <x v="0"/>
    <x v="47"/>
    <n v="37"/>
  </r>
  <r>
    <d v="2013-09-09T00:00:00"/>
    <s v="ativada"/>
    <s v="Onyx chevrolet"/>
    <x v="4"/>
    <s v="qualificada"/>
    <n v="0.43"/>
    <n v="7"/>
    <n v="72"/>
    <n v="1.26"/>
    <x v="0"/>
    <x v="52"/>
    <n v="37"/>
  </r>
  <r>
    <d v="2013-08-29T00:00:00"/>
    <s v="ativada"/>
    <s v="onix 2014 automático"/>
    <x v="3"/>
    <s v="qualificada"/>
    <n v="0.8"/>
    <n v="2"/>
    <n v="26"/>
    <n v="1.1299999999999999"/>
    <x v="0"/>
    <x v="12"/>
    <n v="35"/>
  </r>
  <r>
    <d v="2013-09-29T00:00:00"/>
    <s v="ativada"/>
    <s v="carros onix 2013"/>
    <x v="2"/>
    <s v="qualificada"/>
    <n v="0.95"/>
    <n v="4"/>
    <n v="25"/>
    <n v="1.76"/>
    <x v="0"/>
    <x v="54"/>
    <n v="39"/>
  </r>
  <r>
    <d v="2013-09-18T00:00:00"/>
    <s v="ativada"/>
    <s v="Onix gasolina"/>
    <x v="7"/>
    <s v="qualificada"/>
    <n v="0.8"/>
    <n v="0"/>
    <n v="20"/>
    <n v="0"/>
    <x v="0"/>
    <x v="41"/>
    <n v="38"/>
  </r>
  <r>
    <d v="2013-09-29T00:00:00"/>
    <s v="ativada"/>
    <s v="onix 2013 GM"/>
    <x v="2"/>
    <s v="qualificada"/>
    <n v="0.43"/>
    <n v="0"/>
    <n v="3"/>
    <n v="0"/>
    <x v="0"/>
    <x v="104"/>
    <n v="39"/>
  </r>
  <r>
    <d v="2013-09-07T00:00:00"/>
    <s v="ativada"/>
    <s v="fotos novo onix 2013"/>
    <x v="0"/>
    <s v="qualificada"/>
    <n v="0.8"/>
    <n v="1"/>
    <n v="1"/>
    <n v="0.34"/>
    <x v="0"/>
    <x v="69"/>
    <n v="36"/>
  </r>
  <r>
    <d v="2013-09-23T00:00:00"/>
    <s v="ativada"/>
    <s v="carros Onix LT"/>
    <x v="6"/>
    <s v="qualificada"/>
    <n v="0.8"/>
    <n v="0"/>
    <n v="2"/>
    <n v="0"/>
    <x v="0"/>
    <x v="89"/>
    <n v="39"/>
  </r>
  <r>
    <d v="2013-09-10T00:00:00"/>
    <s v="ativada"/>
    <s v="onix 2014 automático"/>
    <x v="3"/>
    <s v="qualificada"/>
    <n v="0.8"/>
    <n v="11"/>
    <n v="62"/>
    <n v="2.61"/>
    <x v="0"/>
    <x v="12"/>
    <n v="37"/>
  </r>
  <r>
    <d v="2013-09-11T00:00:00"/>
    <s v="ativada"/>
    <s v="carros onix 2012"/>
    <x v="2"/>
    <s v="qualificada"/>
    <n v="0.8"/>
    <n v="1"/>
    <n v="36"/>
    <n v="0.33"/>
    <x v="0"/>
    <x v="46"/>
    <n v="37"/>
  </r>
  <r>
    <d v="2013-09-28T00:00:00"/>
    <s v="ativada"/>
    <s v="Onix flex"/>
    <x v="7"/>
    <s v="qualificada"/>
    <n v="0.8"/>
    <n v="1"/>
    <n v="4"/>
    <n v="0.47"/>
    <x v="0"/>
    <x v="74"/>
    <n v="39"/>
  </r>
  <r>
    <d v="2013-09-26T00:00:00"/>
    <s v="ativada"/>
    <s v="fotos Onyx"/>
    <x v="0"/>
    <s v="qualificada"/>
    <n v="0.67"/>
    <n v="3"/>
    <n v="7"/>
    <n v="0.79"/>
    <x v="0"/>
    <x v="87"/>
    <n v="39"/>
  </r>
  <r>
    <d v="2013-08-31T00:00:00"/>
    <s v="ativada"/>
    <s v="onyx 2014 chevrolet"/>
    <x v="2"/>
    <s v="qualificada"/>
    <n v="0.8"/>
    <n v="3"/>
    <n v="18"/>
    <n v="1.36"/>
    <x v="0"/>
    <x v="23"/>
    <n v="35"/>
  </r>
  <r>
    <d v="2013-09-20T00:00:00"/>
    <s v="ativada"/>
    <s v="Onix chevrolet"/>
    <x v="4"/>
    <s v="qualificada"/>
    <n v="0.75"/>
    <n v="425"/>
    <n v="2162"/>
    <n v="162.44"/>
    <x v="0"/>
    <x v="56"/>
    <n v="38"/>
  </r>
  <r>
    <d v="2013-09-18T00:00:00"/>
    <s v="ativada"/>
    <s v="novo Onix chevrolet"/>
    <x v="4"/>
    <s v="qualificada"/>
    <n v="0.14000000000000001"/>
    <n v="0"/>
    <n v="2"/>
    <n v="0"/>
    <x v="0"/>
    <x v="76"/>
    <n v="38"/>
  </r>
  <r>
    <d v="2013-09-04T00:00:00"/>
    <s v="ativada"/>
    <s v="Onix chevrolete"/>
    <x v="4"/>
    <s v="qualificada"/>
    <n v="0.8"/>
    <n v="2"/>
    <n v="5"/>
    <n v="0.2"/>
    <x v="0"/>
    <x v="14"/>
    <n v="36"/>
  </r>
  <r>
    <d v="2013-08-28T00:00:00"/>
    <s v="ativada"/>
    <s v="carros onix 2014"/>
    <x v="2"/>
    <s v="qualificada"/>
    <n v="0.85"/>
    <n v="1"/>
    <n v="5"/>
    <n v="0.78"/>
    <x v="0"/>
    <x v="5"/>
    <n v="35"/>
  </r>
  <r>
    <d v="2013-09-26T00:00:00"/>
    <s v="ativada"/>
    <s v="Onix general motors"/>
    <x v="4"/>
    <s v="qualificada"/>
    <n v="0.2"/>
    <n v="0"/>
    <n v="1"/>
    <n v="0"/>
    <x v="0"/>
    <x v="62"/>
    <n v="39"/>
  </r>
  <r>
    <d v="2013-09-03T00:00:00"/>
    <s v="ativada"/>
    <s v="carro novo onix 2013"/>
    <x v="2"/>
    <s v="qualificada"/>
    <n v="0.8"/>
    <n v="0"/>
    <n v="3"/>
    <n v="0"/>
    <x v="0"/>
    <x v="43"/>
    <n v="36"/>
  </r>
  <r>
    <d v="2013-09-25T00:00:00"/>
    <s v="ativada"/>
    <s v="novo onix 2014 GM"/>
    <x v="2"/>
    <s v="baixo volume de pesquisa"/>
    <n v="0.85"/>
    <n v="2"/>
    <n v="4"/>
    <n v="0.84"/>
    <x v="0"/>
    <x v="63"/>
    <n v="39"/>
  </r>
  <r>
    <d v="2013-09-25T00:00:00"/>
    <s v="ativada"/>
    <s v="fotos onix 2013"/>
    <x v="0"/>
    <s v="qualificada"/>
    <n v="0.8"/>
    <n v="2"/>
    <n v="15"/>
    <n v="0.96"/>
    <x v="0"/>
    <x v="51"/>
    <n v="39"/>
  </r>
  <r>
    <d v="2013-09-20T00:00:00"/>
    <s v="ativada"/>
    <s v="imagem Onix"/>
    <x v="0"/>
    <s v="qualificada"/>
    <n v="0.42"/>
    <n v="5"/>
    <n v="9"/>
    <n v="1.31"/>
    <x v="0"/>
    <x v="17"/>
    <n v="38"/>
  </r>
  <r>
    <d v="2013-09-01T00:00:00"/>
    <s v="ativada"/>
    <s v="novo onix 2012"/>
    <x v="2"/>
    <s v="qualificada"/>
    <n v="0.67"/>
    <n v="10"/>
    <n v="69"/>
    <n v="2.68"/>
    <x v="0"/>
    <x v="24"/>
    <n v="35"/>
  </r>
  <r>
    <d v="2013-09-24T00:00:00"/>
    <s v="ativada"/>
    <s v="novo Onix automático"/>
    <x v="3"/>
    <s v="qualificada"/>
    <n v="0.8"/>
    <n v="2"/>
    <n v="13"/>
    <n v="0.45"/>
    <x v="0"/>
    <x v="10"/>
    <n v="39"/>
  </r>
  <r>
    <d v="2013-08-29T00:00:00"/>
    <s v="ativada"/>
    <s v="onix 2014 GM"/>
    <x v="2"/>
    <s v="qualificada"/>
    <n v="0.8"/>
    <n v="7"/>
    <n v="37"/>
    <n v="1.61"/>
    <x v="0"/>
    <x v="94"/>
    <n v="35"/>
  </r>
  <r>
    <d v="2013-09-24T00:00:00"/>
    <s v="ativada"/>
    <s v="onix LS 2012"/>
    <x v="8"/>
    <s v="qualificada"/>
    <n v="0.8"/>
    <n v="1"/>
    <n v="4"/>
    <n v="0.61"/>
    <x v="0"/>
    <x v="32"/>
    <n v="39"/>
  </r>
  <r>
    <d v="2013-09-21T00:00:00"/>
    <s v="ativada"/>
    <s v="carro onix LT 2014"/>
    <x v="6"/>
    <s v="qualificada"/>
    <n v="0.8"/>
    <n v="0"/>
    <n v="1"/>
    <n v="0"/>
    <x v="0"/>
    <x v="68"/>
    <n v="38"/>
  </r>
  <r>
    <d v="2013-09-15T00:00:00"/>
    <s v="ativada"/>
    <s v="onix 2014 automático"/>
    <x v="3"/>
    <s v="qualificada"/>
    <n v="0.8"/>
    <n v="7"/>
    <n v="34"/>
    <n v="3.14"/>
    <x v="0"/>
    <x v="12"/>
    <n v="37"/>
  </r>
  <r>
    <d v="2013-09-02T00:00:00"/>
    <s v="ativada"/>
    <s v="Onix 6 velocidades"/>
    <x v="3"/>
    <s v="baixo volume de pesquisa"/>
    <n v="0.8"/>
    <n v="0"/>
    <n v="1"/>
    <n v="0"/>
    <x v="0"/>
    <x v="133"/>
    <n v="36"/>
  </r>
  <r>
    <d v="2013-08-28T00:00:00"/>
    <s v="ativada"/>
    <s v="carro novo Onix"/>
    <x v="1"/>
    <s v="qualificada"/>
    <n v="0.25"/>
    <n v="1"/>
    <n v="5"/>
    <n v="0.24"/>
    <x v="0"/>
    <x v="3"/>
    <n v="35"/>
  </r>
  <r>
    <d v="2013-09-02T00:00:00"/>
    <s v="ativada"/>
    <s v="carro Onix LT"/>
    <x v="6"/>
    <s v="qualificada"/>
    <n v="0.8"/>
    <n v="1"/>
    <n v="16"/>
    <n v="0.21"/>
    <x v="0"/>
    <x v="93"/>
    <n v="36"/>
  </r>
  <r>
    <d v="2013-09-04T00:00:00"/>
    <s v="ativada"/>
    <s v="onyx 2013"/>
    <x v="2"/>
    <s v="qualificada"/>
    <n v="0.8"/>
    <n v="7"/>
    <n v="49"/>
    <n v="1.88"/>
    <x v="0"/>
    <x v="103"/>
    <n v="36"/>
  </r>
  <r>
    <d v="2013-09-06T00:00:00"/>
    <s v="ativada"/>
    <s v="imagens onix 2013"/>
    <x v="0"/>
    <s v="qualificada"/>
    <n v="0.8"/>
    <n v="0"/>
    <n v="2"/>
    <n v="0"/>
    <x v="0"/>
    <x v="11"/>
    <n v="36"/>
  </r>
  <r>
    <d v="2013-09-07T00:00:00"/>
    <s v="ativada"/>
    <s v="carros Onix"/>
    <x v="1"/>
    <s v="qualificada"/>
    <n v="0.37"/>
    <n v="8"/>
    <n v="66"/>
    <n v="1.51"/>
    <x v="0"/>
    <x v="95"/>
    <n v="36"/>
  </r>
  <r>
    <d v="2013-09-21T00:00:00"/>
    <s v="ativada"/>
    <s v="onix 2013 GM"/>
    <x v="2"/>
    <s v="qualificada"/>
    <n v="0.43"/>
    <n v="0"/>
    <n v="1"/>
    <n v="0"/>
    <x v="0"/>
    <x v="104"/>
    <n v="38"/>
  </r>
  <r>
    <d v="2013-09-22T00:00:00"/>
    <s v="ativada"/>
    <s v="Onix chevrolette"/>
    <x v="4"/>
    <s v="qualificada"/>
    <n v="0.8"/>
    <n v="0"/>
    <n v="1"/>
    <n v="0"/>
    <x v="0"/>
    <x v="34"/>
    <n v="38"/>
  </r>
  <r>
    <d v="2013-09-06T00:00:00"/>
    <s v="ativada"/>
    <s v="onyx 2013 chevrolet"/>
    <x v="2"/>
    <s v="baixo volume de pesquisa"/>
    <n v="0.8"/>
    <n v="1"/>
    <n v="10"/>
    <n v="0.13"/>
    <x v="0"/>
    <x v="15"/>
    <n v="36"/>
  </r>
  <r>
    <d v="2013-09-05T00:00:00"/>
    <s v="ativada"/>
    <s v="Onix flex"/>
    <x v="7"/>
    <s v="qualificada"/>
    <n v="0.8"/>
    <n v="0"/>
    <n v="5"/>
    <n v="0"/>
    <x v="0"/>
    <x v="74"/>
    <n v="36"/>
  </r>
  <r>
    <d v="2013-09-05T00:00:00"/>
    <s v="ativada"/>
    <s v="onix 2014 automático"/>
    <x v="3"/>
    <s v="qualificada"/>
    <n v="0.8"/>
    <n v="4"/>
    <n v="44"/>
    <n v="1.35"/>
    <x v="0"/>
    <x v="12"/>
    <n v="36"/>
  </r>
  <r>
    <d v="2013-09-28T00:00:00"/>
    <s v="ativada"/>
    <s v="fotos onix 2013"/>
    <x v="0"/>
    <s v="qualificada"/>
    <n v="0.8"/>
    <n v="0"/>
    <n v="13"/>
    <n v="0"/>
    <x v="0"/>
    <x v="51"/>
    <n v="39"/>
  </r>
  <r>
    <d v="2013-09-25T00:00:00"/>
    <s v="ativada"/>
    <s v="Onix chevrolete"/>
    <x v="4"/>
    <s v="qualificada"/>
    <n v="0.8"/>
    <n v="0"/>
    <n v="5"/>
    <n v="0"/>
    <x v="0"/>
    <x v="14"/>
    <n v="39"/>
  </r>
  <r>
    <d v="2013-09-24T00:00:00"/>
    <s v="ativada"/>
    <s v="carro onix 2012"/>
    <x v="2"/>
    <s v="qualificada"/>
    <n v="0.48"/>
    <n v="0"/>
    <n v="10"/>
    <n v="0"/>
    <x v="0"/>
    <x v="22"/>
    <n v="39"/>
  </r>
  <r>
    <d v="2013-09-03T00:00:00"/>
    <s v="ativada"/>
    <s v="Onix automático"/>
    <x v="3"/>
    <s v="qualificada"/>
    <n v="0.28000000000000003"/>
    <n v="2"/>
    <n v="18"/>
    <n v="0.22"/>
    <x v="0"/>
    <x v="39"/>
    <n v="36"/>
  </r>
  <r>
    <d v="2013-09-28T00:00:00"/>
    <s v="ativada"/>
    <s v="onyx 2014"/>
    <x v="2"/>
    <s v="qualificada"/>
    <n v="0.95"/>
    <n v="3"/>
    <n v="26"/>
    <n v="1.22"/>
    <x v="0"/>
    <x v="49"/>
    <n v="39"/>
  </r>
  <r>
    <d v="2013-08-28T00:00:00"/>
    <s v="ativada"/>
    <s v="Onix LS chevrolet"/>
    <x v="8"/>
    <s v="qualificada"/>
    <n v="0.8"/>
    <n v="1"/>
    <n v="5"/>
    <n v="0.35"/>
    <x v="0"/>
    <x v="73"/>
    <n v="35"/>
  </r>
  <r>
    <d v="2013-09-18T00:00:00"/>
    <s v="ativada"/>
    <s v="Onix chevrolet"/>
    <x v="4"/>
    <s v="qualificada"/>
    <n v="0.75"/>
    <n v="151"/>
    <n v="1248"/>
    <n v="47.47"/>
    <x v="0"/>
    <x v="56"/>
    <n v="38"/>
  </r>
  <r>
    <d v="2013-08-29T00:00:00"/>
    <s v="ativada"/>
    <s v="carros Onix LT"/>
    <x v="6"/>
    <s v="qualificada"/>
    <n v="0.8"/>
    <n v="0"/>
    <n v="1"/>
    <n v="0"/>
    <x v="0"/>
    <x v="89"/>
    <n v="35"/>
  </r>
  <r>
    <d v="2013-09-05T00:00:00"/>
    <s v="ativada"/>
    <s v="Onix diesel"/>
    <x v="7"/>
    <s v="qualificada"/>
    <n v="0.8"/>
    <n v="0"/>
    <n v="0"/>
    <n v="0"/>
    <x v="0"/>
    <x v="28"/>
    <n v="36"/>
  </r>
  <r>
    <d v="2013-09-14T00:00:00"/>
    <s v="ativada"/>
    <s v="Onix chevrolett"/>
    <x v="4"/>
    <s v="qualificada"/>
    <n v="0.8"/>
    <n v="0"/>
    <n v="6"/>
    <n v="0"/>
    <x v="0"/>
    <x v="102"/>
    <n v="37"/>
  </r>
  <r>
    <d v="2013-09-05T00:00:00"/>
    <s v="ativada"/>
    <s v="onix LT 2013"/>
    <x v="6"/>
    <s v="qualificada"/>
    <n v="0.8"/>
    <n v="1"/>
    <n v="12"/>
    <n v="0.12"/>
    <x v="0"/>
    <x v="29"/>
    <n v="36"/>
  </r>
  <r>
    <d v="2013-09-17T00:00:00"/>
    <s v="ativada"/>
    <s v="onix 2014"/>
    <x v="2"/>
    <s v="qualificada"/>
    <n v="0.53"/>
    <n v="92"/>
    <n v="657"/>
    <n v="19.77"/>
    <x v="0"/>
    <x v="27"/>
    <n v="38"/>
  </r>
  <r>
    <d v="2013-09-26T00:00:00"/>
    <s v="ativada"/>
    <s v="lançamento Onix"/>
    <x v="5"/>
    <s v="qualificada"/>
    <n v="0.8"/>
    <n v="6"/>
    <n v="44"/>
    <n v="1.79"/>
    <x v="0"/>
    <x v="77"/>
    <n v="39"/>
  </r>
  <r>
    <d v="2013-09-26T00:00:00"/>
    <s v="ativada"/>
    <s v="onix LS 2012"/>
    <x v="8"/>
    <s v="qualificada"/>
    <n v="0.8"/>
    <n v="0"/>
    <n v="2"/>
    <n v="0"/>
    <x v="0"/>
    <x v="32"/>
    <n v="39"/>
  </r>
  <r>
    <d v="2013-09-15T00:00:00"/>
    <s v="ativada"/>
    <s v="onix 2014 GM"/>
    <x v="2"/>
    <s v="qualificada"/>
    <n v="0.8"/>
    <n v="10"/>
    <n v="58"/>
    <n v="1.76"/>
    <x v="0"/>
    <x v="94"/>
    <n v="37"/>
  </r>
  <r>
    <d v="2013-09-28T00:00:00"/>
    <s v="ativada"/>
    <s v="Onix automática"/>
    <x v="3"/>
    <s v="qualificada"/>
    <n v="0.63"/>
    <n v="0"/>
    <n v="14"/>
    <n v="0"/>
    <x v="0"/>
    <x v="7"/>
    <n v="39"/>
  </r>
  <r>
    <d v="2013-09-09T00:00:00"/>
    <s v="ativada"/>
    <s v="Onyx LT"/>
    <x v="6"/>
    <s v="qualificada"/>
    <n v="0.52"/>
    <n v="1"/>
    <n v="5"/>
    <n v="0.15"/>
    <x v="0"/>
    <x v="91"/>
    <n v="37"/>
  </r>
  <r>
    <d v="2013-09-24T00:00:00"/>
    <s v="ativada"/>
    <s v="novo onix 2014"/>
    <x v="2"/>
    <s v="qualificada"/>
    <n v="0.68"/>
    <n v="10"/>
    <n v="64"/>
    <n v="3.86"/>
    <x v="0"/>
    <x v="8"/>
    <n v="39"/>
  </r>
  <r>
    <d v="2013-08-31T00:00:00"/>
    <s v="ativada"/>
    <s v="onix LT 2012"/>
    <x v="6"/>
    <s v="qualificada"/>
    <n v="0.8"/>
    <n v="2"/>
    <n v="22"/>
    <n v="0.72"/>
    <x v="0"/>
    <x v="64"/>
    <n v="35"/>
  </r>
  <r>
    <d v="2013-09-17T00:00:00"/>
    <s v="ativada"/>
    <s v="foto Onix"/>
    <x v="0"/>
    <s v="qualificada"/>
    <n v="0.34"/>
    <n v="2"/>
    <n v="31"/>
    <n v="0.36"/>
    <x v="0"/>
    <x v="0"/>
    <n v="38"/>
  </r>
  <r>
    <d v="2013-09-17T00:00:00"/>
    <s v="ativada"/>
    <s v="fotos onix 2013"/>
    <x v="0"/>
    <s v="qualificada"/>
    <n v="0.8"/>
    <n v="1"/>
    <n v="21"/>
    <n v="0.69"/>
    <x v="0"/>
    <x v="51"/>
    <n v="38"/>
  </r>
  <r>
    <d v="2013-09-29T00:00:00"/>
    <s v="ativada"/>
    <s v="onix LS 2014 chevrolet"/>
    <x v="8"/>
    <s v="qualificada"/>
    <n v="0.8"/>
    <n v="0"/>
    <n v="1"/>
    <n v="0"/>
    <x v="0"/>
    <x v="126"/>
    <n v="39"/>
  </r>
  <r>
    <d v="2013-09-27T00:00:00"/>
    <s v="ativada"/>
    <s v="carro novo onix 2013"/>
    <x v="2"/>
    <s v="qualificada"/>
    <n v="0.8"/>
    <n v="0"/>
    <n v="3"/>
    <n v="0"/>
    <x v="0"/>
    <x v="43"/>
    <n v="39"/>
  </r>
  <r>
    <d v="2013-09-27T00:00:00"/>
    <s v="ativada"/>
    <s v="Onix bonito"/>
    <x v="9"/>
    <s v="qualificada"/>
    <n v="0.8"/>
    <n v="0"/>
    <n v="0"/>
    <n v="0"/>
    <x v="0"/>
    <x v="84"/>
    <n v="39"/>
  </r>
  <r>
    <d v="2013-09-11T00:00:00"/>
    <s v="ativada"/>
    <s v="carros Onix LT"/>
    <x v="6"/>
    <s v="qualificada"/>
    <n v="0.8"/>
    <n v="2"/>
    <n v="3"/>
    <n v="0.43"/>
    <x v="0"/>
    <x v="89"/>
    <n v="37"/>
  </r>
  <r>
    <d v="2013-09-22T00:00:00"/>
    <s v="ativada"/>
    <s v="onix 2014 chevrolet"/>
    <x v="2"/>
    <s v="qualificada"/>
    <n v="0.26"/>
    <n v="0"/>
    <n v="2"/>
    <n v="0"/>
    <x v="0"/>
    <x v="61"/>
    <n v="38"/>
  </r>
  <r>
    <d v="2013-09-11T00:00:00"/>
    <s v="ativada"/>
    <s v="novo Onix GM"/>
    <x v="4"/>
    <s v="qualificada"/>
    <n v="0.97"/>
    <n v="4"/>
    <n v="21"/>
    <n v="0.82"/>
    <x v="0"/>
    <x v="36"/>
    <n v="37"/>
  </r>
  <r>
    <d v="2013-09-08T00:00:00"/>
    <s v="ativada"/>
    <s v="carros onix 2013"/>
    <x v="2"/>
    <s v="qualificada"/>
    <n v="0.95"/>
    <n v="4"/>
    <n v="19"/>
    <n v="1.04"/>
    <x v="0"/>
    <x v="54"/>
    <n v="36"/>
  </r>
  <r>
    <d v="2013-09-26T00:00:00"/>
    <s v="ativada"/>
    <s v="automóvel Onix"/>
    <x v="1"/>
    <s v="qualificada"/>
    <n v="0.92"/>
    <n v="8"/>
    <n v="57"/>
    <n v="4.8600000000000003"/>
    <x v="0"/>
    <x v="86"/>
    <n v="39"/>
  </r>
  <r>
    <d v="2013-09-09T00:00:00"/>
    <s v="ativada"/>
    <s v="novo onix 2012"/>
    <x v="2"/>
    <s v="qualificada"/>
    <n v="0.67"/>
    <n v="9"/>
    <n v="59"/>
    <n v="3.89"/>
    <x v="0"/>
    <x v="24"/>
    <n v="37"/>
  </r>
  <r>
    <d v="2013-09-18T00:00:00"/>
    <s v="ativada"/>
    <s v="Onyx diesel"/>
    <x v="7"/>
    <s v="qualificada"/>
    <n v="0.8"/>
    <n v="0"/>
    <n v="4"/>
    <n v="0"/>
    <x v="0"/>
    <x v="80"/>
    <n v="38"/>
  </r>
  <r>
    <d v="2013-09-08T00:00:00"/>
    <s v="ativada"/>
    <s v="lançamento onix 2014"/>
    <x v="2"/>
    <s v="qualificada"/>
    <n v="0.8"/>
    <n v="0"/>
    <n v="4"/>
    <n v="0"/>
    <x v="0"/>
    <x v="101"/>
    <n v="36"/>
  </r>
  <r>
    <d v="2013-09-28T00:00:00"/>
    <s v="ativada"/>
    <s v="novo onix 2014 GM"/>
    <x v="2"/>
    <s v="baixo volume de pesquisa"/>
    <n v="0.85"/>
    <n v="1"/>
    <n v="6"/>
    <n v="0.56000000000000005"/>
    <x v="0"/>
    <x v="63"/>
    <n v="39"/>
  </r>
  <r>
    <d v="2013-09-06T00:00:00"/>
    <s v="ativada"/>
    <s v="Onix lindo"/>
    <x v="9"/>
    <s v="qualificada"/>
    <n v="0.9"/>
    <n v="1"/>
    <n v="2"/>
    <n v="0.79"/>
    <x v="0"/>
    <x v="70"/>
    <n v="36"/>
  </r>
  <r>
    <d v="2013-09-20T00:00:00"/>
    <s v="ativada"/>
    <s v="onix 2012 chevrolet"/>
    <x v="2"/>
    <s v="qualificada"/>
    <n v="0.53"/>
    <n v="9"/>
    <n v="34"/>
    <n v="4"/>
    <x v="0"/>
    <x v="37"/>
    <n v="38"/>
  </r>
  <r>
    <d v="2013-08-31T00:00:00"/>
    <s v="ativada"/>
    <s v="carros Onyx"/>
    <x v="1"/>
    <s v="qualificada"/>
    <n v="0.8"/>
    <n v="8"/>
    <n v="91"/>
    <n v="3.54"/>
    <x v="0"/>
    <x v="1"/>
    <n v="35"/>
  </r>
  <r>
    <d v="2013-09-04T00:00:00"/>
    <s v="ativada"/>
    <s v="onyx 2012"/>
    <x v="2"/>
    <s v="qualificada"/>
    <n v="0.85"/>
    <n v="4"/>
    <n v="24"/>
    <n v="1.79"/>
    <x v="0"/>
    <x v="53"/>
    <n v="36"/>
  </r>
  <r>
    <d v="2013-08-30T00:00:00"/>
    <s v="ativada"/>
    <s v="novo onix 2013 chevrolet"/>
    <x v="2"/>
    <s v="qualificada"/>
    <n v="0.9"/>
    <n v="1"/>
    <n v="12"/>
    <n v="0.18"/>
    <x v="0"/>
    <x v="60"/>
    <n v="35"/>
  </r>
  <r>
    <d v="2013-09-24T00:00:00"/>
    <s v="ativada"/>
    <s v="onix 2013 chevrolet"/>
    <x v="2"/>
    <s v="qualificada"/>
    <n v="0.43"/>
    <n v="1"/>
    <n v="1"/>
    <n v="0.24"/>
    <x v="0"/>
    <x v="58"/>
    <n v="39"/>
  </r>
  <r>
    <d v="2013-09-23T00:00:00"/>
    <s v="ativada"/>
    <s v="foto Onyx"/>
    <x v="0"/>
    <s v="qualificada"/>
    <n v="0.63"/>
    <n v="1"/>
    <n v="7"/>
    <n v="0.44"/>
    <x v="0"/>
    <x v="108"/>
    <n v="39"/>
  </r>
  <r>
    <d v="2013-09-25T00:00:00"/>
    <s v="ativada"/>
    <s v="onix LT 2013 chevrolet"/>
    <x v="6"/>
    <s v="qualificada"/>
    <n v="0.8"/>
    <n v="1"/>
    <n v="2"/>
    <n v="0.34"/>
    <x v="0"/>
    <x v="107"/>
    <n v="39"/>
  </r>
  <r>
    <d v="2013-09-05T00:00:00"/>
    <s v="ativada"/>
    <s v="Onix LT chevrolet"/>
    <x v="6"/>
    <s v="qualificada"/>
    <n v="0.2"/>
    <n v="1"/>
    <n v="2"/>
    <n v="0.06"/>
    <x v="0"/>
    <x v="106"/>
    <n v="36"/>
  </r>
  <r>
    <d v="2013-09-25T00:00:00"/>
    <s v="ativada"/>
    <s v="Onix LT"/>
    <x v="6"/>
    <s v="qualificada"/>
    <n v="0.37"/>
    <n v="10"/>
    <n v="111"/>
    <n v="2.35"/>
    <x v="0"/>
    <x v="26"/>
    <n v="39"/>
  </r>
  <r>
    <d v="2013-08-30T00:00:00"/>
    <s v="ativada"/>
    <s v="novo onix 2014 GM"/>
    <x v="2"/>
    <s v="baixo volume de pesquisa"/>
    <n v="0.85"/>
    <n v="1"/>
    <n v="5"/>
    <n v="0.17"/>
    <x v="0"/>
    <x v="63"/>
    <n v="35"/>
  </r>
  <r>
    <d v="2013-09-23T00:00:00"/>
    <s v="ativada"/>
    <s v="onix 2013 automático"/>
    <x v="3"/>
    <s v="qualificada"/>
    <n v="0.8"/>
    <n v="0"/>
    <n v="3"/>
    <n v="0"/>
    <x v="0"/>
    <x v="48"/>
    <n v="39"/>
  </r>
  <r>
    <d v="2013-09-20T00:00:00"/>
    <s v="ativada"/>
    <s v="data de lançamento Onix"/>
    <x v="5"/>
    <s v="qualificada"/>
    <n v="0.8"/>
    <n v="0"/>
    <n v="1"/>
    <n v="0"/>
    <x v="0"/>
    <x v="123"/>
    <n v="38"/>
  </r>
  <r>
    <d v="2013-09-06T00:00:00"/>
    <s v="ativada"/>
    <s v="fotos onix 2012"/>
    <x v="0"/>
    <s v="qualificada"/>
    <n v="0.8"/>
    <n v="0"/>
    <n v="3"/>
    <n v="0"/>
    <x v="0"/>
    <x v="96"/>
    <n v="36"/>
  </r>
  <r>
    <d v="2013-09-08T00:00:00"/>
    <s v="ativada"/>
    <s v="lançamento novo Onix"/>
    <x v="5"/>
    <s v="qualificada"/>
    <n v="0.8"/>
    <n v="0"/>
    <n v="2"/>
    <n v="0"/>
    <x v="0"/>
    <x v="128"/>
    <n v="36"/>
  </r>
  <r>
    <d v="2013-09-26T00:00:00"/>
    <s v="ativada"/>
    <s v="foto Onix"/>
    <x v="0"/>
    <s v="qualificada"/>
    <n v="0.34"/>
    <n v="5"/>
    <n v="32"/>
    <n v="0.83"/>
    <x v="0"/>
    <x v="0"/>
    <n v="39"/>
  </r>
  <r>
    <d v="2013-09-24T00:00:00"/>
    <s v="ativada"/>
    <s v="onyx 2013"/>
    <x v="2"/>
    <s v="qualificada"/>
    <n v="0.8"/>
    <n v="8"/>
    <n v="53"/>
    <n v="3.7"/>
    <x v="0"/>
    <x v="103"/>
    <n v="39"/>
  </r>
  <r>
    <d v="2013-08-28T00:00:00"/>
    <s v="ativada"/>
    <s v="Onyx chevy"/>
    <x v="4"/>
    <s v="qualificada"/>
    <n v="0.37"/>
    <n v="2"/>
    <n v="14"/>
    <n v="0.63"/>
    <x v="0"/>
    <x v="98"/>
    <n v="35"/>
  </r>
  <r>
    <d v="2013-09-15T00:00:00"/>
    <s v="ativada"/>
    <s v="automóvel Onix"/>
    <x v="1"/>
    <s v="qualificada"/>
    <n v="0.92"/>
    <n v="14"/>
    <n v="68"/>
    <n v="4.2"/>
    <x v="0"/>
    <x v="86"/>
    <n v="37"/>
  </r>
  <r>
    <d v="2013-08-29T00:00:00"/>
    <s v="ativada"/>
    <s v="Onix GM"/>
    <x v="4"/>
    <s v="qualificada"/>
    <n v="0.49"/>
    <n v="2"/>
    <n v="55"/>
    <n v="0.46"/>
    <x v="0"/>
    <x v="9"/>
    <n v="35"/>
  </r>
  <r>
    <d v="2013-09-27T00:00:00"/>
    <s v="ativada"/>
    <s v="Onix chevrolete"/>
    <x v="4"/>
    <s v="qualificada"/>
    <n v="0.8"/>
    <n v="1"/>
    <n v="6"/>
    <n v="0.33"/>
    <x v="0"/>
    <x v="14"/>
    <n v="39"/>
  </r>
  <r>
    <d v="2013-09-04T00:00:00"/>
    <s v="ativada"/>
    <s v="onix 2012 chevrolet"/>
    <x v="2"/>
    <s v="qualificada"/>
    <n v="0.53"/>
    <n v="19"/>
    <n v="91"/>
    <n v="3.06"/>
    <x v="0"/>
    <x v="37"/>
    <n v="36"/>
  </r>
  <r>
    <d v="2013-08-28T00:00:00"/>
    <s v="ativada"/>
    <s v="foto onix 2014"/>
    <x v="0"/>
    <s v="qualificada"/>
    <n v="0.8"/>
    <n v="1"/>
    <n v="4"/>
    <n v="0.51"/>
    <x v="0"/>
    <x v="16"/>
    <n v="35"/>
  </r>
  <r>
    <d v="2013-09-20T00:00:00"/>
    <s v="ativada"/>
    <s v="onix 2013 chevrolet"/>
    <x v="2"/>
    <s v="qualificada"/>
    <n v="0.43"/>
    <n v="1"/>
    <n v="3"/>
    <n v="0.42"/>
    <x v="0"/>
    <x v="58"/>
    <n v="38"/>
  </r>
  <r>
    <d v="2013-08-31T00:00:00"/>
    <s v="ativada"/>
    <s v="carros novo Onix"/>
    <x v="1"/>
    <s v="qualificada"/>
    <n v="0.95"/>
    <n v="3"/>
    <n v="24"/>
    <n v="1.74"/>
    <x v="0"/>
    <x v="45"/>
    <n v="35"/>
  </r>
  <r>
    <d v="2013-09-28T00:00:00"/>
    <s v="ativada"/>
    <s v="fotos Onix"/>
    <x v="0"/>
    <s v="qualificada"/>
    <n v="0.27"/>
    <n v="10"/>
    <n v="103"/>
    <n v="1.95"/>
    <x v="0"/>
    <x v="65"/>
    <n v="39"/>
  </r>
  <r>
    <d v="2013-09-25T00:00:00"/>
    <s v="ativada"/>
    <s v="carro onix 2013"/>
    <x v="2"/>
    <s v="qualificada"/>
    <n v="0.48"/>
    <n v="3"/>
    <n v="11"/>
    <n v="0.87"/>
    <x v="0"/>
    <x v="38"/>
    <n v="39"/>
  </r>
  <r>
    <d v="2013-09-16T00:00:00"/>
    <s v="ativada"/>
    <s v="onix LS 2014"/>
    <x v="8"/>
    <s v="qualificada"/>
    <n v="0.8"/>
    <n v="0"/>
    <n v="2"/>
    <n v="0"/>
    <x v="0"/>
    <x v="78"/>
    <n v="38"/>
  </r>
  <r>
    <d v="2013-08-31T00:00:00"/>
    <s v="ativada"/>
    <s v="lançamento onix 2014"/>
    <x v="2"/>
    <s v="qualificada"/>
    <n v="0.8"/>
    <n v="0"/>
    <n v="1"/>
    <n v="0"/>
    <x v="0"/>
    <x v="101"/>
    <n v="35"/>
  </r>
  <r>
    <d v="2013-08-28T00:00:00"/>
    <s v="ativada"/>
    <s v="Onyx flex"/>
    <x v="7"/>
    <s v="qualificada"/>
    <n v="0.8"/>
    <n v="0"/>
    <n v="3"/>
    <n v="0"/>
    <x v="0"/>
    <x v="71"/>
    <n v="35"/>
  </r>
  <r>
    <d v="2013-09-22T00:00:00"/>
    <s v="ativada"/>
    <s v="novo onix 2012"/>
    <x v="2"/>
    <s v="qualificada"/>
    <n v="0.67"/>
    <n v="7"/>
    <n v="31"/>
    <n v="2.7"/>
    <x v="0"/>
    <x v="24"/>
    <n v="38"/>
  </r>
  <r>
    <d v="2013-08-31T00:00:00"/>
    <s v="ativada"/>
    <s v="Onix chevrolete"/>
    <x v="4"/>
    <s v="qualificada"/>
    <n v="0.8"/>
    <n v="0"/>
    <n v="8"/>
    <n v="0"/>
    <x v="0"/>
    <x v="14"/>
    <n v="35"/>
  </r>
  <r>
    <d v="2013-09-10T00:00:00"/>
    <s v="ativada"/>
    <s v="Onyx LS"/>
    <x v="8"/>
    <s v="qualificada"/>
    <n v="0.18"/>
    <n v="0"/>
    <n v="1"/>
    <n v="0"/>
    <x v="0"/>
    <x v="113"/>
    <n v="37"/>
  </r>
  <r>
    <d v="2013-09-08T00:00:00"/>
    <s v="ativada"/>
    <s v="imagens novo Onix"/>
    <x v="0"/>
    <s v="qualificada"/>
    <n v="0.8"/>
    <n v="0"/>
    <n v="1"/>
    <n v="0"/>
    <x v="0"/>
    <x v="21"/>
    <n v="36"/>
  </r>
  <r>
    <d v="2013-09-02T00:00:00"/>
    <s v="ativada"/>
    <s v="onix 2013 automático"/>
    <x v="3"/>
    <s v="qualificada"/>
    <n v="0.8"/>
    <n v="0"/>
    <n v="7"/>
    <n v="0"/>
    <x v="0"/>
    <x v="48"/>
    <n v="36"/>
  </r>
  <r>
    <d v="2013-08-29T00:00:00"/>
    <s v="ativada"/>
    <s v="lançamentos Onix"/>
    <x v="5"/>
    <s v="qualificada"/>
    <n v="0.8"/>
    <n v="2"/>
    <n v="15"/>
    <n v="0.66"/>
    <x v="0"/>
    <x v="18"/>
    <n v="35"/>
  </r>
  <r>
    <d v="2013-09-03T00:00:00"/>
    <s v="ativada"/>
    <s v="Onix LT chevrolet"/>
    <x v="6"/>
    <s v="qualificada"/>
    <n v="0.2"/>
    <n v="0"/>
    <n v="1"/>
    <n v="0"/>
    <x v="0"/>
    <x v="106"/>
    <n v="36"/>
  </r>
  <r>
    <d v="2013-09-07T00:00:00"/>
    <s v="ativada"/>
    <s v="onix LS 2014"/>
    <x v="8"/>
    <s v="qualificada"/>
    <n v="0.8"/>
    <n v="1"/>
    <n v="1"/>
    <n v="0.08"/>
    <x v="0"/>
    <x v="78"/>
    <n v="36"/>
  </r>
  <r>
    <d v="2013-09-23T00:00:00"/>
    <s v="ativada"/>
    <s v="Onix gasolina"/>
    <x v="7"/>
    <s v="qualificada"/>
    <n v="0.8"/>
    <n v="0"/>
    <n v="18"/>
    <n v="0"/>
    <x v="0"/>
    <x v="41"/>
    <n v="39"/>
  </r>
  <r>
    <d v="2013-09-22T00:00:00"/>
    <s v="ativada"/>
    <s v="Onyx automático"/>
    <x v="3"/>
    <s v="baixo volume de pesquisa"/>
    <n v="0.62"/>
    <n v="2"/>
    <n v="12"/>
    <n v="0.9"/>
    <x v="0"/>
    <x v="83"/>
    <n v="38"/>
  </r>
  <r>
    <d v="2013-09-07T00:00:00"/>
    <s v="ativada"/>
    <s v="carros onix 2013"/>
    <x v="2"/>
    <s v="qualificada"/>
    <n v="0.95"/>
    <n v="1"/>
    <n v="18"/>
    <n v="0.36"/>
    <x v="0"/>
    <x v="54"/>
    <n v="36"/>
  </r>
  <r>
    <d v="2013-09-22T00:00:00"/>
    <s v="ativada"/>
    <s v="fotos onix 2012"/>
    <x v="0"/>
    <s v="qualificada"/>
    <n v="0.8"/>
    <n v="0"/>
    <n v="4"/>
    <n v="0"/>
    <x v="0"/>
    <x v="96"/>
    <n v="38"/>
  </r>
  <r>
    <d v="2013-09-15T00:00:00"/>
    <s v="ativada"/>
    <s v="Onix LT"/>
    <x v="6"/>
    <s v="qualificada"/>
    <n v="0.37"/>
    <n v="16"/>
    <n v="78"/>
    <n v="2.4500000000000002"/>
    <x v="0"/>
    <x v="26"/>
    <n v="37"/>
  </r>
  <r>
    <d v="2013-09-14T00:00:00"/>
    <s v="ativada"/>
    <s v="carro Onyx"/>
    <x v="1"/>
    <s v="qualificada"/>
    <n v="0.89"/>
    <n v="7"/>
    <n v="31"/>
    <n v="1.5"/>
    <x v="0"/>
    <x v="82"/>
    <n v="37"/>
  </r>
  <r>
    <d v="2013-09-09T00:00:00"/>
    <s v="ativada"/>
    <s v="veículos Onix"/>
    <x v="1"/>
    <s v="qualificada"/>
    <n v="0.85"/>
    <n v="11"/>
    <n v="67"/>
    <n v="4.1900000000000004"/>
    <x v="0"/>
    <x v="6"/>
    <n v="37"/>
  </r>
  <r>
    <d v="2013-09-07T00:00:00"/>
    <s v="ativada"/>
    <s v="onix 2014 GM"/>
    <x v="2"/>
    <s v="qualificada"/>
    <n v="0.8"/>
    <n v="10"/>
    <n v="45"/>
    <n v="1.6"/>
    <x v="0"/>
    <x v="94"/>
    <n v="36"/>
  </r>
  <r>
    <d v="2013-09-26T00:00:00"/>
    <s v="ativada"/>
    <s v="Onix LS"/>
    <x v="8"/>
    <s v="qualificada"/>
    <n v="0.24"/>
    <n v="5"/>
    <n v="26"/>
    <n v="0.67"/>
    <x v="0"/>
    <x v="97"/>
    <n v="39"/>
  </r>
  <r>
    <d v="2013-09-29T00:00:00"/>
    <s v="ativada"/>
    <s v="Onix chevrolett"/>
    <x v="4"/>
    <s v="qualificada"/>
    <n v="0.8"/>
    <n v="0"/>
    <n v="3"/>
    <n v="0"/>
    <x v="0"/>
    <x v="102"/>
    <n v="39"/>
  </r>
  <r>
    <d v="2013-09-19T00:00:00"/>
    <s v="ativada"/>
    <s v="Novo Onix LS"/>
    <x v="8"/>
    <s v="qualificada"/>
    <n v="0.8"/>
    <n v="0"/>
    <n v="1"/>
    <n v="0"/>
    <x v="0"/>
    <x v="72"/>
    <n v="38"/>
  </r>
  <r>
    <d v="2013-09-24T00:00:00"/>
    <s v="ativada"/>
    <s v="[Onix GM]"/>
    <x v="4"/>
    <s v="qualificada"/>
    <n v="0.41"/>
    <n v="4"/>
    <n v="42"/>
    <n v="0.88"/>
    <x v="0"/>
    <x v="9"/>
    <n v="39"/>
  </r>
  <r>
    <d v="2013-09-06T00:00:00"/>
    <s v="ativada"/>
    <s v="Onix automática"/>
    <x v="3"/>
    <s v="qualificada"/>
    <n v="0.63"/>
    <n v="4"/>
    <n v="32"/>
    <n v="1.3"/>
    <x v="0"/>
    <x v="7"/>
    <n v="36"/>
  </r>
  <r>
    <d v="2013-09-12T00:00:00"/>
    <s v="ativada"/>
    <s v="carro onix 2013"/>
    <x v="2"/>
    <s v="qualificada"/>
    <n v="0.48"/>
    <n v="3"/>
    <n v="19"/>
    <n v="0.35"/>
    <x v="0"/>
    <x v="38"/>
    <n v="37"/>
  </r>
  <r>
    <d v="2013-09-12T00:00:00"/>
    <s v="ativada"/>
    <s v="imagens onix 2014"/>
    <x v="0"/>
    <s v="qualificada"/>
    <n v="0.8"/>
    <n v="0"/>
    <n v="1"/>
    <n v="0"/>
    <x v="0"/>
    <x v="59"/>
    <n v="37"/>
  </r>
  <r>
    <d v="2013-08-31T00:00:00"/>
    <s v="ativada"/>
    <s v="Onyx automático"/>
    <x v="3"/>
    <s v="baixo volume de pesquisa"/>
    <n v="0.62"/>
    <n v="8"/>
    <n v="64"/>
    <n v="3.28"/>
    <x v="0"/>
    <x v="83"/>
    <n v="35"/>
  </r>
  <r>
    <d v="2013-09-14T00:00:00"/>
    <s v="ativada"/>
    <s v="carros onix 2013"/>
    <x v="2"/>
    <s v="qualificada"/>
    <n v="0.95"/>
    <n v="4"/>
    <n v="13"/>
    <n v="1.24"/>
    <x v="0"/>
    <x v="54"/>
    <n v="37"/>
  </r>
  <r>
    <d v="2013-09-06T00:00:00"/>
    <s v="ativada"/>
    <s v="novo onix 2013 chevrolet"/>
    <x v="2"/>
    <s v="qualificada"/>
    <n v="0.9"/>
    <n v="1"/>
    <n v="11"/>
    <n v="0.33"/>
    <x v="0"/>
    <x v="60"/>
    <n v="36"/>
  </r>
  <r>
    <d v="2013-09-10T00:00:00"/>
    <s v="ativada"/>
    <s v="Onix 6 marchas"/>
    <x v="3"/>
    <s v="qualificada"/>
    <n v="0.8"/>
    <n v="1"/>
    <n v="11"/>
    <n v="0.25"/>
    <x v="0"/>
    <x v="4"/>
    <n v="37"/>
  </r>
  <r>
    <d v="2013-09-23T00:00:00"/>
    <s v="ativada"/>
    <s v="[onix 2013]"/>
    <x v="2"/>
    <s v="qualificada"/>
    <n v="0.42"/>
    <n v="71"/>
    <n v="405"/>
    <n v="22.47"/>
    <x v="0"/>
    <x v="42"/>
    <n v="39"/>
  </r>
  <r>
    <d v="2013-09-14T00:00:00"/>
    <s v="ativada"/>
    <s v="novo onix 2014 GM"/>
    <x v="2"/>
    <s v="baixo volume de pesquisa"/>
    <n v="0.85"/>
    <n v="1"/>
    <n v="7"/>
    <n v="0.11"/>
    <x v="0"/>
    <x v="63"/>
    <n v="37"/>
  </r>
  <r>
    <d v="2013-09-24T00:00:00"/>
    <s v="ativada"/>
    <s v="Onix automatizado"/>
    <x v="3"/>
    <s v="qualificada"/>
    <n v="0.8"/>
    <n v="27"/>
    <n v="136"/>
    <n v="7.89"/>
    <x v="0"/>
    <x v="20"/>
    <n v="39"/>
  </r>
  <r>
    <d v="2013-09-08T00:00:00"/>
    <s v="ativada"/>
    <s v="carro onix 2012"/>
    <x v="2"/>
    <s v="qualificada"/>
    <n v="0.48"/>
    <n v="2"/>
    <n v="9"/>
    <n v="0.63"/>
    <x v="0"/>
    <x v="22"/>
    <n v="36"/>
  </r>
  <r>
    <d v="2013-09-15T00:00:00"/>
    <s v="ativada"/>
    <s v="carro Onix LT"/>
    <x v="6"/>
    <s v="qualificada"/>
    <n v="0.8"/>
    <n v="5"/>
    <n v="19"/>
    <n v="1.37"/>
    <x v="0"/>
    <x v="93"/>
    <n v="37"/>
  </r>
  <r>
    <d v="2013-09-28T00:00:00"/>
    <s v="ativada"/>
    <s v="Onix LT"/>
    <x v="6"/>
    <s v="qualificada"/>
    <n v="0.37"/>
    <n v="16"/>
    <n v="96"/>
    <n v="3.85"/>
    <x v="0"/>
    <x v="26"/>
    <n v="39"/>
  </r>
  <r>
    <d v="2013-08-28T00:00:00"/>
    <s v="ativada"/>
    <s v="novo Onix GM"/>
    <x v="4"/>
    <s v="qualificada"/>
    <n v="0.97"/>
    <n v="5"/>
    <n v="32"/>
    <n v="1.89"/>
    <x v="0"/>
    <x v="36"/>
    <n v="35"/>
  </r>
  <r>
    <d v="2013-09-14T00:00:00"/>
    <s v="ativada"/>
    <s v="onix 2014 chevrolet"/>
    <x v="2"/>
    <s v="qualificada"/>
    <n v="0.26"/>
    <n v="0"/>
    <n v="2"/>
    <n v="0"/>
    <x v="0"/>
    <x v="61"/>
    <n v="37"/>
  </r>
  <r>
    <d v="2013-09-01T00:00:00"/>
    <s v="ativada"/>
    <s v="Onix automatizado"/>
    <x v="3"/>
    <s v="qualificada"/>
    <n v="0.8"/>
    <n v="97"/>
    <n v="428"/>
    <n v="41.51"/>
    <x v="0"/>
    <x v="20"/>
    <n v="35"/>
  </r>
  <r>
    <d v="2013-09-12T00:00:00"/>
    <s v="ativada"/>
    <s v="Onix flex"/>
    <x v="7"/>
    <s v="qualificada"/>
    <n v="0.8"/>
    <n v="1"/>
    <n v="3"/>
    <n v="0.12"/>
    <x v="0"/>
    <x v="74"/>
    <n v="37"/>
  </r>
  <r>
    <d v="2013-08-31T00:00:00"/>
    <s v="ativada"/>
    <s v="[Onix chevrolet]"/>
    <x v="4"/>
    <s v="qualificada"/>
    <n v="0.65"/>
    <n v="165"/>
    <n v="678"/>
    <n v="22.29"/>
    <x v="0"/>
    <x v="56"/>
    <n v="35"/>
  </r>
  <r>
    <d v="2013-09-08T00:00:00"/>
    <s v="ativada"/>
    <s v="lançamento onix 2013"/>
    <x v="2"/>
    <s v="qualificada"/>
    <n v="0.8"/>
    <n v="0"/>
    <n v="2"/>
    <n v="0"/>
    <x v="0"/>
    <x v="47"/>
    <n v="36"/>
  </r>
  <r>
    <d v="2013-09-27T00:00:00"/>
    <s v="ativada"/>
    <s v="Onix LT"/>
    <x v="6"/>
    <s v="qualificada"/>
    <n v="0.37"/>
    <n v="22"/>
    <n v="104"/>
    <n v="4.84"/>
    <x v="0"/>
    <x v="26"/>
    <n v="39"/>
  </r>
  <r>
    <d v="2013-09-10T00:00:00"/>
    <s v="ativada"/>
    <s v="carros Onyx"/>
    <x v="1"/>
    <s v="qualificada"/>
    <n v="0.8"/>
    <n v="5"/>
    <n v="63"/>
    <n v="1.79"/>
    <x v="0"/>
    <x v="1"/>
    <n v="37"/>
  </r>
  <r>
    <d v="2013-09-16T00:00:00"/>
    <s v="ativada"/>
    <s v="Onyx chevrolet"/>
    <x v="4"/>
    <s v="qualificada"/>
    <n v="0.43"/>
    <n v="3"/>
    <n v="82"/>
    <n v="0.39"/>
    <x v="0"/>
    <x v="52"/>
    <n v="38"/>
  </r>
  <r>
    <d v="2013-09-29T00:00:00"/>
    <s v="ativada"/>
    <s v="automóveis Onix"/>
    <x v="1"/>
    <s v="qualificada"/>
    <n v="0.6"/>
    <n v="0"/>
    <n v="4"/>
    <n v="0"/>
    <x v="0"/>
    <x v="88"/>
    <n v="39"/>
  </r>
  <r>
    <d v="2013-08-31T00:00:00"/>
    <s v="ativada"/>
    <s v="onix 2013 GM"/>
    <x v="2"/>
    <s v="qualificada"/>
    <n v="0.43"/>
    <n v="1"/>
    <n v="1"/>
    <n v="0.17"/>
    <x v="0"/>
    <x v="104"/>
    <n v="35"/>
  </r>
  <r>
    <d v="2013-09-09T00:00:00"/>
    <s v="ativada"/>
    <s v="novo onix 2014 chevrolet"/>
    <x v="2"/>
    <s v="qualificada"/>
    <n v="0.8"/>
    <n v="0"/>
    <n v="4"/>
    <n v="0"/>
    <x v="0"/>
    <x v="40"/>
    <n v="37"/>
  </r>
  <r>
    <d v="2013-09-11T00:00:00"/>
    <s v="ativada"/>
    <s v="Onix LS GM"/>
    <x v="8"/>
    <s v="qualificada"/>
    <n v="0.8"/>
    <n v="1"/>
    <n v="4"/>
    <n v="0.1"/>
    <x v="0"/>
    <x v="30"/>
    <n v="37"/>
  </r>
  <r>
    <d v="2013-09-13T00:00:00"/>
    <s v="ativada"/>
    <s v="novo Onix automático"/>
    <x v="3"/>
    <s v="qualificada"/>
    <n v="0.8"/>
    <n v="0"/>
    <n v="16"/>
    <n v="0"/>
    <x v="0"/>
    <x v="10"/>
    <n v="37"/>
  </r>
  <r>
    <d v="2013-09-15T00:00:00"/>
    <s v="ativada"/>
    <s v="novo onix 2012 chevrolet"/>
    <x v="2"/>
    <s v="baixo volume de pesquisa"/>
    <n v="0.8"/>
    <n v="0"/>
    <n v="4"/>
    <n v="0"/>
    <x v="0"/>
    <x v="13"/>
    <n v="37"/>
  </r>
  <r>
    <d v="2013-09-15T00:00:00"/>
    <s v="ativada"/>
    <s v="onix 2012 chevrolet"/>
    <x v="2"/>
    <s v="qualificada"/>
    <n v="0.53"/>
    <n v="20"/>
    <n v="89"/>
    <n v="5.25"/>
    <x v="0"/>
    <x v="37"/>
    <n v="37"/>
  </r>
  <r>
    <d v="2013-09-29T00:00:00"/>
    <s v="ativada"/>
    <s v="carro Onyx"/>
    <x v="1"/>
    <s v="qualificada"/>
    <n v="0.89"/>
    <n v="12"/>
    <n v="90"/>
    <n v="4.4400000000000004"/>
    <x v="0"/>
    <x v="82"/>
    <n v="39"/>
  </r>
  <r>
    <d v="2013-09-18T00:00:00"/>
    <s v="ativada"/>
    <s v="onix 2014 automático"/>
    <x v="3"/>
    <s v="qualificada"/>
    <n v="0.8"/>
    <n v="3"/>
    <n v="19"/>
    <n v="1.34"/>
    <x v="0"/>
    <x v="12"/>
    <n v="38"/>
  </r>
  <r>
    <d v="2013-09-06T00:00:00"/>
    <s v="ativada"/>
    <s v="imagem Onix"/>
    <x v="0"/>
    <s v="qualificada"/>
    <n v="0.42"/>
    <n v="0"/>
    <n v="2"/>
    <n v="0"/>
    <x v="0"/>
    <x v="17"/>
    <n v="36"/>
  </r>
  <r>
    <d v="2013-09-02T00:00:00"/>
    <s v="ativada"/>
    <s v="carro novo Onix"/>
    <x v="1"/>
    <s v="qualificada"/>
    <n v="0.25"/>
    <n v="0"/>
    <n v="4"/>
    <n v="0"/>
    <x v="0"/>
    <x v="3"/>
    <n v="36"/>
  </r>
  <r>
    <d v="2013-09-11T00:00:00"/>
    <s v="ativada"/>
    <s v="veículo Onix"/>
    <x v="1"/>
    <s v="qualificada"/>
    <n v="0.38"/>
    <n v="0"/>
    <n v="3"/>
    <n v="0"/>
    <x v="0"/>
    <x v="19"/>
    <n v="37"/>
  </r>
  <r>
    <d v="2013-08-30T00:00:00"/>
    <s v="ativada"/>
    <s v="Onyx automático"/>
    <x v="3"/>
    <s v="baixo volume de pesquisa"/>
    <n v="0.62"/>
    <n v="3"/>
    <n v="70"/>
    <n v="0.39"/>
    <x v="0"/>
    <x v="83"/>
    <n v="35"/>
  </r>
  <r>
    <d v="2013-09-18T00:00:00"/>
    <s v="ativada"/>
    <s v="Onix câmbio automático"/>
    <x v="3"/>
    <s v="qualificada"/>
    <n v="0.8"/>
    <n v="0"/>
    <n v="21"/>
    <n v="0"/>
    <x v="0"/>
    <x v="31"/>
    <n v="38"/>
  </r>
  <r>
    <d v="2013-09-25T00:00:00"/>
    <s v="ativada"/>
    <s v="carros onix LT 2013"/>
    <x v="6"/>
    <s v="qualificada"/>
    <n v="0.8"/>
    <n v="0"/>
    <n v="1"/>
    <n v="0"/>
    <x v="0"/>
    <x v="135"/>
    <n v="39"/>
  </r>
  <r>
    <d v="2013-09-13T00:00:00"/>
    <s v="ativada"/>
    <s v="onix 2013 automático"/>
    <x v="3"/>
    <s v="qualificada"/>
    <n v="0.8"/>
    <n v="1"/>
    <n v="12"/>
    <n v="0.13"/>
    <x v="0"/>
    <x v="48"/>
    <n v="37"/>
  </r>
  <r>
    <d v="2013-09-09T00:00:00"/>
    <s v="ativada"/>
    <s v="novo onix 2013 chevrolet"/>
    <x v="2"/>
    <s v="qualificada"/>
    <n v="0.9"/>
    <n v="1"/>
    <n v="14"/>
    <n v="0.03"/>
    <x v="0"/>
    <x v="60"/>
    <n v="37"/>
  </r>
  <r>
    <d v="2013-09-18T00:00:00"/>
    <s v="ativada"/>
    <s v="Onix chevrolette"/>
    <x v="4"/>
    <s v="qualificada"/>
    <n v="0.8"/>
    <n v="2"/>
    <n v="4"/>
    <n v="1.22"/>
    <x v="0"/>
    <x v="34"/>
    <n v="38"/>
  </r>
  <r>
    <d v="2013-09-06T00:00:00"/>
    <s v="ativada"/>
    <s v="Onix automatizado"/>
    <x v="3"/>
    <s v="qualificada"/>
    <n v="0.8"/>
    <n v="90"/>
    <n v="446"/>
    <n v="25.66"/>
    <x v="0"/>
    <x v="20"/>
    <n v="36"/>
  </r>
  <r>
    <d v="2013-09-03T00:00:00"/>
    <s v="ativada"/>
    <s v="onix 2013 GM"/>
    <x v="2"/>
    <s v="qualificada"/>
    <n v="0.43"/>
    <n v="1"/>
    <n v="3"/>
    <n v="0.12"/>
    <x v="0"/>
    <x v="104"/>
    <n v="36"/>
  </r>
  <r>
    <d v="2013-09-24T00:00:00"/>
    <s v="ativada"/>
    <s v="novo onix 2012"/>
    <x v="2"/>
    <s v="qualificada"/>
    <n v="0.67"/>
    <n v="3"/>
    <n v="41"/>
    <n v="1.88"/>
    <x v="0"/>
    <x v="24"/>
    <n v="39"/>
  </r>
  <r>
    <d v="2013-09-24T00:00:00"/>
    <s v="ativada"/>
    <s v="onix LS 2013 chevrolet"/>
    <x v="8"/>
    <s v="qualificada"/>
    <n v="0.8"/>
    <n v="0"/>
    <n v="10"/>
    <n v="0"/>
    <x v="0"/>
    <x v="118"/>
    <n v="39"/>
  </r>
  <r>
    <d v="2013-08-29T00:00:00"/>
    <s v="ativada"/>
    <s v="carro Onix"/>
    <x v="1"/>
    <s v="qualificada"/>
    <n v="0.5"/>
    <n v="83"/>
    <n v="647"/>
    <n v="14.67"/>
    <x v="0"/>
    <x v="115"/>
    <n v="35"/>
  </r>
  <r>
    <d v="2013-09-19T00:00:00"/>
    <s v="ativada"/>
    <s v="carro onix 2012"/>
    <x v="2"/>
    <s v="qualificada"/>
    <n v="0.48"/>
    <n v="1"/>
    <n v="7"/>
    <n v="0.36"/>
    <x v="0"/>
    <x v="22"/>
    <n v="38"/>
  </r>
  <r>
    <d v="2013-09-10T00:00:00"/>
    <s v="ativada"/>
    <s v="onix 2013"/>
    <x v="2"/>
    <s v="qualificada"/>
    <n v="0.43"/>
    <n v="8"/>
    <n v="50"/>
    <n v="0.68"/>
    <x v="0"/>
    <x v="42"/>
    <n v="37"/>
  </r>
  <r>
    <d v="2013-09-23T00:00:00"/>
    <s v="ativada"/>
    <s v="Onix econômico"/>
    <x v="9"/>
    <s v="qualificada"/>
    <n v="0.9"/>
    <n v="0"/>
    <n v="5"/>
    <n v="0"/>
    <x v="0"/>
    <x v="33"/>
    <n v="39"/>
  </r>
  <r>
    <d v="2013-09-13T00:00:00"/>
    <s v="ativada"/>
    <s v="onix LS 2014"/>
    <x v="8"/>
    <s v="qualificada"/>
    <n v="0.8"/>
    <n v="2"/>
    <n v="4"/>
    <n v="0.65"/>
    <x v="0"/>
    <x v="78"/>
    <n v="37"/>
  </r>
  <r>
    <d v="2013-09-20T00:00:00"/>
    <s v="ativada"/>
    <s v="onix LT 2012 chevrolet"/>
    <x v="6"/>
    <s v="baixo volume de pesquisa"/>
    <n v="0.8"/>
    <n v="0"/>
    <n v="0"/>
    <n v="0"/>
    <x v="0"/>
    <x v="105"/>
    <n v="38"/>
  </r>
  <r>
    <d v="2013-09-04T00:00:00"/>
    <s v="ativada"/>
    <s v="Onix automático"/>
    <x v="3"/>
    <s v="qualificada"/>
    <n v="0.28000000000000003"/>
    <n v="0"/>
    <n v="15"/>
    <n v="0"/>
    <x v="0"/>
    <x v="39"/>
    <n v="36"/>
  </r>
  <r>
    <d v="2013-08-28T00:00:00"/>
    <s v="ativada"/>
    <s v="Onix LT chevrolet"/>
    <x v="6"/>
    <s v="qualificada"/>
    <n v="0.2"/>
    <n v="0"/>
    <n v="0"/>
    <n v="0"/>
    <x v="0"/>
    <x v="106"/>
    <n v="35"/>
  </r>
  <r>
    <d v="2013-09-05T00:00:00"/>
    <s v="ativada"/>
    <s v="veículos Onix"/>
    <x v="1"/>
    <s v="qualificada"/>
    <n v="0.85"/>
    <n v="5"/>
    <n v="48"/>
    <n v="2.6"/>
    <x v="0"/>
    <x v="6"/>
    <n v="36"/>
  </r>
  <r>
    <d v="2013-09-17T00:00:00"/>
    <s v="ativada"/>
    <s v="carros Onix LT"/>
    <x v="6"/>
    <s v="qualificada"/>
    <n v="0.8"/>
    <n v="0"/>
    <n v="1"/>
    <n v="0"/>
    <x v="0"/>
    <x v="89"/>
    <n v="38"/>
  </r>
  <r>
    <d v="2013-09-11T00:00:00"/>
    <s v="ativada"/>
    <s v="carros onix 2013"/>
    <x v="2"/>
    <s v="qualificada"/>
    <n v="0.95"/>
    <n v="4"/>
    <n v="19"/>
    <n v="0.85"/>
    <x v="0"/>
    <x v="54"/>
    <n v="37"/>
  </r>
  <r>
    <d v="2013-09-22T00:00:00"/>
    <s v="ativada"/>
    <s v="imagens onix 2014"/>
    <x v="0"/>
    <s v="qualificada"/>
    <n v="0.8"/>
    <n v="0"/>
    <n v="1"/>
    <n v="0"/>
    <x v="0"/>
    <x v="59"/>
    <n v="38"/>
  </r>
  <r>
    <d v="2013-09-02T00:00:00"/>
    <s v="ativada"/>
    <s v="Onix GM"/>
    <x v="4"/>
    <s v="qualificada"/>
    <n v="0.49"/>
    <n v="6"/>
    <n v="68"/>
    <n v="0.56000000000000005"/>
    <x v="0"/>
    <x v="9"/>
    <n v="36"/>
  </r>
  <r>
    <d v="2013-09-28T00:00:00"/>
    <s v="ativada"/>
    <s v="foto Onix"/>
    <x v="0"/>
    <s v="qualificada"/>
    <n v="0.34"/>
    <n v="1"/>
    <n v="26"/>
    <n v="7.0000000000000007E-2"/>
    <x v="0"/>
    <x v="0"/>
    <n v="39"/>
  </r>
  <r>
    <d v="2013-09-10T00:00:00"/>
    <s v="ativada"/>
    <s v="carro Onyx"/>
    <x v="1"/>
    <s v="qualificada"/>
    <n v="0.89"/>
    <n v="7"/>
    <n v="49"/>
    <n v="2.2200000000000002"/>
    <x v="0"/>
    <x v="82"/>
    <n v="37"/>
  </r>
  <r>
    <d v="2013-09-07T00:00:00"/>
    <s v="ativada"/>
    <s v="onix 2013 automático"/>
    <x v="3"/>
    <s v="qualificada"/>
    <n v="0.8"/>
    <n v="0"/>
    <n v="13"/>
    <n v="0"/>
    <x v="0"/>
    <x v="48"/>
    <n v="36"/>
  </r>
  <r>
    <d v="2013-08-30T00:00:00"/>
    <s v="ativada"/>
    <s v="carro onix 2013"/>
    <x v="2"/>
    <s v="qualificada"/>
    <n v="0.48"/>
    <n v="2"/>
    <n v="13"/>
    <n v="0.41"/>
    <x v="0"/>
    <x v="38"/>
    <n v="35"/>
  </r>
  <r>
    <d v="2013-09-15T00:00:00"/>
    <s v="ativada"/>
    <s v="Onix LS chevrolet"/>
    <x v="8"/>
    <s v="qualificada"/>
    <n v="0.8"/>
    <n v="1"/>
    <n v="2"/>
    <n v="0.09"/>
    <x v="0"/>
    <x v="73"/>
    <n v="37"/>
  </r>
  <r>
    <d v="2013-08-31T00:00:00"/>
    <s v="ativada"/>
    <s v="onix 2014 GM"/>
    <x v="2"/>
    <s v="qualificada"/>
    <n v="0.8"/>
    <n v="10"/>
    <n v="47"/>
    <n v="4.3899999999999997"/>
    <x v="0"/>
    <x v="94"/>
    <n v="35"/>
  </r>
  <r>
    <d v="2013-09-13T00:00:00"/>
    <s v="ativada"/>
    <s v="onix 2014"/>
    <x v="2"/>
    <s v="qualificada"/>
    <n v="0.53"/>
    <n v="78"/>
    <n v="537"/>
    <n v="13.66"/>
    <x v="0"/>
    <x v="27"/>
    <n v="37"/>
  </r>
  <r>
    <d v="2013-09-03T00:00:00"/>
    <s v="ativada"/>
    <s v="carro onix 2014"/>
    <x v="2"/>
    <s v="qualificada"/>
    <n v="0.8"/>
    <n v="2"/>
    <n v="18"/>
    <n v="0.72"/>
    <x v="0"/>
    <x v="25"/>
    <n v="36"/>
  </r>
  <r>
    <d v="2013-09-03T00:00:00"/>
    <s v="ativada"/>
    <s v="novo onix 2012 chevrolet"/>
    <x v="2"/>
    <s v="baixo volume de pesquisa"/>
    <n v="0.8"/>
    <n v="0"/>
    <n v="9"/>
    <n v="0"/>
    <x v="0"/>
    <x v="13"/>
    <n v="36"/>
  </r>
  <r>
    <d v="2013-09-18T00:00:00"/>
    <s v="ativada"/>
    <s v="onyx 2014 chevrolet"/>
    <x v="2"/>
    <s v="qualificada"/>
    <n v="0.8"/>
    <n v="1"/>
    <n v="4"/>
    <n v="0.76"/>
    <x v="0"/>
    <x v="23"/>
    <n v="38"/>
  </r>
  <r>
    <d v="2013-09-03T00:00:00"/>
    <s v="ativada"/>
    <s v="lançamento onix 2014"/>
    <x v="2"/>
    <s v="qualificada"/>
    <n v="0.8"/>
    <n v="0"/>
    <n v="2"/>
    <n v="0"/>
    <x v="0"/>
    <x v="101"/>
    <n v="36"/>
  </r>
  <r>
    <d v="2013-09-11T00:00:00"/>
    <s v="ativada"/>
    <s v="Onix gasolina"/>
    <x v="7"/>
    <s v="qualificada"/>
    <n v="0.8"/>
    <n v="1"/>
    <n v="24"/>
    <n v="0.79"/>
    <x v="0"/>
    <x v="41"/>
    <n v="37"/>
  </r>
  <r>
    <d v="2013-09-16T00:00:00"/>
    <s v="ativada"/>
    <s v="onix LT 2012"/>
    <x v="6"/>
    <s v="qualificada"/>
    <n v="0.8"/>
    <n v="2"/>
    <n v="16"/>
    <n v="1.19"/>
    <x v="0"/>
    <x v="64"/>
    <n v="38"/>
  </r>
  <r>
    <d v="2013-09-11T00:00:00"/>
    <s v="ativada"/>
    <s v="fotos onix 2013"/>
    <x v="0"/>
    <s v="qualificada"/>
    <n v="0.8"/>
    <n v="3"/>
    <n v="11"/>
    <n v="0.72"/>
    <x v="0"/>
    <x v="51"/>
    <n v="37"/>
  </r>
  <r>
    <d v="2013-09-07T00:00:00"/>
    <s v="ativada"/>
    <s v="carro Onyx"/>
    <x v="1"/>
    <s v="qualificada"/>
    <n v="0.89"/>
    <n v="2"/>
    <n v="33"/>
    <n v="0.89"/>
    <x v="0"/>
    <x v="82"/>
    <n v="36"/>
  </r>
  <r>
    <d v="2013-09-20T00:00:00"/>
    <s v="ativada"/>
    <s v="fotos Onyx"/>
    <x v="0"/>
    <s v="qualificada"/>
    <n v="0.67"/>
    <n v="0"/>
    <n v="9"/>
    <n v="0"/>
    <x v="0"/>
    <x v="87"/>
    <n v="38"/>
  </r>
  <r>
    <d v="2013-09-11T00:00:00"/>
    <s v="ativada"/>
    <s v="onix LS 2012"/>
    <x v="8"/>
    <s v="qualificada"/>
    <n v="0.8"/>
    <n v="0"/>
    <n v="4"/>
    <n v="0"/>
    <x v="0"/>
    <x v="32"/>
    <n v="37"/>
  </r>
  <r>
    <d v="2013-09-15T00:00:00"/>
    <s v="ativada"/>
    <s v="Onix bonito"/>
    <x v="9"/>
    <s v="qualificada"/>
    <n v="0.8"/>
    <n v="0"/>
    <n v="0"/>
    <n v="0"/>
    <x v="0"/>
    <x v="84"/>
    <n v="37"/>
  </r>
  <r>
    <d v="2013-09-10T00:00:00"/>
    <s v="ativada"/>
    <s v="carros Onix LT"/>
    <x v="6"/>
    <s v="qualificada"/>
    <n v="0.8"/>
    <n v="0"/>
    <n v="6"/>
    <n v="0"/>
    <x v="0"/>
    <x v="89"/>
    <n v="37"/>
  </r>
  <r>
    <d v="2013-09-08T00:00:00"/>
    <s v="ativada"/>
    <s v="Onix câmbio automático"/>
    <x v="3"/>
    <s v="qualificada"/>
    <n v="0.8"/>
    <n v="4"/>
    <n v="57"/>
    <n v="2.4300000000000002"/>
    <x v="0"/>
    <x v="31"/>
    <n v="36"/>
  </r>
  <r>
    <d v="2013-09-29T00:00:00"/>
    <s v="ativada"/>
    <s v="carro Onix LT"/>
    <x v="6"/>
    <s v="qualificada"/>
    <n v="0.8"/>
    <n v="0"/>
    <n v="7"/>
    <n v="0"/>
    <x v="0"/>
    <x v="93"/>
    <n v="39"/>
  </r>
  <r>
    <d v="2013-09-24T00:00:00"/>
    <s v="ativada"/>
    <s v="Onix GM"/>
    <x v="4"/>
    <s v="qualificada"/>
    <n v="0.49"/>
    <n v="8"/>
    <n v="51"/>
    <n v="1.83"/>
    <x v="0"/>
    <x v="9"/>
    <n v="39"/>
  </r>
  <r>
    <d v="2013-09-08T00:00:00"/>
    <s v="ativada"/>
    <s v="lançamentos Onix"/>
    <x v="5"/>
    <s v="qualificada"/>
    <n v="0.8"/>
    <n v="1"/>
    <n v="6"/>
    <n v="0.26"/>
    <x v="0"/>
    <x v="18"/>
    <n v="36"/>
  </r>
  <r>
    <d v="2013-09-18T00:00:00"/>
    <s v="ativada"/>
    <s v="carros Onix LS"/>
    <x v="8"/>
    <s v="qualificada"/>
    <n v="0.8"/>
    <n v="1"/>
    <n v="1"/>
    <n v="0.51"/>
    <x v="0"/>
    <x v="99"/>
    <n v="38"/>
  </r>
  <r>
    <d v="2013-09-07T00:00:00"/>
    <s v="ativada"/>
    <s v="carro novo onix 2013"/>
    <x v="2"/>
    <s v="qualificada"/>
    <n v="0.8"/>
    <n v="0"/>
    <n v="2"/>
    <n v="0"/>
    <x v="0"/>
    <x v="43"/>
    <n v="36"/>
  </r>
  <r>
    <d v="2013-09-29T00:00:00"/>
    <s v="ativada"/>
    <s v="carro Onix"/>
    <x v="1"/>
    <s v="qualificada"/>
    <n v="0.5"/>
    <n v="70"/>
    <n v="447"/>
    <n v="15.02"/>
    <x v="0"/>
    <x v="115"/>
    <n v="39"/>
  </r>
  <r>
    <d v="2013-09-19T00:00:00"/>
    <s v="ativada"/>
    <s v="imagem Onix"/>
    <x v="0"/>
    <s v="qualificada"/>
    <n v="0.42"/>
    <n v="1"/>
    <n v="4"/>
    <n v="0.24"/>
    <x v="0"/>
    <x v="17"/>
    <n v="38"/>
  </r>
  <r>
    <d v="2013-09-19T00:00:00"/>
    <s v="ativada"/>
    <s v="carros onix 2013"/>
    <x v="2"/>
    <s v="qualificada"/>
    <n v="0.95"/>
    <n v="4"/>
    <n v="32"/>
    <n v="2.09"/>
    <x v="0"/>
    <x v="54"/>
    <n v="38"/>
  </r>
  <r>
    <d v="2013-08-29T00:00:00"/>
    <s v="ativada"/>
    <s v="Onix chevrolet"/>
    <x v="4"/>
    <s v="qualificada"/>
    <n v="0.75"/>
    <n v="508"/>
    <n v="2207"/>
    <n v="108.96"/>
    <x v="0"/>
    <x v="56"/>
    <n v="35"/>
  </r>
  <r>
    <d v="2013-09-12T00:00:00"/>
    <s v="ativada"/>
    <s v="onyx 2014"/>
    <x v="2"/>
    <s v="qualificada"/>
    <n v="0.95"/>
    <n v="0"/>
    <n v="18"/>
    <n v="0"/>
    <x v="0"/>
    <x v="49"/>
    <n v="37"/>
  </r>
  <r>
    <d v="2013-09-09T00:00:00"/>
    <s v="ativada"/>
    <s v="imagem novo Onix"/>
    <x v="0"/>
    <s v="qualificada"/>
    <n v="0.8"/>
    <n v="0"/>
    <n v="1"/>
    <n v="0"/>
    <x v="0"/>
    <x v="55"/>
    <n v="37"/>
  </r>
  <r>
    <d v="2013-09-26T00:00:00"/>
    <s v="ativada"/>
    <s v="Onix câmbio automático"/>
    <x v="3"/>
    <s v="qualificada"/>
    <n v="0.8"/>
    <n v="2"/>
    <n v="18"/>
    <n v="0.6"/>
    <x v="0"/>
    <x v="31"/>
    <n v="39"/>
  </r>
  <r>
    <d v="2013-09-26T00:00:00"/>
    <s v="ativada"/>
    <s v="onyx 2012"/>
    <x v="2"/>
    <s v="qualificada"/>
    <n v="0.85"/>
    <n v="0"/>
    <n v="4"/>
    <n v="0"/>
    <x v="0"/>
    <x v="53"/>
    <n v="39"/>
  </r>
  <r>
    <d v="2013-09-22T00:00:00"/>
    <s v="ativada"/>
    <s v="onix 2013 GM"/>
    <x v="2"/>
    <s v="qualificada"/>
    <n v="0.43"/>
    <n v="0"/>
    <n v="2"/>
    <n v="0"/>
    <x v="0"/>
    <x v="104"/>
    <n v="38"/>
  </r>
  <r>
    <d v="2013-09-05T00:00:00"/>
    <s v="ativada"/>
    <s v="carro Onix LT"/>
    <x v="6"/>
    <s v="qualificada"/>
    <n v="0.8"/>
    <n v="0"/>
    <n v="9"/>
    <n v="0"/>
    <x v="0"/>
    <x v="93"/>
    <n v="36"/>
  </r>
  <r>
    <d v="2013-09-15T00:00:00"/>
    <s v="ativada"/>
    <s v="Onix GM"/>
    <x v="4"/>
    <s v="qualificada"/>
    <n v="0.49"/>
    <n v="12"/>
    <n v="104"/>
    <n v="1.61"/>
    <x v="0"/>
    <x v="9"/>
    <n v="37"/>
  </r>
  <r>
    <d v="2013-09-25T00:00:00"/>
    <s v="ativada"/>
    <s v="imagens Onix"/>
    <x v="0"/>
    <s v="qualificada"/>
    <n v="0.63"/>
    <n v="4"/>
    <n v="23"/>
    <n v="1.01"/>
    <x v="0"/>
    <x v="112"/>
    <n v="39"/>
  </r>
  <r>
    <d v="2013-09-26T00:00:00"/>
    <s v="ativada"/>
    <s v="Onix chevrolet"/>
    <x v="4"/>
    <s v="qualificada"/>
    <n v="0.75"/>
    <n v="420"/>
    <n v="2012"/>
    <n v="152.84"/>
    <x v="0"/>
    <x v="56"/>
    <n v="39"/>
  </r>
  <r>
    <d v="2013-09-17T00:00:00"/>
    <s v="ativada"/>
    <s v="carro novo onix 2014"/>
    <x v="2"/>
    <s v="qualificada"/>
    <n v="0.8"/>
    <n v="0"/>
    <n v="1"/>
    <n v="0"/>
    <x v="0"/>
    <x v="111"/>
    <n v="38"/>
  </r>
  <r>
    <d v="2013-09-01T00:00:00"/>
    <s v="ativada"/>
    <s v="[Onix GM]"/>
    <x v="4"/>
    <s v="qualificada"/>
    <n v="0.41"/>
    <n v="8"/>
    <n v="29"/>
    <n v="1.94"/>
    <x v="0"/>
    <x v="9"/>
    <n v="35"/>
  </r>
  <r>
    <d v="2013-09-11T00:00:00"/>
    <s v="ativada"/>
    <s v="carros novo Onix"/>
    <x v="1"/>
    <s v="qualificada"/>
    <n v="0.95"/>
    <n v="3"/>
    <n v="17"/>
    <n v="1.66"/>
    <x v="0"/>
    <x v="45"/>
    <n v="37"/>
  </r>
  <r>
    <d v="2013-09-11T00:00:00"/>
    <s v="ativada"/>
    <s v="Onix flex"/>
    <x v="7"/>
    <s v="qualificada"/>
    <n v="0.8"/>
    <n v="0"/>
    <n v="4"/>
    <n v="0"/>
    <x v="0"/>
    <x v="74"/>
    <n v="37"/>
  </r>
  <r>
    <d v="2013-09-07T00:00:00"/>
    <s v="ativada"/>
    <s v="Onyx automático"/>
    <x v="3"/>
    <s v="baixo volume de pesquisa"/>
    <n v="0.62"/>
    <n v="5"/>
    <n v="59"/>
    <n v="1.01"/>
    <x v="0"/>
    <x v="83"/>
    <n v="36"/>
  </r>
  <r>
    <d v="2013-09-02T00:00:00"/>
    <s v="ativada"/>
    <s v="Onix chevrolete"/>
    <x v="4"/>
    <s v="qualificada"/>
    <n v="0.8"/>
    <n v="2"/>
    <n v="5"/>
    <n v="0.23"/>
    <x v="0"/>
    <x v="14"/>
    <n v="36"/>
  </r>
  <r>
    <d v="2013-09-26T00:00:00"/>
    <s v="ativada"/>
    <s v="onix 2014 automático"/>
    <x v="3"/>
    <s v="qualificada"/>
    <n v="0.8"/>
    <n v="2"/>
    <n v="10"/>
    <n v="0.83"/>
    <x v="0"/>
    <x v="12"/>
    <n v="39"/>
  </r>
  <r>
    <d v="2013-09-11T00:00:00"/>
    <s v="ativada"/>
    <s v="Onyx flex"/>
    <x v="7"/>
    <s v="qualificada"/>
    <n v="0.8"/>
    <n v="0"/>
    <n v="1"/>
    <n v="0"/>
    <x v="0"/>
    <x v="71"/>
    <n v="37"/>
  </r>
  <r>
    <d v="2013-09-13T00:00:00"/>
    <s v="ativada"/>
    <s v="novo onix 2014 chevrolet"/>
    <x v="2"/>
    <s v="qualificada"/>
    <n v="0.8"/>
    <n v="1"/>
    <n v="2"/>
    <n v="0.31"/>
    <x v="0"/>
    <x v="40"/>
    <n v="37"/>
  </r>
  <r>
    <d v="2013-08-28T00:00:00"/>
    <s v="ativada"/>
    <s v="Onix chevrolette"/>
    <x v="4"/>
    <s v="qualificada"/>
    <n v="0.8"/>
    <n v="1"/>
    <n v="5"/>
    <n v="0.26"/>
    <x v="0"/>
    <x v="34"/>
    <n v="35"/>
  </r>
  <r>
    <d v="2013-09-21T00:00:00"/>
    <s v="ativada"/>
    <s v="novo Onix automático"/>
    <x v="3"/>
    <s v="qualificada"/>
    <n v="0.8"/>
    <n v="3"/>
    <n v="17"/>
    <n v="0.52"/>
    <x v="0"/>
    <x v="10"/>
    <n v="38"/>
  </r>
  <r>
    <d v="2013-09-07T00:00:00"/>
    <s v="ativada"/>
    <s v="imagem Onix"/>
    <x v="0"/>
    <s v="qualificada"/>
    <n v="0.42"/>
    <n v="0"/>
    <n v="12"/>
    <n v="0"/>
    <x v="0"/>
    <x v="17"/>
    <n v="36"/>
  </r>
  <r>
    <d v="2013-09-08T00:00:00"/>
    <s v="ativada"/>
    <s v="onix 2014 GM"/>
    <x v="2"/>
    <s v="qualificada"/>
    <n v="0.8"/>
    <n v="7"/>
    <n v="58"/>
    <n v="1.25"/>
    <x v="0"/>
    <x v="94"/>
    <n v="36"/>
  </r>
  <r>
    <d v="2013-09-04T00:00:00"/>
    <s v="ativada"/>
    <s v="onix 2013 GM"/>
    <x v="2"/>
    <s v="qualificada"/>
    <n v="0.43"/>
    <n v="1"/>
    <n v="3"/>
    <n v="0.31"/>
    <x v="0"/>
    <x v="104"/>
    <n v="36"/>
  </r>
  <r>
    <d v="2013-09-18T00:00:00"/>
    <s v="ativada"/>
    <s v="novo Onix GM"/>
    <x v="4"/>
    <s v="qualificada"/>
    <n v="0.97"/>
    <n v="2"/>
    <n v="14"/>
    <n v="1.25"/>
    <x v="0"/>
    <x v="36"/>
    <n v="38"/>
  </r>
  <r>
    <d v="2013-09-05T00:00:00"/>
    <s v="ativada"/>
    <s v="fotos Onyx"/>
    <x v="0"/>
    <s v="qualificada"/>
    <n v="0.67"/>
    <n v="0"/>
    <n v="2"/>
    <n v="0"/>
    <x v="0"/>
    <x v="87"/>
    <n v="36"/>
  </r>
  <r>
    <d v="2013-09-01T00:00:00"/>
    <s v="ativada"/>
    <s v="veículo Onix"/>
    <x v="1"/>
    <s v="qualificada"/>
    <n v="0.38"/>
    <n v="0"/>
    <n v="2"/>
    <n v="0"/>
    <x v="0"/>
    <x v="19"/>
    <n v="35"/>
  </r>
  <r>
    <d v="2013-09-16T00:00:00"/>
    <s v="ativada"/>
    <s v="Onix flex"/>
    <x v="7"/>
    <s v="qualificada"/>
    <n v="0.8"/>
    <n v="1"/>
    <n v="6"/>
    <n v="0.21"/>
    <x v="0"/>
    <x v="74"/>
    <n v="38"/>
  </r>
  <r>
    <d v="2013-09-10T00:00:00"/>
    <s v="ativada"/>
    <s v="onix 2014 chevrolet"/>
    <x v="2"/>
    <s v="qualificada"/>
    <n v="0.26"/>
    <n v="1"/>
    <n v="1"/>
    <n v="0.04"/>
    <x v="0"/>
    <x v="61"/>
    <n v="37"/>
  </r>
  <r>
    <d v="2013-09-02T00:00:00"/>
    <s v="ativada"/>
    <s v="fotos Onix"/>
    <x v="0"/>
    <s v="qualificada"/>
    <n v="0.27"/>
    <n v="7"/>
    <n v="147"/>
    <n v="1.27"/>
    <x v="0"/>
    <x v="65"/>
    <n v="36"/>
  </r>
  <r>
    <d v="2013-09-14T00:00:00"/>
    <s v="ativada"/>
    <s v="onix LS 2014"/>
    <x v="8"/>
    <s v="qualificada"/>
    <n v="0.8"/>
    <n v="0"/>
    <n v="2"/>
    <n v="0"/>
    <x v="0"/>
    <x v="78"/>
    <n v="37"/>
  </r>
  <r>
    <d v="2013-09-22T00:00:00"/>
    <s v="ativada"/>
    <s v="onyx 2012"/>
    <x v="2"/>
    <s v="qualificada"/>
    <n v="0.85"/>
    <n v="1"/>
    <n v="8"/>
    <n v="0.05"/>
    <x v="0"/>
    <x v="53"/>
    <n v="38"/>
  </r>
  <r>
    <d v="2013-09-25T00:00:00"/>
    <s v="ativada"/>
    <s v="novo onix 2013"/>
    <x v="2"/>
    <s v="qualificada"/>
    <n v="0.57999999999999996"/>
    <n v="2"/>
    <n v="11"/>
    <n v="0.57999999999999996"/>
    <x v="0"/>
    <x v="35"/>
    <n v="39"/>
  </r>
  <r>
    <d v="2013-09-28T00:00:00"/>
    <s v="ativada"/>
    <s v="novo onix 2013"/>
    <x v="2"/>
    <s v="qualificada"/>
    <n v="0.57999999999999996"/>
    <n v="16"/>
    <n v="84"/>
    <n v="5.34"/>
    <x v="0"/>
    <x v="35"/>
    <n v="39"/>
  </r>
  <r>
    <d v="2013-08-30T00:00:00"/>
    <s v="ativada"/>
    <s v="onyx 2014"/>
    <x v="2"/>
    <s v="qualificada"/>
    <n v="0.95"/>
    <n v="0"/>
    <n v="13"/>
    <n v="0"/>
    <x v="0"/>
    <x v="49"/>
    <n v="35"/>
  </r>
  <r>
    <d v="2013-09-03T00:00:00"/>
    <s v="ativada"/>
    <s v="carros Onix LS"/>
    <x v="8"/>
    <s v="qualificada"/>
    <n v="0.8"/>
    <n v="0"/>
    <n v="1"/>
    <n v="0"/>
    <x v="0"/>
    <x v="99"/>
    <n v="36"/>
  </r>
  <r>
    <d v="2013-09-21T00:00:00"/>
    <s v="ativada"/>
    <s v="Onyx flex"/>
    <x v="7"/>
    <s v="qualificada"/>
    <n v="0.8"/>
    <n v="0"/>
    <n v="0"/>
    <n v="0"/>
    <x v="0"/>
    <x v="71"/>
    <n v="38"/>
  </r>
  <r>
    <d v="2013-09-12T00:00:00"/>
    <s v="ativada"/>
    <s v="onix 2013 automático"/>
    <x v="3"/>
    <s v="qualificada"/>
    <n v="0.8"/>
    <n v="2"/>
    <n v="11"/>
    <n v="0.27"/>
    <x v="0"/>
    <x v="48"/>
    <n v="37"/>
  </r>
  <r>
    <d v="2013-09-16T00:00:00"/>
    <s v="ativada"/>
    <s v="carro Onyx"/>
    <x v="1"/>
    <s v="qualificada"/>
    <n v="0.89"/>
    <n v="1"/>
    <n v="50"/>
    <n v="0.11"/>
    <x v="0"/>
    <x v="82"/>
    <n v="38"/>
  </r>
  <r>
    <d v="2013-09-06T00:00:00"/>
    <s v="ativada"/>
    <s v="onix 2014 chevrolet"/>
    <x v="2"/>
    <s v="qualificada"/>
    <n v="0.26"/>
    <n v="1"/>
    <n v="4"/>
    <n v="0.15"/>
    <x v="0"/>
    <x v="61"/>
    <n v="36"/>
  </r>
  <r>
    <d v="2013-09-03T00:00:00"/>
    <s v="ativada"/>
    <s v="carro Onix LT"/>
    <x v="6"/>
    <s v="qualificada"/>
    <n v="0.8"/>
    <n v="2"/>
    <n v="10"/>
    <n v="0.14000000000000001"/>
    <x v="0"/>
    <x v="93"/>
    <n v="36"/>
  </r>
  <r>
    <d v="2013-09-03T00:00:00"/>
    <s v="ativada"/>
    <s v="onyx 2013 chevrolet"/>
    <x v="2"/>
    <s v="baixo volume de pesquisa"/>
    <n v="0.8"/>
    <n v="2"/>
    <n v="15"/>
    <n v="1.23"/>
    <x v="0"/>
    <x v="15"/>
    <n v="36"/>
  </r>
  <r>
    <d v="2013-09-13T00:00:00"/>
    <s v="ativada"/>
    <s v="novo onix 2012 chevrolet"/>
    <x v="2"/>
    <s v="baixo volume de pesquisa"/>
    <n v="0.8"/>
    <n v="0"/>
    <n v="7"/>
    <n v="0"/>
    <x v="0"/>
    <x v="13"/>
    <n v="37"/>
  </r>
  <r>
    <d v="2013-09-01T00:00:00"/>
    <s v="ativada"/>
    <s v="Onyx chevrolet"/>
    <x v="4"/>
    <s v="qualificada"/>
    <n v="0.43"/>
    <n v="21"/>
    <n v="214"/>
    <n v="4.72"/>
    <x v="0"/>
    <x v="52"/>
    <n v="35"/>
  </r>
  <r>
    <d v="2013-09-07T00:00:00"/>
    <s v="ativada"/>
    <s v="fotos Onix"/>
    <x v="0"/>
    <s v="qualificada"/>
    <n v="0.27"/>
    <n v="9"/>
    <n v="115"/>
    <n v="1.68"/>
    <x v="0"/>
    <x v="65"/>
    <n v="36"/>
  </r>
  <r>
    <d v="2013-09-28T00:00:00"/>
    <s v="ativada"/>
    <s v="Novo Onix LT"/>
    <x v="6"/>
    <s v="qualificada"/>
    <n v="0.8"/>
    <n v="0"/>
    <n v="2"/>
    <n v="0"/>
    <x v="0"/>
    <x v="81"/>
    <n v="39"/>
  </r>
  <r>
    <d v="2013-09-13T00:00:00"/>
    <s v="ativada"/>
    <s v="onix 2014 automático"/>
    <x v="3"/>
    <s v="qualificada"/>
    <n v="0.8"/>
    <n v="5"/>
    <n v="44"/>
    <n v="1.43"/>
    <x v="0"/>
    <x v="12"/>
    <n v="37"/>
  </r>
  <r>
    <d v="2013-09-01T00:00:00"/>
    <s v="ativada"/>
    <s v="carro onix 2012"/>
    <x v="2"/>
    <s v="qualificada"/>
    <n v="0.48"/>
    <n v="0"/>
    <n v="8"/>
    <n v="0"/>
    <x v="0"/>
    <x v="22"/>
    <n v="35"/>
  </r>
  <r>
    <d v="2013-08-28T00:00:00"/>
    <s v="ativada"/>
    <s v="imagens Onix"/>
    <x v="0"/>
    <s v="qualificada"/>
    <n v="0.63"/>
    <n v="0"/>
    <n v="14"/>
    <n v="0"/>
    <x v="0"/>
    <x v="112"/>
    <n v="35"/>
  </r>
  <r>
    <d v="2013-08-31T00:00:00"/>
    <s v="ativada"/>
    <s v="carros onix 2012"/>
    <x v="2"/>
    <s v="qualificada"/>
    <n v="0.8"/>
    <n v="0"/>
    <n v="32"/>
    <n v="0"/>
    <x v="0"/>
    <x v="46"/>
    <n v="35"/>
  </r>
  <r>
    <d v="2013-09-19T00:00:00"/>
    <s v="ativada"/>
    <s v="carro onix 2013"/>
    <x v="2"/>
    <s v="qualificada"/>
    <n v="0.48"/>
    <n v="3"/>
    <n v="14"/>
    <n v="0.79"/>
    <x v="0"/>
    <x v="38"/>
    <n v="38"/>
  </r>
  <r>
    <d v="2013-09-11T00:00:00"/>
    <s v="ativada"/>
    <s v="[Onix chevrolet]"/>
    <x v="4"/>
    <s v="qualificada"/>
    <n v="0.65"/>
    <n v="137"/>
    <n v="625"/>
    <n v="11.22"/>
    <x v="0"/>
    <x v="56"/>
    <n v="37"/>
  </r>
  <r>
    <d v="2013-09-03T00:00:00"/>
    <s v="ativada"/>
    <s v="onix LS 2013"/>
    <x v="8"/>
    <s v="qualificada"/>
    <n v="0.8"/>
    <n v="0"/>
    <n v="2"/>
    <n v="0"/>
    <x v="0"/>
    <x v="75"/>
    <n v="36"/>
  </r>
  <r>
    <d v="2013-09-29T00:00:00"/>
    <s v="ativada"/>
    <s v="lançamento Onix"/>
    <x v="5"/>
    <s v="qualificada"/>
    <n v="0.8"/>
    <n v="4"/>
    <n v="44"/>
    <n v="0.65"/>
    <x v="0"/>
    <x v="77"/>
    <n v="39"/>
  </r>
  <r>
    <d v="2013-09-27T00:00:00"/>
    <s v="ativada"/>
    <s v="carros Onix LT"/>
    <x v="6"/>
    <s v="qualificada"/>
    <n v="0.8"/>
    <n v="0"/>
    <n v="1"/>
    <n v="0"/>
    <x v="0"/>
    <x v="89"/>
    <n v="39"/>
  </r>
  <r>
    <d v="2013-08-28T00:00:00"/>
    <s v="ativada"/>
    <s v="onix 2014 automático"/>
    <x v="3"/>
    <s v="qualificada"/>
    <n v="0.8"/>
    <n v="5"/>
    <n v="15"/>
    <n v="2.71"/>
    <x v="0"/>
    <x v="12"/>
    <n v="35"/>
  </r>
  <r>
    <d v="2013-09-01T00:00:00"/>
    <s v="ativada"/>
    <s v="fotos novo Onix"/>
    <x v="0"/>
    <s v="qualificada"/>
    <n v="1.1599999999999999"/>
    <n v="0"/>
    <n v="8"/>
    <n v="0"/>
    <x v="0"/>
    <x v="79"/>
    <n v="35"/>
  </r>
  <r>
    <d v="2013-09-21T00:00:00"/>
    <s v="ativada"/>
    <s v="fotos novo onix 2014"/>
    <x v="0"/>
    <s v="qualificada"/>
    <n v="0.8"/>
    <n v="0"/>
    <n v="4"/>
    <n v="0"/>
    <x v="0"/>
    <x v="122"/>
    <n v="38"/>
  </r>
  <r>
    <d v="2013-09-17T00:00:00"/>
    <s v="ativada"/>
    <s v="carros Onix"/>
    <x v="1"/>
    <s v="qualificada"/>
    <n v="0.37"/>
    <n v="3"/>
    <n v="88"/>
    <n v="0.59"/>
    <x v="0"/>
    <x v="95"/>
    <n v="38"/>
  </r>
  <r>
    <d v="2013-09-19T00:00:00"/>
    <s v="ativada"/>
    <s v="onix 2014 automático"/>
    <x v="3"/>
    <s v="qualificada"/>
    <n v="0.8"/>
    <n v="2"/>
    <n v="9"/>
    <n v="0.78"/>
    <x v="0"/>
    <x v="12"/>
    <n v="38"/>
  </r>
  <r>
    <d v="2013-09-07T00:00:00"/>
    <s v="ativada"/>
    <s v="Onix chevrolet"/>
    <x v="4"/>
    <s v="qualificada"/>
    <n v="0.75"/>
    <n v="396"/>
    <n v="1927"/>
    <n v="51.06"/>
    <x v="0"/>
    <x v="56"/>
    <n v="36"/>
  </r>
  <r>
    <d v="2013-09-14T00:00:00"/>
    <s v="ativada"/>
    <s v="onix 2012"/>
    <x v="2"/>
    <s v="qualificada"/>
    <n v="0.45"/>
    <n v="4"/>
    <n v="40"/>
    <n v="1.05"/>
    <x v="0"/>
    <x v="2"/>
    <n v="37"/>
  </r>
  <r>
    <d v="2013-09-19T00:00:00"/>
    <s v="ativada"/>
    <s v="carros Onix"/>
    <x v="1"/>
    <s v="qualificada"/>
    <n v="0.37"/>
    <n v="4"/>
    <n v="73"/>
    <n v="0.95"/>
    <x v="0"/>
    <x v="95"/>
    <n v="38"/>
  </r>
  <r>
    <d v="2013-09-05T00:00:00"/>
    <s v="ativada"/>
    <s v="foto onix 2014"/>
    <x v="0"/>
    <s v="qualificada"/>
    <n v="0.8"/>
    <n v="0"/>
    <n v="4"/>
    <n v="0"/>
    <x v="0"/>
    <x v="16"/>
    <n v="36"/>
  </r>
  <r>
    <d v="2013-09-07T00:00:00"/>
    <s v="ativada"/>
    <s v="onix 2013"/>
    <x v="2"/>
    <s v="qualificada"/>
    <n v="0.43"/>
    <n v="7"/>
    <n v="50"/>
    <n v="1.3"/>
    <x v="0"/>
    <x v="42"/>
    <n v="36"/>
  </r>
  <r>
    <d v="2013-09-16T00:00:00"/>
    <s v="ativada"/>
    <s v="fotos novo Onix"/>
    <x v="0"/>
    <s v="qualificada"/>
    <n v="1.1599999999999999"/>
    <n v="2"/>
    <n v="10"/>
    <n v="0.66"/>
    <x v="0"/>
    <x v="79"/>
    <n v="38"/>
  </r>
  <r>
    <d v="2013-09-22T00:00:00"/>
    <s v="ativada"/>
    <s v="fotos Onyx"/>
    <x v="0"/>
    <s v="qualificada"/>
    <n v="0.67"/>
    <n v="0"/>
    <n v="12"/>
    <n v="0"/>
    <x v="0"/>
    <x v="87"/>
    <n v="38"/>
  </r>
  <r>
    <d v="2013-08-31T00:00:00"/>
    <s v="ativada"/>
    <s v="novo onix 2014"/>
    <x v="2"/>
    <s v="qualificada"/>
    <n v="0.68"/>
    <n v="5"/>
    <n v="64"/>
    <n v="2.11"/>
    <x v="0"/>
    <x v="8"/>
    <n v="35"/>
  </r>
  <r>
    <d v="2013-09-06T00:00:00"/>
    <s v="ativada"/>
    <s v="Onix diesel"/>
    <x v="7"/>
    <s v="qualificada"/>
    <n v="0.8"/>
    <n v="0"/>
    <n v="3"/>
    <n v="0"/>
    <x v="0"/>
    <x v="28"/>
    <n v="36"/>
  </r>
  <r>
    <d v="2013-08-30T00:00:00"/>
    <s v="ativada"/>
    <s v="novo onix 2012"/>
    <x v="2"/>
    <s v="qualificada"/>
    <n v="0.67"/>
    <n v="9"/>
    <n v="48"/>
    <n v="2.5099999999999998"/>
    <x v="0"/>
    <x v="24"/>
    <n v="35"/>
  </r>
  <r>
    <d v="2013-09-03T00:00:00"/>
    <s v="ativada"/>
    <s v="fotos Onyx"/>
    <x v="0"/>
    <s v="qualificada"/>
    <n v="0.67"/>
    <n v="1"/>
    <n v="6"/>
    <n v="0.28999999999999998"/>
    <x v="0"/>
    <x v="87"/>
    <n v="36"/>
  </r>
  <r>
    <d v="2013-09-01T00:00:00"/>
    <s v="ativada"/>
    <s v="fotos onix 2014"/>
    <x v="0"/>
    <s v="qualificada"/>
    <n v="0.8"/>
    <n v="2"/>
    <n v="8"/>
    <n v="0.38"/>
    <x v="0"/>
    <x v="90"/>
    <n v="35"/>
  </r>
  <r>
    <d v="2013-09-16T00:00:00"/>
    <s v="ativada"/>
    <s v="Onix bonito"/>
    <x v="9"/>
    <s v="qualificada"/>
    <n v="0.8"/>
    <n v="0"/>
    <n v="5"/>
    <n v="0"/>
    <x v="0"/>
    <x v="84"/>
    <n v="38"/>
  </r>
  <r>
    <d v="2013-09-26T00:00:00"/>
    <s v="ativada"/>
    <s v="onix 2012"/>
    <x v="2"/>
    <s v="qualificada"/>
    <n v="0.45"/>
    <n v="7"/>
    <n v="116"/>
    <n v="1.24"/>
    <x v="0"/>
    <x v="2"/>
    <n v="39"/>
  </r>
  <r>
    <d v="2013-09-18T00:00:00"/>
    <s v="ativada"/>
    <s v="veículos Onix"/>
    <x v="1"/>
    <s v="qualificada"/>
    <n v="0.85"/>
    <n v="7"/>
    <n v="34"/>
    <n v="3.04"/>
    <x v="0"/>
    <x v="6"/>
    <n v="38"/>
  </r>
  <r>
    <d v="2013-09-06T00:00:00"/>
    <s v="ativada"/>
    <s v="novo onix 2012 chevrolet"/>
    <x v="2"/>
    <s v="baixo volume de pesquisa"/>
    <n v="0.8"/>
    <n v="0"/>
    <n v="1"/>
    <n v="0"/>
    <x v="0"/>
    <x v="13"/>
    <n v="36"/>
  </r>
  <r>
    <d v="2013-09-24T00:00:00"/>
    <s v="ativada"/>
    <s v="Onix flex"/>
    <x v="7"/>
    <s v="qualificada"/>
    <n v="0.8"/>
    <n v="0"/>
    <n v="6"/>
    <n v="0"/>
    <x v="0"/>
    <x v="74"/>
    <n v="39"/>
  </r>
  <r>
    <d v="2013-09-08T00:00:00"/>
    <s v="ativada"/>
    <s v="novo Onix automático"/>
    <x v="3"/>
    <s v="qualificada"/>
    <n v="0.8"/>
    <n v="5"/>
    <n v="20"/>
    <n v="2.11"/>
    <x v="0"/>
    <x v="10"/>
    <n v="36"/>
  </r>
  <r>
    <d v="2013-09-16T00:00:00"/>
    <s v="ativada"/>
    <s v="imagens Onyx"/>
    <x v="0"/>
    <s v="baixo volume de pesquisa"/>
    <n v="0.9"/>
    <n v="0"/>
    <n v="6"/>
    <n v="0"/>
    <x v="0"/>
    <x v="85"/>
    <n v="38"/>
  </r>
  <r>
    <d v="2013-09-22T00:00:00"/>
    <s v="ativada"/>
    <s v="carro onix 2012"/>
    <x v="2"/>
    <s v="qualificada"/>
    <n v="0.48"/>
    <n v="1"/>
    <n v="2"/>
    <n v="0.17"/>
    <x v="0"/>
    <x v="22"/>
    <n v="38"/>
  </r>
  <r>
    <d v="2013-09-15T00:00:00"/>
    <s v="ativada"/>
    <s v="Onix gasolina"/>
    <x v="7"/>
    <s v="qualificada"/>
    <n v="0.8"/>
    <n v="2"/>
    <n v="29"/>
    <n v="0.95"/>
    <x v="0"/>
    <x v="41"/>
    <n v="37"/>
  </r>
  <r>
    <d v="2013-09-15T00:00:00"/>
    <s v="ativada"/>
    <s v="[Onix GM]"/>
    <x v="4"/>
    <s v="qualificada"/>
    <n v="0.41"/>
    <n v="10"/>
    <n v="33"/>
    <n v="0.96"/>
    <x v="0"/>
    <x v="9"/>
    <n v="37"/>
  </r>
  <r>
    <d v="2013-08-28T00:00:00"/>
    <s v="ativada"/>
    <s v="Onyx GM"/>
    <x v="4"/>
    <s v="qualificada"/>
    <n v="0.33"/>
    <n v="2"/>
    <n v="2"/>
    <n v="0.5"/>
    <x v="0"/>
    <x v="92"/>
    <n v="35"/>
  </r>
  <r>
    <d v="2013-09-18T00:00:00"/>
    <s v="ativada"/>
    <s v="carro Onix LS"/>
    <x v="8"/>
    <s v="qualificada"/>
    <n v="0.8"/>
    <n v="1"/>
    <n v="4"/>
    <n v="0.31"/>
    <x v="0"/>
    <x v="109"/>
    <n v="38"/>
  </r>
  <r>
    <d v="2013-09-21T00:00:00"/>
    <s v="ativada"/>
    <s v="foto onix 2013"/>
    <x v="0"/>
    <s v="qualificada"/>
    <n v="0.8"/>
    <n v="0"/>
    <n v="4"/>
    <n v="0"/>
    <x v="0"/>
    <x v="57"/>
    <n v="38"/>
  </r>
  <r>
    <d v="2013-09-11T00:00:00"/>
    <s v="ativada"/>
    <s v="Onix econômico"/>
    <x v="9"/>
    <s v="qualificada"/>
    <n v="0.9"/>
    <n v="1"/>
    <n v="5"/>
    <n v="0.52"/>
    <x v="0"/>
    <x v="33"/>
    <n v="37"/>
  </r>
  <r>
    <d v="2013-09-25T00:00:00"/>
    <s v="ativada"/>
    <s v="Onix GM"/>
    <x v="4"/>
    <s v="qualificada"/>
    <n v="0.49"/>
    <n v="12"/>
    <n v="61"/>
    <n v="2.85"/>
    <x v="0"/>
    <x v="9"/>
    <n v="39"/>
  </r>
  <r>
    <d v="2013-09-27T00:00:00"/>
    <s v="ativada"/>
    <s v="carros onix 2012"/>
    <x v="2"/>
    <s v="qualificada"/>
    <n v="0.8"/>
    <n v="0"/>
    <n v="8"/>
    <n v="0"/>
    <x v="0"/>
    <x v="46"/>
    <n v="39"/>
  </r>
  <r>
    <d v="2013-09-12T00:00:00"/>
    <s v="ativada"/>
    <s v="Onix chevrolett"/>
    <x v="4"/>
    <s v="qualificada"/>
    <n v="0.8"/>
    <n v="0"/>
    <n v="4"/>
    <n v="0"/>
    <x v="0"/>
    <x v="102"/>
    <n v="37"/>
  </r>
  <r>
    <d v="2013-09-07T00:00:00"/>
    <s v="ativada"/>
    <s v="fotos Onyx"/>
    <x v="0"/>
    <s v="qualificada"/>
    <n v="0.67"/>
    <n v="0"/>
    <n v="2"/>
    <n v="0"/>
    <x v="0"/>
    <x v="87"/>
    <n v="36"/>
  </r>
  <r>
    <d v="2013-09-14T00:00:00"/>
    <s v="ativada"/>
    <s v="Onyx chevrolet"/>
    <x v="4"/>
    <s v="qualificada"/>
    <n v="0.43"/>
    <n v="6"/>
    <n v="99"/>
    <n v="0.84"/>
    <x v="0"/>
    <x v="52"/>
    <n v="37"/>
  </r>
  <r>
    <d v="2013-09-15T00:00:00"/>
    <s v="ativada"/>
    <s v="Onix automático"/>
    <x v="3"/>
    <s v="qualificada"/>
    <n v="0.28000000000000003"/>
    <n v="3"/>
    <n v="23"/>
    <n v="0.4"/>
    <x v="0"/>
    <x v="39"/>
    <n v="37"/>
  </r>
  <r>
    <d v="2013-09-16T00:00:00"/>
    <s v="ativada"/>
    <s v="imagens Onix"/>
    <x v="0"/>
    <s v="qualificada"/>
    <n v="0.63"/>
    <n v="5"/>
    <n v="26"/>
    <n v="1.53"/>
    <x v="0"/>
    <x v="112"/>
    <n v="38"/>
  </r>
  <r>
    <d v="2013-09-15T00:00:00"/>
    <s v="ativada"/>
    <s v="onix 2014"/>
    <x v="2"/>
    <s v="qualificada"/>
    <n v="0.53"/>
    <n v="59"/>
    <n v="475"/>
    <n v="11.39"/>
    <x v="0"/>
    <x v="27"/>
    <n v="37"/>
  </r>
  <r>
    <d v="2013-09-22T00:00:00"/>
    <s v="ativada"/>
    <s v="onix LS 2014"/>
    <x v="8"/>
    <s v="qualificada"/>
    <n v="0.8"/>
    <n v="0"/>
    <n v="2"/>
    <n v="0"/>
    <x v="0"/>
    <x v="78"/>
    <n v="38"/>
  </r>
  <r>
    <d v="2013-09-19T00:00:00"/>
    <s v="ativada"/>
    <s v="Onix LS GM"/>
    <x v="8"/>
    <s v="qualificada"/>
    <n v="0.8"/>
    <n v="2"/>
    <n v="6"/>
    <n v="0.77"/>
    <x v="0"/>
    <x v="30"/>
    <n v="38"/>
  </r>
  <r>
    <d v="2013-09-29T00:00:00"/>
    <s v="ativada"/>
    <s v="Onyx GM"/>
    <x v="4"/>
    <s v="qualificada"/>
    <n v="0.33"/>
    <n v="1"/>
    <n v="3"/>
    <n v="0.11"/>
    <x v="0"/>
    <x v="92"/>
    <n v="39"/>
  </r>
  <r>
    <d v="2013-09-07T00:00:00"/>
    <s v="ativada"/>
    <s v="Onix LS GM"/>
    <x v="8"/>
    <s v="qualificada"/>
    <n v="0.8"/>
    <n v="2"/>
    <n v="8"/>
    <n v="0.28999999999999998"/>
    <x v="0"/>
    <x v="30"/>
    <n v="36"/>
  </r>
  <r>
    <d v="2013-09-18T00:00:00"/>
    <s v="ativada"/>
    <s v="carro onix LT 2014"/>
    <x v="6"/>
    <s v="qualificada"/>
    <n v="0.8"/>
    <n v="0"/>
    <n v="3"/>
    <n v="0"/>
    <x v="0"/>
    <x v="68"/>
    <n v="38"/>
  </r>
  <r>
    <d v="2013-09-14T00:00:00"/>
    <s v="ativada"/>
    <s v="novo Onix chevrolet"/>
    <x v="4"/>
    <s v="qualificada"/>
    <n v="0.14000000000000001"/>
    <n v="1"/>
    <n v="1"/>
    <n v="0.05"/>
    <x v="0"/>
    <x v="76"/>
    <n v="37"/>
  </r>
  <r>
    <d v="2013-09-08T00:00:00"/>
    <s v="ativada"/>
    <s v="carro novo onix 2013"/>
    <x v="2"/>
    <s v="qualificada"/>
    <n v="0.8"/>
    <n v="0"/>
    <n v="2"/>
    <n v="0"/>
    <x v="0"/>
    <x v="43"/>
    <n v="36"/>
  </r>
  <r>
    <d v="2013-09-07T00:00:00"/>
    <s v="ativada"/>
    <s v="onix LT 2014"/>
    <x v="6"/>
    <s v="qualificada"/>
    <n v="0.8"/>
    <n v="4"/>
    <n v="6"/>
    <n v="1.1000000000000001"/>
    <x v="0"/>
    <x v="116"/>
    <n v="36"/>
  </r>
  <r>
    <d v="2013-09-19T00:00:00"/>
    <s v="ativada"/>
    <s v="onix 2012"/>
    <x v="2"/>
    <s v="qualificada"/>
    <n v="0.45"/>
    <n v="6"/>
    <n v="74"/>
    <n v="1.84"/>
    <x v="0"/>
    <x v="2"/>
    <n v="38"/>
  </r>
  <r>
    <d v="2013-09-28T00:00:00"/>
    <s v="ativada"/>
    <s v="onix 2012"/>
    <x v="2"/>
    <s v="qualificada"/>
    <n v="0.45"/>
    <n v="11"/>
    <n v="103"/>
    <n v="1.75"/>
    <x v="0"/>
    <x v="2"/>
    <n v="39"/>
  </r>
  <r>
    <d v="2013-09-11T00:00:00"/>
    <s v="ativada"/>
    <s v="foto onix 2013"/>
    <x v="0"/>
    <s v="qualificada"/>
    <n v="0.8"/>
    <n v="1"/>
    <n v="4"/>
    <n v="0.61"/>
    <x v="0"/>
    <x v="57"/>
    <n v="37"/>
  </r>
  <r>
    <d v="2013-09-05T00:00:00"/>
    <s v="ativada"/>
    <s v="imagens Onix"/>
    <x v="0"/>
    <s v="qualificada"/>
    <n v="0.63"/>
    <n v="1"/>
    <n v="19"/>
    <n v="0.43"/>
    <x v="0"/>
    <x v="112"/>
    <n v="36"/>
  </r>
  <r>
    <d v="2013-09-17T00:00:00"/>
    <s v="ativada"/>
    <s v="onix LT 2012 chevrolet"/>
    <x v="6"/>
    <s v="baixo volume de pesquisa"/>
    <n v="0.8"/>
    <n v="0"/>
    <n v="1"/>
    <n v="0"/>
    <x v="0"/>
    <x v="105"/>
    <n v="38"/>
  </r>
  <r>
    <d v="2013-09-13T00:00:00"/>
    <s v="ativada"/>
    <s v="onix 2013 GM"/>
    <x v="2"/>
    <s v="qualificada"/>
    <n v="0.43"/>
    <n v="1"/>
    <n v="4"/>
    <n v="0.19"/>
    <x v="0"/>
    <x v="104"/>
    <n v="37"/>
  </r>
  <r>
    <d v="2013-09-07T00:00:00"/>
    <s v="ativada"/>
    <s v="Onix LT GM"/>
    <x v="6"/>
    <s v="qualificada"/>
    <n v="0.3"/>
    <n v="0"/>
    <n v="4"/>
    <n v="0"/>
    <x v="0"/>
    <x v="100"/>
    <n v="36"/>
  </r>
  <r>
    <d v="2013-09-03T00:00:00"/>
    <s v="ativada"/>
    <s v="fotos novo Onix"/>
    <x v="0"/>
    <s v="qualificada"/>
    <n v="1.1599999999999999"/>
    <n v="2"/>
    <n v="20"/>
    <n v="0.66"/>
    <x v="0"/>
    <x v="79"/>
    <n v="36"/>
  </r>
  <r>
    <d v="2013-09-18T00:00:00"/>
    <s v="ativada"/>
    <s v="fotos onix 2012"/>
    <x v="0"/>
    <s v="qualificada"/>
    <n v="0.8"/>
    <n v="1"/>
    <n v="3"/>
    <n v="0.66"/>
    <x v="0"/>
    <x v="96"/>
    <n v="38"/>
  </r>
  <r>
    <d v="2013-09-16T00:00:00"/>
    <s v="ativada"/>
    <s v="Onyx flex"/>
    <x v="7"/>
    <s v="qualificada"/>
    <n v="0.8"/>
    <n v="0"/>
    <n v="2"/>
    <n v="0"/>
    <x v="0"/>
    <x v="71"/>
    <n v="38"/>
  </r>
  <r>
    <d v="2013-09-19T00:00:00"/>
    <s v="ativada"/>
    <s v="foto novo Onix"/>
    <x v="0"/>
    <s v="qualificada"/>
    <n v="0.8"/>
    <n v="0"/>
    <n v="1"/>
    <n v="0"/>
    <x v="0"/>
    <x v="67"/>
    <n v="38"/>
  </r>
  <r>
    <d v="2013-09-11T00:00:00"/>
    <s v="ativada"/>
    <s v="novo onix 2013 chevrolet"/>
    <x v="2"/>
    <s v="qualificada"/>
    <n v="0.9"/>
    <n v="5"/>
    <n v="11"/>
    <n v="0.83"/>
    <x v="0"/>
    <x v="60"/>
    <n v="37"/>
  </r>
  <r>
    <d v="2013-09-06T00:00:00"/>
    <s v="ativada"/>
    <s v="Onyx chevy"/>
    <x v="4"/>
    <s v="qualificada"/>
    <n v="0.37"/>
    <n v="1"/>
    <n v="11"/>
    <n v="0.03"/>
    <x v="0"/>
    <x v="98"/>
    <n v="36"/>
  </r>
  <r>
    <d v="2013-09-27T00:00:00"/>
    <s v="ativada"/>
    <s v="Onix LS chevrolet"/>
    <x v="8"/>
    <s v="qualificada"/>
    <n v="0.8"/>
    <n v="3"/>
    <n v="2"/>
    <n v="1.18"/>
    <x v="0"/>
    <x v="73"/>
    <n v="39"/>
  </r>
  <r>
    <d v="2013-09-05T00:00:00"/>
    <s v="ativada"/>
    <s v="Onyx LS"/>
    <x v="8"/>
    <s v="qualificada"/>
    <n v="0.18"/>
    <n v="0"/>
    <n v="0"/>
    <n v="0"/>
    <x v="0"/>
    <x v="113"/>
    <n v="36"/>
  </r>
  <r>
    <d v="2013-09-24T00:00:00"/>
    <s v="ativada"/>
    <s v="imagens Onix"/>
    <x v="0"/>
    <s v="qualificada"/>
    <n v="0.63"/>
    <n v="2"/>
    <n v="22"/>
    <n v="1.1000000000000001"/>
    <x v="0"/>
    <x v="112"/>
    <n v="39"/>
  </r>
  <r>
    <d v="2013-09-15T00:00:00"/>
    <s v="ativada"/>
    <s v="Onix chevrolett"/>
    <x v="4"/>
    <s v="qualificada"/>
    <n v="0.8"/>
    <n v="1"/>
    <n v="4"/>
    <n v="0.09"/>
    <x v="0"/>
    <x v="102"/>
    <n v="37"/>
  </r>
  <r>
    <d v="2013-09-22T00:00:00"/>
    <s v="ativada"/>
    <s v="imagens Onix"/>
    <x v="0"/>
    <s v="qualificada"/>
    <n v="0.63"/>
    <n v="2"/>
    <n v="22"/>
    <n v="0.36"/>
    <x v="0"/>
    <x v="112"/>
    <n v="38"/>
  </r>
  <r>
    <d v="2013-08-30T00:00:00"/>
    <s v="ativada"/>
    <s v="novo onix 2014 chevrolet"/>
    <x v="2"/>
    <s v="qualificada"/>
    <n v="0.8"/>
    <n v="0"/>
    <n v="1"/>
    <n v="0"/>
    <x v="0"/>
    <x v="40"/>
    <n v="35"/>
  </r>
  <r>
    <d v="2013-09-01T00:00:00"/>
    <s v="ativada"/>
    <s v="imagens onix 2013"/>
    <x v="0"/>
    <s v="qualificada"/>
    <n v="0.8"/>
    <n v="1"/>
    <n v="6"/>
    <n v="0.24"/>
    <x v="0"/>
    <x v="11"/>
    <n v="35"/>
  </r>
  <r>
    <d v="2013-09-12T00:00:00"/>
    <s v="ativada"/>
    <s v="Onix bonito"/>
    <x v="9"/>
    <s v="qualificada"/>
    <n v="0.8"/>
    <n v="1"/>
    <n v="7"/>
    <n v="0.17"/>
    <x v="0"/>
    <x v="84"/>
    <n v="37"/>
  </r>
  <r>
    <d v="2013-09-02T00:00:00"/>
    <s v="ativada"/>
    <s v="novo Onix GM"/>
    <x v="4"/>
    <s v="qualificada"/>
    <n v="0.97"/>
    <n v="1"/>
    <n v="16"/>
    <n v="0.16"/>
    <x v="0"/>
    <x v="36"/>
    <n v="36"/>
  </r>
  <r>
    <d v="2013-09-04T00:00:00"/>
    <s v="ativada"/>
    <s v="Onyx diesel"/>
    <x v="7"/>
    <s v="qualificada"/>
    <n v="0.8"/>
    <n v="0"/>
    <n v="0"/>
    <n v="0"/>
    <x v="0"/>
    <x v="80"/>
    <n v="36"/>
  </r>
  <r>
    <d v="2013-09-27T00:00:00"/>
    <s v="ativada"/>
    <s v="Onyx chevy"/>
    <x v="4"/>
    <s v="qualificada"/>
    <n v="0.37"/>
    <n v="0"/>
    <n v="0"/>
    <n v="0"/>
    <x v="0"/>
    <x v="98"/>
    <n v="39"/>
  </r>
  <r>
    <d v="2013-09-28T00:00:00"/>
    <s v="ativada"/>
    <s v="onix 2013 flex"/>
    <x v="7"/>
    <s v="qualificada"/>
    <n v="0.8"/>
    <n v="0"/>
    <n v="1"/>
    <n v="0"/>
    <x v="0"/>
    <x v="121"/>
    <n v="39"/>
  </r>
  <r>
    <d v="2013-09-29T00:00:00"/>
    <s v="ativada"/>
    <s v="carros Onyx"/>
    <x v="1"/>
    <s v="qualificada"/>
    <n v="0.8"/>
    <n v="2"/>
    <n v="44"/>
    <n v="1"/>
    <x v="0"/>
    <x v="1"/>
    <n v="39"/>
  </r>
  <r>
    <d v="2013-09-22T00:00:00"/>
    <s v="ativada"/>
    <s v="onyx 2014 chevrolet"/>
    <x v="2"/>
    <s v="qualificada"/>
    <n v="0.8"/>
    <n v="0"/>
    <n v="4"/>
    <n v="0"/>
    <x v="0"/>
    <x v="23"/>
    <n v="38"/>
  </r>
  <r>
    <d v="2013-09-09T00:00:00"/>
    <s v="ativada"/>
    <s v="Onix LT"/>
    <x v="6"/>
    <s v="qualificada"/>
    <n v="0.37"/>
    <n v="14"/>
    <n v="113"/>
    <n v="3.08"/>
    <x v="0"/>
    <x v="26"/>
    <n v="37"/>
  </r>
  <r>
    <d v="2013-08-29T00:00:00"/>
    <s v="ativada"/>
    <s v="fotos novo Onix"/>
    <x v="0"/>
    <s v="qualificada"/>
    <n v="1.1599999999999999"/>
    <n v="0"/>
    <n v="9"/>
    <n v="0"/>
    <x v="0"/>
    <x v="79"/>
    <n v="35"/>
  </r>
  <r>
    <d v="2013-09-13T00:00:00"/>
    <s v="ativada"/>
    <s v="veículo Onix"/>
    <x v="1"/>
    <s v="qualificada"/>
    <n v="0.38"/>
    <n v="0"/>
    <n v="2"/>
    <n v="0"/>
    <x v="0"/>
    <x v="19"/>
    <n v="37"/>
  </r>
  <r>
    <d v="2013-09-09T00:00:00"/>
    <s v="ativada"/>
    <s v="carros onix 2013"/>
    <x v="2"/>
    <s v="qualificada"/>
    <n v="0.95"/>
    <n v="3"/>
    <n v="16"/>
    <n v="0.87"/>
    <x v="0"/>
    <x v="54"/>
    <n v="37"/>
  </r>
  <r>
    <d v="2013-09-27T00:00:00"/>
    <s v="ativada"/>
    <s v="novo onix 2014 GM"/>
    <x v="2"/>
    <s v="baixo volume de pesquisa"/>
    <n v="0.85"/>
    <n v="0"/>
    <n v="3"/>
    <n v="0"/>
    <x v="0"/>
    <x v="63"/>
    <n v="39"/>
  </r>
  <r>
    <d v="2013-08-31T00:00:00"/>
    <s v="ativada"/>
    <s v="onix 2013 automático"/>
    <x v="3"/>
    <s v="qualificada"/>
    <n v="0.8"/>
    <n v="1"/>
    <n v="19"/>
    <n v="0.04"/>
    <x v="0"/>
    <x v="48"/>
    <n v="35"/>
  </r>
  <r>
    <d v="2013-08-31T00:00:00"/>
    <s v="ativada"/>
    <s v="carro Onix LT"/>
    <x v="6"/>
    <s v="qualificada"/>
    <n v="0.8"/>
    <n v="1"/>
    <n v="7"/>
    <n v="0.47"/>
    <x v="0"/>
    <x v="93"/>
    <n v="35"/>
  </r>
  <r>
    <d v="2013-09-17T00:00:00"/>
    <s v="ativada"/>
    <s v="automóvel Onix"/>
    <x v="1"/>
    <s v="qualificada"/>
    <n v="0.92"/>
    <n v="5"/>
    <n v="36"/>
    <n v="3.04"/>
    <x v="0"/>
    <x v="86"/>
    <n v="38"/>
  </r>
  <r>
    <d v="2013-09-11T00:00:00"/>
    <s v="ativada"/>
    <s v="Onyx GM"/>
    <x v="4"/>
    <s v="qualificada"/>
    <n v="0.33"/>
    <n v="0"/>
    <n v="1"/>
    <n v="0"/>
    <x v="0"/>
    <x v="92"/>
    <n v="37"/>
  </r>
  <r>
    <d v="2013-09-15T00:00:00"/>
    <s v="ativada"/>
    <s v="Onix automática"/>
    <x v="3"/>
    <s v="qualificada"/>
    <n v="0.63"/>
    <n v="1"/>
    <n v="24"/>
    <n v="0.23"/>
    <x v="0"/>
    <x v="7"/>
    <n v="37"/>
  </r>
  <r>
    <d v="2013-09-02T00:00:00"/>
    <s v="ativada"/>
    <s v="lançamento onix 2014"/>
    <x v="2"/>
    <s v="qualificada"/>
    <n v="0.8"/>
    <n v="0"/>
    <n v="1"/>
    <n v="0"/>
    <x v="0"/>
    <x v="101"/>
    <n v="36"/>
  </r>
  <r>
    <d v="2013-09-29T00:00:00"/>
    <s v="ativada"/>
    <s v="Onix flex"/>
    <x v="7"/>
    <s v="qualificada"/>
    <n v="0.8"/>
    <n v="0"/>
    <n v="1"/>
    <n v="0"/>
    <x v="0"/>
    <x v="74"/>
    <n v="39"/>
  </r>
  <r>
    <d v="2013-09-06T00:00:00"/>
    <s v="ativada"/>
    <s v="carro Onix LT"/>
    <x v="6"/>
    <s v="qualificada"/>
    <n v="0.8"/>
    <n v="2"/>
    <n v="9"/>
    <n v="0.18"/>
    <x v="0"/>
    <x v="93"/>
    <n v="36"/>
  </r>
  <r>
    <d v="2013-09-09T00:00:00"/>
    <s v="ativada"/>
    <s v="carros Onix LT"/>
    <x v="6"/>
    <s v="qualificada"/>
    <n v="0.8"/>
    <n v="1"/>
    <n v="4"/>
    <n v="0.73"/>
    <x v="0"/>
    <x v="89"/>
    <n v="37"/>
  </r>
  <r>
    <d v="2013-09-03T00:00:00"/>
    <s v="ativada"/>
    <s v="novo onix 2014"/>
    <x v="2"/>
    <s v="qualificada"/>
    <n v="0.68"/>
    <n v="6"/>
    <n v="87"/>
    <n v="1.8"/>
    <x v="0"/>
    <x v="8"/>
    <n v="36"/>
  </r>
  <r>
    <d v="2013-09-20T00:00:00"/>
    <s v="ativada"/>
    <s v="Onix gasolina"/>
    <x v="7"/>
    <s v="qualificada"/>
    <n v="0.8"/>
    <n v="0"/>
    <n v="20"/>
    <n v="0"/>
    <x v="0"/>
    <x v="41"/>
    <n v="38"/>
  </r>
  <r>
    <d v="2013-09-05T00:00:00"/>
    <s v="ativada"/>
    <s v="onix 2012"/>
    <x v="2"/>
    <s v="qualificada"/>
    <n v="0.45"/>
    <n v="1"/>
    <n v="36"/>
    <n v="0.34"/>
    <x v="0"/>
    <x v="2"/>
    <n v="36"/>
  </r>
  <r>
    <d v="2013-09-18T00:00:00"/>
    <s v="ativada"/>
    <s v="carros novo Onix"/>
    <x v="1"/>
    <s v="qualificada"/>
    <n v="0.95"/>
    <n v="5"/>
    <n v="27"/>
    <n v="2.38"/>
    <x v="0"/>
    <x v="45"/>
    <n v="38"/>
  </r>
  <r>
    <d v="2013-09-25T00:00:00"/>
    <s v="ativada"/>
    <s v="onix 2014 chevrolet"/>
    <x v="2"/>
    <s v="qualificada"/>
    <n v="0.26"/>
    <n v="0"/>
    <n v="1"/>
    <n v="0"/>
    <x v="0"/>
    <x v="61"/>
    <n v="39"/>
  </r>
  <r>
    <d v="2013-08-29T00:00:00"/>
    <s v="ativada"/>
    <s v="Onyx chevy"/>
    <x v="4"/>
    <s v="qualificada"/>
    <n v="0.37"/>
    <n v="3"/>
    <n v="15"/>
    <n v="0.5"/>
    <x v="0"/>
    <x v="98"/>
    <n v="35"/>
  </r>
  <r>
    <d v="2013-09-21T00:00:00"/>
    <s v="ativada"/>
    <s v="carro novo onix 2014"/>
    <x v="2"/>
    <s v="qualificada"/>
    <n v="0.8"/>
    <n v="0"/>
    <n v="2"/>
    <n v="0"/>
    <x v="0"/>
    <x v="111"/>
    <n v="38"/>
  </r>
  <r>
    <d v="2013-09-08T00:00:00"/>
    <s v="ativada"/>
    <s v="Onyx GM"/>
    <x v="4"/>
    <s v="qualificada"/>
    <n v="0.33"/>
    <n v="1"/>
    <n v="4"/>
    <n v="0.02"/>
    <x v="0"/>
    <x v="92"/>
    <n v="36"/>
  </r>
  <r>
    <d v="2013-09-09T00:00:00"/>
    <s v="ativada"/>
    <s v="Onyx chevy"/>
    <x v="4"/>
    <s v="qualificada"/>
    <n v="0.37"/>
    <n v="2"/>
    <n v="24"/>
    <n v="0.22"/>
    <x v="0"/>
    <x v="98"/>
    <n v="37"/>
  </r>
  <r>
    <d v="2013-09-26T00:00:00"/>
    <s v="ativada"/>
    <s v="Onyx chevrolet"/>
    <x v="4"/>
    <s v="qualificada"/>
    <n v="0.43"/>
    <n v="0"/>
    <n v="6"/>
    <n v="0"/>
    <x v="0"/>
    <x v="52"/>
    <n v="39"/>
  </r>
  <r>
    <d v="2013-09-28T00:00:00"/>
    <s v="ativada"/>
    <s v="Onix chevy"/>
    <x v="4"/>
    <s v="qualificada"/>
    <n v="0.67"/>
    <n v="8"/>
    <n v="100"/>
    <n v="2.52"/>
    <x v="0"/>
    <x v="44"/>
    <n v="39"/>
  </r>
  <r>
    <d v="2013-09-24T00:00:00"/>
    <s v="ativada"/>
    <s v="onix 2013"/>
    <x v="2"/>
    <s v="qualificada"/>
    <n v="0.43"/>
    <n v="4"/>
    <n v="23"/>
    <n v="0.91"/>
    <x v="0"/>
    <x v="42"/>
    <n v="39"/>
  </r>
  <r>
    <d v="2013-09-25T00:00:00"/>
    <s v="ativada"/>
    <s v="foto novo Onix"/>
    <x v="0"/>
    <s v="qualificada"/>
    <n v="0.8"/>
    <n v="0"/>
    <n v="3"/>
    <n v="0"/>
    <x v="0"/>
    <x v="67"/>
    <n v="39"/>
  </r>
  <r>
    <d v="2013-09-27T00:00:00"/>
    <s v="ativada"/>
    <s v="Onix econômico"/>
    <x v="9"/>
    <s v="qualificada"/>
    <n v="0.9"/>
    <n v="0"/>
    <n v="10"/>
    <n v="0"/>
    <x v="0"/>
    <x v="33"/>
    <n v="39"/>
  </r>
  <r>
    <d v="2013-09-21T00:00:00"/>
    <s v="ativada"/>
    <s v="[Onix GM]"/>
    <x v="4"/>
    <s v="qualificada"/>
    <n v="0.41"/>
    <n v="8"/>
    <n v="32"/>
    <n v="2.34"/>
    <x v="0"/>
    <x v="9"/>
    <n v="38"/>
  </r>
  <r>
    <d v="2013-09-08T00:00:00"/>
    <s v="ativada"/>
    <s v="Onix LT chevrolet"/>
    <x v="6"/>
    <s v="qualificada"/>
    <n v="0.2"/>
    <n v="1"/>
    <n v="1"/>
    <n v="0.04"/>
    <x v="0"/>
    <x v="106"/>
    <n v="36"/>
  </r>
  <r>
    <d v="2013-09-09T00:00:00"/>
    <s v="ativada"/>
    <s v="carros Onix"/>
    <x v="1"/>
    <s v="qualificada"/>
    <n v="0.37"/>
    <n v="9"/>
    <n v="88"/>
    <n v="1.96"/>
    <x v="0"/>
    <x v="95"/>
    <n v="37"/>
  </r>
  <r>
    <d v="2013-09-23T00:00:00"/>
    <s v="ativada"/>
    <s v="carro Onyx"/>
    <x v="1"/>
    <s v="qualificada"/>
    <n v="0.89"/>
    <n v="11"/>
    <n v="97"/>
    <n v="5.08"/>
    <x v="0"/>
    <x v="82"/>
    <n v="39"/>
  </r>
  <r>
    <d v="2013-09-28T00:00:00"/>
    <s v="ativada"/>
    <s v="Onix automático"/>
    <x v="3"/>
    <s v="qualificada"/>
    <n v="0.28000000000000003"/>
    <n v="0"/>
    <n v="10"/>
    <n v="0"/>
    <x v="0"/>
    <x v="39"/>
    <n v="39"/>
  </r>
  <r>
    <d v="2013-09-22T00:00:00"/>
    <s v="ativada"/>
    <s v="Onyx diesel"/>
    <x v="7"/>
    <s v="qualificada"/>
    <n v="0.8"/>
    <n v="0"/>
    <n v="0"/>
    <n v="0"/>
    <x v="0"/>
    <x v="80"/>
    <n v="38"/>
  </r>
  <r>
    <d v="2013-09-16T00:00:00"/>
    <s v="ativada"/>
    <s v="carro Onix LT"/>
    <x v="6"/>
    <s v="qualificada"/>
    <n v="0.8"/>
    <n v="4"/>
    <n v="20"/>
    <n v="1.24"/>
    <x v="0"/>
    <x v="93"/>
    <n v="38"/>
  </r>
  <r>
    <d v="2013-09-07T00:00:00"/>
    <s v="ativada"/>
    <s v="carros onix 2012"/>
    <x v="2"/>
    <s v="qualificada"/>
    <n v="0.8"/>
    <n v="3"/>
    <n v="37"/>
    <n v="0.5"/>
    <x v="0"/>
    <x v="46"/>
    <n v="36"/>
  </r>
  <r>
    <d v="2013-09-15T00:00:00"/>
    <s v="ativada"/>
    <s v="carros Onix LS"/>
    <x v="8"/>
    <s v="qualificada"/>
    <n v="0.8"/>
    <n v="0"/>
    <n v="1"/>
    <n v="0"/>
    <x v="0"/>
    <x v="99"/>
    <n v="37"/>
  </r>
  <r>
    <d v="2013-08-31T00:00:00"/>
    <s v="ativada"/>
    <s v="onix LT 2014"/>
    <x v="6"/>
    <s v="qualificada"/>
    <n v="0.8"/>
    <n v="1"/>
    <n v="5"/>
    <n v="0.28999999999999998"/>
    <x v="0"/>
    <x v="116"/>
    <n v="35"/>
  </r>
  <r>
    <d v="2013-09-16T00:00:00"/>
    <s v="ativada"/>
    <s v="Onix LT"/>
    <x v="6"/>
    <s v="qualificada"/>
    <n v="0.37"/>
    <n v="28"/>
    <n v="156"/>
    <n v="5.24"/>
    <x v="0"/>
    <x v="26"/>
    <n v="38"/>
  </r>
  <r>
    <d v="2013-09-19T00:00:00"/>
    <s v="ativada"/>
    <s v="carro novo onix 2013"/>
    <x v="2"/>
    <s v="qualificada"/>
    <n v="0.8"/>
    <n v="0"/>
    <n v="2"/>
    <n v="0"/>
    <x v="0"/>
    <x v="43"/>
    <n v="38"/>
  </r>
  <r>
    <d v="2013-09-10T00:00:00"/>
    <s v="ativada"/>
    <s v="fotos onix 2013"/>
    <x v="0"/>
    <s v="qualificada"/>
    <n v="0.8"/>
    <n v="1"/>
    <n v="17"/>
    <n v="0.36"/>
    <x v="0"/>
    <x v="51"/>
    <n v="37"/>
  </r>
  <r>
    <d v="2013-09-08T00:00:00"/>
    <s v="ativada"/>
    <s v="carro onix 2013"/>
    <x v="2"/>
    <s v="qualificada"/>
    <n v="0.48"/>
    <n v="2"/>
    <n v="19"/>
    <n v="0.2"/>
    <x v="0"/>
    <x v="38"/>
    <n v="36"/>
  </r>
  <r>
    <d v="2013-09-11T00:00:00"/>
    <s v="ativada"/>
    <s v="fotos Onyx"/>
    <x v="0"/>
    <s v="qualificada"/>
    <n v="0.67"/>
    <n v="2"/>
    <n v="3"/>
    <n v="0.66"/>
    <x v="0"/>
    <x v="87"/>
    <n v="37"/>
  </r>
  <r>
    <d v="2013-08-28T00:00:00"/>
    <s v="ativada"/>
    <s v="novo onix 2012 chevrolet"/>
    <x v="2"/>
    <s v="baixo volume de pesquisa"/>
    <n v="0.8"/>
    <n v="3"/>
    <n v="6"/>
    <n v="0.83"/>
    <x v="0"/>
    <x v="13"/>
    <n v="35"/>
  </r>
  <r>
    <d v="2013-09-04T00:00:00"/>
    <s v="ativada"/>
    <s v="foto Onix"/>
    <x v="0"/>
    <s v="qualificada"/>
    <n v="0.34"/>
    <n v="4"/>
    <n v="39"/>
    <n v="0.64"/>
    <x v="0"/>
    <x v="0"/>
    <n v="36"/>
  </r>
  <r>
    <d v="2013-08-28T00:00:00"/>
    <s v="ativada"/>
    <s v="veículos Onix"/>
    <x v="1"/>
    <s v="qualificada"/>
    <n v="0.85"/>
    <n v="4"/>
    <n v="59"/>
    <n v="2.27"/>
    <x v="0"/>
    <x v="6"/>
    <n v="35"/>
  </r>
  <r>
    <d v="2013-09-24T00:00:00"/>
    <s v="ativada"/>
    <s v="onyx 2012"/>
    <x v="2"/>
    <s v="qualificada"/>
    <n v="0.85"/>
    <n v="0"/>
    <n v="14"/>
    <n v="0"/>
    <x v="0"/>
    <x v="53"/>
    <n v="39"/>
  </r>
  <r>
    <d v="2013-09-01T00:00:00"/>
    <s v="ativada"/>
    <s v="Onix bonito"/>
    <x v="9"/>
    <s v="qualificada"/>
    <n v="0.8"/>
    <n v="0"/>
    <n v="3"/>
    <n v="0"/>
    <x v="0"/>
    <x v="84"/>
    <n v="35"/>
  </r>
  <r>
    <d v="2013-09-24T00:00:00"/>
    <s v="ativada"/>
    <s v="carros Onix LT"/>
    <x v="6"/>
    <s v="qualificada"/>
    <n v="0.8"/>
    <n v="1"/>
    <n v="2"/>
    <n v="0.3"/>
    <x v="0"/>
    <x v="89"/>
    <n v="39"/>
  </r>
  <r>
    <d v="2013-09-02T00:00:00"/>
    <s v="ativada"/>
    <s v="Novo Onix LT"/>
    <x v="6"/>
    <s v="qualificada"/>
    <n v="0.8"/>
    <n v="0"/>
    <n v="2"/>
    <n v="0"/>
    <x v="0"/>
    <x v="81"/>
    <n v="36"/>
  </r>
  <r>
    <d v="2013-09-11T00:00:00"/>
    <s v="ativada"/>
    <s v="automóvel Onix"/>
    <x v="1"/>
    <s v="qualificada"/>
    <n v="0.92"/>
    <n v="10"/>
    <n v="72"/>
    <n v="3.33"/>
    <x v="0"/>
    <x v="86"/>
    <n v="37"/>
  </r>
  <r>
    <d v="2013-09-03T00:00:00"/>
    <s v="ativada"/>
    <s v="Onix câmbio automático"/>
    <x v="3"/>
    <s v="qualificada"/>
    <n v="0.8"/>
    <n v="5"/>
    <n v="56"/>
    <n v="1.95"/>
    <x v="0"/>
    <x v="31"/>
    <n v="36"/>
  </r>
  <r>
    <d v="2013-09-09T00:00:00"/>
    <s v="ativada"/>
    <s v="onix 2014 GM"/>
    <x v="2"/>
    <s v="qualificada"/>
    <n v="0.8"/>
    <n v="15"/>
    <n v="55"/>
    <n v="2.76"/>
    <x v="0"/>
    <x v="94"/>
    <n v="37"/>
  </r>
  <r>
    <d v="2013-09-16T00:00:00"/>
    <s v="ativada"/>
    <s v="onix LS 2012"/>
    <x v="8"/>
    <s v="qualificada"/>
    <n v="0.8"/>
    <n v="2"/>
    <n v="8"/>
    <n v="0.16"/>
    <x v="0"/>
    <x v="32"/>
    <n v="38"/>
  </r>
  <r>
    <d v="2013-09-01T00:00:00"/>
    <s v="ativada"/>
    <s v="onyx 2013"/>
    <x v="2"/>
    <s v="qualificada"/>
    <n v="0.8"/>
    <n v="3"/>
    <n v="18"/>
    <n v="1.9"/>
    <x v="0"/>
    <x v="103"/>
    <n v="35"/>
  </r>
  <r>
    <d v="2013-09-08T00:00:00"/>
    <s v="ativada"/>
    <s v="novo onix 2012"/>
    <x v="2"/>
    <s v="qualificada"/>
    <n v="0.67"/>
    <n v="5"/>
    <n v="47"/>
    <n v="1.88"/>
    <x v="0"/>
    <x v="24"/>
    <n v="36"/>
  </r>
  <r>
    <d v="2013-08-30T00:00:00"/>
    <s v="ativada"/>
    <s v="imagens Onyx"/>
    <x v="0"/>
    <s v="baixo volume de pesquisa"/>
    <n v="0.9"/>
    <n v="0"/>
    <n v="15"/>
    <n v="0"/>
    <x v="0"/>
    <x v="85"/>
    <n v="35"/>
  </r>
  <r>
    <d v="2013-09-06T00:00:00"/>
    <s v="ativada"/>
    <s v="carro novo onix 2013"/>
    <x v="2"/>
    <s v="qualificada"/>
    <n v="0.8"/>
    <n v="1"/>
    <n v="1"/>
    <n v="0.67"/>
    <x v="0"/>
    <x v="43"/>
    <n v="36"/>
  </r>
  <r>
    <d v="2013-09-14T00:00:00"/>
    <s v="ativada"/>
    <s v="Onix lindo"/>
    <x v="9"/>
    <s v="qualificada"/>
    <n v="0.9"/>
    <n v="0"/>
    <n v="1"/>
    <n v="0"/>
    <x v="0"/>
    <x v="70"/>
    <n v="37"/>
  </r>
  <r>
    <d v="2013-09-12T00:00:00"/>
    <s v="ativada"/>
    <s v="foto Onix"/>
    <x v="0"/>
    <s v="qualificada"/>
    <n v="0.34"/>
    <n v="1"/>
    <n v="28"/>
    <n v="0.12"/>
    <x v="0"/>
    <x v="0"/>
    <n v="37"/>
  </r>
  <r>
    <d v="2013-09-02T00:00:00"/>
    <s v="ativada"/>
    <s v="onix 2014 GM"/>
    <x v="2"/>
    <s v="qualificada"/>
    <n v="0.8"/>
    <n v="10"/>
    <n v="65"/>
    <n v="1.87"/>
    <x v="0"/>
    <x v="94"/>
    <n v="36"/>
  </r>
  <r>
    <d v="2013-09-05T00:00:00"/>
    <s v="ativada"/>
    <s v="carro Onyx"/>
    <x v="1"/>
    <s v="qualificada"/>
    <n v="0.89"/>
    <n v="3"/>
    <n v="25"/>
    <n v="1.23"/>
    <x v="0"/>
    <x v="82"/>
    <n v="36"/>
  </r>
  <r>
    <d v="2013-09-19T00:00:00"/>
    <s v="ativada"/>
    <s v="imagens novo Onix"/>
    <x v="0"/>
    <s v="qualificada"/>
    <n v="0.8"/>
    <n v="0"/>
    <n v="1"/>
    <n v="0"/>
    <x v="0"/>
    <x v="21"/>
    <n v="38"/>
  </r>
  <r>
    <d v="2013-09-16T00:00:00"/>
    <s v="ativada"/>
    <s v="Onyx chevy"/>
    <x v="4"/>
    <s v="qualificada"/>
    <n v="0.37"/>
    <n v="1"/>
    <n v="9"/>
    <n v="0.26"/>
    <x v="0"/>
    <x v="98"/>
    <n v="38"/>
  </r>
  <r>
    <d v="2013-09-18T00:00:00"/>
    <s v="ativada"/>
    <s v="novo onix 2012 chevrolet"/>
    <x v="2"/>
    <s v="baixo volume de pesquisa"/>
    <n v="0.8"/>
    <n v="2"/>
    <n v="2"/>
    <n v="0.64"/>
    <x v="0"/>
    <x v="13"/>
    <n v="38"/>
  </r>
  <r>
    <d v="2013-09-03T00:00:00"/>
    <s v="ativada"/>
    <s v="onyx 2014 chevrolet"/>
    <x v="2"/>
    <s v="qualificada"/>
    <n v="0.8"/>
    <n v="3"/>
    <n v="12"/>
    <n v="0.37"/>
    <x v="0"/>
    <x v="23"/>
    <n v="36"/>
  </r>
  <r>
    <d v="2013-09-10T00:00:00"/>
    <s v="ativada"/>
    <s v="carro onix 2012"/>
    <x v="2"/>
    <s v="qualificada"/>
    <n v="0.48"/>
    <n v="2"/>
    <n v="3"/>
    <n v="0.62"/>
    <x v="0"/>
    <x v="22"/>
    <n v="37"/>
  </r>
  <r>
    <d v="2013-09-14T00:00:00"/>
    <s v="ativada"/>
    <s v="imagens onix 2014"/>
    <x v="0"/>
    <s v="qualificada"/>
    <n v="0.8"/>
    <n v="0"/>
    <n v="1"/>
    <n v="0"/>
    <x v="0"/>
    <x v="59"/>
    <n v="37"/>
  </r>
  <r>
    <d v="2013-08-30T00:00:00"/>
    <s v="ativada"/>
    <s v="carro novo Onix"/>
    <x v="1"/>
    <s v="qualificada"/>
    <n v="0.25"/>
    <n v="2"/>
    <n v="2"/>
    <n v="0.4"/>
    <x v="0"/>
    <x v="3"/>
    <n v="35"/>
  </r>
  <r>
    <d v="2013-08-30T00:00:00"/>
    <s v="ativada"/>
    <s v="imagens onix 2013"/>
    <x v="0"/>
    <s v="qualificada"/>
    <n v="0.8"/>
    <n v="0"/>
    <n v="1"/>
    <n v="0"/>
    <x v="0"/>
    <x v="11"/>
    <n v="35"/>
  </r>
  <r>
    <d v="2013-08-29T00:00:00"/>
    <s v="ativada"/>
    <s v="foto Onyx"/>
    <x v="0"/>
    <s v="qualificada"/>
    <n v="0.63"/>
    <n v="0"/>
    <n v="4"/>
    <n v="0"/>
    <x v="0"/>
    <x v="108"/>
    <n v="35"/>
  </r>
  <r>
    <d v="2013-09-13T00:00:00"/>
    <s v="ativada"/>
    <s v="Onyx chevy"/>
    <x v="4"/>
    <s v="qualificada"/>
    <n v="0.37"/>
    <n v="0"/>
    <n v="5"/>
    <n v="0"/>
    <x v="0"/>
    <x v="98"/>
    <n v="37"/>
  </r>
  <r>
    <d v="2013-08-28T00:00:00"/>
    <s v="ativada"/>
    <s v="automóveis Onix"/>
    <x v="1"/>
    <s v="qualificada"/>
    <n v="0.6"/>
    <n v="0"/>
    <n v="3"/>
    <n v="0"/>
    <x v="0"/>
    <x v="88"/>
    <n v="35"/>
  </r>
  <r>
    <d v="2013-09-02T00:00:00"/>
    <s v="ativada"/>
    <s v="onix 2013 GM"/>
    <x v="2"/>
    <s v="qualificada"/>
    <n v="0.43"/>
    <n v="0"/>
    <n v="1"/>
    <n v="0"/>
    <x v="0"/>
    <x v="104"/>
    <n v="36"/>
  </r>
  <r>
    <d v="2013-09-03T00:00:00"/>
    <s v="ativada"/>
    <s v="onix 2013 chevrolet"/>
    <x v="2"/>
    <s v="qualificada"/>
    <n v="0.43"/>
    <n v="0"/>
    <n v="1"/>
    <n v="0"/>
    <x v="0"/>
    <x v="58"/>
    <n v="36"/>
  </r>
  <r>
    <d v="2013-09-27T00:00:00"/>
    <s v="ativada"/>
    <s v="onix 2013 chevrolet"/>
    <x v="2"/>
    <s v="qualificada"/>
    <n v="0.43"/>
    <n v="1"/>
    <n v="6"/>
    <n v="0.16"/>
    <x v="0"/>
    <x v="58"/>
    <n v="39"/>
  </r>
  <r>
    <d v="2013-09-04T00:00:00"/>
    <s v="ativada"/>
    <s v="carros Onix LS"/>
    <x v="8"/>
    <s v="qualificada"/>
    <n v="0.8"/>
    <n v="1"/>
    <n v="1"/>
    <n v="0.28000000000000003"/>
    <x v="0"/>
    <x v="99"/>
    <n v="36"/>
  </r>
  <r>
    <d v="2013-09-29T00:00:00"/>
    <s v="ativada"/>
    <s v="onyx 2014"/>
    <x v="2"/>
    <s v="qualificada"/>
    <n v="0.95"/>
    <n v="3"/>
    <n v="28"/>
    <n v="1.56"/>
    <x v="0"/>
    <x v="49"/>
    <n v="39"/>
  </r>
  <r>
    <d v="2013-09-14T00:00:00"/>
    <s v="ativada"/>
    <s v="onix LS 2013"/>
    <x v="8"/>
    <s v="qualificada"/>
    <n v="0.8"/>
    <n v="0"/>
    <n v="1"/>
    <n v="0"/>
    <x v="0"/>
    <x v="75"/>
    <n v="37"/>
  </r>
  <r>
    <d v="2013-09-08T00:00:00"/>
    <s v="ativada"/>
    <s v="Onix LS GM"/>
    <x v="8"/>
    <s v="qualificada"/>
    <n v="0.8"/>
    <n v="1"/>
    <n v="7"/>
    <n v="0.06"/>
    <x v="0"/>
    <x v="30"/>
    <n v="36"/>
  </r>
  <r>
    <d v="2013-09-18T00:00:00"/>
    <s v="ativada"/>
    <s v="Onix flex"/>
    <x v="7"/>
    <s v="qualificada"/>
    <n v="0.8"/>
    <n v="0"/>
    <n v="6"/>
    <n v="0"/>
    <x v="0"/>
    <x v="74"/>
    <n v="38"/>
  </r>
  <r>
    <d v="2013-09-06T00:00:00"/>
    <s v="ativada"/>
    <s v="lançamento onix 2014"/>
    <x v="2"/>
    <s v="qualificada"/>
    <n v="0.8"/>
    <n v="0"/>
    <n v="1"/>
    <n v="0"/>
    <x v="0"/>
    <x v="101"/>
    <n v="36"/>
  </r>
  <r>
    <d v="2013-09-23T00:00:00"/>
    <s v="ativada"/>
    <s v="Onix automático"/>
    <x v="3"/>
    <s v="qualificada"/>
    <n v="0.28000000000000003"/>
    <n v="0"/>
    <n v="19"/>
    <n v="0"/>
    <x v="0"/>
    <x v="39"/>
    <n v="39"/>
  </r>
  <r>
    <d v="2013-09-04T00:00:00"/>
    <s v="ativada"/>
    <s v="novo Onix chevrolet"/>
    <x v="4"/>
    <s v="qualificada"/>
    <n v="0.14000000000000001"/>
    <n v="1"/>
    <n v="6"/>
    <n v="0.1"/>
    <x v="0"/>
    <x v="76"/>
    <n v="36"/>
  </r>
  <r>
    <d v="2013-09-24T00:00:00"/>
    <s v="ativada"/>
    <s v="foto onix 2014"/>
    <x v="0"/>
    <s v="qualificada"/>
    <n v="0.8"/>
    <n v="1"/>
    <n v="5"/>
    <n v="0.49"/>
    <x v="0"/>
    <x v="16"/>
    <n v="39"/>
  </r>
  <r>
    <d v="2013-09-22T00:00:00"/>
    <s v="ativada"/>
    <s v="Onix chevrolete"/>
    <x v="4"/>
    <s v="qualificada"/>
    <n v="0.8"/>
    <n v="1"/>
    <n v="4"/>
    <n v="0.47"/>
    <x v="0"/>
    <x v="14"/>
    <n v="38"/>
  </r>
  <r>
    <d v="2013-09-02T00:00:00"/>
    <s v="ativada"/>
    <s v="lançamentos Onix"/>
    <x v="5"/>
    <s v="qualificada"/>
    <n v="0.8"/>
    <n v="1"/>
    <n v="9"/>
    <n v="0.23"/>
    <x v="0"/>
    <x v="18"/>
    <n v="36"/>
  </r>
  <r>
    <d v="2013-09-14T00:00:00"/>
    <s v="ativada"/>
    <s v="novo Onix GM"/>
    <x v="4"/>
    <s v="qualificada"/>
    <n v="0.97"/>
    <n v="2"/>
    <n v="20"/>
    <n v="0.62"/>
    <x v="0"/>
    <x v="36"/>
    <n v="37"/>
  </r>
  <r>
    <d v="2013-09-16T00:00:00"/>
    <s v="ativada"/>
    <s v="novo onix 2012 chevrolet"/>
    <x v="2"/>
    <s v="baixo volume de pesquisa"/>
    <n v="0.8"/>
    <n v="0"/>
    <n v="1"/>
    <n v="0"/>
    <x v="0"/>
    <x v="13"/>
    <n v="38"/>
  </r>
  <r>
    <d v="2013-09-07T00:00:00"/>
    <s v="ativada"/>
    <s v="lançamento novo Onix"/>
    <x v="5"/>
    <s v="qualificada"/>
    <n v="0.8"/>
    <n v="0"/>
    <n v="2"/>
    <n v="0"/>
    <x v="0"/>
    <x v="128"/>
    <n v="36"/>
  </r>
  <r>
    <d v="2013-08-30T00:00:00"/>
    <s v="ativada"/>
    <s v="carro novo onix 2013"/>
    <x v="2"/>
    <s v="qualificada"/>
    <n v="0.8"/>
    <n v="0"/>
    <n v="6"/>
    <n v="0"/>
    <x v="0"/>
    <x v="43"/>
    <n v="35"/>
  </r>
  <r>
    <d v="2013-09-05T00:00:00"/>
    <s v="ativada"/>
    <s v="onix LT 2012"/>
    <x v="6"/>
    <s v="qualificada"/>
    <n v="0.8"/>
    <n v="1"/>
    <n v="13"/>
    <n v="0.11"/>
    <x v="0"/>
    <x v="64"/>
    <n v="36"/>
  </r>
  <r>
    <d v="2013-09-15T00:00:00"/>
    <s v="ativada"/>
    <s v="onyx 2013"/>
    <x v="2"/>
    <s v="qualificada"/>
    <n v="0.8"/>
    <n v="9"/>
    <n v="69"/>
    <n v="2.91"/>
    <x v="0"/>
    <x v="103"/>
    <n v="37"/>
  </r>
  <r>
    <d v="2013-09-26T00:00:00"/>
    <s v="ativada"/>
    <s v="Onix econômico"/>
    <x v="9"/>
    <s v="qualificada"/>
    <n v="0.9"/>
    <n v="0"/>
    <n v="4"/>
    <n v="0"/>
    <x v="0"/>
    <x v="33"/>
    <n v="39"/>
  </r>
  <r>
    <d v="2013-09-08T00:00:00"/>
    <s v="ativada"/>
    <s v="Onyx chevrolet"/>
    <x v="4"/>
    <s v="qualificada"/>
    <n v="0.43"/>
    <n v="4"/>
    <n v="61"/>
    <n v="0.38"/>
    <x v="0"/>
    <x v="52"/>
    <n v="36"/>
  </r>
  <r>
    <d v="2013-09-14T00:00:00"/>
    <s v="ativada"/>
    <s v="foto Onix"/>
    <x v="0"/>
    <s v="qualificada"/>
    <n v="0.34"/>
    <n v="6"/>
    <n v="26"/>
    <n v="1.23"/>
    <x v="0"/>
    <x v="0"/>
    <n v="37"/>
  </r>
  <r>
    <d v="2013-09-03T00:00:00"/>
    <s v="ativada"/>
    <s v="Onix LS"/>
    <x v="8"/>
    <s v="qualificada"/>
    <n v="0.24"/>
    <n v="6"/>
    <n v="35"/>
    <n v="0.99"/>
    <x v="0"/>
    <x v="97"/>
    <n v="36"/>
  </r>
  <r>
    <d v="2013-09-17T00:00:00"/>
    <s v="ativada"/>
    <s v="Onix LS chevrolet"/>
    <x v="8"/>
    <s v="qualificada"/>
    <n v="0.8"/>
    <n v="0"/>
    <n v="2"/>
    <n v="0"/>
    <x v="0"/>
    <x v="73"/>
    <n v="38"/>
  </r>
  <r>
    <d v="2013-09-01T00:00:00"/>
    <s v="ativada"/>
    <s v="carro onix 2013"/>
    <x v="2"/>
    <s v="qualificada"/>
    <n v="0.48"/>
    <n v="1"/>
    <n v="6"/>
    <n v="0.35"/>
    <x v="0"/>
    <x v="38"/>
    <n v="35"/>
  </r>
  <r>
    <d v="2013-09-15T00:00:00"/>
    <s v="ativada"/>
    <s v="Onix LT chevrolet"/>
    <x v="6"/>
    <s v="qualificada"/>
    <n v="0.2"/>
    <n v="0"/>
    <n v="3"/>
    <n v="0"/>
    <x v="0"/>
    <x v="106"/>
    <n v="37"/>
  </r>
  <r>
    <d v="2013-08-30T00:00:00"/>
    <s v="ativada"/>
    <s v="imagens onix 2014"/>
    <x v="0"/>
    <s v="qualificada"/>
    <n v="0.8"/>
    <n v="1"/>
    <n v="3"/>
    <n v="0.8"/>
    <x v="0"/>
    <x v="59"/>
    <n v="35"/>
  </r>
  <r>
    <d v="2013-09-28T00:00:00"/>
    <s v="ativada"/>
    <s v="[Onix chevrolet]"/>
    <x v="4"/>
    <s v="qualificada"/>
    <n v="0.65"/>
    <n v="71"/>
    <n v="364"/>
    <n v="24.74"/>
    <x v="0"/>
    <x v="56"/>
    <n v="39"/>
  </r>
  <r>
    <d v="2013-09-18T00:00:00"/>
    <s v="ativada"/>
    <s v="lançamentos Onix"/>
    <x v="5"/>
    <s v="qualificada"/>
    <n v="0.8"/>
    <n v="0"/>
    <n v="3"/>
    <n v="0"/>
    <x v="0"/>
    <x v="18"/>
    <n v="38"/>
  </r>
  <r>
    <d v="2013-09-08T00:00:00"/>
    <s v="ativada"/>
    <s v="onix 2013 automático"/>
    <x v="3"/>
    <s v="qualificada"/>
    <n v="0.8"/>
    <n v="2"/>
    <n v="14"/>
    <n v="0.97"/>
    <x v="0"/>
    <x v="48"/>
    <n v="36"/>
  </r>
  <r>
    <d v="2013-08-30T00:00:00"/>
    <s v="ativada"/>
    <s v="foto Onyx"/>
    <x v="0"/>
    <s v="qualificada"/>
    <n v="0.63"/>
    <n v="0"/>
    <n v="6"/>
    <n v="0"/>
    <x v="0"/>
    <x v="108"/>
    <n v="35"/>
  </r>
  <r>
    <d v="2013-09-17T00:00:00"/>
    <s v="ativada"/>
    <s v="lançamento onix 2014"/>
    <x v="2"/>
    <s v="qualificada"/>
    <n v="0.8"/>
    <n v="0"/>
    <n v="3"/>
    <n v="0"/>
    <x v="0"/>
    <x v="101"/>
    <n v="38"/>
  </r>
  <r>
    <d v="2013-09-28T00:00:00"/>
    <s v="ativada"/>
    <s v="[onix 2013]"/>
    <x v="2"/>
    <s v="qualificada"/>
    <n v="0.42"/>
    <n v="72"/>
    <n v="375"/>
    <n v="22.09"/>
    <x v="0"/>
    <x v="42"/>
    <n v="39"/>
  </r>
  <r>
    <d v="2013-08-30T00:00:00"/>
    <s v="ativada"/>
    <s v="automóveis Onix"/>
    <x v="1"/>
    <s v="qualificada"/>
    <n v="0.6"/>
    <n v="0"/>
    <n v="2"/>
    <n v="0"/>
    <x v="0"/>
    <x v="88"/>
    <n v="35"/>
  </r>
  <r>
    <d v="2013-09-13T00:00:00"/>
    <s v="ativada"/>
    <s v="onix LT 2013 chevrolet"/>
    <x v="6"/>
    <s v="qualificada"/>
    <n v="0.8"/>
    <n v="0"/>
    <n v="4"/>
    <n v="0"/>
    <x v="0"/>
    <x v="107"/>
    <n v="37"/>
  </r>
  <r>
    <d v="2013-09-02T00:00:00"/>
    <s v="ativada"/>
    <s v="Onix LT"/>
    <x v="6"/>
    <s v="qualificada"/>
    <n v="0.37"/>
    <n v="10"/>
    <n v="129"/>
    <n v="1.73"/>
    <x v="0"/>
    <x v="26"/>
    <n v="36"/>
  </r>
  <r>
    <d v="2013-09-22T00:00:00"/>
    <s v="ativada"/>
    <s v="onyx 2013"/>
    <x v="2"/>
    <s v="qualificada"/>
    <n v="0.8"/>
    <n v="5"/>
    <n v="30"/>
    <n v="3.25"/>
    <x v="0"/>
    <x v="103"/>
    <n v="38"/>
  </r>
  <r>
    <d v="2013-09-22T00:00:00"/>
    <s v="ativada"/>
    <s v="carro Onix LS"/>
    <x v="8"/>
    <s v="qualificada"/>
    <n v="0.8"/>
    <n v="0"/>
    <n v="6"/>
    <n v="0"/>
    <x v="0"/>
    <x v="109"/>
    <n v="38"/>
  </r>
  <r>
    <d v="2013-09-04T00:00:00"/>
    <s v="ativada"/>
    <s v="foto Onyx"/>
    <x v="0"/>
    <s v="qualificada"/>
    <n v="0.63"/>
    <n v="0"/>
    <n v="10"/>
    <n v="0"/>
    <x v="0"/>
    <x v="108"/>
    <n v="36"/>
  </r>
  <r>
    <d v="2013-09-15T00:00:00"/>
    <s v="ativada"/>
    <s v="veículo Onix"/>
    <x v="1"/>
    <s v="qualificada"/>
    <n v="0.38"/>
    <n v="0"/>
    <n v="1"/>
    <n v="0"/>
    <x v="0"/>
    <x v="19"/>
    <n v="37"/>
  </r>
  <r>
    <d v="2013-09-17T00:00:00"/>
    <s v="ativada"/>
    <s v="onyx 2014"/>
    <x v="2"/>
    <s v="qualificada"/>
    <n v="0.95"/>
    <n v="3"/>
    <n v="26"/>
    <n v="2.1800000000000002"/>
    <x v="0"/>
    <x v="49"/>
    <n v="38"/>
  </r>
  <r>
    <d v="2013-09-05T00:00:00"/>
    <s v="ativada"/>
    <s v="onix 2014"/>
    <x v="2"/>
    <s v="qualificada"/>
    <n v="0.53"/>
    <n v="57"/>
    <n v="433"/>
    <n v="11.48"/>
    <x v="0"/>
    <x v="27"/>
    <n v="36"/>
  </r>
  <r>
    <d v="2013-09-25T00:00:00"/>
    <s v="ativada"/>
    <s v="foto onix 2014"/>
    <x v="0"/>
    <s v="qualificada"/>
    <n v="0.8"/>
    <n v="1"/>
    <n v="1"/>
    <n v="0.56999999999999995"/>
    <x v="0"/>
    <x v="16"/>
    <n v="39"/>
  </r>
  <r>
    <d v="2013-09-14T00:00:00"/>
    <s v="ativada"/>
    <s v="Onix econômico"/>
    <x v="9"/>
    <s v="qualificada"/>
    <n v="0.9"/>
    <n v="0"/>
    <n v="3"/>
    <n v="0"/>
    <x v="0"/>
    <x v="33"/>
    <n v="37"/>
  </r>
  <r>
    <d v="2013-09-20T00:00:00"/>
    <s v="ativada"/>
    <s v="novo Onix automático"/>
    <x v="3"/>
    <s v="qualificada"/>
    <n v="0.8"/>
    <n v="1"/>
    <n v="10"/>
    <n v="0.04"/>
    <x v="0"/>
    <x v="10"/>
    <n v="38"/>
  </r>
  <r>
    <d v="2013-09-12T00:00:00"/>
    <s v="ativada"/>
    <s v="carros Onix LT"/>
    <x v="6"/>
    <s v="qualificada"/>
    <n v="0.8"/>
    <n v="1"/>
    <n v="2"/>
    <n v="0.11"/>
    <x v="0"/>
    <x v="89"/>
    <n v="37"/>
  </r>
  <r>
    <d v="2013-09-11T00:00:00"/>
    <s v="ativada"/>
    <s v="imagens Onix"/>
    <x v="0"/>
    <s v="qualificada"/>
    <n v="0.63"/>
    <n v="1"/>
    <n v="30"/>
    <n v="0.25"/>
    <x v="0"/>
    <x v="112"/>
    <n v="37"/>
  </r>
  <r>
    <d v="2013-08-28T00:00:00"/>
    <s v="ativada"/>
    <s v="onix 2014"/>
    <x v="2"/>
    <s v="qualificada"/>
    <n v="0.53"/>
    <n v="32"/>
    <n v="195"/>
    <n v="6.84"/>
    <x v="0"/>
    <x v="27"/>
    <n v="35"/>
  </r>
  <r>
    <d v="2013-08-31T00:00:00"/>
    <s v="ativada"/>
    <s v="imagem onix 2013"/>
    <x v="0"/>
    <s v="baixo volume de pesquisa"/>
    <n v="0.8"/>
    <n v="1"/>
    <n v="6"/>
    <n v="0.41"/>
    <x v="0"/>
    <x v="117"/>
    <n v="35"/>
  </r>
  <r>
    <d v="2013-08-29T00:00:00"/>
    <s v="ativada"/>
    <s v="novo onix 2013"/>
    <x v="2"/>
    <s v="qualificada"/>
    <n v="0.57999999999999996"/>
    <n v="10"/>
    <n v="41"/>
    <n v="2.76"/>
    <x v="0"/>
    <x v="35"/>
    <n v="35"/>
  </r>
  <r>
    <d v="2013-09-09T00:00:00"/>
    <s v="ativada"/>
    <s v="[Onix chevrolet]"/>
    <x v="4"/>
    <s v="qualificada"/>
    <n v="0.65"/>
    <n v="150"/>
    <n v="737"/>
    <n v="10.84"/>
    <x v="0"/>
    <x v="56"/>
    <n v="37"/>
  </r>
  <r>
    <d v="2013-09-04T00:00:00"/>
    <s v="ativada"/>
    <s v="imagens Onix"/>
    <x v="0"/>
    <s v="qualificada"/>
    <n v="0.63"/>
    <n v="4"/>
    <n v="27"/>
    <n v="1.1200000000000001"/>
    <x v="0"/>
    <x v="112"/>
    <n v="36"/>
  </r>
  <r>
    <d v="2013-08-31T00:00:00"/>
    <s v="ativada"/>
    <s v="Onix LS chevrolet"/>
    <x v="8"/>
    <s v="qualificada"/>
    <n v="0.8"/>
    <n v="0"/>
    <n v="3"/>
    <n v="0"/>
    <x v="0"/>
    <x v="73"/>
    <n v="35"/>
  </r>
  <r>
    <d v="2013-09-12T00:00:00"/>
    <s v="ativada"/>
    <s v="fotos novo Onix"/>
    <x v="0"/>
    <s v="qualificada"/>
    <n v="1.1599999999999999"/>
    <n v="2"/>
    <n v="10"/>
    <n v="0.76"/>
    <x v="0"/>
    <x v="79"/>
    <n v="37"/>
  </r>
  <r>
    <d v="2013-08-28T00:00:00"/>
    <s v="ativada"/>
    <s v="[onix 2013]"/>
    <x v="2"/>
    <s v="qualificada"/>
    <n v="0.42"/>
    <n v="41"/>
    <n v="402"/>
    <n v="9.57"/>
    <x v="0"/>
    <x v="42"/>
    <n v="35"/>
  </r>
  <r>
    <d v="2013-08-29T00:00:00"/>
    <s v="ativada"/>
    <s v="Onix 6 marchas"/>
    <x v="3"/>
    <s v="qualificada"/>
    <n v="0.8"/>
    <n v="0"/>
    <n v="1"/>
    <n v="0"/>
    <x v="0"/>
    <x v="4"/>
    <n v="35"/>
  </r>
  <r>
    <d v="2013-09-23T00:00:00"/>
    <s v="ativada"/>
    <s v="fotos onix 2013"/>
    <x v="0"/>
    <s v="qualificada"/>
    <n v="0.8"/>
    <n v="0"/>
    <n v="7"/>
    <n v="0"/>
    <x v="0"/>
    <x v="51"/>
    <n v="39"/>
  </r>
  <r>
    <d v="2013-09-12T00:00:00"/>
    <s v="ativada"/>
    <s v="carro onix LT 2014"/>
    <x v="6"/>
    <s v="qualificada"/>
    <n v="0.8"/>
    <n v="0"/>
    <n v="1"/>
    <n v="0"/>
    <x v="0"/>
    <x v="68"/>
    <n v="37"/>
  </r>
  <r>
    <d v="2013-09-20T00:00:00"/>
    <s v="ativada"/>
    <s v="Onix chevrolette"/>
    <x v="4"/>
    <s v="qualificada"/>
    <n v="0.8"/>
    <n v="1"/>
    <n v="4"/>
    <n v="0.65"/>
    <x v="0"/>
    <x v="34"/>
    <n v="38"/>
  </r>
  <r>
    <d v="2013-09-19T00:00:00"/>
    <s v="ativada"/>
    <s v="automóvel Onix"/>
    <x v="1"/>
    <s v="qualificada"/>
    <n v="0.92"/>
    <n v="6"/>
    <n v="48"/>
    <n v="3.81"/>
    <x v="0"/>
    <x v="86"/>
    <n v="38"/>
  </r>
  <r>
    <d v="2013-09-07T00:00:00"/>
    <s v="ativada"/>
    <s v="Onix bonito"/>
    <x v="9"/>
    <s v="qualificada"/>
    <n v="0.8"/>
    <n v="0"/>
    <n v="5"/>
    <n v="0"/>
    <x v="0"/>
    <x v="84"/>
    <n v="36"/>
  </r>
  <r>
    <d v="2013-09-22T00:00:00"/>
    <s v="ativada"/>
    <s v="onix 2013"/>
    <x v="2"/>
    <s v="qualificada"/>
    <n v="0.43"/>
    <n v="1"/>
    <n v="21"/>
    <n v="0.26"/>
    <x v="0"/>
    <x v="42"/>
    <n v="38"/>
  </r>
  <r>
    <d v="2013-09-08T00:00:00"/>
    <s v="ativada"/>
    <s v="Novo Onix LS"/>
    <x v="8"/>
    <s v="qualificada"/>
    <n v="0.8"/>
    <n v="1"/>
    <n v="1"/>
    <n v="0.24"/>
    <x v="0"/>
    <x v="72"/>
    <n v="36"/>
  </r>
  <r>
    <d v="2013-09-17T00:00:00"/>
    <s v="ativada"/>
    <s v="carros Onix LS"/>
    <x v="8"/>
    <s v="qualificada"/>
    <n v="0.8"/>
    <n v="1"/>
    <n v="2"/>
    <n v="0.73"/>
    <x v="0"/>
    <x v="99"/>
    <n v="38"/>
  </r>
  <r>
    <d v="2013-09-17T00:00:00"/>
    <s v="ativada"/>
    <s v="Onix chevrolette"/>
    <x v="4"/>
    <s v="qualificada"/>
    <n v="0.8"/>
    <n v="0"/>
    <n v="2"/>
    <n v="0"/>
    <x v="0"/>
    <x v="34"/>
    <n v="38"/>
  </r>
  <r>
    <d v="2013-09-24T00:00:00"/>
    <s v="ativada"/>
    <s v="carro novo Onix"/>
    <x v="1"/>
    <s v="qualificada"/>
    <n v="0.25"/>
    <n v="1"/>
    <n v="8"/>
    <n v="0.15"/>
    <x v="0"/>
    <x v="3"/>
    <n v="39"/>
  </r>
  <r>
    <d v="2013-09-02T00:00:00"/>
    <s v="ativada"/>
    <s v="Onyx diesel"/>
    <x v="7"/>
    <s v="qualificada"/>
    <n v="0.8"/>
    <n v="0"/>
    <n v="2"/>
    <n v="0"/>
    <x v="0"/>
    <x v="80"/>
    <n v="36"/>
  </r>
  <r>
    <d v="2013-08-28T00:00:00"/>
    <s v="ativada"/>
    <s v="Onix automatizado"/>
    <x v="3"/>
    <s v="qualificada"/>
    <n v="0.8"/>
    <n v="11"/>
    <n v="60"/>
    <n v="3.32"/>
    <x v="0"/>
    <x v="20"/>
    <n v="35"/>
  </r>
  <r>
    <d v="2013-09-18T00:00:00"/>
    <s v="ativada"/>
    <s v="data de lançamento Onix"/>
    <x v="5"/>
    <s v="qualificada"/>
    <n v="0.8"/>
    <n v="0"/>
    <n v="0"/>
    <n v="0"/>
    <x v="0"/>
    <x v="123"/>
    <n v="38"/>
  </r>
  <r>
    <d v="2013-08-30T00:00:00"/>
    <s v="ativada"/>
    <s v="novo onix LT 2014"/>
    <x v="6"/>
    <s v="qualificada"/>
    <n v="0.8"/>
    <n v="1"/>
    <n v="1"/>
    <n v="0.32"/>
    <x v="0"/>
    <x v="129"/>
    <n v="35"/>
  </r>
  <r>
    <d v="2013-09-16T00:00:00"/>
    <s v="ativada"/>
    <s v="carro onix 2014"/>
    <x v="2"/>
    <s v="qualificada"/>
    <n v="0.8"/>
    <n v="2"/>
    <n v="27"/>
    <n v="1.1299999999999999"/>
    <x v="0"/>
    <x v="25"/>
    <n v="38"/>
  </r>
  <r>
    <d v="2013-08-28T00:00:00"/>
    <s v="ativada"/>
    <s v="novo onix 2014 GM"/>
    <x v="2"/>
    <s v="baixo volume de pesquisa"/>
    <n v="0.85"/>
    <n v="1"/>
    <n v="1"/>
    <n v="0.2"/>
    <x v="0"/>
    <x v="63"/>
    <n v="35"/>
  </r>
  <r>
    <d v="2013-09-26T00:00:00"/>
    <s v="ativada"/>
    <s v="fotos novo Onix"/>
    <x v="0"/>
    <s v="qualificada"/>
    <n v="1.1599999999999999"/>
    <n v="2"/>
    <n v="6"/>
    <n v="1.23"/>
    <x v="0"/>
    <x v="79"/>
    <n v="39"/>
  </r>
  <r>
    <d v="2013-09-20T00:00:00"/>
    <s v="ativada"/>
    <s v="onyx 2014 chevrolet"/>
    <x v="2"/>
    <s v="qualificada"/>
    <n v="0.8"/>
    <n v="0"/>
    <n v="4"/>
    <n v="0"/>
    <x v="0"/>
    <x v="23"/>
    <n v="38"/>
  </r>
  <r>
    <d v="2013-08-31T00:00:00"/>
    <s v="ativada"/>
    <s v="foto onix 2014"/>
    <x v="0"/>
    <s v="qualificada"/>
    <n v="0.8"/>
    <n v="0"/>
    <n v="6"/>
    <n v="0"/>
    <x v="0"/>
    <x v="16"/>
    <n v="35"/>
  </r>
  <r>
    <d v="2013-09-20T00:00:00"/>
    <s v="ativada"/>
    <s v="veículo Onix"/>
    <x v="1"/>
    <s v="qualificada"/>
    <n v="0.38"/>
    <n v="1"/>
    <n v="7"/>
    <n v="0.28000000000000003"/>
    <x v="0"/>
    <x v="19"/>
    <n v="38"/>
  </r>
  <r>
    <d v="2013-09-13T00:00:00"/>
    <s v="ativada"/>
    <s v="fotos onix 2014"/>
    <x v="0"/>
    <s v="qualificada"/>
    <n v="0.8"/>
    <n v="2"/>
    <n v="13"/>
    <n v="0.72"/>
    <x v="0"/>
    <x v="90"/>
    <n v="37"/>
  </r>
  <r>
    <d v="2013-09-21T00:00:00"/>
    <s v="ativada"/>
    <s v="carro Onix LS"/>
    <x v="8"/>
    <s v="qualificada"/>
    <n v="0.8"/>
    <n v="0"/>
    <n v="2"/>
    <n v="0"/>
    <x v="0"/>
    <x v="109"/>
    <n v="38"/>
  </r>
  <r>
    <d v="2013-09-25T00:00:00"/>
    <s v="ativada"/>
    <s v="novo onix 2014 chevrolet"/>
    <x v="2"/>
    <s v="qualificada"/>
    <n v="0.8"/>
    <n v="0"/>
    <n v="3"/>
    <n v="0"/>
    <x v="0"/>
    <x v="40"/>
    <n v="39"/>
  </r>
  <r>
    <d v="2013-09-02T00:00:00"/>
    <s v="ativada"/>
    <s v="onyx 2014 chevrolet"/>
    <x v="2"/>
    <s v="qualificada"/>
    <n v="0.8"/>
    <n v="2"/>
    <n v="14"/>
    <n v="0.68"/>
    <x v="0"/>
    <x v="23"/>
    <n v="36"/>
  </r>
  <r>
    <d v="2013-09-14T00:00:00"/>
    <s v="ativada"/>
    <s v="carros Onix LT"/>
    <x v="6"/>
    <s v="qualificada"/>
    <n v="0.8"/>
    <n v="1"/>
    <n v="8"/>
    <n v="0.48"/>
    <x v="0"/>
    <x v="89"/>
    <n v="37"/>
  </r>
  <r>
    <d v="2013-08-28T00:00:00"/>
    <s v="ativada"/>
    <s v="carro Onix LT"/>
    <x v="6"/>
    <s v="qualificada"/>
    <n v="0.8"/>
    <n v="9"/>
    <n v="25"/>
    <n v="2.91"/>
    <x v="0"/>
    <x v="93"/>
    <n v="35"/>
  </r>
  <r>
    <d v="2013-09-16T00:00:00"/>
    <s v="ativada"/>
    <s v="fotos novo onix 2014"/>
    <x v="0"/>
    <s v="qualificada"/>
    <n v="0.8"/>
    <n v="0"/>
    <n v="5"/>
    <n v="0"/>
    <x v="0"/>
    <x v="122"/>
    <n v="38"/>
  </r>
  <r>
    <d v="2013-09-17T00:00:00"/>
    <s v="ativada"/>
    <s v="foto novo Onix"/>
    <x v="0"/>
    <s v="qualificada"/>
    <n v="0.8"/>
    <n v="2"/>
    <n v="5"/>
    <n v="0.79"/>
    <x v="0"/>
    <x v="67"/>
    <n v="38"/>
  </r>
  <r>
    <d v="2013-09-14T00:00:00"/>
    <s v="ativada"/>
    <s v="carro onix 2014"/>
    <x v="2"/>
    <s v="qualificada"/>
    <n v="0.8"/>
    <n v="6"/>
    <n v="25"/>
    <n v="2.25"/>
    <x v="0"/>
    <x v="25"/>
    <n v="37"/>
  </r>
  <r>
    <d v="2013-09-07T00:00:00"/>
    <s v="ativada"/>
    <s v="onyx 2013"/>
    <x v="2"/>
    <s v="qualificada"/>
    <n v="0.8"/>
    <n v="4"/>
    <n v="43"/>
    <n v="1.1100000000000001"/>
    <x v="0"/>
    <x v="103"/>
    <n v="36"/>
  </r>
  <r>
    <d v="2013-09-28T00:00:00"/>
    <s v="ativada"/>
    <s v="onix 2013 automático"/>
    <x v="3"/>
    <s v="qualificada"/>
    <n v="0.8"/>
    <n v="1"/>
    <n v="2"/>
    <n v="0.24"/>
    <x v="0"/>
    <x v="48"/>
    <n v="39"/>
  </r>
  <r>
    <d v="2013-09-18T00:00:00"/>
    <s v="ativada"/>
    <s v="automóvel Onix"/>
    <x v="1"/>
    <s v="qualificada"/>
    <n v="0.92"/>
    <n v="3"/>
    <n v="38"/>
    <n v="1.6"/>
    <x v="0"/>
    <x v="86"/>
    <n v="38"/>
  </r>
  <r>
    <d v="2013-09-20T00:00:00"/>
    <s v="ativada"/>
    <s v="carro Onyx"/>
    <x v="1"/>
    <s v="qualificada"/>
    <n v="0.89"/>
    <n v="14"/>
    <n v="91"/>
    <n v="6.61"/>
    <x v="0"/>
    <x v="82"/>
    <n v="38"/>
  </r>
  <r>
    <d v="2013-09-26T00:00:00"/>
    <s v="ativada"/>
    <s v="carro Onix LT"/>
    <x v="6"/>
    <s v="qualificada"/>
    <n v="0.8"/>
    <n v="0"/>
    <n v="5"/>
    <n v="0"/>
    <x v="0"/>
    <x v="93"/>
    <n v="39"/>
  </r>
  <r>
    <d v="2013-09-05T00:00:00"/>
    <s v="ativada"/>
    <s v="lançamento Onix"/>
    <x v="5"/>
    <s v="qualificada"/>
    <n v="0.8"/>
    <n v="3"/>
    <n v="33"/>
    <n v="1.42"/>
    <x v="0"/>
    <x v="77"/>
    <n v="36"/>
  </r>
  <r>
    <d v="2013-09-12T00:00:00"/>
    <s v="ativada"/>
    <s v="onix 2013 flex"/>
    <x v="7"/>
    <s v="qualificada"/>
    <n v="0.8"/>
    <n v="0"/>
    <n v="1"/>
    <n v="0"/>
    <x v="0"/>
    <x v="121"/>
    <n v="37"/>
  </r>
  <r>
    <d v="2013-09-01T00:00:00"/>
    <s v="ativada"/>
    <s v="fotos Onix"/>
    <x v="0"/>
    <s v="qualificada"/>
    <n v="0.27"/>
    <n v="3"/>
    <n v="145"/>
    <n v="0.56000000000000005"/>
    <x v="0"/>
    <x v="65"/>
    <n v="35"/>
  </r>
  <r>
    <d v="2013-09-22T00:00:00"/>
    <s v="ativada"/>
    <s v="foto onix 2014"/>
    <x v="0"/>
    <s v="qualificada"/>
    <n v="0.8"/>
    <n v="0"/>
    <n v="3"/>
    <n v="0"/>
    <x v="0"/>
    <x v="16"/>
    <n v="38"/>
  </r>
  <r>
    <d v="2013-09-24T00:00:00"/>
    <s v="ativada"/>
    <s v="lançamento Onix"/>
    <x v="5"/>
    <s v="qualificada"/>
    <n v="0.8"/>
    <n v="6"/>
    <n v="39"/>
    <n v="1.7"/>
    <x v="0"/>
    <x v="77"/>
    <n v="39"/>
  </r>
  <r>
    <d v="2013-09-20T00:00:00"/>
    <s v="ativada"/>
    <s v="Onix LS chevrolet"/>
    <x v="8"/>
    <s v="qualificada"/>
    <n v="0.8"/>
    <n v="1"/>
    <n v="1"/>
    <n v="0.49"/>
    <x v="0"/>
    <x v="73"/>
    <n v="38"/>
  </r>
  <r>
    <d v="2013-09-19T00:00:00"/>
    <s v="ativada"/>
    <s v="carros novo Onix"/>
    <x v="1"/>
    <s v="qualificada"/>
    <n v="0.95"/>
    <n v="4"/>
    <n v="25"/>
    <n v="1.78"/>
    <x v="0"/>
    <x v="45"/>
    <n v="38"/>
  </r>
  <r>
    <d v="2013-09-16T00:00:00"/>
    <s v="ativada"/>
    <s v="Onix LT GM"/>
    <x v="6"/>
    <s v="qualificada"/>
    <n v="0.3"/>
    <n v="1"/>
    <n v="2"/>
    <n v="0.22"/>
    <x v="0"/>
    <x v="100"/>
    <n v="38"/>
  </r>
  <r>
    <d v="2013-09-05T00:00:00"/>
    <s v="ativada"/>
    <s v="onix LS 2013"/>
    <x v="8"/>
    <s v="qualificada"/>
    <n v="0.8"/>
    <n v="0"/>
    <n v="1"/>
    <n v="0"/>
    <x v="0"/>
    <x v="75"/>
    <n v="36"/>
  </r>
  <r>
    <d v="2013-09-05T00:00:00"/>
    <s v="ativada"/>
    <s v="carros onix 2012"/>
    <x v="2"/>
    <s v="qualificada"/>
    <n v="0.8"/>
    <n v="0"/>
    <n v="36"/>
    <n v="0"/>
    <x v="0"/>
    <x v="46"/>
    <n v="36"/>
  </r>
  <r>
    <d v="2013-09-10T00:00:00"/>
    <s v="ativada"/>
    <s v="fotos Onyx"/>
    <x v="0"/>
    <s v="qualificada"/>
    <n v="0.67"/>
    <n v="0"/>
    <n v="0"/>
    <n v="0"/>
    <x v="0"/>
    <x v="87"/>
    <n v="37"/>
  </r>
  <r>
    <d v="2013-09-01T00:00:00"/>
    <s v="ativada"/>
    <s v="foto onix 2014"/>
    <x v="0"/>
    <s v="qualificada"/>
    <n v="0.8"/>
    <n v="1"/>
    <n v="2"/>
    <n v="0.18"/>
    <x v="0"/>
    <x v="16"/>
    <n v="35"/>
  </r>
  <r>
    <d v="2013-09-05T00:00:00"/>
    <s v="ativada"/>
    <s v="Onix GM"/>
    <x v="4"/>
    <s v="qualificada"/>
    <n v="0.49"/>
    <n v="8"/>
    <n v="108"/>
    <n v="0.72"/>
    <x v="0"/>
    <x v="9"/>
    <n v="36"/>
  </r>
  <r>
    <d v="2013-09-11T00:00:00"/>
    <s v="ativada"/>
    <s v="onix 2014 chevrolet"/>
    <x v="2"/>
    <s v="qualificada"/>
    <n v="0.26"/>
    <n v="0"/>
    <n v="3"/>
    <n v="0"/>
    <x v="0"/>
    <x v="61"/>
    <n v="37"/>
  </r>
  <r>
    <d v="2013-09-23T00:00:00"/>
    <s v="ativada"/>
    <s v="onix 2013 GM"/>
    <x v="2"/>
    <s v="qualificada"/>
    <n v="0.43"/>
    <n v="3"/>
    <n v="4"/>
    <n v="0.77"/>
    <x v="0"/>
    <x v="104"/>
    <n v="39"/>
  </r>
  <r>
    <d v="2013-09-02T00:00:00"/>
    <s v="ativada"/>
    <s v="imagens onix 2014"/>
    <x v="0"/>
    <s v="qualificada"/>
    <n v="0.8"/>
    <n v="0"/>
    <n v="2"/>
    <n v="0"/>
    <x v="0"/>
    <x v="59"/>
    <n v="36"/>
  </r>
  <r>
    <d v="2013-08-30T00:00:00"/>
    <s v="ativada"/>
    <s v="fotos Onix"/>
    <x v="0"/>
    <s v="qualificada"/>
    <n v="0.27"/>
    <n v="9"/>
    <n v="136"/>
    <n v="1.7"/>
    <x v="0"/>
    <x v="65"/>
    <n v="35"/>
  </r>
  <r>
    <d v="2013-09-28T00:00:00"/>
    <s v="ativada"/>
    <s v="Onix LS chevrolet"/>
    <x v="8"/>
    <s v="qualificada"/>
    <n v="0.8"/>
    <n v="3"/>
    <n v="5"/>
    <n v="1.24"/>
    <x v="0"/>
    <x v="73"/>
    <n v="39"/>
  </r>
  <r>
    <d v="2013-09-29T00:00:00"/>
    <s v="ativada"/>
    <s v="carros Onix LS"/>
    <x v="8"/>
    <s v="qualificada"/>
    <n v="0.8"/>
    <n v="0"/>
    <n v="4"/>
    <n v="0"/>
    <x v="0"/>
    <x v="99"/>
    <n v="39"/>
  </r>
  <r>
    <d v="2013-09-08T00:00:00"/>
    <s v="ativada"/>
    <s v="Onix automatizado"/>
    <x v="3"/>
    <s v="qualificada"/>
    <n v="0.8"/>
    <n v="132"/>
    <n v="629"/>
    <n v="41.27"/>
    <x v="0"/>
    <x v="20"/>
    <n v="36"/>
  </r>
  <r>
    <d v="2013-09-04T00:00:00"/>
    <s v="ativada"/>
    <s v="foto novo Onix"/>
    <x v="0"/>
    <s v="qualificada"/>
    <n v="0.8"/>
    <n v="1"/>
    <n v="8"/>
    <n v="0.25"/>
    <x v="0"/>
    <x v="67"/>
    <n v="36"/>
  </r>
  <r>
    <d v="2013-09-01T00:00:00"/>
    <s v="ativada"/>
    <s v="onix LS 2012"/>
    <x v="8"/>
    <s v="qualificada"/>
    <n v="0.8"/>
    <n v="2"/>
    <n v="2"/>
    <n v="0.22"/>
    <x v="0"/>
    <x v="32"/>
    <n v="35"/>
  </r>
  <r>
    <d v="2013-09-03T00:00:00"/>
    <s v="ativada"/>
    <s v="fotos Onix"/>
    <x v="0"/>
    <s v="qualificada"/>
    <n v="0.27"/>
    <n v="6"/>
    <n v="108"/>
    <n v="1.1499999999999999"/>
    <x v="0"/>
    <x v="65"/>
    <n v="36"/>
  </r>
  <r>
    <d v="2013-08-30T00:00:00"/>
    <s v="ativada"/>
    <s v="Onix LS"/>
    <x v="8"/>
    <s v="qualificada"/>
    <n v="0.24"/>
    <n v="3"/>
    <n v="40"/>
    <n v="0.67"/>
    <x v="0"/>
    <x v="97"/>
    <n v="35"/>
  </r>
  <r>
    <d v="2013-09-09T00:00:00"/>
    <s v="ativada"/>
    <s v="Onix chevy"/>
    <x v="4"/>
    <s v="qualificada"/>
    <n v="0.67"/>
    <n v="9"/>
    <n v="94"/>
    <n v="1.25"/>
    <x v="0"/>
    <x v="44"/>
    <n v="37"/>
  </r>
  <r>
    <d v="2013-09-03T00:00:00"/>
    <s v="ativada"/>
    <s v="imagens onix 2014"/>
    <x v="0"/>
    <s v="qualificada"/>
    <n v="0.8"/>
    <n v="0"/>
    <n v="2"/>
    <n v="0"/>
    <x v="0"/>
    <x v="59"/>
    <n v="36"/>
  </r>
  <r>
    <d v="2013-09-06T00:00:00"/>
    <s v="ativada"/>
    <s v="imagens novo Onix"/>
    <x v="0"/>
    <s v="qualificada"/>
    <n v="0.8"/>
    <n v="0"/>
    <n v="1"/>
    <n v="0"/>
    <x v="0"/>
    <x v="21"/>
    <n v="36"/>
  </r>
  <r>
    <d v="2013-09-12T00:00:00"/>
    <s v="ativada"/>
    <s v="Onix transmissão automática"/>
    <x v="3"/>
    <s v="qualificada"/>
    <n v="0.8"/>
    <n v="0"/>
    <n v="2"/>
    <n v="0"/>
    <x v="0"/>
    <x v="66"/>
    <n v="37"/>
  </r>
  <r>
    <d v="2013-09-26T00:00:00"/>
    <s v="ativada"/>
    <s v="Onyx diesel"/>
    <x v="7"/>
    <s v="qualificada"/>
    <n v="0.8"/>
    <n v="0"/>
    <n v="1"/>
    <n v="0"/>
    <x v="0"/>
    <x v="80"/>
    <n v="39"/>
  </r>
  <r>
    <d v="2013-09-18T00:00:00"/>
    <s v="ativada"/>
    <s v="automóveis Onix"/>
    <x v="1"/>
    <s v="qualificada"/>
    <n v="0.6"/>
    <n v="0"/>
    <n v="2"/>
    <n v="0"/>
    <x v="0"/>
    <x v="88"/>
    <n v="38"/>
  </r>
  <r>
    <d v="2013-08-30T00:00:00"/>
    <s v="ativada"/>
    <s v="Onix bonito"/>
    <x v="9"/>
    <s v="qualificada"/>
    <n v="0.8"/>
    <n v="0"/>
    <n v="3"/>
    <n v="0"/>
    <x v="0"/>
    <x v="84"/>
    <n v="35"/>
  </r>
  <r>
    <d v="2013-09-20T00:00:00"/>
    <s v="ativada"/>
    <s v="[onix 2013]"/>
    <x v="2"/>
    <s v="qualificada"/>
    <n v="0.42"/>
    <n v="55"/>
    <n v="367"/>
    <n v="18.96"/>
    <x v="0"/>
    <x v="42"/>
    <n v="38"/>
  </r>
  <r>
    <d v="2013-09-26T00:00:00"/>
    <s v="ativada"/>
    <s v="onyx 2014"/>
    <x v="2"/>
    <s v="qualificada"/>
    <n v="0.95"/>
    <n v="1"/>
    <n v="36"/>
    <n v="0.46"/>
    <x v="0"/>
    <x v="49"/>
    <n v="39"/>
  </r>
  <r>
    <d v="2013-09-18T00:00:00"/>
    <s v="ativada"/>
    <s v="Onix LT"/>
    <x v="6"/>
    <s v="qualificada"/>
    <n v="0.37"/>
    <n v="14"/>
    <n v="89"/>
    <n v="3.19"/>
    <x v="0"/>
    <x v="26"/>
    <n v="38"/>
  </r>
  <r>
    <d v="2013-09-26T00:00:00"/>
    <s v="ativada"/>
    <s v="Onix LS chevrolet"/>
    <x v="8"/>
    <s v="qualificada"/>
    <n v="0.8"/>
    <n v="0"/>
    <n v="1"/>
    <n v="0"/>
    <x v="0"/>
    <x v="73"/>
    <n v="39"/>
  </r>
  <r>
    <d v="2013-09-02T00:00:00"/>
    <s v="ativada"/>
    <s v="imagens novo Onix"/>
    <x v="0"/>
    <s v="qualificada"/>
    <n v="0.8"/>
    <n v="0"/>
    <n v="1"/>
    <n v="0"/>
    <x v="0"/>
    <x v="21"/>
    <n v="36"/>
  </r>
  <r>
    <d v="2013-09-13T00:00:00"/>
    <s v="ativada"/>
    <s v="veículos Onix"/>
    <x v="1"/>
    <s v="qualificada"/>
    <n v="0.85"/>
    <n v="6"/>
    <n v="41"/>
    <n v="1.94"/>
    <x v="0"/>
    <x v="6"/>
    <n v="37"/>
  </r>
  <r>
    <d v="2013-09-28T00:00:00"/>
    <s v="ativada"/>
    <s v="onix LT 2014"/>
    <x v="6"/>
    <s v="qualificada"/>
    <n v="0.8"/>
    <n v="1"/>
    <n v="18"/>
    <n v="0.26"/>
    <x v="0"/>
    <x v="116"/>
    <n v="39"/>
  </r>
  <r>
    <d v="2013-09-23T00:00:00"/>
    <s v="ativada"/>
    <s v="fotos onix 2012"/>
    <x v="0"/>
    <s v="qualificada"/>
    <n v="0.8"/>
    <n v="0"/>
    <n v="2"/>
    <n v="0"/>
    <x v="0"/>
    <x v="96"/>
    <n v="39"/>
  </r>
  <r>
    <d v="2013-09-11T00:00:00"/>
    <s v="ativada"/>
    <s v="carro novo Onix"/>
    <x v="1"/>
    <s v="qualificada"/>
    <n v="0.25"/>
    <n v="1"/>
    <n v="3"/>
    <n v="0.16"/>
    <x v="0"/>
    <x v="3"/>
    <n v="37"/>
  </r>
  <r>
    <d v="2013-09-25T00:00:00"/>
    <s v="ativada"/>
    <s v="automóveis Onix"/>
    <x v="1"/>
    <s v="qualificada"/>
    <n v="0.6"/>
    <n v="0"/>
    <n v="1"/>
    <n v="0"/>
    <x v="0"/>
    <x v="88"/>
    <n v="39"/>
  </r>
  <r>
    <d v="2013-09-24T00:00:00"/>
    <s v="ativada"/>
    <s v="onix 2014 GM"/>
    <x v="2"/>
    <s v="qualificada"/>
    <n v="0.8"/>
    <n v="7"/>
    <n v="38"/>
    <n v="3.12"/>
    <x v="0"/>
    <x v="94"/>
    <n v="39"/>
  </r>
  <r>
    <d v="2013-09-17T00:00:00"/>
    <s v="ativada"/>
    <s v="carro Onix"/>
    <x v="1"/>
    <s v="qualificada"/>
    <n v="0.5"/>
    <n v="76"/>
    <n v="604"/>
    <n v="10.52"/>
    <x v="0"/>
    <x v="115"/>
    <n v="38"/>
  </r>
  <r>
    <d v="2013-09-13T00:00:00"/>
    <s v="ativada"/>
    <s v="onyx 2014 chevrolet"/>
    <x v="2"/>
    <s v="qualificada"/>
    <n v="0.8"/>
    <n v="3"/>
    <n v="13"/>
    <n v="0.53"/>
    <x v="0"/>
    <x v="23"/>
    <n v="37"/>
  </r>
  <r>
    <d v="2013-09-06T00:00:00"/>
    <s v="ativada"/>
    <s v="carros Onix"/>
    <x v="1"/>
    <s v="qualificada"/>
    <n v="0.37"/>
    <n v="10"/>
    <n v="61"/>
    <n v="2.09"/>
    <x v="0"/>
    <x v="95"/>
    <n v="36"/>
  </r>
  <r>
    <d v="2013-09-20T00:00:00"/>
    <s v="ativada"/>
    <s v="carro onix 2014"/>
    <x v="2"/>
    <s v="qualificada"/>
    <n v="0.8"/>
    <n v="1"/>
    <n v="10"/>
    <n v="0.61"/>
    <x v="0"/>
    <x v="25"/>
    <n v="38"/>
  </r>
  <r>
    <d v="2013-09-09T00:00:00"/>
    <s v="ativada"/>
    <s v="Onix LS"/>
    <x v="8"/>
    <s v="qualificada"/>
    <n v="0.24"/>
    <n v="8"/>
    <n v="41"/>
    <n v="1.34"/>
    <x v="0"/>
    <x v="97"/>
    <n v="37"/>
  </r>
  <r>
    <d v="2013-09-20T00:00:00"/>
    <s v="ativada"/>
    <s v="novo onix 2014 GM"/>
    <x v="2"/>
    <s v="baixo volume de pesquisa"/>
    <n v="0.85"/>
    <n v="0"/>
    <n v="5"/>
    <n v="0"/>
    <x v="0"/>
    <x v="63"/>
    <n v="38"/>
  </r>
  <r>
    <d v="2013-09-02T00:00:00"/>
    <s v="ativada"/>
    <s v="Onix automatizado"/>
    <x v="3"/>
    <s v="qualificada"/>
    <n v="0.8"/>
    <n v="131"/>
    <n v="521"/>
    <n v="31.6"/>
    <x v="0"/>
    <x v="20"/>
    <n v="36"/>
  </r>
  <r>
    <d v="2013-09-09T00:00:00"/>
    <s v="ativada"/>
    <s v="carro novo Onix"/>
    <x v="1"/>
    <s v="qualificada"/>
    <n v="0.25"/>
    <n v="0"/>
    <n v="2"/>
    <n v="0"/>
    <x v="0"/>
    <x v="3"/>
    <n v="37"/>
  </r>
  <r>
    <d v="2013-09-26T00:00:00"/>
    <s v="ativada"/>
    <s v="onyx 2014 chevrolet"/>
    <x v="2"/>
    <s v="qualificada"/>
    <n v="0.8"/>
    <n v="0"/>
    <n v="1"/>
    <n v="0"/>
    <x v="0"/>
    <x v="23"/>
    <n v="39"/>
  </r>
  <r>
    <d v="2013-09-08T00:00:00"/>
    <s v="ativada"/>
    <s v="onyx 2014"/>
    <x v="2"/>
    <s v="qualificada"/>
    <n v="0.95"/>
    <n v="1"/>
    <n v="17"/>
    <n v="0.16"/>
    <x v="0"/>
    <x v="49"/>
    <n v="36"/>
  </r>
  <r>
    <d v="2013-09-05T00:00:00"/>
    <s v="ativada"/>
    <s v="novo Onix automático"/>
    <x v="3"/>
    <s v="qualificada"/>
    <n v="0.8"/>
    <n v="3"/>
    <n v="19"/>
    <n v="1.88"/>
    <x v="0"/>
    <x v="10"/>
    <n v="36"/>
  </r>
  <r>
    <d v="2013-09-04T00:00:00"/>
    <s v="ativada"/>
    <s v="imagens novo Onix"/>
    <x v="0"/>
    <s v="qualificada"/>
    <n v="0.8"/>
    <n v="0"/>
    <n v="2"/>
    <n v="0"/>
    <x v="0"/>
    <x v="21"/>
    <n v="36"/>
  </r>
  <r>
    <d v="2013-09-12T00:00:00"/>
    <s v="ativada"/>
    <s v="Onix LT"/>
    <x v="6"/>
    <s v="qualificada"/>
    <n v="0.37"/>
    <n v="19"/>
    <n v="106"/>
    <n v="3.57"/>
    <x v="0"/>
    <x v="26"/>
    <n v="37"/>
  </r>
  <r>
    <d v="2013-09-28T00:00:00"/>
    <s v="ativada"/>
    <s v="carros Onyx"/>
    <x v="1"/>
    <s v="qualificada"/>
    <n v="0.8"/>
    <n v="0"/>
    <n v="42"/>
    <n v="0"/>
    <x v="0"/>
    <x v="1"/>
    <n v="39"/>
  </r>
  <r>
    <d v="2013-09-17T00:00:00"/>
    <s v="ativada"/>
    <s v="onix LS 2012"/>
    <x v="8"/>
    <s v="qualificada"/>
    <n v="0.8"/>
    <n v="1"/>
    <n v="3"/>
    <n v="0.15"/>
    <x v="0"/>
    <x v="32"/>
    <n v="38"/>
  </r>
  <r>
    <d v="2013-09-18T00:00:00"/>
    <s v="ativada"/>
    <s v="imagens onix 2014"/>
    <x v="0"/>
    <s v="qualificada"/>
    <n v="0.8"/>
    <n v="0"/>
    <n v="1"/>
    <n v="0"/>
    <x v="0"/>
    <x v="59"/>
    <n v="38"/>
  </r>
  <r>
    <d v="2013-09-07T00:00:00"/>
    <s v="ativada"/>
    <s v="Onix chevy"/>
    <x v="4"/>
    <s v="qualificada"/>
    <n v="0.67"/>
    <n v="11"/>
    <n v="99"/>
    <n v="2.68"/>
    <x v="0"/>
    <x v="44"/>
    <n v="36"/>
  </r>
  <r>
    <d v="2013-08-28T00:00:00"/>
    <s v="ativada"/>
    <s v="Onix automática"/>
    <x v="3"/>
    <s v="qualificada"/>
    <n v="0.63"/>
    <n v="38"/>
    <n v="245"/>
    <n v="8.58"/>
    <x v="0"/>
    <x v="7"/>
    <n v="35"/>
  </r>
  <r>
    <d v="2013-08-31T00:00:00"/>
    <s v="ativada"/>
    <s v="carros onix 2014"/>
    <x v="2"/>
    <s v="qualificada"/>
    <n v="0.85"/>
    <n v="2"/>
    <n v="14"/>
    <n v="1.29"/>
    <x v="0"/>
    <x v="5"/>
    <n v="35"/>
  </r>
  <r>
    <d v="2013-08-31T00:00:00"/>
    <s v="ativada"/>
    <s v="carro novo onix 2014"/>
    <x v="2"/>
    <s v="qualificada"/>
    <n v="0.8"/>
    <n v="1"/>
    <n v="2"/>
    <n v="0.68"/>
    <x v="0"/>
    <x v="111"/>
    <n v="35"/>
  </r>
  <r>
    <d v="2013-09-23T00:00:00"/>
    <s v="ativada"/>
    <s v="onix 2013 chevrolet"/>
    <x v="2"/>
    <s v="qualificada"/>
    <n v="0.43"/>
    <n v="1"/>
    <n v="3"/>
    <n v="0.21"/>
    <x v="0"/>
    <x v="58"/>
    <n v="39"/>
  </r>
  <r>
    <d v="2013-09-04T00:00:00"/>
    <s v="ativada"/>
    <s v="Onix câmbio automático"/>
    <x v="3"/>
    <s v="qualificada"/>
    <n v="0.8"/>
    <n v="4"/>
    <n v="43"/>
    <n v="1.86"/>
    <x v="0"/>
    <x v="31"/>
    <n v="36"/>
  </r>
  <r>
    <d v="2013-09-20T00:00:00"/>
    <s v="ativada"/>
    <s v="Onix automatizado"/>
    <x v="3"/>
    <s v="qualificada"/>
    <n v="0.8"/>
    <n v="42"/>
    <n v="201"/>
    <n v="12.08"/>
    <x v="0"/>
    <x v="20"/>
    <n v="38"/>
  </r>
  <r>
    <d v="2013-09-25T00:00:00"/>
    <s v="ativada"/>
    <s v="Onix 6 marchas"/>
    <x v="3"/>
    <s v="qualificada"/>
    <n v="0.8"/>
    <n v="0"/>
    <n v="0"/>
    <n v="0"/>
    <x v="0"/>
    <x v="4"/>
    <n v="39"/>
  </r>
  <r>
    <d v="2013-09-21T00:00:00"/>
    <s v="ativada"/>
    <s v="[onix 2013]"/>
    <x v="2"/>
    <s v="qualificada"/>
    <n v="0.42"/>
    <n v="42"/>
    <n v="244"/>
    <n v="13.43"/>
    <x v="0"/>
    <x v="42"/>
    <n v="38"/>
  </r>
  <r>
    <d v="2013-09-21T00:00:00"/>
    <s v="ativada"/>
    <s v="carro onix LT 2013"/>
    <x v="6"/>
    <s v="qualificada"/>
    <n v="0.8"/>
    <n v="0"/>
    <n v="1"/>
    <n v="0"/>
    <x v="0"/>
    <x v="136"/>
    <n v="38"/>
  </r>
  <r>
    <d v="2013-09-07T00:00:00"/>
    <s v="ativada"/>
    <s v="novo onix 2012"/>
    <x v="2"/>
    <s v="qualificada"/>
    <n v="0.67"/>
    <n v="4"/>
    <n v="32"/>
    <n v="1.54"/>
    <x v="0"/>
    <x v="24"/>
    <n v="36"/>
  </r>
  <r>
    <d v="2013-09-16T00:00:00"/>
    <s v="ativada"/>
    <s v="carro Onix"/>
    <x v="1"/>
    <s v="qualificada"/>
    <n v="0.5"/>
    <n v="76"/>
    <n v="563"/>
    <n v="11.38"/>
    <x v="0"/>
    <x v="115"/>
    <n v="38"/>
  </r>
  <r>
    <d v="2013-08-30T00:00:00"/>
    <s v="ativada"/>
    <s v="onix 2012"/>
    <x v="2"/>
    <s v="qualificada"/>
    <n v="0.45"/>
    <n v="4"/>
    <n v="51"/>
    <n v="1.01"/>
    <x v="0"/>
    <x v="2"/>
    <n v="35"/>
  </r>
  <r>
    <d v="2013-09-09T00:00:00"/>
    <s v="ativada"/>
    <s v="novo Onix automático"/>
    <x v="3"/>
    <s v="qualificada"/>
    <n v="0.8"/>
    <n v="1"/>
    <n v="16"/>
    <n v="0.22"/>
    <x v="0"/>
    <x v="10"/>
    <n v="37"/>
  </r>
  <r>
    <d v="2013-09-15T00:00:00"/>
    <s v="ativada"/>
    <s v="fotos onix 2014"/>
    <x v="0"/>
    <s v="qualificada"/>
    <n v="0.8"/>
    <n v="4"/>
    <n v="15"/>
    <n v="1.59"/>
    <x v="0"/>
    <x v="90"/>
    <n v="37"/>
  </r>
  <r>
    <d v="2013-09-16T00:00:00"/>
    <s v="ativada"/>
    <s v="onix 2012"/>
    <x v="2"/>
    <s v="qualificada"/>
    <n v="0.45"/>
    <n v="4"/>
    <n v="62"/>
    <n v="1.07"/>
    <x v="0"/>
    <x v="2"/>
    <n v="38"/>
  </r>
  <r>
    <d v="2013-09-08T00:00:00"/>
    <s v="ativada"/>
    <s v="carro Onix LT"/>
    <x v="6"/>
    <s v="qualificada"/>
    <n v="0.8"/>
    <n v="1"/>
    <n v="13"/>
    <n v="0.34"/>
    <x v="0"/>
    <x v="93"/>
    <n v="36"/>
  </r>
  <r>
    <d v="2013-09-14T00:00:00"/>
    <s v="ativada"/>
    <s v="novo onix 2013"/>
    <x v="2"/>
    <s v="qualificada"/>
    <n v="0.57999999999999996"/>
    <n v="106"/>
    <n v="421"/>
    <n v="13.67"/>
    <x v="0"/>
    <x v="35"/>
    <n v="37"/>
  </r>
  <r>
    <d v="2013-09-07T00:00:00"/>
    <s v="ativada"/>
    <s v="onix 2014"/>
    <x v="2"/>
    <s v="qualificada"/>
    <n v="0.53"/>
    <n v="51"/>
    <n v="409"/>
    <n v="8.9700000000000006"/>
    <x v="0"/>
    <x v="27"/>
    <n v="36"/>
  </r>
  <r>
    <d v="2013-08-31T00:00:00"/>
    <s v="ativada"/>
    <s v="carro Onyx"/>
    <x v="1"/>
    <s v="qualificada"/>
    <n v="0.89"/>
    <n v="5"/>
    <n v="44"/>
    <n v="2.66"/>
    <x v="0"/>
    <x v="82"/>
    <n v="35"/>
  </r>
  <r>
    <d v="2013-09-01T00:00:00"/>
    <s v="ativada"/>
    <s v="novo onix 2014 chevrolet"/>
    <x v="2"/>
    <s v="qualificada"/>
    <n v="0.8"/>
    <n v="2"/>
    <n v="7"/>
    <n v="0.54"/>
    <x v="0"/>
    <x v="40"/>
    <n v="35"/>
  </r>
  <r>
    <d v="2013-09-24T00:00:00"/>
    <s v="ativada"/>
    <s v="lançamentos Onix"/>
    <x v="5"/>
    <s v="qualificada"/>
    <n v="0.8"/>
    <n v="0"/>
    <n v="7"/>
    <n v="0"/>
    <x v="0"/>
    <x v="18"/>
    <n v="39"/>
  </r>
  <r>
    <d v="2013-09-04T00:00:00"/>
    <s v="ativada"/>
    <s v="carro onix 2014"/>
    <x v="2"/>
    <s v="qualificada"/>
    <n v="0.8"/>
    <n v="2"/>
    <n v="23"/>
    <n v="0.69"/>
    <x v="0"/>
    <x v="25"/>
    <n v="36"/>
  </r>
  <r>
    <d v="2013-09-02T00:00:00"/>
    <s v="ativada"/>
    <s v="foto onix 2014"/>
    <x v="0"/>
    <s v="qualificada"/>
    <n v="0.8"/>
    <n v="2"/>
    <n v="5"/>
    <n v="1.04"/>
    <x v="0"/>
    <x v="16"/>
    <n v="36"/>
  </r>
  <r>
    <d v="2013-09-19T00:00:00"/>
    <s v="ativada"/>
    <s v="onix LT 2013"/>
    <x v="6"/>
    <s v="qualificada"/>
    <n v="0.8"/>
    <n v="0"/>
    <n v="5"/>
    <n v="0"/>
    <x v="0"/>
    <x v="29"/>
    <n v="38"/>
  </r>
  <r>
    <d v="2013-09-11T00:00:00"/>
    <s v="ativada"/>
    <s v="Onix câmbio automático"/>
    <x v="3"/>
    <s v="qualificada"/>
    <n v="0.8"/>
    <n v="1"/>
    <n v="20"/>
    <n v="0.23"/>
    <x v="0"/>
    <x v="31"/>
    <n v="37"/>
  </r>
  <r>
    <d v="2013-09-20T00:00:00"/>
    <s v="ativada"/>
    <s v="Onix lindo"/>
    <x v="9"/>
    <s v="qualificada"/>
    <n v="0.9"/>
    <n v="0"/>
    <n v="0"/>
    <n v="0"/>
    <x v="0"/>
    <x v="70"/>
    <n v="38"/>
  </r>
  <r>
    <d v="2013-09-24T00:00:00"/>
    <s v="ativada"/>
    <s v="automóvel Onix"/>
    <x v="1"/>
    <s v="qualificada"/>
    <n v="0.92"/>
    <n v="6"/>
    <n v="49"/>
    <n v="2.6"/>
    <x v="0"/>
    <x v="86"/>
    <n v="39"/>
  </r>
  <r>
    <d v="2013-09-06T00:00:00"/>
    <s v="ativada"/>
    <s v="novo Onix chevrolet"/>
    <x v="4"/>
    <s v="qualificada"/>
    <n v="0.14000000000000001"/>
    <n v="0"/>
    <n v="3"/>
    <n v="0"/>
    <x v="0"/>
    <x v="76"/>
    <n v="36"/>
  </r>
  <r>
    <d v="2013-09-18T00:00:00"/>
    <s v="ativada"/>
    <s v="onix 2012 chevrolet"/>
    <x v="2"/>
    <s v="qualificada"/>
    <n v="0.53"/>
    <n v="21"/>
    <n v="81"/>
    <n v="7.79"/>
    <x v="0"/>
    <x v="37"/>
    <n v="38"/>
  </r>
  <r>
    <d v="2013-09-20T00:00:00"/>
    <s v="ativada"/>
    <s v="novo onix 2014"/>
    <x v="2"/>
    <s v="qualificada"/>
    <n v="0.68"/>
    <n v="11"/>
    <n v="72"/>
    <n v="3.76"/>
    <x v="0"/>
    <x v="8"/>
    <n v="38"/>
  </r>
  <r>
    <d v="2013-09-20T00:00:00"/>
    <s v="ativada"/>
    <s v="onix LS 2013"/>
    <x v="8"/>
    <s v="qualificada"/>
    <n v="0.8"/>
    <n v="0"/>
    <n v="2"/>
    <n v="0"/>
    <x v="0"/>
    <x v="75"/>
    <n v="38"/>
  </r>
  <r>
    <d v="2013-08-28T00:00:00"/>
    <s v="ativada"/>
    <s v="carro novo onix 2013"/>
    <x v="2"/>
    <s v="qualificada"/>
    <n v="0.8"/>
    <n v="0"/>
    <n v="4"/>
    <n v="0"/>
    <x v="0"/>
    <x v="43"/>
    <n v="35"/>
  </r>
  <r>
    <d v="2013-09-25T00:00:00"/>
    <s v="ativada"/>
    <s v="imagens onix 2014"/>
    <x v="0"/>
    <s v="qualificada"/>
    <n v="0.8"/>
    <n v="0"/>
    <n v="2"/>
    <n v="0"/>
    <x v="0"/>
    <x v="59"/>
    <n v="39"/>
  </r>
  <r>
    <d v="2013-09-09T00:00:00"/>
    <s v="ativada"/>
    <s v="Onix automático"/>
    <x v="3"/>
    <s v="qualificada"/>
    <n v="0.28000000000000003"/>
    <n v="3"/>
    <n v="16"/>
    <n v="0.51"/>
    <x v="0"/>
    <x v="39"/>
    <n v="37"/>
  </r>
  <r>
    <d v="2013-09-12T00:00:00"/>
    <s v="ativada"/>
    <s v="Onix automática"/>
    <x v="3"/>
    <s v="qualificada"/>
    <n v="0.63"/>
    <n v="1"/>
    <n v="18"/>
    <n v="0.35"/>
    <x v="0"/>
    <x v="7"/>
    <n v="37"/>
  </r>
  <r>
    <d v="2013-09-22T00:00:00"/>
    <s v="ativada"/>
    <s v="veículo Onix"/>
    <x v="1"/>
    <s v="qualificada"/>
    <n v="0.38"/>
    <n v="0"/>
    <n v="2"/>
    <n v="0"/>
    <x v="0"/>
    <x v="19"/>
    <n v="38"/>
  </r>
  <r>
    <d v="2013-09-07T00:00:00"/>
    <s v="ativada"/>
    <s v="onix LS 2012"/>
    <x v="8"/>
    <s v="qualificada"/>
    <n v="0.8"/>
    <n v="0"/>
    <n v="5"/>
    <n v="0"/>
    <x v="0"/>
    <x v="32"/>
    <n v="36"/>
  </r>
  <r>
    <d v="2013-09-14T00:00:00"/>
    <s v="ativada"/>
    <s v="Onix câmbio automático"/>
    <x v="3"/>
    <s v="qualificada"/>
    <n v="0.8"/>
    <n v="4"/>
    <n v="44"/>
    <n v="1.83"/>
    <x v="0"/>
    <x v="31"/>
    <n v="37"/>
  </r>
  <r>
    <d v="2013-09-12T00:00:00"/>
    <s v="ativada"/>
    <s v="foto onix 2014"/>
    <x v="0"/>
    <s v="qualificada"/>
    <n v="0.8"/>
    <n v="0"/>
    <n v="2"/>
    <n v="0"/>
    <x v="0"/>
    <x v="16"/>
    <n v="37"/>
  </r>
  <r>
    <d v="2013-09-13T00:00:00"/>
    <s v="ativada"/>
    <s v="Onix LT GM"/>
    <x v="6"/>
    <s v="qualificada"/>
    <n v="0.3"/>
    <n v="0"/>
    <n v="2"/>
    <n v="0"/>
    <x v="0"/>
    <x v="100"/>
    <n v="37"/>
  </r>
  <r>
    <d v="2013-09-13T00:00:00"/>
    <s v="ativada"/>
    <s v="[Onix chevrolet]"/>
    <x v="4"/>
    <s v="qualificada"/>
    <n v="0.65"/>
    <n v="147"/>
    <n v="586"/>
    <n v="11.19"/>
    <x v="0"/>
    <x v="56"/>
    <n v="37"/>
  </r>
  <r>
    <d v="2013-09-10T00:00:00"/>
    <s v="ativada"/>
    <s v="lançamento novo Onix"/>
    <x v="5"/>
    <s v="qualificada"/>
    <n v="0.8"/>
    <n v="0"/>
    <n v="5"/>
    <n v="0"/>
    <x v="0"/>
    <x v="128"/>
    <n v="37"/>
  </r>
  <r>
    <d v="2013-09-27T00:00:00"/>
    <s v="ativada"/>
    <s v="onyx 2014"/>
    <x v="2"/>
    <s v="qualificada"/>
    <n v="0.95"/>
    <n v="2"/>
    <n v="31"/>
    <n v="0.91"/>
    <x v="0"/>
    <x v="49"/>
    <n v="39"/>
  </r>
  <r>
    <d v="2013-09-06T00:00:00"/>
    <s v="ativada"/>
    <s v="Onyx flex"/>
    <x v="7"/>
    <s v="qualificada"/>
    <n v="0.8"/>
    <n v="0"/>
    <n v="1"/>
    <n v="0"/>
    <x v="0"/>
    <x v="71"/>
    <n v="36"/>
  </r>
  <r>
    <d v="2013-09-20T00:00:00"/>
    <s v="ativada"/>
    <s v="automóvel Onix"/>
    <x v="1"/>
    <s v="qualificada"/>
    <n v="0.92"/>
    <n v="13"/>
    <n v="65"/>
    <n v="7.71"/>
    <x v="0"/>
    <x v="86"/>
    <n v="38"/>
  </r>
  <r>
    <d v="2013-09-03T00:00:00"/>
    <s v="ativada"/>
    <s v="Onix chevrolette"/>
    <x v="4"/>
    <s v="qualificada"/>
    <n v="0.8"/>
    <n v="0"/>
    <n v="1"/>
    <n v="0"/>
    <x v="0"/>
    <x v="34"/>
    <n v="36"/>
  </r>
  <r>
    <d v="2013-09-02T00:00:00"/>
    <s v="ativada"/>
    <s v="Onix chevy"/>
    <x v="4"/>
    <s v="qualificada"/>
    <n v="0.67"/>
    <n v="11"/>
    <n v="79"/>
    <n v="1.48"/>
    <x v="0"/>
    <x v="44"/>
    <n v="36"/>
  </r>
  <r>
    <d v="2013-09-28T00:00:00"/>
    <s v="ativada"/>
    <s v="novo onix 2014 chevrolet"/>
    <x v="2"/>
    <s v="qualificada"/>
    <n v="0.8"/>
    <n v="0"/>
    <n v="7"/>
    <n v="0"/>
    <x v="0"/>
    <x v="40"/>
    <n v="39"/>
  </r>
  <r>
    <d v="2013-09-28T00:00:00"/>
    <s v="ativada"/>
    <s v="novo onix 2014"/>
    <x v="2"/>
    <s v="qualificada"/>
    <n v="0.68"/>
    <n v="8"/>
    <n v="65"/>
    <n v="3.38"/>
    <x v="0"/>
    <x v="8"/>
    <n v="39"/>
  </r>
  <r>
    <d v="2013-09-12T00:00:00"/>
    <s v="ativada"/>
    <s v="fotos Onix"/>
    <x v="0"/>
    <s v="qualificada"/>
    <n v="0.27"/>
    <n v="12"/>
    <n v="108"/>
    <n v="2.1"/>
    <x v="0"/>
    <x v="65"/>
    <n v="37"/>
  </r>
  <r>
    <d v="2013-09-22T00:00:00"/>
    <s v="ativada"/>
    <s v="carros novo Onix"/>
    <x v="1"/>
    <s v="qualificada"/>
    <n v="0.95"/>
    <n v="1"/>
    <n v="17"/>
    <n v="0.84"/>
    <x v="0"/>
    <x v="45"/>
    <n v="38"/>
  </r>
  <r>
    <d v="2013-09-20T00:00:00"/>
    <s v="ativada"/>
    <s v="onix LT 2013"/>
    <x v="6"/>
    <s v="qualificada"/>
    <n v="0.8"/>
    <n v="0"/>
    <n v="15"/>
    <n v="0"/>
    <x v="0"/>
    <x v="29"/>
    <n v="38"/>
  </r>
  <r>
    <d v="2013-09-01T00:00:00"/>
    <s v="ativada"/>
    <s v="carro Onix LT"/>
    <x v="6"/>
    <s v="qualificada"/>
    <n v="0.8"/>
    <n v="0"/>
    <n v="7"/>
    <n v="0"/>
    <x v="0"/>
    <x v="93"/>
    <n v="35"/>
  </r>
  <r>
    <d v="2013-08-30T00:00:00"/>
    <s v="ativada"/>
    <s v="automóvel Onix"/>
    <x v="1"/>
    <s v="qualificada"/>
    <n v="0.92"/>
    <n v="17"/>
    <n v="93"/>
    <n v="8.84"/>
    <x v="0"/>
    <x v="86"/>
    <n v="35"/>
  </r>
  <r>
    <d v="2013-09-24T00:00:00"/>
    <s v="ativada"/>
    <s v="Onyx chevy"/>
    <x v="4"/>
    <s v="qualificada"/>
    <n v="0.37"/>
    <n v="0"/>
    <n v="2"/>
    <n v="0"/>
    <x v="0"/>
    <x v="98"/>
    <n v="39"/>
  </r>
  <r>
    <d v="2013-09-16T00:00:00"/>
    <s v="ativada"/>
    <s v="carros Onix LS"/>
    <x v="8"/>
    <s v="qualificada"/>
    <n v="0.8"/>
    <n v="0"/>
    <n v="2"/>
    <n v="0"/>
    <x v="0"/>
    <x v="99"/>
    <n v="38"/>
  </r>
  <r>
    <d v="2013-09-06T00:00:00"/>
    <s v="ativada"/>
    <s v="imagem onix 2014"/>
    <x v="0"/>
    <s v="qualificada"/>
    <n v="0.8"/>
    <n v="0"/>
    <n v="1"/>
    <n v="0"/>
    <x v="0"/>
    <x v="110"/>
    <n v="36"/>
  </r>
  <r>
    <d v="2013-08-28T00:00:00"/>
    <s v="ativada"/>
    <s v="Onix automático"/>
    <x v="3"/>
    <s v="qualificada"/>
    <n v="0.28000000000000003"/>
    <n v="1"/>
    <n v="15"/>
    <n v="0.15"/>
    <x v="0"/>
    <x v="39"/>
    <n v="35"/>
  </r>
  <r>
    <d v="2013-09-02T00:00:00"/>
    <s v="ativada"/>
    <s v="fotos novo onix 2014"/>
    <x v="0"/>
    <s v="qualificada"/>
    <n v="0.8"/>
    <n v="0"/>
    <n v="1"/>
    <n v="0"/>
    <x v="0"/>
    <x v="122"/>
    <n v="36"/>
  </r>
  <r>
    <d v="2013-09-08T00:00:00"/>
    <s v="ativada"/>
    <s v="novo onix 2012 chevrolet"/>
    <x v="2"/>
    <s v="baixo volume de pesquisa"/>
    <n v="0.8"/>
    <n v="1"/>
    <n v="2"/>
    <n v="0.17"/>
    <x v="0"/>
    <x v="13"/>
    <n v="36"/>
  </r>
  <r>
    <d v="2013-09-27T00:00:00"/>
    <s v="ativada"/>
    <s v="novo onix 2013"/>
    <x v="2"/>
    <s v="qualificada"/>
    <n v="0.57999999999999996"/>
    <n v="20"/>
    <n v="73"/>
    <n v="6.05"/>
    <x v="0"/>
    <x v="35"/>
    <n v="39"/>
  </r>
  <r>
    <d v="2013-09-27T00:00:00"/>
    <s v="ativada"/>
    <s v="novo Onix chevrolet"/>
    <x v="4"/>
    <s v="qualificada"/>
    <n v="0.14000000000000001"/>
    <n v="0"/>
    <n v="2"/>
    <n v="0"/>
    <x v="0"/>
    <x v="76"/>
    <n v="39"/>
  </r>
  <r>
    <d v="2013-09-18T00:00:00"/>
    <s v="ativada"/>
    <s v="Novo Onix LT"/>
    <x v="6"/>
    <s v="qualificada"/>
    <n v="0.8"/>
    <n v="0"/>
    <n v="1"/>
    <n v="0"/>
    <x v="0"/>
    <x v="81"/>
    <n v="38"/>
  </r>
  <r>
    <d v="2013-09-23T00:00:00"/>
    <s v="ativada"/>
    <s v="Onix LS"/>
    <x v="8"/>
    <s v="qualificada"/>
    <n v="0.24"/>
    <n v="8"/>
    <n v="52"/>
    <n v="1.21"/>
    <x v="0"/>
    <x v="97"/>
    <n v="39"/>
  </r>
  <r>
    <d v="2013-09-13T00:00:00"/>
    <s v="ativada"/>
    <s v="carros onix 2012"/>
    <x v="2"/>
    <s v="qualificada"/>
    <n v="0.8"/>
    <n v="1"/>
    <n v="24"/>
    <n v="0.36"/>
    <x v="0"/>
    <x v="46"/>
    <n v="37"/>
  </r>
  <r>
    <d v="2013-09-23T00:00:00"/>
    <s v="ativada"/>
    <s v="onyx 2014"/>
    <x v="2"/>
    <s v="qualificada"/>
    <n v="0.95"/>
    <n v="3"/>
    <n v="28"/>
    <n v="0.56999999999999995"/>
    <x v="0"/>
    <x v="49"/>
    <n v="39"/>
  </r>
  <r>
    <d v="2013-09-10T00:00:00"/>
    <s v="ativada"/>
    <s v="onix LT 2014"/>
    <x v="6"/>
    <s v="qualificada"/>
    <n v="0.8"/>
    <n v="4"/>
    <n v="17"/>
    <n v="0.42"/>
    <x v="0"/>
    <x v="116"/>
    <n v="37"/>
  </r>
  <r>
    <d v="2013-09-17T00:00:00"/>
    <s v="ativada"/>
    <s v="onix LT 2012"/>
    <x v="6"/>
    <s v="qualificada"/>
    <n v="0.8"/>
    <n v="0"/>
    <n v="7"/>
    <n v="0"/>
    <x v="0"/>
    <x v="64"/>
    <n v="38"/>
  </r>
  <r>
    <d v="2013-08-28T00:00:00"/>
    <s v="ativada"/>
    <s v="Onix LS GM"/>
    <x v="8"/>
    <s v="qualificada"/>
    <n v="0.8"/>
    <n v="1"/>
    <n v="2"/>
    <n v="0.48"/>
    <x v="0"/>
    <x v="30"/>
    <n v="35"/>
  </r>
  <r>
    <d v="2013-09-23T00:00:00"/>
    <s v="ativada"/>
    <s v="onix LT 2012"/>
    <x v="6"/>
    <s v="qualificada"/>
    <n v="0.8"/>
    <n v="0"/>
    <n v="2"/>
    <n v="0"/>
    <x v="0"/>
    <x v="64"/>
    <n v="39"/>
  </r>
  <r>
    <d v="2013-09-12T00:00:00"/>
    <s v="ativada"/>
    <s v="lançamento Onix"/>
    <x v="5"/>
    <s v="qualificada"/>
    <n v="0.8"/>
    <n v="2"/>
    <n v="17"/>
    <n v="0.88"/>
    <x v="0"/>
    <x v="77"/>
    <n v="37"/>
  </r>
  <r>
    <d v="2013-09-03T00:00:00"/>
    <s v="ativada"/>
    <s v="Onyx GM"/>
    <x v="4"/>
    <s v="qualificada"/>
    <n v="0.33"/>
    <n v="0"/>
    <n v="3"/>
    <n v="0"/>
    <x v="0"/>
    <x v="92"/>
    <n v="36"/>
  </r>
  <r>
    <d v="2013-09-21T00:00:00"/>
    <s v="ativada"/>
    <s v="carros Onix LS"/>
    <x v="8"/>
    <s v="qualificada"/>
    <n v="0.8"/>
    <n v="0"/>
    <n v="3"/>
    <n v="0"/>
    <x v="0"/>
    <x v="99"/>
    <n v="38"/>
  </r>
  <r>
    <d v="2013-09-02T00:00:00"/>
    <s v="ativada"/>
    <s v="Onix general motors"/>
    <x v="4"/>
    <s v="qualificada"/>
    <n v="0.2"/>
    <n v="3"/>
    <n v="3"/>
    <n v="0.13"/>
    <x v="0"/>
    <x v="62"/>
    <n v="36"/>
  </r>
  <r>
    <d v="2013-09-17T00:00:00"/>
    <s v="ativada"/>
    <s v="imagem Onix"/>
    <x v="0"/>
    <s v="qualificada"/>
    <n v="0.42"/>
    <n v="0"/>
    <n v="2"/>
    <n v="0"/>
    <x v="0"/>
    <x v="17"/>
    <n v="38"/>
  </r>
  <r>
    <d v="2013-09-11T00:00:00"/>
    <s v="ativada"/>
    <s v="Onix GM"/>
    <x v="4"/>
    <s v="qualificada"/>
    <n v="0.49"/>
    <n v="10"/>
    <n v="80"/>
    <n v="1.66"/>
    <x v="0"/>
    <x v="9"/>
    <n v="37"/>
  </r>
  <r>
    <d v="2013-08-28T00:00:00"/>
    <s v="ativada"/>
    <s v="Onix LT"/>
    <x v="6"/>
    <s v="qualificada"/>
    <n v="0.37"/>
    <n v="24"/>
    <n v="107"/>
    <n v="4.92"/>
    <x v="0"/>
    <x v="26"/>
    <n v="35"/>
  </r>
  <r>
    <d v="2013-09-20T00:00:00"/>
    <s v="ativada"/>
    <s v="carros Onix"/>
    <x v="1"/>
    <s v="qualificada"/>
    <n v="0.37"/>
    <n v="6"/>
    <n v="60"/>
    <n v="1.63"/>
    <x v="0"/>
    <x v="95"/>
    <n v="38"/>
  </r>
  <r>
    <d v="2013-08-30T00:00:00"/>
    <s v="ativada"/>
    <s v="Onix automático"/>
    <x v="3"/>
    <s v="qualificada"/>
    <n v="0.28000000000000003"/>
    <n v="0"/>
    <n v="14"/>
    <n v="0"/>
    <x v="0"/>
    <x v="39"/>
    <n v="35"/>
  </r>
  <r>
    <d v="2013-08-31T00:00:00"/>
    <s v="ativada"/>
    <s v="onyx 2013 chevrolet"/>
    <x v="2"/>
    <s v="baixo volume de pesquisa"/>
    <n v="0.8"/>
    <n v="2"/>
    <n v="16"/>
    <n v="0.79"/>
    <x v="0"/>
    <x v="15"/>
    <n v="35"/>
  </r>
  <r>
    <d v="2013-08-28T00:00:00"/>
    <s v="ativada"/>
    <s v="fotos Onyx"/>
    <x v="0"/>
    <s v="qualificada"/>
    <n v="0.67"/>
    <n v="0"/>
    <n v="2"/>
    <n v="0"/>
    <x v="0"/>
    <x v="87"/>
    <n v="35"/>
  </r>
  <r>
    <d v="2013-09-06T00:00:00"/>
    <s v="ativada"/>
    <s v="lançamento Onix"/>
    <x v="5"/>
    <s v="qualificada"/>
    <n v="0.8"/>
    <n v="8"/>
    <n v="33"/>
    <n v="3.27"/>
    <x v="0"/>
    <x v="77"/>
    <n v="36"/>
  </r>
  <r>
    <d v="2013-09-03T00:00:00"/>
    <s v="ativada"/>
    <s v="onyx 2014"/>
    <x v="2"/>
    <s v="qualificada"/>
    <n v="0.95"/>
    <n v="1"/>
    <n v="13"/>
    <n v="0.28999999999999998"/>
    <x v="0"/>
    <x v="49"/>
    <n v="36"/>
  </r>
  <r>
    <d v="2013-09-23T00:00:00"/>
    <s v="ativada"/>
    <s v="fotos onix 2014"/>
    <x v="0"/>
    <s v="qualificada"/>
    <n v="0.8"/>
    <n v="4"/>
    <n v="9"/>
    <n v="1.28"/>
    <x v="0"/>
    <x v="90"/>
    <n v="39"/>
  </r>
  <r>
    <d v="2013-09-02T00:00:00"/>
    <s v="ativada"/>
    <s v="onix 2013 chevrolet"/>
    <x v="2"/>
    <s v="qualificada"/>
    <n v="0.43"/>
    <n v="0"/>
    <n v="1"/>
    <n v="0"/>
    <x v="0"/>
    <x v="58"/>
    <n v="36"/>
  </r>
  <r>
    <d v="2013-09-06T00:00:00"/>
    <s v="ativada"/>
    <s v="onix LT 2012"/>
    <x v="6"/>
    <s v="qualificada"/>
    <n v="0.8"/>
    <n v="0"/>
    <n v="9"/>
    <n v="0"/>
    <x v="0"/>
    <x v="64"/>
    <n v="36"/>
  </r>
  <r>
    <d v="2013-08-28T00:00:00"/>
    <s v="ativada"/>
    <s v="onix 2013"/>
    <x v="2"/>
    <s v="qualificada"/>
    <n v="0.43"/>
    <n v="9"/>
    <n v="54"/>
    <n v="1.81"/>
    <x v="0"/>
    <x v="42"/>
    <n v="35"/>
  </r>
  <r>
    <d v="2013-09-25T00:00:00"/>
    <s v="ativada"/>
    <s v="Onix chevrolette"/>
    <x v="4"/>
    <s v="qualificada"/>
    <n v="0.8"/>
    <n v="2"/>
    <n v="2"/>
    <n v="1.0900000000000001"/>
    <x v="0"/>
    <x v="34"/>
    <n v="39"/>
  </r>
  <r>
    <d v="2013-09-20T00:00:00"/>
    <s v="ativada"/>
    <s v="Onix LTZ chevrolet"/>
    <x v="10"/>
    <s v="qualificada"/>
    <n v="0.65"/>
    <n v="19"/>
    <n v="67"/>
    <n v="6.4"/>
    <x v="0"/>
    <x v="137"/>
    <n v="38"/>
  </r>
  <r>
    <d v="2013-09-25T00:00:00"/>
    <s v="ativada"/>
    <s v="[Onix]"/>
    <x v="11"/>
    <s v="qualificada"/>
    <n v="0.65"/>
    <n v="965"/>
    <n v="6995"/>
    <n v="247.31"/>
    <x v="0"/>
    <x v="138"/>
    <n v="39"/>
  </r>
  <r>
    <d v="2013-09-03T00:00:00"/>
    <s v="ativada"/>
    <s v="onix LTZ 2012 chevrolet"/>
    <x v="10"/>
    <s v="qualificada"/>
    <n v="0.8"/>
    <n v="0"/>
    <n v="1"/>
    <n v="0"/>
    <x v="0"/>
    <x v="139"/>
    <n v="36"/>
  </r>
  <r>
    <d v="2013-09-07T00:00:00"/>
    <s v="ativada"/>
    <s v="preço onix 2012"/>
    <x v="12"/>
    <s v="qualificada"/>
    <n v="0.6"/>
    <n v="2"/>
    <n v="28"/>
    <n v="0.77"/>
    <x v="0"/>
    <x v="140"/>
    <n v="36"/>
  </r>
  <r>
    <d v="2013-09-06T00:00:00"/>
    <s v="ativada"/>
    <s v="novo Onix 1.0"/>
    <x v="13"/>
    <s v="qualificada"/>
    <n v="0.8"/>
    <n v="0"/>
    <n v="5"/>
    <n v="0"/>
    <x v="0"/>
    <x v="141"/>
    <n v="36"/>
  </r>
  <r>
    <d v="2013-09-14T00:00:00"/>
    <s v="ativada"/>
    <s v="Onyx 2.0"/>
    <x v="13"/>
    <s v="qualificada"/>
    <n v="0.8"/>
    <n v="5"/>
    <n v="46"/>
    <n v="1.86"/>
    <x v="0"/>
    <x v="142"/>
    <n v="37"/>
  </r>
  <r>
    <d v="2013-09-25T00:00:00"/>
    <s v="ativada"/>
    <s v="preços Onix"/>
    <x v="12"/>
    <s v="qualificada"/>
    <n v="0.32"/>
    <n v="17"/>
    <n v="108"/>
    <n v="2.88"/>
    <x v="0"/>
    <x v="143"/>
    <n v="39"/>
  </r>
  <r>
    <d v="2013-09-11T00:00:00"/>
    <s v="ativada"/>
    <s v="onix LTZ 2013"/>
    <x v="10"/>
    <s v="qualificada"/>
    <n v="0.8"/>
    <n v="1"/>
    <n v="6"/>
    <n v="0.59"/>
    <x v="0"/>
    <x v="144"/>
    <n v="37"/>
  </r>
  <r>
    <d v="2013-09-02T00:00:00"/>
    <s v="ativada"/>
    <s v="comercial novo Onix"/>
    <x v="14"/>
    <s v="qualificada"/>
    <n v="0.8"/>
    <n v="0"/>
    <n v="1"/>
    <n v="0"/>
    <x v="0"/>
    <x v="145"/>
    <n v="36"/>
  </r>
  <r>
    <d v="2013-09-13T00:00:00"/>
    <s v="ativada"/>
    <s v="comercial Onix"/>
    <x v="14"/>
    <s v="qualificada"/>
    <n v="0.9"/>
    <n v="3"/>
    <n v="15"/>
    <n v="1.38"/>
    <x v="0"/>
    <x v="146"/>
    <n v="37"/>
  </r>
  <r>
    <d v="2013-09-22T00:00:00"/>
    <s v="ativada"/>
    <s v="Onix chevrolet mylink"/>
    <x v="15"/>
    <s v="qualificada"/>
    <n v="0.8"/>
    <n v="1"/>
    <n v="6"/>
    <n v="0.63"/>
    <x v="0"/>
    <x v="147"/>
    <n v="38"/>
  </r>
  <r>
    <d v="2013-08-31T00:00:00"/>
    <s v="ativada"/>
    <s v="carros onix LTZ 2013"/>
    <x v="10"/>
    <s v="qualificada"/>
    <n v="0.8"/>
    <n v="0"/>
    <n v="1"/>
    <n v="0"/>
    <x v="0"/>
    <x v="148"/>
    <n v="35"/>
  </r>
  <r>
    <d v="2013-09-28T00:00:00"/>
    <s v="ativada"/>
    <s v="montar Onix"/>
    <x v="16"/>
    <s v="qualificada"/>
    <n v="0.9"/>
    <n v="0"/>
    <n v="1"/>
    <n v="0"/>
    <x v="0"/>
    <x v="149"/>
    <n v="39"/>
  </r>
  <r>
    <d v="2013-09-29T00:00:00"/>
    <s v="ativada"/>
    <s v="quanto custa Onyx"/>
    <x v="12"/>
    <s v="qualificada"/>
    <n v="0.8"/>
    <n v="0"/>
    <n v="5"/>
    <n v="0"/>
    <x v="0"/>
    <x v="150"/>
    <n v="39"/>
  </r>
  <r>
    <d v="2013-09-16T00:00:00"/>
    <s v="ativada"/>
    <s v="quanto custa Onix"/>
    <x v="12"/>
    <s v="qualificada"/>
    <n v="0.3"/>
    <n v="14"/>
    <n v="67"/>
    <n v="2.2000000000000002"/>
    <x v="0"/>
    <x v="151"/>
    <n v="38"/>
  </r>
  <r>
    <d v="2013-08-28T00:00:00"/>
    <s v="ativada"/>
    <s v="Onyx LTZ"/>
    <x v="10"/>
    <s v="qualificada"/>
    <n v="0.44"/>
    <n v="1"/>
    <n v="4"/>
    <n v="0.24"/>
    <x v="0"/>
    <x v="152"/>
    <n v="35"/>
  </r>
  <r>
    <d v="2013-08-28T00:00:00"/>
    <s v="ativada"/>
    <s v="valores Onix"/>
    <x v="12"/>
    <s v="qualificada"/>
    <n v="0.25"/>
    <n v="4"/>
    <n v="12"/>
    <n v="0.61"/>
    <x v="0"/>
    <x v="153"/>
    <n v="35"/>
  </r>
  <r>
    <d v="2013-09-24T00:00:00"/>
    <s v="ativada"/>
    <s v="valor onix 2012"/>
    <x v="12"/>
    <s v="qualificada"/>
    <n v="0.46"/>
    <n v="0"/>
    <n v="3"/>
    <n v="0"/>
    <x v="0"/>
    <x v="154"/>
    <n v="39"/>
  </r>
  <r>
    <d v="2013-09-07T00:00:00"/>
    <s v="ativada"/>
    <s v="onix LTZ 2014 preço"/>
    <x v="12"/>
    <s v="qualificada"/>
    <n v="0.8"/>
    <n v="1"/>
    <n v="5"/>
    <n v="0.13"/>
    <x v="0"/>
    <x v="155"/>
    <n v="36"/>
  </r>
  <r>
    <d v="2013-09-19T00:00:00"/>
    <s v="ativada"/>
    <s v="preços Onyx"/>
    <x v="12"/>
    <s v="qualificada"/>
    <n v="0.19"/>
    <n v="0"/>
    <n v="6"/>
    <n v="0"/>
    <x v="0"/>
    <x v="156"/>
    <n v="38"/>
  </r>
  <r>
    <d v="2013-09-29T00:00:00"/>
    <s v="ativada"/>
    <s v="novo Onyx"/>
    <x v="11"/>
    <s v="qualificada"/>
    <n v="0.8"/>
    <n v="11"/>
    <n v="60"/>
    <n v="4.99"/>
    <x v="0"/>
    <x v="157"/>
    <n v="39"/>
  </r>
  <r>
    <d v="2013-09-25T00:00:00"/>
    <s v="ativada"/>
    <s v="Onix LS valor"/>
    <x v="12"/>
    <s v="qualificada"/>
    <n v="0.8"/>
    <n v="0"/>
    <n v="1"/>
    <n v="0"/>
    <x v="0"/>
    <x v="158"/>
    <n v="39"/>
  </r>
  <r>
    <d v="2013-09-08T00:00:00"/>
    <s v="ativada"/>
    <s v="preço onix 2014"/>
    <x v="12"/>
    <s v="qualificada"/>
    <n v="0.18"/>
    <n v="21"/>
    <n v="109"/>
    <n v="1.54"/>
    <x v="0"/>
    <x v="159"/>
    <n v="36"/>
  </r>
  <r>
    <d v="2013-08-31T00:00:00"/>
    <s v="ativada"/>
    <s v="preço onyx 2013"/>
    <x v="12"/>
    <s v="baixo volume de pesquisa"/>
    <n v="0.8"/>
    <n v="2"/>
    <n v="6"/>
    <n v="0.61"/>
    <x v="0"/>
    <x v="160"/>
    <n v="35"/>
  </r>
  <r>
    <d v="2013-09-09T00:00:00"/>
    <s v="ativada"/>
    <s v="Onix LTZ preço"/>
    <x v="12"/>
    <s v="qualificada"/>
    <n v="0.8"/>
    <n v="7"/>
    <n v="39"/>
    <n v="2.79"/>
    <x v="0"/>
    <x v="161"/>
    <n v="37"/>
  </r>
  <r>
    <d v="2013-09-16T00:00:00"/>
    <s v="ativada"/>
    <s v="onix LTZ 2014 GM"/>
    <x v="10"/>
    <s v="baixo volume de pesquisa"/>
    <n v="0.8"/>
    <n v="0"/>
    <n v="3"/>
    <n v="0"/>
    <x v="0"/>
    <x v="162"/>
    <n v="38"/>
  </r>
  <r>
    <d v="2013-08-30T00:00:00"/>
    <s v="ativada"/>
    <s v="Onix LTZ"/>
    <x v="10"/>
    <s v="qualificada"/>
    <n v="0.42"/>
    <n v="45"/>
    <n v="293"/>
    <n v="11.14"/>
    <x v="0"/>
    <x v="163"/>
    <n v="35"/>
  </r>
  <r>
    <d v="2013-09-27T00:00:00"/>
    <s v="ativada"/>
    <s v="Onix LS valor"/>
    <x v="12"/>
    <s v="qualificada"/>
    <n v="0.8"/>
    <n v="3"/>
    <n v="5"/>
    <n v="0.56000000000000005"/>
    <x v="0"/>
    <x v="158"/>
    <n v="39"/>
  </r>
  <r>
    <d v="2013-09-22T00:00:00"/>
    <s v="ativada"/>
    <s v="onix LTZ 2012"/>
    <x v="10"/>
    <s v="qualificada"/>
    <n v="0.8"/>
    <n v="1"/>
    <n v="5"/>
    <n v="0.4"/>
    <x v="0"/>
    <x v="164"/>
    <n v="38"/>
  </r>
  <r>
    <d v="2013-09-02T00:00:00"/>
    <s v="ativada"/>
    <s v="onix LTZ 2013 valor"/>
    <x v="12"/>
    <s v="qualificada"/>
    <n v="0.8"/>
    <n v="0"/>
    <n v="1"/>
    <n v="0"/>
    <x v="0"/>
    <x v="165"/>
    <n v="36"/>
  </r>
  <r>
    <d v="2013-09-17T00:00:00"/>
    <s v="ativada"/>
    <s v="Onix LT valor"/>
    <x v="12"/>
    <s v="qualificada"/>
    <n v="0.8"/>
    <n v="0"/>
    <n v="2"/>
    <n v="0"/>
    <x v="0"/>
    <x v="166"/>
    <n v="38"/>
  </r>
  <r>
    <d v="2013-09-22T00:00:00"/>
    <s v="ativada"/>
    <s v="preço novo onix 2014"/>
    <x v="12"/>
    <s v="qualificada"/>
    <n v="0.8"/>
    <n v="4"/>
    <n v="12"/>
    <n v="1.48"/>
    <x v="0"/>
    <x v="167"/>
    <n v="38"/>
  </r>
  <r>
    <d v="2013-09-08T00:00:00"/>
    <s v="ativada"/>
    <s v="onix LTZ 2014 preço"/>
    <x v="12"/>
    <s v="qualificada"/>
    <n v="0.8"/>
    <n v="1"/>
    <n v="3"/>
    <n v="0.08"/>
    <x v="0"/>
    <x v="155"/>
    <n v="36"/>
  </r>
  <r>
    <d v="2013-09-21T00:00:00"/>
    <s v="ativada"/>
    <s v="Onix 1.4"/>
    <x v="13"/>
    <s v="qualificada"/>
    <n v="0.55000000000000004"/>
    <n v="30"/>
    <n v="429"/>
    <n v="10.96"/>
    <x v="0"/>
    <x v="168"/>
    <n v="38"/>
  </r>
  <r>
    <d v="2013-09-08T00:00:00"/>
    <s v="ativada"/>
    <s v="preço novo Onix"/>
    <x v="12"/>
    <s v="qualificada"/>
    <n v="0.23"/>
    <n v="7"/>
    <n v="33"/>
    <n v="0.56999999999999995"/>
    <x v="0"/>
    <x v="169"/>
    <n v="36"/>
  </r>
  <r>
    <d v="2013-09-16T00:00:00"/>
    <s v="ativada"/>
    <s v="preço novo onix 2013"/>
    <x v="12"/>
    <s v="qualificada"/>
    <n v="0.8"/>
    <n v="0"/>
    <n v="1"/>
    <n v="0"/>
    <x v="0"/>
    <x v="170"/>
    <n v="38"/>
  </r>
  <r>
    <d v="2013-08-31T00:00:00"/>
    <s v="ativada"/>
    <s v="novo Onix"/>
    <x v="11"/>
    <s v="qualificada"/>
    <n v="0.38"/>
    <n v="27"/>
    <n v="183"/>
    <n v="4.87"/>
    <x v="0"/>
    <x v="171"/>
    <n v="35"/>
  </r>
  <r>
    <d v="2013-09-25T00:00:00"/>
    <s v="ativada"/>
    <s v="Onix LT especificações"/>
    <x v="17"/>
    <s v="qualificada"/>
    <n v="0.8"/>
    <n v="0"/>
    <n v="2"/>
    <n v="0"/>
    <x v="0"/>
    <x v="172"/>
    <n v="39"/>
  </r>
  <r>
    <d v="2013-09-25T00:00:00"/>
    <s v="ativada"/>
    <s v="onix LTZ 2013 chevrolet"/>
    <x v="10"/>
    <s v="qualificada"/>
    <n v="0.8"/>
    <n v="0"/>
    <n v="3"/>
    <n v="0"/>
    <x v="0"/>
    <x v="173"/>
    <n v="39"/>
  </r>
  <r>
    <d v="2013-09-23T00:00:00"/>
    <s v="ativada"/>
    <s v="onix 2014 ficha técnica"/>
    <x v="17"/>
    <s v="qualificada"/>
    <n v="0.8"/>
    <n v="0"/>
    <n v="1"/>
    <n v="0"/>
    <x v="0"/>
    <x v="174"/>
    <n v="39"/>
  </r>
  <r>
    <d v="2013-09-21T00:00:00"/>
    <s v="ativada"/>
    <s v="preço novo Onix"/>
    <x v="12"/>
    <s v="qualificada"/>
    <n v="0.23"/>
    <n v="8"/>
    <n v="33"/>
    <n v="1.25"/>
    <x v="0"/>
    <x v="169"/>
    <n v="38"/>
  </r>
  <r>
    <d v="2013-09-19T00:00:00"/>
    <s v="ativada"/>
    <s v="Onyx 2.0"/>
    <x v="13"/>
    <s v="qualificada"/>
    <n v="0.8"/>
    <n v="6"/>
    <n v="26"/>
    <n v="3"/>
    <x v="0"/>
    <x v="142"/>
    <n v="38"/>
  </r>
  <r>
    <d v="2013-09-28T00:00:00"/>
    <s v="ativada"/>
    <s v="monte Onix"/>
    <x v="16"/>
    <s v="qualificada"/>
    <n v="0.3"/>
    <n v="7"/>
    <n v="14"/>
    <n v="0.4"/>
    <x v="0"/>
    <x v="175"/>
    <n v="39"/>
  </r>
  <r>
    <d v="2013-09-14T00:00:00"/>
    <s v="ativada"/>
    <s v="Onix mylink"/>
    <x v="15"/>
    <s v="qualificada"/>
    <n v="0.7"/>
    <n v="2"/>
    <n v="42"/>
    <n v="0.25"/>
    <x v="0"/>
    <x v="176"/>
    <n v="37"/>
  </r>
  <r>
    <d v="2013-09-06T00:00:00"/>
    <s v="ativada"/>
    <s v="quanto custa Onyx"/>
    <x v="12"/>
    <s v="qualificada"/>
    <n v="0.8"/>
    <n v="3"/>
    <n v="13"/>
    <n v="0.43"/>
    <x v="0"/>
    <x v="150"/>
    <n v="36"/>
  </r>
  <r>
    <d v="2013-08-31T00:00:00"/>
    <s v="ativada"/>
    <s v="preços Onix"/>
    <x v="12"/>
    <s v="qualificada"/>
    <n v="0.32"/>
    <n v="9"/>
    <n v="35"/>
    <n v="1.86"/>
    <x v="0"/>
    <x v="143"/>
    <n v="35"/>
  </r>
  <r>
    <d v="2013-08-31T00:00:00"/>
    <s v="ativada"/>
    <s v="Onyx LTZ"/>
    <x v="10"/>
    <s v="qualificada"/>
    <n v="0.44"/>
    <n v="0"/>
    <n v="5"/>
    <n v="0"/>
    <x v="0"/>
    <x v="152"/>
    <n v="35"/>
  </r>
  <r>
    <d v="2013-09-27T00:00:00"/>
    <s v="ativada"/>
    <s v="Onix LT quanto custa"/>
    <x v="12"/>
    <s v="qualificada"/>
    <n v="0.8"/>
    <n v="0"/>
    <n v="1"/>
    <n v="0"/>
    <x v="0"/>
    <x v="177"/>
    <n v="39"/>
  </r>
  <r>
    <d v="2013-09-19T00:00:00"/>
    <s v="ativada"/>
    <s v="Novo Onix LTZ preço"/>
    <x v="12"/>
    <s v="qualificada"/>
    <n v="0.8"/>
    <n v="1"/>
    <n v="3"/>
    <n v="0.03"/>
    <x v="0"/>
    <x v="178"/>
    <n v="38"/>
  </r>
  <r>
    <d v="2013-08-28T00:00:00"/>
    <s v="ativada"/>
    <s v="Onix"/>
    <x v="11"/>
    <s v="qualificada"/>
    <n v="0.95"/>
    <n v="145"/>
    <n v="2490"/>
    <n v="50.22"/>
    <x v="0"/>
    <x v="138"/>
    <n v="35"/>
  </r>
  <r>
    <d v="2013-09-24T00:00:00"/>
    <s v="ativada"/>
    <s v="Onix ficha técnica"/>
    <x v="17"/>
    <s v="qualificada"/>
    <n v="0.8"/>
    <n v="0"/>
    <n v="1"/>
    <n v="0"/>
    <x v="0"/>
    <x v="179"/>
    <n v="39"/>
  </r>
  <r>
    <d v="2013-09-12T00:00:00"/>
    <s v="ativada"/>
    <s v="preço Onix"/>
    <x v="12"/>
    <s v="qualificada"/>
    <n v="0.36"/>
    <n v="251"/>
    <n v="1084"/>
    <n v="42.13"/>
    <x v="0"/>
    <x v="180"/>
    <n v="37"/>
  </r>
  <r>
    <d v="2013-09-09T00:00:00"/>
    <s v="ativada"/>
    <s v="comercial Onyx"/>
    <x v="14"/>
    <s v="baixo volume de pesquisa"/>
    <n v="0.9"/>
    <n v="0"/>
    <n v="17"/>
    <n v="0"/>
    <x v="0"/>
    <x v="181"/>
    <n v="37"/>
  </r>
  <r>
    <d v="2013-09-17T00:00:00"/>
    <s v="ativada"/>
    <s v="carros Onix LTZ"/>
    <x v="10"/>
    <s v="qualificada"/>
    <n v="0.8"/>
    <n v="2"/>
    <n v="6"/>
    <n v="1.49"/>
    <x v="0"/>
    <x v="182"/>
    <n v="38"/>
  </r>
  <r>
    <d v="2013-09-05T00:00:00"/>
    <s v="ativada"/>
    <s v="Onix LS valor"/>
    <x v="12"/>
    <s v="qualificada"/>
    <n v="0.8"/>
    <n v="0"/>
    <n v="1"/>
    <n v="0"/>
    <x v="0"/>
    <x v="158"/>
    <n v="36"/>
  </r>
  <r>
    <d v="2013-09-27T00:00:00"/>
    <s v="ativada"/>
    <s v="Onix my link"/>
    <x v="15"/>
    <s v="qualificada"/>
    <n v="0.8"/>
    <n v="2"/>
    <n v="20"/>
    <n v="0.25"/>
    <x v="0"/>
    <x v="183"/>
    <n v="39"/>
  </r>
  <r>
    <d v="2013-09-15T00:00:00"/>
    <s v="ativada"/>
    <s v="Onyx"/>
    <x v="11"/>
    <s v="qualificada"/>
    <n v="0.6"/>
    <n v="12"/>
    <n v="126"/>
    <n v="2.96"/>
    <x v="0"/>
    <x v="184"/>
    <n v="37"/>
  </r>
  <r>
    <d v="2013-09-20T00:00:00"/>
    <s v="ativada"/>
    <s v="onix LT 2013 preço"/>
    <x v="12"/>
    <s v="qualificada"/>
    <n v="0.8"/>
    <n v="0"/>
    <n v="2"/>
    <n v="0"/>
    <x v="0"/>
    <x v="185"/>
    <n v="38"/>
  </r>
  <r>
    <d v="2013-09-10T00:00:00"/>
    <s v="ativada"/>
    <s v="quanto custa onix 2012"/>
    <x v="12"/>
    <s v="qualificada"/>
    <n v="0.8"/>
    <n v="2"/>
    <n v="4"/>
    <n v="0.6"/>
    <x v="0"/>
    <x v="186"/>
    <n v="37"/>
  </r>
  <r>
    <d v="2013-09-27T00:00:00"/>
    <s v="ativada"/>
    <s v="Onix LTZ especificações"/>
    <x v="17"/>
    <s v="qualificada"/>
    <n v="0.8"/>
    <n v="1"/>
    <n v="1"/>
    <n v="0.26"/>
    <x v="0"/>
    <x v="187"/>
    <n v="39"/>
  </r>
  <r>
    <d v="2013-09-19T00:00:00"/>
    <s v="ativada"/>
    <s v="novo Onyx"/>
    <x v="11"/>
    <s v="qualificada"/>
    <n v="0.8"/>
    <n v="8"/>
    <n v="49"/>
    <n v="3"/>
    <x v="0"/>
    <x v="157"/>
    <n v="38"/>
  </r>
  <r>
    <d v="2013-08-31T00:00:00"/>
    <s v="ativada"/>
    <s v="Onix LTZ"/>
    <x v="10"/>
    <s v="qualificada"/>
    <n v="0.42"/>
    <n v="32"/>
    <n v="260"/>
    <n v="7.29"/>
    <x v="0"/>
    <x v="163"/>
    <n v="35"/>
  </r>
  <r>
    <d v="2013-09-27T00:00:00"/>
    <s v="ativada"/>
    <s v="carro Onix LTZ"/>
    <x v="10"/>
    <s v="qualificada"/>
    <n v="0.8"/>
    <n v="1"/>
    <n v="2"/>
    <n v="0.72"/>
    <x v="0"/>
    <x v="188"/>
    <n v="39"/>
  </r>
  <r>
    <d v="2013-08-30T00:00:00"/>
    <s v="ativada"/>
    <s v="onix 2012 1.0"/>
    <x v="13"/>
    <s v="qualificada"/>
    <n v="0.63"/>
    <n v="0"/>
    <n v="2"/>
    <n v="0"/>
    <x v="0"/>
    <x v="189"/>
    <n v="35"/>
  </r>
  <r>
    <d v="2013-09-10T00:00:00"/>
    <s v="ativada"/>
    <s v="Onyx 1.0"/>
    <x v="13"/>
    <s v="qualificada"/>
    <n v="0.8"/>
    <n v="0"/>
    <n v="12"/>
    <n v="0"/>
    <x v="0"/>
    <x v="190"/>
    <n v="37"/>
  </r>
  <r>
    <d v="2013-09-24T00:00:00"/>
    <s v="ativada"/>
    <s v="valores Onix"/>
    <x v="12"/>
    <s v="qualificada"/>
    <n v="0.25"/>
    <n v="1"/>
    <n v="8"/>
    <n v="0.14000000000000001"/>
    <x v="0"/>
    <x v="153"/>
    <n v="39"/>
  </r>
  <r>
    <d v="2013-09-11T00:00:00"/>
    <s v="ativada"/>
    <s v="propaganda Onix"/>
    <x v="14"/>
    <s v="qualificada"/>
    <n v="0.8"/>
    <n v="0"/>
    <n v="5"/>
    <n v="0"/>
    <x v="0"/>
    <x v="191"/>
    <n v="37"/>
  </r>
  <r>
    <d v="2013-09-14T00:00:00"/>
    <s v="ativada"/>
    <s v="valor onix 2014"/>
    <x v="12"/>
    <s v="qualificada"/>
    <n v="0.8"/>
    <n v="2"/>
    <n v="9"/>
    <n v="0.54"/>
    <x v="0"/>
    <x v="192"/>
    <n v="37"/>
  </r>
  <r>
    <d v="2013-09-04T00:00:00"/>
    <s v="ativada"/>
    <s v="preço novo Onix"/>
    <x v="12"/>
    <s v="qualificada"/>
    <n v="0.23"/>
    <n v="5"/>
    <n v="22"/>
    <n v="0.27"/>
    <x v="0"/>
    <x v="169"/>
    <n v="36"/>
  </r>
  <r>
    <d v="2013-08-28T00:00:00"/>
    <s v="ativada"/>
    <s v="Onix LTZ preços"/>
    <x v="12"/>
    <s v="qualificada"/>
    <n v="0.8"/>
    <n v="1"/>
    <n v="3"/>
    <n v="0.22"/>
    <x v="0"/>
    <x v="193"/>
    <n v="35"/>
  </r>
  <r>
    <d v="2013-09-29T00:00:00"/>
    <s v="ativada"/>
    <s v="onix 2012 1.4"/>
    <x v="13"/>
    <s v="qualificada"/>
    <n v="0.48"/>
    <n v="4"/>
    <n v="12"/>
    <n v="1.57"/>
    <x v="0"/>
    <x v="194"/>
    <n v="39"/>
  </r>
  <r>
    <d v="2013-09-28T00:00:00"/>
    <s v="ativada"/>
    <s v="preços Onyx"/>
    <x v="12"/>
    <s v="qualificada"/>
    <n v="0.19"/>
    <n v="0"/>
    <n v="2"/>
    <n v="0"/>
    <x v="0"/>
    <x v="156"/>
    <n v="39"/>
  </r>
  <r>
    <d v="2013-08-29T00:00:00"/>
    <s v="ativada"/>
    <s v="preço onix 2012"/>
    <x v="12"/>
    <s v="qualificada"/>
    <n v="0.6"/>
    <n v="4"/>
    <n v="20"/>
    <n v="1.65"/>
    <x v="0"/>
    <x v="140"/>
    <n v="35"/>
  </r>
  <r>
    <d v="2013-09-07T00:00:00"/>
    <s v="ativada"/>
    <s v="quanto custa onix 2014"/>
    <x v="12"/>
    <s v="qualificada"/>
    <n v="0.8"/>
    <n v="1"/>
    <n v="1"/>
    <n v="0.23"/>
    <x v="0"/>
    <x v="195"/>
    <n v="36"/>
  </r>
  <r>
    <d v="2013-08-31T00:00:00"/>
    <s v="ativada"/>
    <s v="Novo Onix LTZ"/>
    <x v="10"/>
    <s v="qualificada"/>
    <n v="0.8"/>
    <n v="1"/>
    <n v="8"/>
    <n v="0.2"/>
    <x v="0"/>
    <x v="196"/>
    <n v="35"/>
  </r>
  <r>
    <d v="2013-08-28T00:00:00"/>
    <s v="ativada"/>
    <s v="Onix mylink"/>
    <x v="15"/>
    <s v="qualificada"/>
    <n v="0.7"/>
    <n v="22"/>
    <n v="194"/>
    <n v="3.57"/>
    <x v="0"/>
    <x v="176"/>
    <n v="35"/>
  </r>
  <r>
    <d v="2013-09-09T00:00:00"/>
    <s v="ativada"/>
    <s v="valores onix 2014"/>
    <x v="12"/>
    <s v="qualificada"/>
    <n v="0.8"/>
    <n v="0"/>
    <n v="5"/>
    <n v="0"/>
    <x v="0"/>
    <x v="197"/>
    <n v="37"/>
  </r>
  <r>
    <d v="2013-09-14T00:00:00"/>
    <s v="ativada"/>
    <s v="preço Onix"/>
    <x v="12"/>
    <s v="qualificada"/>
    <n v="0.36"/>
    <n v="208"/>
    <n v="918"/>
    <n v="32.11"/>
    <x v="0"/>
    <x v="180"/>
    <n v="37"/>
  </r>
  <r>
    <d v="2013-09-05T00:00:00"/>
    <s v="ativada"/>
    <s v="Onix LS preço"/>
    <x v="12"/>
    <s v="qualificada"/>
    <n v="0.8"/>
    <n v="1"/>
    <n v="6"/>
    <n v="0.66"/>
    <x v="0"/>
    <x v="198"/>
    <n v="36"/>
  </r>
  <r>
    <d v="2013-09-02T00:00:00"/>
    <s v="ativada"/>
    <s v="quanto custa onix 2013"/>
    <x v="12"/>
    <s v="qualificada"/>
    <n v="0.8"/>
    <n v="2"/>
    <n v="5"/>
    <n v="0.42"/>
    <x v="0"/>
    <x v="199"/>
    <n v="36"/>
  </r>
  <r>
    <d v="2013-09-23T00:00:00"/>
    <s v="ativada"/>
    <s v="Onix LTZ"/>
    <x v="10"/>
    <s v="qualificada"/>
    <n v="0.42"/>
    <n v="32"/>
    <n v="292"/>
    <n v="7.11"/>
    <x v="0"/>
    <x v="163"/>
    <n v="39"/>
  </r>
  <r>
    <d v="2013-09-20T00:00:00"/>
    <s v="ativada"/>
    <s v="valor Onix"/>
    <x v="12"/>
    <s v="qualificada"/>
    <n v="0.37"/>
    <n v="31"/>
    <n v="170"/>
    <n v="5.66"/>
    <x v="0"/>
    <x v="200"/>
    <n v="38"/>
  </r>
  <r>
    <d v="2013-09-18T00:00:00"/>
    <s v="ativada"/>
    <s v="Onix 2.0"/>
    <x v="13"/>
    <s v="qualificada"/>
    <n v="0.28000000000000003"/>
    <n v="0"/>
    <n v="3"/>
    <n v="0"/>
    <x v="0"/>
    <x v="201"/>
    <n v="38"/>
  </r>
  <r>
    <d v="2013-09-01T00:00:00"/>
    <s v="ativada"/>
    <s v="quanto custa onix 2013"/>
    <x v="12"/>
    <s v="qualificada"/>
    <n v="0.8"/>
    <n v="2"/>
    <n v="5"/>
    <n v="0.51"/>
    <x v="0"/>
    <x v="199"/>
    <n v="35"/>
  </r>
  <r>
    <d v="2013-09-10T00:00:00"/>
    <s v="ativada"/>
    <s v="Onix LTZ"/>
    <x v="10"/>
    <s v="qualificada"/>
    <n v="0.42"/>
    <n v="51"/>
    <n v="330"/>
    <n v="10.72"/>
    <x v="0"/>
    <x v="163"/>
    <n v="37"/>
  </r>
  <r>
    <d v="2013-09-14T00:00:00"/>
    <s v="ativada"/>
    <s v="Onyx 1.8"/>
    <x v="13"/>
    <s v="qualificada"/>
    <n v="0.8"/>
    <n v="0"/>
    <n v="0"/>
    <n v="0"/>
    <x v="0"/>
    <x v="202"/>
    <n v="37"/>
  </r>
  <r>
    <d v="2013-09-03T00:00:00"/>
    <s v="ativada"/>
    <s v="Onyx 2.0"/>
    <x v="13"/>
    <s v="qualificada"/>
    <n v="0.8"/>
    <n v="2"/>
    <n v="64"/>
    <n v="0.38"/>
    <x v="0"/>
    <x v="142"/>
    <n v="36"/>
  </r>
  <r>
    <d v="2013-09-16T00:00:00"/>
    <s v="ativada"/>
    <s v="onix 2012 1.0"/>
    <x v="13"/>
    <s v="qualificada"/>
    <n v="0.63"/>
    <n v="0"/>
    <n v="3"/>
    <n v="0"/>
    <x v="0"/>
    <x v="189"/>
    <n v="38"/>
  </r>
  <r>
    <d v="2013-09-10T00:00:00"/>
    <s v="ativada"/>
    <s v="carros onix LTZ 2012"/>
    <x v="10"/>
    <s v="qualificada"/>
    <n v="0.8"/>
    <n v="1"/>
    <n v="1"/>
    <n v="0.12"/>
    <x v="0"/>
    <x v="203"/>
    <n v="37"/>
  </r>
  <r>
    <d v="2013-09-02T00:00:00"/>
    <s v="ativada"/>
    <s v="novo Onix"/>
    <x v="11"/>
    <s v="qualificada"/>
    <n v="0.38"/>
    <n v="20"/>
    <n v="147"/>
    <n v="2.81"/>
    <x v="0"/>
    <x v="171"/>
    <n v="36"/>
  </r>
  <r>
    <d v="2013-09-15T00:00:00"/>
    <s v="ativada"/>
    <s v="preço onix 2013"/>
    <x v="12"/>
    <s v="qualificada"/>
    <n v="0.34"/>
    <n v="35"/>
    <n v="157"/>
    <n v="6.62"/>
    <x v="0"/>
    <x v="204"/>
    <n v="37"/>
  </r>
  <r>
    <d v="2013-09-08T00:00:00"/>
    <s v="ativada"/>
    <s v="onix LTZ 2012 preço"/>
    <x v="12"/>
    <s v="qualificada"/>
    <n v="0.8"/>
    <n v="0"/>
    <n v="1"/>
    <n v="0"/>
    <x v="0"/>
    <x v="205"/>
    <n v="36"/>
  </r>
  <r>
    <d v="2013-09-05T00:00:00"/>
    <s v="ativada"/>
    <s v="onix LTZ 2014 preço"/>
    <x v="12"/>
    <s v="qualificada"/>
    <n v="0.8"/>
    <n v="1"/>
    <n v="8"/>
    <n v="0.54"/>
    <x v="0"/>
    <x v="155"/>
    <n v="36"/>
  </r>
  <r>
    <d v="2013-09-23T00:00:00"/>
    <s v="ativada"/>
    <s v="quanto custa Onyx"/>
    <x v="12"/>
    <s v="qualificada"/>
    <n v="0.8"/>
    <n v="0"/>
    <n v="6"/>
    <n v="0"/>
    <x v="0"/>
    <x v="150"/>
    <n v="39"/>
  </r>
  <r>
    <d v="2013-09-23T00:00:00"/>
    <s v="ativada"/>
    <s v="Onix GM mylink"/>
    <x v="15"/>
    <s v="qualificada"/>
    <n v="0.8"/>
    <n v="0"/>
    <n v="5"/>
    <n v="0"/>
    <x v="0"/>
    <x v="206"/>
    <n v="39"/>
  </r>
  <r>
    <d v="2013-09-23T00:00:00"/>
    <s v="ativada"/>
    <s v="onix 2014 especificações"/>
    <x v="17"/>
    <s v="qualificada"/>
    <n v="0.8"/>
    <n v="1"/>
    <n v="1"/>
    <n v="0.5"/>
    <x v="0"/>
    <x v="207"/>
    <n v="39"/>
  </r>
  <r>
    <d v="2013-09-25T00:00:00"/>
    <s v="ativada"/>
    <s v="Onyx news"/>
    <x v="18"/>
    <s v="qualificada"/>
    <n v="0.8"/>
    <n v="0"/>
    <n v="2"/>
    <n v="0"/>
    <x v="0"/>
    <x v="208"/>
    <n v="39"/>
  </r>
  <r>
    <d v="2013-09-12T00:00:00"/>
    <s v="ativada"/>
    <s v="preços onix 2014"/>
    <x v="12"/>
    <s v="qualificada"/>
    <n v="0.8"/>
    <n v="8"/>
    <n v="36"/>
    <n v="2.59"/>
    <x v="0"/>
    <x v="209"/>
    <n v="37"/>
  </r>
  <r>
    <d v="2013-09-04T00:00:00"/>
    <s v="ativada"/>
    <s v="Onyx LTZ"/>
    <x v="10"/>
    <s v="qualificada"/>
    <n v="0.44"/>
    <n v="0"/>
    <n v="2"/>
    <n v="0"/>
    <x v="0"/>
    <x v="152"/>
    <n v="36"/>
  </r>
  <r>
    <d v="2013-09-10T00:00:00"/>
    <s v="ativada"/>
    <s v="Onix LT quanto custa"/>
    <x v="12"/>
    <s v="qualificada"/>
    <n v="0.8"/>
    <n v="2"/>
    <n v="1"/>
    <n v="0.2"/>
    <x v="0"/>
    <x v="177"/>
    <n v="37"/>
  </r>
  <r>
    <d v="2013-09-15T00:00:00"/>
    <s v="ativada"/>
    <s v="onix LTZ 2014 chevrolet"/>
    <x v="10"/>
    <s v="qualificada"/>
    <n v="0.8"/>
    <n v="0"/>
    <n v="5"/>
    <n v="0"/>
    <x v="0"/>
    <x v="210"/>
    <n v="37"/>
  </r>
  <r>
    <d v="2013-09-03T00:00:00"/>
    <s v="ativada"/>
    <s v="valor novo onix 2014"/>
    <x v="12"/>
    <s v="qualificada"/>
    <n v="0.8"/>
    <n v="0"/>
    <n v="2"/>
    <n v="0"/>
    <x v="0"/>
    <x v="211"/>
    <n v="36"/>
  </r>
  <r>
    <d v="2013-09-18T00:00:00"/>
    <s v="ativada"/>
    <s v="Onix LTZ valor"/>
    <x v="12"/>
    <s v="qualificada"/>
    <n v="0.8"/>
    <n v="0"/>
    <n v="8"/>
    <n v="0"/>
    <x v="0"/>
    <x v="212"/>
    <n v="38"/>
  </r>
  <r>
    <d v="2013-09-07T00:00:00"/>
    <s v="ativada"/>
    <s v="onix LTZ 2012"/>
    <x v="10"/>
    <s v="qualificada"/>
    <n v="0.8"/>
    <n v="2"/>
    <n v="9"/>
    <n v="0.44"/>
    <x v="0"/>
    <x v="164"/>
    <n v="36"/>
  </r>
  <r>
    <d v="2013-08-28T00:00:00"/>
    <s v="ativada"/>
    <s v="Novo Onix LTZ preço"/>
    <x v="12"/>
    <s v="qualificada"/>
    <n v="0.8"/>
    <n v="0"/>
    <n v="1"/>
    <n v="0"/>
    <x v="0"/>
    <x v="178"/>
    <n v="35"/>
  </r>
  <r>
    <d v="2013-09-25T00:00:00"/>
    <s v="ativada"/>
    <s v="novo Onix 1.0"/>
    <x v="13"/>
    <s v="qualificada"/>
    <n v="0.8"/>
    <n v="1"/>
    <n v="3"/>
    <n v="0.31"/>
    <x v="0"/>
    <x v="141"/>
    <n v="39"/>
  </r>
  <r>
    <d v="2013-09-18T00:00:00"/>
    <s v="ativada"/>
    <s v="onix 2014 1.0"/>
    <x v="13"/>
    <s v="qualificada"/>
    <n v="0.8"/>
    <n v="1"/>
    <n v="13"/>
    <n v="0.47"/>
    <x v="0"/>
    <x v="213"/>
    <n v="38"/>
  </r>
  <r>
    <d v="2013-09-10T00:00:00"/>
    <s v="ativada"/>
    <s v="valores onix 2014"/>
    <x v="12"/>
    <s v="qualificada"/>
    <n v="0.8"/>
    <n v="1"/>
    <n v="6"/>
    <n v="0.27"/>
    <x v="0"/>
    <x v="197"/>
    <n v="37"/>
  </r>
  <r>
    <d v="2013-09-14T00:00:00"/>
    <s v="ativada"/>
    <s v="Onyx"/>
    <x v="11"/>
    <s v="qualificada"/>
    <n v="0.6"/>
    <n v="6"/>
    <n v="129"/>
    <n v="1.6"/>
    <x v="0"/>
    <x v="184"/>
    <n v="37"/>
  </r>
  <r>
    <d v="2013-08-31T00:00:00"/>
    <s v="ativada"/>
    <s v="onix LT 2012 preço"/>
    <x v="12"/>
    <s v="qualificada"/>
    <n v="0.8"/>
    <n v="0"/>
    <n v="5"/>
    <n v="0"/>
    <x v="0"/>
    <x v="214"/>
    <n v="35"/>
  </r>
  <r>
    <d v="2013-09-13T00:00:00"/>
    <s v="ativada"/>
    <s v="onix 2012 1.0"/>
    <x v="13"/>
    <s v="qualificada"/>
    <n v="0.63"/>
    <n v="0"/>
    <n v="0"/>
    <n v="0"/>
    <x v="0"/>
    <x v="189"/>
    <n v="37"/>
  </r>
  <r>
    <d v="2013-09-07T00:00:00"/>
    <s v="ativada"/>
    <s v="Onyx mylink"/>
    <x v="15"/>
    <s v="qualificada"/>
    <n v="0.56000000000000005"/>
    <n v="1"/>
    <n v="2"/>
    <n v="0.5"/>
    <x v="0"/>
    <x v="215"/>
    <n v="36"/>
  </r>
  <r>
    <d v="2013-09-24T00:00:00"/>
    <s v="ativada"/>
    <s v="montar o seu Onix"/>
    <x v="16"/>
    <s v="qualificada"/>
    <n v="0.8"/>
    <n v="25"/>
    <n v="44"/>
    <n v="4.93"/>
    <x v="0"/>
    <x v="216"/>
    <n v="39"/>
  </r>
  <r>
    <d v="2013-09-18T00:00:00"/>
    <s v="ativada"/>
    <s v="preço novo onix 2014"/>
    <x v="12"/>
    <s v="qualificada"/>
    <n v="0.8"/>
    <n v="3"/>
    <n v="7"/>
    <n v="0.82"/>
    <x v="0"/>
    <x v="167"/>
    <n v="38"/>
  </r>
  <r>
    <d v="2013-09-22T00:00:00"/>
    <s v="ativada"/>
    <s v="preço onix 2012"/>
    <x v="12"/>
    <s v="qualificada"/>
    <n v="0.6"/>
    <n v="1"/>
    <n v="26"/>
    <n v="0.56000000000000005"/>
    <x v="0"/>
    <x v="140"/>
    <n v="38"/>
  </r>
  <r>
    <d v="2013-09-09T00:00:00"/>
    <s v="ativada"/>
    <s v="preço novo Onix"/>
    <x v="12"/>
    <s v="qualificada"/>
    <n v="0.23"/>
    <n v="6"/>
    <n v="26"/>
    <n v="0.43"/>
    <x v="0"/>
    <x v="169"/>
    <n v="37"/>
  </r>
  <r>
    <d v="2013-09-19T00:00:00"/>
    <s v="ativada"/>
    <s v="Onix LTZ GM"/>
    <x v="10"/>
    <s v="qualificada"/>
    <n v="0.8"/>
    <n v="1"/>
    <n v="14"/>
    <n v="0.05"/>
    <x v="0"/>
    <x v="217"/>
    <n v="38"/>
  </r>
  <r>
    <d v="2013-09-12T00:00:00"/>
    <s v="ativada"/>
    <s v="onix 2012 1.4"/>
    <x v="13"/>
    <s v="qualificada"/>
    <n v="0.48"/>
    <n v="0"/>
    <n v="4"/>
    <n v="0"/>
    <x v="0"/>
    <x v="194"/>
    <n v="37"/>
  </r>
  <r>
    <d v="2013-09-28T00:00:00"/>
    <s v="ativada"/>
    <s v="onix LTZ 2013"/>
    <x v="10"/>
    <s v="qualificada"/>
    <n v="0.8"/>
    <n v="1"/>
    <n v="2"/>
    <n v="0.71"/>
    <x v="0"/>
    <x v="144"/>
    <n v="39"/>
  </r>
  <r>
    <d v="2013-09-08T00:00:00"/>
    <s v="ativada"/>
    <s v="Onyx news"/>
    <x v="18"/>
    <s v="qualificada"/>
    <n v="0.8"/>
    <n v="0"/>
    <n v="8"/>
    <n v="0"/>
    <x v="0"/>
    <x v="208"/>
    <n v="36"/>
  </r>
  <r>
    <d v="2013-09-09T00:00:00"/>
    <s v="ativada"/>
    <s v="onix 2012 1.4"/>
    <x v="13"/>
    <s v="qualificada"/>
    <n v="0.48"/>
    <n v="0"/>
    <n v="3"/>
    <n v="0"/>
    <x v="0"/>
    <x v="194"/>
    <n v="37"/>
  </r>
  <r>
    <d v="2013-09-17T00:00:00"/>
    <s v="ativada"/>
    <s v="Onix LT quanto custa"/>
    <x v="12"/>
    <s v="qualificada"/>
    <n v="0.8"/>
    <n v="0"/>
    <n v="1"/>
    <n v="0"/>
    <x v="0"/>
    <x v="177"/>
    <n v="38"/>
  </r>
  <r>
    <d v="2013-08-29T00:00:00"/>
    <s v="ativada"/>
    <s v="preço onyx 2013"/>
    <x v="12"/>
    <s v="baixo volume de pesquisa"/>
    <n v="0.8"/>
    <n v="3"/>
    <n v="7"/>
    <n v="1.44"/>
    <x v="0"/>
    <x v="160"/>
    <n v="35"/>
  </r>
  <r>
    <d v="2013-09-11T00:00:00"/>
    <s v="ativada"/>
    <s v="Onix news"/>
    <x v="18"/>
    <s v="qualificada"/>
    <n v="0.8"/>
    <n v="1"/>
    <n v="5"/>
    <n v="0.79"/>
    <x v="0"/>
    <x v="218"/>
    <n v="37"/>
  </r>
  <r>
    <d v="2013-09-27T00:00:00"/>
    <s v="ativada"/>
    <s v="Onyx mylink"/>
    <x v="15"/>
    <s v="qualificada"/>
    <n v="0.56000000000000005"/>
    <n v="0"/>
    <n v="7"/>
    <n v="0"/>
    <x v="0"/>
    <x v="215"/>
    <n v="39"/>
  </r>
  <r>
    <d v="2013-09-20T00:00:00"/>
    <s v="ativada"/>
    <s v="Onix 1.0"/>
    <x v="13"/>
    <s v="qualificada"/>
    <n v="0.63"/>
    <n v="30"/>
    <n v="330"/>
    <n v="11.03"/>
    <x v="0"/>
    <x v="219"/>
    <n v="38"/>
  </r>
  <r>
    <d v="2013-09-29T00:00:00"/>
    <s v="ativada"/>
    <s v="Onix chevrolet mylink"/>
    <x v="15"/>
    <s v="qualificada"/>
    <n v="0.8"/>
    <n v="0"/>
    <n v="3"/>
    <n v="0"/>
    <x v="0"/>
    <x v="147"/>
    <n v="39"/>
  </r>
  <r>
    <d v="2013-09-23T00:00:00"/>
    <s v="ativada"/>
    <s v="Onix LTZ chevrolet"/>
    <x v="10"/>
    <s v="qualificada"/>
    <n v="0.65"/>
    <n v="10"/>
    <n v="43"/>
    <n v="2.94"/>
    <x v="0"/>
    <x v="137"/>
    <n v="39"/>
  </r>
  <r>
    <d v="2013-09-06T00:00:00"/>
    <s v="ativada"/>
    <s v="Onix LT preço"/>
    <x v="12"/>
    <s v="qualificada"/>
    <n v="0.54"/>
    <n v="2"/>
    <n v="20"/>
    <n v="0.37"/>
    <x v="0"/>
    <x v="220"/>
    <n v="36"/>
  </r>
  <r>
    <d v="2013-09-05T00:00:00"/>
    <s v="ativada"/>
    <s v="preço Onix"/>
    <x v="12"/>
    <s v="qualificada"/>
    <n v="0.36"/>
    <n v="208"/>
    <n v="1118"/>
    <n v="35.21"/>
    <x v="0"/>
    <x v="180"/>
    <n v="36"/>
  </r>
  <r>
    <d v="2013-09-01T00:00:00"/>
    <s v="ativada"/>
    <s v="Onix 1.4"/>
    <x v="13"/>
    <s v="qualificada"/>
    <n v="0.55000000000000004"/>
    <n v="37"/>
    <n v="561"/>
    <n v="6.66"/>
    <x v="0"/>
    <x v="168"/>
    <n v="35"/>
  </r>
  <r>
    <d v="2013-09-01T00:00:00"/>
    <s v="ativada"/>
    <s v="Onix LTZ valor"/>
    <x v="12"/>
    <s v="qualificada"/>
    <n v="0.8"/>
    <n v="5"/>
    <n v="14"/>
    <n v="1.2"/>
    <x v="0"/>
    <x v="212"/>
    <n v="35"/>
  </r>
  <r>
    <d v="2013-09-28T00:00:00"/>
    <s v="ativada"/>
    <s v="novo Onix 1.4"/>
    <x v="13"/>
    <s v="qualificada"/>
    <n v="0.8"/>
    <n v="1"/>
    <n v="5"/>
    <n v="0.35"/>
    <x v="0"/>
    <x v="221"/>
    <n v="39"/>
  </r>
  <r>
    <d v="2013-09-20T00:00:00"/>
    <s v="ativada"/>
    <s v="preços Onyx"/>
    <x v="12"/>
    <s v="qualificada"/>
    <n v="0.19"/>
    <n v="0"/>
    <n v="2"/>
    <n v="0"/>
    <x v="0"/>
    <x v="156"/>
    <n v="38"/>
  </r>
  <r>
    <d v="2013-09-18T00:00:00"/>
    <s v="ativada"/>
    <s v="preços Onyx"/>
    <x v="12"/>
    <s v="qualificada"/>
    <n v="0.19"/>
    <n v="0"/>
    <n v="1"/>
    <n v="0"/>
    <x v="0"/>
    <x v="156"/>
    <n v="38"/>
  </r>
  <r>
    <d v="2013-09-02T00:00:00"/>
    <s v="ativada"/>
    <s v="onix 2013 1.0"/>
    <x v="13"/>
    <s v="qualificada"/>
    <n v="0.8"/>
    <n v="1"/>
    <n v="15"/>
    <n v="0.13"/>
    <x v="0"/>
    <x v="222"/>
    <n v="36"/>
  </r>
  <r>
    <d v="2013-09-24T00:00:00"/>
    <s v="ativada"/>
    <s v="onix LTZ 2013 preço"/>
    <x v="12"/>
    <s v="qualificada"/>
    <n v="0.8"/>
    <n v="0"/>
    <n v="11"/>
    <n v="0"/>
    <x v="0"/>
    <x v="223"/>
    <n v="39"/>
  </r>
  <r>
    <d v="2013-09-11T00:00:00"/>
    <s v="ativada"/>
    <s v="onix LT 2012 preço"/>
    <x v="12"/>
    <s v="qualificada"/>
    <n v="0.8"/>
    <n v="1"/>
    <n v="1"/>
    <n v="0.6"/>
    <x v="0"/>
    <x v="214"/>
    <n v="37"/>
  </r>
  <r>
    <d v="2013-09-06T00:00:00"/>
    <s v="ativada"/>
    <s v="Onix ficha técnica"/>
    <x v="17"/>
    <s v="qualificada"/>
    <n v="0.8"/>
    <n v="0"/>
    <n v="3"/>
    <n v="0"/>
    <x v="0"/>
    <x v="179"/>
    <n v="36"/>
  </r>
  <r>
    <d v="2013-09-24T00:00:00"/>
    <s v="ativada"/>
    <s v="Onix LTZ GM"/>
    <x v="10"/>
    <s v="qualificada"/>
    <n v="0.8"/>
    <n v="1"/>
    <n v="11"/>
    <n v="0.27"/>
    <x v="0"/>
    <x v="217"/>
    <n v="39"/>
  </r>
  <r>
    <d v="2013-09-20T00:00:00"/>
    <s v="ativada"/>
    <s v="monte Onix"/>
    <x v="16"/>
    <s v="qualificada"/>
    <n v="0.3"/>
    <n v="12"/>
    <n v="20"/>
    <n v="1.48"/>
    <x v="0"/>
    <x v="175"/>
    <n v="38"/>
  </r>
  <r>
    <d v="2013-09-11T00:00:00"/>
    <s v="ativada"/>
    <s v="Onix LTZ valor"/>
    <x v="12"/>
    <s v="qualificada"/>
    <n v="0.8"/>
    <n v="6"/>
    <n v="27"/>
    <n v="1.79"/>
    <x v="0"/>
    <x v="212"/>
    <n v="37"/>
  </r>
  <r>
    <d v="2013-09-22T00:00:00"/>
    <s v="ativada"/>
    <s v="Onix 1.0"/>
    <x v="13"/>
    <s v="qualificada"/>
    <n v="0.63"/>
    <n v="17"/>
    <n v="305"/>
    <n v="6.11"/>
    <x v="0"/>
    <x v="219"/>
    <n v="38"/>
  </r>
  <r>
    <d v="2013-09-24T00:00:00"/>
    <s v="ativada"/>
    <s v="qual o valor Onix"/>
    <x v="12"/>
    <s v="qualificada"/>
    <n v="0.8"/>
    <n v="2"/>
    <n v="15"/>
    <n v="0.57999999999999996"/>
    <x v="0"/>
    <x v="224"/>
    <n v="39"/>
  </r>
  <r>
    <d v="2013-09-16T00:00:00"/>
    <s v="ativada"/>
    <s v="onix LTZ 2013 preço"/>
    <x v="12"/>
    <s v="qualificada"/>
    <n v="0.8"/>
    <n v="0"/>
    <n v="1"/>
    <n v="0"/>
    <x v="0"/>
    <x v="223"/>
    <n v="38"/>
  </r>
  <r>
    <d v="2013-09-14T00:00:00"/>
    <s v="ativada"/>
    <s v="carro Onix LTZ"/>
    <x v="10"/>
    <s v="qualificada"/>
    <n v="0.8"/>
    <n v="0"/>
    <n v="4"/>
    <n v="0"/>
    <x v="0"/>
    <x v="188"/>
    <n v="37"/>
  </r>
  <r>
    <d v="2013-09-12T00:00:00"/>
    <s v="ativada"/>
    <s v="comercial Onix"/>
    <x v="14"/>
    <s v="qualificada"/>
    <n v="0.9"/>
    <n v="0"/>
    <n v="6"/>
    <n v="0"/>
    <x v="0"/>
    <x v="146"/>
    <n v="37"/>
  </r>
  <r>
    <d v="2013-09-14T00:00:00"/>
    <s v="ativada"/>
    <s v="onix LTZ 2014 chevrolet"/>
    <x v="10"/>
    <s v="qualificada"/>
    <n v="0.8"/>
    <n v="0"/>
    <n v="5"/>
    <n v="0"/>
    <x v="0"/>
    <x v="210"/>
    <n v="37"/>
  </r>
  <r>
    <d v="2013-09-23T00:00:00"/>
    <s v="ativada"/>
    <s v="montar Onix"/>
    <x v="16"/>
    <s v="qualificada"/>
    <n v="0.9"/>
    <n v="0"/>
    <n v="2"/>
    <n v="0"/>
    <x v="0"/>
    <x v="149"/>
    <n v="39"/>
  </r>
  <r>
    <d v="2013-09-08T00:00:00"/>
    <s v="ativada"/>
    <s v="quanto custa onix 2013"/>
    <x v="12"/>
    <s v="qualificada"/>
    <n v="0.8"/>
    <n v="1"/>
    <n v="11"/>
    <n v="0.12"/>
    <x v="0"/>
    <x v="199"/>
    <n v="36"/>
  </r>
  <r>
    <d v="2013-09-05T00:00:00"/>
    <s v="ativada"/>
    <s v="onix 2014 1.8"/>
    <x v="13"/>
    <s v="qualificada"/>
    <n v="0.8"/>
    <n v="0"/>
    <n v="4"/>
    <n v="0"/>
    <x v="0"/>
    <x v="225"/>
    <n v="36"/>
  </r>
  <r>
    <d v="2013-09-24T00:00:00"/>
    <s v="ativada"/>
    <s v="Onix chevrolet mylink"/>
    <x v="15"/>
    <s v="qualificada"/>
    <n v="0.8"/>
    <n v="0"/>
    <n v="4"/>
    <n v="0"/>
    <x v="0"/>
    <x v="147"/>
    <n v="39"/>
  </r>
  <r>
    <d v="2013-09-16T00:00:00"/>
    <s v="ativada"/>
    <s v="preços Onyx"/>
    <x v="12"/>
    <s v="qualificada"/>
    <n v="0.19"/>
    <n v="0"/>
    <n v="3"/>
    <n v="0"/>
    <x v="0"/>
    <x v="156"/>
    <n v="38"/>
  </r>
  <r>
    <d v="2013-09-24T00:00:00"/>
    <s v="ativada"/>
    <s v="Novo Onix LT preço"/>
    <x v="12"/>
    <s v="qualificada"/>
    <n v="0.8"/>
    <n v="0"/>
    <n v="1"/>
    <n v="0"/>
    <x v="0"/>
    <x v="226"/>
    <n v="39"/>
  </r>
  <r>
    <d v="2013-09-06T00:00:00"/>
    <s v="ativada"/>
    <s v="valor novo onix 2013"/>
    <x v="12"/>
    <s v="qualificada"/>
    <n v="0.8"/>
    <n v="0"/>
    <n v="0"/>
    <n v="0"/>
    <x v="0"/>
    <x v="227"/>
    <n v="36"/>
  </r>
  <r>
    <d v="2013-09-24T00:00:00"/>
    <s v="ativada"/>
    <s v="quanto custa onix 2013"/>
    <x v="12"/>
    <s v="qualificada"/>
    <n v="0.8"/>
    <n v="1"/>
    <n v="2"/>
    <n v="0.16"/>
    <x v="0"/>
    <x v="199"/>
    <n v="39"/>
  </r>
  <r>
    <d v="2013-09-13T00:00:00"/>
    <s v="ativada"/>
    <s v="preço novo onix 2014"/>
    <x v="12"/>
    <s v="qualificada"/>
    <n v="0.8"/>
    <n v="2"/>
    <n v="13"/>
    <n v="0.44"/>
    <x v="0"/>
    <x v="167"/>
    <n v="37"/>
  </r>
  <r>
    <d v="2013-09-27T00:00:00"/>
    <s v="ativada"/>
    <s v="preço novo Onyx"/>
    <x v="12"/>
    <s v="qualificada"/>
    <n v="0.8"/>
    <n v="0"/>
    <n v="6"/>
    <n v="0"/>
    <x v="0"/>
    <x v="228"/>
    <n v="39"/>
  </r>
  <r>
    <d v="2013-09-24T00:00:00"/>
    <s v="ativada"/>
    <s v="onix 2012 1.4"/>
    <x v="13"/>
    <s v="qualificada"/>
    <n v="0.48"/>
    <n v="1"/>
    <n v="14"/>
    <n v="0.15"/>
    <x v="0"/>
    <x v="194"/>
    <n v="39"/>
  </r>
  <r>
    <d v="2013-09-29T00:00:00"/>
    <s v="ativada"/>
    <s v="Onix detalhes"/>
    <x v="17"/>
    <s v="qualificada"/>
    <n v="0.8"/>
    <n v="0"/>
    <n v="2"/>
    <n v="0"/>
    <x v="0"/>
    <x v="229"/>
    <n v="39"/>
  </r>
  <r>
    <d v="2013-08-28T00:00:00"/>
    <s v="ativada"/>
    <s v="Onyx 2.0"/>
    <x v="13"/>
    <s v="qualificada"/>
    <n v="0.8"/>
    <n v="5"/>
    <n v="61"/>
    <n v="1.6"/>
    <x v="0"/>
    <x v="142"/>
    <n v="35"/>
  </r>
  <r>
    <d v="2013-09-20T00:00:00"/>
    <s v="ativada"/>
    <s v="preços novo Onix"/>
    <x v="12"/>
    <s v="qualificada"/>
    <n v="0.25"/>
    <n v="2"/>
    <n v="4"/>
    <n v="0.08"/>
    <x v="0"/>
    <x v="230"/>
    <n v="38"/>
  </r>
  <r>
    <d v="2013-09-17T00:00:00"/>
    <s v="ativada"/>
    <s v="novo Onyx"/>
    <x v="11"/>
    <s v="qualificada"/>
    <n v="0.8"/>
    <n v="10"/>
    <n v="34"/>
    <n v="2.89"/>
    <x v="0"/>
    <x v="157"/>
    <n v="38"/>
  </r>
  <r>
    <d v="2013-09-05T00:00:00"/>
    <s v="ativada"/>
    <s v="preços onix 2013"/>
    <x v="12"/>
    <s v="qualificada"/>
    <n v="0.31"/>
    <n v="4"/>
    <n v="9"/>
    <n v="0.74"/>
    <x v="0"/>
    <x v="231"/>
    <n v="36"/>
  </r>
  <r>
    <d v="2013-09-14T00:00:00"/>
    <s v="ativada"/>
    <s v="Onix 2013 mylink"/>
    <x v="15"/>
    <s v="qualificada"/>
    <n v="0.8"/>
    <n v="0"/>
    <n v="1"/>
    <n v="0"/>
    <x v="0"/>
    <x v="232"/>
    <n v="37"/>
  </r>
  <r>
    <d v="2013-08-31T00:00:00"/>
    <s v="ativada"/>
    <s v="preço onix 2012"/>
    <x v="12"/>
    <s v="qualificada"/>
    <n v="0.6"/>
    <n v="3"/>
    <n v="11"/>
    <n v="1.08"/>
    <x v="0"/>
    <x v="140"/>
    <n v="35"/>
  </r>
  <r>
    <d v="2013-09-23T00:00:00"/>
    <s v="ativada"/>
    <s v="Onix LTZ valor"/>
    <x v="12"/>
    <s v="qualificada"/>
    <n v="0.8"/>
    <n v="0"/>
    <n v="14"/>
    <n v="0"/>
    <x v="0"/>
    <x v="212"/>
    <n v="39"/>
  </r>
  <r>
    <d v="2013-09-12T00:00:00"/>
    <s v="ativada"/>
    <s v="valor Onix"/>
    <x v="12"/>
    <s v="qualificada"/>
    <n v="0.37"/>
    <n v="19"/>
    <n v="124"/>
    <n v="3.04"/>
    <x v="0"/>
    <x v="200"/>
    <n v="37"/>
  </r>
  <r>
    <d v="2013-09-15T00:00:00"/>
    <s v="ativada"/>
    <s v="Onix ficha técnica"/>
    <x v="17"/>
    <s v="qualificada"/>
    <n v="0.8"/>
    <n v="0"/>
    <n v="8"/>
    <n v="0"/>
    <x v="0"/>
    <x v="179"/>
    <n v="37"/>
  </r>
  <r>
    <d v="2013-09-18T00:00:00"/>
    <s v="ativada"/>
    <s v="Onix LS preço"/>
    <x v="12"/>
    <s v="qualificada"/>
    <n v="0.8"/>
    <n v="1"/>
    <n v="2"/>
    <n v="0.78"/>
    <x v="0"/>
    <x v="198"/>
    <n v="38"/>
  </r>
  <r>
    <d v="2013-09-13T00:00:00"/>
    <s v="ativada"/>
    <s v="preço novo onix 2013"/>
    <x v="12"/>
    <s v="qualificada"/>
    <n v="0.8"/>
    <n v="1"/>
    <n v="3"/>
    <n v="0.03"/>
    <x v="0"/>
    <x v="170"/>
    <n v="37"/>
  </r>
  <r>
    <d v="2013-09-25T00:00:00"/>
    <s v="ativada"/>
    <s v="quanto custa onix 2012"/>
    <x v="12"/>
    <s v="qualificada"/>
    <n v="0.8"/>
    <n v="3"/>
    <n v="6"/>
    <n v="0.91"/>
    <x v="0"/>
    <x v="186"/>
    <n v="39"/>
  </r>
  <r>
    <d v="2013-09-25T00:00:00"/>
    <s v="ativada"/>
    <s v="Onix LTZ preço"/>
    <x v="12"/>
    <s v="qualificada"/>
    <n v="0.8"/>
    <n v="6"/>
    <n v="37"/>
    <n v="1.17"/>
    <x v="0"/>
    <x v="161"/>
    <n v="39"/>
  </r>
  <r>
    <d v="2013-09-21T00:00:00"/>
    <s v="ativada"/>
    <s v="onix LTZ 2013 chevrolet"/>
    <x v="10"/>
    <s v="qualificada"/>
    <n v="0.8"/>
    <n v="1"/>
    <n v="1"/>
    <n v="0.22"/>
    <x v="0"/>
    <x v="173"/>
    <n v="38"/>
  </r>
  <r>
    <d v="2013-09-11T00:00:00"/>
    <s v="ativada"/>
    <s v="Onix my link"/>
    <x v="15"/>
    <s v="qualificada"/>
    <n v="0.8"/>
    <n v="1"/>
    <n v="27"/>
    <n v="0.72"/>
    <x v="0"/>
    <x v="183"/>
    <n v="37"/>
  </r>
  <r>
    <d v="2013-09-07T00:00:00"/>
    <s v="ativada"/>
    <s v="Onix 1.4"/>
    <x v="13"/>
    <s v="qualificada"/>
    <n v="0.55000000000000004"/>
    <n v="30"/>
    <n v="381"/>
    <n v="5.1100000000000003"/>
    <x v="0"/>
    <x v="168"/>
    <n v="36"/>
  </r>
  <r>
    <d v="2013-09-16T00:00:00"/>
    <s v="ativada"/>
    <s v="carro Onix LTZ"/>
    <x v="10"/>
    <s v="qualificada"/>
    <n v="0.8"/>
    <n v="1"/>
    <n v="4"/>
    <n v="0.06"/>
    <x v="0"/>
    <x v="188"/>
    <n v="38"/>
  </r>
  <r>
    <d v="2013-09-21T00:00:00"/>
    <s v="ativada"/>
    <s v="onix 2014 detalhes"/>
    <x v="17"/>
    <s v="qualificada"/>
    <n v="0.8"/>
    <n v="0"/>
    <n v="1"/>
    <n v="0"/>
    <x v="0"/>
    <x v="233"/>
    <n v="38"/>
  </r>
  <r>
    <d v="2013-09-28T00:00:00"/>
    <s v="ativada"/>
    <s v="Onix LTZ GM"/>
    <x v="10"/>
    <s v="qualificada"/>
    <n v="0.8"/>
    <n v="4"/>
    <n v="14"/>
    <n v="1.36"/>
    <x v="0"/>
    <x v="217"/>
    <n v="39"/>
  </r>
  <r>
    <d v="2013-09-03T00:00:00"/>
    <s v="ativada"/>
    <s v="onix LS 2014 preço"/>
    <x v="12"/>
    <s v="qualificada"/>
    <n v="0.8"/>
    <n v="0"/>
    <n v="1"/>
    <n v="0"/>
    <x v="0"/>
    <x v="234"/>
    <n v="36"/>
  </r>
  <r>
    <d v="2013-09-19T00:00:00"/>
    <s v="ativada"/>
    <s v="preços Onix"/>
    <x v="12"/>
    <s v="qualificada"/>
    <n v="0.32"/>
    <n v="11"/>
    <n v="56"/>
    <n v="1.82"/>
    <x v="0"/>
    <x v="143"/>
    <n v="38"/>
  </r>
  <r>
    <d v="2013-08-29T00:00:00"/>
    <s v="ativada"/>
    <s v="valor onix 2013"/>
    <x v="12"/>
    <s v="qualificada"/>
    <n v="0.3"/>
    <n v="9"/>
    <n v="32"/>
    <n v="1.1000000000000001"/>
    <x v="0"/>
    <x v="235"/>
    <n v="35"/>
  </r>
  <r>
    <d v="2013-09-23T00:00:00"/>
    <s v="ativada"/>
    <s v="valores Onix"/>
    <x v="12"/>
    <s v="qualificada"/>
    <n v="0.25"/>
    <n v="2"/>
    <n v="9"/>
    <n v="0.23"/>
    <x v="0"/>
    <x v="153"/>
    <n v="39"/>
  </r>
  <r>
    <d v="2013-09-22T00:00:00"/>
    <s v="ativada"/>
    <s v="monte Onyx"/>
    <x v="16"/>
    <s v="qualificada"/>
    <n v="0.8"/>
    <n v="0"/>
    <n v="7"/>
    <n v="0"/>
    <x v="0"/>
    <x v="236"/>
    <n v="38"/>
  </r>
  <r>
    <d v="2013-09-12T00:00:00"/>
    <s v="ativada"/>
    <s v="Onix detalhes"/>
    <x v="17"/>
    <s v="qualificada"/>
    <n v="0.8"/>
    <n v="2"/>
    <n v="7"/>
    <n v="0.15"/>
    <x v="0"/>
    <x v="229"/>
    <n v="37"/>
  </r>
  <r>
    <d v="2013-09-15T00:00:00"/>
    <s v="ativada"/>
    <s v="onix 2014 1.0"/>
    <x v="13"/>
    <s v="qualificada"/>
    <n v="0.8"/>
    <n v="3"/>
    <n v="12"/>
    <n v="0.32"/>
    <x v="0"/>
    <x v="213"/>
    <n v="37"/>
  </r>
  <r>
    <d v="2013-09-10T00:00:00"/>
    <s v="ativada"/>
    <s v="preço Onix"/>
    <x v="12"/>
    <s v="qualificada"/>
    <n v="0.36"/>
    <n v="225"/>
    <n v="1126"/>
    <n v="38.92"/>
    <x v="0"/>
    <x v="180"/>
    <n v="37"/>
  </r>
  <r>
    <d v="2013-09-27T00:00:00"/>
    <s v="ativada"/>
    <s v="onix 2014 1.0"/>
    <x v="13"/>
    <s v="qualificada"/>
    <n v="0.8"/>
    <n v="0"/>
    <n v="4"/>
    <n v="0"/>
    <x v="0"/>
    <x v="213"/>
    <n v="39"/>
  </r>
  <r>
    <d v="2013-09-24T00:00:00"/>
    <s v="ativada"/>
    <s v="Onix LS valor"/>
    <x v="12"/>
    <s v="qualificada"/>
    <n v="0.8"/>
    <n v="0"/>
    <n v="2"/>
    <n v="0"/>
    <x v="0"/>
    <x v="158"/>
    <n v="39"/>
  </r>
  <r>
    <d v="2013-09-14T00:00:00"/>
    <s v="ativada"/>
    <s v="Onyx my link"/>
    <x v="15"/>
    <s v="qualificada"/>
    <n v="1"/>
    <n v="1"/>
    <n v="11"/>
    <n v="0.47"/>
    <x v="0"/>
    <x v="237"/>
    <n v="37"/>
  </r>
  <r>
    <d v="2013-09-13T00:00:00"/>
    <s v="ativada"/>
    <s v="Onix chevrolet my link"/>
    <x v="15"/>
    <s v="qualificada"/>
    <n v="0.8"/>
    <n v="1"/>
    <n v="3"/>
    <n v="0.39"/>
    <x v="0"/>
    <x v="238"/>
    <n v="37"/>
  </r>
  <r>
    <d v="2013-09-11T00:00:00"/>
    <s v="ativada"/>
    <s v="Onyx 1.8"/>
    <x v="13"/>
    <s v="qualificada"/>
    <n v="0.8"/>
    <n v="0"/>
    <n v="1"/>
    <n v="0"/>
    <x v="0"/>
    <x v="202"/>
    <n v="37"/>
  </r>
  <r>
    <d v="2013-09-20T00:00:00"/>
    <s v="ativada"/>
    <s v="propaganda Onyx"/>
    <x v="14"/>
    <s v="qualificada"/>
    <n v="0.8"/>
    <n v="0"/>
    <n v="0"/>
    <n v="0"/>
    <x v="0"/>
    <x v="239"/>
    <n v="38"/>
  </r>
  <r>
    <d v="2013-09-16T00:00:00"/>
    <s v="ativada"/>
    <s v="Onix LT quanto custa"/>
    <x v="12"/>
    <s v="qualificada"/>
    <n v="0.8"/>
    <n v="1"/>
    <n v="3"/>
    <n v="0.06"/>
    <x v="0"/>
    <x v="177"/>
    <n v="38"/>
  </r>
  <r>
    <d v="2013-09-03T00:00:00"/>
    <s v="ativada"/>
    <s v="quanto custa onix 2012"/>
    <x v="12"/>
    <s v="qualificada"/>
    <n v="0.8"/>
    <n v="0"/>
    <n v="1"/>
    <n v="0"/>
    <x v="0"/>
    <x v="186"/>
    <n v="36"/>
  </r>
  <r>
    <d v="2013-09-10T00:00:00"/>
    <s v="ativada"/>
    <s v="Onyx mylink"/>
    <x v="15"/>
    <s v="qualificada"/>
    <n v="0.56000000000000005"/>
    <n v="0"/>
    <n v="10"/>
    <n v="0"/>
    <x v="0"/>
    <x v="215"/>
    <n v="37"/>
  </r>
  <r>
    <d v="2013-09-19T00:00:00"/>
    <s v="ativada"/>
    <s v="Onix especificação"/>
    <x v="17"/>
    <s v="qualificada"/>
    <n v="0.8"/>
    <n v="0"/>
    <n v="1"/>
    <n v="0"/>
    <x v="0"/>
    <x v="240"/>
    <n v="38"/>
  </r>
  <r>
    <d v="2013-09-09T00:00:00"/>
    <s v="ativada"/>
    <s v="quanto custa Onix"/>
    <x v="12"/>
    <s v="qualificada"/>
    <n v="0.3"/>
    <n v="17"/>
    <n v="100"/>
    <n v="2.65"/>
    <x v="0"/>
    <x v="151"/>
    <n v="37"/>
  </r>
  <r>
    <d v="2013-09-16T00:00:00"/>
    <s v="ativada"/>
    <s v="Onix LTZ quanto custa"/>
    <x v="12"/>
    <s v="qualificada"/>
    <n v="0.8"/>
    <n v="0"/>
    <n v="2"/>
    <n v="0"/>
    <x v="0"/>
    <x v="241"/>
    <n v="38"/>
  </r>
  <r>
    <d v="2013-09-18T00:00:00"/>
    <s v="ativada"/>
    <s v="valores Onix"/>
    <x v="12"/>
    <s v="qualificada"/>
    <n v="0.25"/>
    <n v="4"/>
    <n v="20"/>
    <n v="0.57999999999999996"/>
    <x v="0"/>
    <x v="153"/>
    <n v="38"/>
  </r>
  <r>
    <d v="2013-09-18T00:00:00"/>
    <s v="ativada"/>
    <s v="onix 2014 1.4"/>
    <x v="13"/>
    <s v="qualificada"/>
    <n v="0.7"/>
    <n v="9"/>
    <n v="58"/>
    <n v="2.76"/>
    <x v="0"/>
    <x v="242"/>
    <n v="38"/>
  </r>
  <r>
    <d v="2013-09-06T00:00:00"/>
    <s v="ativada"/>
    <s v="Onix my link"/>
    <x v="15"/>
    <s v="qualificada"/>
    <n v="0.8"/>
    <n v="2"/>
    <n v="28"/>
    <n v="1.07"/>
    <x v="0"/>
    <x v="183"/>
    <n v="36"/>
  </r>
  <r>
    <d v="2013-09-15T00:00:00"/>
    <s v="ativada"/>
    <s v="Onix 1.0"/>
    <x v="13"/>
    <s v="qualificada"/>
    <n v="0.63"/>
    <n v="14"/>
    <n v="219"/>
    <n v="2.25"/>
    <x v="0"/>
    <x v="219"/>
    <n v="37"/>
  </r>
  <r>
    <d v="2013-08-29T00:00:00"/>
    <s v="ativada"/>
    <s v="Onyx mylink"/>
    <x v="15"/>
    <s v="qualificada"/>
    <n v="0.56000000000000005"/>
    <n v="0"/>
    <n v="6"/>
    <n v="0"/>
    <x v="0"/>
    <x v="215"/>
    <n v="35"/>
  </r>
  <r>
    <d v="2013-09-08T00:00:00"/>
    <s v="ativada"/>
    <s v="quanto custa onix 2012"/>
    <x v="12"/>
    <s v="qualificada"/>
    <n v="0.8"/>
    <n v="2"/>
    <n v="3"/>
    <n v="0.78"/>
    <x v="0"/>
    <x v="186"/>
    <n v="36"/>
  </r>
  <r>
    <d v="2013-09-11T00:00:00"/>
    <s v="ativada"/>
    <s v="quanto custa Onyx"/>
    <x v="12"/>
    <s v="qualificada"/>
    <n v="0.8"/>
    <n v="3"/>
    <n v="12"/>
    <n v="0.95"/>
    <x v="0"/>
    <x v="150"/>
    <n v="37"/>
  </r>
  <r>
    <d v="2013-09-23T00:00:00"/>
    <s v="ativada"/>
    <s v="montar o seu Onix"/>
    <x v="16"/>
    <s v="qualificada"/>
    <n v="0.8"/>
    <n v="10"/>
    <n v="30"/>
    <n v="2.46"/>
    <x v="0"/>
    <x v="216"/>
    <n v="39"/>
  </r>
  <r>
    <d v="2013-09-24T00:00:00"/>
    <s v="ativada"/>
    <s v="quanto custa novo Onix"/>
    <x v="12"/>
    <s v="qualificada"/>
    <n v="0.8"/>
    <n v="0"/>
    <n v="1"/>
    <n v="0"/>
    <x v="0"/>
    <x v="243"/>
    <n v="39"/>
  </r>
  <r>
    <d v="2013-09-17T00:00:00"/>
    <s v="ativada"/>
    <s v="qual o valor Onix"/>
    <x v="12"/>
    <s v="qualificada"/>
    <n v="0.8"/>
    <n v="3"/>
    <n v="16"/>
    <n v="0.54"/>
    <x v="0"/>
    <x v="224"/>
    <n v="38"/>
  </r>
  <r>
    <d v="2013-09-09T00:00:00"/>
    <s v="ativada"/>
    <s v="Onix LS valor"/>
    <x v="12"/>
    <s v="qualificada"/>
    <n v="0.8"/>
    <n v="0"/>
    <n v="2"/>
    <n v="0"/>
    <x v="0"/>
    <x v="158"/>
    <n v="37"/>
  </r>
  <r>
    <d v="2013-09-17T00:00:00"/>
    <s v="ativada"/>
    <s v="comercial Onyx"/>
    <x v="14"/>
    <s v="baixo volume de pesquisa"/>
    <n v="0.9"/>
    <n v="0"/>
    <n v="2"/>
    <n v="0"/>
    <x v="0"/>
    <x v="181"/>
    <n v="38"/>
  </r>
  <r>
    <d v="2013-09-02T00:00:00"/>
    <s v="ativada"/>
    <s v="preços onix 2013"/>
    <x v="12"/>
    <s v="qualificada"/>
    <n v="0.31"/>
    <n v="1"/>
    <n v="9"/>
    <n v="0.09"/>
    <x v="0"/>
    <x v="231"/>
    <n v="36"/>
  </r>
  <r>
    <d v="2013-09-28T00:00:00"/>
    <s v="ativada"/>
    <s v="onix LTZ 2012 chevrolet"/>
    <x v="10"/>
    <s v="qualificada"/>
    <n v="0.8"/>
    <n v="1"/>
    <n v="1"/>
    <n v="0.09"/>
    <x v="0"/>
    <x v="139"/>
    <n v="39"/>
  </r>
  <r>
    <d v="2013-09-03T00:00:00"/>
    <s v="ativada"/>
    <s v="valor onix 2013"/>
    <x v="12"/>
    <s v="qualificada"/>
    <n v="0.3"/>
    <n v="8"/>
    <n v="29"/>
    <n v="0.96"/>
    <x v="0"/>
    <x v="235"/>
    <n v="36"/>
  </r>
  <r>
    <d v="2013-09-17T00:00:00"/>
    <s v="ativada"/>
    <s v="[Onix]"/>
    <x v="11"/>
    <s v="qualificada"/>
    <n v="0.65"/>
    <n v="995"/>
    <n v="7396"/>
    <n v="178.57"/>
    <x v="0"/>
    <x v="138"/>
    <n v="38"/>
  </r>
  <r>
    <d v="2013-09-17T00:00:00"/>
    <s v="ativada"/>
    <s v="Onix LTZ"/>
    <x v="10"/>
    <s v="qualificada"/>
    <n v="0.42"/>
    <n v="29"/>
    <n v="287"/>
    <n v="5.93"/>
    <x v="0"/>
    <x v="163"/>
    <n v="38"/>
  </r>
  <r>
    <d v="2013-09-02T00:00:00"/>
    <s v="ativada"/>
    <s v="Onyx mylink"/>
    <x v="15"/>
    <s v="qualificada"/>
    <n v="0.56000000000000005"/>
    <n v="1"/>
    <n v="6"/>
    <n v="0.21"/>
    <x v="0"/>
    <x v="215"/>
    <n v="36"/>
  </r>
  <r>
    <d v="2013-09-16T00:00:00"/>
    <s v="ativada"/>
    <s v="propaganda onix 2013"/>
    <x v="14"/>
    <s v="qualificada"/>
    <n v="0.8"/>
    <n v="0"/>
    <n v="2"/>
    <n v="0"/>
    <x v="0"/>
    <x v="244"/>
    <n v="38"/>
  </r>
  <r>
    <d v="2013-08-30T00:00:00"/>
    <s v="ativada"/>
    <s v="preço onix 2014"/>
    <x v="12"/>
    <s v="qualificada"/>
    <n v="0.18"/>
    <n v="31"/>
    <n v="121"/>
    <n v="3.86"/>
    <x v="0"/>
    <x v="159"/>
    <n v="35"/>
  </r>
  <r>
    <d v="2013-09-15T00:00:00"/>
    <s v="ativada"/>
    <s v="onix LT 2013 preço"/>
    <x v="12"/>
    <s v="qualificada"/>
    <n v="0.8"/>
    <n v="0"/>
    <n v="2"/>
    <n v="0"/>
    <x v="0"/>
    <x v="185"/>
    <n v="37"/>
  </r>
  <r>
    <d v="2013-09-14T00:00:00"/>
    <s v="ativada"/>
    <s v="quanto custa onix 2013"/>
    <x v="12"/>
    <s v="qualificada"/>
    <n v="0.8"/>
    <n v="2"/>
    <n v="6"/>
    <n v="0.98"/>
    <x v="0"/>
    <x v="199"/>
    <n v="37"/>
  </r>
  <r>
    <d v="2013-09-22T00:00:00"/>
    <s v="ativada"/>
    <s v="Onix 1.4"/>
    <x v="13"/>
    <s v="qualificada"/>
    <n v="0.55000000000000004"/>
    <n v="44"/>
    <n v="560"/>
    <n v="16.440000000000001"/>
    <x v="0"/>
    <x v="168"/>
    <n v="38"/>
  </r>
  <r>
    <d v="2013-09-07T00:00:00"/>
    <s v="ativada"/>
    <s v="Onyx news"/>
    <x v="18"/>
    <s v="qualificada"/>
    <n v="0.8"/>
    <n v="2"/>
    <n v="9"/>
    <n v="1.0900000000000001"/>
    <x v="0"/>
    <x v="208"/>
    <n v="36"/>
  </r>
  <r>
    <d v="2013-09-27T00:00:00"/>
    <s v="ativada"/>
    <s v="Onix especificações"/>
    <x v="17"/>
    <s v="qualificada"/>
    <n v="0.8"/>
    <n v="1"/>
    <n v="4"/>
    <n v="0.17"/>
    <x v="0"/>
    <x v="245"/>
    <n v="39"/>
  </r>
  <r>
    <d v="2013-09-26T00:00:00"/>
    <s v="ativada"/>
    <s v="onix LT 2013 preço"/>
    <x v="12"/>
    <s v="qualificada"/>
    <n v="0.8"/>
    <n v="0"/>
    <n v="4"/>
    <n v="0"/>
    <x v="0"/>
    <x v="185"/>
    <n v="39"/>
  </r>
  <r>
    <d v="2013-09-29T00:00:00"/>
    <s v="ativada"/>
    <s v="onix 2013 1.0"/>
    <x v="13"/>
    <s v="qualificada"/>
    <n v="0.8"/>
    <n v="0"/>
    <n v="12"/>
    <n v="0"/>
    <x v="0"/>
    <x v="222"/>
    <n v="39"/>
  </r>
  <r>
    <d v="2013-09-04T00:00:00"/>
    <s v="ativada"/>
    <s v="quanto custa Onyx"/>
    <x v="12"/>
    <s v="qualificada"/>
    <n v="0.8"/>
    <n v="0"/>
    <n v="7"/>
    <n v="0"/>
    <x v="0"/>
    <x v="150"/>
    <n v="36"/>
  </r>
  <r>
    <d v="2013-09-10T00:00:00"/>
    <s v="ativada"/>
    <s v="Onix 1.8"/>
    <x v="13"/>
    <s v="qualificada"/>
    <n v="0.8"/>
    <n v="1"/>
    <n v="17"/>
    <n v="0.17"/>
    <x v="0"/>
    <x v="246"/>
    <n v="37"/>
  </r>
  <r>
    <d v="2013-08-29T00:00:00"/>
    <s v="ativada"/>
    <s v="Onix 1.0"/>
    <x v="13"/>
    <s v="qualificada"/>
    <n v="0.63"/>
    <n v="15"/>
    <n v="297"/>
    <n v="2.8"/>
    <x v="0"/>
    <x v="219"/>
    <n v="35"/>
  </r>
  <r>
    <d v="2013-08-29T00:00:00"/>
    <s v="ativada"/>
    <s v="Onix LTZ"/>
    <x v="10"/>
    <s v="qualificada"/>
    <n v="0.42"/>
    <n v="44"/>
    <n v="286"/>
    <n v="8.42"/>
    <x v="0"/>
    <x v="163"/>
    <n v="35"/>
  </r>
  <r>
    <d v="2013-08-30T00:00:00"/>
    <s v="ativada"/>
    <s v="comercial Onyx"/>
    <x v="14"/>
    <s v="baixo volume de pesquisa"/>
    <n v="0.9"/>
    <n v="1"/>
    <n v="5"/>
    <n v="0.19"/>
    <x v="0"/>
    <x v="181"/>
    <n v="35"/>
  </r>
  <r>
    <d v="2013-09-18T00:00:00"/>
    <s v="ativada"/>
    <s v="onix LTZ 2013 chevrolet"/>
    <x v="10"/>
    <s v="qualificada"/>
    <n v="0.8"/>
    <n v="1"/>
    <n v="4"/>
    <n v="0.21"/>
    <x v="0"/>
    <x v="173"/>
    <n v="38"/>
  </r>
  <r>
    <d v="2013-09-02T00:00:00"/>
    <s v="ativada"/>
    <s v="montar Onix"/>
    <x v="16"/>
    <s v="qualificada"/>
    <n v="0.9"/>
    <n v="1"/>
    <n v="4"/>
    <n v="0.27"/>
    <x v="0"/>
    <x v="149"/>
    <n v="36"/>
  </r>
  <r>
    <d v="2013-09-05T00:00:00"/>
    <s v="ativada"/>
    <s v="valor onix 2013"/>
    <x v="12"/>
    <s v="qualificada"/>
    <n v="0.3"/>
    <n v="6"/>
    <n v="30"/>
    <n v="0.66"/>
    <x v="0"/>
    <x v="235"/>
    <n v="36"/>
  </r>
  <r>
    <d v="2013-09-12T00:00:00"/>
    <s v="ativada"/>
    <s v="Novo Onix LTZ"/>
    <x v="10"/>
    <s v="qualificada"/>
    <n v="0.8"/>
    <n v="3"/>
    <n v="5"/>
    <n v="0.79"/>
    <x v="0"/>
    <x v="196"/>
    <n v="37"/>
  </r>
  <r>
    <d v="2013-09-22T00:00:00"/>
    <s v="ativada"/>
    <s v="preço novo Onix"/>
    <x v="12"/>
    <s v="qualificada"/>
    <n v="0.23"/>
    <n v="8"/>
    <n v="31"/>
    <n v="1.02"/>
    <x v="0"/>
    <x v="169"/>
    <n v="38"/>
  </r>
  <r>
    <d v="2013-09-25T00:00:00"/>
    <s v="ativada"/>
    <s v="propaganda Onyx"/>
    <x v="14"/>
    <s v="qualificada"/>
    <n v="0.8"/>
    <n v="1"/>
    <n v="1"/>
    <n v="0.15"/>
    <x v="0"/>
    <x v="239"/>
    <n v="39"/>
  </r>
  <r>
    <d v="2013-09-17T00:00:00"/>
    <s v="ativada"/>
    <s v="Onyx my link"/>
    <x v="15"/>
    <s v="qualificada"/>
    <n v="1"/>
    <n v="0"/>
    <n v="14"/>
    <n v="0"/>
    <x v="0"/>
    <x v="237"/>
    <n v="38"/>
  </r>
  <r>
    <d v="2013-09-21T00:00:00"/>
    <s v="ativada"/>
    <s v="preço novo onix 2014"/>
    <x v="12"/>
    <s v="qualificada"/>
    <n v="0.8"/>
    <n v="2"/>
    <n v="12"/>
    <n v="0.84"/>
    <x v="0"/>
    <x v="167"/>
    <n v="38"/>
  </r>
  <r>
    <d v="2013-09-11T00:00:00"/>
    <s v="ativada"/>
    <s v="Onyx 1.0"/>
    <x v="13"/>
    <s v="qualificada"/>
    <n v="0.8"/>
    <n v="0"/>
    <n v="9"/>
    <n v="0"/>
    <x v="0"/>
    <x v="190"/>
    <n v="37"/>
  </r>
  <r>
    <d v="2013-09-07T00:00:00"/>
    <s v="ativada"/>
    <s v="montar Onix"/>
    <x v="16"/>
    <s v="qualificada"/>
    <n v="0.9"/>
    <n v="1"/>
    <n v="5"/>
    <n v="0.18"/>
    <x v="0"/>
    <x v="149"/>
    <n v="36"/>
  </r>
  <r>
    <d v="2013-09-04T00:00:00"/>
    <s v="ativada"/>
    <s v="monte Onix"/>
    <x v="16"/>
    <s v="qualificada"/>
    <n v="0.3"/>
    <n v="26"/>
    <n v="67"/>
    <n v="1.26"/>
    <x v="0"/>
    <x v="175"/>
    <n v="36"/>
  </r>
  <r>
    <d v="2013-08-28T00:00:00"/>
    <s v="ativada"/>
    <s v="novo onix 2014 1.4"/>
    <x v="13"/>
    <s v="qualificada"/>
    <n v="0.8"/>
    <n v="1"/>
    <n v="2"/>
    <n v="0.73"/>
    <x v="0"/>
    <x v="247"/>
    <n v="35"/>
  </r>
  <r>
    <d v="2013-09-21T00:00:00"/>
    <s v="ativada"/>
    <s v="[Onix]"/>
    <x v="11"/>
    <s v="qualificada"/>
    <n v="0.65"/>
    <n v="837"/>
    <n v="5905"/>
    <n v="217.97"/>
    <x v="0"/>
    <x v="138"/>
    <n v="38"/>
  </r>
  <r>
    <d v="2013-09-03T00:00:00"/>
    <s v="ativada"/>
    <s v="Onix LT preços"/>
    <x v="12"/>
    <s v="qualificada"/>
    <n v="0.27"/>
    <n v="0"/>
    <n v="1"/>
    <n v="0"/>
    <x v="0"/>
    <x v="248"/>
    <n v="36"/>
  </r>
  <r>
    <d v="2013-08-29T00:00:00"/>
    <s v="ativada"/>
    <s v="carros onix LTZ 2013"/>
    <x v="10"/>
    <s v="qualificada"/>
    <n v="0.8"/>
    <n v="0"/>
    <n v="0"/>
    <n v="0"/>
    <x v="0"/>
    <x v="148"/>
    <n v="35"/>
  </r>
  <r>
    <d v="2013-09-21T00:00:00"/>
    <s v="ativada"/>
    <s v="Novo Onix LTZ"/>
    <x v="10"/>
    <s v="qualificada"/>
    <n v="0.8"/>
    <n v="1"/>
    <n v="1"/>
    <n v="0.65"/>
    <x v="0"/>
    <x v="196"/>
    <n v="38"/>
  </r>
  <r>
    <d v="2013-09-23T00:00:00"/>
    <s v="ativada"/>
    <s v="Onix mylink"/>
    <x v="15"/>
    <s v="qualificada"/>
    <n v="0.7"/>
    <n v="15"/>
    <n v="127"/>
    <n v="5.39"/>
    <x v="0"/>
    <x v="176"/>
    <n v="39"/>
  </r>
  <r>
    <d v="2013-09-21T00:00:00"/>
    <s v="ativada"/>
    <s v="onix LTZ 2012 preço"/>
    <x v="12"/>
    <s v="qualificada"/>
    <n v="0.8"/>
    <n v="0"/>
    <n v="3"/>
    <n v="0"/>
    <x v="0"/>
    <x v="205"/>
    <n v="38"/>
  </r>
  <r>
    <d v="2013-09-26T00:00:00"/>
    <s v="ativada"/>
    <s v="onix 2014 1.0"/>
    <x v="13"/>
    <s v="qualificada"/>
    <n v="0.8"/>
    <n v="0"/>
    <n v="3"/>
    <n v="0"/>
    <x v="0"/>
    <x v="213"/>
    <n v="39"/>
  </r>
  <r>
    <d v="2013-09-11T00:00:00"/>
    <s v="ativada"/>
    <s v="Onix 1.4"/>
    <x v="13"/>
    <s v="qualificada"/>
    <n v="0.55000000000000004"/>
    <n v="36"/>
    <n v="545"/>
    <n v="5.77"/>
    <x v="0"/>
    <x v="168"/>
    <n v="37"/>
  </r>
  <r>
    <d v="2013-09-02T00:00:00"/>
    <s v="ativada"/>
    <s v="valor Onyx"/>
    <x v="12"/>
    <s v="qualificada"/>
    <n v="0.42"/>
    <n v="0"/>
    <n v="3"/>
    <n v="0"/>
    <x v="0"/>
    <x v="249"/>
    <n v="36"/>
  </r>
  <r>
    <d v="2013-09-02T00:00:00"/>
    <s v="ativada"/>
    <s v="comercial onix 2013"/>
    <x v="14"/>
    <s v="qualificada"/>
    <n v="0.8"/>
    <n v="0"/>
    <n v="1"/>
    <n v="0"/>
    <x v="0"/>
    <x v="250"/>
    <n v="36"/>
  </r>
  <r>
    <d v="2013-09-11T00:00:00"/>
    <s v="ativada"/>
    <s v="valor onix 2012"/>
    <x v="12"/>
    <s v="qualificada"/>
    <n v="0.46"/>
    <n v="1"/>
    <n v="1"/>
    <n v="0.23"/>
    <x v="0"/>
    <x v="154"/>
    <n v="37"/>
  </r>
  <r>
    <d v="2013-09-28T00:00:00"/>
    <s v="ativada"/>
    <s v="preço Onix"/>
    <x v="12"/>
    <s v="qualificada"/>
    <n v="0.36"/>
    <n v="95"/>
    <n v="536"/>
    <n v="21.03"/>
    <x v="0"/>
    <x v="180"/>
    <n v="39"/>
  </r>
  <r>
    <d v="2013-09-09T00:00:00"/>
    <s v="ativada"/>
    <s v="Onyx 1.4"/>
    <x v="13"/>
    <s v="qualificada"/>
    <n v="0.47"/>
    <n v="3"/>
    <n v="30"/>
    <n v="0.67"/>
    <x v="0"/>
    <x v="251"/>
    <n v="37"/>
  </r>
  <r>
    <d v="2013-09-05T00:00:00"/>
    <s v="ativada"/>
    <s v="novo Onix 1.4"/>
    <x v="13"/>
    <s v="qualificada"/>
    <n v="0.8"/>
    <n v="0"/>
    <n v="16"/>
    <n v="0"/>
    <x v="0"/>
    <x v="221"/>
    <n v="36"/>
  </r>
  <r>
    <d v="2013-09-01T00:00:00"/>
    <s v="ativada"/>
    <s v="novo Onix 1.0"/>
    <x v="13"/>
    <s v="qualificada"/>
    <n v="0.8"/>
    <n v="0"/>
    <n v="1"/>
    <n v="0"/>
    <x v="0"/>
    <x v="141"/>
    <n v="35"/>
  </r>
  <r>
    <d v="2013-09-26T00:00:00"/>
    <s v="ativada"/>
    <s v="qual o valor novo Onix"/>
    <x v="12"/>
    <s v="qualificada"/>
    <n v="0.8"/>
    <n v="0"/>
    <n v="1"/>
    <n v="0"/>
    <x v="0"/>
    <x v="252"/>
    <n v="39"/>
  </r>
  <r>
    <d v="2013-09-29T00:00:00"/>
    <s v="ativada"/>
    <s v="valor Onix"/>
    <x v="12"/>
    <s v="qualificada"/>
    <n v="0.37"/>
    <n v="24"/>
    <n v="155"/>
    <n v="4.96"/>
    <x v="0"/>
    <x v="200"/>
    <n v="39"/>
  </r>
  <r>
    <d v="2013-09-26T00:00:00"/>
    <s v="ativada"/>
    <s v="Novo Onix LTZ chevrolet"/>
    <x v="10"/>
    <s v="qualificada"/>
    <n v="0.8"/>
    <n v="0"/>
    <n v="3"/>
    <n v="0"/>
    <x v="0"/>
    <x v="253"/>
    <n v="39"/>
  </r>
  <r>
    <d v="2013-08-30T00:00:00"/>
    <s v="ativada"/>
    <s v="Onix LT ficha técnica"/>
    <x v="17"/>
    <s v="qualificada"/>
    <n v="0.8"/>
    <n v="0"/>
    <n v="1"/>
    <n v="0"/>
    <x v="0"/>
    <x v="254"/>
    <n v="35"/>
  </r>
  <r>
    <d v="2013-09-06T00:00:00"/>
    <s v="ativada"/>
    <s v="Onyx 2.0"/>
    <x v="13"/>
    <s v="qualificada"/>
    <n v="0.8"/>
    <n v="8"/>
    <n v="36"/>
    <n v="3.21"/>
    <x v="0"/>
    <x v="142"/>
    <n v="36"/>
  </r>
  <r>
    <d v="2013-09-04T00:00:00"/>
    <s v="ativada"/>
    <s v="Onix my link"/>
    <x v="15"/>
    <s v="qualificada"/>
    <n v="0.8"/>
    <n v="4"/>
    <n v="36"/>
    <n v="2.4700000000000002"/>
    <x v="0"/>
    <x v="183"/>
    <n v="36"/>
  </r>
  <r>
    <d v="2013-09-29T00:00:00"/>
    <s v="ativada"/>
    <s v="valores onix 2013"/>
    <x v="12"/>
    <s v="qualificada"/>
    <n v="0.8"/>
    <n v="0"/>
    <n v="1"/>
    <n v="0"/>
    <x v="0"/>
    <x v="255"/>
    <n v="39"/>
  </r>
  <r>
    <d v="2013-08-30T00:00:00"/>
    <s v="ativada"/>
    <s v="[preço Onix]"/>
    <x v="12"/>
    <s v="qualificada"/>
    <n v="0.36"/>
    <n v="29"/>
    <n v="119"/>
    <n v="5.35"/>
    <x v="0"/>
    <x v="180"/>
    <n v="35"/>
  </r>
  <r>
    <d v="2013-09-29T00:00:00"/>
    <s v="ativada"/>
    <s v="onix 2013 1.4"/>
    <x v="13"/>
    <s v="qualificada"/>
    <n v="0.8"/>
    <n v="5"/>
    <n v="40"/>
    <n v="2.4700000000000002"/>
    <x v="0"/>
    <x v="256"/>
    <n v="39"/>
  </r>
  <r>
    <d v="2013-09-25T00:00:00"/>
    <s v="ativada"/>
    <s v="onix LTZ 2013"/>
    <x v="10"/>
    <s v="qualificada"/>
    <n v="0.8"/>
    <n v="1"/>
    <n v="5"/>
    <n v="0.69"/>
    <x v="0"/>
    <x v="144"/>
    <n v="39"/>
  </r>
  <r>
    <d v="2013-09-09T00:00:00"/>
    <s v="ativada"/>
    <s v="onix LS 2013 preço"/>
    <x v="12"/>
    <s v="qualificada"/>
    <n v="0.8"/>
    <n v="0"/>
    <n v="2"/>
    <n v="0"/>
    <x v="0"/>
    <x v="257"/>
    <n v="37"/>
  </r>
  <r>
    <d v="2013-09-21T00:00:00"/>
    <s v="ativada"/>
    <s v="Onyx mylink"/>
    <x v="15"/>
    <s v="qualificada"/>
    <n v="0.56000000000000005"/>
    <n v="0"/>
    <n v="1"/>
    <n v="0"/>
    <x v="0"/>
    <x v="215"/>
    <n v="38"/>
  </r>
  <r>
    <d v="2013-09-11T00:00:00"/>
    <s v="ativada"/>
    <s v="Onix LTZ chevrolet"/>
    <x v="10"/>
    <s v="qualificada"/>
    <n v="0.65"/>
    <n v="27"/>
    <n v="159"/>
    <n v="3.11"/>
    <x v="0"/>
    <x v="137"/>
    <n v="37"/>
  </r>
  <r>
    <d v="2013-09-24T00:00:00"/>
    <s v="ativada"/>
    <s v="Onyx"/>
    <x v="11"/>
    <s v="qualificada"/>
    <n v="0.6"/>
    <n v="5"/>
    <n v="131"/>
    <n v="1.49"/>
    <x v="0"/>
    <x v="184"/>
    <n v="39"/>
  </r>
  <r>
    <d v="2013-09-08T00:00:00"/>
    <s v="ativada"/>
    <s v="Onix LTZ quanto custa"/>
    <x v="12"/>
    <s v="qualificada"/>
    <n v="0.8"/>
    <n v="1"/>
    <n v="2"/>
    <n v="0.08"/>
    <x v="0"/>
    <x v="241"/>
    <n v="36"/>
  </r>
  <r>
    <d v="2013-08-31T00:00:00"/>
    <s v="ativada"/>
    <s v="onix LTZ 2014 preço"/>
    <x v="12"/>
    <s v="qualificada"/>
    <n v="0.8"/>
    <n v="1"/>
    <n v="8"/>
    <n v="0.37"/>
    <x v="0"/>
    <x v="155"/>
    <n v="35"/>
  </r>
  <r>
    <d v="2013-08-31T00:00:00"/>
    <s v="ativada"/>
    <s v="preços onix 2014"/>
    <x v="12"/>
    <s v="qualificada"/>
    <n v="0.8"/>
    <n v="4"/>
    <n v="27"/>
    <n v="1.96"/>
    <x v="0"/>
    <x v="209"/>
    <n v="35"/>
  </r>
  <r>
    <d v="2013-08-29T00:00:00"/>
    <s v="ativada"/>
    <s v="carros onix LTZ 2012"/>
    <x v="10"/>
    <s v="qualificada"/>
    <n v="0.8"/>
    <n v="0"/>
    <n v="1"/>
    <n v="0"/>
    <x v="0"/>
    <x v="203"/>
    <n v="35"/>
  </r>
  <r>
    <d v="2013-09-23T00:00:00"/>
    <s v="ativada"/>
    <s v="[Onix]"/>
    <x v="11"/>
    <s v="qualificada"/>
    <n v="0.65"/>
    <n v="1108"/>
    <n v="8162"/>
    <n v="264.04000000000002"/>
    <x v="0"/>
    <x v="138"/>
    <n v="39"/>
  </r>
  <r>
    <d v="2013-09-01T00:00:00"/>
    <s v="ativada"/>
    <s v="preço novo onix 2014"/>
    <x v="12"/>
    <s v="qualificada"/>
    <n v="0.8"/>
    <n v="1"/>
    <n v="9"/>
    <n v="0.35"/>
    <x v="0"/>
    <x v="167"/>
    <n v="35"/>
  </r>
  <r>
    <d v="2013-09-07T00:00:00"/>
    <s v="ativada"/>
    <s v="Novo Onix LTZ preço"/>
    <x v="12"/>
    <s v="qualificada"/>
    <n v="0.8"/>
    <n v="1"/>
    <n v="1"/>
    <n v="0.56999999999999995"/>
    <x v="0"/>
    <x v="178"/>
    <n v="36"/>
  </r>
  <r>
    <d v="2013-09-16T00:00:00"/>
    <s v="ativada"/>
    <s v="preço Onyx"/>
    <x v="12"/>
    <s v="qualificada"/>
    <n v="0.55000000000000004"/>
    <n v="17"/>
    <n v="97"/>
    <n v="5.14"/>
    <x v="0"/>
    <x v="258"/>
    <n v="38"/>
  </r>
  <r>
    <d v="2013-09-05T00:00:00"/>
    <s v="ativada"/>
    <s v="Onyx 1.4"/>
    <x v="13"/>
    <s v="qualificada"/>
    <n v="0.47"/>
    <n v="3"/>
    <n v="24"/>
    <n v="1.1000000000000001"/>
    <x v="0"/>
    <x v="251"/>
    <n v="36"/>
  </r>
  <r>
    <d v="2013-09-11T00:00:00"/>
    <s v="ativada"/>
    <s v="onix LTZ 2012"/>
    <x v="10"/>
    <s v="qualificada"/>
    <n v="0.8"/>
    <n v="0"/>
    <n v="3"/>
    <n v="0"/>
    <x v="0"/>
    <x v="164"/>
    <n v="37"/>
  </r>
  <r>
    <d v="2013-08-31T00:00:00"/>
    <s v="ativada"/>
    <s v="Onyx 1.4"/>
    <x v="13"/>
    <s v="qualificada"/>
    <n v="0.47"/>
    <n v="4"/>
    <n v="24"/>
    <n v="1.32"/>
    <x v="0"/>
    <x v="251"/>
    <n v="35"/>
  </r>
  <r>
    <d v="2013-08-31T00:00:00"/>
    <s v="ativada"/>
    <s v="Onix news"/>
    <x v="18"/>
    <s v="qualificada"/>
    <n v="0.8"/>
    <n v="0"/>
    <n v="10"/>
    <n v="0"/>
    <x v="0"/>
    <x v="218"/>
    <n v="35"/>
  </r>
  <r>
    <d v="2013-09-02T00:00:00"/>
    <s v="ativada"/>
    <s v="onix 2013 1.4"/>
    <x v="13"/>
    <s v="qualificada"/>
    <n v="0.8"/>
    <n v="5"/>
    <n v="44"/>
    <n v="1.55"/>
    <x v="0"/>
    <x v="256"/>
    <n v="36"/>
  </r>
  <r>
    <d v="2013-09-16T00:00:00"/>
    <s v="ativada"/>
    <s v="Onix"/>
    <x v="11"/>
    <s v="qualificada"/>
    <n v="0.95"/>
    <n v="220"/>
    <n v="3573"/>
    <n v="70.27"/>
    <x v="0"/>
    <x v="138"/>
    <n v="38"/>
  </r>
  <r>
    <d v="2013-09-05T00:00:00"/>
    <s v="ativada"/>
    <s v="monte Onix"/>
    <x v="16"/>
    <s v="qualificada"/>
    <n v="0.3"/>
    <n v="25"/>
    <n v="51"/>
    <n v="1.26"/>
    <x v="0"/>
    <x v="175"/>
    <n v="36"/>
  </r>
  <r>
    <d v="2013-08-31T00:00:00"/>
    <s v="ativada"/>
    <s v="Onix LTZ GM"/>
    <x v="10"/>
    <s v="qualificada"/>
    <n v="0.8"/>
    <n v="6"/>
    <n v="15"/>
    <n v="2.12"/>
    <x v="0"/>
    <x v="217"/>
    <n v="35"/>
  </r>
  <r>
    <d v="2013-09-02T00:00:00"/>
    <s v="ativada"/>
    <s v="Onix especificações"/>
    <x v="17"/>
    <s v="qualificada"/>
    <n v="0.8"/>
    <n v="2"/>
    <n v="8"/>
    <n v="0.42"/>
    <x v="0"/>
    <x v="245"/>
    <n v="36"/>
  </r>
  <r>
    <d v="2013-09-05T00:00:00"/>
    <s v="ativada"/>
    <s v="Onix LTZ quanto custa"/>
    <x v="12"/>
    <s v="qualificada"/>
    <n v="0.8"/>
    <n v="0"/>
    <n v="2"/>
    <n v="0"/>
    <x v="0"/>
    <x v="241"/>
    <n v="36"/>
  </r>
  <r>
    <d v="2013-09-20T00:00:00"/>
    <s v="ativada"/>
    <s v="onix LT 2014 chevrolet"/>
    <x v="6"/>
    <s v="qualificada"/>
    <n v="0.8"/>
    <n v="0"/>
    <n v="1"/>
    <n v="0"/>
    <x v="0"/>
    <x v="119"/>
    <n v="38"/>
  </r>
  <r>
    <d v="2013-08-29T00:00:00"/>
    <s v="ativada"/>
    <s v="propaganda Onix"/>
    <x v="14"/>
    <s v="qualificada"/>
    <n v="0.8"/>
    <n v="0"/>
    <n v="3"/>
    <n v="0"/>
    <x v="0"/>
    <x v="191"/>
    <n v="35"/>
  </r>
  <r>
    <d v="2013-09-01T00:00:00"/>
    <s v="ativada"/>
    <s v="preço onyx 2013"/>
    <x v="12"/>
    <s v="baixo volume de pesquisa"/>
    <n v="0.8"/>
    <n v="0"/>
    <n v="4"/>
    <n v="0"/>
    <x v="0"/>
    <x v="160"/>
    <n v="35"/>
  </r>
  <r>
    <d v="2013-09-26T00:00:00"/>
    <s v="ativada"/>
    <s v="onix LTZ 2013 chevrolet"/>
    <x v="10"/>
    <s v="qualificada"/>
    <n v="0.8"/>
    <n v="0"/>
    <n v="2"/>
    <n v="0"/>
    <x v="0"/>
    <x v="173"/>
    <n v="39"/>
  </r>
  <r>
    <d v="2013-09-25T00:00:00"/>
    <s v="ativada"/>
    <s v="onix LT 2014 preço"/>
    <x v="12"/>
    <s v="qualificada"/>
    <n v="0.8"/>
    <n v="2"/>
    <n v="4"/>
    <n v="0.56999999999999995"/>
    <x v="0"/>
    <x v="259"/>
    <n v="39"/>
  </r>
  <r>
    <d v="2013-09-11T00:00:00"/>
    <s v="ativada"/>
    <s v="onix LT 2013 preço"/>
    <x v="12"/>
    <s v="qualificada"/>
    <n v="0.8"/>
    <n v="4"/>
    <n v="10"/>
    <n v="0.6"/>
    <x v="0"/>
    <x v="185"/>
    <n v="37"/>
  </r>
  <r>
    <d v="2013-09-20T00:00:00"/>
    <s v="ativada"/>
    <s v="propaganda onix 2014"/>
    <x v="14"/>
    <s v="qualificada"/>
    <n v="0.8"/>
    <n v="1"/>
    <n v="1"/>
    <n v="0.32"/>
    <x v="0"/>
    <x v="260"/>
    <n v="38"/>
  </r>
  <r>
    <d v="2013-09-01T00:00:00"/>
    <s v="ativada"/>
    <s v="Onix ficha técnica"/>
    <x v="17"/>
    <s v="qualificada"/>
    <n v="0.8"/>
    <n v="1"/>
    <n v="4"/>
    <n v="0.25"/>
    <x v="0"/>
    <x v="179"/>
    <n v="35"/>
  </r>
  <r>
    <d v="2013-09-16T00:00:00"/>
    <s v="ativada"/>
    <s v="Onix mylink"/>
    <x v="15"/>
    <s v="qualificada"/>
    <n v="0.7"/>
    <n v="3"/>
    <n v="107"/>
    <n v="0.5"/>
    <x v="0"/>
    <x v="176"/>
    <n v="38"/>
  </r>
  <r>
    <d v="2013-09-11T00:00:00"/>
    <s v="ativada"/>
    <s v="onix 2012 1.4"/>
    <x v="13"/>
    <s v="qualificada"/>
    <n v="0.48"/>
    <n v="0"/>
    <n v="3"/>
    <n v="0"/>
    <x v="0"/>
    <x v="194"/>
    <n v="37"/>
  </r>
  <r>
    <d v="2013-09-06T00:00:00"/>
    <s v="ativada"/>
    <s v="onix LTZ 2014 preço"/>
    <x v="12"/>
    <s v="qualificada"/>
    <n v="0.8"/>
    <n v="0"/>
    <n v="8"/>
    <n v="0"/>
    <x v="0"/>
    <x v="155"/>
    <n v="36"/>
  </r>
  <r>
    <d v="2013-09-07T00:00:00"/>
    <s v="ativada"/>
    <s v="preço novo onix 2012"/>
    <x v="12"/>
    <s v="baixo volume de pesquisa"/>
    <n v="0.8"/>
    <n v="0"/>
    <n v="1"/>
    <n v="0"/>
    <x v="0"/>
    <x v="261"/>
    <n v="36"/>
  </r>
  <r>
    <d v="2013-09-25T00:00:00"/>
    <s v="ativada"/>
    <s v="valor onix 2012"/>
    <x v="12"/>
    <s v="qualificada"/>
    <n v="0.46"/>
    <n v="1"/>
    <n v="2"/>
    <n v="0.35"/>
    <x v="0"/>
    <x v="154"/>
    <n v="39"/>
  </r>
  <r>
    <d v="2013-09-05T00:00:00"/>
    <s v="ativada"/>
    <s v="monte Onyx"/>
    <x v="16"/>
    <s v="qualificada"/>
    <n v="0.8"/>
    <n v="0"/>
    <n v="5"/>
    <n v="0"/>
    <x v="0"/>
    <x v="236"/>
    <n v="36"/>
  </r>
  <r>
    <d v="2013-09-19T00:00:00"/>
    <s v="ativada"/>
    <s v="valor novo Onix"/>
    <x v="12"/>
    <s v="qualificada"/>
    <n v="0.8"/>
    <n v="2"/>
    <n v="7"/>
    <n v="0.92"/>
    <x v="0"/>
    <x v="262"/>
    <n v="38"/>
  </r>
  <r>
    <d v="2013-09-29T00:00:00"/>
    <s v="ativada"/>
    <s v="preços Onix"/>
    <x v="12"/>
    <s v="qualificada"/>
    <n v="0.32"/>
    <n v="22"/>
    <n v="90"/>
    <n v="3.43"/>
    <x v="0"/>
    <x v="143"/>
    <n v="39"/>
  </r>
  <r>
    <d v="2013-09-26T00:00:00"/>
    <s v="ativada"/>
    <s v="Onix 1.8"/>
    <x v="13"/>
    <s v="qualificada"/>
    <n v="0.8"/>
    <n v="0"/>
    <n v="12"/>
    <n v="0"/>
    <x v="0"/>
    <x v="246"/>
    <n v="39"/>
  </r>
  <r>
    <d v="2013-08-28T00:00:00"/>
    <s v="ativada"/>
    <s v="Onyx 1.4"/>
    <x v="13"/>
    <s v="qualificada"/>
    <n v="0.47"/>
    <n v="0"/>
    <n v="12"/>
    <n v="0"/>
    <x v="0"/>
    <x v="251"/>
    <n v="35"/>
  </r>
  <r>
    <d v="2013-09-19T00:00:00"/>
    <s v="ativada"/>
    <s v="Onix LT preços"/>
    <x v="12"/>
    <s v="qualificada"/>
    <n v="0.27"/>
    <n v="0"/>
    <n v="1"/>
    <n v="0"/>
    <x v="0"/>
    <x v="248"/>
    <n v="38"/>
  </r>
  <r>
    <d v="2013-09-08T00:00:00"/>
    <s v="ativada"/>
    <s v="Onyx"/>
    <x v="11"/>
    <s v="qualificada"/>
    <n v="0.6"/>
    <n v="6"/>
    <n v="103"/>
    <n v="1.26"/>
    <x v="0"/>
    <x v="184"/>
    <n v="36"/>
  </r>
  <r>
    <d v="2013-09-01T00:00:00"/>
    <s v="ativada"/>
    <s v="novo Onyx"/>
    <x v="11"/>
    <s v="qualificada"/>
    <n v="0.8"/>
    <n v="1"/>
    <n v="10"/>
    <n v="0.45"/>
    <x v="0"/>
    <x v="157"/>
    <n v="35"/>
  </r>
  <r>
    <d v="2013-08-29T00:00:00"/>
    <s v="ativada"/>
    <s v="Onix LT quanto custa"/>
    <x v="12"/>
    <s v="qualificada"/>
    <n v="0.8"/>
    <n v="0"/>
    <n v="1"/>
    <n v="0"/>
    <x v="0"/>
    <x v="177"/>
    <n v="35"/>
  </r>
  <r>
    <d v="2013-09-24T00:00:00"/>
    <s v="ativada"/>
    <s v="onix LTZ 2012"/>
    <x v="10"/>
    <s v="qualificada"/>
    <n v="0.8"/>
    <n v="1"/>
    <n v="13"/>
    <n v="0.31"/>
    <x v="0"/>
    <x v="164"/>
    <n v="39"/>
  </r>
  <r>
    <d v="2013-09-01T00:00:00"/>
    <s v="ativada"/>
    <s v="propaganda Onix"/>
    <x v="14"/>
    <s v="qualificada"/>
    <n v="0.8"/>
    <n v="1"/>
    <n v="12"/>
    <n v="0.13"/>
    <x v="0"/>
    <x v="191"/>
    <n v="35"/>
  </r>
  <r>
    <d v="2013-09-28T00:00:00"/>
    <s v="ativada"/>
    <s v="comercial novo Onix"/>
    <x v="14"/>
    <s v="qualificada"/>
    <n v="0.8"/>
    <n v="0"/>
    <n v="2"/>
    <n v="0"/>
    <x v="0"/>
    <x v="145"/>
    <n v="39"/>
  </r>
  <r>
    <d v="2013-09-01T00:00:00"/>
    <s v="ativada"/>
    <s v="Onyx mylink"/>
    <x v="15"/>
    <s v="qualificada"/>
    <n v="0.56000000000000005"/>
    <n v="1"/>
    <n v="7"/>
    <n v="0.41"/>
    <x v="0"/>
    <x v="215"/>
    <n v="35"/>
  </r>
  <r>
    <d v="2013-09-25T00:00:00"/>
    <s v="ativada"/>
    <s v="preços novo Onix"/>
    <x v="12"/>
    <s v="qualificada"/>
    <n v="0.25"/>
    <n v="1"/>
    <n v="8"/>
    <n v="0.03"/>
    <x v="0"/>
    <x v="230"/>
    <n v="39"/>
  </r>
  <r>
    <d v="2013-09-23T00:00:00"/>
    <s v="ativada"/>
    <s v="Novo Onix LT preço"/>
    <x v="12"/>
    <s v="qualificada"/>
    <n v="0.8"/>
    <n v="0"/>
    <n v="1"/>
    <n v="0"/>
    <x v="0"/>
    <x v="226"/>
    <n v="39"/>
  </r>
  <r>
    <d v="2013-09-07T00:00:00"/>
    <s v="ativada"/>
    <s v="[Onix]"/>
    <x v="11"/>
    <s v="qualificada"/>
    <n v="0.65"/>
    <n v="931"/>
    <n v="5470"/>
    <n v="130.49"/>
    <x v="0"/>
    <x v="138"/>
    <n v="36"/>
  </r>
  <r>
    <d v="2013-09-20T00:00:00"/>
    <s v="ativada"/>
    <s v="Onix LT preço"/>
    <x v="12"/>
    <s v="qualificada"/>
    <n v="0.54"/>
    <n v="5"/>
    <n v="9"/>
    <n v="0.59"/>
    <x v="0"/>
    <x v="220"/>
    <n v="38"/>
  </r>
  <r>
    <d v="2013-08-28T00:00:00"/>
    <s v="ativada"/>
    <s v="Onix my link"/>
    <x v="15"/>
    <s v="qualificada"/>
    <n v="0.8"/>
    <n v="7"/>
    <n v="44"/>
    <n v="2.69"/>
    <x v="0"/>
    <x v="183"/>
    <n v="35"/>
  </r>
  <r>
    <d v="2013-09-10T00:00:00"/>
    <s v="ativada"/>
    <s v="onix LT 2014 preço"/>
    <x v="12"/>
    <s v="qualificada"/>
    <n v="0.8"/>
    <n v="2"/>
    <n v="4"/>
    <n v="0.38"/>
    <x v="0"/>
    <x v="259"/>
    <n v="37"/>
  </r>
  <r>
    <d v="2013-09-07T00:00:00"/>
    <s v="ativada"/>
    <s v="Onix GM mylink"/>
    <x v="15"/>
    <s v="qualificada"/>
    <n v="0.8"/>
    <n v="1"/>
    <n v="6"/>
    <n v="0.52"/>
    <x v="0"/>
    <x v="206"/>
    <n v="36"/>
  </r>
  <r>
    <d v="2013-09-16T00:00:00"/>
    <s v="ativada"/>
    <s v="Onyx 1.4"/>
    <x v="13"/>
    <s v="qualificada"/>
    <n v="0.47"/>
    <n v="7"/>
    <n v="127"/>
    <n v="2.16"/>
    <x v="0"/>
    <x v="251"/>
    <n v="38"/>
  </r>
  <r>
    <d v="2013-09-14T00:00:00"/>
    <s v="ativada"/>
    <s v="novo onix 2014 1.0"/>
    <x v="13"/>
    <s v="qualificada"/>
    <n v="0.8"/>
    <n v="0"/>
    <n v="0"/>
    <n v="0"/>
    <x v="0"/>
    <x v="263"/>
    <n v="37"/>
  </r>
  <r>
    <d v="2013-09-29T00:00:00"/>
    <s v="ativada"/>
    <s v="Onix LTZ chevrolet"/>
    <x v="10"/>
    <s v="qualificada"/>
    <n v="0.65"/>
    <n v="14"/>
    <n v="55"/>
    <n v="3.56"/>
    <x v="0"/>
    <x v="137"/>
    <n v="39"/>
  </r>
  <r>
    <d v="2013-09-04T00:00:00"/>
    <s v="ativada"/>
    <s v="Onix LT qual o valor"/>
    <x v="12"/>
    <s v="qualificada"/>
    <n v="0.8"/>
    <n v="0"/>
    <n v="1"/>
    <n v="0"/>
    <x v="0"/>
    <x v="264"/>
    <n v="36"/>
  </r>
  <r>
    <d v="2013-09-29T00:00:00"/>
    <s v="ativada"/>
    <s v="Novo Onix LT preço"/>
    <x v="12"/>
    <s v="qualificada"/>
    <n v="0.8"/>
    <n v="0"/>
    <n v="1"/>
    <n v="0"/>
    <x v="0"/>
    <x v="226"/>
    <n v="39"/>
  </r>
  <r>
    <d v="2013-09-06T00:00:00"/>
    <s v="ativada"/>
    <s v="Onix chevrolet mylink"/>
    <x v="15"/>
    <s v="qualificada"/>
    <n v="0.8"/>
    <n v="1"/>
    <n v="7"/>
    <n v="0.59"/>
    <x v="0"/>
    <x v="147"/>
    <n v="36"/>
  </r>
  <r>
    <d v="2013-09-29T00:00:00"/>
    <s v="ativada"/>
    <s v="montar Onix"/>
    <x v="16"/>
    <s v="qualificada"/>
    <n v="0.9"/>
    <n v="0"/>
    <n v="3"/>
    <n v="0"/>
    <x v="0"/>
    <x v="149"/>
    <n v="39"/>
  </r>
  <r>
    <d v="2013-09-02T00:00:00"/>
    <s v="ativada"/>
    <s v="Onix LTZ"/>
    <x v="10"/>
    <s v="qualificada"/>
    <n v="0.42"/>
    <n v="34"/>
    <n v="311"/>
    <n v="6.4"/>
    <x v="0"/>
    <x v="163"/>
    <n v="36"/>
  </r>
  <r>
    <d v="2013-09-11T00:00:00"/>
    <s v="ativada"/>
    <s v="onix LT 2013 quanto custa"/>
    <x v="12"/>
    <s v="baixo volume de pesquisa"/>
    <n v="0.8"/>
    <n v="0"/>
    <n v="1"/>
    <n v="0"/>
    <x v="0"/>
    <x v="265"/>
    <n v="37"/>
  </r>
  <r>
    <d v="2013-09-20T00:00:00"/>
    <s v="ativada"/>
    <s v="Onyx 1.4"/>
    <x v="13"/>
    <s v="qualificada"/>
    <n v="0.47"/>
    <n v="4"/>
    <n v="73"/>
    <n v="1.1399999999999999"/>
    <x v="0"/>
    <x v="251"/>
    <n v="38"/>
  </r>
  <r>
    <d v="2013-09-10T00:00:00"/>
    <s v="ativada"/>
    <s v="valor onix 2012"/>
    <x v="12"/>
    <s v="qualificada"/>
    <n v="0.46"/>
    <n v="0"/>
    <n v="7"/>
    <n v="0"/>
    <x v="0"/>
    <x v="154"/>
    <n v="37"/>
  </r>
  <r>
    <d v="2013-09-12T00:00:00"/>
    <s v="ativada"/>
    <s v="Onyx LTZ"/>
    <x v="10"/>
    <s v="qualificada"/>
    <n v="0.44"/>
    <n v="0"/>
    <n v="5"/>
    <n v="0"/>
    <x v="0"/>
    <x v="152"/>
    <n v="37"/>
  </r>
  <r>
    <d v="2013-08-29T00:00:00"/>
    <s v="ativada"/>
    <s v="Onix LTZ preço"/>
    <x v="12"/>
    <s v="qualificada"/>
    <n v="0.8"/>
    <n v="4"/>
    <n v="25"/>
    <n v="1.81"/>
    <x v="0"/>
    <x v="161"/>
    <n v="35"/>
  </r>
  <r>
    <d v="2013-09-19T00:00:00"/>
    <s v="ativada"/>
    <s v="carros Onix LTZ"/>
    <x v="10"/>
    <s v="qualificada"/>
    <n v="0.8"/>
    <n v="0"/>
    <n v="8"/>
    <n v="0"/>
    <x v="0"/>
    <x v="182"/>
    <n v="38"/>
  </r>
  <r>
    <d v="2013-09-26T00:00:00"/>
    <s v="ativada"/>
    <s v="novo onix 2014 1.4"/>
    <x v="13"/>
    <s v="qualificada"/>
    <n v="0.8"/>
    <n v="0"/>
    <n v="1"/>
    <n v="0"/>
    <x v="0"/>
    <x v="247"/>
    <n v="39"/>
  </r>
  <r>
    <d v="2013-09-04T00:00:00"/>
    <s v="ativada"/>
    <s v="Onyx mylink"/>
    <x v="15"/>
    <s v="qualificada"/>
    <n v="0.56000000000000005"/>
    <n v="0"/>
    <n v="5"/>
    <n v="0"/>
    <x v="0"/>
    <x v="215"/>
    <n v="36"/>
  </r>
  <r>
    <d v="2013-09-06T00:00:00"/>
    <s v="ativada"/>
    <s v="onix LT 2013 preço"/>
    <x v="12"/>
    <s v="qualificada"/>
    <n v="0.8"/>
    <n v="0"/>
    <n v="5"/>
    <n v="0"/>
    <x v="0"/>
    <x v="185"/>
    <n v="36"/>
  </r>
  <r>
    <d v="2013-09-10T00:00:00"/>
    <s v="ativada"/>
    <s v="onix 2012 1.4"/>
    <x v="13"/>
    <s v="qualificada"/>
    <n v="0.48"/>
    <n v="0"/>
    <n v="9"/>
    <n v="0"/>
    <x v="0"/>
    <x v="194"/>
    <n v="37"/>
  </r>
  <r>
    <d v="2013-08-31T00:00:00"/>
    <s v="ativada"/>
    <s v="Onix LT quanto custa"/>
    <x v="12"/>
    <s v="qualificada"/>
    <n v="0.8"/>
    <n v="1"/>
    <n v="2"/>
    <n v="0.5"/>
    <x v="0"/>
    <x v="177"/>
    <n v="35"/>
  </r>
  <r>
    <d v="2013-09-27T00:00:00"/>
    <s v="ativada"/>
    <s v="propaganda Onix"/>
    <x v="14"/>
    <s v="qualificada"/>
    <n v="0.8"/>
    <n v="0"/>
    <n v="3"/>
    <n v="0"/>
    <x v="0"/>
    <x v="191"/>
    <n v="39"/>
  </r>
  <r>
    <d v="2013-09-11T00:00:00"/>
    <s v="ativada"/>
    <s v="Onyx news"/>
    <x v="18"/>
    <s v="qualificada"/>
    <n v="0.8"/>
    <n v="1"/>
    <n v="6"/>
    <n v="0.74"/>
    <x v="0"/>
    <x v="208"/>
    <n v="37"/>
  </r>
  <r>
    <d v="2013-09-14T00:00:00"/>
    <s v="ativada"/>
    <s v="Onix"/>
    <x v="11"/>
    <s v="qualificada"/>
    <n v="0.95"/>
    <n v="151"/>
    <n v="2045"/>
    <n v="45.34"/>
    <x v="0"/>
    <x v="138"/>
    <n v="37"/>
  </r>
  <r>
    <d v="2013-09-04T00:00:00"/>
    <s v="ativada"/>
    <s v="onix 2014 1.0"/>
    <x v="13"/>
    <s v="qualificada"/>
    <n v="0.8"/>
    <n v="1"/>
    <n v="21"/>
    <n v="0.09"/>
    <x v="0"/>
    <x v="213"/>
    <n v="36"/>
  </r>
  <r>
    <d v="2013-09-08T00:00:00"/>
    <s v="ativada"/>
    <s v="Onix GM mylink"/>
    <x v="15"/>
    <s v="qualificada"/>
    <n v="0.8"/>
    <n v="1"/>
    <n v="2"/>
    <n v="0.45"/>
    <x v="0"/>
    <x v="206"/>
    <n v="36"/>
  </r>
  <r>
    <d v="2013-09-27T00:00:00"/>
    <s v="ativada"/>
    <s v="Onix LT valor"/>
    <x v="12"/>
    <s v="qualificada"/>
    <n v="0.8"/>
    <n v="0"/>
    <n v="3"/>
    <n v="0"/>
    <x v="0"/>
    <x v="166"/>
    <n v="39"/>
  </r>
  <r>
    <d v="2013-09-26T00:00:00"/>
    <s v="ativada"/>
    <s v="onix LTZ 2014"/>
    <x v="10"/>
    <s v="qualificada"/>
    <n v="0.8"/>
    <n v="6"/>
    <n v="20"/>
    <n v="1.48"/>
    <x v="0"/>
    <x v="266"/>
    <n v="39"/>
  </r>
  <r>
    <d v="2013-09-03T00:00:00"/>
    <s v="ativada"/>
    <s v="Onix detalhes"/>
    <x v="17"/>
    <s v="qualificada"/>
    <n v="0.8"/>
    <n v="1"/>
    <n v="10"/>
    <n v="0.22"/>
    <x v="0"/>
    <x v="229"/>
    <n v="36"/>
  </r>
  <r>
    <d v="2013-09-05T00:00:00"/>
    <s v="ativada"/>
    <s v="quanto custa Onyx"/>
    <x v="12"/>
    <s v="qualificada"/>
    <n v="0.8"/>
    <n v="0"/>
    <n v="7"/>
    <n v="0"/>
    <x v="0"/>
    <x v="150"/>
    <n v="36"/>
  </r>
  <r>
    <d v="2013-09-11T00:00:00"/>
    <s v="ativada"/>
    <s v="quanto custa Onix"/>
    <x v="12"/>
    <s v="qualificada"/>
    <n v="0.3"/>
    <n v="6"/>
    <n v="54"/>
    <n v="1.03"/>
    <x v="0"/>
    <x v="151"/>
    <n v="37"/>
  </r>
  <r>
    <d v="2013-09-12T00:00:00"/>
    <s v="ativada"/>
    <s v="comercial Onyx"/>
    <x v="14"/>
    <s v="baixo volume de pesquisa"/>
    <n v="0.9"/>
    <n v="1"/>
    <n v="9"/>
    <n v="0.65"/>
    <x v="0"/>
    <x v="181"/>
    <n v="37"/>
  </r>
  <r>
    <d v="2013-09-26T00:00:00"/>
    <s v="ativada"/>
    <s v="Onyx"/>
    <x v="11"/>
    <s v="qualificada"/>
    <n v="0.6"/>
    <n v="6"/>
    <n v="103"/>
    <n v="1.85"/>
    <x v="0"/>
    <x v="184"/>
    <n v="39"/>
  </r>
  <r>
    <d v="2013-09-11T00:00:00"/>
    <s v="ativada"/>
    <s v="novo Onyx"/>
    <x v="11"/>
    <s v="qualificada"/>
    <n v="0.8"/>
    <n v="0"/>
    <n v="2"/>
    <n v="0"/>
    <x v="0"/>
    <x v="157"/>
    <n v="37"/>
  </r>
  <r>
    <d v="2013-09-26T00:00:00"/>
    <s v="ativada"/>
    <s v="qual o valor Onix"/>
    <x v="12"/>
    <s v="qualificada"/>
    <n v="0.8"/>
    <n v="4"/>
    <n v="13"/>
    <n v="1.43"/>
    <x v="0"/>
    <x v="224"/>
    <n v="39"/>
  </r>
  <r>
    <d v="2013-09-22T00:00:00"/>
    <s v="ativada"/>
    <s v="novo Onix"/>
    <x v="11"/>
    <s v="qualificada"/>
    <n v="0.38"/>
    <n v="9"/>
    <n v="43"/>
    <n v="1.59"/>
    <x v="0"/>
    <x v="171"/>
    <n v="38"/>
  </r>
  <r>
    <d v="2013-09-03T00:00:00"/>
    <s v="ativada"/>
    <s v="preços Onix"/>
    <x v="12"/>
    <s v="qualificada"/>
    <n v="0.32"/>
    <n v="14"/>
    <n v="54"/>
    <n v="2.4"/>
    <x v="0"/>
    <x v="143"/>
    <n v="36"/>
  </r>
  <r>
    <d v="2013-09-11T00:00:00"/>
    <s v="ativada"/>
    <s v="Onix LS valor"/>
    <x v="12"/>
    <s v="qualificada"/>
    <n v="0.8"/>
    <n v="0"/>
    <n v="1"/>
    <n v="0"/>
    <x v="0"/>
    <x v="158"/>
    <n v="37"/>
  </r>
  <r>
    <d v="2013-09-29T00:00:00"/>
    <s v="ativada"/>
    <s v="carro Onix LTZ"/>
    <x v="10"/>
    <s v="qualificada"/>
    <n v="0.8"/>
    <n v="1"/>
    <n v="2"/>
    <n v="0.08"/>
    <x v="0"/>
    <x v="188"/>
    <n v="39"/>
  </r>
  <r>
    <d v="2013-08-31T00:00:00"/>
    <s v="ativada"/>
    <s v="comercial Onyx"/>
    <x v="14"/>
    <s v="baixo volume de pesquisa"/>
    <n v="0.9"/>
    <n v="0"/>
    <n v="7"/>
    <n v="0"/>
    <x v="0"/>
    <x v="181"/>
    <n v="35"/>
  </r>
  <r>
    <d v="2013-09-03T00:00:00"/>
    <s v="ativada"/>
    <s v="Onyx 1.8"/>
    <x v="13"/>
    <s v="qualificada"/>
    <n v="0.8"/>
    <n v="0"/>
    <n v="2"/>
    <n v="0"/>
    <x v="0"/>
    <x v="202"/>
    <n v="36"/>
  </r>
  <r>
    <d v="2013-09-10T00:00:00"/>
    <s v="ativada"/>
    <s v="propaganda Onix"/>
    <x v="14"/>
    <s v="qualificada"/>
    <n v="0.8"/>
    <n v="0"/>
    <n v="8"/>
    <n v="0"/>
    <x v="0"/>
    <x v="191"/>
    <n v="37"/>
  </r>
  <r>
    <d v="2013-09-01T00:00:00"/>
    <s v="ativada"/>
    <s v="Onix mylink"/>
    <x v="15"/>
    <s v="qualificada"/>
    <n v="0.7"/>
    <n v="21"/>
    <n v="296"/>
    <n v="2.84"/>
    <x v="0"/>
    <x v="176"/>
    <n v="35"/>
  </r>
  <r>
    <d v="2013-09-10T00:00:00"/>
    <s v="ativada"/>
    <s v="onix 2012 1.0"/>
    <x v="13"/>
    <s v="qualificada"/>
    <n v="0.63"/>
    <n v="0"/>
    <n v="1"/>
    <n v="0"/>
    <x v="0"/>
    <x v="189"/>
    <n v="37"/>
  </r>
  <r>
    <d v="2013-09-15T00:00:00"/>
    <s v="ativada"/>
    <s v="Novo Onix LTZ preço"/>
    <x v="12"/>
    <s v="qualificada"/>
    <n v="0.8"/>
    <n v="0"/>
    <n v="1"/>
    <n v="0"/>
    <x v="0"/>
    <x v="178"/>
    <n v="37"/>
  </r>
  <r>
    <d v="2013-09-05T00:00:00"/>
    <s v="ativada"/>
    <s v="onix LS 2013 preço"/>
    <x v="12"/>
    <s v="qualificada"/>
    <n v="0.8"/>
    <n v="0"/>
    <n v="1"/>
    <n v="0"/>
    <x v="0"/>
    <x v="257"/>
    <n v="36"/>
  </r>
  <r>
    <d v="2013-08-31T00:00:00"/>
    <s v="ativada"/>
    <s v="onix 2014 1.8"/>
    <x v="13"/>
    <s v="qualificada"/>
    <n v="0.8"/>
    <n v="0"/>
    <n v="3"/>
    <n v="0"/>
    <x v="0"/>
    <x v="225"/>
    <n v="35"/>
  </r>
  <r>
    <d v="2013-09-25T00:00:00"/>
    <s v="ativada"/>
    <s v="Onix LTZ chevrolet"/>
    <x v="10"/>
    <s v="qualificada"/>
    <n v="0.65"/>
    <n v="15"/>
    <n v="58"/>
    <n v="4.68"/>
    <x v="0"/>
    <x v="137"/>
    <n v="39"/>
  </r>
  <r>
    <d v="2013-08-28T00:00:00"/>
    <s v="ativada"/>
    <s v="Novo Onix LTZ chevrolet"/>
    <x v="10"/>
    <s v="qualificada"/>
    <n v="0.8"/>
    <n v="0"/>
    <n v="2"/>
    <n v="0"/>
    <x v="0"/>
    <x v="253"/>
    <n v="35"/>
  </r>
  <r>
    <d v="2013-09-07T00:00:00"/>
    <s v="ativada"/>
    <s v="Onyx 1.8"/>
    <x v="13"/>
    <s v="qualificada"/>
    <n v="0.8"/>
    <n v="0"/>
    <n v="0"/>
    <n v="0"/>
    <x v="0"/>
    <x v="202"/>
    <n v="36"/>
  </r>
  <r>
    <d v="2013-09-12T00:00:00"/>
    <s v="ativada"/>
    <s v="preço onix 2013"/>
    <x v="12"/>
    <s v="qualificada"/>
    <n v="0.34"/>
    <n v="24"/>
    <n v="159"/>
    <n v="3.63"/>
    <x v="0"/>
    <x v="204"/>
    <n v="37"/>
  </r>
  <r>
    <d v="2013-08-29T00:00:00"/>
    <s v="ativada"/>
    <s v="onix 2013 1.0"/>
    <x v="13"/>
    <s v="qualificada"/>
    <n v="0.8"/>
    <n v="0"/>
    <n v="11"/>
    <n v="0"/>
    <x v="0"/>
    <x v="222"/>
    <n v="35"/>
  </r>
  <r>
    <d v="2013-09-26T00:00:00"/>
    <s v="ativada"/>
    <s v="onix 2013 1.0"/>
    <x v="13"/>
    <s v="qualificada"/>
    <n v="0.8"/>
    <n v="0"/>
    <n v="14"/>
    <n v="0"/>
    <x v="0"/>
    <x v="222"/>
    <n v="39"/>
  </r>
  <r>
    <d v="2013-09-12T00:00:00"/>
    <s v="ativada"/>
    <s v="[Onix]"/>
    <x v="11"/>
    <s v="qualificada"/>
    <n v="0.65"/>
    <n v="1041"/>
    <n v="6604"/>
    <n v="158.19999999999999"/>
    <x v="0"/>
    <x v="138"/>
    <n v="37"/>
  </r>
  <r>
    <d v="2013-08-28T00:00:00"/>
    <s v="ativada"/>
    <s v="Onix 1.0"/>
    <x v="13"/>
    <s v="qualificada"/>
    <n v="0.63"/>
    <n v="22"/>
    <n v="319"/>
    <n v="3.88"/>
    <x v="0"/>
    <x v="219"/>
    <n v="35"/>
  </r>
  <r>
    <d v="2013-08-31T00:00:00"/>
    <s v="ativada"/>
    <s v="onix LTZ 2014 chevrolet"/>
    <x v="10"/>
    <s v="qualificada"/>
    <n v="0.8"/>
    <n v="0"/>
    <n v="3"/>
    <n v="0"/>
    <x v="0"/>
    <x v="210"/>
    <n v="35"/>
  </r>
  <r>
    <d v="2013-09-03T00:00:00"/>
    <s v="ativada"/>
    <s v="Onix news"/>
    <x v="18"/>
    <s v="qualificada"/>
    <n v="0.8"/>
    <n v="0"/>
    <n v="8"/>
    <n v="0"/>
    <x v="0"/>
    <x v="218"/>
    <n v="36"/>
  </r>
  <r>
    <d v="2013-09-11T00:00:00"/>
    <s v="ativada"/>
    <s v="comercial onix 2013"/>
    <x v="14"/>
    <s v="qualificada"/>
    <n v="0.8"/>
    <n v="0"/>
    <n v="1"/>
    <n v="0"/>
    <x v="0"/>
    <x v="250"/>
    <n v="37"/>
  </r>
  <r>
    <d v="2013-09-05T00:00:00"/>
    <s v="ativada"/>
    <s v="Onyx 1.0"/>
    <x v="13"/>
    <s v="qualificada"/>
    <n v="0.8"/>
    <n v="1"/>
    <n v="6"/>
    <n v="0.1"/>
    <x v="0"/>
    <x v="190"/>
    <n v="36"/>
  </r>
  <r>
    <d v="2013-09-26T00:00:00"/>
    <s v="ativada"/>
    <s v="onix LT 2014 preço"/>
    <x v="12"/>
    <s v="qualificada"/>
    <n v="0.8"/>
    <n v="1"/>
    <n v="12"/>
    <n v="0.02"/>
    <x v="0"/>
    <x v="259"/>
    <n v="39"/>
  </r>
  <r>
    <d v="2013-09-03T00:00:00"/>
    <s v="ativada"/>
    <s v="Onix LTZ preços"/>
    <x v="12"/>
    <s v="qualificada"/>
    <n v="0.8"/>
    <n v="0"/>
    <n v="11"/>
    <n v="0"/>
    <x v="0"/>
    <x v="193"/>
    <n v="36"/>
  </r>
  <r>
    <d v="2013-09-01T00:00:00"/>
    <s v="ativada"/>
    <s v="Onix LTZ ficha técnica"/>
    <x v="17"/>
    <s v="qualificada"/>
    <n v="0.8"/>
    <n v="0"/>
    <n v="1"/>
    <n v="0"/>
    <x v="0"/>
    <x v="267"/>
    <n v="35"/>
  </r>
  <r>
    <d v="2013-08-30T00:00:00"/>
    <s v="ativada"/>
    <s v="onix LT 2014 valor"/>
    <x v="12"/>
    <s v="qualificada"/>
    <n v="0.8"/>
    <n v="1"/>
    <n v="2"/>
    <n v="0.24"/>
    <x v="0"/>
    <x v="268"/>
    <n v="35"/>
  </r>
  <r>
    <d v="2013-09-23T00:00:00"/>
    <s v="ativada"/>
    <s v="Onix 2.0"/>
    <x v="13"/>
    <s v="qualificada"/>
    <n v="0.28000000000000003"/>
    <n v="0"/>
    <n v="2"/>
    <n v="0"/>
    <x v="0"/>
    <x v="201"/>
    <n v="39"/>
  </r>
  <r>
    <d v="2013-09-17T00:00:00"/>
    <s v="ativada"/>
    <s v="onix LTZ 2013 preço"/>
    <x v="12"/>
    <s v="qualificada"/>
    <n v="0.8"/>
    <n v="1"/>
    <n v="2"/>
    <n v="0.44"/>
    <x v="0"/>
    <x v="223"/>
    <n v="38"/>
  </r>
  <r>
    <d v="2013-09-06T00:00:00"/>
    <s v="ativada"/>
    <s v="preço onyx 2013"/>
    <x v="12"/>
    <s v="baixo volume de pesquisa"/>
    <n v="0.8"/>
    <n v="2"/>
    <n v="5"/>
    <n v="0.69"/>
    <x v="0"/>
    <x v="160"/>
    <n v="36"/>
  </r>
  <r>
    <d v="2013-09-18T00:00:00"/>
    <s v="ativada"/>
    <s v="Onix LT valor"/>
    <x v="12"/>
    <s v="qualificada"/>
    <n v="0.8"/>
    <n v="2"/>
    <n v="3"/>
    <n v="0.4"/>
    <x v="0"/>
    <x v="166"/>
    <n v="38"/>
  </r>
  <r>
    <d v="2013-09-18T00:00:00"/>
    <s v="pausado"/>
    <s v="preços onix 2012"/>
    <x v="12"/>
    <s v="pausada"/>
    <n v="0.8"/>
    <n v="0"/>
    <n v="1"/>
    <n v="0"/>
    <x v="0"/>
    <x v="269"/>
    <n v="38"/>
  </r>
  <r>
    <d v="2013-09-23T00:00:00"/>
    <s v="ativada"/>
    <s v="novo Onyx"/>
    <x v="11"/>
    <s v="qualificada"/>
    <n v="0.8"/>
    <n v="12"/>
    <n v="55"/>
    <n v="6.57"/>
    <x v="0"/>
    <x v="157"/>
    <n v="39"/>
  </r>
  <r>
    <d v="2013-08-28T00:00:00"/>
    <s v="ativada"/>
    <s v="quanto custa onix 2012"/>
    <x v="12"/>
    <s v="qualificada"/>
    <n v="0.8"/>
    <n v="1"/>
    <n v="5"/>
    <n v="0.18"/>
    <x v="0"/>
    <x v="186"/>
    <n v="35"/>
  </r>
  <r>
    <d v="2013-09-21T00:00:00"/>
    <s v="ativada"/>
    <s v="onix 2012 1.0"/>
    <x v="13"/>
    <s v="qualificada"/>
    <n v="0.63"/>
    <n v="1"/>
    <n v="4"/>
    <n v="7.0000000000000007E-2"/>
    <x v="0"/>
    <x v="189"/>
    <n v="38"/>
  </r>
  <r>
    <d v="2013-09-26T00:00:00"/>
    <s v="ativada"/>
    <s v="Onyx LTZ"/>
    <x v="10"/>
    <s v="qualificada"/>
    <n v="0.44"/>
    <n v="0"/>
    <n v="3"/>
    <n v="0"/>
    <x v="0"/>
    <x v="152"/>
    <n v="39"/>
  </r>
  <r>
    <d v="2013-09-03T00:00:00"/>
    <s v="ativada"/>
    <s v="Onix LS valor"/>
    <x v="12"/>
    <s v="qualificada"/>
    <n v="0.8"/>
    <n v="0"/>
    <n v="5"/>
    <n v="0"/>
    <x v="0"/>
    <x v="158"/>
    <n v="36"/>
  </r>
  <r>
    <d v="2013-09-20T00:00:00"/>
    <s v="ativada"/>
    <s v="Onix 1.4"/>
    <x v="13"/>
    <s v="qualificada"/>
    <n v="0.55000000000000004"/>
    <n v="47"/>
    <n v="667"/>
    <n v="17.45"/>
    <x v="0"/>
    <x v="168"/>
    <n v="38"/>
  </r>
  <r>
    <d v="2013-09-13T00:00:00"/>
    <s v="ativada"/>
    <s v="preço onix 2012"/>
    <x v="12"/>
    <s v="qualificada"/>
    <n v="0.6"/>
    <n v="4"/>
    <n v="28"/>
    <n v="1.4"/>
    <x v="0"/>
    <x v="140"/>
    <n v="37"/>
  </r>
  <r>
    <d v="2013-09-29T00:00:00"/>
    <s v="ativada"/>
    <s v="Onix LTZ valor"/>
    <x v="12"/>
    <s v="qualificada"/>
    <n v="0.8"/>
    <n v="2"/>
    <n v="3"/>
    <n v="0.2"/>
    <x v="0"/>
    <x v="212"/>
    <n v="39"/>
  </r>
  <r>
    <d v="2013-09-11T00:00:00"/>
    <s v="ativada"/>
    <s v="montar Onix"/>
    <x v="16"/>
    <s v="qualificada"/>
    <n v="0.9"/>
    <n v="1"/>
    <n v="8"/>
    <n v="0.09"/>
    <x v="0"/>
    <x v="149"/>
    <n v="37"/>
  </r>
  <r>
    <d v="2013-09-16T00:00:00"/>
    <s v="ativada"/>
    <s v="qual o valor onix 2013"/>
    <x v="12"/>
    <s v="qualificada"/>
    <n v="0.8"/>
    <n v="0"/>
    <n v="1"/>
    <n v="0"/>
    <x v="0"/>
    <x v="270"/>
    <n v="38"/>
  </r>
  <r>
    <d v="2013-09-10T00:00:00"/>
    <s v="ativada"/>
    <s v="Onyx LTZ"/>
    <x v="10"/>
    <s v="qualificada"/>
    <n v="0.44"/>
    <n v="0"/>
    <n v="6"/>
    <n v="0"/>
    <x v="0"/>
    <x v="152"/>
    <n v="37"/>
  </r>
  <r>
    <d v="2013-09-15T00:00:00"/>
    <s v="ativada"/>
    <s v="preço novo onix 2014"/>
    <x v="12"/>
    <s v="qualificada"/>
    <n v="0.8"/>
    <n v="2"/>
    <n v="7"/>
    <n v="0.28999999999999998"/>
    <x v="0"/>
    <x v="167"/>
    <n v="37"/>
  </r>
  <r>
    <d v="2013-09-14T00:00:00"/>
    <s v="ativada"/>
    <s v="carros onix LTZ 2014"/>
    <x v="10"/>
    <s v="qualificada"/>
    <n v="0.8"/>
    <n v="0"/>
    <n v="1"/>
    <n v="0"/>
    <x v="0"/>
    <x v="271"/>
    <n v="37"/>
  </r>
  <r>
    <d v="2013-08-30T00:00:00"/>
    <s v="ativada"/>
    <s v="valores Onix"/>
    <x v="12"/>
    <s v="qualificada"/>
    <n v="0.25"/>
    <n v="4"/>
    <n v="11"/>
    <n v="0.42"/>
    <x v="0"/>
    <x v="153"/>
    <n v="35"/>
  </r>
  <r>
    <d v="2013-09-06T00:00:00"/>
    <s v="ativada"/>
    <s v="Onyx mylink"/>
    <x v="15"/>
    <s v="qualificada"/>
    <n v="0.56000000000000005"/>
    <n v="1"/>
    <n v="8"/>
    <n v="0.49"/>
    <x v="0"/>
    <x v="215"/>
    <n v="36"/>
  </r>
  <r>
    <d v="2013-09-05T00:00:00"/>
    <s v="ativada"/>
    <s v="carro Onix LTZ"/>
    <x v="10"/>
    <s v="qualificada"/>
    <n v="0.8"/>
    <n v="1"/>
    <n v="2"/>
    <n v="0.12"/>
    <x v="0"/>
    <x v="188"/>
    <n v="36"/>
  </r>
  <r>
    <d v="2013-08-30T00:00:00"/>
    <s v="ativada"/>
    <s v="Onix ficha técnica"/>
    <x v="17"/>
    <s v="qualificada"/>
    <n v="0.8"/>
    <n v="0"/>
    <n v="1"/>
    <n v="0"/>
    <x v="0"/>
    <x v="179"/>
    <n v="35"/>
  </r>
  <r>
    <d v="2013-09-13T00:00:00"/>
    <s v="ativada"/>
    <s v="onix LT 2013 preço"/>
    <x v="12"/>
    <s v="qualificada"/>
    <n v="0.8"/>
    <n v="1"/>
    <n v="7"/>
    <n v="7.0000000000000007E-2"/>
    <x v="0"/>
    <x v="185"/>
    <n v="37"/>
  </r>
  <r>
    <d v="2013-09-05T00:00:00"/>
    <s v="ativada"/>
    <s v="Onyx LTZ"/>
    <x v="10"/>
    <s v="qualificada"/>
    <n v="0.44"/>
    <n v="0"/>
    <n v="0"/>
    <n v="0"/>
    <x v="0"/>
    <x v="152"/>
    <n v="36"/>
  </r>
  <r>
    <d v="2013-09-09T00:00:00"/>
    <s v="ativada"/>
    <s v="carro Onix LTZ"/>
    <x v="10"/>
    <s v="qualificada"/>
    <n v="0.8"/>
    <n v="1"/>
    <n v="10"/>
    <n v="0.57999999999999996"/>
    <x v="0"/>
    <x v="188"/>
    <n v="37"/>
  </r>
  <r>
    <d v="2013-09-05T00:00:00"/>
    <s v="ativada"/>
    <s v="Onix 1.8"/>
    <x v="13"/>
    <s v="qualificada"/>
    <n v="0.8"/>
    <n v="2"/>
    <n v="17"/>
    <n v="0.41"/>
    <x v="0"/>
    <x v="246"/>
    <n v="36"/>
  </r>
  <r>
    <d v="2013-09-15T00:00:00"/>
    <s v="ativada"/>
    <s v="onix LTZ 2012 chevrolet"/>
    <x v="10"/>
    <s v="qualificada"/>
    <n v="0.8"/>
    <n v="0"/>
    <n v="0"/>
    <n v="0"/>
    <x v="0"/>
    <x v="139"/>
    <n v="37"/>
  </r>
  <r>
    <d v="2013-09-17T00:00:00"/>
    <s v="ativada"/>
    <s v="Onyx 1.8"/>
    <x v="13"/>
    <s v="qualificada"/>
    <n v="0.8"/>
    <n v="0"/>
    <n v="0"/>
    <n v="0"/>
    <x v="0"/>
    <x v="202"/>
    <n v="38"/>
  </r>
  <r>
    <d v="2013-09-20T00:00:00"/>
    <s v="ativada"/>
    <s v="preço onix 2013"/>
    <x v="12"/>
    <s v="qualificada"/>
    <n v="0.34"/>
    <n v="19"/>
    <n v="163"/>
    <n v="2.89"/>
    <x v="0"/>
    <x v="204"/>
    <n v="38"/>
  </r>
  <r>
    <d v="2013-09-27T00:00:00"/>
    <s v="ativada"/>
    <s v="Onix GM my link"/>
    <x v="15"/>
    <s v="qualificada"/>
    <n v="0.8"/>
    <n v="0"/>
    <n v="2"/>
    <n v="0"/>
    <x v="0"/>
    <x v="272"/>
    <n v="39"/>
  </r>
  <r>
    <d v="2013-09-23T00:00:00"/>
    <s v="ativada"/>
    <s v="preço Onyx"/>
    <x v="12"/>
    <s v="qualificada"/>
    <n v="0.55000000000000004"/>
    <n v="5"/>
    <n v="60"/>
    <n v="1.53"/>
    <x v="0"/>
    <x v="258"/>
    <n v="39"/>
  </r>
  <r>
    <d v="2013-09-12T00:00:00"/>
    <s v="ativada"/>
    <s v="onix LTZ 2014 chevrolet"/>
    <x v="10"/>
    <s v="qualificada"/>
    <n v="0.8"/>
    <n v="1"/>
    <n v="5"/>
    <n v="0.09"/>
    <x v="0"/>
    <x v="210"/>
    <n v="37"/>
  </r>
  <r>
    <d v="2013-09-10T00:00:00"/>
    <s v="ativada"/>
    <s v="carros Onix LTZ"/>
    <x v="10"/>
    <s v="qualificada"/>
    <n v="0.8"/>
    <n v="1"/>
    <n v="4"/>
    <n v="0.18"/>
    <x v="0"/>
    <x v="182"/>
    <n v="37"/>
  </r>
  <r>
    <d v="2013-09-27T00:00:00"/>
    <s v="ativada"/>
    <s v="valor onix 2012"/>
    <x v="12"/>
    <s v="qualificada"/>
    <n v="0.46"/>
    <n v="1"/>
    <n v="3"/>
    <n v="0.3"/>
    <x v="0"/>
    <x v="154"/>
    <n v="39"/>
  </r>
  <r>
    <d v="2013-08-28T00:00:00"/>
    <s v="ativada"/>
    <s v="Onyx news"/>
    <x v="18"/>
    <s v="qualificada"/>
    <n v="0.8"/>
    <n v="0"/>
    <n v="13"/>
    <n v="0"/>
    <x v="0"/>
    <x v="208"/>
    <n v="35"/>
  </r>
  <r>
    <d v="2013-09-24T00:00:00"/>
    <s v="ativada"/>
    <s v="Onix 1.8"/>
    <x v="13"/>
    <s v="qualificada"/>
    <n v="0.8"/>
    <n v="0"/>
    <n v="7"/>
    <n v="0"/>
    <x v="0"/>
    <x v="246"/>
    <n v="39"/>
  </r>
  <r>
    <d v="2013-09-21T00:00:00"/>
    <s v="ativada"/>
    <s v="Onix LTZ chevrolet"/>
    <x v="10"/>
    <s v="qualificada"/>
    <n v="0.65"/>
    <n v="3"/>
    <n v="43"/>
    <n v="1.24"/>
    <x v="0"/>
    <x v="137"/>
    <n v="38"/>
  </r>
  <r>
    <d v="2013-08-30T00:00:00"/>
    <s v="ativada"/>
    <s v="onix 2013 1.4"/>
    <x v="13"/>
    <s v="qualificada"/>
    <n v="0.8"/>
    <n v="3"/>
    <n v="49"/>
    <n v="1.96"/>
    <x v="0"/>
    <x v="256"/>
    <n v="35"/>
  </r>
  <r>
    <d v="2013-09-19T00:00:00"/>
    <s v="ativada"/>
    <s v="carros onix LTZ 2012"/>
    <x v="10"/>
    <s v="qualificada"/>
    <n v="0.8"/>
    <n v="0"/>
    <n v="2"/>
    <n v="0"/>
    <x v="0"/>
    <x v="203"/>
    <n v="38"/>
  </r>
  <r>
    <d v="2013-09-28T00:00:00"/>
    <s v="ativada"/>
    <s v="valor novo Onix"/>
    <x v="12"/>
    <s v="qualificada"/>
    <n v="0.8"/>
    <n v="0"/>
    <n v="3"/>
    <n v="0"/>
    <x v="0"/>
    <x v="262"/>
    <n v="39"/>
  </r>
  <r>
    <d v="2013-09-07T00:00:00"/>
    <s v="ativada"/>
    <s v="valores Onix"/>
    <x v="12"/>
    <s v="qualificada"/>
    <n v="0.25"/>
    <n v="5"/>
    <n v="18"/>
    <n v="0.76"/>
    <x v="0"/>
    <x v="153"/>
    <n v="36"/>
  </r>
  <r>
    <d v="2013-09-06T00:00:00"/>
    <s v="ativada"/>
    <s v="onix 2013 1.4"/>
    <x v="13"/>
    <s v="qualificada"/>
    <n v="0.8"/>
    <n v="5"/>
    <n v="31"/>
    <n v="2.1800000000000002"/>
    <x v="0"/>
    <x v="256"/>
    <n v="36"/>
  </r>
  <r>
    <d v="2013-09-11T00:00:00"/>
    <s v="ativada"/>
    <s v="valor Onyx"/>
    <x v="12"/>
    <s v="qualificada"/>
    <n v="0.42"/>
    <n v="2"/>
    <n v="6"/>
    <n v="0.27"/>
    <x v="0"/>
    <x v="249"/>
    <n v="37"/>
  </r>
  <r>
    <d v="2013-09-03T00:00:00"/>
    <s v="ativada"/>
    <s v="preços novo Onix"/>
    <x v="12"/>
    <s v="qualificada"/>
    <n v="0.25"/>
    <n v="1"/>
    <n v="6"/>
    <n v="0.09"/>
    <x v="0"/>
    <x v="230"/>
    <n v="36"/>
  </r>
  <r>
    <d v="2013-09-09T00:00:00"/>
    <s v="ativada"/>
    <s v="onix LTZ 2013 preço"/>
    <x v="12"/>
    <s v="qualificada"/>
    <n v="0.8"/>
    <n v="0"/>
    <n v="6"/>
    <n v="0"/>
    <x v="0"/>
    <x v="223"/>
    <n v="37"/>
  </r>
  <r>
    <d v="2013-09-19T00:00:00"/>
    <s v="ativada"/>
    <s v="onix LTZ 2014"/>
    <x v="10"/>
    <s v="qualificada"/>
    <n v="0.8"/>
    <n v="3"/>
    <n v="19"/>
    <n v="0.83"/>
    <x v="0"/>
    <x v="266"/>
    <n v="38"/>
  </r>
  <r>
    <d v="2013-08-28T00:00:00"/>
    <s v="ativada"/>
    <s v="valor onix 2014"/>
    <x v="12"/>
    <s v="qualificada"/>
    <n v="0.8"/>
    <n v="2"/>
    <n v="13"/>
    <n v="0.43"/>
    <x v="0"/>
    <x v="192"/>
    <n v="35"/>
  </r>
  <r>
    <d v="2013-08-30T00:00:00"/>
    <s v="ativada"/>
    <s v="novo Onix 1.4"/>
    <x v="13"/>
    <s v="qualificada"/>
    <n v="0.8"/>
    <n v="2"/>
    <n v="14"/>
    <n v="1.36"/>
    <x v="0"/>
    <x v="221"/>
    <n v="35"/>
  </r>
  <r>
    <d v="2013-09-06T00:00:00"/>
    <s v="ativada"/>
    <s v="carros Onix LTZ"/>
    <x v="10"/>
    <s v="qualificada"/>
    <n v="0.8"/>
    <n v="0"/>
    <n v="6"/>
    <n v="0"/>
    <x v="0"/>
    <x v="182"/>
    <n v="36"/>
  </r>
  <r>
    <d v="2013-09-25T00:00:00"/>
    <s v="ativada"/>
    <s v="onix LT 2014 chevrolet"/>
    <x v="6"/>
    <s v="qualificada"/>
    <n v="0.8"/>
    <n v="0"/>
    <n v="1"/>
    <n v="0"/>
    <x v="0"/>
    <x v="119"/>
    <n v="39"/>
  </r>
  <r>
    <d v="2013-09-07T00:00:00"/>
    <s v="ativada"/>
    <s v="Onix LT valor"/>
    <x v="12"/>
    <s v="qualificada"/>
    <n v="0.8"/>
    <n v="0"/>
    <n v="8"/>
    <n v="0"/>
    <x v="0"/>
    <x v="166"/>
    <n v="36"/>
  </r>
  <r>
    <d v="2013-09-27T00:00:00"/>
    <s v="ativada"/>
    <s v="carro onix LTZ 2014"/>
    <x v="10"/>
    <s v="qualificada"/>
    <n v="0.8"/>
    <n v="1"/>
    <n v="1"/>
    <n v="0.56000000000000005"/>
    <x v="0"/>
    <x v="273"/>
    <n v="39"/>
  </r>
  <r>
    <d v="2013-09-28T00:00:00"/>
    <s v="ativada"/>
    <s v="Onix 1.4"/>
    <x v="13"/>
    <s v="qualificada"/>
    <n v="0.55000000000000004"/>
    <n v="48"/>
    <n v="465"/>
    <n v="16.46"/>
    <x v="0"/>
    <x v="168"/>
    <n v="39"/>
  </r>
  <r>
    <d v="2013-09-07T00:00:00"/>
    <s v="ativada"/>
    <s v="onix LTZ 2014"/>
    <x v="10"/>
    <s v="qualificada"/>
    <n v="0.8"/>
    <n v="6"/>
    <n v="16"/>
    <n v="1.56"/>
    <x v="0"/>
    <x v="266"/>
    <n v="36"/>
  </r>
  <r>
    <d v="2013-09-15T00:00:00"/>
    <s v="ativada"/>
    <s v="preços onix 2013"/>
    <x v="12"/>
    <s v="qualificada"/>
    <n v="0.31"/>
    <n v="2"/>
    <n v="8"/>
    <n v="0.19"/>
    <x v="0"/>
    <x v="231"/>
    <n v="37"/>
  </r>
  <r>
    <d v="2013-09-06T00:00:00"/>
    <s v="ativada"/>
    <s v="onix 2012 1.0"/>
    <x v="13"/>
    <s v="qualificada"/>
    <n v="0.63"/>
    <n v="0"/>
    <n v="6"/>
    <n v="0"/>
    <x v="0"/>
    <x v="189"/>
    <n v="36"/>
  </r>
  <r>
    <d v="2013-09-17T00:00:00"/>
    <s v="ativada"/>
    <s v="Onix 2.0"/>
    <x v="13"/>
    <s v="qualificada"/>
    <n v="0.28000000000000003"/>
    <n v="1"/>
    <n v="3"/>
    <n v="0.17"/>
    <x v="0"/>
    <x v="201"/>
    <n v="38"/>
  </r>
  <r>
    <d v="2013-09-27T00:00:00"/>
    <s v="ativada"/>
    <s v="onix LTZ 2014 preço"/>
    <x v="12"/>
    <s v="qualificada"/>
    <n v="0.8"/>
    <n v="0"/>
    <n v="3"/>
    <n v="0"/>
    <x v="0"/>
    <x v="155"/>
    <n v="39"/>
  </r>
  <r>
    <d v="2013-09-20T00:00:00"/>
    <s v="ativada"/>
    <s v="valor novo Onix"/>
    <x v="12"/>
    <s v="qualificada"/>
    <n v="0.8"/>
    <n v="5"/>
    <n v="17"/>
    <n v="1.21"/>
    <x v="0"/>
    <x v="262"/>
    <n v="38"/>
  </r>
  <r>
    <d v="2013-09-09T00:00:00"/>
    <s v="ativada"/>
    <s v="quanto custa novo onix 2013"/>
    <x v="12"/>
    <s v="qualificada"/>
    <n v="0.8"/>
    <n v="0"/>
    <n v="1"/>
    <n v="0"/>
    <x v="0"/>
    <x v="274"/>
    <n v="37"/>
  </r>
  <r>
    <d v="2013-09-19T00:00:00"/>
    <s v="ativada"/>
    <s v="preço Onyx"/>
    <x v="12"/>
    <s v="qualificada"/>
    <n v="0.55000000000000004"/>
    <n v="16"/>
    <n v="65"/>
    <n v="5.87"/>
    <x v="0"/>
    <x v="258"/>
    <n v="38"/>
  </r>
  <r>
    <d v="2013-08-29T00:00:00"/>
    <s v="ativada"/>
    <s v="Onix 2.0"/>
    <x v="13"/>
    <s v="qualificada"/>
    <n v="0.28000000000000003"/>
    <n v="1"/>
    <n v="4"/>
    <n v="0.17"/>
    <x v="0"/>
    <x v="201"/>
    <n v="35"/>
  </r>
  <r>
    <d v="2013-09-16T00:00:00"/>
    <s v="ativada"/>
    <s v="qual o valor Onix"/>
    <x v="12"/>
    <s v="qualificada"/>
    <n v="0.8"/>
    <n v="11"/>
    <n v="20"/>
    <n v="3.99"/>
    <x v="0"/>
    <x v="224"/>
    <n v="38"/>
  </r>
  <r>
    <d v="2013-09-01T00:00:00"/>
    <s v="ativada"/>
    <s v="novo Onix"/>
    <x v="11"/>
    <s v="qualificada"/>
    <n v="0.38"/>
    <n v="25"/>
    <n v="139"/>
    <n v="4.84"/>
    <x v="0"/>
    <x v="171"/>
    <n v="35"/>
  </r>
  <r>
    <d v="2013-09-17T00:00:00"/>
    <s v="ativada"/>
    <s v="onix 2014 1.8"/>
    <x v="13"/>
    <s v="qualificada"/>
    <n v="0.8"/>
    <n v="0"/>
    <n v="1"/>
    <n v="0"/>
    <x v="0"/>
    <x v="225"/>
    <n v="38"/>
  </r>
  <r>
    <d v="2013-09-14T00:00:00"/>
    <s v="ativada"/>
    <s v="onix 2013 1.0"/>
    <x v="13"/>
    <s v="qualificada"/>
    <n v="0.8"/>
    <n v="1"/>
    <n v="8"/>
    <n v="0.19"/>
    <x v="0"/>
    <x v="222"/>
    <n v="37"/>
  </r>
  <r>
    <d v="2013-09-13T00:00:00"/>
    <s v="ativada"/>
    <s v="Onix 1.4"/>
    <x v="13"/>
    <s v="qualificada"/>
    <n v="0.55000000000000004"/>
    <n v="57"/>
    <n v="508"/>
    <n v="9.1300000000000008"/>
    <x v="0"/>
    <x v="168"/>
    <n v="37"/>
  </r>
  <r>
    <d v="2013-09-29T00:00:00"/>
    <s v="ativada"/>
    <s v="Onyx mylink"/>
    <x v="15"/>
    <s v="qualificada"/>
    <n v="0.56000000000000005"/>
    <n v="0"/>
    <n v="1"/>
    <n v="0"/>
    <x v="0"/>
    <x v="215"/>
    <n v="39"/>
  </r>
  <r>
    <d v="2013-09-23T00:00:00"/>
    <s v="ativada"/>
    <s v="Onix 1.8"/>
    <x v="13"/>
    <s v="qualificada"/>
    <n v="0.8"/>
    <n v="1"/>
    <n v="12"/>
    <n v="0.51"/>
    <x v="0"/>
    <x v="246"/>
    <n v="39"/>
  </r>
  <r>
    <d v="2013-09-23T00:00:00"/>
    <s v="ativada"/>
    <s v="Onix LTZ preço"/>
    <x v="12"/>
    <s v="qualificada"/>
    <n v="0.8"/>
    <n v="15"/>
    <n v="41"/>
    <n v="4.09"/>
    <x v="0"/>
    <x v="161"/>
    <n v="39"/>
  </r>
  <r>
    <d v="2013-09-07T00:00:00"/>
    <s v="ativada"/>
    <s v="onix 2013 1.0"/>
    <x v="13"/>
    <s v="qualificada"/>
    <n v="0.8"/>
    <n v="2"/>
    <n v="12"/>
    <n v="0.38"/>
    <x v="0"/>
    <x v="222"/>
    <n v="36"/>
  </r>
  <r>
    <d v="2013-09-06T00:00:00"/>
    <s v="ativada"/>
    <s v="comercial Onyx"/>
    <x v="14"/>
    <s v="baixo volume de pesquisa"/>
    <n v="0.9"/>
    <n v="0"/>
    <n v="7"/>
    <n v="0"/>
    <x v="0"/>
    <x v="181"/>
    <n v="36"/>
  </r>
  <r>
    <d v="2013-09-27T00:00:00"/>
    <s v="ativada"/>
    <s v="preço novo onix 2014"/>
    <x v="12"/>
    <s v="qualificada"/>
    <n v="0.8"/>
    <n v="3"/>
    <n v="12"/>
    <n v="0.7"/>
    <x v="0"/>
    <x v="167"/>
    <n v="39"/>
  </r>
  <r>
    <d v="2013-09-18T00:00:00"/>
    <s v="ativada"/>
    <s v="Onix LTZ"/>
    <x v="10"/>
    <s v="qualificada"/>
    <n v="0.42"/>
    <n v="27"/>
    <n v="263"/>
    <n v="5.47"/>
    <x v="0"/>
    <x v="163"/>
    <n v="38"/>
  </r>
  <r>
    <d v="2013-09-07T00:00:00"/>
    <s v="ativada"/>
    <s v="Novo Onix LTZ"/>
    <x v="10"/>
    <s v="qualificada"/>
    <n v="0.8"/>
    <n v="2"/>
    <n v="13"/>
    <n v="0.08"/>
    <x v="0"/>
    <x v="196"/>
    <n v="36"/>
  </r>
  <r>
    <d v="2013-09-28T00:00:00"/>
    <s v="ativada"/>
    <s v="monte Onyx"/>
    <x v="16"/>
    <s v="qualificada"/>
    <n v="0.8"/>
    <n v="0"/>
    <n v="5"/>
    <n v="0"/>
    <x v="0"/>
    <x v="236"/>
    <n v="39"/>
  </r>
  <r>
    <d v="2013-09-26T00:00:00"/>
    <s v="ativada"/>
    <s v="Onix LTZ"/>
    <x v="10"/>
    <s v="qualificada"/>
    <n v="0.42"/>
    <n v="41"/>
    <n v="296"/>
    <n v="7.44"/>
    <x v="0"/>
    <x v="163"/>
    <n v="39"/>
  </r>
  <r>
    <d v="2013-09-12T00:00:00"/>
    <s v="ativada"/>
    <s v="[preço Onix]"/>
    <x v="12"/>
    <s v="qualificada"/>
    <n v="0.36"/>
    <n v="29"/>
    <n v="118"/>
    <n v="3.94"/>
    <x v="0"/>
    <x v="180"/>
    <n v="37"/>
  </r>
  <r>
    <d v="2013-09-03T00:00:00"/>
    <s v="ativada"/>
    <s v="Onix LTZ valor"/>
    <x v="12"/>
    <s v="qualificada"/>
    <n v="0.8"/>
    <n v="1"/>
    <n v="9"/>
    <n v="0.77"/>
    <x v="0"/>
    <x v="212"/>
    <n v="36"/>
  </r>
  <r>
    <d v="2013-08-29T00:00:00"/>
    <s v="ativada"/>
    <s v="onix 2014 1.4"/>
    <x v="13"/>
    <s v="qualificada"/>
    <n v="0.7"/>
    <n v="3"/>
    <n v="37"/>
    <n v="1.1000000000000001"/>
    <x v="0"/>
    <x v="242"/>
    <n v="35"/>
  </r>
  <r>
    <d v="2013-09-26T00:00:00"/>
    <s v="ativada"/>
    <s v="monte Onyx"/>
    <x v="16"/>
    <s v="qualificada"/>
    <n v="0.8"/>
    <n v="1"/>
    <n v="4"/>
    <n v="0.17"/>
    <x v="0"/>
    <x v="236"/>
    <n v="39"/>
  </r>
  <r>
    <d v="2013-09-02T00:00:00"/>
    <s v="ativada"/>
    <s v="Onix LT preço"/>
    <x v="12"/>
    <s v="qualificada"/>
    <n v="0.54"/>
    <n v="5"/>
    <n v="24"/>
    <n v="1.33"/>
    <x v="0"/>
    <x v="220"/>
    <n v="36"/>
  </r>
  <r>
    <d v="2013-09-24T00:00:00"/>
    <s v="ativada"/>
    <s v="Onix my link"/>
    <x v="15"/>
    <s v="qualificada"/>
    <n v="0.8"/>
    <n v="3"/>
    <n v="28"/>
    <n v="1.49"/>
    <x v="0"/>
    <x v="183"/>
    <n v="39"/>
  </r>
  <r>
    <d v="2013-09-28T00:00:00"/>
    <s v="ativada"/>
    <s v="[preço Onix]"/>
    <x v="12"/>
    <s v="qualificada"/>
    <n v="0.36"/>
    <n v="15"/>
    <n v="68"/>
    <n v="3.14"/>
    <x v="0"/>
    <x v="180"/>
    <n v="39"/>
  </r>
  <r>
    <d v="2013-09-26T00:00:00"/>
    <s v="ativada"/>
    <s v="monte Onix"/>
    <x v="16"/>
    <s v="qualificada"/>
    <n v="0.3"/>
    <n v="9"/>
    <n v="22"/>
    <n v="1.07"/>
    <x v="0"/>
    <x v="175"/>
    <n v="39"/>
  </r>
  <r>
    <d v="2013-09-11T00:00:00"/>
    <s v="ativada"/>
    <s v="carro onix LTZ 2014"/>
    <x v="10"/>
    <s v="qualificada"/>
    <n v="0.8"/>
    <n v="0"/>
    <n v="3"/>
    <n v="0"/>
    <x v="0"/>
    <x v="273"/>
    <n v="37"/>
  </r>
  <r>
    <d v="2013-09-07T00:00:00"/>
    <s v="ativada"/>
    <s v="Onix LTZ chevrolet"/>
    <x v="10"/>
    <s v="qualificada"/>
    <n v="0.65"/>
    <n v="20"/>
    <n v="114"/>
    <n v="1.92"/>
    <x v="0"/>
    <x v="137"/>
    <n v="36"/>
  </r>
  <r>
    <d v="2013-09-04T00:00:00"/>
    <s v="ativada"/>
    <s v="carros Onix LTZ"/>
    <x v="10"/>
    <s v="qualificada"/>
    <n v="0.8"/>
    <n v="1"/>
    <n v="4"/>
    <n v="0.73"/>
    <x v="0"/>
    <x v="182"/>
    <n v="36"/>
  </r>
  <r>
    <d v="2013-09-20T00:00:00"/>
    <s v="ativada"/>
    <s v="montar Onix"/>
    <x v="16"/>
    <s v="qualificada"/>
    <n v="0.9"/>
    <n v="1"/>
    <n v="2"/>
    <n v="0.33"/>
    <x v="0"/>
    <x v="149"/>
    <n v="38"/>
  </r>
  <r>
    <d v="2013-09-12T00:00:00"/>
    <s v="ativada"/>
    <s v="quanto custa onix 2012"/>
    <x v="12"/>
    <s v="qualificada"/>
    <n v="0.8"/>
    <n v="0"/>
    <n v="4"/>
    <n v="0"/>
    <x v="0"/>
    <x v="186"/>
    <n v="37"/>
  </r>
  <r>
    <d v="2013-09-03T00:00:00"/>
    <s v="ativada"/>
    <s v="Onyx my link"/>
    <x v="15"/>
    <s v="qualificada"/>
    <n v="1"/>
    <n v="0"/>
    <n v="17"/>
    <n v="0"/>
    <x v="0"/>
    <x v="237"/>
    <n v="36"/>
  </r>
  <r>
    <d v="2013-08-28T00:00:00"/>
    <s v="ativada"/>
    <s v="preço novo onix 2014"/>
    <x v="12"/>
    <s v="qualificada"/>
    <n v="0.8"/>
    <n v="1"/>
    <n v="3"/>
    <n v="0.44"/>
    <x v="0"/>
    <x v="167"/>
    <n v="35"/>
  </r>
  <r>
    <d v="2013-09-04T00:00:00"/>
    <s v="ativada"/>
    <s v="Onix LTZ ficha técnica"/>
    <x v="17"/>
    <s v="qualificada"/>
    <n v="0.8"/>
    <n v="0"/>
    <n v="1"/>
    <n v="0"/>
    <x v="0"/>
    <x v="267"/>
    <n v="36"/>
  </r>
  <r>
    <d v="2013-09-22T00:00:00"/>
    <s v="ativada"/>
    <s v="Onyx LTZ"/>
    <x v="10"/>
    <s v="qualificada"/>
    <n v="0.44"/>
    <n v="0"/>
    <n v="1"/>
    <n v="0"/>
    <x v="0"/>
    <x v="152"/>
    <n v="38"/>
  </r>
  <r>
    <d v="2013-09-15T00:00:00"/>
    <s v="pausado"/>
    <s v="preços onix 2012"/>
    <x v="12"/>
    <s v="pausada"/>
    <n v="0.8"/>
    <n v="0"/>
    <n v="5"/>
    <n v="0"/>
    <x v="0"/>
    <x v="269"/>
    <n v="37"/>
  </r>
  <r>
    <d v="2013-08-30T00:00:00"/>
    <s v="ativada"/>
    <s v="preço Onix"/>
    <x v="12"/>
    <s v="qualificada"/>
    <n v="0.36"/>
    <n v="377"/>
    <n v="1331"/>
    <n v="73.819999999999993"/>
    <x v="0"/>
    <x v="180"/>
    <n v="35"/>
  </r>
  <r>
    <d v="2013-09-01T00:00:00"/>
    <s v="ativada"/>
    <s v="Onyx my link"/>
    <x v="15"/>
    <s v="qualificada"/>
    <n v="1"/>
    <n v="4"/>
    <n v="26"/>
    <n v="2.02"/>
    <x v="0"/>
    <x v="237"/>
    <n v="35"/>
  </r>
  <r>
    <d v="2013-09-15T00:00:00"/>
    <s v="ativada"/>
    <s v="onix 2014 1.8"/>
    <x v="13"/>
    <s v="qualificada"/>
    <n v="0.8"/>
    <n v="0"/>
    <n v="2"/>
    <n v="0"/>
    <x v="0"/>
    <x v="225"/>
    <n v="37"/>
  </r>
  <r>
    <d v="2013-09-18T00:00:00"/>
    <s v="ativada"/>
    <s v="onix LTZ 2014"/>
    <x v="10"/>
    <s v="qualificada"/>
    <n v="0.8"/>
    <n v="5"/>
    <n v="42"/>
    <n v="2.4"/>
    <x v="0"/>
    <x v="266"/>
    <n v="38"/>
  </r>
  <r>
    <d v="2013-09-27T00:00:00"/>
    <s v="ativada"/>
    <s v="Onix LS preço"/>
    <x v="12"/>
    <s v="qualificada"/>
    <n v="0.8"/>
    <n v="0"/>
    <n v="1"/>
    <n v="0"/>
    <x v="0"/>
    <x v="198"/>
    <n v="39"/>
  </r>
  <r>
    <d v="2013-09-01T00:00:00"/>
    <s v="ativada"/>
    <s v="novo Onix 1.4"/>
    <x v="13"/>
    <s v="qualificada"/>
    <n v="0.8"/>
    <n v="1"/>
    <n v="12"/>
    <n v="0.62"/>
    <x v="0"/>
    <x v="221"/>
    <n v="35"/>
  </r>
  <r>
    <d v="2013-09-17T00:00:00"/>
    <s v="ativada"/>
    <s v="quanto custa onix 2013"/>
    <x v="12"/>
    <s v="qualificada"/>
    <n v="0.8"/>
    <n v="1"/>
    <n v="2"/>
    <n v="0.24"/>
    <x v="0"/>
    <x v="199"/>
    <n v="38"/>
  </r>
  <r>
    <d v="2013-09-03T00:00:00"/>
    <s v="ativada"/>
    <s v="preço Onyx"/>
    <x v="12"/>
    <s v="qualificada"/>
    <n v="0.55000000000000004"/>
    <n v="39"/>
    <n v="167"/>
    <n v="7.67"/>
    <x v="0"/>
    <x v="258"/>
    <n v="36"/>
  </r>
  <r>
    <d v="2013-08-31T00:00:00"/>
    <s v="ativada"/>
    <s v="preço novo onix 2014"/>
    <x v="12"/>
    <s v="qualificada"/>
    <n v="0.8"/>
    <n v="0"/>
    <n v="1"/>
    <n v="0"/>
    <x v="0"/>
    <x v="167"/>
    <n v="35"/>
  </r>
  <r>
    <d v="2013-09-16T00:00:00"/>
    <s v="ativada"/>
    <s v="onix 2012 1.4"/>
    <x v="13"/>
    <s v="qualificada"/>
    <n v="0.48"/>
    <n v="2"/>
    <n v="11"/>
    <n v="0.39"/>
    <x v="0"/>
    <x v="194"/>
    <n v="38"/>
  </r>
  <r>
    <d v="2013-09-10T00:00:00"/>
    <s v="ativada"/>
    <s v="Onix LT qual o valor"/>
    <x v="12"/>
    <s v="qualificada"/>
    <n v="0.8"/>
    <n v="0"/>
    <n v="2"/>
    <n v="0"/>
    <x v="0"/>
    <x v="264"/>
    <n v="37"/>
  </r>
  <r>
    <d v="2013-09-23T00:00:00"/>
    <s v="ativada"/>
    <s v="onix LT 2014 chevrolet"/>
    <x v="6"/>
    <s v="qualificada"/>
    <n v="0.8"/>
    <n v="0"/>
    <n v="1"/>
    <n v="0"/>
    <x v="0"/>
    <x v="119"/>
    <n v="39"/>
  </r>
  <r>
    <d v="2013-09-12T00:00:00"/>
    <s v="ativada"/>
    <s v="Onix mylink"/>
    <x v="15"/>
    <s v="qualificada"/>
    <n v="0.7"/>
    <n v="2"/>
    <n v="53"/>
    <n v="0.27"/>
    <x v="0"/>
    <x v="176"/>
    <n v="37"/>
  </r>
  <r>
    <d v="2013-09-20T00:00:00"/>
    <s v="ativada"/>
    <s v="onix LTZ 2013"/>
    <x v="10"/>
    <s v="qualificada"/>
    <n v="0.8"/>
    <n v="0"/>
    <n v="6"/>
    <n v="0"/>
    <x v="0"/>
    <x v="144"/>
    <n v="38"/>
  </r>
  <r>
    <d v="2013-08-30T00:00:00"/>
    <s v="ativada"/>
    <s v="onix LTZ 2014 preço"/>
    <x v="12"/>
    <s v="qualificada"/>
    <n v="0.8"/>
    <n v="1"/>
    <n v="9"/>
    <n v="0.2"/>
    <x v="0"/>
    <x v="155"/>
    <n v="35"/>
  </r>
  <r>
    <d v="2013-09-02T00:00:00"/>
    <s v="ativada"/>
    <s v="Onyx 2.0"/>
    <x v="13"/>
    <s v="qualificada"/>
    <n v="0.8"/>
    <n v="7"/>
    <n v="70"/>
    <n v="2.68"/>
    <x v="0"/>
    <x v="142"/>
    <n v="36"/>
  </r>
  <r>
    <d v="2013-09-09T00:00:00"/>
    <s v="ativada"/>
    <s v="Onix LT quanto custa"/>
    <x v="12"/>
    <s v="qualificada"/>
    <n v="0.8"/>
    <n v="0"/>
    <n v="2"/>
    <n v="0"/>
    <x v="0"/>
    <x v="177"/>
    <n v="37"/>
  </r>
  <r>
    <d v="2013-09-08T00:00:00"/>
    <s v="ativada"/>
    <s v="preços onix 2014"/>
    <x v="12"/>
    <s v="qualificada"/>
    <n v="0.8"/>
    <n v="5"/>
    <n v="37"/>
    <n v="1.48"/>
    <x v="0"/>
    <x v="209"/>
    <n v="36"/>
  </r>
  <r>
    <d v="2013-09-16T00:00:00"/>
    <s v="ativada"/>
    <s v="valor Onix"/>
    <x v="12"/>
    <s v="qualificada"/>
    <n v="0.37"/>
    <n v="26"/>
    <n v="137"/>
    <n v="3.65"/>
    <x v="0"/>
    <x v="200"/>
    <n v="38"/>
  </r>
  <r>
    <d v="2013-09-28T00:00:00"/>
    <s v="ativada"/>
    <s v="quanto custa Onyx"/>
    <x v="12"/>
    <s v="qualificada"/>
    <n v="0.8"/>
    <n v="1"/>
    <n v="2"/>
    <n v="0.45"/>
    <x v="0"/>
    <x v="150"/>
    <n v="39"/>
  </r>
  <r>
    <d v="2013-09-18T00:00:00"/>
    <s v="ativada"/>
    <s v="quanto custa Onyx"/>
    <x v="12"/>
    <s v="qualificada"/>
    <n v="0.8"/>
    <n v="3"/>
    <n v="9"/>
    <n v="0.65"/>
    <x v="0"/>
    <x v="150"/>
    <n v="38"/>
  </r>
  <r>
    <d v="2013-09-12T00:00:00"/>
    <s v="ativada"/>
    <s v="carros onix LTZ 2013"/>
    <x v="10"/>
    <s v="qualificada"/>
    <n v="0.8"/>
    <n v="0"/>
    <n v="1"/>
    <n v="0"/>
    <x v="0"/>
    <x v="148"/>
    <n v="37"/>
  </r>
  <r>
    <d v="2013-09-21T00:00:00"/>
    <s v="ativada"/>
    <s v="Onyx 2.0"/>
    <x v="13"/>
    <s v="qualificada"/>
    <n v="0.8"/>
    <n v="1"/>
    <n v="19"/>
    <n v="0.48"/>
    <x v="0"/>
    <x v="142"/>
    <n v="38"/>
  </r>
  <r>
    <d v="2013-09-25T00:00:00"/>
    <s v="ativada"/>
    <s v="onix 2012 1.4"/>
    <x v="13"/>
    <s v="qualificada"/>
    <n v="0.48"/>
    <n v="0"/>
    <n v="17"/>
    <n v="0"/>
    <x v="0"/>
    <x v="194"/>
    <n v="39"/>
  </r>
  <r>
    <d v="2013-09-15T00:00:00"/>
    <s v="ativada"/>
    <s v="preço onix 2012"/>
    <x v="12"/>
    <s v="qualificada"/>
    <n v="0.6"/>
    <n v="9"/>
    <n v="33"/>
    <n v="2.5499999999999998"/>
    <x v="0"/>
    <x v="140"/>
    <n v="37"/>
  </r>
  <r>
    <d v="2013-09-28T00:00:00"/>
    <s v="ativada"/>
    <s v="preço onix 2013"/>
    <x v="12"/>
    <s v="qualificada"/>
    <n v="0.34"/>
    <n v="13"/>
    <n v="146"/>
    <n v="2.37"/>
    <x v="0"/>
    <x v="204"/>
    <n v="39"/>
  </r>
  <r>
    <d v="2013-09-24T00:00:00"/>
    <s v="ativada"/>
    <s v="preço onix 2012"/>
    <x v="12"/>
    <s v="qualificada"/>
    <n v="0.6"/>
    <n v="1"/>
    <n v="28"/>
    <n v="0.4"/>
    <x v="0"/>
    <x v="140"/>
    <n v="39"/>
  </r>
  <r>
    <d v="2013-09-06T00:00:00"/>
    <s v="ativada"/>
    <s v="novo Onix"/>
    <x v="11"/>
    <s v="qualificada"/>
    <n v="0.38"/>
    <n v="17"/>
    <n v="113"/>
    <n v="2.48"/>
    <x v="0"/>
    <x v="171"/>
    <n v="36"/>
  </r>
  <r>
    <d v="2013-09-28T00:00:00"/>
    <s v="ativada"/>
    <s v="Onix LS preço"/>
    <x v="12"/>
    <s v="qualificada"/>
    <n v="0.8"/>
    <n v="1"/>
    <n v="3"/>
    <n v="0.74"/>
    <x v="0"/>
    <x v="198"/>
    <n v="39"/>
  </r>
  <r>
    <d v="2013-09-05T00:00:00"/>
    <s v="ativada"/>
    <s v="[preço Onix]"/>
    <x v="12"/>
    <s v="qualificada"/>
    <n v="0.36"/>
    <n v="21"/>
    <n v="114"/>
    <n v="2.3199999999999998"/>
    <x v="0"/>
    <x v="180"/>
    <n v="36"/>
  </r>
  <r>
    <d v="2013-09-27T00:00:00"/>
    <s v="ativada"/>
    <s v="Onix chevrolet mylink"/>
    <x v="15"/>
    <s v="qualificada"/>
    <n v="0.8"/>
    <n v="2"/>
    <n v="5"/>
    <n v="0.32"/>
    <x v="0"/>
    <x v="147"/>
    <n v="39"/>
  </r>
  <r>
    <d v="2013-09-10T00:00:00"/>
    <s v="ativada"/>
    <s v="preços novo Onix"/>
    <x v="12"/>
    <s v="qualificada"/>
    <n v="0.25"/>
    <n v="4"/>
    <n v="8"/>
    <n v="0.22"/>
    <x v="0"/>
    <x v="230"/>
    <n v="37"/>
  </r>
  <r>
    <d v="2013-09-24T00:00:00"/>
    <s v="ativada"/>
    <s v="Onyx 1.0"/>
    <x v="13"/>
    <s v="qualificada"/>
    <n v="0.8"/>
    <n v="0"/>
    <n v="13"/>
    <n v="0"/>
    <x v="0"/>
    <x v="190"/>
    <n v="39"/>
  </r>
  <r>
    <d v="2013-09-21T00:00:00"/>
    <s v="ativada"/>
    <s v="onix LTZ 2014"/>
    <x v="10"/>
    <s v="qualificada"/>
    <n v="0.8"/>
    <n v="3"/>
    <n v="32"/>
    <n v="1.18"/>
    <x v="0"/>
    <x v="266"/>
    <n v="38"/>
  </r>
  <r>
    <d v="2013-09-15T00:00:00"/>
    <s v="ativada"/>
    <s v="Onix LTZ especificações"/>
    <x v="17"/>
    <s v="qualificada"/>
    <n v="0.8"/>
    <n v="1"/>
    <n v="1"/>
    <n v="0.23"/>
    <x v="0"/>
    <x v="187"/>
    <n v="37"/>
  </r>
  <r>
    <d v="2013-09-29T00:00:00"/>
    <s v="ativada"/>
    <s v="comercial onix 2013"/>
    <x v="14"/>
    <s v="qualificada"/>
    <n v="0.8"/>
    <n v="0"/>
    <n v="1"/>
    <n v="0"/>
    <x v="0"/>
    <x v="250"/>
    <n v="39"/>
  </r>
  <r>
    <d v="2013-09-06T00:00:00"/>
    <s v="ativada"/>
    <s v="quanto custa onix 2012"/>
    <x v="12"/>
    <s v="qualificada"/>
    <n v="0.8"/>
    <n v="1"/>
    <n v="2"/>
    <n v="0.28999999999999998"/>
    <x v="0"/>
    <x v="186"/>
    <n v="36"/>
  </r>
  <r>
    <d v="2013-08-31T00:00:00"/>
    <s v="ativada"/>
    <s v="valores onix 2014"/>
    <x v="12"/>
    <s v="qualificada"/>
    <n v="0.8"/>
    <n v="0"/>
    <n v="3"/>
    <n v="0"/>
    <x v="0"/>
    <x v="197"/>
    <n v="35"/>
  </r>
  <r>
    <d v="2013-09-07T00:00:00"/>
    <s v="ativada"/>
    <s v="preço novo onix 2014"/>
    <x v="12"/>
    <s v="qualificada"/>
    <n v="0.8"/>
    <n v="1"/>
    <n v="2"/>
    <n v="0.45"/>
    <x v="0"/>
    <x v="167"/>
    <n v="36"/>
  </r>
  <r>
    <d v="2013-08-31T00:00:00"/>
    <s v="pausado"/>
    <s v="preços onix 2012"/>
    <x v="12"/>
    <s v="pausada"/>
    <n v="0.8"/>
    <n v="4"/>
    <n v="17"/>
    <n v="1.44"/>
    <x v="0"/>
    <x v="269"/>
    <n v="35"/>
  </r>
  <r>
    <d v="2013-09-29T00:00:00"/>
    <s v="ativada"/>
    <s v="Onix LT valor"/>
    <x v="12"/>
    <s v="qualificada"/>
    <n v="0.8"/>
    <n v="0"/>
    <n v="7"/>
    <n v="0"/>
    <x v="0"/>
    <x v="166"/>
    <n v="39"/>
  </r>
  <r>
    <d v="2013-09-04T00:00:00"/>
    <s v="pausado"/>
    <s v="preços onix 2012"/>
    <x v="12"/>
    <s v="pausada"/>
    <n v="0.8"/>
    <n v="3"/>
    <n v="18"/>
    <n v="0.44"/>
    <x v="0"/>
    <x v="269"/>
    <n v="36"/>
  </r>
  <r>
    <d v="2013-09-14T00:00:00"/>
    <s v="ativada"/>
    <s v="valor onix 2013"/>
    <x v="12"/>
    <s v="qualificada"/>
    <n v="0.3"/>
    <n v="3"/>
    <n v="25"/>
    <n v="0.52"/>
    <x v="0"/>
    <x v="235"/>
    <n v="37"/>
  </r>
  <r>
    <d v="2013-09-29T00:00:00"/>
    <s v="ativada"/>
    <s v="quanto custa Onix"/>
    <x v="12"/>
    <s v="qualificada"/>
    <n v="0.3"/>
    <n v="7"/>
    <n v="19"/>
    <n v="0.95"/>
    <x v="0"/>
    <x v="151"/>
    <n v="39"/>
  </r>
  <r>
    <d v="2013-09-15T00:00:00"/>
    <s v="ativada"/>
    <s v="Novo Onix LT preço"/>
    <x v="12"/>
    <s v="qualificada"/>
    <n v="0.8"/>
    <n v="0"/>
    <n v="1"/>
    <n v="0"/>
    <x v="0"/>
    <x v="226"/>
    <n v="37"/>
  </r>
  <r>
    <d v="2013-09-04T00:00:00"/>
    <s v="ativada"/>
    <s v="onix LT 2013 preço"/>
    <x v="12"/>
    <s v="qualificada"/>
    <n v="0.8"/>
    <n v="0"/>
    <n v="1"/>
    <n v="0"/>
    <x v="0"/>
    <x v="185"/>
    <n v="36"/>
  </r>
  <r>
    <d v="2013-09-19T00:00:00"/>
    <s v="ativada"/>
    <s v="quanto custa onix 2013"/>
    <x v="12"/>
    <s v="qualificada"/>
    <n v="0.8"/>
    <n v="1"/>
    <n v="5"/>
    <n v="0.6"/>
    <x v="0"/>
    <x v="199"/>
    <n v="38"/>
  </r>
  <r>
    <d v="2013-08-30T00:00:00"/>
    <s v="ativada"/>
    <s v="onix LTZ 2012 preço"/>
    <x v="12"/>
    <s v="qualificada"/>
    <n v="0.8"/>
    <n v="1"/>
    <n v="3"/>
    <n v="0.57999999999999996"/>
    <x v="0"/>
    <x v="205"/>
    <n v="35"/>
  </r>
  <r>
    <d v="2013-09-02T00:00:00"/>
    <s v="ativada"/>
    <s v="Onix LTZ GM"/>
    <x v="10"/>
    <s v="qualificada"/>
    <n v="0.8"/>
    <n v="4"/>
    <n v="14"/>
    <n v="0.67"/>
    <x v="0"/>
    <x v="217"/>
    <n v="36"/>
  </r>
  <r>
    <d v="2013-09-20T00:00:00"/>
    <s v="ativada"/>
    <s v="[Onix]"/>
    <x v="11"/>
    <s v="qualificada"/>
    <n v="0.65"/>
    <n v="1064"/>
    <n v="7368"/>
    <n v="274.54000000000002"/>
    <x v="0"/>
    <x v="138"/>
    <n v="38"/>
  </r>
  <r>
    <d v="2013-09-03T00:00:00"/>
    <s v="ativada"/>
    <s v="valor onix 2012"/>
    <x v="12"/>
    <s v="qualificada"/>
    <n v="0.46"/>
    <n v="1"/>
    <n v="3"/>
    <n v="0.13"/>
    <x v="0"/>
    <x v="154"/>
    <n v="36"/>
  </r>
  <r>
    <d v="2013-08-28T00:00:00"/>
    <s v="ativada"/>
    <s v="Onix 2.0"/>
    <x v="13"/>
    <s v="qualificada"/>
    <n v="0.28000000000000003"/>
    <n v="1"/>
    <n v="1"/>
    <n v="0.1"/>
    <x v="0"/>
    <x v="201"/>
    <n v="35"/>
  </r>
  <r>
    <d v="2013-09-24T00:00:00"/>
    <s v="ativada"/>
    <s v="onix 2014 1.4"/>
    <x v="13"/>
    <s v="qualificada"/>
    <n v="0.7"/>
    <n v="5"/>
    <n v="50"/>
    <n v="1.5"/>
    <x v="0"/>
    <x v="242"/>
    <n v="39"/>
  </r>
  <r>
    <d v="2013-09-19T00:00:00"/>
    <s v="ativada"/>
    <s v="onix 2012 1.0"/>
    <x v="13"/>
    <s v="qualificada"/>
    <n v="0.63"/>
    <n v="0"/>
    <n v="3"/>
    <n v="0"/>
    <x v="0"/>
    <x v="189"/>
    <n v="38"/>
  </r>
  <r>
    <d v="2013-09-26T00:00:00"/>
    <s v="ativada"/>
    <s v="carros Onix LTZ"/>
    <x v="10"/>
    <s v="qualificada"/>
    <n v="0.8"/>
    <n v="1"/>
    <n v="1"/>
    <n v="0.41"/>
    <x v="0"/>
    <x v="182"/>
    <n v="39"/>
  </r>
  <r>
    <d v="2013-08-28T00:00:00"/>
    <s v="ativada"/>
    <s v="onix LTZ 2014"/>
    <x v="10"/>
    <s v="qualificada"/>
    <n v="0.8"/>
    <n v="1"/>
    <n v="9"/>
    <n v="0.5"/>
    <x v="0"/>
    <x v="266"/>
    <n v="35"/>
  </r>
  <r>
    <d v="2013-09-01T00:00:00"/>
    <s v="ativada"/>
    <s v="carros Onix LTZ"/>
    <x v="10"/>
    <s v="qualificada"/>
    <n v="0.8"/>
    <n v="0"/>
    <n v="5"/>
    <n v="0"/>
    <x v="0"/>
    <x v="182"/>
    <n v="35"/>
  </r>
  <r>
    <d v="2013-09-18T00:00:00"/>
    <s v="ativada"/>
    <s v="preço novo Onix"/>
    <x v="12"/>
    <s v="qualificada"/>
    <n v="0.23"/>
    <n v="1"/>
    <n v="26"/>
    <n v="0.08"/>
    <x v="0"/>
    <x v="169"/>
    <n v="38"/>
  </r>
  <r>
    <d v="2013-08-28T00:00:00"/>
    <s v="ativada"/>
    <s v="quanto custa onix 2013"/>
    <x v="12"/>
    <s v="qualificada"/>
    <n v="0.8"/>
    <n v="1"/>
    <n v="6"/>
    <n v="0.21"/>
    <x v="0"/>
    <x v="199"/>
    <n v="35"/>
  </r>
  <r>
    <d v="2013-09-17T00:00:00"/>
    <s v="ativada"/>
    <s v="Onix ficha técnica"/>
    <x v="17"/>
    <s v="qualificada"/>
    <n v="0.8"/>
    <n v="2"/>
    <n v="9"/>
    <n v="0.43"/>
    <x v="0"/>
    <x v="179"/>
    <n v="38"/>
  </r>
  <r>
    <d v="2013-09-12T00:00:00"/>
    <s v="ativada"/>
    <s v="Onyx my link"/>
    <x v="15"/>
    <s v="qualificada"/>
    <n v="1"/>
    <n v="0"/>
    <n v="16"/>
    <n v="0"/>
    <x v="0"/>
    <x v="237"/>
    <n v="37"/>
  </r>
  <r>
    <d v="2013-09-22T00:00:00"/>
    <s v="ativada"/>
    <s v="preço Onix"/>
    <x v="12"/>
    <s v="qualificada"/>
    <n v="0.36"/>
    <n v="154"/>
    <n v="643"/>
    <n v="31.63"/>
    <x v="0"/>
    <x v="180"/>
    <n v="38"/>
  </r>
  <r>
    <d v="2013-09-05T00:00:00"/>
    <s v="ativada"/>
    <s v="onix 2014 1.4"/>
    <x v="13"/>
    <s v="qualificada"/>
    <n v="0.7"/>
    <n v="3"/>
    <n v="63"/>
    <n v="0.95"/>
    <x v="0"/>
    <x v="242"/>
    <n v="36"/>
  </r>
  <r>
    <d v="2013-09-24T00:00:00"/>
    <s v="ativada"/>
    <s v="preço Onyx"/>
    <x v="12"/>
    <s v="qualificada"/>
    <n v="0.55000000000000004"/>
    <n v="16"/>
    <n v="62"/>
    <n v="5.6"/>
    <x v="0"/>
    <x v="258"/>
    <n v="39"/>
  </r>
  <r>
    <d v="2013-09-11T00:00:00"/>
    <s v="ativada"/>
    <s v="preços Onyx"/>
    <x v="12"/>
    <s v="qualificada"/>
    <n v="0.19"/>
    <n v="0"/>
    <n v="1"/>
    <n v="0"/>
    <x v="0"/>
    <x v="156"/>
    <n v="37"/>
  </r>
  <r>
    <d v="2013-09-09T00:00:00"/>
    <s v="ativada"/>
    <s v="preços Onyx"/>
    <x v="12"/>
    <s v="qualificada"/>
    <n v="0.19"/>
    <n v="0"/>
    <n v="3"/>
    <n v="0"/>
    <x v="0"/>
    <x v="156"/>
    <n v="37"/>
  </r>
  <r>
    <d v="2013-09-27T00:00:00"/>
    <s v="ativada"/>
    <s v="Onix 2.0"/>
    <x v="13"/>
    <s v="qualificada"/>
    <n v="0.28000000000000003"/>
    <n v="0"/>
    <n v="1"/>
    <n v="0"/>
    <x v="0"/>
    <x v="201"/>
    <n v="39"/>
  </r>
  <r>
    <d v="2013-09-18T00:00:00"/>
    <s v="ativada"/>
    <s v="Onix 1.0"/>
    <x v="13"/>
    <s v="qualificada"/>
    <n v="0.63"/>
    <n v="23"/>
    <n v="343"/>
    <n v="7.9"/>
    <x v="0"/>
    <x v="219"/>
    <n v="38"/>
  </r>
  <r>
    <d v="2013-09-11T00:00:00"/>
    <s v="ativada"/>
    <s v="onix LT 2014 chevrolet"/>
    <x v="6"/>
    <s v="qualificada"/>
    <n v="0.8"/>
    <n v="0"/>
    <n v="2"/>
    <n v="0"/>
    <x v="0"/>
    <x v="119"/>
    <n v="37"/>
  </r>
  <r>
    <d v="2013-08-28T00:00:00"/>
    <s v="ativada"/>
    <s v="Onix LTZ preço"/>
    <x v="12"/>
    <s v="qualificada"/>
    <n v="0.8"/>
    <n v="3"/>
    <n v="14"/>
    <n v="1.04"/>
    <x v="0"/>
    <x v="161"/>
    <n v="35"/>
  </r>
  <r>
    <d v="2013-09-12T00:00:00"/>
    <s v="ativada"/>
    <s v="preço Onyx"/>
    <x v="12"/>
    <s v="qualificada"/>
    <n v="0.55000000000000004"/>
    <n v="20"/>
    <n v="94"/>
    <n v="5.29"/>
    <x v="0"/>
    <x v="258"/>
    <n v="37"/>
  </r>
  <r>
    <d v="2013-09-16T00:00:00"/>
    <s v="ativada"/>
    <s v="valor onix 2012"/>
    <x v="12"/>
    <s v="qualificada"/>
    <n v="0.46"/>
    <n v="0"/>
    <n v="4"/>
    <n v="0"/>
    <x v="0"/>
    <x v="154"/>
    <n v="38"/>
  </r>
  <r>
    <d v="2013-09-21T00:00:00"/>
    <s v="ativada"/>
    <s v="Onyx 1.4"/>
    <x v="13"/>
    <s v="qualificada"/>
    <n v="0.47"/>
    <n v="3"/>
    <n v="58"/>
    <n v="0.65"/>
    <x v="0"/>
    <x v="251"/>
    <n v="38"/>
  </r>
  <r>
    <d v="2013-09-02T00:00:00"/>
    <s v="ativada"/>
    <s v="Onix 1.4"/>
    <x v="13"/>
    <s v="qualificada"/>
    <n v="0.55000000000000004"/>
    <n v="51"/>
    <n v="602"/>
    <n v="8.67"/>
    <x v="0"/>
    <x v="168"/>
    <n v="36"/>
  </r>
  <r>
    <d v="2013-09-03T00:00:00"/>
    <s v="ativada"/>
    <s v="quanto custa onix 2013"/>
    <x v="12"/>
    <s v="qualificada"/>
    <n v="0.8"/>
    <n v="1"/>
    <n v="2"/>
    <n v="0.15"/>
    <x v="0"/>
    <x v="199"/>
    <n v="36"/>
  </r>
  <r>
    <d v="2013-09-01T00:00:00"/>
    <s v="ativada"/>
    <s v="valor Onyx"/>
    <x v="12"/>
    <s v="qualificada"/>
    <n v="0.42"/>
    <n v="2"/>
    <n v="10"/>
    <n v="0.67"/>
    <x v="0"/>
    <x v="249"/>
    <n v="35"/>
  </r>
  <r>
    <d v="2013-09-03T00:00:00"/>
    <s v="ativada"/>
    <s v="carros Onix LTZ"/>
    <x v="10"/>
    <s v="qualificada"/>
    <n v="0.8"/>
    <n v="1"/>
    <n v="4"/>
    <n v="7.0000000000000007E-2"/>
    <x v="0"/>
    <x v="182"/>
    <n v="36"/>
  </r>
  <r>
    <d v="2013-09-12T00:00:00"/>
    <s v="ativada"/>
    <s v="Onix especificação"/>
    <x v="17"/>
    <s v="qualificada"/>
    <n v="0.8"/>
    <n v="0"/>
    <n v="0"/>
    <n v="0"/>
    <x v="0"/>
    <x v="240"/>
    <n v="37"/>
  </r>
  <r>
    <d v="2013-09-10T00:00:00"/>
    <s v="ativada"/>
    <s v="valores Onix"/>
    <x v="12"/>
    <s v="qualificada"/>
    <n v="0.25"/>
    <n v="0"/>
    <n v="9"/>
    <n v="0"/>
    <x v="0"/>
    <x v="153"/>
    <n v="37"/>
  </r>
  <r>
    <d v="2013-09-02T00:00:00"/>
    <s v="ativada"/>
    <s v="Onyx news"/>
    <x v="18"/>
    <s v="qualificada"/>
    <n v="0.8"/>
    <n v="1"/>
    <n v="9"/>
    <n v="0.34"/>
    <x v="0"/>
    <x v="208"/>
    <n v="36"/>
  </r>
  <r>
    <d v="2013-09-13T00:00:00"/>
    <s v="ativada"/>
    <s v="Onix ficha técnica"/>
    <x v="17"/>
    <s v="qualificada"/>
    <n v="0.8"/>
    <n v="0"/>
    <n v="2"/>
    <n v="0"/>
    <x v="0"/>
    <x v="179"/>
    <n v="37"/>
  </r>
  <r>
    <d v="2013-09-22T00:00:00"/>
    <s v="ativada"/>
    <s v="preços novo Onix"/>
    <x v="12"/>
    <s v="qualificada"/>
    <n v="0.25"/>
    <n v="3"/>
    <n v="16"/>
    <n v="0.27"/>
    <x v="0"/>
    <x v="230"/>
    <n v="38"/>
  </r>
  <r>
    <d v="2013-09-21T00:00:00"/>
    <s v="ativada"/>
    <s v="preço novo onix 2013"/>
    <x v="12"/>
    <s v="qualificada"/>
    <n v="0.8"/>
    <n v="0"/>
    <n v="4"/>
    <n v="0"/>
    <x v="0"/>
    <x v="170"/>
    <n v="38"/>
  </r>
  <r>
    <d v="2013-08-29T00:00:00"/>
    <s v="ativada"/>
    <s v="onix 2014 1.0"/>
    <x v="13"/>
    <s v="qualificada"/>
    <n v="0.8"/>
    <n v="0"/>
    <n v="12"/>
    <n v="0"/>
    <x v="0"/>
    <x v="213"/>
    <n v="35"/>
  </r>
  <r>
    <d v="2013-09-20T00:00:00"/>
    <s v="ativada"/>
    <s v="valor onix 2013"/>
    <x v="12"/>
    <s v="qualificada"/>
    <n v="0.3"/>
    <n v="2"/>
    <n v="35"/>
    <n v="0.19"/>
    <x v="0"/>
    <x v="235"/>
    <n v="38"/>
  </r>
  <r>
    <d v="2013-08-30T00:00:00"/>
    <s v="ativada"/>
    <s v="Onix especificações"/>
    <x v="17"/>
    <s v="qualificada"/>
    <n v="0.8"/>
    <n v="0"/>
    <n v="6"/>
    <n v="0"/>
    <x v="0"/>
    <x v="245"/>
    <n v="35"/>
  </r>
  <r>
    <d v="2013-09-22T00:00:00"/>
    <s v="ativada"/>
    <s v="quanto custa onix 2012"/>
    <x v="12"/>
    <s v="qualificada"/>
    <n v="0.8"/>
    <n v="1"/>
    <n v="8"/>
    <n v="0.46"/>
    <x v="0"/>
    <x v="186"/>
    <n v="38"/>
  </r>
  <r>
    <d v="2013-09-05T00:00:00"/>
    <s v="ativada"/>
    <s v="onix 2013 1.0"/>
    <x v="13"/>
    <s v="qualificada"/>
    <n v="0.8"/>
    <n v="1"/>
    <n v="13"/>
    <n v="0.74"/>
    <x v="0"/>
    <x v="222"/>
    <n v="36"/>
  </r>
  <r>
    <d v="2013-09-26T00:00:00"/>
    <s v="ativada"/>
    <s v="valor novo Onix"/>
    <x v="12"/>
    <s v="qualificada"/>
    <n v="0.8"/>
    <n v="1"/>
    <n v="12"/>
    <n v="0.26"/>
    <x v="0"/>
    <x v="262"/>
    <n v="39"/>
  </r>
  <r>
    <d v="2013-09-18T00:00:00"/>
    <s v="ativada"/>
    <s v="[Onix]"/>
    <x v="11"/>
    <s v="qualificada"/>
    <n v="0.65"/>
    <n v="867"/>
    <n v="6660"/>
    <n v="139.69999999999999"/>
    <x v="0"/>
    <x v="138"/>
    <n v="38"/>
  </r>
  <r>
    <d v="2013-09-21T00:00:00"/>
    <s v="ativada"/>
    <s v="quanto custa onix 2012"/>
    <x v="12"/>
    <s v="qualificada"/>
    <n v="0.8"/>
    <n v="1"/>
    <n v="4"/>
    <n v="0.45"/>
    <x v="0"/>
    <x v="186"/>
    <n v="38"/>
  </r>
  <r>
    <d v="2013-09-15T00:00:00"/>
    <s v="ativada"/>
    <s v="onix 2012 1.4"/>
    <x v="13"/>
    <s v="qualificada"/>
    <n v="0.48"/>
    <n v="0"/>
    <n v="4"/>
    <n v="0"/>
    <x v="0"/>
    <x v="194"/>
    <n v="37"/>
  </r>
  <r>
    <d v="2013-09-18T00:00:00"/>
    <s v="ativada"/>
    <s v="onix LTZ 2012"/>
    <x v="10"/>
    <s v="qualificada"/>
    <n v="0.8"/>
    <n v="0"/>
    <n v="5"/>
    <n v="0"/>
    <x v="0"/>
    <x v="164"/>
    <n v="38"/>
  </r>
  <r>
    <d v="2013-09-25T00:00:00"/>
    <s v="ativada"/>
    <s v="Onix GM mylink"/>
    <x v="15"/>
    <s v="qualificada"/>
    <n v="0.8"/>
    <n v="0"/>
    <n v="8"/>
    <n v="0"/>
    <x v="0"/>
    <x v="206"/>
    <n v="39"/>
  </r>
  <r>
    <d v="2013-09-07T00:00:00"/>
    <s v="ativada"/>
    <s v="valor novo onix 2014"/>
    <x v="12"/>
    <s v="qualificada"/>
    <n v="0.8"/>
    <n v="0"/>
    <n v="2"/>
    <n v="0"/>
    <x v="0"/>
    <x v="211"/>
    <n v="36"/>
  </r>
  <r>
    <d v="2013-09-04T00:00:00"/>
    <s v="ativada"/>
    <s v="Onix LTZ GM"/>
    <x v="10"/>
    <s v="qualificada"/>
    <n v="0.8"/>
    <n v="1"/>
    <n v="9"/>
    <n v="0.04"/>
    <x v="0"/>
    <x v="217"/>
    <n v="36"/>
  </r>
  <r>
    <d v="2013-09-12T00:00:00"/>
    <s v="ativada"/>
    <s v="preços Onyx"/>
    <x v="12"/>
    <s v="qualificada"/>
    <n v="0.19"/>
    <n v="0"/>
    <n v="1"/>
    <n v="0"/>
    <x v="0"/>
    <x v="156"/>
    <n v="37"/>
  </r>
  <r>
    <d v="2013-09-14T00:00:00"/>
    <s v="ativada"/>
    <s v="Onyx LTZ"/>
    <x v="10"/>
    <s v="qualificada"/>
    <n v="0.44"/>
    <n v="0"/>
    <n v="1"/>
    <n v="0"/>
    <x v="0"/>
    <x v="152"/>
    <n v="37"/>
  </r>
  <r>
    <d v="2013-09-15T00:00:00"/>
    <s v="ativada"/>
    <s v="valores onix 2013"/>
    <x v="12"/>
    <s v="qualificada"/>
    <n v="0.8"/>
    <n v="1"/>
    <n v="2"/>
    <n v="0.13"/>
    <x v="0"/>
    <x v="255"/>
    <n v="37"/>
  </r>
  <r>
    <d v="2013-09-15T00:00:00"/>
    <s v="ativada"/>
    <s v="Onyx news"/>
    <x v="18"/>
    <s v="qualificada"/>
    <n v="0.8"/>
    <n v="2"/>
    <n v="4"/>
    <n v="0.52"/>
    <x v="0"/>
    <x v="208"/>
    <n v="37"/>
  </r>
  <r>
    <d v="2013-09-11T00:00:00"/>
    <s v="ativada"/>
    <s v="Onix GM mylink"/>
    <x v="15"/>
    <s v="qualificada"/>
    <n v="0.8"/>
    <n v="1"/>
    <n v="7"/>
    <n v="0.56000000000000005"/>
    <x v="0"/>
    <x v="206"/>
    <n v="37"/>
  </r>
  <r>
    <d v="2013-08-31T00:00:00"/>
    <s v="ativada"/>
    <s v="onix LTZ 2012 chevrolet"/>
    <x v="10"/>
    <s v="qualificada"/>
    <n v="0.8"/>
    <n v="0"/>
    <n v="1"/>
    <n v="0"/>
    <x v="0"/>
    <x v="139"/>
    <n v="35"/>
  </r>
  <r>
    <d v="2013-09-27T00:00:00"/>
    <s v="ativada"/>
    <s v="Onix LTZ preços"/>
    <x v="12"/>
    <s v="qualificada"/>
    <n v="0.8"/>
    <n v="0"/>
    <n v="3"/>
    <n v="0"/>
    <x v="0"/>
    <x v="193"/>
    <n v="39"/>
  </r>
  <r>
    <d v="2013-09-17T00:00:00"/>
    <s v="ativada"/>
    <s v="onix LTZ 2012"/>
    <x v="10"/>
    <s v="qualificada"/>
    <n v="0.8"/>
    <n v="1"/>
    <n v="10"/>
    <n v="0.42"/>
    <x v="0"/>
    <x v="164"/>
    <n v="38"/>
  </r>
  <r>
    <d v="2013-09-08T00:00:00"/>
    <s v="ativada"/>
    <s v="Onix 1.8"/>
    <x v="13"/>
    <s v="qualificada"/>
    <n v="0.8"/>
    <n v="1"/>
    <n v="17"/>
    <n v="0.79"/>
    <x v="0"/>
    <x v="246"/>
    <n v="36"/>
  </r>
  <r>
    <d v="2013-09-18T00:00:00"/>
    <s v="ativada"/>
    <s v="valor Onyx"/>
    <x v="12"/>
    <s v="qualificada"/>
    <n v="0.42"/>
    <n v="0"/>
    <n v="5"/>
    <n v="0"/>
    <x v="0"/>
    <x v="249"/>
    <n v="38"/>
  </r>
  <r>
    <d v="2013-09-21T00:00:00"/>
    <s v="ativada"/>
    <s v="Onix ficha técnica"/>
    <x v="17"/>
    <s v="qualificada"/>
    <n v="0.8"/>
    <n v="0"/>
    <n v="2"/>
    <n v="0"/>
    <x v="0"/>
    <x v="179"/>
    <n v="38"/>
  </r>
  <r>
    <d v="2013-09-28T00:00:00"/>
    <s v="ativada"/>
    <s v="qual o valor Onix"/>
    <x v="12"/>
    <s v="qualificada"/>
    <n v="0.8"/>
    <n v="0"/>
    <n v="2"/>
    <n v="0"/>
    <x v="0"/>
    <x v="224"/>
    <n v="39"/>
  </r>
  <r>
    <d v="2013-09-06T00:00:00"/>
    <s v="ativada"/>
    <s v="onix LT 2012 preço"/>
    <x v="12"/>
    <s v="qualificada"/>
    <n v="0.8"/>
    <n v="0"/>
    <n v="1"/>
    <n v="0"/>
    <x v="0"/>
    <x v="214"/>
    <n v="36"/>
  </r>
  <r>
    <d v="2013-09-14T00:00:00"/>
    <s v="ativada"/>
    <s v="monte Onix"/>
    <x v="16"/>
    <s v="qualificada"/>
    <n v="0.3"/>
    <n v="27"/>
    <n v="58"/>
    <n v="3.04"/>
    <x v="0"/>
    <x v="175"/>
    <n v="37"/>
  </r>
  <r>
    <d v="2013-09-04T00:00:00"/>
    <s v="ativada"/>
    <s v="comercial Onyx"/>
    <x v="14"/>
    <s v="baixo volume de pesquisa"/>
    <n v="0.9"/>
    <n v="0"/>
    <n v="6"/>
    <n v="0"/>
    <x v="0"/>
    <x v="181"/>
    <n v="36"/>
  </r>
  <r>
    <d v="2013-09-19T00:00:00"/>
    <s v="ativada"/>
    <s v="onix 2014 1.0"/>
    <x v="13"/>
    <s v="qualificada"/>
    <n v="0.8"/>
    <n v="1"/>
    <n v="7"/>
    <n v="0.6"/>
    <x v="0"/>
    <x v="213"/>
    <n v="38"/>
  </r>
  <r>
    <d v="2013-08-29T00:00:00"/>
    <s v="ativada"/>
    <s v="onix 2013 1.4"/>
    <x v="13"/>
    <s v="qualificada"/>
    <n v="0.8"/>
    <n v="2"/>
    <n v="32"/>
    <n v="0.53"/>
    <x v="0"/>
    <x v="256"/>
    <n v="35"/>
  </r>
  <r>
    <d v="2013-09-04T00:00:00"/>
    <s v="ativada"/>
    <s v="onix 2014 1.4"/>
    <x v="13"/>
    <s v="qualificada"/>
    <n v="0.7"/>
    <n v="2"/>
    <n v="35"/>
    <n v="1.17"/>
    <x v="0"/>
    <x v="242"/>
    <n v="36"/>
  </r>
  <r>
    <d v="2013-09-01T00:00:00"/>
    <s v="ativada"/>
    <s v="preços Onyx"/>
    <x v="12"/>
    <s v="qualificada"/>
    <n v="0.19"/>
    <n v="1"/>
    <n v="5"/>
    <n v="0.16"/>
    <x v="0"/>
    <x v="156"/>
    <n v="35"/>
  </r>
  <r>
    <d v="2013-09-21T00:00:00"/>
    <s v="ativada"/>
    <s v="valores Onix"/>
    <x v="12"/>
    <s v="qualificada"/>
    <n v="0.25"/>
    <n v="0"/>
    <n v="2"/>
    <n v="0"/>
    <x v="0"/>
    <x v="153"/>
    <n v="38"/>
  </r>
  <r>
    <d v="2013-08-31T00:00:00"/>
    <s v="ativada"/>
    <s v="preços novo Onix"/>
    <x v="12"/>
    <s v="qualificada"/>
    <n v="0.25"/>
    <n v="2"/>
    <n v="10"/>
    <n v="0.33"/>
    <x v="0"/>
    <x v="230"/>
    <n v="35"/>
  </r>
  <r>
    <d v="2013-09-14T00:00:00"/>
    <s v="ativada"/>
    <s v="preço novo onix 2013"/>
    <x v="12"/>
    <s v="qualificada"/>
    <n v="0.8"/>
    <n v="0"/>
    <n v="2"/>
    <n v="0"/>
    <x v="0"/>
    <x v="170"/>
    <n v="37"/>
  </r>
  <r>
    <d v="2013-09-16T00:00:00"/>
    <s v="ativada"/>
    <s v="onix LTZ 2013"/>
    <x v="10"/>
    <s v="qualificada"/>
    <n v="0.8"/>
    <n v="0"/>
    <n v="5"/>
    <n v="0"/>
    <x v="0"/>
    <x v="144"/>
    <n v="38"/>
  </r>
  <r>
    <d v="2013-09-07T00:00:00"/>
    <s v="ativada"/>
    <s v="valor Onyx"/>
    <x v="12"/>
    <s v="qualificada"/>
    <n v="0.42"/>
    <n v="0"/>
    <n v="3"/>
    <n v="0"/>
    <x v="0"/>
    <x v="249"/>
    <n v="36"/>
  </r>
  <r>
    <d v="2013-09-27T00:00:00"/>
    <s v="ativada"/>
    <s v="Onix LT preço"/>
    <x v="12"/>
    <s v="qualificada"/>
    <n v="0.54"/>
    <n v="3"/>
    <n v="12"/>
    <n v="0.68"/>
    <x v="0"/>
    <x v="220"/>
    <n v="39"/>
  </r>
  <r>
    <d v="2013-09-24T00:00:00"/>
    <s v="ativada"/>
    <s v="onix LTZ 2014"/>
    <x v="10"/>
    <s v="qualificada"/>
    <n v="0.8"/>
    <n v="4"/>
    <n v="20"/>
    <n v="0.51"/>
    <x v="0"/>
    <x v="266"/>
    <n v="39"/>
  </r>
  <r>
    <d v="2013-09-01T00:00:00"/>
    <s v="ativada"/>
    <s v="valor novo onix 2013"/>
    <x v="12"/>
    <s v="qualificada"/>
    <n v="0.8"/>
    <n v="0"/>
    <n v="1"/>
    <n v="0"/>
    <x v="0"/>
    <x v="227"/>
    <n v="35"/>
  </r>
  <r>
    <d v="2013-09-06T00:00:00"/>
    <s v="ativada"/>
    <s v="[preço Onix]"/>
    <x v="12"/>
    <s v="qualificada"/>
    <n v="0.36"/>
    <n v="22"/>
    <n v="116"/>
    <n v="3.02"/>
    <x v="0"/>
    <x v="180"/>
    <n v="36"/>
  </r>
  <r>
    <d v="2013-09-04T00:00:00"/>
    <s v="ativada"/>
    <s v="qual o valor Onix"/>
    <x v="12"/>
    <s v="qualificada"/>
    <n v="0.8"/>
    <n v="4"/>
    <n v="19"/>
    <n v="1.23"/>
    <x v="0"/>
    <x v="224"/>
    <n v="36"/>
  </r>
  <r>
    <d v="2013-09-18T00:00:00"/>
    <s v="ativada"/>
    <s v="preço Onix"/>
    <x v="12"/>
    <s v="qualificada"/>
    <n v="0.36"/>
    <n v="148"/>
    <n v="793"/>
    <n v="27.95"/>
    <x v="0"/>
    <x v="180"/>
    <n v="38"/>
  </r>
  <r>
    <d v="2013-09-12T00:00:00"/>
    <s v="ativada"/>
    <s v="Onix LTZ preços"/>
    <x v="12"/>
    <s v="qualificada"/>
    <n v="0.8"/>
    <n v="1"/>
    <n v="6"/>
    <n v="0.28000000000000003"/>
    <x v="0"/>
    <x v="193"/>
    <n v="37"/>
  </r>
  <r>
    <d v="2013-08-28T00:00:00"/>
    <s v="ativada"/>
    <s v="Onix ficha técnica"/>
    <x v="17"/>
    <s v="qualificada"/>
    <n v="0.8"/>
    <n v="1"/>
    <n v="5"/>
    <n v="0.17"/>
    <x v="0"/>
    <x v="179"/>
    <n v="35"/>
  </r>
  <r>
    <d v="2013-09-07T00:00:00"/>
    <s v="ativada"/>
    <s v="Onix LT preço"/>
    <x v="12"/>
    <s v="qualificada"/>
    <n v="0.54"/>
    <n v="2"/>
    <n v="12"/>
    <n v="0.28999999999999998"/>
    <x v="0"/>
    <x v="220"/>
    <n v="36"/>
  </r>
  <r>
    <d v="2013-09-27T00:00:00"/>
    <s v="ativada"/>
    <s v="monte Onix"/>
    <x v="16"/>
    <s v="qualificada"/>
    <n v="0.3"/>
    <n v="12"/>
    <n v="18"/>
    <n v="0.85"/>
    <x v="0"/>
    <x v="175"/>
    <n v="39"/>
  </r>
  <r>
    <d v="2013-09-17T00:00:00"/>
    <s v="ativada"/>
    <s v="preço novo onix 2014"/>
    <x v="12"/>
    <s v="qualificada"/>
    <n v="0.8"/>
    <n v="1"/>
    <n v="6"/>
    <n v="0.04"/>
    <x v="0"/>
    <x v="167"/>
    <n v="38"/>
  </r>
  <r>
    <d v="2013-09-22T00:00:00"/>
    <s v="ativada"/>
    <s v="Novo Onix LTZ"/>
    <x v="10"/>
    <s v="qualificada"/>
    <n v="0.8"/>
    <n v="1"/>
    <n v="6"/>
    <n v="0.78"/>
    <x v="0"/>
    <x v="196"/>
    <n v="38"/>
  </r>
  <r>
    <d v="2013-09-18T00:00:00"/>
    <s v="ativada"/>
    <s v="Onix LTZ especificações"/>
    <x v="17"/>
    <s v="qualificada"/>
    <n v="0.8"/>
    <n v="0"/>
    <n v="3"/>
    <n v="0"/>
    <x v="0"/>
    <x v="187"/>
    <n v="38"/>
  </r>
  <r>
    <d v="2013-08-31T00:00:00"/>
    <s v="ativada"/>
    <s v="Onix my link"/>
    <x v="15"/>
    <s v="qualificada"/>
    <n v="0.8"/>
    <n v="3"/>
    <n v="52"/>
    <n v="0.86"/>
    <x v="0"/>
    <x v="183"/>
    <n v="35"/>
  </r>
  <r>
    <d v="2013-09-18T00:00:00"/>
    <s v="ativada"/>
    <s v="Onyx 1.8"/>
    <x v="13"/>
    <s v="qualificada"/>
    <n v="0.8"/>
    <n v="0"/>
    <n v="1"/>
    <n v="0"/>
    <x v="0"/>
    <x v="202"/>
    <n v="38"/>
  </r>
  <r>
    <d v="2013-09-04T00:00:00"/>
    <s v="ativada"/>
    <s v="Onix 2.0"/>
    <x v="13"/>
    <s v="qualificada"/>
    <n v="0.28000000000000003"/>
    <n v="2"/>
    <n v="4"/>
    <n v="0.24"/>
    <x v="0"/>
    <x v="201"/>
    <n v="36"/>
  </r>
  <r>
    <d v="2013-09-15T00:00:00"/>
    <s v="ativada"/>
    <s v="onix LTZ 2013 preço"/>
    <x v="12"/>
    <s v="qualificada"/>
    <n v="0.8"/>
    <n v="1"/>
    <n v="4"/>
    <n v="0.21"/>
    <x v="0"/>
    <x v="223"/>
    <n v="37"/>
  </r>
  <r>
    <d v="2013-09-27T00:00:00"/>
    <s v="ativada"/>
    <s v="Onyx my link"/>
    <x v="15"/>
    <s v="qualificada"/>
    <n v="1"/>
    <n v="1"/>
    <n v="12"/>
    <n v="0.33"/>
    <x v="0"/>
    <x v="237"/>
    <n v="39"/>
  </r>
  <r>
    <d v="2013-09-07T00:00:00"/>
    <s v="ativada"/>
    <s v="onix LTZ 2014 chevrolet"/>
    <x v="10"/>
    <s v="qualificada"/>
    <n v="0.8"/>
    <n v="0"/>
    <n v="1"/>
    <n v="0"/>
    <x v="0"/>
    <x v="210"/>
    <n v="36"/>
  </r>
  <r>
    <d v="2013-09-05T00:00:00"/>
    <s v="ativada"/>
    <s v="onix LTZ 2013 chevrolet"/>
    <x v="10"/>
    <s v="qualificada"/>
    <n v="0.8"/>
    <n v="2"/>
    <n v="4"/>
    <n v="0.85"/>
    <x v="0"/>
    <x v="173"/>
    <n v="36"/>
  </r>
  <r>
    <d v="2013-09-23T00:00:00"/>
    <s v="ativada"/>
    <s v="preço onix 2014"/>
    <x v="12"/>
    <s v="qualificada"/>
    <n v="0.18"/>
    <n v="26"/>
    <n v="153"/>
    <n v="1.93"/>
    <x v="0"/>
    <x v="159"/>
    <n v="39"/>
  </r>
  <r>
    <d v="2013-09-09T00:00:00"/>
    <s v="ativada"/>
    <s v="Onix 1.8"/>
    <x v="13"/>
    <s v="qualificada"/>
    <n v="0.8"/>
    <n v="5"/>
    <n v="22"/>
    <n v="1.45"/>
    <x v="0"/>
    <x v="246"/>
    <n v="37"/>
  </r>
  <r>
    <d v="2013-09-08T00:00:00"/>
    <s v="ativada"/>
    <s v="novo Onix"/>
    <x v="11"/>
    <s v="qualificada"/>
    <n v="0.38"/>
    <n v="27"/>
    <n v="185"/>
    <n v="4.03"/>
    <x v="0"/>
    <x v="171"/>
    <n v="36"/>
  </r>
  <r>
    <d v="2013-09-29T00:00:00"/>
    <s v="ativada"/>
    <s v="Onix LTZ valores"/>
    <x v="12"/>
    <s v="qualificada"/>
    <n v="0.8"/>
    <n v="1"/>
    <n v="1"/>
    <n v="0.72"/>
    <x v="0"/>
    <x v="275"/>
    <n v="39"/>
  </r>
  <r>
    <d v="2013-08-30T00:00:00"/>
    <s v="ativada"/>
    <s v="valor onix 2014"/>
    <x v="12"/>
    <s v="qualificada"/>
    <n v="0.8"/>
    <n v="2"/>
    <n v="14"/>
    <n v="0.68"/>
    <x v="0"/>
    <x v="192"/>
    <n v="35"/>
  </r>
  <r>
    <d v="2013-09-01T00:00:00"/>
    <s v="ativada"/>
    <s v="valores onix 2013"/>
    <x v="12"/>
    <s v="qualificada"/>
    <n v="0.8"/>
    <n v="0"/>
    <n v="1"/>
    <n v="0"/>
    <x v="0"/>
    <x v="255"/>
    <n v="35"/>
  </r>
  <r>
    <d v="2013-09-28T00:00:00"/>
    <s v="ativada"/>
    <s v="Onix LT preço"/>
    <x v="12"/>
    <s v="qualificada"/>
    <n v="0.54"/>
    <n v="2"/>
    <n v="13"/>
    <n v="0.75"/>
    <x v="0"/>
    <x v="220"/>
    <n v="39"/>
  </r>
  <r>
    <d v="2013-09-04T00:00:00"/>
    <s v="ativada"/>
    <s v="Onix mylink"/>
    <x v="15"/>
    <s v="qualificada"/>
    <n v="0.7"/>
    <n v="7"/>
    <n v="120"/>
    <n v="0.98"/>
    <x v="0"/>
    <x v="176"/>
    <n v="36"/>
  </r>
  <r>
    <d v="2013-08-30T00:00:00"/>
    <s v="ativada"/>
    <s v="novo Onyx"/>
    <x v="11"/>
    <s v="qualificada"/>
    <n v="0.8"/>
    <n v="3"/>
    <n v="14"/>
    <n v="1.2"/>
    <x v="0"/>
    <x v="157"/>
    <n v="35"/>
  </r>
  <r>
    <d v="2013-09-29T00:00:00"/>
    <s v="ativada"/>
    <s v="Onix LTZ GM"/>
    <x v="10"/>
    <s v="qualificada"/>
    <n v="0.8"/>
    <n v="2"/>
    <n v="15"/>
    <n v="0.65"/>
    <x v="0"/>
    <x v="217"/>
    <n v="39"/>
  </r>
  <r>
    <d v="2013-08-29T00:00:00"/>
    <s v="ativada"/>
    <s v="comercial Onix"/>
    <x v="14"/>
    <s v="qualificada"/>
    <n v="0.9"/>
    <n v="2"/>
    <n v="20"/>
    <n v="1.27"/>
    <x v="0"/>
    <x v="146"/>
    <n v="35"/>
  </r>
  <r>
    <d v="2013-08-29T00:00:00"/>
    <s v="ativada"/>
    <s v="valor Onyx"/>
    <x v="12"/>
    <s v="qualificada"/>
    <n v="0.42"/>
    <n v="1"/>
    <n v="6"/>
    <n v="0.42"/>
    <x v="0"/>
    <x v="249"/>
    <n v="35"/>
  </r>
  <r>
    <d v="2013-09-04T00:00:00"/>
    <s v="ativada"/>
    <s v="carros onix LTZ 2012"/>
    <x v="10"/>
    <s v="qualificada"/>
    <n v="0.8"/>
    <n v="0"/>
    <n v="1"/>
    <n v="0"/>
    <x v="0"/>
    <x v="203"/>
    <n v="36"/>
  </r>
  <r>
    <d v="2013-09-13T00:00:00"/>
    <s v="ativada"/>
    <s v="preço novo Onix"/>
    <x v="12"/>
    <s v="qualificada"/>
    <n v="0.23"/>
    <n v="4"/>
    <n v="19"/>
    <n v="0.41"/>
    <x v="0"/>
    <x v="169"/>
    <n v="37"/>
  </r>
  <r>
    <d v="2013-09-17T00:00:00"/>
    <s v="ativada"/>
    <s v="Onix LT ficha técnica"/>
    <x v="17"/>
    <s v="qualificada"/>
    <n v="0.8"/>
    <n v="1"/>
    <n v="1"/>
    <n v="0.75"/>
    <x v="0"/>
    <x v="254"/>
    <n v="38"/>
  </r>
  <r>
    <d v="2013-09-19T00:00:00"/>
    <s v="ativada"/>
    <s v="onix LS 2014 preço"/>
    <x v="12"/>
    <s v="qualificada"/>
    <n v="0.8"/>
    <n v="0"/>
    <n v="1"/>
    <n v="0"/>
    <x v="0"/>
    <x v="234"/>
    <n v="38"/>
  </r>
  <r>
    <d v="2013-09-25T00:00:00"/>
    <s v="ativada"/>
    <s v="onix 2013 1.0"/>
    <x v="13"/>
    <s v="qualificada"/>
    <n v="0.8"/>
    <n v="1"/>
    <n v="9"/>
    <n v="0.48"/>
    <x v="0"/>
    <x v="222"/>
    <n v="39"/>
  </r>
  <r>
    <d v="2013-09-03T00:00:00"/>
    <s v="ativada"/>
    <s v="Onix my link"/>
    <x v="15"/>
    <s v="qualificada"/>
    <n v="0.8"/>
    <n v="1"/>
    <n v="34"/>
    <n v="0.51"/>
    <x v="0"/>
    <x v="183"/>
    <n v="36"/>
  </r>
  <r>
    <d v="2013-09-18T00:00:00"/>
    <s v="ativada"/>
    <s v="quanto custa Onix"/>
    <x v="12"/>
    <s v="qualificada"/>
    <n v="0.3"/>
    <n v="13"/>
    <n v="40"/>
    <n v="1.52"/>
    <x v="0"/>
    <x v="151"/>
    <n v="38"/>
  </r>
  <r>
    <d v="2013-08-31T00:00:00"/>
    <s v="ativada"/>
    <s v="onix LTZ 2014 valor"/>
    <x v="12"/>
    <s v="qualificada"/>
    <n v="0.8"/>
    <n v="0"/>
    <n v="2"/>
    <n v="0"/>
    <x v="0"/>
    <x v="276"/>
    <n v="35"/>
  </r>
  <r>
    <d v="2013-08-28T00:00:00"/>
    <s v="ativada"/>
    <s v="[preço Onix]"/>
    <x v="12"/>
    <s v="qualificada"/>
    <n v="0.36"/>
    <n v="28"/>
    <n v="98"/>
    <n v="4.3600000000000003"/>
    <x v="0"/>
    <x v="180"/>
    <n v="35"/>
  </r>
  <r>
    <d v="2013-09-02T00:00:00"/>
    <s v="ativada"/>
    <s v="qual o valor onix 2013"/>
    <x v="12"/>
    <s v="qualificada"/>
    <n v="0.8"/>
    <n v="0"/>
    <n v="1"/>
    <n v="0"/>
    <x v="0"/>
    <x v="270"/>
    <n v="36"/>
  </r>
  <r>
    <d v="2013-09-19T00:00:00"/>
    <s v="ativada"/>
    <s v="onix LTZ 2012 preço"/>
    <x v="12"/>
    <s v="qualificada"/>
    <n v="0.8"/>
    <n v="0"/>
    <n v="1"/>
    <n v="0"/>
    <x v="0"/>
    <x v="205"/>
    <n v="38"/>
  </r>
  <r>
    <d v="2013-09-06T00:00:00"/>
    <s v="ativada"/>
    <s v="Novo Onix LTZ"/>
    <x v="10"/>
    <s v="qualificada"/>
    <n v="0.8"/>
    <n v="1"/>
    <n v="16"/>
    <n v="0.14000000000000001"/>
    <x v="0"/>
    <x v="196"/>
    <n v="36"/>
  </r>
  <r>
    <d v="2013-09-04T00:00:00"/>
    <s v="ativada"/>
    <s v="preços novo Onix"/>
    <x v="12"/>
    <s v="qualificada"/>
    <n v="0.25"/>
    <n v="0"/>
    <n v="13"/>
    <n v="0"/>
    <x v="0"/>
    <x v="230"/>
    <n v="36"/>
  </r>
  <r>
    <d v="2013-09-04T00:00:00"/>
    <s v="ativada"/>
    <s v="preço onix 2013"/>
    <x v="12"/>
    <s v="qualificada"/>
    <n v="0.34"/>
    <n v="22"/>
    <n v="145"/>
    <n v="3.67"/>
    <x v="0"/>
    <x v="204"/>
    <n v="36"/>
  </r>
  <r>
    <d v="2013-09-01T00:00:00"/>
    <s v="ativada"/>
    <s v="onix LTZ 2013 preço"/>
    <x v="12"/>
    <s v="qualificada"/>
    <n v="0.8"/>
    <n v="3"/>
    <n v="5"/>
    <n v="0.67"/>
    <x v="0"/>
    <x v="223"/>
    <n v="35"/>
  </r>
  <r>
    <d v="2013-09-18T00:00:00"/>
    <s v="ativada"/>
    <s v="onix LTZ 2013"/>
    <x v="10"/>
    <s v="qualificada"/>
    <n v="0.8"/>
    <n v="1"/>
    <n v="6"/>
    <n v="0.19"/>
    <x v="0"/>
    <x v="144"/>
    <n v="38"/>
  </r>
  <r>
    <d v="2013-09-16T00:00:00"/>
    <s v="ativada"/>
    <s v="propaganda novo Onix"/>
    <x v="14"/>
    <s v="qualificada"/>
    <n v="0.8"/>
    <n v="0"/>
    <n v="2"/>
    <n v="0"/>
    <x v="0"/>
    <x v="277"/>
    <n v="38"/>
  </r>
  <r>
    <d v="2013-09-16T00:00:00"/>
    <s v="ativada"/>
    <s v="Onyx news"/>
    <x v="18"/>
    <s v="qualificada"/>
    <n v="0.8"/>
    <n v="0"/>
    <n v="4"/>
    <n v="0"/>
    <x v="0"/>
    <x v="208"/>
    <n v="38"/>
  </r>
  <r>
    <d v="2013-08-28T00:00:00"/>
    <s v="ativada"/>
    <s v="onix 2013 1.0"/>
    <x v="13"/>
    <s v="qualificada"/>
    <n v="0.8"/>
    <n v="1"/>
    <n v="6"/>
    <n v="0.77"/>
    <x v="0"/>
    <x v="222"/>
    <n v="35"/>
  </r>
  <r>
    <d v="2013-09-07T00:00:00"/>
    <s v="ativada"/>
    <s v="novo Onix 1.0"/>
    <x v="13"/>
    <s v="qualificada"/>
    <n v="0.8"/>
    <n v="0"/>
    <n v="8"/>
    <n v="0"/>
    <x v="0"/>
    <x v="141"/>
    <n v="36"/>
  </r>
  <r>
    <d v="2013-09-11T00:00:00"/>
    <s v="ativada"/>
    <s v="[preço Onix]"/>
    <x v="12"/>
    <s v="qualificada"/>
    <n v="0.36"/>
    <n v="23"/>
    <n v="122"/>
    <n v="2.63"/>
    <x v="0"/>
    <x v="180"/>
    <n v="37"/>
  </r>
  <r>
    <d v="2013-09-01T00:00:00"/>
    <s v="ativada"/>
    <s v="Onix LTZ quanto custa"/>
    <x v="12"/>
    <s v="qualificada"/>
    <n v="0.8"/>
    <n v="0"/>
    <n v="4"/>
    <n v="0"/>
    <x v="0"/>
    <x v="241"/>
    <n v="35"/>
  </r>
  <r>
    <d v="2013-09-08T00:00:00"/>
    <s v="ativada"/>
    <s v="Onix especificações"/>
    <x v="17"/>
    <s v="qualificada"/>
    <n v="0.8"/>
    <n v="1"/>
    <n v="13"/>
    <n v="0.68"/>
    <x v="0"/>
    <x v="245"/>
    <n v="36"/>
  </r>
  <r>
    <d v="2013-09-06T00:00:00"/>
    <s v="ativada"/>
    <s v="monte Onyx"/>
    <x v="16"/>
    <s v="qualificada"/>
    <n v="0.8"/>
    <n v="1"/>
    <n v="7"/>
    <n v="0.37"/>
    <x v="0"/>
    <x v="236"/>
    <n v="36"/>
  </r>
  <r>
    <d v="2013-08-31T00:00:00"/>
    <s v="ativada"/>
    <s v="Onyx 2.0"/>
    <x v="13"/>
    <s v="qualificada"/>
    <n v="0.8"/>
    <n v="11"/>
    <n v="61"/>
    <n v="5.28"/>
    <x v="0"/>
    <x v="142"/>
    <n v="35"/>
  </r>
  <r>
    <d v="2013-09-24T00:00:00"/>
    <s v="ativada"/>
    <s v="Onix 2013 mylink"/>
    <x v="15"/>
    <s v="qualificada"/>
    <n v="0.8"/>
    <n v="0"/>
    <n v="2"/>
    <n v="0"/>
    <x v="0"/>
    <x v="232"/>
    <n v="39"/>
  </r>
  <r>
    <d v="2013-09-21T00:00:00"/>
    <s v="ativada"/>
    <s v="onix LT 2014 preço"/>
    <x v="12"/>
    <s v="qualificada"/>
    <n v="0.8"/>
    <n v="0"/>
    <n v="2"/>
    <n v="0"/>
    <x v="0"/>
    <x v="259"/>
    <n v="38"/>
  </r>
  <r>
    <d v="2013-09-13T00:00:00"/>
    <s v="ativada"/>
    <s v="novo Onix 1.0"/>
    <x v="13"/>
    <s v="qualificada"/>
    <n v="0.8"/>
    <n v="0"/>
    <n v="1"/>
    <n v="0"/>
    <x v="0"/>
    <x v="141"/>
    <n v="37"/>
  </r>
  <r>
    <d v="2013-09-29T00:00:00"/>
    <s v="ativada"/>
    <s v="Onix GM my link"/>
    <x v="15"/>
    <s v="qualificada"/>
    <n v="0.8"/>
    <n v="0"/>
    <n v="1"/>
    <n v="0"/>
    <x v="0"/>
    <x v="272"/>
    <n v="39"/>
  </r>
  <r>
    <d v="2013-09-03T00:00:00"/>
    <s v="ativada"/>
    <s v="Onix especificações"/>
    <x v="17"/>
    <s v="qualificada"/>
    <n v="0.8"/>
    <n v="0"/>
    <n v="12"/>
    <n v="0"/>
    <x v="0"/>
    <x v="245"/>
    <n v="36"/>
  </r>
  <r>
    <d v="2013-09-15T00:00:00"/>
    <s v="ativada"/>
    <s v="onix 2013 1.0"/>
    <x v="13"/>
    <s v="qualificada"/>
    <n v="0.8"/>
    <n v="0"/>
    <n v="9"/>
    <n v="0"/>
    <x v="0"/>
    <x v="222"/>
    <n v="37"/>
  </r>
  <r>
    <d v="2013-09-14T00:00:00"/>
    <s v="ativada"/>
    <s v="Onyx 1.4"/>
    <x v="13"/>
    <s v="qualificada"/>
    <n v="0.47"/>
    <n v="3"/>
    <n v="18"/>
    <n v="0.56000000000000005"/>
    <x v="0"/>
    <x v="251"/>
    <n v="37"/>
  </r>
  <r>
    <d v="2013-09-17T00:00:00"/>
    <s v="ativada"/>
    <s v="valor onix 2014"/>
    <x v="12"/>
    <s v="qualificada"/>
    <n v="0.8"/>
    <n v="4"/>
    <n v="15"/>
    <n v="1.27"/>
    <x v="0"/>
    <x v="192"/>
    <n v="38"/>
  </r>
  <r>
    <d v="2013-09-18T00:00:00"/>
    <s v="ativada"/>
    <s v="preço novo Onyx"/>
    <x v="12"/>
    <s v="qualificada"/>
    <n v="0.8"/>
    <n v="1"/>
    <n v="3"/>
    <n v="0.2"/>
    <x v="0"/>
    <x v="228"/>
    <n v="38"/>
  </r>
  <r>
    <d v="2013-08-30T00:00:00"/>
    <s v="ativada"/>
    <s v="valores onix 2014"/>
    <x v="12"/>
    <s v="qualificada"/>
    <n v="0.8"/>
    <n v="1"/>
    <n v="1"/>
    <n v="0.74"/>
    <x v="0"/>
    <x v="197"/>
    <n v="35"/>
  </r>
  <r>
    <d v="2013-09-07T00:00:00"/>
    <s v="ativada"/>
    <s v="monte Onyx"/>
    <x v="16"/>
    <s v="qualificada"/>
    <n v="0.8"/>
    <n v="0"/>
    <n v="4"/>
    <n v="0"/>
    <x v="0"/>
    <x v="236"/>
    <n v="36"/>
  </r>
  <r>
    <d v="2013-08-30T00:00:00"/>
    <s v="ativada"/>
    <s v="preço Onyx"/>
    <x v="12"/>
    <s v="qualificada"/>
    <n v="0.55000000000000004"/>
    <n v="21"/>
    <n v="159"/>
    <n v="5.56"/>
    <x v="0"/>
    <x v="258"/>
    <n v="35"/>
  </r>
  <r>
    <d v="2013-09-23T00:00:00"/>
    <s v="ativada"/>
    <s v="Onix especificações"/>
    <x v="17"/>
    <s v="qualificada"/>
    <n v="0.8"/>
    <n v="0"/>
    <n v="9"/>
    <n v="0"/>
    <x v="0"/>
    <x v="245"/>
    <n v="39"/>
  </r>
  <r>
    <d v="2013-09-16T00:00:00"/>
    <s v="ativada"/>
    <s v="[Onix]"/>
    <x v="11"/>
    <s v="qualificada"/>
    <n v="0.65"/>
    <n v="1163"/>
    <n v="7579"/>
    <n v="209.2"/>
    <x v="0"/>
    <x v="138"/>
    <n v="38"/>
  </r>
  <r>
    <d v="2013-09-22T00:00:00"/>
    <s v="ativada"/>
    <s v="onix LTZ 2014 preço"/>
    <x v="12"/>
    <s v="qualificada"/>
    <n v="0.8"/>
    <n v="0"/>
    <n v="6"/>
    <n v="0"/>
    <x v="0"/>
    <x v="155"/>
    <n v="38"/>
  </r>
  <r>
    <d v="2013-09-12T00:00:00"/>
    <s v="pausado"/>
    <s v="preços onix 2012"/>
    <x v="12"/>
    <s v="pausada"/>
    <n v="0.8"/>
    <n v="2"/>
    <n v="9"/>
    <n v="0.33"/>
    <x v="0"/>
    <x v="269"/>
    <n v="37"/>
  </r>
  <r>
    <d v="2013-08-28T00:00:00"/>
    <s v="ativada"/>
    <s v="comercial Onyx"/>
    <x v="14"/>
    <s v="baixo volume de pesquisa"/>
    <n v="0.9"/>
    <n v="0"/>
    <n v="19"/>
    <n v="0"/>
    <x v="0"/>
    <x v="181"/>
    <n v="35"/>
  </r>
  <r>
    <d v="2013-08-31T00:00:00"/>
    <s v="ativada"/>
    <s v="onix LTZ 2012"/>
    <x v="10"/>
    <s v="qualificada"/>
    <n v="0.8"/>
    <n v="4"/>
    <n v="33"/>
    <n v="0.95"/>
    <x v="0"/>
    <x v="164"/>
    <n v="35"/>
  </r>
  <r>
    <d v="2013-09-18T00:00:00"/>
    <s v="ativada"/>
    <s v="comercial Onix"/>
    <x v="14"/>
    <s v="qualificada"/>
    <n v="0.9"/>
    <n v="1"/>
    <n v="14"/>
    <n v="0.21"/>
    <x v="0"/>
    <x v="146"/>
    <n v="38"/>
  </r>
  <r>
    <d v="2013-09-17T00:00:00"/>
    <s v="ativada"/>
    <s v="Onyx"/>
    <x v="11"/>
    <s v="qualificada"/>
    <n v="0.6"/>
    <n v="5"/>
    <n v="237"/>
    <n v="1.85"/>
    <x v="0"/>
    <x v="184"/>
    <n v="38"/>
  </r>
  <r>
    <d v="2013-09-08T00:00:00"/>
    <s v="ativada"/>
    <s v="valor onix 2012"/>
    <x v="12"/>
    <s v="qualificada"/>
    <n v="0.46"/>
    <n v="0"/>
    <n v="2"/>
    <n v="0"/>
    <x v="0"/>
    <x v="154"/>
    <n v="36"/>
  </r>
  <r>
    <d v="2013-09-24T00:00:00"/>
    <s v="ativada"/>
    <s v="onix LTZ 2012 preço"/>
    <x v="12"/>
    <s v="qualificada"/>
    <n v="0.8"/>
    <n v="0"/>
    <n v="1"/>
    <n v="0"/>
    <x v="0"/>
    <x v="205"/>
    <n v="39"/>
  </r>
  <r>
    <d v="2013-08-31T00:00:00"/>
    <s v="ativada"/>
    <s v="onix 2014 1.4"/>
    <x v="13"/>
    <s v="qualificada"/>
    <n v="0.7"/>
    <n v="12"/>
    <n v="60"/>
    <n v="3.46"/>
    <x v="0"/>
    <x v="242"/>
    <n v="35"/>
  </r>
  <r>
    <d v="2013-08-29T00:00:00"/>
    <s v="ativada"/>
    <s v="novo Onyx"/>
    <x v="11"/>
    <s v="qualificada"/>
    <n v="0.8"/>
    <n v="3"/>
    <n v="17"/>
    <n v="1.64"/>
    <x v="0"/>
    <x v="157"/>
    <n v="35"/>
  </r>
  <r>
    <d v="2013-09-09T00:00:00"/>
    <s v="ativada"/>
    <s v="onix LTZ 2013"/>
    <x v="10"/>
    <s v="qualificada"/>
    <n v="0.8"/>
    <n v="1"/>
    <n v="9"/>
    <n v="0.09"/>
    <x v="0"/>
    <x v="144"/>
    <n v="37"/>
  </r>
  <r>
    <d v="2013-09-05T00:00:00"/>
    <s v="ativada"/>
    <s v="Onix news"/>
    <x v="18"/>
    <s v="qualificada"/>
    <n v="0.8"/>
    <n v="0"/>
    <n v="3"/>
    <n v="0"/>
    <x v="0"/>
    <x v="218"/>
    <n v="36"/>
  </r>
  <r>
    <d v="2013-08-29T00:00:00"/>
    <s v="ativada"/>
    <s v="Onix mylink"/>
    <x v="15"/>
    <s v="qualificada"/>
    <n v="0.7"/>
    <n v="14"/>
    <n v="226"/>
    <n v="1.82"/>
    <x v="0"/>
    <x v="176"/>
    <n v="35"/>
  </r>
  <r>
    <d v="2013-09-25T00:00:00"/>
    <s v="ativada"/>
    <s v="onix 2013 1.8"/>
    <x v="13"/>
    <s v="qualificada"/>
    <n v="0.8"/>
    <n v="0"/>
    <n v="1"/>
    <n v="0"/>
    <x v="0"/>
    <x v="278"/>
    <n v="39"/>
  </r>
  <r>
    <d v="2013-09-12T00:00:00"/>
    <s v="ativada"/>
    <s v="onix 2014 1.4"/>
    <x v="13"/>
    <s v="qualificada"/>
    <n v="0.7"/>
    <n v="5"/>
    <n v="43"/>
    <n v="1.85"/>
    <x v="0"/>
    <x v="242"/>
    <n v="37"/>
  </r>
  <r>
    <d v="2013-09-08T00:00:00"/>
    <s v="ativada"/>
    <s v="novo Onix 1.4"/>
    <x v="13"/>
    <s v="qualificada"/>
    <n v="0.8"/>
    <n v="3"/>
    <n v="14"/>
    <n v="1.25"/>
    <x v="0"/>
    <x v="221"/>
    <n v="36"/>
  </r>
  <r>
    <d v="2013-09-06T00:00:00"/>
    <s v="ativada"/>
    <s v="valores onix 2014"/>
    <x v="12"/>
    <s v="qualificada"/>
    <n v="0.8"/>
    <n v="0"/>
    <n v="3"/>
    <n v="0"/>
    <x v="0"/>
    <x v="197"/>
    <n v="36"/>
  </r>
  <r>
    <d v="2013-09-10T00:00:00"/>
    <s v="ativada"/>
    <s v="onix LTZ 2014 GM"/>
    <x v="10"/>
    <s v="baixo volume de pesquisa"/>
    <n v="0.8"/>
    <n v="1"/>
    <n v="1"/>
    <n v="0.13"/>
    <x v="0"/>
    <x v="162"/>
    <n v="37"/>
  </r>
  <r>
    <d v="2013-09-01T00:00:00"/>
    <s v="ativada"/>
    <s v="[Onix]"/>
    <x v="11"/>
    <s v="qualificada"/>
    <n v="0.65"/>
    <n v="1303"/>
    <n v="6544"/>
    <n v="198.65"/>
    <x v="0"/>
    <x v="138"/>
    <n v="35"/>
  </r>
  <r>
    <d v="2013-09-27T00:00:00"/>
    <s v="ativada"/>
    <s v="onix 2013 1.0"/>
    <x v="13"/>
    <s v="qualificada"/>
    <n v="0.8"/>
    <n v="2"/>
    <n v="19"/>
    <n v="0.67"/>
    <x v="0"/>
    <x v="222"/>
    <n v="39"/>
  </r>
  <r>
    <d v="2013-09-27T00:00:00"/>
    <s v="ativada"/>
    <s v="onix LT 2014 preço"/>
    <x v="12"/>
    <s v="qualificada"/>
    <n v="0.8"/>
    <n v="0"/>
    <n v="2"/>
    <n v="0"/>
    <x v="0"/>
    <x v="259"/>
    <n v="39"/>
  </r>
  <r>
    <d v="2013-08-28T00:00:00"/>
    <s v="ativada"/>
    <s v="monte Onix"/>
    <x v="16"/>
    <s v="qualificada"/>
    <n v="0.3"/>
    <n v="18"/>
    <n v="33"/>
    <n v="1.35"/>
    <x v="0"/>
    <x v="175"/>
    <n v="35"/>
  </r>
  <r>
    <d v="2013-09-06T00:00:00"/>
    <s v="ativada"/>
    <s v="Onix 1.0"/>
    <x v="13"/>
    <s v="qualificada"/>
    <n v="0.63"/>
    <n v="18"/>
    <n v="250"/>
    <n v="2.5099999999999998"/>
    <x v="0"/>
    <x v="219"/>
    <n v="36"/>
  </r>
  <r>
    <d v="2013-09-26T00:00:00"/>
    <s v="ativada"/>
    <s v="preço onix 2013"/>
    <x v="12"/>
    <s v="qualificada"/>
    <n v="0.34"/>
    <n v="19"/>
    <n v="149"/>
    <n v="3.22"/>
    <x v="0"/>
    <x v="204"/>
    <n v="39"/>
  </r>
  <r>
    <d v="2013-09-28T00:00:00"/>
    <s v="ativada"/>
    <s v="Onix LTZ preço"/>
    <x v="12"/>
    <s v="qualificada"/>
    <n v="0.8"/>
    <n v="2"/>
    <n v="28"/>
    <n v="0.27"/>
    <x v="0"/>
    <x v="161"/>
    <n v="39"/>
  </r>
  <r>
    <d v="2013-09-28T00:00:00"/>
    <s v="ativada"/>
    <s v="onix 2014 1.0"/>
    <x v="13"/>
    <s v="qualificada"/>
    <n v="0.8"/>
    <n v="0"/>
    <n v="14"/>
    <n v="0"/>
    <x v="0"/>
    <x v="213"/>
    <n v="39"/>
  </r>
  <r>
    <d v="2013-09-14T00:00:00"/>
    <s v="ativada"/>
    <s v="Onix 1.4"/>
    <x v="13"/>
    <s v="qualificada"/>
    <n v="0.55000000000000004"/>
    <n v="33"/>
    <n v="465"/>
    <n v="5.32"/>
    <x v="0"/>
    <x v="168"/>
    <n v="37"/>
  </r>
  <r>
    <d v="2013-09-13T00:00:00"/>
    <s v="ativada"/>
    <s v="Onix LTZ GM"/>
    <x v="10"/>
    <s v="qualificada"/>
    <n v="0.8"/>
    <n v="1"/>
    <n v="9"/>
    <n v="0.05"/>
    <x v="0"/>
    <x v="217"/>
    <n v="37"/>
  </r>
  <r>
    <d v="2013-09-15T00:00:00"/>
    <s v="ativada"/>
    <s v="Onyx LTZ"/>
    <x v="10"/>
    <s v="qualificada"/>
    <n v="0.44"/>
    <n v="1"/>
    <n v="5"/>
    <n v="0.2"/>
    <x v="0"/>
    <x v="152"/>
    <n v="37"/>
  </r>
  <r>
    <d v="2013-08-30T00:00:00"/>
    <s v="ativada"/>
    <s v="preço onix 2013"/>
    <x v="12"/>
    <s v="qualificada"/>
    <n v="0.34"/>
    <n v="33"/>
    <n v="173"/>
    <n v="7.67"/>
    <x v="0"/>
    <x v="204"/>
    <n v="35"/>
  </r>
  <r>
    <d v="2013-09-09T00:00:00"/>
    <s v="ativada"/>
    <s v="onix 2014 1.0"/>
    <x v="13"/>
    <s v="qualificada"/>
    <n v="0.8"/>
    <n v="1"/>
    <n v="12"/>
    <n v="0.64"/>
    <x v="0"/>
    <x v="213"/>
    <n v="37"/>
  </r>
  <r>
    <d v="2013-09-10T00:00:00"/>
    <s v="ativada"/>
    <s v="onix LS 2013 preço"/>
    <x v="12"/>
    <s v="qualificada"/>
    <n v="0.8"/>
    <n v="0"/>
    <n v="1"/>
    <n v="0"/>
    <x v="0"/>
    <x v="257"/>
    <n v="37"/>
  </r>
  <r>
    <d v="2013-09-22T00:00:00"/>
    <s v="ativada"/>
    <s v="Onyx 1.4"/>
    <x v="13"/>
    <s v="qualificada"/>
    <n v="0.47"/>
    <n v="5"/>
    <n v="66"/>
    <n v="1.4"/>
    <x v="0"/>
    <x v="251"/>
    <n v="38"/>
  </r>
  <r>
    <d v="2013-09-19T00:00:00"/>
    <s v="ativada"/>
    <s v="[preço Onix]"/>
    <x v="12"/>
    <s v="qualificada"/>
    <n v="0.36"/>
    <n v="14"/>
    <n v="86"/>
    <n v="2.83"/>
    <x v="0"/>
    <x v="180"/>
    <n v="38"/>
  </r>
  <r>
    <d v="2013-09-07T00:00:00"/>
    <s v="ativada"/>
    <s v="[preço Onix]"/>
    <x v="12"/>
    <s v="qualificada"/>
    <n v="0.36"/>
    <n v="24"/>
    <n v="85"/>
    <n v="2.48"/>
    <x v="0"/>
    <x v="180"/>
    <n v="36"/>
  </r>
  <r>
    <d v="2013-08-29T00:00:00"/>
    <s v="ativada"/>
    <s v="valor Onix"/>
    <x v="12"/>
    <s v="qualificada"/>
    <n v="0.37"/>
    <n v="44"/>
    <n v="134"/>
    <n v="8.11"/>
    <x v="0"/>
    <x v="200"/>
    <n v="35"/>
  </r>
  <r>
    <d v="2013-09-29T00:00:00"/>
    <s v="ativada"/>
    <s v="onix 2013 1.8"/>
    <x v="13"/>
    <s v="qualificada"/>
    <n v="0.8"/>
    <n v="0"/>
    <n v="1"/>
    <n v="0"/>
    <x v="0"/>
    <x v="278"/>
    <n v="39"/>
  </r>
  <r>
    <d v="2013-08-31T00:00:00"/>
    <s v="ativada"/>
    <s v="monte Onyx"/>
    <x v="16"/>
    <s v="qualificada"/>
    <n v="0.8"/>
    <n v="0"/>
    <n v="7"/>
    <n v="0"/>
    <x v="0"/>
    <x v="236"/>
    <n v="35"/>
  </r>
  <r>
    <d v="2013-09-02T00:00:00"/>
    <s v="ativada"/>
    <s v="valor onix 2013"/>
    <x v="12"/>
    <s v="qualificada"/>
    <n v="0.3"/>
    <n v="4"/>
    <n v="30"/>
    <n v="0.71"/>
    <x v="0"/>
    <x v="235"/>
    <n v="36"/>
  </r>
  <r>
    <d v="2013-09-14T00:00:00"/>
    <s v="ativada"/>
    <s v="onix LTZ 2012"/>
    <x v="10"/>
    <s v="qualificada"/>
    <n v="0.8"/>
    <n v="0"/>
    <n v="14"/>
    <n v="0"/>
    <x v="0"/>
    <x v="164"/>
    <n v="37"/>
  </r>
  <r>
    <d v="2013-09-19T00:00:00"/>
    <s v="ativada"/>
    <s v="onix LTZ 2013 chevrolet"/>
    <x v="10"/>
    <s v="qualificada"/>
    <n v="0.8"/>
    <n v="0"/>
    <n v="1"/>
    <n v="0"/>
    <x v="0"/>
    <x v="173"/>
    <n v="38"/>
  </r>
  <r>
    <d v="2013-09-10T00:00:00"/>
    <s v="ativada"/>
    <s v="onix LTZ 2013"/>
    <x v="10"/>
    <s v="qualificada"/>
    <n v="0.8"/>
    <n v="0"/>
    <n v="4"/>
    <n v="0"/>
    <x v="0"/>
    <x v="144"/>
    <n v="37"/>
  </r>
  <r>
    <d v="2013-09-12T00:00:00"/>
    <s v="ativada"/>
    <s v="Onix chevrolet mylink"/>
    <x v="15"/>
    <s v="qualificada"/>
    <n v="0.8"/>
    <n v="1"/>
    <n v="6"/>
    <n v="0.21"/>
    <x v="0"/>
    <x v="147"/>
    <n v="37"/>
  </r>
  <r>
    <d v="2013-09-26T00:00:00"/>
    <s v="ativada"/>
    <s v="Onix LTZ preço"/>
    <x v="12"/>
    <s v="qualificada"/>
    <n v="0.8"/>
    <n v="4"/>
    <n v="27"/>
    <n v="1.35"/>
    <x v="0"/>
    <x v="161"/>
    <n v="39"/>
  </r>
  <r>
    <d v="2013-09-03T00:00:00"/>
    <s v="ativada"/>
    <s v="valores Onix"/>
    <x v="12"/>
    <s v="qualificada"/>
    <n v="0.25"/>
    <n v="0"/>
    <n v="21"/>
    <n v="0"/>
    <x v="0"/>
    <x v="153"/>
    <n v="36"/>
  </r>
  <r>
    <d v="2013-09-22T00:00:00"/>
    <s v="ativada"/>
    <s v="carro Onix LTZ"/>
    <x v="10"/>
    <s v="qualificada"/>
    <n v="0.8"/>
    <n v="2"/>
    <n v="9"/>
    <n v="0.92"/>
    <x v="0"/>
    <x v="188"/>
    <n v="38"/>
  </r>
  <r>
    <d v="2013-09-06T00:00:00"/>
    <s v="ativada"/>
    <s v="preço novo onix 2012"/>
    <x v="12"/>
    <s v="baixo volume de pesquisa"/>
    <n v="0.8"/>
    <n v="0"/>
    <n v="4"/>
    <n v="0"/>
    <x v="0"/>
    <x v="261"/>
    <n v="36"/>
  </r>
  <r>
    <d v="2013-08-30T00:00:00"/>
    <s v="ativada"/>
    <s v="onix LS 2013 preço"/>
    <x v="12"/>
    <s v="qualificada"/>
    <n v="0.8"/>
    <n v="0"/>
    <n v="1"/>
    <n v="0"/>
    <x v="0"/>
    <x v="257"/>
    <n v="35"/>
  </r>
  <r>
    <d v="2013-09-11T00:00:00"/>
    <s v="ativada"/>
    <s v="Onyx"/>
    <x v="11"/>
    <s v="qualificada"/>
    <n v="0.6"/>
    <n v="6"/>
    <n v="128"/>
    <n v="1.42"/>
    <x v="0"/>
    <x v="184"/>
    <n v="37"/>
  </r>
  <r>
    <d v="2013-09-02T00:00:00"/>
    <s v="ativada"/>
    <s v="Onyx 1.8"/>
    <x v="13"/>
    <s v="qualificada"/>
    <n v="0.8"/>
    <n v="0"/>
    <n v="1"/>
    <n v="0"/>
    <x v="0"/>
    <x v="202"/>
    <n v="36"/>
  </r>
  <r>
    <d v="2013-08-28T00:00:00"/>
    <s v="ativada"/>
    <s v="valor novo Onix"/>
    <x v="12"/>
    <s v="qualificada"/>
    <n v="0.8"/>
    <n v="3"/>
    <n v="16"/>
    <n v="0.47"/>
    <x v="0"/>
    <x v="262"/>
    <n v="35"/>
  </r>
  <r>
    <d v="2013-09-03T00:00:00"/>
    <s v="ativada"/>
    <s v="valores onix 2014"/>
    <x v="12"/>
    <s v="qualificada"/>
    <n v="0.8"/>
    <n v="0"/>
    <n v="1"/>
    <n v="0"/>
    <x v="0"/>
    <x v="197"/>
    <n v="36"/>
  </r>
  <r>
    <d v="2013-09-25T00:00:00"/>
    <s v="ativada"/>
    <s v="preço novo Onyx"/>
    <x v="12"/>
    <s v="qualificada"/>
    <n v="0.8"/>
    <n v="0"/>
    <n v="2"/>
    <n v="0"/>
    <x v="0"/>
    <x v="228"/>
    <n v="39"/>
  </r>
  <r>
    <d v="2013-09-10T00:00:00"/>
    <s v="ativada"/>
    <s v="preços onix 2013"/>
    <x v="12"/>
    <s v="qualificada"/>
    <n v="0.31"/>
    <n v="0"/>
    <n v="12"/>
    <n v="0"/>
    <x v="0"/>
    <x v="231"/>
    <n v="37"/>
  </r>
  <r>
    <d v="2013-09-11T00:00:00"/>
    <s v="ativada"/>
    <s v="Onyx my link"/>
    <x v="15"/>
    <s v="qualificada"/>
    <n v="1"/>
    <n v="1"/>
    <n v="16"/>
    <n v="0.17"/>
    <x v="0"/>
    <x v="237"/>
    <n v="37"/>
  </r>
  <r>
    <d v="2013-09-28T00:00:00"/>
    <s v="ativada"/>
    <s v="comercial Onix"/>
    <x v="14"/>
    <s v="qualificada"/>
    <n v="0.9"/>
    <n v="2"/>
    <n v="11"/>
    <n v="0.55000000000000004"/>
    <x v="0"/>
    <x v="146"/>
    <n v="39"/>
  </r>
  <r>
    <d v="2013-09-11T00:00:00"/>
    <s v="ativada"/>
    <s v="onix LTZ 2014 valor"/>
    <x v="12"/>
    <s v="qualificada"/>
    <n v="0.8"/>
    <n v="1"/>
    <n v="1"/>
    <n v="0.4"/>
    <x v="0"/>
    <x v="276"/>
    <n v="37"/>
  </r>
  <r>
    <d v="2013-09-17T00:00:00"/>
    <s v="ativada"/>
    <s v="Onix 2013 mylink"/>
    <x v="15"/>
    <s v="qualificada"/>
    <n v="0.8"/>
    <n v="0"/>
    <n v="1"/>
    <n v="0"/>
    <x v="0"/>
    <x v="232"/>
    <n v="38"/>
  </r>
  <r>
    <d v="2013-09-25T00:00:00"/>
    <s v="ativada"/>
    <s v="comercial Onix"/>
    <x v="14"/>
    <s v="qualificada"/>
    <n v="0.9"/>
    <n v="0"/>
    <n v="5"/>
    <n v="0"/>
    <x v="0"/>
    <x v="146"/>
    <n v="39"/>
  </r>
  <r>
    <d v="2013-09-15T00:00:00"/>
    <s v="ativada"/>
    <s v="Onix especificações"/>
    <x v="17"/>
    <s v="qualificada"/>
    <n v="0.8"/>
    <n v="3"/>
    <n v="7"/>
    <n v="1.0900000000000001"/>
    <x v="0"/>
    <x v="245"/>
    <n v="37"/>
  </r>
  <r>
    <d v="2013-09-12T00:00:00"/>
    <s v="ativada"/>
    <s v="quanto custa onix 2013"/>
    <x v="12"/>
    <s v="qualificada"/>
    <n v="0.8"/>
    <n v="0"/>
    <n v="0"/>
    <n v="0"/>
    <x v="0"/>
    <x v="199"/>
    <n v="37"/>
  </r>
  <r>
    <d v="2013-09-14T00:00:00"/>
    <s v="ativada"/>
    <s v="preços onix 2013"/>
    <x v="12"/>
    <s v="qualificada"/>
    <n v="0.31"/>
    <n v="1"/>
    <n v="6"/>
    <n v="0.09"/>
    <x v="0"/>
    <x v="231"/>
    <n v="37"/>
  </r>
  <r>
    <d v="2013-09-16T00:00:00"/>
    <s v="ativada"/>
    <s v="Onix LTZ GM"/>
    <x v="10"/>
    <s v="qualificada"/>
    <n v="0.8"/>
    <n v="6"/>
    <n v="19"/>
    <n v="2.81"/>
    <x v="0"/>
    <x v="217"/>
    <n v="38"/>
  </r>
  <r>
    <d v="2013-09-17T00:00:00"/>
    <s v="ativada"/>
    <s v="onix 2013 1.8"/>
    <x v="13"/>
    <s v="qualificada"/>
    <n v="0.8"/>
    <n v="1"/>
    <n v="3"/>
    <n v="0.21"/>
    <x v="0"/>
    <x v="278"/>
    <n v="38"/>
  </r>
  <r>
    <d v="2013-09-07T00:00:00"/>
    <s v="ativada"/>
    <s v="quanto custa novo Onix"/>
    <x v="12"/>
    <s v="qualificada"/>
    <n v="0.8"/>
    <n v="1"/>
    <n v="2"/>
    <n v="0.33"/>
    <x v="0"/>
    <x v="243"/>
    <n v="36"/>
  </r>
  <r>
    <d v="2013-09-27T00:00:00"/>
    <s v="ativada"/>
    <s v="Onix LTZ preço"/>
    <x v="12"/>
    <s v="qualificada"/>
    <n v="0.8"/>
    <n v="6"/>
    <n v="34"/>
    <n v="1.95"/>
    <x v="0"/>
    <x v="161"/>
    <n v="39"/>
  </r>
  <r>
    <d v="2013-09-09T00:00:00"/>
    <s v="ativada"/>
    <s v="Onyx mylink"/>
    <x v="15"/>
    <s v="qualificada"/>
    <n v="0.56000000000000005"/>
    <n v="0"/>
    <n v="11"/>
    <n v="0"/>
    <x v="0"/>
    <x v="215"/>
    <n v="37"/>
  </r>
  <r>
    <d v="2013-09-21T00:00:00"/>
    <s v="ativada"/>
    <s v="onix 2014 1.0"/>
    <x v="13"/>
    <s v="qualificada"/>
    <n v="0.8"/>
    <n v="0"/>
    <n v="8"/>
    <n v="0"/>
    <x v="0"/>
    <x v="213"/>
    <n v="38"/>
  </r>
  <r>
    <d v="2013-09-03T00:00:00"/>
    <s v="ativada"/>
    <s v="qual o valor Onix"/>
    <x v="12"/>
    <s v="qualificada"/>
    <n v="0.8"/>
    <n v="1"/>
    <n v="5"/>
    <n v="0.11"/>
    <x v="0"/>
    <x v="224"/>
    <n v="36"/>
  </r>
  <r>
    <d v="2013-09-28T00:00:00"/>
    <s v="ativada"/>
    <s v="Onix 2014 mylink"/>
    <x v="15"/>
    <s v="qualificada"/>
    <n v="0.8"/>
    <n v="0"/>
    <n v="1"/>
    <n v="0"/>
    <x v="0"/>
    <x v="279"/>
    <n v="39"/>
  </r>
  <r>
    <d v="2013-09-03T00:00:00"/>
    <s v="ativada"/>
    <s v="quanto custa novo Onix"/>
    <x v="12"/>
    <s v="qualificada"/>
    <n v="0.8"/>
    <n v="0"/>
    <n v="1"/>
    <n v="0"/>
    <x v="0"/>
    <x v="243"/>
    <n v="36"/>
  </r>
  <r>
    <d v="2013-09-11T00:00:00"/>
    <s v="ativada"/>
    <s v="preço Onix"/>
    <x v="12"/>
    <s v="qualificada"/>
    <n v="0.36"/>
    <n v="241"/>
    <n v="1164"/>
    <n v="41.65"/>
    <x v="0"/>
    <x v="180"/>
    <n v="37"/>
  </r>
  <r>
    <d v="2013-09-01T00:00:00"/>
    <s v="ativada"/>
    <s v="Onix 1.0"/>
    <x v="13"/>
    <s v="qualificada"/>
    <n v="0.63"/>
    <n v="22"/>
    <n v="259"/>
    <n v="3.77"/>
    <x v="0"/>
    <x v="219"/>
    <n v="35"/>
  </r>
  <r>
    <d v="2013-08-30T00:00:00"/>
    <s v="ativada"/>
    <s v="onix LTZ 2014 chevrolet"/>
    <x v="10"/>
    <s v="qualificada"/>
    <n v="0.8"/>
    <n v="1"/>
    <n v="11"/>
    <n v="0.26"/>
    <x v="0"/>
    <x v="210"/>
    <n v="35"/>
  </r>
  <r>
    <d v="2013-09-10T00:00:00"/>
    <s v="ativada"/>
    <s v="preço onix 2014"/>
    <x v="12"/>
    <s v="qualificada"/>
    <n v="0.18"/>
    <n v="26"/>
    <n v="114"/>
    <n v="2.21"/>
    <x v="0"/>
    <x v="159"/>
    <n v="37"/>
  </r>
  <r>
    <d v="2013-09-04T00:00:00"/>
    <s v="ativada"/>
    <s v="preço Onyx"/>
    <x v="12"/>
    <s v="qualificada"/>
    <n v="0.55000000000000004"/>
    <n v="24"/>
    <n v="128"/>
    <n v="5.63"/>
    <x v="0"/>
    <x v="258"/>
    <n v="36"/>
  </r>
  <r>
    <d v="2013-08-30T00:00:00"/>
    <s v="ativada"/>
    <s v="Onyx 1.0"/>
    <x v="13"/>
    <s v="qualificada"/>
    <n v="0.8"/>
    <n v="1"/>
    <n v="14"/>
    <n v="0.26"/>
    <x v="0"/>
    <x v="190"/>
    <n v="35"/>
  </r>
  <r>
    <d v="2013-09-26T00:00:00"/>
    <s v="ativada"/>
    <s v="comercial Onix"/>
    <x v="14"/>
    <s v="qualificada"/>
    <n v="0.9"/>
    <n v="0"/>
    <n v="2"/>
    <n v="0"/>
    <x v="0"/>
    <x v="146"/>
    <n v="39"/>
  </r>
  <r>
    <d v="2013-09-28T00:00:00"/>
    <s v="ativada"/>
    <s v="onix 2012 1.4"/>
    <x v="13"/>
    <s v="qualificada"/>
    <n v="0.48"/>
    <n v="0"/>
    <n v="9"/>
    <n v="0"/>
    <x v="0"/>
    <x v="194"/>
    <n v="39"/>
  </r>
  <r>
    <d v="2013-09-27T00:00:00"/>
    <s v="ativada"/>
    <s v="onix LT 2014 valor"/>
    <x v="12"/>
    <s v="qualificada"/>
    <n v="0.8"/>
    <n v="0"/>
    <n v="1"/>
    <n v="0"/>
    <x v="0"/>
    <x v="268"/>
    <n v="39"/>
  </r>
  <r>
    <d v="2013-09-12T00:00:00"/>
    <s v="ativada"/>
    <s v="novo Onix 1.4"/>
    <x v="13"/>
    <s v="qualificada"/>
    <n v="0.8"/>
    <n v="1"/>
    <n v="8"/>
    <n v="0.42"/>
    <x v="0"/>
    <x v="221"/>
    <n v="37"/>
  </r>
  <r>
    <d v="2013-09-09T00:00:00"/>
    <s v="ativada"/>
    <s v="valor onix 2012"/>
    <x v="12"/>
    <s v="qualificada"/>
    <n v="0.46"/>
    <n v="0"/>
    <n v="4"/>
    <n v="0"/>
    <x v="0"/>
    <x v="154"/>
    <n v="37"/>
  </r>
  <r>
    <d v="2013-09-23T00:00:00"/>
    <s v="ativada"/>
    <s v="onix 2013 1.4"/>
    <x v="13"/>
    <s v="qualificada"/>
    <n v="0.8"/>
    <n v="3"/>
    <n v="40"/>
    <n v="1.1200000000000001"/>
    <x v="0"/>
    <x v="256"/>
    <n v="39"/>
  </r>
  <r>
    <d v="2013-09-16T00:00:00"/>
    <s v="ativada"/>
    <s v="onix 2014 1.4"/>
    <x v="13"/>
    <s v="qualificada"/>
    <n v="0.7"/>
    <n v="9"/>
    <n v="51"/>
    <n v="2.76"/>
    <x v="0"/>
    <x v="242"/>
    <n v="38"/>
  </r>
  <r>
    <d v="2013-08-31T00:00:00"/>
    <s v="ativada"/>
    <s v="onix 2012 1.0"/>
    <x v="13"/>
    <s v="qualificada"/>
    <n v="0.63"/>
    <n v="0"/>
    <n v="3"/>
    <n v="0"/>
    <x v="0"/>
    <x v="189"/>
    <n v="35"/>
  </r>
  <r>
    <d v="2013-09-02T00:00:00"/>
    <s v="ativada"/>
    <s v="onix LT 2014 valor"/>
    <x v="12"/>
    <s v="qualificada"/>
    <n v="0.8"/>
    <n v="0"/>
    <n v="2"/>
    <n v="0"/>
    <x v="0"/>
    <x v="268"/>
    <n v="36"/>
  </r>
  <r>
    <d v="2013-09-02T00:00:00"/>
    <s v="ativada"/>
    <s v="carro Onix LTZ"/>
    <x v="10"/>
    <s v="qualificada"/>
    <n v="0.8"/>
    <n v="0"/>
    <n v="2"/>
    <n v="0"/>
    <x v="0"/>
    <x v="188"/>
    <n v="36"/>
  </r>
  <r>
    <d v="2013-09-14T00:00:00"/>
    <s v="ativada"/>
    <s v="onix 2014 1.8"/>
    <x v="13"/>
    <s v="qualificada"/>
    <n v="0.8"/>
    <n v="0"/>
    <n v="1"/>
    <n v="0"/>
    <x v="0"/>
    <x v="225"/>
    <n v="37"/>
  </r>
  <r>
    <d v="2013-09-28T00:00:00"/>
    <s v="ativada"/>
    <s v="novo Onix"/>
    <x v="11"/>
    <s v="qualificada"/>
    <n v="0.38"/>
    <n v="9"/>
    <n v="36"/>
    <n v="1.49"/>
    <x v="0"/>
    <x v="171"/>
    <n v="39"/>
  </r>
  <r>
    <d v="2013-09-09T00:00:00"/>
    <s v="ativada"/>
    <s v="carros onix LTZ 2013"/>
    <x v="10"/>
    <s v="qualificada"/>
    <n v="0.8"/>
    <n v="0"/>
    <n v="1"/>
    <n v="0"/>
    <x v="0"/>
    <x v="148"/>
    <n v="37"/>
  </r>
  <r>
    <d v="2013-09-29T00:00:00"/>
    <s v="ativada"/>
    <s v="Onix LTZ"/>
    <x v="10"/>
    <s v="qualificada"/>
    <n v="0.42"/>
    <n v="26"/>
    <n v="243"/>
    <n v="4.8600000000000003"/>
    <x v="0"/>
    <x v="163"/>
    <n v="39"/>
  </r>
  <r>
    <d v="2013-09-17T00:00:00"/>
    <s v="ativada"/>
    <s v="preço novo Onix"/>
    <x v="12"/>
    <s v="qualificada"/>
    <n v="0.23"/>
    <n v="6"/>
    <n v="34"/>
    <n v="0.55000000000000004"/>
    <x v="0"/>
    <x v="169"/>
    <n v="38"/>
  </r>
  <r>
    <d v="2013-09-25T00:00:00"/>
    <s v="ativada"/>
    <s v="Onyx my link"/>
    <x v="15"/>
    <s v="qualificada"/>
    <n v="1"/>
    <n v="1"/>
    <n v="11"/>
    <n v="1"/>
    <x v="0"/>
    <x v="237"/>
    <n v="39"/>
  </r>
  <r>
    <d v="2013-09-12T00:00:00"/>
    <s v="ativada"/>
    <s v="Onix LTZ GM"/>
    <x v="10"/>
    <s v="qualificada"/>
    <n v="0.8"/>
    <n v="1"/>
    <n v="17"/>
    <n v="0.17"/>
    <x v="0"/>
    <x v="217"/>
    <n v="37"/>
  </r>
  <r>
    <d v="2013-09-15T00:00:00"/>
    <s v="ativada"/>
    <s v="preço onix 2014"/>
    <x v="12"/>
    <s v="qualificada"/>
    <n v="0.18"/>
    <n v="26"/>
    <n v="124"/>
    <n v="3.04"/>
    <x v="0"/>
    <x v="159"/>
    <n v="37"/>
  </r>
  <r>
    <d v="2013-09-04T00:00:00"/>
    <s v="ativada"/>
    <s v="montar Onix"/>
    <x v="16"/>
    <s v="qualificada"/>
    <n v="0.9"/>
    <n v="2"/>
    <n v="6"/>
    <n v="0.06"/>
    <x v="0"/>
    <x v="149"/>
    <n v="36"/>
  </r>
  <r>
    <d v="2013-09-08T00:00:00"/>
    <s v="ativada"/>
    <s v="onix 2014 1.0"/>
    <x v="13"/>
    <s v="qualificada"/>
    <n v="0.8"/>
    <n v="0"/>
    <n v="13"/>
    <n v="0"/>
    <x v="0"/>
    <x v="213"/>
    <n v="36"/>
  </r>
  <r>
    <d v="2013-09-08T00:00:00"/>
    <s v="ativada"/>
    <s v="monte Onix"/>
    <x v="16"/>
    <s v="qualificada"/>
    <n v="0.3"/>
    <n v="34"/>
    <n v="72"/>
    <n v="3.27"/>
    <x v="0"/>
    <x v="175"/>
    <n v="36"/>
  </r>
  <r>
    <d v="2013-09-06T00:00:00"/>
    <s v="ativada"/>
    <s v="preços onix 2014"/>
    <x v="12"/>
    <s v="qualificada"/>
    <n v="0.8"/>
    <n v="5"/>
    <n v="15"/>
    <n v="1.86"/>
    <x v="0"/>
    <x v="209"/>
    <n v="36"/>
  </r>
  <r>
    <d v="2013-09-26T00:00:00"/>
    <s v="ativada"/>
    <s v="preço onix 2014"/>
    <x v="12"/>
    <s v="qualificada"/>
    <n v="0.18"/>
    <n v="20"/>
    <n v="131"/>
    <n v="2.16"/>
    <x v="0"/>
    <x v="159"/>
    <n v="39"/>
  </r>
  <r>
    <d v="2013-09-02T00:00:00"/>
    <s v="ativada"/>
    <s v="comercial Onix"/>
    <x v="14"/>
    <s v="qualificada"/>
    <n v="0.9"/>
    <n v="1"/>
    <n v="27"/>
    <n v="0.23"/>
    <x v="0"/>
    <x v="146"/>
    <n v="36"/>
  </r>
  <r>
    <d v="2013-09-17T00:00:00"/>
    <s v="ativada"/>
    <s v="onix LT 2013 preço"/>
    <x v="12"/>
    <s v="qualificada"/>
    <n v="0.8"/>
    <n v="2"/>
    <n v="5"/>
    <n v="0.9"/>
    <x v="0"/>
    <x v="185"/>
    <n v="38"/>
  </r>
  <r>
    <d v="2013-09-28T00:00:00"/>
    <s v="ativada"/>
    <s v="onix 2013 ficha técnica"/>
    <x v="17"/>
    <s v="qualificada"/>
    <n v="0.8"/>
    <n v="0"/>
    <n v="1"/>
    <n v="0"/>
    <x v="0"/>
    <x v="280"/>
    <n v="39"/>
  </r>
  <r>
    <d v="2013-09-09T00:00:00"/>
    <s v="ativada"/>
    <s v="onix LTZ 2014 chevrolet"/>
    <x v="10"/>
    <s v="qualificada"/>
    <n v="0.8"/>
    <n v="0"/>
    <n v="3"/>
    <n v="0"/>
    <x v="0"/>
    <x v="210"/>
    <n v="37"/>
  </r>
  <r>
    <d v="2013-09-15T00:00:00"/>
    <s v="ativada"/>
    <s v="onix LT 2012 preço"/>
    <x v="12"/>
    <s v="qualificada"/>
    <n v="0.8"/>
    <n v="0"/>
    <n v="2"/>
    <n v="0"/>
    <x v="0"/>
    <x v="214"/>
    <n v="37"/>
  </r>
  <r>
    <d v="2013-09-21T00:00:00"/>
    <s v="ativada"/>
    <s v="Onyx"/>
    <x v="11"/>
    <s v="qualificada"/>
    <n v="0.6"/>
    <n v="7"/>
    <n v="113"/>
    <n v="2.58"/>
    <x v="0"/>
    <x v="184"/>
    <n v="38"/>
  </r>
  <r>
    <d v="2013-09-09T00:00:00"/>
    <s v="ativada"/>
    <s v="Onyx"/>
    <x v="11"/>
    <s v="qualificada"/>
    <n v="0.6"/>
    <n v="8"/>
    <n v="131"/>
    <n v="2.2200000000000002"/>
    <x v="0"/>
    <x v="184"/>
    <n v="37"/>
  </r>
  <r>
    <d v="2013-08-29T00:00:00"/>
    <s v="ativada"/>
    <s v="onix LTZ 2013 preço"/>
    <x v="12"/>
    <s v="qualificada"/>
    <n v="0.8"/>
    <n v="1"/>
    <n v="3"/>
    <n v="0.56999999999999995"/>
    <x v="0"/>
    <x v="223"/>
    <n v="35"/>
  </r>
  <r>
    <d v="2013-09-16T00:00:00"/>
    <s v="ativada"/>
    <s v="onix 2013 1.0"/>
    <x v="13"/>
    <s v="qualificada"/>
    <n v="0.8"/>
    <n v="3"/>
    <n v="16"/>
    <n v="0.85"/>
    <x v="0"/>
    <x v="222"/>
    <n v="38"/>
  </r>
  <r>
    <d v="2013-09-20T00:00:00"/>
    <s v="ativada"/>
    <s v="carro onix LTZ 2014"/>
    <x v="10"/>
    <s v="qualificada"/>
    <n v="0.8"/>
    <n v="0"/>
    <n v="2"/>
    <n v="0"/>
    <x v="0"/>
    <x v="273"/>
    <n v="38"/>
  </r>
  <r>
    <d v="2013-09-11T00:00:00"/>
    <s v="ativada"/>
    <s v="Novo Onix LTZ chevrolet"/>
    <x v="10"/>
    <s v="qualificada"/>
    <n v="0.8"/>
    <n v="0"/>
    <n v="3"/>
    <n v="0"/>
    <x v="0"/>
    <x v="253"/>
    <n v="37"/>
  </r>
  <r>
    <d v="2013-09-17T00:00:00"/>
    <s v="ativada"/>
    <s v="Onix mylink"/>
    <x v="15"/>
    <s v="qualificada"/>
    <n v="0.7"/>
    <n v="16"/>
    <n v="146"/>
    <n v="5.19"/>
    <x v="0"/>
    <x v="176"/>
    <n v="38"/>
  </r>
  <r>
    <d v="2013-09-23T00:00:00"/>
    <s v="ativada"/>
    <s v="monte Onix"/>
    <x v="16"/>
    <s v="qualificada"/>
    <n v="0.3"/>
    <n v="10"/>
    <n v="19"/>
    <n v="1.26"/>
    <x v="0"/>
    <x v="175"/>
    <n v="39"/>
  </r>
  <r>
    <d v="2013-09-09T00:00:00"/>
    <s v="ativada"/>
    <s v="Onyx 1.0"/>
    <x v="13"/>
    <s v="qualificada"/>
    <n v="0.8"/>
    <n v="0"/>
    <n v="8"/>
    <n v="0"/>
    <x v="0"/>
    <x v="190"/>
    <n v="37"/>
  </r>
  <r>
    <d v="2013-09-23T00:00:00"/>
    <s v="ativada"/>
    <s v="Onyx news"/>
    <x v="18"/>
    <s v="qualificada"/>
    <n v="0.8"/>
    <n v="1"/>
    <n v="2"/>
    <n v="0.33"/>
    <x v="0"/>
    <x v="208"/>
    <n v="39"/>
  </r>
  <r>
    <d v="2013-09-16T00:00:00"/>
    <s v="ativada"/>
    <s v="comercial Onix"/>
    <x v="14"/>
    <s v="qualificada"/>
    <n v="0.9"/>
    <n v="0"/>
    <n v="12"/>
    <n v="0"/>
    <x v="0"/>
    <x v="146"/>
    <n v="38"/>
  </r>
  <r>
    <d v="2013-09-28T00:00:00"/>
    <s v="ativada"/>
    <s v="Onix mylink"/>
    <x v="15"/>
    <s v="qualificada"/>
    <n v="0.7"/>
    <n v="9"/>
    <n v="123"/>
    <n v="4.0199999999999996"/>
    <x v="0"/>
    <x v="176"/>
    <n v="39"/>
  </r>
  <r>
    <d v="2013-09-12T00:00:00"/>
    <s v="ativada"/>
    <s v="carro Onix LTZ"/>
    <x v="10"/>
    <s v="qualificada"/>
    <n v="0.8"/>
    <n v="0"/>
    <n v="4"/>
    <n v="0"/>
    <x v="0"/>
    <x v="188"/>
    <n v="37"/>
  </r>
  <r>
    <d v="2013-09-27T00:00:00"/>
    <s v="ativada"/>
    <s v="onix 2012 1.4"/>
    <x v="13"/>
    <s v="qualificada"/>
    <n v="0.48"/>
    <n v="1"/>
    <n v="14"/>
    <n v="0.35"/>
    <x v="0"/>
    <x v="194"/>
    <n v="39"/>
  </r>
  <r>
    <d v="2013-09-01T00:00:00"/>
    <s v="ativada"/>
    <s v="Onix especificação"/>
    <x v="17"/>
    <s v="qualificada"/>
    <n v="0.8"/>
    <n v="3"/>
    <n v="2"/>
    <n v="0.59"/>
    <x v="0"/>
    <x v="240"/>
    <n v="35"/>
  </r>
  <r>
    <d v="2013-09-11T00:00:00"/>
    <s v="ativada"/>
    <s v="onix 2014 ficha técnica"/>
    <x v="17"/>
    <s v="qualificada"/>
    <n v="0.8"/>
    <n v="0"/>
    <n v="1"/>
    <n v="0"/>
    <x v="0"/>
    <x v="174"/>
    <n v="37"/>
  </r>
  <r>
    <d v="2013-09-07T00:00:00"/>
    <s v="ativada"/>
    <s v="Onix mylink"/>
    <x v="15"/>
    <s v="qualificada"/>
    <n v="0.7"/>
    <n v="4"/>
    <n v="48"/>
    <n v="0.47"/>
    <x v="0"/>
    <x v="176"/>
    <n v="36"/>
  </r>
  <r>
    <d v="2013-09-13T00:00:00"/>
    <s v="ativada"/>
    <s v="valor onix 2014"/>
    <x v="12"/>
    <s v="qualificada"/>
    <n v="0.8"/>
    <n v="11"/>
    <n v="21"/>
    <n v="3.85"/>
    <x v="0"/>
    <x v="192"/>
    <n v="37"/>
  </r>
  <r>
    <d v="2013-09-07T00:00:00"/>
    <s v="ativada"/>
    <s v="preços onix 2014"/>
    <x v="12"/>
    <s v="qualificada"/>
    <n v="0.8"/>
    <n v="3"/>
    <n v="29"/>
    <n v="0.6"/>
    <x v="0"/>
    <x v="209"/>
    <n v="36"/>
  </r>
  <r>
    <d v="2013-09-14T00:00:00"/>
    <s v="ativada"/>
    <s v="Onix 1.0"/>
    <x v="13"/>
    <s v="qualificada"/>
    <n v="0.63"/>
    <n v="19"/>
    <n v="209"/>
    <n v="3.16"/>
    <x v="0"/>
    <x v="219"/>
    <n v="37"/>
  </r>
  <r>
    <d v="2013-09-28T00:00:00"/>
    <s v="ativada"/>
    <s v="Onix LTZ valor"/>
    <x v="12"/>
    <s v="qualificada"/>
    <n v="0.8"/>
    <n v="3"/>
    <n v="10"/>
    <n v="1.22"/>
    <x v="0"/>
    <x v="212"/>
    <n v="39"/>
  </r>
  <r>
    <d v="2013-09-29T00:00:00"/>
    <s v="ativada"/>
    <s v="Onyx 2.0"/>
    <x v="13"/>
    <s v="qualificada"/>
    <n v="0.8"/>
    <n v="1"/>
    <n v="21"/>
    <n v="0.39"/>
    <x v="0"/>
    <x v="142"/>
    <n v="39"/>
  </r>
  <r>
    <d v="2013-09-11T00:00:00"/>
    <s v="ativada"/>
    <s v="carros Onix LTZ"/>
    <x v="10"/>
    <s v="qualificada"/>
    <n v="0.8"/>
    <n v="0"/>
    <n v="11"/>
    <n v="0"/>
    <x v="0"/>
    <x v="182"/>
    <n v="37"/>
  </r>
  <r>
    <d v="2013-09-11T00:00:00"/>
    <s v="ativada"/>
    <s v="preço onix 2014"/>
    <x v="12"/>
    <s v="qualificada"/>
    <n v="0.18"/>
    <n v="23"/>
    <n v="118"/>
    <n v="2.48"/>
    <x v="0"/>
    <x v="159"/>
    <n v="37"/>
  </r>
  <r>
    <d v="2013-09-13T00:00:00"/>
    <s v="ativada"/>
    <s v="onix 2014 1.4"/>
    <x v="13"/>
    <s v="qualificada"/>
    <n v="0.7"/>
    <n v="8"/>
    <n v="43"/>
    <n v="2.1"/>
    <x v="0"/>
    <x v="242"/>
    <n v="37"/>
  </r>
  <r>
    <d v="2013-09-08T00:00:00"/>
    <s v="ativada"/>
    <s v="Onix news"/>
    <x v="18"/>
    <s v="qualificada"/>
    <n v="0.8"/>
    <n v="0"/>
    <n v="6"/>
    <n v="0"/>
    <x v="0"/>
    <x v="218"/>
    <n v="36"/>
  </r>
  <r>
    <d v="2013-09-11T00:00:00"/>
    <s v="ativada"/>
    <s v="Onix detalhes"/>
    <x v="17"/>
    <s v="qualificada"/>
    <n v="0.8"/>
    <n v="1"/>
    <n v="3"/>
    <n v="0.61"/>
    <x v="0"/>
    <x v="229"/>
    <n v="37"/>
  </r>
  <r>
    <d v="2013-09-10T00:00:00"/>
    <s v="ativada"/>
    <s v="onix LT 2014 chevrolet"/>
    <x v="6"/>
    <s v="qualificada"/>
    <n v="0.8"/>
    <n v="1"/>
    <n v="1"/>
    <n v="0.25"/>
    <x v="0"/>
    <x v="119"/>
    <n v="37"/>
  </r>
  <r>
    <d v="2013-09-21T00:00:00"/>
    <s v="ativada"/>
    <s v="propaganda Onyx"/>
    <x v="14"/>
    <s v="qualificada"/>
    <n v="0.8"/>
    <n v="0"/>
    <n v="0"/>
    <n v="0"/>
    <x v="0"/>
    <x v="239"/>
    <n v="38"/>
  </r>
  <r>
    <d v="2013-09-20T00:00:00"/>
    <s v="ativada"/>
    <s v="Novo Onix LTZ"/>
    <x v="10"/>
    <s v="qualificada"/>
    <n v="0.8"/>
    <n v="1"/>
    <n v="2"/>
    <n v="0.36"/>
    <x v="0"/>
    <x v="196"/>
    <n v="38"/>
  </r>
  <r>
    <d v="2013-09-14T00:00:00"/>
    <s v="ativada"/>
    <s v="onix 2013 1.8"/>
    <x v="13"/>
    <s v="qualificada"/>
    <n v="0.8"/>
    <n v="0"/>
    <n v="1"/>
    <n v="0"/>
    <x v="0"/>
    <x v="278"/>
    <n v="37"/>
  </r>
  <r>
    <d v="2013-09-16T00:00:00"/>
    <s v="ativada"/>
    <s v="valores onix 2013"/>
    <x v="12"/>
    <s v="qualificada"/>
    <n v="0.8"/>
    <n v="0"/>
    <n v="3"/>
    <n v="0"/>
    <x v="0"/>
    <x v="255"/>
    <n v="38"/>
  </r>
  <r>
    <d v="2013-09-16T00:00:00"/>
    <s v="ativada"/>
    <s v="Onix LS preço"/>
    <x v="12"/>
    <s v="qualificada"/>
    <n v="0.8"/>
    <n v="1"/>
    <n v="5"/>
    <n v="0.5"/>
    <x v="0"/>
    <x v="198"/>
    <n v="38"/>
  </r>
  <r>
    <d v="2013-08-31T00:00:00"/>
    <s v="ativada"/>
    <s v="Onix LTZ ficha técnica"/>
    <x v="17"/>
    <s v="qualificada"/>
    <n v="0.8"/>
    <n v="0"/>
    <n v="1"/>
    <n v="0"/>
    <x v="0"/>
    <x v="267"/>
    <n v="35"/>
  </r>
  <r>
    <d v="2013-09-01T00:00:00"/>
    <s v="ativada"/>
    <s v="novo onix 2013 1.4"/>
    <x v="13"/>
    <s v="qualificada"/>
    <n v="0.8"/>
    <n v="0"/>
    <n v="1"/>
    <n v="0"/>
    <x v="0"/>
    <x v="281"/>
    <n v="35"/>
  </r>
  <r>
    <d v="2013-09-03T00:00:00"/>
    <s v="ativada"/>
    <s v="Onix LTZ especificações"/>
    <x v="17"/>
    <s v="qualificada"/>
    <n v="0.8"/>
    <n v="0"/>
    <n v="1"/>
    <n v="0"/>
    <x v="0"/>
    <x v="187"/>
    <n v="36"/>
  </r>
  <r>
    <d v="2013-09-26T00:00:00"/>
    <s v="ativada"/>
    <s v="onix 2013 1.4"/>
    <x v="13"/>
    <s v="qualificada"/>
    <n v="0.8"/>
    <n v="2"/>
    <n v="44"/>
    <n v="1.03"/>
    <x v="0"/>
    <x v="256"/>
    <n v="39"/>
  </r>
  <r>
    <d v="2013-09-23T00:00:00"/>
    <s v="ativada"/>
    <s v="onix LTZ 2013 preço"/>
    <x v="12"/>
    <s v="qualificada"/>
    <n v="0.8"/>
    <n v="0"/>
    <n v="4"/>
    <n v="0"/>
    <x v="0"/>
    <x v="223"/>
    <n v="39"/>
  </r>
  <r>
    <d v="2013-09-11T00:00:00"/>
    <s v="ativada"/>
    <s v="qual o valor Onix"/>
    <x v="12"/>
    <s v="qualificada"/>
    <n v="0.8"/>
    <n v="5"/>
    <n v="8"/>
    <n v="0.91"/>
    <x v="0"/>
    <x v="224"/>
    <n v="37"/>
  </r>
  <r>
    <d v="2013-09-06T00:00:00"/>
    <s v="ativada"/>
    <s v="valor Onyx"/>
    <x v="12"/>
    <s v="qualificada"/>
    <n v="0.42"/>
    <n v="1"/>
    <n v="2"/>
    <n v="0.2"/>
    <x v="0"/>
    <x v="249"/>
    <n v="36"/>
  </r>
  <r>
    <d v="2013-09-02T00:00:00"/>
    <s v="ativada"/>
    <s v="preço Onix"/>
    <x v="12"/>
    <s v="qualificada"/>
    <n v="0.36"/>
    <n v="320"/>
    <n v="1314"/>
    <n v="51.25"/>
    <x v="0"/>
    <x v="180"/>
    <n v="36"/>
  </r>
  <r>
    <d v="2013-09-19T00:00:00"/>
    <s v="ativada"/>
    <s v="Onix especificações"/>
    <x v="17"/>
    <s v="qualificada"/>
    <n v="0.8"/>
    <n v="0"/>
    <n v="4"/>
    <n v="0"/>
    <x v="0"/>
    <x v="245"/>
    <n v="38"/>
  </r>
  <r>
    <d v="2013-09-04T00:00:00"/>
    <s v="ativada"/>
    <s v="comercial Onix"/>
    <x v="14"/>
    <s v="qualificada"/>
    <n v="0.9"/>
    <n v="0"/>
    <n v="18"/>
    <n v="0"/>
    <x v="0"/>
    <x v="146"/>
    <n v="36"/>
  </r>
  <r>
    <d v="2013-09-22T00:00:00"/>
    <s v="ativada"/>
    <s v="Onix LTZ especificações"/>
    <x v="17"/>
    <s v="qualificada"/>
    <n v="0.8"/>
    <n v="0"/>
    <n v="1"/>
    <n v="0"/>
    <x v="0"/>
    <x v="187"/>
    <n v="38"/>
  </r>
  <r>
    <d v="2013-09-08T00:00:00"/>
    <s v="ativada"/>
    <s v="valor onix 2013"/>
    <x v="12"/>
    <s v="qualificada"/>
    <n v="0.3"/>
    <n v="3"/>
    <n v="33"/>
    <n v="0.37"/>
    <x v="0"/>
    <x v="235"/>
    <n v="36"/>
  </r>
  <r>
    <d v="2013-09-09T00:00:00"/>
    <s v="ativada"/>
    <s v="Onix LT preço"/>
    <x v="12"/>
    <s v="qualificada"/>
    <n v="0.54"/>
    <n v="4"/>
    <n v="17"/>
    <n v="0.84"/>
    <x v="0"/>
    <x v="220"/>
    <n v="37"/>
  </r>
  <r>
    <d v="2013-09-11T00:00:00"/>
    <s v="ativada"/>
    <s v="onix LTZ 2014 chevrolet"/>
    <x v="10"/>
    <s v="qualificada"/>
    <n v="0.8"/>
    <n v="0"/>
    <n v="6"/>
    <n v="0"/>
    <x v="0"/>
    <x v="210"/>
    <n v="37"/>
  </r>
  <r>
    <d v="2013-09-22T00:00:00"/>
    <s v="ativada"/>
    <s v="Onix LTZ valor"/>
    <x v="12"/>
    <s v="qualificada"/>
    <n v="0.8"/>
    <n v="3"/>
    <n v="7"/>
    <n v="1.65"/>
    <x v="0"/>
    <x v="212"/>
    <n v="38"/>
  </r>
  <r>
    <d v="2013-08-28T00:00:00"/>
    <s v="ativada"/>
    <s v="monte Onyx"/>
    <x v="16"/>
    <s v="qualificada"/>
    <n v="0.8"/>
    <n v="1"/>
    <n v="1"/>
    <n v="0.31"/>
    <x v="0"/>
    <x v="236"/>
    <n v="35"/>
  </r>
  <r>
    <d v="2013-09-13T00:00:00"/>
    <s v="ativada"/>
    <s v="Onyx mylink"/>
    <x v="15"/>
    <s v="qualificada"/>
    <n v="0.56000000000000005"/>
    <n v="0"/>
    <n v="4"/>
    <n v="0"/>
    <x v="0"/>
    <x v="215"/>
    <n v="37"/>
  </r>
  <r>
    <d v="2013-08-30T00:00:00"/>
    <s v="ativada"/>
    <s v="monte Onyx"/>
    <x v="16"/>
    <s v="qualificada"/>
    <n v="0.8"/>
    <n v="0"/>
    <n v="5"/>
    <n v="0"/>
    <x v="0"/>
    <x v="236"/>
    <n v="35"/>
  </r>
  <r>
    <d v="2013-09-12T00:00:00"/>
    <s v="ativada"/>
    <s v="novo Onyx"/>
    <x v="11"/>
    <s v="qualificada"/>
    <n v="0.8"/>
    <n v="0"/>
    <n v="14"/>
    <n v="0"/>
    <x v="0"/>
    <x v="157"/>
    <n v="37"/>
  </r>
  <r>
    <d v="2013-09-01T00:00:00"/>
    <s v="ativada"/>
    <s v="onix LTZ 2014 preço"/>
    <x v="12"/>
    <s v="qualificada"/>
    <n v="0.8"/>
    <n v="0"/>
    <n v="8"/>
    <n v="0"/>
    <x v="0"/>
    <x v="155"/>
    <n v="35"/>
  </r>
  <r>
    <d v="2013-09-22T00:00:00"/>
    <s v="ativada"/>
    <s v="valor novo onix 2014"/>
    <x v="12"/>
    <s v="qualificada"/>
    <n v="0.8"/>
    <n v="0"/>
    <n v="3"/>
    <n v="0"/>
    <x v="0"/>
    <x v="211"/>
    <n v="38"/>
  </r>
  <r>
    <d v="2013-09-18T00:00:00"/>
    <s v="ativada"/>
    <s v="Onix LTZ chevrolet"/>
    <x v="10"/>
    <s v="qualificada"/>
    <n v="0.65"/>
    <n v="25"/>
    <n v="108"/>
    <n v="8.7200000000000006"/>
    <x v="0"/>
    <x v="137"/>
    <n v="38"/>
  </r>
  <r>
    <d v="2013-09-22T00:00:00"/>
    <s v="ativada"/>
    <s v="comercial Onix"/>
    <x v="14"/>
    <s v="qualificada"/>
    <n v="0.9"/>
    <n v="2"/>
    <n v="2"/>
    <n v="0.46"/>
    <x v="0"/>
    <x v="146"/>
    <n v="38"/>
  </r>
  <r>
    <d v="2013-09-12T00:00:00"/>
    <s v="ativada"/>
    <s v="onix 2013 1.4"/>
    <x v="13"/>
    <s v="qualificada"/>
    <n v="0.8"/>
    <n v="2"/>
    <n v="40"/>
    <n v="0.96"/>
    <x v="0"/>
    <x v="256"/>
    <n v="37"/>
  </r>
  <r>
    <d v="2013-09-23T00:00:00"/>
    <s v="ativada"/>
    <s v="Onyx 1.0"/>
    <x v="13"/>
    <s v="qualificada"/>
    <n v="0.8"/>
    <n v="0"/>
    <n v="13"/>
    <n v="0"/>
    <x v="0"/>
    <x v="190"/>
    <n v="39"/>
  </r>
  <r>
    <d v="2013-09-02T00:00:00"/>
    <s v="ativada"/>
    <s v="Onix mylink"/>
    <x v="15"/>
    <s v="qualificada"/>
    <n v="0.7"/>
    <n v="21"/>
    <n v="253"/>
    <n v="2.72"/>
    <x v="0"/>
    <x v="176"/>
    <n v="36"/>
  </r>
  <r>
    <d v="2013-09-15T00:00:00"/>
    <s v="ativada"/>
    <s v="onix LTZ 2014 preço"/>
    <x v="12"/>
    <s v="qualificada"/>
    <n v="0.8"/>
    <n v="2"/>
    <n v="5"/>
    <n v="0.51"/>
    <x v="0"/>
    <x v="155"/>
    <n v="37"/>
  </r>
  <r>
    <d v="2013-09-18T00:00:00"/>
    <s v="ativada"/>
    <s v="valor novo Onix"/>
    <x v="12"/>
    <s v="qualificada"/>
    <n v="0.8"/>
    <n v="4"/>
    <n v="14"/>
    <n v="1.6"/>
    <x v="0"/>
    <x v="262"/>
    <n v="38"/>
  </r>
  <r>
    <d v="2013-09-05T00:00:00"/>
    <s v="ativada"/>
    <s v="onix LS 2014 preço"/>
    <x v="12"/>
    <s v="qualificada"/>
    <n v="0.8"/>
    <n v="1"/>
    <n v="1"/>
    <n v="0.34"/>
    <x v="0"/>
    <x v="234"/>
    <n v="36"/>
  </r>
  <r>
    <d v="2013-09-12T00:00:00"/>
    <s v="ativada"/>
    <s v="onix LT 2013 preço"/>
    <x v="12"/>
    <s v="qualificada"/>
    <n v="0.8"/>
    <n v="0"/>
    <n v="3"/>
    <n v="0"/>
    <x v="0"/>
    <x v="185"/>
    <n v="37"/>
  </r>
  <r>
    <d v="2013-09-07T00:00:00"/>
    <s v="ativada"/>
    <s v="onix 2013 1.4"/>
    <x v="13"/>
    <s v="qualificada"/>
    <n v="0.8"/>
    <n v="4"/>
    <n v="29"/>
    <n v="1.42"/>
    <x v="0"/>
    <x v="256"/>
    <n v="36"/>
  </r>
  <r>
    <d v="2013-09-15T00:00:00"/>
    <s v="ativada"/>
    <s v="preço Onyx"/>
    <x v="12"/>
    <s v="qualificada"/>
    <n v="0.55000000000000004"/>
    <n v="15"/>
    <n v="95"/>
    <n v="3.66"/>
    <x v="0"/>
    <x v="258"/>
    <n v="37"/>
  </r>
  <r>
    <d v="2013-09-21T00:00:00"/>
    <s v="ativada"/>
    <s v="preços novo Onix"/>
    <x v="12"/>
    <s v="qualificada"/>
    <n v="0.25"/>
    <n v="1"/>
    <n v="7"/>
    <n v="0.25"/>
    <x v="0"/>
    <x v="230"/>
    <n v="38"/>
  </r>
  <r>
    <d v="2013-09-05T00:00:00"/>
    <s v="ativada"/>
    <s v="Onyx 2.0"/>
    <x v="13"/>
    <s v="qualificada"/>
    <n v="0.8"/>
    <n v="1"/>
    <n v="34"/>
    <n v="0.55000000000000004"/>
    <x v="0"/>
    <x v="142"/>
    <n v="36"/>
  </r>
  <r>
    <d v="2013-09-08T00:00:00"/>
    <s v="ativada"/>
    <s v="Onyx 1.8"/>
    <x v="13"/>
    <s v="qualificada"/>
    <n v="0.8"/>
    <n v="0"/>
    <n v="1"/>
    <n v="0"/>
    <x v="0"/>
    <x v="202"/>
    <n v="36"/>
  </r>
  <r>
    <d v="2013-08-30T00:00:00"/>
    <s v="ativada"/>
    <s v="Onix"/>
    <x v="11"/>
    <s v="qualificada"/>
    <n v="0.95"/>
    <n v="161"/>
    <n v="2612"/>
    <n v="55.5"/>
    <x v="0"/>
    <x v="138"/>
    <n v="35"/>
  </r>
  <r>
    <d v="2013-09-28T00:00:00"/>
    <s v="ativada"/>
    <s v="onix 2013 1.0"/>
    <x v="13"/>
    <s v="qualificada"/>
    <n v="0.8"/>
    <n v="2"/>
    <n v="10"/>
    <n v="0.9"/>
    <x v="0"/>
    <x v="222"/>
    <n v="39"/>
  </r>
  <r>
    <d v="2013-09-07T00:00:00"/>
    <s v="ativada"/>
    <s v="valor onix 2014"/>
    <x v="12"/>
    <s v="qualificada"/>
    <n v="0.8"/>
    <n v="3"/>
    <n v="16"/>
    <n v="0.46"/>
    <x v="0"/>
    <x v="192"/>
    <n v="36"/>
  </r>
  <r>
    <d v="2013-09-16T00:00:00"/>
    <s v="ativada"/>
    <s v="onix LTZ 2014 chevrolet"/>
    <x v="10"/>
    <s v="qualificada"/>
    <n v="0.8"/>
    <n v="1"/>
    <n v="8"/>
    <n v="0.15"/>
    <x v="0"/>
    <x v="210"/>
    <n v="38"/>
  </r>
  <r>
    <d v="2013-09-04T00:00:00"/>
    <s v="ativada"/>
    <s v="Onix LTZ chevrolet"/>
    <x v="10"/>
    <s v="qualificada"/>
    <n v="0.65"/>
    <n v="34"/>
    <n v="130"/>
    <n v="7.64"/>
    <x v="0"/>
    <x v="137"/>
    <n v="36"/>
  </r>
  <r>
    <d v="2013-08-28T00:00:00"/>
    <s v="ativada"/>
    <s v="valor Onix"/>
    <x v="12"/>
    <s v="qualificada"/>
    <n v="0.37"/>
    <n v="39"/>
    <n v="113"/>
    <n v="6.75"/>
    <x v="0"/>
    <x v="200"/>
    <n v="35"/>
  </r>
  <r>
    <d v="2013-09-13T00:00:00"/>
    <s v="ativada"/>
    <s v="Onix LT valor"/>
    <x v="12"/>
    <s v="qualificada"/>
    <n v="0.8"/>
    <n v="0"/>
    <n v="10"/>
    <n v="0"/>
    <x v="0"/>
    <x v="166"/>
    <n v="37"/>
  </r>
  <r>
    <d v="2013-09-07T00:00:00"/>
    <s v="ativada"/>
    <s v="preço Onyx"/>
    <x v="12"/>
    <s v="qualificada"/>
    <n v="0.55000000000000004"/>
    <n v="23"/>
    <n v="130"/>
    <n v="5.96"/>
    <x v="0"/>
    <x v="258"/>
    <n v="36"/>
  </r>
  <r>
    <d v="2013-09-07T00:00:00"/>
    <s v="ativada"/>
    <s v="Onix LTZ preço"/>
    <x v="12"/>
    <s v="qualificada"/>
    <n v="0.8"/>
    <n v="7"/>
    <n v="34"/>
    <n v="3.05"/>
    <x v="0"/>
    <x v="161"/>
    <n v="36"/>
  </r>
  <r>
    <d v="2013-09-07T00:00:00"/>
    <s v="ativada"/>
    <s v="novo Onyx"/>
    <x v="11"/>
    <s v="qualificada"/>
    <n v="0.8"/>
    <n v="5"/>
    <n v="16"/>
    <n v="1.75"/>
    <x v="0"/>
    <x v="157"/>
    <n v="36"/>
  </r>
  <r>
    <d v="2013-09-15T00:00:00"/>
    <s v="ativada"/>
    <s v="Onyx 2.0"/>
    <x v="13"/>
    <s v="qualificada"/>
    <n v="0.8"/>
    <n v="4"/>
    <n v="35"/>
    <n v="1.99"/>
    <x v="0"/>
    <x v="142"/>
    <n v="37"/>
  </r>
  <r>
    <d v="2013-09-19T00:00:00"/>
    <s v="ativada"/>
    <s v="onix LT 2013 preço"/>
    <x v="12"/>
    <s v="qualificada"/>
    <n v="0.8"/>
    <n v="2"/>
    <n v="4"/>
    <n v="0.06"/>
    <x v="0"/>
    <x v="185"/>
    <n v="38"/>
  </r>
  <r>
    <d v="2013-09-26T00:00:00"/>
    <s v="ativada"/>
    <s v="Novo Onix LTZ preço"/>
    <x v="12"/>
    <s v="qualificada"/>
    <n v="0.8"/>
    <n v="0"/>
    <n v="1"/>
    <n v="0"/>
    <x v="0"/>
    <x v="178"/>
    <n v="39"/>
  </r>
  <r>
    <d v="2013-09-19T00:00:00"/>
    <s v="ativada"/>
    <s v="onix LTZ 2014 chevrolet"/>
    <x v="10"/>
    <s v="qualificada"/>
    <n v="0.8"/>
    <n v="0"/>
    <n v="5"/>
    <n v="0"/>
    <x v="0"/>
    <x v="210"/>
    <n v="38"/>
  </r>
  <r>
    <d v="2013-09-09T00:00:00"/>
    <s v="ativada"/>
    <s v="montar Onix"/>
    <x v="16"/>
    <s v="qualificada"/>
    <n v="0.9"/>
    <n v="3"/>
    <n v="10"/>
    <n v="1.36"/>
    <x v="0"/>
    <x v="149"/>
    <n v="37"/>
  </r>
  <r>
    <d v="2013-09-01T00:00:00"/>
    <s v="ativada"/>
    <s v="Onix LTZ chevrolet"/>
    <x v="10"/>
    <s v="qualificada"/>
    <n v="0.65"/>
    <n v="29"/>
    <n v="137"/>
    <n v="9"/>
    <x v="0"/>
    <x v="137"/>
    <n v="35"/>
  </r>
  <r>
    <d v="2013-08-31T00:00:00"/>
    <s v="ativada"/>
    <s v="Onix LT especificações"/>
    <x v="17"/>
    <s v="qualificada"/>
    <n v="0.8"/>
    <n v="0"/>
    <n v="1"/>
    <n v="0"/>
    <x v="0"/>
    <x v="172"/>
    <n v="35"/>
  </r>
  <r>
    <d v="2013-09-06T00:00:00"/>
    <s v="ativada"/>
    <s v="valor onix 2014"/>
    <x v="12"/>
    <s v="qualificada"/>
    <n v="0.8"/>
    <n v="4"/>
    <n v="17"/>
    <n v="1.31"/>
    <x v="0"/>
    <x v="192"/>
    <n v="36"/>
  </r>
  <r>
    <d v="2013-09-28T00:00:00"/>
    <s v="ativada"/>
    <s v="quanto custa onix 2012"/>
    <x v="12"/>
    <s v="qualificada"/>
    <n v="0.8"/>
    <n v="1"/>
    <n v="7"/>
    <n v="0.28000000000000003"/>
    <x v="0"/>
    <x v="186"/>
    <n v="39"/>
  </r>
  <r>
    <d v="2013-09-18T00:00:00"/>
    <s v="ativada"/>
    <s v="preços Onix"/>
    <x v="12"/>
    <s v="qualificada"/>
    <n v="0.32"/>
    <n v="10"/>
    <n v="40"/>
    <n v="1.32"/>
    <x v="0"/>
    <x v="143"/>
    <n v="38"/>
  </r>
  <r>
    <d v="2013-09-11T00:00:00"/>
    <s v="ativada"/>
    <s v="Onix LTZ preços"/>
    <x v="12"/>
    <s v="qualificada"/>
    <n v="0.8"/>
    <n v="3"/>
    <n v="16"/>
    <n v="1.6"/>
    <x v="0"/>
    <x v="193"/>
    <n v="37"/>
  </r>
  <r>
    <d v="2013-09-20T00:00:00"/>
    <s v="ativada"/>
    <s v="Onix LTZ preço"/>
    <x v="12"/>
    <s v="qualificada"/>
    <n v="0.8"/>
    <n v="4"/>
    <n v="41"/>
    <n v="1.79"/>
    <x v="0"/>
    <x v="161"/>
    <n v="38"/>
  </r>
  <r>
    <d v="2013-09-16T00:00:00"/>
    <s v="ativada"/>
    <s v="valor novo Onix"/>
    <x v="12"/>
    <s v="qualificada"/>
    <n v="0.8"/>
    <n v="3"/>
    <n v="12"/>
    <n v="1.08"/>
    <x v="0"/>
    <x v="262"/>
    <n v="38"/>
  </r>
  <r>
    <d v="2013-09-23T00:00:00"/>
    <s v="ativada"/>
    <s v="onix LTZ 2014"/>
    <x v="10"/>
    <s v="qualificada"/>
    <n v="0.8"/>
    <n v="4"/>
    <n v="20"/>
    <n v="1.22"/>
    <x v="0"/>
    <x v="266"/>
    <n v="39"/>
  </r>
  <r>
    <d v="2013-09-23T00:00:00"/>
    <s v="ativada"/>
    <s v="valor onix 2014"/>
    <x v="12"/>
    <s v="qualificada"/>
    <n v="0.8"/>
    <n v="2"/>
    <n v="15"/>
    <n v="0.53"/>
    <x v="0"/>
    <x v="192"/>
    <n v="39"/>
  </r>
  <r>
    <d v="2013-09-24T00:00:00"/>
    <s v="ativada"/>
    <s v="onix 2014 1.8"/>
    <x v="13"/>
    <s v="qualificada"/>
    <n v="0.8"/>
    <n v="0"/>
    <n v="0"/>
    <n v="0"/>
    <x v="0"/>
    <x v="225"/>
    <n v="39"/>
  </r>
  <r>
    <d v="2013-09-04T00:00:00"/>
    <s v="ativada"/>
    <s v="valor onix 2014"/>
    <x v="12"/>
    <s v="qualificada"/>
    <n v="0.8"/>
    <n v="2"/>
    <n v="13"/>
    <n v="0.85"/>
    <x v="0"/>
    <x v="192"/>
    <n v="36"/>
  </r>
  <r>
    <d v="2013-08-29T00:00:00"/>
    <s v="ativada"/>
    <s v="preço novo onix 2014"/>
    <x v="12"/>
    <s v="qualificada"/>
    <n v="0.8"/>
    <n v="0"/>
    <n v="3"/>
    <n v="0"/>
    <x v="0"/>
    <x v="167"/>
    <n v="35"/>
  </r>
  <r>
    <d v="2013-09-14T00:00:00"/>
    <s v="ativada"/>
    <s v="valores onix 2013"/>
    <x v="12"/>
    <s v="qualificada"/>
    <n v="0.8"/>
    <n v="0"/>
    <n v="1"/>
    <n v="0"/>
    <x v="0"/>
    <x v="255"/>
    <n v="37"/>
  </r>
  <r>
    <d v="2013-08-30T00:00:00"/>
    <s v="ativada"/>
    <s v="preço onyx 2013"/>
    <x v="12"/>
    <s v="baixo volume de pesquisa"/>
    <n v="0.8"/>
    <n v="1"/>
    <n v="5"/>
    <n v="0.22"/>
    <x v="0"/>
    <x v="160"/>
    <n v="35"/>
  </r>
  <r>
    <d v="2013-09-20T00:00:00"/>
    <s v="ativada"/>
    <s v="onix LTZ 2013 preço"/>
    <x v="12"/>
    <s v="qualificada"/>
    <n v="0.8"/>
    <n v="1"/>
    <n v="5"/>
    <n v="0.18"/>
    <x v="0"/>
    <x v="223"/>
    <n v="38"/>
  </r>
  <r>
    <d v="2013-09-22T00:00:00"/>
    <s v="ativada"/>
    <s v="onix LTZ 2014"/>
    <x v="10"/>
    <s v="qualificada"/>
    <n v="0.8"/>
    <n v="2"/>
    <n v="23"/>
    <n v="0.51"/>
    <x v="0"/>
    <x v="266"/>
    <n v="38"/>
  </r>
  <r>
    <d v="2013-08-31T00:00:00"/>
    <s v="ativada"/>
    <s v="preço onix 2014"/>
    <x v="12"/>
    <s v="qualificada"/>
    <n v="0.18"/>
    <n v="19"/>
    <n v="82"/>
    <n v="1.87"/>
    <x v="0"/>
    <x v="159"/>
    <n v="35"/>
  </r>
  <r>
    <d v="2013-09-11T00:00:00"/>
    <s v="ativada"/>
    <s v="valores onix 2013"/>
    <x v="12"/>
    <s v="qualificada"/>
    <n v="0.8"/>
    <n v="0"/>
    <n v="2"/>
    <n v="0"/>
    <x v="0"/>
    <x v="255"/>
    <n v="37"/>
  </r>
  <r>
    <d v="2013-09-14T00:00:00"/>
    <s v="ativada"/>
    <s v="preços Onix"/>
    <x v="12"/>
    <s v="qualificada"/>
    <n v="0.32"/>
    <n v="8"/>
    <n v="53"/>
    <n v="1.33"/>
    <x v="0"/>
    <x v="143"/>
    <n v="37"/>
  </r>
  <r>
    <d v="2013-09-28T00:00:00"/>
    <s v="ativada"/>
    <s v="preço novo Onix"/>
    <x v="12"/>
    <s v="qualificada"/>
    <n v="0.23"/>
    <n v="4"/>
    <n v="28"/>
    <n v="0.7"/>
    <x v="0"/>
    <x v="169"/>
    <n v="39"/>
  </r>
  <r>
    <d v="2013-09-20T00:00:00"/>
    <s v="ativada"/>
    <s v="preço Onyx"/>
    <x v="12"/>
    <s v="qualificada"/>
    <n v="0.55000000000000004"/>
    <n v="11"/>
    <n v="82"/>
    <n v="3.65"/>
    <x v="0"/>
    <x v="258"/>
    <n v="38"/>
  </r>
  <r>
    <d v="2013-09-08T00:00:00"/>
    <s v="ativada"/>
    <s v="onix LTZ 2014 chevrolet"/>
    <x v="10"/>
    <s v="qualificada"/>
    <n v="0.8"/>
    <n v="1"/>
    <n v="3"/>
    <n v="0.02"/>
    <x v="0"/>
    <x v="210"/>
    <n v="36"/>
  </r>
  <r>
    <d v="2013-09-11T00:00:00"/>
    <s v="ativada"/>
    <s v="Onyx LTZ"/>
    <x v="10"/>
    <s v="qualificada"/>
    <n v="0.44"/>
    <n v="1"/>
    <n v="3"/>
    <n v="0.13"/>
    <x v="0"/>
    <x v="152"/>
    <n v="37"/>
  </r>
  <r>
    <d v="2013-09-12T00:00:00"/>
    <s v="ativada"/>
    <s v="onix 2014 1.8"/>
    <x v="13"/>
    <s v="qualificada"/>
    <n v="0.8"/>
    <n v="0"/>
    <n v="2"/>
    <n v="0"/>
    <x v="0"/>
    <x v="225"/>
    <n v="37"/>
  </r>
  <r>
    <d v="2013-09-14T00:00:00"/>
    <s v="ativada"/>
    <s v="[Onix]"/>
    <x v="11"/>
    <s v="qualificada"/>
    <n v="0.65"/>
    <n v="1010"/>
    <n v="6017"/>
    <n v="176.71"/>
    <x v="0"/>
    <x v="138"/>
    <n v="37"/>
  </r>
  <r>
    <d v="2013-09-15T00:00:00"/>
    <s v="ativada"/>
    <s v="valor Onyx"/>
    <x v="12"/>
    <s v="qualificada"/>
    <n v="0.42"/>
    <n v="1"/>
    <n v="2"/>
    <n v="0.18"/>
    <x v="0"/>
    <x v="249"/>
    <n v="37"/>
  </r>
  <r>
    <d v="2013-09-17T00:00:00"/>
    <s v="ativada"/>
    <s v="Onix LTZ preço"/>
    <x v="12"/>
    <s v="qualificada"/>
    <n v="0.8"/>
    <n v="5"/>
    <n v="59"/>
    <n v="1.64"/>
    <x v="0"/>
    <x v="161"/>
    <n v="38"/>
  </r>
  <r>
    <d v="2013-09-12T00:00:00"/>
    <s v="ativada"/>
    <s v="valor Onyx"/>
    <x v="12"/>
    <s v="qualificada"/>
    <n v="0.42"/>
    <n v="0"/>
    <n v="0"/>
    <n v="0"/>
    <x v="0"/>
    <x v="249"/>
    <n v="37"/>
  </r>
  <r>
    <d v="2013-09-19T00:00:00"/>
    <s v="ativada"/>
    <s v="preço novo Onix"/>
    <x v="12"/>
    <s v="qualificada"/>
    <n v="0.23"/>
    <n v="4"/>
    <n v="17"/>
    <n v="0.27"/>
    <x v="0"/>
    <x v="169"/>
    <n v="38"/>
  </r>
  <r>
    <d v="2013-09-18T00:00:00"/>
    <s v="ativada"/>
    <s v="propaganda Onyx"/>
    <x v="14"/>
    <s v="qualificada"/>
    <n v="0.8"/>
    <n v="0"/>
    <n v="0"/>
    <n v="0"/>
    <x v="0"/>
    <x v="239"/>
    <n v="38"/>
  </r>
  <r>
    <d v="2013-09-12T00:00:00"/>
    <s v="ativada"/>
    <s v="novo Onix"/>
    <x v="11"/>
    <s v="qualificada"/>
    <n v="0.38"/>
    <n v="16"/>
    <n v="127"/>
    <n v="2.31"/>
    <x v="0"/>
    <x v="171"/>
    <n v="37"/>
  </r>
  <r>
    <d v="2013-09-09T00:00:00"/>
    <s v="ativada"/>
    <s v="valor onix 2013"/>
    <x v="12"/>
    <s v="qualificada"/>
    <n v="0.3"/>
    <n v="6"/>
    <n v="35"/>
    <n v="1.01"/>
    <x v="0"/>
    <x v="235"/>
    <n v="37"/>
  </r>
  <r>
    <d v="2013-09-29T00:00:00"/>
    <s v="ativada"/>
    <s v="Onix"/>
    <x v="11"/>
    <s v="qualificada"/>
    <n v="0.95"/>
    <n v="226"/>
    <n v="3523"/>
    <n v="103.34"/>
    <x v="0"/>
    <x v="138"/>
    <n v="39"/>
  </r>
  <r>
    <d v="2013-09-10T00:00:00"/>
    <s v="ativada"/>
    <s v="Onyx my link"/>
    <x v="15"/>
    <s v="qualificada"/>
    <n v="1"/>
    <n v="1"/>
    <n v="13"/>
    <n v="0.77"/>
    <x v="0"/>
    <x v="237"/>
    <n v="37"/>
  </r>
  <r>
    <d v="2013-09-07T00:00:00"/>
    <s v="ativada"/>
    <s v="Onix my link"/>
    <x v="15"/>
    <s v="qualificada"/>
    <n v="0.8"/>
    <n v="0"/>
    <n v="32"/>
    <n v="0"/>
    <x v="0"/>
    <x v="183"/>
    <n v="36"/>
  </r>
  <r>
    <d v="2013-09-17T00:00:00"/>
    <s v="ativada"/>
    <s v="onix 2014 1.4"/>
    <x v="13"/>
    <s v="qualificada"/>
    <n v="0.7"/>
    <n v="10"/>
    <n v="49"/>
    <n v="2.85"/>
    <x v="0"/>
    <x v="242"/>
    <n v="38"/>
  </r>
  <r>
    <d v="2013-09-29T00:00:00"/>
    <s v="ativada"/>
    <s v="carro onix LTZ 2014"/>
    <x v="10"/>
    <s v="qualificada"/>
    <n v="0.8"/>
    <n v="0"/>
    <n v="1"/>
    <n v="0"/>
    <x v="0"/>
    <x v="273"/>
    <n v="39"/>
  </r>
  <r>
    <d v="2013-09-28T00:00:00"/>
    <s v="ativada"/>
    <s v="onix LT 2014 preço"/>
    <x v="12"/>
    <s v="qualificada"/>
    <n v="0.8"/>
    <n v="1"/>
    <n v="1"/>
    <n v="0.31"/>
    <x v="0"/>
    <x v="259"/>
    <n v="39"/>
  </r>
  <r>
    <d v="2013-09-15T00:00:00"/>
    <s v="ativada"/>
    <s v="novo Onix 1.0"/>
    <x v="13"/>
    <s v="qualificada"/>
    <n v="0.8"/>
    <n v="0"/>
    <n v="5"/>
    <n v="0"/>
    <x v="0"/>
    <x v="141"/>
    <n v="37"/>
  </r>
  <r>
    <d v="2013-09-14T00:00:00"/>
    <s v="ativada"/>
    <s v="preços onix 2014"/>
    <x v="12"/>
    <s v="qualificada"/>
    <n v="0.8"/>
    <n v="5"/>
    <n v="27"/>
    <n v="1.1499999999999999"/>
    <x v="0"/>
    <x v="209"/>
    <n v="37"/>
  </r>
  <r>
    <d v="2013-09-05T00:00:00"/>
    <s v="ativada"/>
    <s v="Onix ficha técnica"/>
    <x v="17"/>
    <s v="qualificada"/>
    <n v="0.8"/>
    <n v="0"/>
    <n v="2"/>
    <n v="0"/>
    <x v="0"/>
    <x v="179"/>
    <n v="36"/>
  </r>
  <r>
    <d v="2013-09-14T00:00:00"/>
    <s v="ativada"/>
    <s v="valor novo onix 2014"/>
    <x v="12"/>
    <s v="qualificada"/>
    <n v="0.8"/>
    <n v="0"/>
    <n v="1"/>
    <n v="0"/>
    <x v="0"/>
    <x v="211"/>
    <n v="37"/>
  </r>
  <r>
    <d v="2013-09-29T00:00:00"/>
    <s v="ativada"/>
    <s v="Onix mylink"/>
    <x v="15"/>
    <s v="qualificada"/>
    <n v="0.7"/>
    <n v="10"/>
    <n v="117"/>
    <n v="5"/>
    <x v="0"/>
    <x v="176"/>
    <n v="39"/>
  </r>
  <r>
    <d v="2013-08-30T00:00:00"/>
    <s v="ativada"/>
    <s v="qual o valor Onix"/>
    <x v="12"/>
    <s v="qualificada"/>
    <n v="0.8"/>
    <n v="2"/>
    <n v="9"/>
    <n v="0.37"/>
    <x v="0"/>
    <x v="224"/>
    <n v="35"/>
  </r>
  <r>
    <d v="2013-09-24T00:00:00"/>
    <s v="ativada"/>
    <s v="onix 2013 1.8"/>
    <x v="13"/>
    <s v="qualificada"/>
    <n v="0.8"/>
    <n v="0"/>
    <n v="1"/>
    <n v="0"/>
    <x v="0"/>
    <x v="278"/>
    <n v="39"/>
  </r>
  <r>
    <d v="2013-09-10T00:00:00"/>
    <s v="ativada"/>
    <s v="Onyx 2.0"/>
    <x v="13"/>
    <s v="qualificada"/>
    <n v="0.8"/>
    <n v="4"/>
    <n v="39"/>
    <n v="1.33"/>
    <x v="0"/>
    <x v="142"/>
    <n v="37"/>
  </r>
  <r>
    <d v="2013-09-15T00:00:00"/>
    <s v="ativada"/>
    <s v="novo Onix"/>
    <x v="11"/>
    <s v="qualificada"/>
    <n v="0.38"/>
    <n v="14"/>
    <n v="114"/>
    <n v="2.04"/>
    <x v="0"/>
    <x v="171"/>
    <n v="37"/>
  </r>
  <r>
    <d v="2013-09-20T00:00:00"/>
    <s v="ativada"/>
    <s v="quanto custa onix 2014"/>
    <x v="12"/>
    <s v="qualificada"/>
    <n v="0.8"/>
    <n v="0"/>
    <n v="1"/>
    <n v="0"/>
    <x v="0"/>
    <x v="195"/>
    <n v="38"/>
  </r>
  <r>
    <d v="2013-08-29T00:00:00"/>
    <s v="ativada"/>
    <s v="Onix LT preço"/>
    <x v="12"/>
    <s v="qualificada"/>
    <n v="0.54"/>
    <n v="6"/>
    <n v="22"/>
    <n v="1.88"/>
    <x v="0"/>
    <x v="220"/>
    <n v="35"/>
  </r>
  <r>
    <d v="2013-09-19T00:00:00"/>
    <s v="ativada"/>
    <s v="preço onix 2013"/>
    <x v="12"/>
    <s v="qualificada"/>
    <n v="0.34"/>
    <n v="32"/>
    <n v="139"/>
    <n v="5.37"/>
    <x v="0"/>
    <x v="204"/>
    <n v="38"/>
  </r>
  <r>
    <d v="2013-09-29T00:00:00"/>
    <s v="ativada"/>
    <s v="Onyx"/>
    <x v="11"/>
    <s v="qualificada"/>
    <n v="0.6"/>
    <n v="12"/>
    <n v="128"/>
    <n v="4.7300000000000004"/>
    <x v="0"/>
    <x v="184"/>
    <n v="39"/>
  </r>
  <r>
    <d v="2013-09-02T00:00:00"/>
    <s v="ativada"/>
    <s v="Onix 1.8"/>
    <x v="13"/>
    <s v="qualificada"/>
    <n v="0.8"/>
    <n v="3"/>
    <n v="20"/>
    <n v="0.97"/>
    <x v="0"/>
    <x v="246"/>
    <n v="36"/>
  </r>
  <r>
    <d v="2013-09-25T00:00:00"/>
    <s v="ativada"/>
    <s v="valores onix 2013"/>
    <x v="12"/>
    <s v="qualificada"/>
    <n v="0.8"/>
    <n v="1"/>
    <n v="1"/>
    <n v="0.55000000000000004"/>
    <x v="0"/>
    <x v="255"/>
    <n v="39"/>
  </r>
  <r>
    <d v="2013-09-20T00:00:00"/>
    <s v="ativada"/>
    <s v="propaganda Onix"/>
    <x v="14"/>
    <s v="qualificada"/>
    <n v="0.8"/>
    <n v="1"/>
    <n v="4"/>
    <n v="0.12"/>
    <x v="0"/>
    <x v="191"/>
    <n v="38"/>
  </r>
  <r>
    <d v="2013-08-29T00:00:00"/>
    <s v="ativada"/>
    <s v="valores Onix"/>
    <x v="12"/>
    <s v="qualificada"/>
    <n v="0.25"/>
    <n v="1"/>
    <n v="18"/>
    <n v="0.23"/>
    <x v="0"/>
    <x v="153"/>
    <n v="35"/>
  </r>
  <r>
    <d v="2013-09-02T00:00:00"/>
    <s v="ativada"/>
    <s v="Onix LT qual o valor"/>
    <x v="12"/>
    <s v="qualificada"/>
    <n v="0.8"/>
    <n v="1"/>
    <n v="4"/>
    <n v="7.0000000000000007E-2"/>
    <x v="0"/>
    <x v="264"/>
    <n v="36"/>
  </r>
  <r>
    <d v="2013-09-15T00:00:00"/>
    <s v="ativada"/>
    <s v="Onix"/>
    <x v="11"/>
    <s v="qualificada"/>
    <n v="0.95"/>
    <n v="178"/>
    <n v="2571"/>
    <n v="55.84"/>
    <x v="0"/>
    <x v="138"/>
    <n v="37"/>
  </r>
  <r>
    <d v="2013-09-02T00:00:00"/>
    <s v="ativada"/>
    <s v="preços onix 2014"/>
    <x v="12"/>
    <s v="qualificada"/>
    <n v="0.8"/>
    <n v="2"/>
    <n v="22"/>
    <n v="0.7"/>
    <x v="0"/>
    <x v="209"/>
    <n v="36"/>
  </r>
  <r>
    <d v="2013-09-06T00:00:00"/>
    <s v="ativada"/>
    <s v="preço novo Onix"/>
    <x v="12"/>
    <s v="qualificada"/>
    <n v="0.23"/>
    <n v="3"/>
    <n v="23"/>
    <n v="0.15"/>
    <x v="0"/>
    <x v="169"/>
    <n v="36"/>
  </r>
  <r>
    <d v="2013-09-24T00:00:00"/>
    <s v="ativada"/>
    <s v="Onix 1.0"/>
    <x v="13"/>
    <s v="qualificada"/>
    <n v="0.63"/>
    <n v="26"/>
    <n v="421"/>
    <n v="11.25"/>
    <x v="0"/>
    <x v="219"/>
    <n v="39"/>
  </r>
  <r>
    <d v="2013-09-13T00:00:00"/>
    <s v="ativada"/>
    <s v="valor Onyx"/>
    <x v="12"/>
    <s v="qualificada"/>
    <n v="0.42"/>
    <n v="0"/>
    <n v="4"/>
    <n v="0"/>
    <x v="0"/>
    <x v="249"/>
    <n v="37"/>
  </r>
  <r>
    <d v="2013-09-04T00:00:00"/>
    <s v="ativada"/>
    <s v="Onix LTZ valor"/>
    <x v="12"/>
    <s v="qualificada"/>
    <n v="0.8"/>
    <n v="1"/>
    <n v="4"/>
    <n v="0.21"/>
    <x v="0"/>
    <x v="212"/>
    <n v="36"/>
  </r>
  <r>
    <d v="2013-09-05T00:00:00"/>
    <s v="ativada"/>
    <s v="Onix LTZ"/>
    <x v="10"/>
    <s v="qualificada"/>
    <n v="0.42"/>
    <n v="46"/>
    <n v="316"/>
    <n v="8.64"/>
    <x v="0"/>
    <x v="163"/>
    <n v="36"/>
  </r>
  <r>
    <d v="2013-09-24T00:00:00"/>
    <s v="ativada"/>
    <s v="Onyx 1.4"/>
    <x v="13"/>
    <s v="qualificada"/>
    <n v="0.47"/>
    <n v="9"/>
    <n v="95"/>
    <n v="3.24"/>
    <x v="0"/>
    <x v="251"/>
    <n v="39"/>
  </r>
  <r>
    <d v="2013-09-10T00:00:00"/>
    <s v="ativada"/>
    <s v="Onix chevrolet my link"/>
    <x v="15"/>
    <s v="qualificada"/>
    <n v="0.8"/>
    <n v="0"/>
    <n v="3"/>
    <n v="0"/>
    <x v="0"/>
    <x v="238"/>
    <n v="37"/>
  </r>
  <r>
    <d v="2013-09-21T00:00:00"/>
    <s v="ativada"/>
    <s v="montar Onix"/>
    <x v="16"/>
    <s v="qualificada"/>
    <n v="0.9"/>
    <n v="1"/>
    <n v="4"/>
    <n v="0.03"/>
    <x v="0"/>
    <x v="149"/>
    <n v="38"/>
  </r>
  <r>
    <d v="2013-09-23T00:00:00"/>
    <s v="ativada"/>
    <s v="onix LTZ 2013 valor"/>
    <x v="12"/>
    <s v="qualificada"/>
    <n v="0.8"/>
    <n v="0"/>
    <n v="1"/>
    <n v="0"/>
    <x v="0"/>
    <x v="165"/>
    <n v="39"/>
  </r>
  <r>
    <d v="2013-09-02T00:00:00"/>
    <s v="ativada"/>
    <s v="onix 2014 1.4"/>
    <x v="13"/>
    <s v="qualificada"/>
    <n v="0.7"/>
    <n v="2"/>
    <n v="54"/>
    <n v="0.59"/>
    <x v="0"/>
    <x v="242"/>
    <n v="36"/>
  </r>
  <r>
    <d v="2013-09-03T00:00:00"/>
    <s v="ativada"/>
    <s v="preço onyx 2013"/>
    <x v="12"/>
    <s v="baixo volume de pesquisa"/>
    <n v="0.8"/>
    <n v="1"/>
    <n v="7"/>
    <n v="0.46"/>
    <x v="0"/>
    <x v="160"/>
    <n v="36"/>
  </r>
  <r>
    <d v="2013-09-21T00:00:00"/>
    <s v="ativada"/>
    <s v="onix 2014 1.4"/>
    <x v="13"/>
    <s v="qualificada"/>
    <n v="0.7"/>
    <n v="3"/>
    <n v="27"/>
    <n v="1.26"/>
    <x v="0"/>
    <x v="242"/>
    <n v="38"/>
  </r>
  <r>
    <d v="2013-09-28T00:00:00"/>
    <s v="ativada"/>
    <s v="carros Onix LTZ"/>
    <x v="10"/>
    <s v="qualificada"/>
    <n v="0.8"/>
    <n v="0"/>
    <n v="5"/>
    <n v="0"/>
    <x v="0"/>
    <x v="182"/>
    <n v="39"/>
  </r>
  <r>
    <d v="2013-09-16T00:00:00"/>
    <s v="ativada"/>
    <s v="Onix my link"/>
    <x v="15"/>
    <s v="qualificada"/>
    <n v="0.8"/>
    <n v="7"/>
    <n v="45"/>
    <n v="3.41"/>
    <x v="0"/>
    <x v="183"/>
    <n v="38"/>
  </r>
  <r>
    <d v="2013-09-21T00:00:00"/>
    <s v="ativada"/>
    <s v="onix LTZ 2013"/>
    <x v="10"/>
    <s v="qualificada"/>
    <n v="0.8"/>
    <n v="1"/>
    <n v="4"/>
    <n v="0.19"/>
    <x v="0"/>
    <x v="144"/>
    <n v="38"/>
  </r>
  <r>
    <d v="2013-08-29T00:00:00"/>
    <s v="ativada"/>
    <s v="Onyx LTZ"/>
    <x v="10"/>
    <s v="qualificada"/>
    <n v="0.44"/>
    <n v="0"/>
    <n v="1"/>
    <n v="0"/>
    <x v="0"/>
    <x v="152"/>
    <n v="35"/>
  </r>
  <r>
    <d v="2013-09-19T00:00:00"/>
    <s v="ativada"/>
    <s v="qual o valor Onix"/>
    <x v="12"/>
    <s v="qualificada"/>
    <n v="0.8"/>
    <n v="2"/>
    <n v="14"/>
    <n v="0.25"/>
    <x v="0"/>
    <x v="224"/>
    <n v="38"/>
  </r>
  <r>
    <d v="2013-09-25T00:00:00"/>
    <s v="ativada"/>
    <s v="preço onix 2013"/>
    <x v="12"/>
    <s v="qualificada"/>
    <n v="0.34"/>
    <n v="21"/>
    <n v="161"/>
    <n v="3.61"/>
    <x v="0"/>
    <x v="204"/>
    <n v="39"/>
  </r>
  <r>
    <d v="2013-09-26T00:00:00"/>
    <s v="ativada"/>
    <s v="preços Onyx"/>
    <x v="12"/>
    <s v="qualificada"/>
    <n v="0.19"/>
    <n v="3"/>
    <n v="5"/>
    <n v="0.43"/>
    <x v="0"/>
    <x v="156"/>
    <n v="39"/>
  </r>
  <r>
    <d v="2013-09-21T00:00:00"/>
    <s v="ativada"/>
    <s v="onix LT 2012 preço"/>
    <x v="12"/>
    <s v="qualificada"/>
    <n v="0.8"/>
    <n v="1"/>
    <n v="1"/>
    <n v="0.03"/>
    <x v="0"/>
    <x v="214"/>
    <n v="38"/>
  </r>
  <r>
    <d v="2013-09-17T00:00:00"/>
    <s v="ativada"/>
    <s v="valor onix 2012"/>
    <x v="12"/>
    <s v="qualificada"/>
    <n v="0.46"/>
    <n v="0"/>
    <n v="4"/>
    <n v="0"/>
    <x v="0"/>
    <x v="154"/>
    <n v="38"/>
  </r>
  <r>
    <d v="2013-09-24T00:00:00"/>
    <s v="ativada"/>
    <s v="onix LT 2014 valor"/>
    <x v="12"/>
    <s v="qualificada"/>
    <n v="0.8"/>
    <n v="0"/>
    <n v="1"/>
    <n v="0"/>
    <x v="0"/>
    <x v="268"/>
    <n v="39"/>
  </r>
  <r>
    <d v="2013-09-20T00:00:00"/>
    <s v="ativada"/>
    <s v="Onix"/>
    <x v="11"/>
    <s v="qualificada"/>
    <n v="0.95"/>
    <n v="255"/>
    <n v="3627"/>
    <n v="108.48"/>
    <x v="0"/>
    <x v="138"/>
    <n v="38"/>
  </r>
  <r>
    <d v="2013-09-14T00:00:00"/>
    <s v="ativada"/>
    <s v="onix LTZ 2014"/>
    <x v="10"/>
    <s v="qualificada"/>
    <n v="0.8"/>
    <n v="7"/>
    <n v="31"/>
    <n v="1.08"/>
    <x v="0"/>
    <x v="266"/>
    <n v="37"/>
  </r>
  <r>
    <d v="2013-09-05T00:00:00"/>
    <s v="ativada"/>
    <s v="preços Onyx"/>
    <x v="12"/>
    <s v="qualificada"/>
    <n v="0.19"/>
    <n v="0"/>
    <n v="2"/>
    <n v="0"/>
    <x v="0"/>
    <x v="156"/>
    <n v="36"/>
  </r>
  <r>
    <d v="2013-09-24T00:00:00"/>
    <s v="ativada"/>
    <s v="onix 2012 1.0"/>
    <x v="13"/>
    <s v="qualificada"/>
    <n v="0.63"/>
    <n v="0"/>
    <n v="1"/>
    <n v="0"/>
    <x v="0"/>
    <x v="189"/>
    <n v="39"/>
  </r>
  <r>
    <d v="2013-09-10T00:00:00"/>
    <s v="ativada"/>
    <s v="Novo Onix LTZ"/>
    <x v="10"/>
    <s v="qualificada"/>
    <n v="0.8"/>
    <n v="3"/>
    <n v="12"/>
    <n v="0.37"/>
    <x v="0"/>
    <x v="196"/>
    <n v="37"/>
  </r>
  <r>
    <d v="2013-09-08T00:00:00"/>
    <s v="ativada"/>
    <s v="onix LTZ 2013 preço"/>
    <x v="12"/>
    <s v="qualificada"/>
    <n v="0.8"/>
    <n v="0"/>
    <n v="1"/>
    <n v="0"/>
    <x v="0"/>
    <x v="223"/>
    <n v="36"/>
  </r>
  <r>
    <d v="2013-09-17T00:00:00"/>
    <s v="ativada"/>
    <s v="preço onix 2013"/>
    <x v="12"/>
    <s v="qualificada"/>
    <n v="0.34"/>
    <n v="38"/>
    <n v="181"/>
    <n v="6.87"/>
    <x v="0"/>
    <x v="204"/>
    <n v="38"/>
  </r>
  <r>
    <d v="2013-09-14T00:00:00"/>
    <s v="ativada"/>
    <s v="onix 2014 1.0"/>
    <x v="13"/>
    <s v="qualificada"/>
    <n v="0.8"/>
    <n v="3"/>
    <n v="17"/>
    <n v="0.75"/>
    <x v="0"/>
    <x v="213"/>
    <n v="37"/>
  </r>
  <r>
    <d v="2013-09-21T00:00:00"/>
    <s v="ativada"/>
    <s v="Onix 1.8"/>
    <x v="13"/>
    <s v="qualificada"/>
    <n v="0.8"/>
    <n v="0"/>
    <n v="5"/>
    <n v="0"/>
    <x v="0"/>
    <x v="246"/>
    <n v="38"/>
  </r>
  <r>
    <d v="2013-08-30T00:00:00"/>
    <s v="ativada"/>
    <s v="Onyx 2.0"/>
    <x v="13"/>
    <s v="qualificada"/>
    <n v="0.8"/>
    <n v="6"/>
    <n v="52"/>
    <n v="2.64"/>
    <x v="0"/>
    <x v="142"/>
    <n v="35"/>
  </r>
  <r>
    <d v="2013-09-20T00:00:00"/>
    <s v="ativada"/>
    <s v="onix LTZ 2014 chevrolet"/>
    <x v="10"/>
    <s v="qualificada"/>
    <n v="0.8"/>
    <n v="1"/>
    <n v="4"/>
    <n v="0.11"/>
    <x v="0"/>
    <x v="210"/>
    <n v="38"/>
  </r>
  <r>
    <d v="2013-09-22T00:00:00"/>
    <s v="ativada"/>
    <s v="onix LT 2014 preço"/>
    <x v="12"/>
    <s v="qualificada"/>
    <n v="0.8"/>
    <n v="0"/>
    <n v="1"/>
    <n v="0"/>
    <x v="0"/>
    <x v="259"/>
    <n v="38"/>
  </r>
  <r>
    <d v="2013-08-30T00:00:00"/>
    <s v="ativada"/>
    <s v="Onix LS valor"/>
    <x v="12"/>
    <s v="qualificada"/>
    <n v="0.8"/>
    <n v="1"/>
    <n v="5"/>
    <n v="0.43"/>
    <x v="0"/>
    <x v="158"/>
    <n v="35"/>
  </r>
  <r>
    <d v="2013-09-07T00:00:00"/>
    <s v="ativada"/>
    <s v="quanto custa onix 2013"/>
    <x v="12"/>
    <s v="qualificada"/>
    <n v="0.8"/>
    <n v="0"/>
    <n v="5"/>
    <n v="0"/>
    <x v="0"/>
    <x v="199"/>
    <n v="36"/>
  </r>
  <r>
    <d v="2013-08-28T00:00:00"/>
    <s v="ativada"/>
    <s v="Onix LS ficha técnica"/>
    <x v="17"/>
    <s v="qualificada"/>
    <n v="0.8"/>
    <n v="0"/>
    <n v="1"/>
    <n v="0"/>
    <x v="0"/>
    <x v="282"/>
    <n v="35"/>
  </r>
  <r>
    <d v="2013-09-03T00:00:00"/>
    <s v="ativada"/>
    <s v="comercial Onix"/>
    <x v="14"/>
    <s v="qualificada"/>
    <n v="0.9"/>
    <n v="0"/>
    <n v="18"/>
    <n v="0"/>
    <x v="0"/>
    <x v="146"/>
    <n v="36"/>
  </r>
  <r>
    <d v="2013-09-02T00:00:00"/>
    <s v="ativada"/>
    <s v="preço novo Onix"/>
    <x v="12"/>
    <s v="qualificada"/>
    <n v="0.23"/>
    <n v="7"/>
    <n v="22"/>
    <n v="0.45"/>
    <x v="0"/>
    <x v="169"/>
    <n v="36"/>
  </r>
  <r>
    <d v="2013-09-09T00:00:00"/>
    <s v="ativada"/>
    <s v="Novo Onix LT preço"/>
    <x v="12"/>
    <s v="qualificada"/>
    <n v="0.8"/>
    <n v="1"/>
    <n v="3"/>
    <n v="7.0000000000000007E-2"/>
    <x v="0"/>
    <x v="226"/>
    <n v="37"/>
  </r>
  <r>
    <d v="2013-09-28T00:00:00"/>
    <s v="ativada"/>
    <s v="Onix chevrolet mylink"/>
    <x v="15"/>
    <s v="qualificada"/>
    <n v="0.8"/>
    <n v="0"/>
    <n v="3"/>
    <n v="0"/>
    <x v="0"/>
    <x v="147"/>
    <n v="39"/>
  </r>
  <r>
    <d v="2013-09-14T00:00:00"/>
    <s v="ativada"/>
    <s v="carros onix LTZ 2012"/>
    <x v="10"/>
    <s v="qualificada"/>
    <n v="0.8"/>
    <n v="1"/>
    <n v="2"/>
    <n v="0.23"/>
    <x v="0"/>
    <x v="203"/>
    <n v="37"/>
  </r>
  <r>
    <d v="2013-09-04T00:00:00"/>
    <s v="ativada"/>
    <s v="preços Onix"/>
    <x v="12"/>
    <s v="qualificada"/>
    <n v="0.32"/>
    <n v="21"/>
    <n v="54"/>
    <n v="2.4300000000000002"/>
    <x v="0"/>
    <x v="143"/>
    <n v="36"/>
  </r>
  <r>
    <d v="2013-09-12T00:00:00"/>
    <s v="ativada"/>
    <s v="valor novo Onix"/>
    <x v="12"/>
    <s v="qualificada"/>
    <n v="0.8"/>
    <n v="1"/>
    <n v="13"/>
    <n v="0.06"/>
    <x v="0"/>
    <x v="262"/>
    <n v="37"/>
  </r>
  <r>
    <d v="2013-08-29T00:00:00"/>
    <s v="ativada"/>
    <s v="preço Onyx"/>
    <x v="12"/>
    <s v="qualificada"/>
    <n v="0.55000000000000004"/>
    <n v="36"/>
    <n v="170"/>
    <n v="8.3800000000000008"/>
    <x v="0"/>
    <x v="258"/>
    <n v="35"/>
  </r>
  <r>
    <d v="2013-09-02T00:00:00"/>
    <s v="ativada"/>
    <s v="Onix LTZ quanto custa"/>
    <x v="12"/>
    <s v="qualificada"/>
    <n v="0.8"/>
    <n v="0"/>
    <n v="2"/>
    <n v="0"/>
    <x v="0"/>
    <x v="241"/>
    <n v="36"/>
  </r>
  <r>
    <d v="2013-09-14T00:00:00"/>
    <s v="ativada"/>
    <s v="onix LS 2014 preço"/>
    <x v="12"/>
    <s v="qualificada"/>
    <n v="0.8"/>
    <n v="0"/>
    <n v="1"/>
    <n v="0"/>
    <x v="0"/>
    <x v="234"/>
    <n v="37"/>
  </r>
  <r>
    <d v="2013-09-13T00:00:00"/>
    <s v="ativada"/>
    <s v="onix LT 2012 preço"/>
    <x v="12"/>
    <s v="qualificada"/>
    <n v="0.8"/>
    <n v="0"/>
    <n v="1"/>
    <n v="0"/>
    <x v="0"/>
    <x v="214"/>
    <n v="37"/>
  </r>
  <r>
    <d v="2013-09-29T00:00:00"/>
    <s v="ativada"/>
    <s v="Onix 1.8"/>
    <x v="13"/>
    <s v="qualificada"/>
    <n v="0.8"/>
    <n v="2"/>
    <n v="11"/>
    <n v="0.98"/>
    <x v="0"/>
    <x v="246"/>
    <n v="39"/>
  </r>
  <r>
    <d v="2013-09-17T00:00:00"/>
    <s v="ativada"/>
    <s v="Onyx 1.4"/>
    <x v="13"/>
    <s v="qualificada"/>
    <n v="0.47"/>
    <n v="12"/>
    <n v="182"/>
    <n v="2.75"/>
    <x v="0"/>
    <x v="251"/>
    <n v="38"/>
  </r>
  <r>
    <d v="2013-09-17T00:00:00"/>
    <s v="ativada"/>
    <s v="Onix LTZ valores"/>
    <x v="12"/>
    <s v="qualificada"/>
    <n v="0.8"/>
    <n v="0"/>
    <n v="1"/>
    <n v="0"/>
    <x v="0"/>
    <x v="275"/>
    <n v="38"/>
  </r>
  <r>
    <d v="2013-08-29T00:00:00"/>
    <s v="ativada"/>
    <s v="onix LTZ 2012"/>
    <x v="10"/>
    <s v="qualificada"/>
    <n v="0.8"/>
    <n v="3"/>
    <n v="34"/>
    <n v="0.31"/>
    <x v="0"/>
    <x v="164"/>
    <n v="35"/>
  </r>
  <r>
    <d v="2013-08-30T00:00:00"/>
    <s v="ativada"/>
    <s v="preço novo onix 2014"/>
    <x v="12"/>
    <s v="qualificada"/>
    <n v="0.8"/>
    <n v="0"/>
    <n v="4"/>
    <n v="0"/>
    <x v="0"/>
    <x v="167"/>
    <n v="35"/>
  </r>
  <r>
    <d v="2013-09-08T00:00:00"/>
    <s v="ativada"/>
    <s v="comercial Onyx"/>
    <x v="14"/>
    <s v="baixo volume de pesquisa"/>
    <n v="0.9"/>
    <n v="0"/>
    <n v="2"/>
    <n v="0"/>
    <x v="0"/>
    <x v="181"/>
    <n v="36"/>
  </r>
  <r>
    <d v="2013-09-15T00:00:00"/>
    <s v="ativada"/>
    <s v="onix 2012 1.0"/>
    <x v="13"/>
    <s v="qualificada"/>
    <n v="0.63"/>
    <n v="0"/>
    <n v="1"/>
    <n v="0"/>
    <x v="0"/>
    <x v="189"/>
    <n v="37"/>
  </r>
  <r>
    <d v="2013-09-28T00:00:00"/>
    <s v="ativada"/>
    <s v="valor onix 2014"/>
    <x v="12"/>
    <s v="qualificada"/>
    <n v="0.8"/>
    <n v="1"/>
    <n v="10"/>
    <n v="0.46"/>
    <x v="0"/>
    <x v="192"/>
    <n v="39"/>
  </r>
  <r>
    <d v="2013-09-13T00:00:00"/>
    <s v="ativada"/>
    <s v="valor novo Onix"/>
    <x v="12"/>
    <s v="qualificada"/>
    <n v="0.8"/>
    <n v="0"/>
    <n v="8"/>
    <n v="0"/>
    <x v="0"/>
    <x v="262"/>
    <n v="37"/>
  </r>
  <r>
    <d v="2013-09-02T00:00:00"/>
    <s v="ativada"/>
    <s v="novo onix 2014 1.4"/>
    <x v="13"/>
    <s v="qualificada"/>
    <n v="0.8"/>
    <n v="0"/>
    <n v="1"/>
    <n v="0"/>
    <x v="0"/>
    <x v="247"/>
    <n v="36"/>
  </r>
  <r>
    <d v="2013-09-23T00:00:00"/>
    <s v="ativada"/>
    <s v="propaganda Onyx"/>
    <x v="14"/>
    <s v="qualificada"/>
    <n v="0.8"/>
    <n v="0"/>
    <n v="1"/>
    <n v="0"/>
    <x v="0"/>
    <x v="239"/>
    <n v="39"/>
  </r>
  <r>
    <d v="2013-09-04T00:00:00"/>
    <s v="ativada"/>
    <s v="onix LTZ 2014"/>
    <x v="10"/>
    <s v="qualificada"/>
    <n v="0.8"/>
    <n v="1"/>
    <n v="18"/>
    <n v="0.04"/>
    <x v="0"/>
    <x v="266"/>
    <n v="36"/>
  </r>
  <r>
    <d v="2013-09-08T00:00:00"/>
    <s v="ativada"/>
    <s v="comercial onix 2013"/>
    <x v="14"/>
    <s v="qualificada"/>
    <n v="0.8"/>
    <n v="0"/>
    <n v="1"/>
    <n v="0"/>
    <x v="0"/>
    <x v="250"/>
    <n v="36"/>
  </r>
  <r>
    <d v="2013-09-16T00:00:00"/>
    <s v="ativada"/>
    <s v="Onix LTZ ficha técnica"/>
    <x v="17"/>
    <s v="qualificada"/>
    <n v="0.8"/>
    <n v="0"/>
    <n v="0"/>
    <n v="0"/>
    <x v="0"/>
    <x v="267"/>
    <n v="38"/>
  </r>
  <r>
    <d v="2013-08-28T00:00:00"/>
    <s v="ativada"/>
    <s v="preço novo onix 2012"/>
    <x v="12"/>
    <s v="baixo volume de pesquisa"/>
    <n v="0.8"/>
    <n v="0"/>
    <n v="4"/>
    <n v="0"/>
    <x v="0"/>
    <x v="261"/>
    <n v="35"/>
  </r>
  <r>
    <d v="2013-09-11T00:00:00"/>
    <s v="ativada"/>
    <s v="quanto custa onix 2013"/>
    <x v="12"/>
    <s v="qualificada"/>
    <n v="0.8"/>
    <n v="2"/>
    <n v="6"/>
    <n v="0.73"/>
    <x v="0"/>
    <x v="199"/>
    <n v="37"/>
  </r>
  <r>
    <d v="2013-09-08T00:00:00"/>
    <s v="ativada"/>
    <s v="Onix"/>
    <x v="11"/>
    <s v="qualificada"/>
    <n v="0.95"/>
    <n v="176"/>
    <n v="2563"/>
    <n v="52.65"/>
    <x v="0"/>
    <x v="138"/>
    <n v="36"/>
  </r>
  <r>
    <d v="2013-09-10T00:00:00"/>
    <s v="ativada"/>
    <s v="valor onix 2013"/>
    <x v="12"/>
    <s v="qualificada"/>
    <n v="0.3"/>
    <n v="6"/>
    <n v="25"/>
    <n v="0.69"/>
    <x v="0"/>
    <x v="235"/>
    <n v="37"/>
  </r>
  <r>
    <d v="2013-09-11T00:00:00"/>
    <s v="ativada"/>
    <s v="Onix LTZ quanto custa"/>
    <x v="12"/>
    <s v="qualificada"/>
    <n v="0.8"/>
    <n v="0"/>
    <n v="0"/>
    <n v="0"/>
    <x v="0"/>
    <x v="241"/>
    <n v="37"/>
  </r>
  <r>
    <d v="2013-08-31T00:00:00"/>
    <s v="ativada"/>
    <s v="preço novo Onix"/>
    <x v="12"/>
    <s v="qualificada"/>
    <n v="0.23"/>
    <n v="7"/>
    <n v="40"/>
    <n v="0.61"/>
    <x v="0"/>
    <x v="169"/>
    <n v="35"/>
  </r>
  <r>
    <d v="2013-09-13T00:00:00"/>
    <s v="ativada"/>
    <s v="Onix mylink"/>
    <x v="15"/>
    <s v="qualificada"/>
    <n v="0.7"/>
    <n v="1"/>
    <n v="31"/>
    <n v="0.16"/>
    <x v="0"/>
    <x v="176"/>
    <n v="37"/>
  </r>
  <r>
    <d v="2013-09-01T00:00:00"/>
    <s v="ativada"/>
    <s v="qual o valor Onix"/>
    <x v="12"/>
    <s v="qualificada"/>
    <n v="0.8"/>
    <n v="2"/>
    <n v="6"/>
    <n v="0.4"/>
    <x v="0"/>
    <x v="224"/>
    <n v="35"/>
  </r>
  <r>
    <d v="2013-09-19T00:00:00"/>
    <s v="ativada"/>
    <s v="Onix LT valor"/>
    <x v="12"/>
    <s v="qualificada"/>
    <n v="0.8"/>
    <n v="0"/>
    <n v="4"/>
    <n v="0"/>
    <x v="0"/>
    <x v="166"/>
    <n v="38"/>
  </r>
  <r>
    <d v="2013-09-29T00:00:00"/>
    <s v="ativada"/>
    <s v="preço novo onix 2013"/>
    <x v="12"/>
    <s v="qualificada"/>
    <n v="0.8"/>
    <n v="2"/>
    <n v="9"/>
    <n v="0.18"/>
    <x v="0"/>
    <x v="170"/>
    <n v="39"/>
  </r>
  <r>
    <d v="2013-09-23T00:00:00"/>
    <s v="ativada"/>
    <s v="valor novo onix 2014"/>
    <x v="12"/>
    <s v="qualificada"/>
    <n v="0.8"/>
    <n v="0"/>
    <n v="1"/>
    <n v="0"/>
    <x v="0"/>
    <x v="211"/>
    <n v="39"/>
  </r>
  <r>
    <d v="2013-09-29T00:00:00"/>
    <s v="ativada"/>
    <s v="Onyx my link"/>
    <x v="15"/>
    <s v="qualificada"/>
    <n v="1"/>
    <n v="1"/>
    <n v="4"/>
    <n v="0.69"/>
    <x v="0"/>
    <x v="237"/>
    <n v="39"/>
  </r>
  <r>
    <d v="2013-09-21T00:00:00"/>
    <s v="ativada"/>
    <s v="Onix LTZ preços"/>
    <x v="12"/>
    <s v="qualificada"/>
    <n v="0.8"/>
    <n v="0"/>
    <n v="3"/>
    <n v="0"/>
    <x v="0"/>
    <x v="193"/>
    <n v="38"/>
  </r>
  <r>
    <d v="2013-09-05T00:00:00"/>
    <s v="ativada"/>
    <s v="novo Onyx"/>
    <x v="11"/>
    <s v="qualificada"/>
    <n v="0.8"/>
    <n v="3"/>
    <n v="9"/>
    <n v="1.65"/>
    <x v="0"/>
    <x v="157"/>
    <n v="36"/>
  </r>
  <r>
    <d v="2013-09-04T00:00:00"/>
    <s v="ativada"/>
    <s v="comercial onix 2013"/>
    <x v="14"/>
    <s v="qualificada"/>
    <n v="0.8"/>
    <n v="0"/>
    <n v="0"/>
    <n v="0"/>
    <x v="0"/>
    <x v="250"/>
    <n v="36"/>
  </r>
  <r>
    <d v="2013-09-25T00:00:00"/>
    <s v="ativada"/>
    <s v="Onix my link"/>
    <x v="15"/>
    <s v="qualificada"/>
    <n v="0.8"/>
    <n v="2"/>
    <n v="29"/>
    <n v="0.9"/>
    <x v="0"/>
    <x v="183"/>
    <n v="39"/>
  </r>
  <r>
    <d v="2013-09-04T00:00:00"/>
    <s v="ativada"/>
    <s v="onix LT 2014 preço"/>
    <x v="12"/>
    <s v="qualificada"/>
    <n v="0.8"/>
    <n v="0"/>
    <n v="3"/>
    <n v="0"/>
    <x v="0"/>
    <x v="259"/>
    <n v="36"/>
  </r>
  <r>
    <d v="2013-09-13T00:00:00"/>
    <s v="ativada"/>
    <s v="onix LTZ 2014 preço"/>
    <x v="12"/>
    <s v="qualificada"/>
    <n v="0.8"/>
    <n v="1"/>
    <n v="9"/>
    <n v="0.38"/>
    <x v="0"/>
    <x v="155"/>
    <n v="37"/>
  </r>
  <r>
    <d v="2013-09-24T00:00:00"/>
    <s v="ativada"/>
    <s v="valor onix 2013"/>
    <x v="12"/>
    <s v="qualificada"/>
    <n v="0.3"/>
    <n v="5"/>
    <n v="27"/>
    <n v="0.85"/>
    <x v="0"/>
    <x v="235"/>
    <n v="39"/>
  </r>
  <r>
    <d v="2013-08-28T00:00:00"/>
    <s v="ativada"/>
    <s v="Onix LT quanto custa"/>
    <x v="12"/>
    <s v="qualificada"/>
    <n v="0.8"/>
    <n v="1"/>
    <n v="1"/>
    <n v="0.71"/>
    <x v="0"/>
    <x v="177"/>
    <n v="35"/>
  </r>
  <r>
    <d v="2013-09-08T00:00:00"/>
    <s v="ativada"/>
    <s v="Onix LT valor"/>
    <x v="12"/>
    <s v="qualificada"/>
    <n v="0.8"/>
    <n v="0"/>
    <n v="3"/>
    <n v="0"/>
    <x v="0"/>
    <x v="166"/>
    <n v="36"/>
  </r>
  <r>
    <d v="2013-09-25T00:00:00"/>
    <s v="ativada"/>
    <s v="Onix LTZ"/>
    <x v="10"/>
    <s v="qualificada"/>
    <n v="0.42"/>
    <n v="29"/>
    <n v="237"/>
    <n v="6.27"/>
    <x v="0"/>
    <x v="163"/>
    <n v="39"/>
  </r>
  <r>
    <d v="2013-09-22T00:00:00"/>
    <s v="ativada"/>
    <s v="novo Onyx"/>
    <x v="11"/>
    <s v="qualificada"/>
    <n v="0.8"/>
    <n v="8"/>
    <n v="47"/>
    <n v="2.96"/>
    <x v="0"/>
    <x v="157"/>
    <n v="38"/>
  </r>
  <r>
    <d v="2013-09-02T00:00:00"/>
    <s v="ativada"/>
    <s v="quanto custa onix 2014"/>
    <x v="12"/>
    <s v="qualificada"/>
    <n v="0.8"/>
    <n v="0"/>
    <n v="1"/>
    <n v="0"/>
    <x v="0"/>
    <x v="195"/>
    <n v="36"/>
  </r>
  <r>
    <d v="2013-09-21T00:00:00"/>
    <s v="ativada"/>
    <s v="quanto custa Onix"/>
    <x v="12"/>
    <s v="qualificada"/>
    <n v="0.3"/>
    <n v="7"/>
    <n v="23"/>
    <n v="0.75"/>
    <x v="0"/>
    <x v="151"/>
    <n v="38"/>
  </r>
  <r>
    <d v="2013-09-09T00:00:00"/>
    <s v="ativada"/>
    <s v="novo Onix"/>
    <x v="11"/>
    <s v="qualificada"/>
    <n v="0.38"/>
    <n v="18"/>
    <n v="126"/>
    <n v="2.21"/>
    <x v="0"/>
    <x v="171"/>
    <n v="37"/>
  </r>
  <r>
    <d v="2013-09-24T00:00:00"/>
    <s v="ativada"/>
    <s v="preço novo onix 2013"/>
    <x v="12"/>
    <s v="qualificada"/>
    <n v="0.8"/>
    <n v="3"/>
    <n v="6"/>
    <n v="0.94"/>
    <x v="0"/>
    <x v="170"/>
    <n v="39"/>
  </r>
  <r>
    <d v="2013-09-05T00:00:00"/>
    <s v="ativada"/>
    <s v="onix 2012 1.4"/>
    <x v="13"/>
    <s v="qualificada"/>
    <n v="0.48"/>
    <n v="0"/>
    <n v="5"/>
    <n v="0"/>
    <x v="0"/>
    <x v="194"/>
    <n v="36"/>
  </r>
  <r>
    <d v="2013-09-14T00:00:00"/>
    <s v="ativada"/>
    <s v="preço novo Onyx"/>
    <x v="12"/>
    <s v="qualificada"/>
    <n v="0.8"/>
    <n v="1"/>
    <n v="5"/>
    <n v="0.56999999999999995"/>
    <x v="0"/>
    <x v="228"/>
    <n v="37"/>
  </r>
  <r>
    <d v="2013-08-31T00:00:00"/>
    <s v="ativada"/>
    <s v="Onix LS valor"/>
    <x v="12"/>
    <s v="qualificada"/>
    <n v="0.8"/>
    <n v="0"/>
    <n v="1"/>
    <n v="0"/>
    <x v="0"/>
    <x v="158"/>
    <n v="35"/>
  </r>
  <r>
    <d v="2013-08-29T00:00:00"/>
    <s v="ativada"/>
    <s v="quanto custa Onyx"/>
    <x v="12"/>
    <s v="qualificada"/>
    <n v="0.8"/>
    <n v="0"/>
    <n v="3"/>
    <n v="0"/>
    <x v="0"/>
    <x v="150"/>
    <n v="35"/>
  </r>
  <r>
    <d v="2013-09-23T00:00:00"/>
    <s v="ativada"/>
    <s v="Novo Onix LTZ chevrolet"/>
    <x v="10"/>
    <s v="qualificada"/>
    <n v="0.8"/>
    <n v="0"/>
    <n v="1"/>
    <n v="0"/>
    <x v="0"/>
    <x v="253"/>
    <n v="39"/>
  </r>
  <r>
    <d v="2013-08-31T00:00:00"/>
    <s v="ativada"/>
    <s v="preços onix 2013"/>
    <x v="12"/>
    <s v="qualificada"/>
    <n v="0.31"/>
    <n v="3"/>
    <n v="10"/>
    <n v="0.69"/>
    <x v="0"/>
    <x v="231"/>
    <n v="35"/>
  </r>
  <r>
    <d v="2013-09-11T00:00:00"/>
    <s v="ativada"/>
    <s v="Onyx mylink"/>
    <x v="15"/>
    <s v="qualificada"/>
    <n v="0.56000000000000005"/>
    <n v="0"/>
    <n v="10"/>
    <n v="0"/>
    <x v="0"/>
    <x v="215"/>
    <n v="37"/>
  </r>
  <r>
    <d v="2013-09-05T00:00:00"/>
    <s v="ativada"/>
    <s v="propaganda Onix"/>
    <x v="14"/>
    <s v="qualificada"/>
    <n v="0.8"/>
    <n v="1"/>
    <n v="11"/>
    <n v="0.64"/>
    <x v="0"/>
    <x v="191"/>
    <n v="36"/>
  </r>
  <r>
    <d v="2013-09-19T00:00:00"/>
    <s v="ativada"/>
    <s v="Onix 1.4"/>
    <x v="13"/>
    <s v="qualificada"/>
    <n v="0.55000000000000004"/>
    <n v="33"/>
    <n v="472"/>
    <n v="9.6199999999999992"/>
    <x v="0"/>
    <x v="168"/>
    <n v="38"/>
  </r>
  <r>
    <d v="2013-08-30T00:00:00"/>
    <s v="ativada"/>
    <s v="onix LTZ 2013"/>
    <x v="10"/>
    <s v="qualificada"/>
    <n v="0.8"/>
    <n v="2"/>
    <n v="7"/>
    <n v="0.26"/>
    <x v="0"/>
    <x v="144"/>
    <n v="35"/>
  </r>
  <r>
    <d v="2013-09-14T00:00:00"/>
    <s v="ativada"/>
    <s v="preço novo onix 2014"/>
    <x v="12"/>
    <s v="qualificada"/>
    <n v="0.8"/>
    <n v="0"/>
    <n v="10"/>
    <n v="0"/>
    <x v="0"/>
    <x v="167"/>
    <n v="37"/>
  </r>
  <r>
    <d v="2013-09-06T00:00:00"/>
    <s v="ativada"/>
    <s v="Onix especificação"/>
    <x v="17"/>
    <s v="qualificada"/>
    <n v="0.8"/>
    <n v="0"/>
    <n v="1"/>
    <n v="0"/>
    <x v="0"/>
    <x v="240"/>
    <n v="36"/>
  </r>
  <r>
    <d v="2013-09-15T00:00:00"/>
    <s v="ativada"/>
    <s v="comercial Onix"/>
    <x v="14"/>
    <s v="qualificada"/>
    <n v="0.9"/>
    <n v="0"/>
    <n v="19"/>
    <n v="0"/>
    <x v="0"/>
    <x v="146"/>
    <n v="37"/>
  </r>
  <r>
    <d v="2013-08-31T00:00:00"/>
    <s v="ativada"/>
    <s v="novo Onix 1.0"/>
    <x v="13"/>
    <s v="qualificada"/>
    <n v="0.8"/>
    <n v="1"/>
    <n v="10"/>
    <n v="0.78"/>
    <x v="0"/>
    <x v="141"/>
    <n v="35"/>
  </r>
  <r>
    <d v="2013-09-01T00:00:00"/>
    <s v="ativada"/>
    <s v="onix LS 2013 preço"/>
    <x v="12"/>
    <s v="qualificada"/>
    <n v="0.8"/>
    <n v="0"/>
    <n v="1"/>
    <n v="0"/>
    <x v="0"/>
    <x v="257"/>
    <n v="35"/>
  </r>
  <r>
    <d v="2013-09-04T00:00:00"/>
    <s v="ativada"/>
    <s v="Onyx 2.0"/>
    <x v="13"/>
    <s v="qualificada"/>
    <n v="0.8"/>
    <n v="2"/>
    <n v="61"/>
    <n v="0.37"/>
    <x v="0"/>
    <x v="142"/>
    <n v="36"/>
  </r>
  <r>
    <d v="2013-09-29T00:00:00"/>
    <s v="ativada"/>
    <s v="Onyx LTZ"/>
    <x v="10"/>
    <s v="qualificada"/>
    <n v="0.44"/>
    <n v="1"/>
    <n v="4"/>
    <n v="0.13"/>
    <x v="0"/>
    <x v="152"/>
    <n v="39"/>
  </r>
  <r>
    <d v="2013-09-16T00:00:00"/>
    <s v="ativada"/>
    <s v="Novo Onix LTZ"/>
    <x v="10"/>
    <s v="qualificada"/>
    <n v="0.8"/>
    <n v="1"/>
    <n v="4"/>
    <n v="0.64"/>
    <x v="0"/>
    <x v="196"/>
    <n v="38"/>
  </r>
  <r>
    <d v="2013-09-04T00:00:00"/>
    <s v="ativada"/>
    <s v="novo Onix 1.4"/>
    <x v="13"/>
    <s v="qualificada"/>
    <n v="0.8"/>
    <n v="1"/>
    <n v="5"/>
    <n v="0.21"/>
    <x v="0"/>
    <x v="221"/>
    <n v="36"/>
  </r>
  <r>
    <d v="2013-09-23T00:00:00"/>
    <s v="ativada"/>
    <s v="valor novo Onix"/>
    <x v="12"/>
    <s v="qualificada"/>
    <n v="0.8"/>
    <n v="3"/>
    <n v="12"/>
    <n v="0.27"/>
    <x v="0"/>
    <x v="262"/>
    <n v="39"/>
  </r>
  <r>
    <d v="2013-09-07T00:00:00"/>
    <s v="ativada"/>
    <s v="Onix LTZ GM"/>
    <x v="10"/>
    <s v="qualificada"/>
    <n v="0.8"/>
    <n v="2"/>
    <n v="14"/>
    <n v="0.96"/>
    <x v="0"/>
    <x v="217"/>
    <n v="36"/>
  </r>
  <r>
    <d v="2013-09-03T00:00:00"/>
    <s v="pausado"/>
    <s v="preços onix 2012"/>
    <x v="12"/>
    <s v="pausada"/>
    <n v="0.8"/>
    <n v="6"/>
    <n v="29"/>
    <n v="1.02"/>
    <x v="0"/>
    <x v="269"/>
    <n v="36"/>
  </r>
  <r>
    <d v="2013-09-29T00:00:00"/>
    <s v="ativada"/>
    <s v="Onix 1.0"/>
    <x v="13"/>
    <s v="qualificada"/>
    <n v="0.63"/>
    <n v="23"/>
    <n v="277"/>
    <n v="8.4700000000000006"/>
    <x v="0"/>
    <x v="219"/>
    <n v="39"/>
  </r>
  <r>
    <d v="2013-09-12T00:00:00"/>
    <s v="ativada"/>
    <s v="preço novo Onyx"/>
    <x v="12"/>
    <s v="qualificada"/>
    <n v="0.8"/>
    <n v="2"/>
    <n v="7"/>
    <n v="0.78"/>
    <x v="0"/>
    <x v="228"/>
    <n v="37"/>
  </r>
  <r>
    <d v="2013-09-18T00:00:00"/>
    <s v="ativada"/>
    <s v="valor Onix"/>
    <x v="12"/>
    <s v="qualificada"/>
    <n v="0.37"/>
    <n v="19"/>
    <n v="111"/>
    <n v="3.96"/>
    <x v="0"/>
    <x v="200"/>
    <n v="38"/>
  </r>
  <r>
    <d v="2013-09-14T00:00:00"/>
    <s v="ativada"/>
    <s v="Novo Onix LTZ"/>
    <x v="10"/>
    <s v="qualificada"/>
    <n v="0.8"/>
    <n v="0"/>
    <n v="0"/>
    <n v="0"/>
    <x v="0"/>
    <x v="196"/>
    <n v="37"/>
  </r>
  <r>
    <d v="2013-09-09T00:00:00"/>
    <s v="ativada"/>
    <s v="Onix LS preço"/>
    <x v="12"/>
    <s v="qualificada"/>
    <n v="0.8"/>
    <n v="1"/>
    <n v="9"/>
    <n v="0.14000000000000001"/>
    <x v="0"/>
    <x v="198"/>
    <n v="37"/>
  </r>
  <r>
    <d v="2013-09-08T00:00:00"/>
    <s v="ativada"/>
    <s v="quanto custa Onyx"/>
    <x v="12"/>
    <s v="qualificada"/>
    <n v="0.8"/>
    <n v="3"/>
    <n v="12"/>
    <n v="1.46"/>
    <x v="0"/>
    <x v="150"/>
    <n v="36"/>
  </r>
  <r>
    <d v="2013-09-04T00:00:00"/>
    <s v="ativada"/>
    <s v="Onyx my link"/>
    <x v="15"/>
    <s v="qualificada"/>
    <n v="1"/>
    <n v="3"/>
    <n v="20"/>
    <n v="1.35"/>
    <x v="0"/>
    <x v="237"/>
    <n v="36"/>
  </r>
  <r>
    <d v="2013-08-30T00:00:00"/>
    <s v="ativada"/>
    <s v="Onix LTZ GM"/>
    <x v="10"/>
    <s v="qualificada"/>
    <n v="0.8"/>
    <n v="4"/>
    <n v="13"/>
    <n v="0.51"/>
    <x v="0"/>
    <x v="217"/>
    <n v="35"/>
  </r>
  <r>
    <d v="2013-09-04T00:00:00"/>
    <s v="ativada"/>
    <s v="onix LTZ 2013"/>
    <x v="10"/>
    <s v="qualificada"/>
    <n v="0.8"/>
    <n v="0"/>
    <n v="5"/>
    <n v="0"/>
    <x v="0"/>
    <x v="144"/>
    <n v="36"/>
  </r>
  <r>
    <d v="2013-08-31T00:00:00"/>
    <s v="ativada"/>
    <s v="Onix LTZ preços"/>
    <x v="12"/>
    <s v="qualificada"/>
    <n v="0.8"/>
    <n v="0"/>
    <n v="2"/>
    <n v="0"/>
    <x v="0"/>
    <x v="193"/>
    <n v="35"/>
  </r>
  <r>
    <d v="2013-09-27T00:00:00"/>
    <s v="ativada"/>
    <s v="novo Onix 1.4"/>
    <x v="13"/>
    <s v="qualificada"/>
    <n v="0.8"/>
    <n v="1"/>
    <n v="11"/>
    <n v="0.28999999999999998"/>
    <x v="0"/>
    <x v="221"/>
    <n v="39"/>
  </r>
  <r>
    <d v="2013-09-02T00:00:00"/>
    <s v="ativada"/>
    <s v="Onyx my link"/>
    <x v="15"/>
    <s v="qualificada"/>
    <n v="1"/>
    <n v="2"/>
    <n v="32"/>
    <n v="0.91"/>
    <x v="0"/>
    <x v="237"/>
    <n v="36"/>
  </r>
  <r>
    <d v="2013-09-04T00:00:00"/>
    <s v="ativada"/>
    <s v="valor Onix"/>
    <x v="12"/>
    <s v="qualificada"/>
    <n v="0.37"/>
    <n v="23"/>
    <n v="136"/>
    <n v="3.59"/>
    <x v="0"/>
    <x v="200"/>
    <n v="36"/>
  </r>
  <r>
    <d v="2013-09-12T00:00:00"/>
    <s v="ativada"/>
    <s v="valores Onix"/>
    <x v="12"/>
    <s v="qualificada"/>
    <n v="0.25"/>
    <n v="5"/>
    <n v="19"/>
    <n v="0.56000000000000005"/>
    <x v="0"/>
    <x v="153"/>
    <n v="37"/>
  </r>
  <r>
    <d v="2013-09-20T00:00:00"/>
    <s v="ativada"/>
    <s v="Onyx mylink"/>
    <x v="15"/>
    <s v="qualificada"/>
    <n v="0.56000000000000005"/>
    <n v="0"/>
    <n v="6"/>
    <n v="0"/>
    <x v="0"/>
    <x v="215"/>
    <n v="38"/>
  </r>
  <r>
    <d v="2013-08-30T00:00:00"/>
    <s v="pausado"/>
    <s v="preços onix 2012"/>
    <x v="12"/>
    <s v="pausada"/>
    <n v="0.8"/>
    <n v="12"/>
    <n v="38"/>
    <n v="3.88"/>
    <x v="0"/>
    <x v="269"/>
    <n v="35"/>
  </r>
  <r>
    <d v="2013-09-17T00:00:00"/>
    <s v="ativada"/>
    <s v="Onix especificações"/>
    <x v="17"/>
    <s v="qualificada"/>
    <n v="0.8"/>
    <n v="1"/>
    <n v="8"/>
    <n v="0.45"/>
    <x v="0"/>
    <x v="245"/>
    <n v="38"/>
  </r>
  <r>
    <d v="2013-09-04T00:00:00"/>
    <s v="ativada"/>
    <s v="Onyx news"/>
    <x v="18"/>
    <s v="qualificada"/>
    <n v="0.8"/>
    <n v="1"/>
    <n v="5"/>
    <n v="0.25"/>
    <x v="0"/>
    <x v="208"/>
    <n v="36"/>
  </r>
  <r>
    <d v="2013-09-15T00:00:00"/>
    <s v="ativada"/>
    <s v="quanto custa Onix"/>
    <x v="12"/>
    <s v="qualificada"/>
    <n v="0.3"/>
    <n v="12"/>
    <n v="53"/>
    <n v="1.58"/>
    <x v="0"/>
    <x v="151"/>
    <n v="37"/>
  </r>
  <r>
    <d v="2013-09-10T00:00:00"/>
    <s v="ativada"/>
    <s v="monte Onyx"/>
    <x v="16"/>
    <s v="qualificada"/>
    <n v="0.8"/>
    <n v="2"/>
    <n v="21"/>
    <n v="0.43"/>
    <x v="0"/>
    <x v="236"/>
    <n v="37"/>
  </r>
  <r>
    <d v="2013-09-08T00:00:00"/>
    <s v="ativada"/>
    <s v="preços novo Onix"/>
    <x v="12"/>
    <s v="qualificada"/>
    <n v="0.25"/>
    <n v="2"/>
    <n v="11"/>
    <n v="0.26"/>
    <x v="0"/>
    <x v="230"/>
    <n v="36"/>
  </r>
  <r>
    <d v="2013-09-27T00:00:00"/>
    <s v="ativada"/>
    <s v="valores onix 2014"/>
    <x v="12"/>
    <s v="qualificada"/>
    <n v="0.8"/>
    <n v="2"/>
    <n v="3"/>
    <n v="0.9"/>
    <x v="0"/>
    <x v="197"/>
    <n v="39"/>
  </r>
  <r>
    <d v="2013-09-21T00:00:00"/>
    <s v="ativada"/>
    <s v="valor Onyx"/>
    <x v="12"/>
    <s v="qualificada"/>
    <n v="0.42"/>
    <n v="0"/>
    <n v="1"/>
    <n v="0"/>
    <x v="0"/>
    <x v="249"/>
    <n v="38"/>
  </r>
  <r>
    <d v="2013-09-29T00:00:00"/>
    <s v="ativada"/>
    <s v="comercial Onix"/>
    <x v="14"/>
    <s v="qualificada"/>
    <n v="0.9"/>
    <n v="1"/>
    <n v="3"/>
    <n v="0.32"/>
    <x v="0"/>
    <x v="146"/>
    <n v="39"/>
  </r>
  <r>
    <d v="2013-09-12T00:00:00"/>
    <s v="ativada"/>
    <s v="Onix 1.0"/>
    <x v="13"/>
    <s v="qualificada"/>
    <n v="0.63"/>
    <n v="11"/>
    <n v="234"/>
    <n v="1.72"/>
    <x v="0"/>
    <x v="219"/>
    <n v="37"/>
  </r>
  <r>
    <d v="2013-08-29T00:00:00"/>
    <s v="ativada"/>
    <s v="monte Onix"/>
    <x v="16"/>
    <s v="qualificada"/>
    <n v="0.3"/>
    <n v="35"/>
    <n v="69"/>
    <n v="2.23"/>
    <x v="0"/>
    <x v="175"/>
    <n v="35"/>
  </r>
  <r>
    <d v="2013-09-25T00:00:00"/>
    <s v="ativada"/>
    <s v="preço Onyx"/>
    <x v="12"/>
    <s v="qualificada"/>
    <n v="0.55000000000000004"/>
    <n v="11"/>
    <n v="71"/>
    <n v="2.81"/>
    <x v="0"/>
    <x v="258"/>
    <n v="39"/>
  </r>
  <r>
    <d v="2013-09-23T00:00:00"/>
    <s v="ativada"/>
    <s v="Onix my link"/>
    <x v="15"/>
    <s v="qualificada"/>
    <n v="0.8"/>
    <n v="0"/>
    <n v="33"/>
    <n v="0"/>
    <x v="0"/>
    <x v="183"/>
    <n v="39"/>
  </r>
  <r>
    <d v="2013-09-02T00:00:00"/>
    <s v="ativada"/>
    <s v="onix 2012 1.0"/>
    <x v="13"/>
    <s v="qualificada"/>
    <n v="0.63"/>
    <n v="0"/>
    <n v="6"/>
    <n v="0"/>
    <x v="0"/>
    <x v="189"/>
    <n v="36"/>
  </r>
  <r>
    <d v="2013-08-28T00:00:00"/>
    <s v="ativada"/>
    <s v="preço onix 2014"/>
    <x v="12"/>
    <s v="qualificada"/>
    <n v="0.18"/>
    <n v="13"/>
    <n v="44"/>
    <n v="1.69"/>
    <x v="0"/>
    <x v="159"/>
    <n v="35"/>
  </r>
  <r>
    <d v="2013-08-30T00:00:00"/>
    <s v="ativada"/>
    <s v="Onix LT especificações"/>
    <x v="17"/>
    <s v="qualificada"/>
    <n v="0.8"/>
    <n v="0"/>
    <n v="1"/>
    <n v="0"/>
    <x v="0"/>
    <x v="172"/>
    <n v="35"/>
  </r>
  <r>
    <d v="2013-09-18T00:00:00"/>
    <s v="ativada"/>
    <s v="valor onix 2014"/>
    <x v="12"/>
    <s v="qualificada"/>
    <n v="0.8"/>
    <n v="5"/>
    <n v="18"/>
    <n v="0.9"/>
    <x v="0"/>
    <x v="192"/>
    <n v="38"/>
  </r>
  <r>
    <d v="2013-09-20T00:00:00"/>
    <s v="ativada"/>
    <s v="onix 2013 1.8"/>
    <x v="13"/>
    <s v="qualificada"/>
    <n v="0.8"/>
    <n v="0"/>
    <n v="1"/>
    <n v="0"/>
    <x v="0"/>
    <x v="278"/>
    <n v="38"/>
  </r>
  <r>
    <d v="2013-09-06T00:00:00"/>
    <s v="ativada"/>
    <s v="Onix news"/>
    <x v="18"/>
    <s v="qualificada"/>
    <n v="0.8"/>
    <n v="0"/>
    <n v="4"/>
    <n v="0"/>
    <x v="0"/>
    <x v="218"/>
    <n v="36"/>
  </r>
  <r>
    <d v="2013-09-08T00:00:00"/>
    <s v="ativada"/>
    <s v="Onix chevrolet my link"/>
    <x v="15"/>
    <s v="qualificada"/>
    <n v="0.8"/>
    <n v="0"/>
    <n v="1"/>
    <n v="0"/>
    <x v="0"/>
    <x v="238"/>
    <n v="36"/>
  </r>
  <r>
    <d v="2013-09-16T00:00:00"/>
    <s v="ativada"/>
    <s v="onix LTZ 2012"/>
    <x v="10"/>
    <s v="qualificada"/>
    <n v="0.8"/>
    <n v="0"/>
    <n v="11"/>
    <n v="0"/>
    <x v="0"/>
    <x v="164"/>
    <n v="38"/>
  </r>
  <r>
    <d v="2013-09-08T00:00:00"/>
    <s v="ativada"/>
    <s v="valor Onyx"/>
    <x v="12"/>
    <s v="qualificada"/>
    <n v="0.42"/>
    <n v="0"/>
    <n v="2"/>
    <n v="0"/>
    <x v="0"/>
    <x v="249"/>
    <n v="36"/>
  </r>
  <r>
    <d v="2013-09-09T00:00:00"/>
    <s v="ativada"/>
    <s v="onix 2014 1.4"/>
    <x v="13"/>
    <s v="qualificada"/>
    <n v="0.7"/>
    <n v="6"/>
    <n v="38"/>
    <n v="1.58"/>
    <x v="0"/>
    <x v="242"/>
    <n v="37"/>
  </r>
  <r>
    <d v="2013-09-19T00:00:00"/>
    <s v="ativada"/>
    <s v="valor onix 2013"/>
    <x v="12"/>
    <s v="qualificada"/>
    <n v="0.3"/>
    <n v="5"/>
    <n v="22"/>
    <n v="1"/>
    <x v="0"/>
    <x v="235"/>
    <n v="38"/>
  </r>
  <r>
    <d v="2013-09-28T00:00:00"/>
    <s v="ativada"/>
    <s v="preço novo onix 2013"/>
    <x v="12"/>
    <s v="qualificada"/>
    <n v="0.8"/>
    <n v="0"/>
    <n v="1"/>
    <n v="0"/>
    <x v="0"/>
    <x v="170"/>
    <n v="39"/>
  </r>
  <r>
    <d v="2013-09-08T00:00:00"/>
    <s v="ativada"/>
    <s v="onix LTZ 2014"/>
    <x v="10"/>
    <s v="qualificada"/>
    <n v="0.8"/>
    <n v="6"/>
    <n v="32"/>
    <n v="1.92"/>
    <x v="0"/>
    <x v="266"/>
    <n v="36"/>
  </r>
  <r>
    <d v="2013-09-18T00:00:00"/>
    <s v="ativada"/>
    <s v="valores onix 2013"/>
    <x v="12"/>
    <s v="qualificada"/>
    <n v="0.8"/>
    <n v="1"/>
    <n v="3"/>
    <n v="0.13"/>
    <x v="0"/>
    <x v="255"/>
    <n v="38"/>
  </r>
  <r>
    <d v="2013-09-04T00:00:00"/>
    <s v="ativada"/>
    <s v="Novo Onix LTZ chevrolet"/>
    <x v="10"/>
    <s v="qualificada"/>
    <n v="0.8"/>
    <n v="2"/>
    <n v="17"/>
    <n v="0.09"/>
    <x v="0"/>
    <x v="253"/>
    <n v="36"/>
  </r>
  <r>
    <d v="2013-08-29T00:00:00"/>
    <s v="ativada"/>
    <s v="preço novo onix 2013"/>
    <x v="12"/>
    <s v="qualificada"/>
    <n v="0.8"/>
    <n v="0"/>
    <n v="5"/>
    <n v="0"/>
    <x v="0"/>
    <x v="170"/>
    <n v="35"/>
  </r>
  <r>
    <d v="2013-09-21T00:00:00"/>
    <s v="ativada"/>
    <s v="Onyx 1.0"/>
    <x v="13"/>
    <s v="qualificada"/>
    <n v="0.8"/>
    <n v="3"/>
    <n v="8"/>
    <n v="1.18"/>
    <x v="0"/>
    <x v="190"/>
    <n v="38"/>
  </r>
  <r>
    <d v="2013-09-03T00:00:00"/>
    <s v="ativada"/>
    <s v="onix 2012 1.4"/>
    <x v="13"/>
    <s v="qualificada"/>
    <n v="0.48"/>
    <n v="2"/>
    <n v="10"/>
    <n v="0.75"/>
    <x v="0"/>
    <x v="194"/>
    <n v="36"/>
  </r>
  <r>
    <d v="2013-09-07T00:00:00"/>
    <s v="ativada"/>
    <s v="Onix news"/>
    <x v="18"/>
    <s v="qualificada"/>
    <n v="0.8"/>
    <n v="0"/>
    <n v="3"/>
    <n v="0"/>
    <x v="0"/>
    <x v="218"/>
    <n v="36"/>
  </r>
  <r>
    <d v="2013-08-28T00:00:00"/>
    <s v="ativada"/>
    <s v="Onix LTZ valor"/>
    <x v="12"/>
    <s v="qualificada"/>
    <n v="0.8"/>
    <n v="4"/>
    <n v="15"/>
    <n v="1.38"/>
    <x v="0"/>
    <x v="212"/>
    <n v="35"/>
  </r>
  <r>
    <d v="2013-08-31T00:00:00"/>
    <s v="ativada"/>
    <s v="onix 2013 1.4"/>
    <x v="13"/>
    <s v="qualificada"/>
    <n v="0.8"/>
    <n v="5"/>
    <n v="31"/>
    <n v="3.09"/>
    <x v="0"/>
    <x v="256"/>
    <n v="35"/>
  </r>
  <r>
    <d v="2013-09-22T00:00:00"/>
    <s v="ativada"/>
    <s v="novo onix 2013 1.4"/>
    <x v="13"/>
    <s v="qualificada"/>
    <n v="0.8"/>
    <n v="1"/>
    <n v="1"/>
    <n v="0.38"/>
    <x v="0"/>
    <x v="281"/>
    <n v="38"/>
  </r>
  <r>
    <d v="2013-09-06T00:00:00"/>
    <s v="ativada"/>
    <s v="preço Onix"/>
    <x v="12"/>
    <s v="qualificada"/>
    <n v="0.36"/>
    <n v="208"/>
    <n v="1004"/>
    <n v="35.24"/>
    <x v="0"/>
    <x v="180"/>
    <n v="36"/>
  </r>
  <r>
    <d v="2013-09-26T00:00:00"/>
    <s v="ativada"/>
    <s v="montar o seu Onix"/>
    <x v="16"/>
    <s v="qualificada"/>
    <n v="0.8"/>
    <n v="13"/>
    <n v="34"/>
    <n v="1.58"/>
    <x v="0"/>
    <x v="216"/>
    <n v="39"/>
  </r>
  <r>
    <d v="2013-09-10T00:00:00"/>
    <s v="ativada"/>
    <s v="Onix LT preços"/>
    <x v="12"/>
    <s v="qualificada"/>
    <n v="0.27"/>
    <n v="0"/>
    <n v="2"/>
    <n v="0"/>
    <x v="0"/>
    <x v="248"/>
    <n v="37"/>
  </r>
  <r>
    <d v="2013-09-11T00:00:00"/>
    <s v="ativada"/>
    <s v="Onix 2.0"/>
    <x v="13"/>
    <s v="qualificada"/>
    <n v="0.28000000000000003"/>
    <n v="0"/>
    <n v="0"/>
    <n v="0"/>
    <x v="0"/>
    <x v="201"/>
    <n v="37"/>
  </r>
  <r>
    <d v="2013-09-18T00:00:00"/>
    <s v="ativada"/>
    <s v="valor onix 2013"/>
    <x v="12"/>
    <s v="qualificada"/>
    <n v="0.3"/>
    <n v="3"/>
    <n v="29"/>
    <n v="0.49"/>
    <x v="0"/>
    <x v="235"/>
    <n v="38"/>
  </r>
  <r>
    <d v="2013-09-25T00:00:00"/>
    <s v="ativada"/>
    <s v="onix LTZ 2014"/>
    <x v="10"/>
    <s v="qualificada"/>
    <n v="0.8"/>
    <n v="3"/>
    <n v="16"/>
    <n v="0.63"/>
    <x v="0"/>
    <x v="266"/>
    <n v="39"/>
  </r>
  <r>
    <d v="2013-09-20T00:00:00"/>
    <s v="ativada"/>
    <s v="quanto custa Onyx"/>
    <x v="12"/>
    <s v="qualificada"/>
    <n v="0.8"/>
    <n v="6"/>
    <n v="8"/>
    <n v="2.5499999999999998"/>
    <x v="0"/>
    <x v="150"/>
    <n v="38"/>
  </r>
  <r>
    <d v="2013-09-08T00:00:00"/>
    <s v="ativada"/>
    <s v="Onix 1.4"/>
    <x v="13"/>
    <s v="qualificada"/>
    <n v="0.55000000000000004"/>
    <n v="43"/>
    <n v="499"/>
    <n v="7.54"/>
    <x v="0"/>
    <x v="168"/>
    <n v="36"/>
  </r>
  <r>
    <d v="2013-09-25T00:00:00"/>
    <s v="ativada"/>
    <s v="monte Onix"/>
    <x v="16"/>
    <s v="qualificada"/>
    <n v="0.3"/>
    <n v="5"/>
    <n v="19"/>
    <n v="0.43"/>
    <x v="0"/>
    <x v="175"/>
    <n v="39"/>
  </r>
  <r>
    <d v="2013-08-30T00:00:00"/>
    <s v="ativada"/>
    <s v="Novo Onix LTZ"/>
    <x v="10"/>
    <s v="qualificada"/>
    <n v="0.8"/>
    <n v="4"/>
    <n v="5"/>
    <n v="1.02"/>
    <x v="0"/>
    <x v="196"/>
    <n v="35"/>
  </r>
  <r>
    <d v="2013-09-08T00:00:00"/>
    <s v="ativada"/>
    <s v="onix LTZ 2012"/>
    <x v="10"/>
    <s v="qualificada"/>
    <n v="0.8"/>
    <n v="2"/>
    <n v="12"/>
    <n v="0.72"/>
    <x v="0"/>
    <x v="164"/>
    <n v="36"/>
  </r>
  <r>
    <d v="2013-09-07T00:00:00"/>
    <s v="ativada"/>
    <s v="valor Onix"/>
    <x v="12"/>
    <s v="qualificada"/>
    <n v="0.37"/>
    <n v="17"/>
    <n v="98"/>
    <n v="1.68"/>
    <x v="0"/>
    <x v="200"/>
    <n v="36"/>
  </r>
  <r>
    <d v="2013-09-15T00:00:00"/>
    <s v="ativada"/>
    <s v="Onix 2.0"/>
    <x v="13"/>
    <s v="qualificada"/>
    <n v="0.28000000000000003"/>
    <n v="0"/>
    <n v="2"/>
    <n v="0"/>
    <x v="0"/>
    <x v="201"/>
    <n v="37"/>
  </r>
  <r>
    <d v="2013-08-29T00:00:00"/>
    <s v="ativada"/>
    <s v="Onix LTZ preços"/>
    <x v="12"/>
    <s v="qualificada"/>
    <n v="0.8"/>
    <n v="1"/>
    <n v="10"/>
    <n v="0.2"/>
    <x v="0"/>
    <x v="193"/>
    <n v="35"/>
  </r>
  <r>
    <d v="2013-09-23T00:00:00"/>
    <s v="ativada"/>
    <s v="Onix LT especificações"/>
    <x v="17"/>
    <s v="qualificada"/>
    <n v="0.8"/>
    <n v="0"/>
    <n v="1"/>
    <n v="0"/>
    <x v="0"/>
    <x v="172"/>
    <n v="39"/>
  </r>
  <r>
    <d v="2013-09-25T00:00:00"/>
    <s v="ativada"/>
    <s v="comercial novo Onix"/>
    <x v="14"/>
    <s v="qualificada"/>
    <n v="0.8"/>
    <n v="0"/>
    <n v="1"/>
    <n v="0"/>
    <x v="0"/>
    <x v="145"/>
    <n v="39"/>
  </r>
  <r>
    <d v="2013-09-04T00:00:00"/>
    <s v="ativada"/>
    <s v="quanto custa novo Onix"/>
    <x v="12"/>
    <s v="qualificada"/>
    <n v="0.8"/>
    <n v="0"/>
    <n v="1"/>
    <n v="0"/>
    <x v="0"/>
    <x v="243"/>
    <n v="36"/>
  </r>
  <r>
    <d v="2013-09-14T00:00:00"/>
    <s v="ativada"/>
    <s v="Onix LTZ"/>
    <x v="10"/>
    <s v="qualificada"/>
    <n v="0.42"/>
    <n v="30"/>
    <n v="282"/>
    <n v="4.9800000000000004"/>
    <x v="0"/>
    <x v="163"/>
    <n v="37"/>
  </r>
  <r>
    <d v="2013-09-06T00:00:00"/>
    <s v="ativada"/>
    <s v="preço onix 2014"/>
    <x v="12"/>
    <s v="qualificada"/>
    <n v="0.18"/>
    <n v="21"/>
    <n v="108"/>
    <n v="2.2200000000000002"/>
    <x v="0"/>
    <x v="159"/>
    <n v="36"/>
  </r>
  <r>
    <d v="2013-08-31T00:00:00"/>
    <s v="ativada"/>
    <s v="[preço Onix]"/>
    <x v="12"/>
    <s v="qualificada"/>
    <n v="0.36"/>
    <n v="26"/>
    <n v="104"/>
    <n v="5.12"/>
    <x v="0"/>
    <x v="180"/>
    <n v="35"/>
  </r>
  <r>
    <d v="2013-09-20T00:00:00"/>
    <s v="ativada"/>
    <s v="onix LS 2014 preço"/>
    <x v="12"/>
    <s v="qualificada"/>
    <n v="0.8"/>
    <n v="0"/>
    <n v="1"/>
    <n v="0"/>
    <x v="0"/>
    <x v="234"/>
    <n v="38"/>
  </r>
  <r>
    <d v="2013-08-30T00:00:00"/>
    <s v="ativada"/>
    <s v="valor onix 2013"/>
    <x v="12"/>
    <s v="qualificada"/>
    <n v="0.3"/>
    <n v="8"/>
    <n v="42"/>
    <n v="1.17"/>
    <x v="0"/>
    <x v="235"/>
    <n v="35"/>
  </r>
  <r>
    <d v="2013-09-07T00:00:00"/>
    <s v="ativada"/>
    <s v="onix LTZ 2013 preço"/>
    <x v="12"/>
    <s v="qualificada"/>
    <n v="0.8"/>
    <n v="2"/>
    <n v="4"/>
    <n v="0.51"/>
    <x v="0"/>
    <x v="223"/>
    <n v="36"/>
  </r>
  <r>
    <d v="2013-09-23T00:00:00"/>
    <s v="ativada"/>
    <s v="Onyx mylink"/>
    <x v="15"/>
    <s v="qualificada"/>
    <n v="0.56000000000000005"/>
    <n v="0"/>
    <n v="0"/>
    <n v="0"/>
    <x v="0"/>
    <x v="215"/>
    <n v="39"/>
  </r>
  <r>
    <d v="2013-09-13T00:00:00"/>
    <s v="ativada"/>
    <s v="preços Onyx"/>
    <x v="12"/>
    <s v="qualificada"/>
    <n v="0.19"/>
    <n v="0"/>
    <n v="2"/>
    <n v="0"/>
    <x v="0"/>
    <x v="156"/>
    <n v="37"/>
  </r>
  <r>
    <d v="2013-09-13T00:00:00"/>
    <s v="ativada"/>
    <s v="preço novo Onyx"/>
    <x v="12"/>
    <s v="qualificada"/>
    <n v="0.8"/>
    <n v="0"/>
    <n v="3"/>
    <n v="0"/>
    <x v="0"/>
    <x v="228"/>
    <n v="37"/>
  </r>
  <r>
    <d v="2013-08-28T00:00:00"/>
    <s v="ativada"/>
    <s v="Onyx 1.0"/>
    <x v="13"/>
    <s v="qualificada"/>
    <n v="0.8"/>
    <n v="1"/>
    <n v="12"/>
    <n v="0.31"/>
    <x v="0"/>
    <x v="190"/>
    <n v="35"/>
  </r>
  <r>
    <d v="2013-09-14T00:00:00"/>
    <s v="ativada"/>
    <s v="Onix LS valor"/>
    <x v="12"/>
    <s v="qualificada"/>
    <n v="0.8"/>
    <n v="0"/>
    <n v="1"/>
    <n v="0"/>
    <x v="0"/>
    <x v="158"/>
    <n v="37"/>
  </r>
  <r>
    <d v="2013-09-10T00:00:00"/>
    <s v="ativada"/>
    <s v="preço novo onix 2014"/>
    <x v="12"/>
    <s v="qualificada"/>
    <n v="0.8"/>
    <n v="2"/>
    <n v="7"/>
    <n v="0.52"/>
    <x v="0"/>
    <x v="167"/>
    <n v="37"/>
  </r>
  <r>
    <d v="2013-09-01T00:00:00"/>
    <s v="ativada"/>
    <s v="onix 2014 1.0"/>
    <x v="13"/>
    <s v="qualificada"/>
    <n v="0.8"/>
    <n v="4"/>
    <n v="19"/>
    <n v="1.71"/>
    <x v="0"/>
    <x v="213"/>
    <n v="35"/>
  </r>
  <r>
    <d v="2013-09-04T00:00:00"/>
    <s v="ativada"/>
    <s v="onix LTZ 2013 preço"/>
    <x v="12"/>
    <s v="qualificada"/>
    <n v="0.8"/>
    <n v="0"/>
    <n v="1"/>
    <n v="0"/>
    <x v="0"/>
    <x v="223"/>
    <n v="36"/>
  </r>
  <r>
    <d v="2013-08-29T00:00:00"/>
    <s v="ativada"/>
    <s v="Onyx"/>
    <x v="11"/>
    <s v="qualificada"/>
    <n v="0.6"/>
    <n v="10"/>
    <n v="127"/>
    <n v="1.86"/>
    <x v="0"/>
    <x v="184"/>
    <n v="35"/>
  </r>
  <r>
    <d v="2013-09-14T00:00:00"/>
    <s v="ativada"/>
    <s v="valores Onix"/>
    <x v="12"/>
    <s v="qualificada"/>
    <n v="0.25"/>
    <n v="2"/>
    <n v="10"/>
    <n v="0.24"/>
    <x v="0"/>
    <x v="153"/>
    <n v="37"/>
  </r>
  <r>
    <d v="2013-09-21T00:00:00"/>
    <s v="ativada"/>
    <s v="onix LTZ 2012"/>
    <x v="10"/>
    <s v="qualificada"/>
    <n v="0.8"/>
    <n v="1"/>
    <n v="8"/>
    <n v="0.48"/>
    <x v="0"/>
    <x v="164"/>
    <n v="38"/>
  </r>
  <r>
    <d v="2013-09-03T00:00:00"/>
    <s v="ativada"/>
    <s v="onix LTZ 2014 chevrolet"/>
    <x v="10"/>
    <s v="qualificada"/>
    <n v="0.8"/>
    <n v="1"/>
    <n v="9"/>
    <n v="0.03"/>
    <x v="0"/>
    <x v="210"/>
    <n v="36"/>
  </r>
  <r>
    <d v="2013-09-21T00:00:00"/>
    <s v="ativada"/>
    <s v="Onix chevrolet mylink"/>
    <x v="15"/>
    <s v="qualificada"/>
    <n v="0.8"/>
    <n v="1"/>
    <n v="3"/>
    <n v="0.54"/>
    <x v="0"/>
    <x v="147"/>
    <n v="38"/>
  </r>
  <r>
    <d v="2013-09-13T00:00:00"/>
    <s v="ativada"/>
    <s v="Onix 1.8"/>
    <x v="13"/>
    <s v="qualificada"/>
    <n v="0.8"/>
    <n v="0"/>
    <n v="18"/>
    <n v="0"/>
    <x v="0"/>
    <x v="246"/>
    <n v="37"/>
  </r>
  <r>
    <d v="2013-08-28T00:00:00"/>
    <s v="ativada"/>
    <s v="onix 2012 1.0"/>
    <x v="13"/>
    <s v="qualificada"/>
    <n v="0.63"/>
    <n v="1"/>
    <n v="2"/>
    <n v="0.41"/>
    <x v="0"/>
    <x v="189"/>
    <n v="35"/>
  </r>
  <r>
    <d v="2013-08-28T00:00:00"/>
    <s v="ativada"/>
    <s v="montar Onix"/>
    <x v="16"/>
    <s v="qualificada"/>
    <n v="0.9"/>
    <n v="1"/>
    <n v="5"/>
    <n v="0.78"/>
    <x v="0"/>
    <x v="149"/>
    <n v="35"/>
  </r>
  <r>
    <d v="2013-09-17T00:00:00"/>
    <s v="ativada"/>
    <s v="Onix"/>
    <x v="11"/>
    <s v="qualificada"/>
    <n v="0.95"/>
    <n v="313"/>
    <n v="4140"/>
    <n v="137.08000000000001"/>
    <x v="0"/>
    <x v="138"/>
    <n v="38"/>
  </r>
  <r>
    <d v="2013-09-15T00:00:00"/>
    <s v="ativada"/>
    <s v="preço novo onix 2013"/>
    <x v="12"/>
    <s v="qualificada"/>
    <n v="0.8"/>
    <n v="2"/>
    <n v="7"/>
    <n v="0.28000000000000003"/>
    <x v="0"/>
    <x v="170"/>
    <n v="37"/>
  </r>
  <r>
    <d v="2013-09-17T00:00:00"/>
    <s v="ativada"/>
    <s v="valor novo Onix"/>
    <x v="12"/>
    <s v="qualificada"/>
    <n v="0.8"/>
    <n v="3"/>
    <n v="7"/>
    <n v="0.9"/>
    <x v="0"/>
    <x v="262"/>
    <n v="38"/>
  </r>
  <r>
    <d v="2013-09-15T00:00:00"/>
    <s v="ativada"/>
    <s v="novo onix 2014 1.4"/>
    <x v="13"/>
    <s v="qualificada"/>
    <n v="0.8"/>
    <n v="0"/>
    <n v="1"/>
    <n v="0"/>
    <x v="0"/>
    <x v="247"/>
    <n v="37"/>
  </r>
  <r>
    <d v="2013-09-13T00:00:00"/>
    <s v="ativada"/>
    <s v="Onix LTZ"/>
    <x v="10"/>
    <s v="qualificada"/>
    <n v="0.42"/>
    <n v="25"/>
    <n v="294"/>
    <n v="4.33"/>
    <x v="0"/>
    <x v="163"/>
    <n v="37"/>
  </r>
  <r>
    <d v="2013-09-06T00:00:00"/>
    <s v="ativada"/>
    <s v="onix 2012 1.4"/>
    <x v="13"/>
    <s v="qualificada"/>
    <n v="0.48"/>
    <n v="0"/>
    <n v="8"/>
    <n v="0"/>
    <x v="0"/>
    <x v="194"/>
    <n v="36"/>
  </r>
  <r>
    <d v="2013-09-22T00:00:00"/>
    <s v="ativada"/>
    <s v="valores Onix"/>
    <x v="12"/>
    <s v="qualificada"/>
    <n v="0.25"/>
    <n v="2"/>
    <n v="9"/>
    <n v="0.23"/>
    <x v="0"/>
    <x v="153"/>
    <n v="38"/>
  </r>
  <r>
    <d v="2013-09-13T00:00:00"/>
    <s v="ativada"/>
    <s v="novo Onyx"/>
    <x v="11"/>
    <s v="qualificada"/>
    <n v="0.8"/>
    <n v="1"/>
    <n v="3"/>
    <n v="0.76"/>
    <x v="0"/>
    <x v="157"/>
    <n v="37"/>
  </r>
  <r>
    <d v="2013-08-30T00:00:00"/>
    <s v="ativada"/>
    <s v="novo Onix 1.0"/>
    <x v="13"/>
    <s v="qualificada"/>
    <n v="0.8"/>
    <n v="0"/>
    <n v="5"/>
    <n v="0"/>
    <x v="0"/>
    <x v="141"/>
    <n v="35"/>
  </r>
  <r>
    <d v="2013-09-03T00:00:00"/>
    <s v="ativada"/>
    <s v="onix LTZ 2013 chevrolet"/>
    <x v="10"/>
    <s v="qualificada"/>
    <n v="0.8"/>
    <n v="0"/>
    <n v="2"/>
    <n v="0"/>
    <x v="0"/>
    <x v="173"/>
    <n v="36"/>
  </r>
  <r>
    <d v="2013-09-21T00:00:00"/>
    <s v="ativada"/>
    <s v="onix LTZ 2013 preço"/>
    <x v="12"/>
    <s v="qualificada"/>
    <n v="0.8"/>
    <n v="0"/>
    <n v="4"/>
    <n v="0"/>
    <x v="0"/>
    <x v="223"/>
    <n v="38"/>
  </r>
  <r>
    <d v="2013-09-29T00:00:00"/>
    <s v="ativada"/>
    <s v="preços onix 2014"/>
    <x v="12"/>
    <s v="qualificada"/>
    <n v="0.8"/>
    <n v="12"/>
    <n v="30"/>
    <n v="3.41"/>
    <x v="0"/>
    <x v="209"/>
    <n v="39"/>
  </r>
  <r>
    <d v="2013-08-31T00:00:00"/>
    <s v="ativada"/>
    <s v="onix LT 2013 preço"/>
    <x v="12"/>
    <s v="qualificada"/>
    <n v="0.8"/>
    <n v="0"/>
    <n v="1"/>
    <n v="0"/>
    <x v="0"/>
    <x v="185"/>
    <n v="35"/>
  </r>
  <r>
    <d v="2013-09-24T00:00:00"/>
    <s v="ativada"/>
    <s v="onix LTZ 2014 chevrolet"/>
    <x v="10"/>
    <s v="qualificada"/>
    <n v="0.8"/>
    <n v="1"/>
    <n v="4"/>
    <n v="0.24"/>
    <x v="0"/>
    <x v="210"/>
    <n v="39"/>
  </r>
  <r>
    <d v="2013-09-11T00:00:00"/>
    <s v="ativada"/>
    <s v="comercial novo Onix"/>
    <x v="14"/>
    <s v="qualificada"/>
    <n v="0.8"/>
    <n v="0"/>
    <n v="7"/>
    <n v="0"/>
    <x v="0"/>
    <x v="145"/>
    <n v="37"/>
  </r>
  <r>
    <d v="2013-09-13T00:00:00"/>
    <s v="ativada"/>
    <s v="Novo Onix LTZ"/>
    <x v="10"/>
    <s v="qualificada"/>
    <n v="0.8"/>
    <n v="5"/>
    <n v="14"/>
    <n v="0.96"/>
    <x v="0"/>
    <x v="196"/>
    <n v="37"/>
  </r>
  <r>
    <d v="2013-09-08T00:00:00"/>
    <s v="pausado"/>
    <s v="preços onix 2012"/>
    <x v="12"/>
    <s v="pausada"/>
    <n v="0.8"/>
    <n v="1"/>
    <n v="15"/>
    <n v="0.23"/>
    <x v="0"/>
    <x v="269"/>
    <n v="36"/>
  </r>
  <r>
    <d v="2013-09-09T00:00:00"/>
    <s v="ativada"/>
    <s v="preço onix 2012"/>
    <x v="12"/>
    <s v="qualificada"/>
    <n v="0.6"/>
    <n v="3"/>
    <n v="26"/>
    <n v="1"/>
    <x v="0"/>
    <x v="140"/>
    <n v="37"/>
  </r>
  <r>
    <d v="2013-09-26T00:00:00"/>
    <s v="ativada"/>
    <s v="Onix LT valor"/>
    <x v="12"/>
    <s v="qualificada"/>
    <n v="0.8"/>
    <n v="2"/>
    <n v="7"/>
    <n v="0.66"/>
    <x v="0"/>
    <x v="166"/>
    <n v="39"/>
  </r>
  <r>
    <d v="2013-09-19T00:00:00"/>
    <s v="ativada"/>
    <s v="onix 2012 1.4"/>
    <x v="13"/>
    <s v="qualificada"/>
    <n v="0.48"/>
    <n v="0"/>
    <n v="12"/>
    <n v="0"/>
    <x v="0"/>
    <x v="194"/>
    <n v="38"/>
  </r>
  <r>
    <d v="2013-09-18T00:00:00"/>
    <s v="ativada"/>
    <s v="preço novo onix 2013"/>
    <x v="12"/>
    <s v="qualificada"/>
    <n v="0.8"/>
    <n v="4"/>
    <n v="4"/>
    <n v="0.74"/>
    <x v="0"/>
    <x v="170"/>
    <n v="38"/>
  </r>
  <r>
    <d v="2013-09-03T00:00:00"/>
    <s v="ativada"/>
    <s v="Onix LT valor"/>
    <x v="12"/>
    <s v="qualificada"/>
    <n v="0.8"/>
    <n v="2"/>
    <n v="7"/>
    <n v="0.86"/>
    <x v="0"/>
    <x v="166"/>
    <n v="36"/>
  </r>
  <r>
    <d v="2013-09-27T00:00:00"/>
    <s v="ativada"/>
    <s v="carros Onix LTZ"/>
    <x v="10"/>
    <s v="qualificada"/>
    <n v="0.8"/>
    <n v="0"/>
    <n v="7"/>
    <n v="0"/>
    <x v="0"/>
    <x v="182"/>
    <n v="39"/>
  </r>
  <r>
    <d v="2013-09-07T00:00:00"/>
    <s v="ativada"/>
    <s v="Onix detalhes"/>
    <x v="17"/>
    <s v="qualificada"/>
    <n v="0.8"/>
    <n v="1"/>
    <n v="6"/>
    <n v="0.26"/>
    <x v="0"/>
    <x v="229"/>
    <n v="36"/>
  </r>
  <r>
    <d v="2013-09-17T00:00:00"/>
    <s v="ativada"/>
    <s v="preços Onix"/>
    <x v="12"/>
    <s v="qualificada"/>
    <n v="0.32"/>
    <n v="17"/>
    <n v="55"/>
    <n v="2"/>
    <x v="0"/>
    <x v="143"/>
    <n v="38"/>
  </r>
  <r>
    <d v="2013-09-02T00:00:00"/>
    <s v="ativada"/>
    <s v="Onix 1.0"/>
    <x v="13"/>
    <s v="qualificada"/>
    <n v="0.63"/>
    <n v="25"/>
    <n v="341"/>
    <n v="3.55"/>
    <x v="0"/>
    <x v="219"/>
    <n v="36"/>
  </r>
  <r>
    <d v="2013-09-08T00:00:00"/>
    <s v="ativada"/>
    <s v="onix 2013 1.0"/>
    <x v="13"/>
    <s v="qualificada"/>
    <n v="0.8"/>
    <n v="1"/>
    <n v="12"/>
    <n v="0.22"/>
    <x v="0"/>
    <x v="222"/>
    <n v="36"/>
  </r>
  <r>
    <d v="2013-09-07T00:00:00"/>
    <s v="ativada"/>
    <s v="preço onyx 2013"/>
    <x v="12"/>
    <s v="baixo volume de pesquisa"/>
    <n v="0.8"/>
    <n v="2"/>
    <n v="10"/>
    <n v="0.94"/>
    <x v="0"/>
    <x v="160"/>
    <n v="36"/>
  </r>
  <r>
    <d v="2013-08-30T00:00:00"/>
    <s v="ativada"/>
    <s v="Onix LT preço"/>
    <x v="12"/>
    <s v="qualificada"/>
    <n v="0.54"/>
    <n v="2"/>
    <n v="9"/>
    <n v="0.66"/>
    <x v="0"/>
    <x v="220"/>
    <n v="35"/>
  </r>
  <r>
    <d v="2013-09-29T00:00:00"/>
    <s v="ativada"/>
    <s v="novo Onix"/>
    <x v="11"/>
    <s v="qualificada"/>
    <n v="0.38"/>
    <n v="5"/>
    <n v="52"/>
    <n v="0.65"/>
    <x v="0"/>
    <x v="171"/>
    <n v="39"/>
  </r>
  <r>
    <d v="2013-09-20T00:00:00"/>
    <s v="ativada"/>
    <s v="Onix LS quanto custa"/>
    <x v="12"/>
    <s v="qualificada"/>
    <n v="0.8"/>
    <n v="0"/>
    <n v="1"/>
    <n v="0"/>
    <x v="0"/>
    <x v="283"/>
    <n v="38"/>
  </r>
  <r>
    <d v="2013-09-13T00:00:00"/>
    <s v="ativada"/>
    <s v="preços onix 2014"/>
    <x v="12"/>
    <s v="qualificada"/>
    <n v="0.8"/>
    <n v="7"/>
    <n v="31"/>
    <n v="1.71"/>
    <x v="0"/>
    <x v="209"/>
    <n v="37"/>
  </r>
  <r>
    <d v="2013-09-10T00:00:00"/>
    <s v="ativada"/>
    <s v="preço Onyx"/>
    <x v="12"/>
    <s v="qualificada"/>
    <n v="0.55000000000000004"/>
    <n v="31"/>
    <n v="144"/>
    <n v="9.5399999999999991"/>
    <x v="0"/>
    <x v="258"/>
    <n v="37"/>
  </r>
  <r>
    <d v="2013-09-23T00:00:00"/>
    <s v="ativada"/>
    <s v="Onix LT qual o valor"/>
    <x v="12"/>
    <s v="qualificada"/>
    <n v="0.8"/>
    <n v="0"/>
    <n v="1"/>
    <n v="0"/>
    <x v="0"/>
    <x v="264"/>
    <n v="39"/>
  </r>
  <r>
    <d v="2013-09-06T00:00:00"/>
    <s v="ativada"/>
    <s v="quanto custa novo Onix"/>
    <x v="12"/>
    <s v="qualificada"/>
    <n v="0.8"/>
    <n v="0"/>
    <n v="1"/>
    <n v="0"/>
    <x v="0"/>
    <x v="243"/>
    <n v="36"/>
  </r>
  <r>
    <d v="2013-09-08T00:00:00"/>
    <s v="ativada"/>
    <s v="valor Onix"/>
    <x v="12"/>
    <s v="qualificada"/>
    <n v="0.37"/>
    <n v="30"/>
    <n v="137"/>
    <n v="3.68"/>
    <x v="0"/>
    <x v="200"/>
    <n v="36"/>
  </r>
  <r>
    <d v="2013-09-15T00:00:00"/>
    <s v="ativada"/>
    <s v="preço novo Onix"/>
    <x v="12"/>
    <s v="qualificada"/>
    <n v="0.23"/>
    <n v="13"/>
    <n v="30"/>
    <n v="0.96"/>
    <x v="0"/>
    <x v="169"/>
    <n v="37"/>
  </r>
  <r>
    <d v="2013-09-18T00:00:00"/>
    <s v="ativada"/>
    <s v="Onix mylink"/>
    <x v="15"/>
    <s v="qualificada"/>
    <n v="0.7"/>
    <n v="22"/>
    <n v="144"/>
    <n v="7.44"/>
    <x v="0"/>
    <x v="176"/>
    <n v="38"/>
  </r>
  <r>
    <d v="2013-09-04T00:00:00"/>
    <s v="ativada"/>
    <s v="Onix news"/>
    <x v="18"/>
    <s v="qualificada"/>
    <n v="0.8"/>
    <n v="0"/>
    <n v="6"/>
    <n v="0"/>
    <x v="0"/>
    <x v="218"/>
    <n v="36"/>
  </r>
  <r>
    <d v="2013-09-27T00:00:00"/>
    <s v="ativada"/>
    <s v="Onix detalhes"/>
    <x v="17"/>
    <s v="qualificada"/>
    <n v="0.8"/>
    <n v="1"/>
    <n v="7"/>
    <n v="0.26"/>
    <x v="0"/>
    <x v="229"/>
    <n v="39"/>
  </r>
  <r>
    <d v="2013-09-27T00:00:00"/>
    <s v="ativada"/>
    <s v="valor Onyx"/>
    <x v="12"/>
    <s v="qualificada"/>
    <n v="0.42"/>
    <n v="1"/>
    <n v="1"/>
    <n v="0.17"/>
    <x v="0"/>
    <x v="249"/>
    <n v="39"/>
  </r>
  <r>
    <d v="2013-08-30T00:00:00"/>
    <s v="ativada"/>
    <s v="preços onix 2014"/>
    <x v="12"/>
    <s v="qualificada"/>
    <n v="0.8"/>
    <n v="3"/>
    <n v="14"/>
    <n v="0.8"/>
    <x v="0"/>
    <x v="209"/>
    <n v="35"/>
  </r>
  <r>
    <d v="2013-08-30T00:00:00"/>
    <s v="ativada"/>
    <s v="onix LTZ 2014"/>
    <x v="10"/>
    <s v="qualificada"/>
    <n v="0.8"/>
    <n v="3"/>
    <n v="17"/>
    <n v="1.01"/>
    <x v="0"/>
    <x v="266"/>
    <n v="35"/>
  </r>
  <r>
    <d v="2013-09-28T00:00:00"/>
    <s v="ativada"/>
    <s v="qual o valor onix 2014"/>
    <x v="12"/>
    <s v="qualificada"/>
    <n v="0.8"/>
    <n v="0"/>
    <n v="1"/>
    <n v="0"/>
    <x v="0"/>
    <x v="284"/>
    <n v="39"/>
  </r>
  <r>
    <d v="2013-09-28T00:00:00"/>
    <s v="ativada"/>
    <s v="[Onix]"/>
    <x v="11"/>
    <s v="qualificada"/>
    <n v="0.65"/>
    <n v="821"/>
    <n v="5640"/>
    <n v="175.48"/>
    <x v="0"/>
    <x v="138"/>
    <n v="39"/>
  </r>
  <r>
    <d v="2013-09-20T00:00:00"/>
    <s v="ativada"/>
    <s v="Onix mylink"/>
    <x v="15"/>
    <s v="qualificada"/>
    <n v="0.7"/>
    <n v="11"/>
    <n v="155"/>
    <n v="4.16"/>
    <x v="0"/>
    <x v="176"/>
    <n v="38"/>
  </r>
  <r>
    <d v="2013-09-14T00:00:00"/>
    <s v="ativada"/>
    <s v="preços Onyx"/>
    <x v="12"/>
    <s v="qualificada"/>
    <n v="0.19"/>
    <n v="0"/>
    <n v="1"/>
    <n v="0"/>
    <x v="0"/>
    <x v="156"/>
    <n v="37"/>
  </r>
  <r>
    <d v="2013-09-20T00:00:00"/>
    <s v="ativada"/>
    <s v="valores onix 2014"/>
    <x v="12"/>
    <s v="qualificada"/>
    <n v="0.8"/>
    <n v="0"/>
    <n v="0"/>
    <n v="0"/>
    <x v="0"/>
    <x v="197"/>
    <n v="38"/>
  </r>
  <r>
    <d v="2013-09-21T00:00:00"/>
    <s v="ativada"/>
    <s v="valor novo Onix"/>
    <x v="12"/>
    <s v="qualificada"/>
    <n v="0.8"/>
    <n v="1"/>
    <n v="6"/>
    <n v="0.15"/>
    <x v="0"/>
    <x v="262"/>
    <n v="38"/>
  </r>
  <r>
    <d v="2013-09-10T00:00:00"/>
    <s v="ativada"/>
    <s v="[preço Onix]"/>
    <x v="12"/>
    <s v="qualificada"/>
    <n v="0.36"/>
    <n v="27"/>
    <n v="130"/>
    <n v="2.38"/>
    <x v="0"/>
    <x v="180"/>
    <n v="37"/>
  </r>
  <r>
    <d v="2013-09-07T00:00:00"/>
    <s v="ativada"/>
    <s v="preço onix 2013"/>
    <x v="12"/>
    <s v="qualificada"/>
    <n v="0.34"/>
    <n v="26"/>
    <n v="149"/>
    <n v="3"/>
    <x v="0"/>
    <x v="204"/>
    <n v="36"/>
  </r>
  <r>
    <d v="2013-09-28T00:00:00"/>
    <s v="ativada"/>
    <s v="Onix my link"/>
    <x v="15"/>
    <s v="qualificada"/>
    <n v="0.8"/>
    <n v="2"/>
    <n v="19"/>
    <n v="1.08"/>
    <x v="0"/>
    <x v="183"/>
    <n v="39"/>
  </r>
  <r>
    <d v="2013-09-16T00:00:00"/>
    <s v="ativada"/>
    <s v="onix LTZ 2014 preço"/>
    <x v="12"/>
    <s v="qualificada"/>
    <n v="0.8"/>
    <n v="0"/>
    <n v="6"/>
    <n v="0"/>
    <x v="0"/>
    <x v="155"/>
    <n v="38"/>
  </r>
  <r>
    <d v="2013-08-29T00:00:00"/>
    <s v="ativada"/>
    <s v="novo onix LTZ 2014"/>
    <x v="10"/>
    <s v="qualificada"/>
    <n v="0.8"/>
    <n v="0"/>
    <n v="1"/>
    <n v="0"/>
    <x v="0"/>
    <x v="285"/>
    <n v="35"/>
  </r>
  <r>
    <d v="2013-09-14T00:00:00"/>
    <s v="ativada"/>
    <s v="propaganda Onix"/>
    <x v="14"/>
    <s v="qualificada"/>
    <n v="0.8"/>
    <n v="0"/>
    <n v="8"/>
    <n v="0"/>
    <x v="0"/>
    <x v="191"/>
    <n v="37"/>
  </r>
  <r>
    <d v="2013-09-08T00:00:00"/>
    <s v="ativada"/>
    <s v="Onix mylink"/>
    <x v="15"/>
    <s v="qualificada"/>
    <n v="0.7"/>
    <n v="4"/>
    <n v="53"/>
    <n v="0.61"/>
    <x v="0"/>
    <x v="176"/>
    <n v="36"/>
  </r>
  <r>
    <d v="2013-09-25T00:00:00"/>
    <s v="ativada"/>
    <s v="Onix 2.0"/>
    <x v="13"/>
    <s v="qualificada"/>
    <n v="0.28000000000000003"/>
    <n v="0"/>
    <n v="2"/>
    <n v="0"/>
    <x v="0"/>
    <x v="201"/>
    <n v="39"/>
  </r>
  <r>
    <d v="2013-09-12T00:00:00"/>
    <s v="ativada"/>
    <s v="qual o valor Onix"/>
    <x v="12"/>
    <s v="qualificada"/>
    <n v="0.8"/>
    <n v="2"/>
    <n v="14"/>
    <n v="0.59"/>
    <x v="0"/>
    <x v="224"/>
    <n v="37"/>
  </r>
  <r>
    <d v="2013-08-28T00:00:00"/>
    <s v="ativada"/>
    <s v="onix LT 2012 preço"/>
    <x v="12"/>
    <s v="qualificada"/>
    <n v="0.8"/>
    <n v="0"/>
    <n v="2"/>
    <n v="0"/>
    <x v="0"/>
    <x v="214"/>
    <n v="35"/>
  </r>
  <r>
    <d v="2013-09-12T00:00:00"/>
    <s v="ativada"/>
    <s v="preço novo onix 2013"/>
    <x v="12"/>
    <s v="qualificada"/>
    <n v="0.8"/>
    <n v="0"/>
    <n v="4"/>
    <n v="0"/>
    <x v="0"/>
    <x v="170"/>
    <n v="37"/>
  </r>
  <r>
    <d v="2013-09-14T00:00:00"/>
    <s v="ativada"/>
    <s v="onix 2012 1.4"/>
    <x v="13"/>
    <s v="qualificada"/>
    <n v="0.48"/>
    <n v="2"/>
    <n v="9"/>
    <n v="0.43"/>
    <x v="0"/>
    <x v="194"/>
    <n v="37"/>
  </r>
  <r>
    <d v="2013-09-26T00:00:00"/>
    <s v="ativada"/>
    <s v="onix 2012 1.0"/>
    <x v="13"/>
    <s v="qualificada"/>
    <n v="0.63"/>
    <n v="0"/>
    <n v="4"/>
    <n v="0"/>
    <x v="0"/>
    <x v="189"/>
    <n v="39"/>
  </r>
  <r>
    <d v="2013-09-28T00:00:00"/>
    <s v="ativada"/>
    <s v="preços novo Onix"/>
    <x v="12"/>
    <s v="qualificada"/>
    <n v="0.25"/>
    <n v="2"/>
    <n v="6"/>
    <n v="0.22"/>
    <x v="0"/>
    <x v="230"/>
    <n v="39"/>
  </r>
  <r>
    <d v="2013-09-11T00:00:00"/>
    <s v="ativada"/>
    <s v="Onix LTZ preço"/>
    <x v="12"/>
    <s v="qualificada"/>
    <n v="0.8"/>
    <n v="9"/>
    <n v="44"/>
    <n v="2.64"/>
    <x v="0"/>
    <x v="161"/>
    <n v="37"/>
  </r>
  <r>
    <d v="2013-08-28T00:00:00"/>
    <s v="ativada"/>
    <s v="onix LT 2013 preço"/>
    <x v="12"/>
    <s v="qualificada"/>
    <n v="0.8"/>
    <n v="2"/>
    <n v="7"/>
    <n v="0.46"/>
    <x v="0"/>
    <x v="185"/>
    <n v="35"/>
  </r>
  <r>
    <d v="2013-09-04T00:00:00"/>
    <s v="ativada"/>
    <s v="Onyx 1.8"/>
    <x v="13"/>
    <s v="qualificada"/>
    <n v="0.8"/>
    <n v="0"/>
    <n v="1"/>
    <n v="0"/>
    <x v="0"/>
    <x v="202"/>
    <n v="36"/>
  </r>
  <r>
    <d v="2013-09-26T00:00:00"/>
    <s v="ativada"/>
    <s v="onix LTZ 2014 preço"/>
    <x v="12"/>
    <s v="qualificada"/>
    <n v="0.8"/>
    <n v="0"/>
    <n v="2"/>
    <n v="0"/>
    <x v="0"/>
    <x v="155"/>
    <n v="39"/>
  </r>
  <r>
    <d v="2013-09-24T00:00:00"/>
    <s v="ativada"/>
    <s v="preço onix 2013"/>
    <x v="12"/>
    <s v="qualificada"/>
    <n v="0.34"/>
    <n v="35"/>
    <n v="205"/>
    <n v="5.94"/>
    <x v="0"/>
    <x v="204"/>
    <n v="39"/>
  </r>
  <r>
    <d v="2013-09-19T00:00:00"/>
    <s v="ativada"/>
    <s v="onix 2014 1.4"/>
    <x v="13"/>
    <s v="qualificada"/>
    <n v="0.7"/>
    <n v="6"/>
    <n v="50"/>
    <n v="2.13"/>
    <x v="0"/>
    <x v="242"/>
    <n v="38"/>
  </r>
  <r>
    <d v="2013-08-29T00:00:00"/>
    <s v="ativada"/>
    <s v="Onix"/>
    <x v="11"/>
    <s v="qualificada"/>
    <n v="0.95"/>
    <n v="179"/>
    <n v="2670"/>
    <n v="60.61"/>
    <x v="0"/>
    <x v="138"/>
    <n v="35"/>
  </r>
  <r>
    <d v="2013-08-29T00:00:00"/>
    <s v="ativada"/>
    <s v="novo Onix 1.4"/>
    <x v="13"/>
    <s v="qualificada"/>
    <n v="0.8"/>
    <n v="2"/>
    <n v="18"/>
    <n v="0.92"/>
    <x v="0"/>
    <x v="221"/>
    <n v="35"/>
  </r>
  <r>
    <d v="2013-08-31T00:00:00"/>
    <s v="ativada"/>
    <s v="valores Onix"/>
    <x v="12"/>
    <s v="qualificada"/>
    <n v="0.25"/>
    <n v="2"/>
    <n v="15"/>
    <n v="0.28999999999999998"/>
    <x v="0"/>
    <x v="153"/>
    <n v="35"/>
  </r>
  <r>
    <d v="2013-09-21T00:00:00"/>
    <s v="ativada"/>
    <s v="Onix my link"/>
    <x v="15"/>
    <s v="qualificada"/>
    <n v="0.8"/>
    <n v="2"/>
    <n v="20"/>
    <n v="0.92"/>
    <x v="0"/>
    <x v="183"/>
    <n v="38"/>
  </r>
  <r>
    <d v="2013-09-22T00:00:00"/>
    <s v="ativada"/>
    <s v="configurador Onix"/>
    <x v="16"/>
    <s v="qualificada"/>
    <n v="0.8"/>
    <n v="0"/>
    <n v="1"/>
    <n v="0"/>
    <x v="0"/>
    <x v="286"/>
    <n v="38"/>
  </r>
  <r>
    <d v="2013-09-06T00:00:00"/>
    <s v="ativada"/>
    <s v="Onix 2013 mylink"/>
    <x v="15"/>
    <s v="qualificada"/>
    <n v="0.8"/>
    <n v="1"/>
    <n v="1"/>
    <n v="0.09"/>
    <x v="0"/>
    <x v="232"/>
    <n v="36"/>
  </r>
  <r>
    <d v="2013-09-07T00:00:00"/>
    <s v="ativada"/>
    <s v="Onix LTZ preços"/>
    <x v="12"/>
    <s v="qualificada"/>
    <n v="0.8"/>
    <n v="2"/>
    <n v="5"/>
    <n v="0.56000000000000005"/>
    <x v="0"/>
    <x v="193"/>
    <n v="36"/>
  </r>
  <r>
    <d v="2013-09-03T00:00:00"/>
    <s v="ativada"/>
    <s v="Onyx 1.4"/>
    <x v="13"/>
    <s v="qualificada"/>
    <n v="0.47"/>
    <n v="2"/>
    <n v="20"/>
    <n v="0.36"/>
    <x v="0"/>
    <x v="251"/>
    <n v="36"/>
  </r>
  <r>
    <d v="2013-09-15T00:00:00"/>
    <s v="ativada"/>
    <s v="onix 2013 1.4"/>
    <x v="13"/>
    <s v="qualificada"/>
    <n v="0.8"/>
    <n v="4"/>
    <n v="42"/>
    <n v="1.06"/>
    <x v="0"/>
    <x v="256"/>
    <n v="37"/>
  </r>
  <r>
    <d v="2013-09-03T00:00:00"/>
    <s v="ativada"/>
    <s v="propaganda Onix"/>
    <x v="14"/>
    <s v="qualificada"/>
    <n v="0.8"/>
    <n v="0"/>
    <n v="4"/>
    <n v="0"/>
    <x v="0"/>
    <x v="191"/>
    <n v="36"/>
  </r>
  <r>
    <d v="2013-09-13T00:00:00"/>
    <s v="ativada"/>
    <s v="Onix LTZ preços"/>
    <x v="12"/>
    <s v="qualificada"/>
    <n v="0.8"/>
    <n v="0"/>
    <n v="11"/>
    <n v="0"/>
    <x v="0"/>
    <x v="193"/>
    <n v="37"/>
  </r>
  <r>
    <d v="2013-09-12T00:00:00"/>
    <s v="ativada"/>
    <s v="Onix LT valor"/>
    <x v="12"/>
    <s v="qualificada"/>
    <n v="0.8"/>
    <n v="0"/>
    <n v="6"/>
    <n v="0"/>
    <x v="0"/>
    <x v="166"/>
    <n v="37"/>
  </r>
  <r>
    <d v="2013-09-25T00:00:00"/>
    <s v="ativada"/>
    <s v="Onyx 1.4"/>
    <x v="13"/>
    <s v="qualificada"/>
    <n v="0.47"/>
    <n v="10"/>
    <n v="123"/>
    <n v="3.76"/>
    <x v="0"/>
    <x v="251"/>
    <n v="39"/>
  </r>
  <r>
    <d v="2013-09-29T00:00:00"/>
    <s v="ativada"/>
    <s v="carros Onix LTZ"/>
    <x v="10"/>
    <s v="qualificada"/>
    <n v="0.8"/>
    <n v="1"/>
    <n v="2"/>
    <n v="0.08"/>
    <x v="0"/>
    <x v="182"/>
    <n v="39"/>
  </r>
  <r>
    <d v="2013-09-25T00:00:00"/>
    <s v="ativada"/>
    <s v="Onix ficha técnica"/>
    <x v="17"/>
    <s v="qualificada"/>
    <n v="0.8"/>
    <n v="0"/>
    <n v="1"/>
    <n v="0"/>
    <x v="0"/>
    <x v="179"/>
    <n v="39"/>
  </r>
  <r>
    <d v="2013-09-05T00:00:00"/>
    <s v="ativada"/>
    <s v="Onix especificação"/>
    <x v="17"/>
    <s v="qualificada"/>
    <n v="0.8"/>
    <n v="0"/>
    <n v="3"/>
    <n v="0"/>
    <x v="0"/>
    <x v="240"/>
    <n v="36"/>
  </r>
  <r>
    <d v="2013-09-10T00:00:00"/>
    <s v="ativada"/>
    <s v="Onix LTZ chevrolet"/>
    <x v="10"/>
    <s v="qualificada"/>
    <n v="0.65"/>
    <n v="39"/>
    <n v="152"/>
    <n v="4.82"/>
    <x v="0"/>
    <x v="137"/>
    <n v="37"/>
  </r>
  <r>
    <d v="2013-09-03T00:00:00"/>
    <s v="ativada"/>
    <s v="valor onix 2014"/>
    <x v="12"/>
    <s v="qualificada"/>
    <n v="0.8"/>
    <n v="8"/>
    <n v="26"/>
    <n v="1.29"/>
    <x v="0"/>
    <x v="192"/>
    <n v="36"/>
  </r>
  <r>
    <d v="2013-09-09T00:00:00"/>
    <s v="pausado"/>
    <s v="preços onix 2012"/>
    <x v="12"/>
    <s v="pausada"/>
    <n v="0.8"/>
    <n v="4"/>
    <n v="12"/>
    <n v="1.36"/>
    <x v="0"/>
    <x v="269"/>
    <n v="37"/>
  </r>
  <r>
    <d v="2013-09-04T00:00:00"/>
    <s v="ativada"/>
    <s v="onix LT 2012 preço"/>
    <x v="12"/>
    <s v="qualificada"/>
    <n v="0.8"/>
    <n v="0"/>
    <n v="2"/>
    <n v="0"/>
    <x v="0"/>
    <x v="214"/>
    <n v="36"/>
  </r>
  <r>
    <d v="2013-09-25T00:00:00"/>
    <s v="ativada"/>
    <s v="Onix LTZ valor"/>
    <x v="12"/>
    <s v="qualificada"/>
    <n v="0.8"/>
    <n v="0"/>
    <n v="4"/>
    <n v="0"/>
    <x v="0"/>
    <x v="212"/>
    <n v="39"/>
  </r>
  <r>
    <d v="2013-09-04T00:00:00"/>
    <s v="ativada"/>
    <s v="Onix 1.0"/>
    <x v="13"/>
    <s v="qualificada"/>
    <n v="0.63"/>
    <n v="28"/>
    <n v="286"/>
    <n v="4.32"/>
    <x v="0"/>
    <x v="219"/>
    <n v="36"/>
  </r>
  <r>
    <d v="2013-09-16T00:00:00"/>
    <s v="ativada"/>
    <s v="novo onix LTZ 2014"/>
    <x v="10"/>
    <s v="qualificada"/>
    <n v="0.8"/>
    <n v="1"/>
    <n v="2"/>
    <n v="0.27"/>
    <x v="0"/>
    <x v="285"/>
    <n v="38"/>
  </r>
  <r>
    <d v="2013-09-19T00:00:00"/>
    <s v="ativada"/>
    <s v="quanto custa onix 2014"/>
    <x v="12"/>
    <s v="qualificada"/>
    <n v="0.8"/>
    <n v="0"/>
    <n v="1"/>
    <n v="0"/>
    <x v="0"/>
    <x v="195"/>
    <n v="38"/>
  </r>
  <r>
    <d v="2013-08-31T00:00:00"/>
    <s v="ativada"/>
    <s v="comercial Onix"/>
    <x v="14"/>
    <s v="qualificada"/>
    <n v="0.9"/>
    <n v="2"/>
    <n v="21"/>
    <n v="1.4"/>
    <x v="0"/>
    <x v="146"/>
    <n v="35"/>
  </r>
  <r>
    <d v="2013-09-06T00:00:00"/>
    <s v="ativada"/>
    <s v="Onyx"/>
    <x v="11"/>
    <s v="qualificada"/>
    <n v="0.6"/>
    <n v="4"/>
    <n v="104"/>
    <n v="0.88"/>
    <x v="0"/>
    <x v="184"/>
    <n v="36"/>
  </r>
  <r>
    <d v="2013-09-21T00:00:00"/>
    <s v="ativada"/>
    <s v="preço Onix"/>
    <x v="12"/>
    <s v="qualificada"/>
    <n v="0.36"/>
    <n v="89"/>
    <n v="539"/>
    <n v="19.73"/>
    <x v="0"/>
    <x v="180"/>
    <n v="38"/>
  </r>
  <r>
    <d v="2013-09-29T00:00:00"/>
    <s v="ativada"/>
    <s v="onix LT 2013 valor"/>
    <x v="12"/>
    <s v="qualificada"/>
    <n v="0.8"/>
    <n v="0"/>
    <n v="1"/>
    <n v="0"/>
    <x v="0"/>
    <x v="287"/>
    <n v="39"/>
  </r>
  <r>
    <d v="2013-09-09T00:00:00"/>
    <s v="ativada"/>
    <s v="onix LT 2012 preço"/>
    <x v="12"/>
    <s v="qualificada"/>
    <n v="0.8"/>
    <n v="0"/>
    <n v="1"/>
    <n v="0"/>
    <x v="0"/>
    <x v="214"/>
    <n v="37"/>
  </r>
  <r>
    <d v="2013-09-08T00:00:00"/>
    <s v="ativada"/>
    <s v="preço onix 2012"/>
    <x v="12"/>
    <s v="qualificada"/>
    <n v="0.6"/>
    <n v="3"/>
    <n v="27"/>
    <n v="1.07"/>
    <x v="0"/>
    <x v="140"/>
    <n v="36"/>
  </r>
  <r>
    <d v="2013-09-15T00:00:00"/>
    <s v="ativada"/>
    <s v="onix LTZ 2013"/>
    <x v="10"/>
    <s v="qualificada"/>
    <n v="0.8"/>
    <n v="2"/>
    <n v="5"/>
    <n v="1.1200000000000001"/>
    <x v="0"/>
    <x v="144"/>
    <n v="37"/>
  </r>
  <r>
    <d v="2013-09-28T00:00:00"/>
    <s v="ativada"/>
    <s v="onix 2014 1.8"/>
    <x v="13"/>
    <s v="qualificada"/>
    <n v="0.8"/>
    <n v="0"/>
    <n v="1"/>
    <n v="0"/>
    <x v="0"/>
    <x v="225"/>
    <n v="39"/>
  </r>
  <r>
    <d v="2013-09-06T00:00:00"/>
    <s v="ativada"/>
    <s v="onix 2014 1.4"/>
    <x v="13"/>
    <s v="qualificada"/>
    <n v="0.7"/>
    <n v="4"/>
    <n v="25"/>
    <n v="1.04"/>
    <x v="0"/>
    <x v="242"/>
    <n v="36"/>
  </r>
  <r>
    <d v="2013-09-16T00:00:00"/>
    <s v="ativada"/>
    <s v="preço Onix"/>
    <x v="12"/>
    <s v="qualificada"/>
    <n v="0.36"/>
    <n v="219"/>
    <n v="1131"/>
    <n v="38.119999999999997"/>
    <x v="0"/>
    <x v="180"/>
    <n v="38"/>
  </r>
  <r>
    <d v="2013-09-17T00:00:00"/>
    <s v="ativada"/>
    <s v="onix LTZ 2013"/>
    <x v="10"/>
    <s v="qualificada"/>
    <n v="0.8"/>
    <n v="1"/>
    <n v="7"/>
    <n v="0.19"/>
    <x v="0"/>
    <x v="144"/>
    <n v="38"/>
  </r>
  <r>
    <d v="2013-09-06T00:00:00"/>
    <s v="ativada"/>
    <s v="Onix LT valor"/>
    <x v="12"/>
    <s v="qualificada"/>
    <n v="0.8"/>
    <n v="0"/>
    <n v="17"/>
    <n v="0"/>
    <x v="0"/>
    <x v="166"/>
    <n v="36"/>
  </r>
  <r>
    <d v="2013-09-15T00:00:00"/>
    <s v="ativada"/>
    <s v="Onix LTZ GM"/>
    <x v="10"/>
    <s v="qualificada"/>
    <n v="0.8"/>
    <n v="3"/>
    <n v="9"/>
    <n v="0.42"/>
    <x v="0"/>
    <x v="217"/>
    <n v="37"/>
  </r>
  <r>
    <d v="2013-09-16T00:00:00"/>
    <s v="ativada"/>
    <s v="Onyx my link"/>
    <x v="15"/>
    <s v="qualificada"/>
    <n v="1"/>
    <n v="1"/>
    <n v="11"/>
    <n v="0.64"/>
    <x v="0"/>
    <x v="237"/>
    <n v="38"/>
  </r>
  <r>
    <d v="2013-09-22T00:00:00"/>
    <s v="ativada"/>
    <s v="Onix mylink"/>
    <x v="15"/>
    <s v="qualificada"/>
    <n v="0.7"/>
    <n v="11"/>
    <n v="98"/>
    <n v="3.16"/>
    <x v="0"/>
    <x v="176"/>
    <n v="38"/>
  </r>
  <r>
    <d v="2013-09-19T00:00:00"/>
    <s v="ativada"/>
    <s v="onix 2013 1.4"/>
    <x v="13"/>
    <s v="qualificada"/>
    <n v="0.8"/>
    <n v="6"/>
    <n v="54"/>
    <n v="1.64"/>
    <x v="0"/>
    <x v="256"/>
    <n v="38"/>
  </r>
  <r>
    <d v="2013-09-26T00:00:00"/>
    <s v="ativada"/>
    <s v="Onix 2014 mylink"/>
    <x v="15"/>
    <s v="qualificada"/>
    <n v="0.8"/>
    <n v="0"/>
    <n v="1"/>
    <n v="0"/>
    <x v="0"/>
    <x v="279"/>
    <n v="39"/>
  </r>
  <r>
    <d v="2013-09-23T00:00:00"/>
    <s v="ativada"/>
    <s v="valor onix 2013"/>
    <x v="12"/>
    <s v="qualificada"/>
    <n v="0.3"/>
    <n v="5"/>
    <n v="41"/>
    <n v="0.71"/>
    <x v="0"/>
    <x v="235"/>
    <n v="39"/>
  </r>
  <r>
    <d v="2013-09-19T00:00:00"/>
    <s v="ativada"/>
    <s v="comercial Onix"/>
    <x v="14"/>
    <s v="qualificada"/>
    <n v="0.9"/>
    <n v="0"/>
    <n v="5"/>
    <n v="0"/>
    <x v="0"/>
    <x v="146"/>
    <n v="38"/>
  </r>
  <r>
    <d v="2013-09-05T00:00:00"/>
    <s v="ativada"/>
    <s v="preço novo Onix"/>
    <x v="12"/>
    <s v="qualificada"/>
    <n v="0.23"/>
    <n v="6"/>
    <n v="26"/>
    <n v="0.43"/>
    <x v="0"/>
    <x v="169"/>
    <n v="36"/>
  </r>
  <r>
    <d v="2013-09-10T00:00:00"/>
    <s v="ativada"/>
    <s v="preços Onyx"/>
    <x v="12"/>
    <s v="qualificada"/>
    <n v="0.19"/>
    <n v="0"/>
    <n v="5"/>
    <n v="0"/>
    <x v="0"/>
    <x v="156"/>
    <n v="37"/>
  </r>
  <r>
    <d v="2013-09-23T00:00:00"/>
    <s v="ativada"/>
    <s v="Onix LTZ GM"/>
    <x v="10"/>
    <s v="qualificada"/>
    <n v="0.8"/>
    <n v="3"/>
    <n v="6"/>
    <n v="1.39"/>
    <x v="0"/>
    <x v="217"/>
    <n v="39"/>
  </r>
  <r>
    <d v="2013-09-25T00:00:00"/>
    <s v="ativada"/>
    <s v="Onix LTZ preços"/>
    <x v="12"/>
    <s v="qualificada"/>
    <n v="0.8"/>
    <n v="0"/>
    <n v="2"/>
    <n v="0"/>
    <x v="0"/>
    <x v="193"/>
    <n v="39"/>
  </r>
  <r>
    <d v="2013-09-06T00:00:00"/>
    <s v="ativada"/>
    <s v="valores Onix"/>
    <x v="12"/>
    <s v="qualificada"/>
    <n v="0.25"/>
    <n v="4"/>
    <n v="19"/>
    <n v="0.46"/>
    <x v="0"/>
    <x v="153"/>
    <n v="36"/>
  </r>
  <r>
    <d v="2013-09-29T00:00:00"/>
    <s v="ativada"/>
    <s v="preço onix 2013"/>
    <x v="12"/>
    <s v="qualificada"/>
    <n v="0.34"/>
    <n v="18"/>
    <n v="113"/>
    <n v="3.02"/>
    <x v="0"/>
    <x v="204"/>
    <n v="39"/>
  </r>
  <r>
    <d v="2013-09-05T00:00:00"/>
    <s v="ativada"/>
    <s v="comercial Onix"/>
    <x v="14"/>
    <s v="qualificada"/>
    <n v="0.9"/>
    <n v="0"/>
    <n v="13"/>
    <n v="0"/>
    <x v="0"/>
    <x v="146"/>
    <n v="36"/>
  </r>
  <r>
    <d v="2013-08-31T00:00:00"/>
    <s v="ativada"/>
    <s v="preço onix 2013"/>
    <x v="12"/>
    <s v="qualificada"/>
    <n v="0.34"/>
    <n v="35"/>
    <n v="154"/>
    <n v="7"/>
    <x v="0"/>
    <x v="204"/>
    <n v="35"/>
  </r>
  <r>
    <d v="2013-09-24T00:00:00"/>
    <s v="ativada"/>
    <s v="[Onix]"/>
    <x v="11"/>
    <s v="qualificada"/>
    <n v="0.65"/>
    <n v="1048"/>
    <n v="7744"/>
    <n v="260.62"/>
    <x v="0"/>
    <x v="138"/>
    <n v="39"/>
  </r>
  <r>
    <d v="2013-08-29T00:00:00"/>
    <s v="ativada"/>
    <s v="Onyx 1.4"/>
    <x v="13"/>
    <s v="qualificada"/>
    <n v="0.47"/>
    <n v="3"/>
    <n v="17"/>
    <n v="0.98"/>
    <x v="0"/>
    <x v="251"/>
    <n v="35"/>
  </r>
  <r>
    <d v="2013-09-20T00:00:00"/>
    <s v="ativada"/>
    <s v="quanto custa Onix"/>
    <x v="12"/>
    <s v="qualificada"/>
    <n v="0.3"/>
    <n v="4"/>
    <n v="34"/>
    <n v="0.56000000000000005"/>
    <x v="0"/>
    <x v="151"/>
    <n v="38"/>
  </r>
  <r>
    <d v="2013-09-12T00:00:00"/>
    <s v="ativada"/>
    <s v="onix LTZ 2014"/>
    <x v="10"/>
    <s v="qualificada"/>
    <n v="0.8"/>
    <n v="3"/>
    <n v="25"/>
    <n v="0.14000000000000001"/>
    <x v="0"/>
    <x v="266"/>
    <n v="37"/>
  </r>
  <r>
    <d v="2013-09-17T00:00:00"/>
    <s v="ativada"/>
    <s v="Onyx news"/>
    <x v="18"/>
    <s v="qualificada"/>
    <n v="0.8"/>
    <n v="2"/>
    <n v="7"/>
    <n v="0.95"/>
    <x v="0"/>
    <x v="208"/>
    <n v="38"/>
  </r>
  <r>
    <d v="2013-08-28T00:00:00"/>
    <s v="ativada"/>
    <s v="Onix LTZ GM"/>
    <x v="10"/>
    <s v="qualificada"/>
    <n v="0.8"/>
    <n v="1"/>
    <n v="14"/>
    <n v="0.25"/>
    <x v="0"/>
    <x v="217"/>
    <n v="35"/>
  </r>
  <r>
    <d v="2013-09-03T00:00:00"/>
    <s v="ativada"/>
    <s v="Novo Onix LT preço"/>
    <x v="12"/>
    <s v="qualificada"/>
    <n v="0.8"/>
    <n v="0"/>
    <n v="1"/>
    <n v="0"/>
    <x v="0"/>
    <x v="226"/>
    <n v="36"/>
  </r>
  <r>
    <d v="2013-08-29T00:00:00"/>
    <s v="ativada"/>
    <s v="Onyx 2.0"/>
    <x v="13"/>
    <s v="qualificada"/>
    <n v="0.8"/>
    <n v="4"/>
    <n v="56"/>
    <n v="2.13"/>
    <x v="0"/>
    <x v="142"/>
    <n v="35"/>
  </r>
  <r>
    <d v="2013-09-15T00:00:00"/>
    <s v="ativada"/>
    <s v="carro Onix LTZ"/>
    <x v="10"/>
    <s v="qualificada"/>
    <n v="0.8"/>
    <n v="2"/>
    <n v="7"/>
    <n v="1.03"/>
    <x v="0"/>
    <x v="188"/>
    <n v="37"/>
  </r>
  <r>
    <d v="2013-09-12T00:00:00"/>
    <s v="ativada"/>
    <s v="Onix GM mylink"/>
    <x v="15"/>
    <s v="qualificada"/>
    <n v="0.8"/>
    <n v="0"/>
    <n v="4"/>
    <n v="0"/>
    <x v="0"/>
    <x v="206"/>
    <n v="37"/>
  </r>
  <r>
    <d v="2013-09-23T00:00:00"/>
    <s v="ativada"/>
    <s v="preços novo Onix"/>
    <x v="12"/>
    <s v="qualificada"/>
    <n v="0.25"/>
    <n v="2"/>
    <n v="8"/>
    <n v="0.49"/>
    <x v="0"/>
    <x v="230"/>
    <n v="39"/>
  </r>
  <r>
    <d v="2013-08-28T00:00:00"/>
    <s v="ativada"/>
    <s v="montar Onyx"/>
    <x v="16"/>
    <s v="baixo volume de pesquisa"/>
    <n v="0.8"/>
    <n v="0"/>
    <n v="0"/>
    <n v="0"/>
    <x v="0"/>
    <x v="288"/>
    <n v="35"/>
  </r>
  <r>
    <d v="2013-09-11T00:00:00"/>
    <s v="ativada"/>
    <s v="novo Onix 1.0"/>
    <x v="13"/>
    <s v="qualificada"/>
    <n v="0.8"/>
    <n v="0"/>
    <n v="1"/>
    <n v="0"/>
    <x v="0"/>
    <x v="141"/>
    <n v="37"/>
  </r>
  <r>
    <d v="2013-09-13T00:00:00"/>
    <s v="ativada"/>
    <s v="Onix 1.0"/>
    <x v="13"/>
    <s v="qualificada"/>
    <n v="0.63"/>
    <n v="10"/>
    <n v="249"/>
    <n v="1.85"/>
    <x v="0"/>
    <x v="219"/>
    <n v="37"/>
  </r>
  <r>
    <d v="2013-09-09T00:00:00"/>
    <s v="ativada"/>
    <s v="Onix ficha técnica"/>
    <x v="17"/>
    <s v="qualificada"/>
    <n v="0.8"/>
    <n v="0"/>
    <n v="4"/>
    <n v="0"/>
    <x v="0"/>
    <x v="179"/>
    <n v="37"/>
  </r>
  <r>
    <d v="2013-09-29T00:00:00"/>
    <s v="ativada"/>
    <s v="preços novo Onix"/>
    <x v="12"/>
    <s v="qualificada"/>
    <n v="0.25"/>
    <n v="3"/>
    <n v="8"/>
    <n v="0.64"/>
    <x v="0"/>
    <x v="230"/>
    <n v="39"/>
  </r>
  <r>
    <d v="2013-09-28T00:00:00"/>
    <s v="ativada"/>
    <s v="valor onix 2013"/>
    <x v="12"/>
    <s v="qualificada"/>
    <n v="0.3"/>
    <n v="2"/>
    <n v="29"/>
    <n v="0.32"/>
    <x v="0"/>
    <x v="235"/>
    <n v="39"/>
  </r>
  <r>
    <d v="2013-09-16T00:00:00"/>
    <s v="ativada"/>
    <s v="onix LTZ 2012 preço"/>
    <x v="12"/>
    <s v="qualificada"/>
    <n v="0.8"/>
    <n v="0"/>
    <n v="1"/>
    <n v="0"/>
    <x v="0"/>
    <x v="205"/>
    <n v="38"/>
  </r>
  <r>
    <d v="2013-09-25T00:00:00"/>
    <s v="ativada"/>
    <s v="monte Onyx"/>
    <x v="16"/>
    <s v="qualificada"/>
    <n v="0.8"/>
    <n v="0"/>
    <n v="3"/>
    <n v="0"/>
    <x v="0"/>
    <x v="236"/>
    <n v="39"/>
  </r>
  <r>
    <d v="2013-09-17T00:00:00"/>
    <s v="ativada"/>
    <s v="preço novo onix 2013"/>
    <x v="12"/>
    <s v="qualificada"/>
    <n v="0.8"/>
    <n v="0"/>
    <n v="2"/>
    <n v="0"/>
    <x v="0"/>
    <x v="170"/>
    <n v="38"/>
  </r>
  <r>
    <d v="2013-09-21T00:00:00"/>
    <s v="ativada"/>
    <s v="Onix 2.0"/>
    <x v="13"/>
    <s v="qualificada"/>
    <n v="0.28000000000000003"/>
    <n v="0"/>
    <n v="1"/>
    <n v="0"/>
    <x v="0"/>
    <x v="201"/>
    <n v="38"/>
  </r>
  <r>
    <d v="2013-09-04T00:00:00"/>
    <s v="ativada"/>
    <s v="valor Onyx"/>
    <x v="12"/>
    <s v="qualificada"/>
    <n v="0.42"/>
    <n v="0"/>
    <n v="4"/>
    <n v="0"/>
    <x v="0"/>
    <x v="249"/>
    <n v="36"/>
  </r>
  <r>
    <d v="2013-09-14T00:00:00"/>
    <s v="ativada"/>
    <s v="quanto custa Onix"/>
    <x v="12"/>
    <s v="qualificada"/>
    <n v="0.3"/>
    <n v="12"/>
    <n v="55"/>
    <n v="2.02"/>
    <x v="0"/>
    <x v="151"/>
    <n v="37"/>
  </r>
  <r>
    <d v="2013-09-15T00:00:00"/>
    <s v="ativada"/>
    <s v="Onyx 1.0"/>
    <x v="13"/>
    <s v="qualificada"/>
    <n v="0.8"/>
    <n v="0"/>
    <n v="4"/>
    <n v="0"/>
    <x v="0"/>
    <x v="190"/>
    <n v="37"/>
  </r>
  <r>
    <d v="2013-09-01T00:00:00"/>
    <s v="ativada"/>
    <s v="monte Onyx"/>
    <x v="16"/>
    <s v="qualificada"/>
    <n v="0.8"/>
    <n v="0"/>
    <n v="3"/>
    <n v="0"/>
    <x v="0"/>
    <x v="236"/>
    <n v="35"/>
  </r>
  <r>
    <d v="2013-08-29T00:00:00"/>
    <s v="ativada"/>
    <s v="Onix especificações"/>
    <x v="17"/>
    <s v="qualificada"/>
    <n v="0.8"/>
    <n v="0"/>
    <n v="13"/>
    <n v="0"/>
    <x v="0"/>
    <x v="245"/>
    <n v="35"/>
  </r>
  <r>
    <d v="2013-09-23T00:00:00"/>
    <s v="ativada"/>
    <s v="Onix LS valor"/>
    <x v="12"/>
    <s v="qualificada"/>
    <n v="0.8"/>
    <n v="0"/>
    <n v="2"/>
    <n v="0"/>
    <x v="0"/>
    <x v="158"/>
    <n v="39"/>
  </r>
  <r>
    <d v="2013-09-06T00:00:00"/>
    <s v="ativada"/>
    <s v="preços novo Onix"/>
    <x v="12"/>
    <s v="qualificada"/>
    <n v="0.25"/>
    <n v="2"/>
    <n v="11"/>
    <n v="0.35"/>
    <x v="0"/>
    <x v="230"/>
    <n v="36"/>
  </r>
  <r>
    <d v="2013-08-30T00:00:00"/>
    <s v="ativada"/>
    <s v="valor novo Onix"/>
    <x v="12"/>
    <s v="qualificada"/>
    <n v="0.8"/>
    <n v="0"/>
    <n v="13"/>
    <n v="0"/>
    <x v="0"/>
    <x v="262"/>
    <n v="35"/>
  </r>
  <r>
    <d v="2013-09-25T00:00:00"/>
    <s v="ativada"/>
    <s v="valor Onyx"/>
    <x v="12"/>
    <s v="qualificada"/>
    <n v="0.42"/>
    <n v="0"/>
    <n v="1"/>
    <n v="0"/>
    <x v="0"/>
    <x v="249"/>
    <n v="39"/>
  </r>
  <r>
    <d v="2013-09-20T00:00:00"/>
    <s v="ativada"/>
    <s v="carros Onix LTZ"/>
    <x v="10"/>
    <s v="qualificada"/>
    <n v="0.8"/>
    <n v="0"/>
    <n v="4"/>
    <n v="0"/>
    <x v="0"/>
    <x v="182"/>
    <n v="38"/>
  </r>
  <r>
    <d v="2013-09-27T00:00:00"/>
    <s v="ativada"/>
    <s v="onix 2014 detalhes"/>
    <x v="17"/>
    <s v="qualificada"/>
    <n v="0.8"/>
    <n v="0"/>
    <n v="1"/>
    <n v="0"/>
    <x v="0"/>
    <x v="233"/>
    <n v="39"/>
  </r>
  <r>
    <d v="2013-09-13T00:00:00"/>
    <s v="ativada"/>
    <s v="novo onix 2014 1.4"/>
    <x v="13"/>
    <s v="qualificada"/>
    <n v="0.8"/>
    <n v="1"/>
    <n v="1"/>
    <n v="0.52"/>
    <x v="0"/>
    <x v="247"/>
    <n v="37"/>
  </r>
  <r>
    <d v="2013-09-14T00:00:00"/>
    <s v="ativada"/>
    <s v="Novo Onix LTZ chevrolet"/>
    <x v="10"/>
    <s v="qualificada"/>
    <n v="0.8"/>
    <n v="0"/>
    <n v="7"/>
    <n v="0"/>
    <x v="0"/>
    <x v="253"/>
    <n v="37"/>
  </r>
  <r>
    <d v="2013-09-11T00:00:00"/>
    <s v="ativada"/>
    <s v="preço onyx 2013"/>
    <x v="12"/>
    <s v="baixo volume de pesquisa"/>
    <n v="0.8"/>
    <n v="0"/>
    <n v="3"/>
    <n v="0"/>
    <x v="0"/>
    <x v="160"/>
    <n v="37"/>
  </r>
  <r>
    <d v="2013-09-12T00:00:00"/>
    <s v="ativada"/>
    <s v="onix LTZ 2012 preço"/>
    <x v="12"/>
    <s v="qualificada"/>
    <n v="0.8"/>
    <n v="2"/>
    <n v="3"/>
    <n v="0.73"/>
    <x v="0"/>
    <x v="205"/>
    <n v="37"/>
  </r>
  <r>
    <d v="2013-09-04T00:00:00"/>
    <s v="ativada"/>
    <s v="preço onyx 2013"/>
    <x v="12"/>
    <s v="baixo volume de pesquisa"/>
    <n v="0.8"/>
    <n v="0"/>
    <n v="5"/>
    <n v="0"/>
    <x v="0"/>
    <x v="160"/>
    <n v="36"/>
  </r>
  <r>
    <d v="2013-09-16T00:00:00"/>
    <s v="ativada"/>
    <s v="monte Onyx"/>
    <x v="16"/>
    <s v="qualificada"/>
    <n v="0.8"/>
    <n v="0"/>
    <n v="7"/>
    <n v="0"/>
    <x v="0"/>
    <x v="236"/>
    <n v="38"/>
  </r>
  <r>
    <d v="2013-09-11T00:00:00"/>
    <s v="ativada"/>
    <s v="Onix LTZ GM"/>
    <x v="10"/>
    <s v="qualificada"/>
    <n v="0.8"/>
    <n v="4"/>
    <n v="14"/>
    <n v="0.8"/>
    <x v="0"/>
    <x v="217"/>
    <n v="37"/>
  </r>
  <r>
    <d v="2013-09-23T00:00:00"/>
    <s v="ativada"/>
    <s v="novo onix LTZ 2014"/>
    <x v="10"/>
    <s v="qualificada"/>
    <n v="0.8"/>
    <n v="0"/>
    <n v="1"/>
    <n v="0"/>
    <x v="0"/>
    <x v="285"/>
    <n v="39"/>
  </r>
  <r>
    <d v="2013-09-27T00:00:00"/>
    <s v="ativada"/>
    <s v="onix LTZ 2013 preço"/>
    <x v="12"/>
    <s v="qualificada"/>
    <n v="0.8"/>
    <n v="0"/>
    <n v="2"/>
    <n v="0"/>
    <x v="0"/>
    <x v="223"/>
    <n v="39"/>
  </r>
  <r>
    <d v="2013-08-29T00:00:00"/>
    <s v="ativada"/>
    <s v="Onix LTZ valor"/>
    <x v="12"/>
    <s v="qualificada"/>
    <n v="0.8"/>
    <n v="1"/>
    <n v="5"/>
    <n v="0.53"/>
    <x v="0"/>
    <x v="212"/>
    <n v="35"/>
  </r>
  <r>
    <d v="2013-08-28T00:00:00"/>
    <s v="ativada"/>
    <s v="novo Onix"/>
    <x v="11"/>
    <s v="qualificada"/>
    <n v="0.38"/>
    <n v="16"/>
    <n v="111"/>
    <n v="2.54"/>
    <x v="0"/>
    <x v="171"/>
    <n v="35"/>
  </r>
  <r>
    <d v="2013-08-30T00:00:00"/>
    <s v="ativada"/>
    <s v="quanto custa Onyx"/>
    <x v="12"/>
    <s v="qualificada"/>
    <n v="0.8"/>
    <n v="2"/>
    <n v="6"/>
    <n v="0.73"/>
    <x v="0"/>
    <x v="150"/>
    <n v="35"/>
  </r>
  <r>
    <d v="2013-09-15T00:00:00"/>
    <s v="ativada"/>
    <s v="valor novo onix 2013"/>
    <x v="12"/>
    <s v="qualificada"/>
    <n v="0.8"/>
    <n v="0"/>
    <n v="2"/>
    <n v="0"/>
    <x v="0"/>
    <x v="227"/>
    <n v="37"/>
  </r>
  <r>
    <d v="2013-09-04T00:00:00"/>
    <s v="ativada"/>
    <s v="Onix LT preços"/>
    <x v="12"/>
    <s v="qualificada"/>
    <n v="0.27"/>
    <n v="0"/>
    <n v="2"/>
    <n v="0"/>
    <x v="0"/>
    <x v="248"/>
    <n v="36"/>
  </r>
  <r>
    <d v="2013-09-06T00:00:00"/>
    <s v="ativada"/>
    <s v="montar Onix"/>
    <x v="16"/>
    <s v="qualificada"/>
    <n v="0.9"/>
    <n v="0"/>
    <n v="3"/>
    <n v="0"/>
    <x v="0"/>
    <x v="149"/>
    <n v="36"/>
  </r>
  <r>
    <d v="2013-09-06T00:00:00"/>
    <s v="ativada"/>
    <s v="preços onix 2013"/>
    <x v="12"/>
    <s v="qualificada"/>
    <n v="0.31"/>
    <n v="1"/>
    <n v="6"/>
    <n v="0.22"/>
    <x v="0"/>
    <x v="231"/>
    <n v="36"/>
  </r>
  <r>
    <d v="2013-09-08T00:00:00"/>
    <s v="ativada"/>
    <s v="Onix LTZ valor"/>
    <x v="12"/>
    <s v="qualificada"/>
    <n v="0.8"/>
    <n v="2"/>
    <n v="15"/>
    <n v="0.48"/>
    <x v="0"/>
    <x v="212"/>
    <n v="36"/>
  </r>
  <r>
    <d v="2013-09-10T00:00:00"/>
    <s v="ativada"/>
    <s v="Novo Onix LTZ preço"/>
    <x v="12"/>
    <s v="qualificada"/>
    <n v="0.8"/>
    <n v="0"/>
    <n v="1"/>
    <n v="0"/>
    <x v="0"/>
    <x v="178"/>
    <n v="37"/>
  </r>
  <r>
    <d v="2013-09-23T00:00:00"/>
    <s v="ativada"/>
    <s v="Onix chevrolet mylink"/>
    <x v="15"/>
    <s v="qualificada"/>
    <n v="0.8"/>
    <n v="1"/>
    <n v="4"/>
    <n v="0.52"/>
    <x v="0"/>
    <x v="147"/>
    <n v="39"/>
  </r>
  <r>
    <d v="2013-09-24T00:00:00"/>
    <s v="ativada"/>
    <s v="preços Onyx"/>
    <x v="12"/>
    <s v="qualificada"/>
    <n v="0.19"/>
    <n v="0"/>
    <n v="1"/>
    <n v="0"/>
    <x v="0"/>
    <x v="156"/>
    <n v="39"/>
  </r>
  <r>
    <d v="2013-09-10T00:00:00"/>
    <s v="ativada"/>
    <s v="Onix 1.0"/>
    <x v="13"/>
    <s v="qualificada"/>
    <n v="0.63"/>
    <n v="23"/>
    <n v="288"/>
    <n v="3.99"/>
    <x v="0"/>
    <x v="219"/>
    <n v="37"/>
  </r>
  <r>
    <d v="2013-09-26T00:00:00"/>
    <s v="ativada"/>
    <s v="preço Onix"/>
    <x v="12"/>
    <s v="qualificada"/>
    <n v="0.36"/>
    <n v="105"/>
    <n v="605"/>
    <n v="20.9"/>
    <x v="0"/>
    <x v="180"/>
    <n v="39"/>
  </r>
  <r>
    <d v="2013-09-24T00:00:00"/>
    <s v="ativada"/>
    <s v="Novo Onix LTZ chevrolet"/>
    <x v="10"/>
    <s v="qualificada"/>
    <n v="0.8"/>
    <n v="0"/>
    <n v="3"/>
    <n v="0"/>
    <x v="0"/>
    <x v="253"/>
    <n v="39"/>
  </r>
  <r>
    <d v="2013-09-12T00:00:00"/>
    <s v="ativada"/>
    <s v="quanto custa Onix"/>
    <x v="12"/>
    <s v="qualificada"/>
    <n v="0.3"/>
    <n v="8"/>
    <n v="40"/>
    <n v="1.24"/>
    <x v="0"/>
    <x v="151"/>
    <n v="37"/>
  </r>
  <r>
    <d v="2013-09-24T00:00:00"/>
    <s v="ativada"/>
    <s v="onix LTZ 2013 valor"/>
    <x v="12"/>
    <s v="qualificada"/>
    <n v="0.8"/>
    <n v="0"/>
    <n v="1"/>
    <n v="0"/>
    <x v="0"/>
    <x v="165"/>
    <n v="39"/>
  </r>
  <r>
    <d v="2013-09-26T00:00:00"/>
    <s v="ativada"/>
    <s v="preços novo Onix"/>
    <x v="12"/>
    <s v="qualificada"/>
    <n v="0.25"/>
    <n v="3"/>
    <n v="9"/>
    <n v="0.59"/>
    <x v="0"/>
    <x v="230"/>
    <n v="39"/>
  </r>
  <r>
    <d v="2013-09-12T00:00:00"/>
    <s v="ativada"/>
    <s v="valor onix 2014"/>
    <x v="12"/>
    <s v="qualificada"/>
    <n v="0.8"/>
    <n v="6"/>
    <n v="16"/>
    <n v="2.13"/>
    <x v="0"/>
    <x v="192"/>
    <n v="37"/>
  </r>
  <r>
    <d v="2013-09-09T00:00:00"/>
    <s v="ativada"/>
    <s v="onix LTZ 2014 preço"/>
    <x v="12"/>
    <s v="qualificada"/>
    <n v="0.8"/>
    <n v="0"/>
    <n v="4"/>
    <n v="0"/>
    <x v="0"/>
    <x v="155"/>
    <n v="37"/>
  </r>
  <r>
    <d v="2013-09-08T00:00:00"/>
    <s v="ativada"/>
    <s v="preços Onix"/>
    <x v="12"/>
    <s v="qualificada"/>
    <n v="0.32"/>
    <n v="9"/>
    <n v="35"/>
    <n v="1.1200000000000001"/>
    <x v="0"/>
    <x v="143"/>
    <n v="36"/>
  </r>
  <r>
    <d v="2013-09-10T00:00:00"/>
    <s v="ativada"/>
    <s v="Onix detalhes"/>
    <x v="17"/>
    <s v="qualificada"/>
    <n v="0.8"/>
    <n v="0"/>
    <n v="1"/>
    <n v="0"/>
    <x v="0"/>
    <x v="229"/>
    <n v="37"/>
  </r>
  <r>
    <d v="2013-09-11T00:00:00"/>
    <s v="ativada"/>
    <s v="Onyx 2.0"/>
    <x v="13"/>
    <s v="qualificada"/>
    <n v="0.8"/>
    <n v="3"/>
    <n v="40"/>
    <n v="1.03"/>
    <x v="0"/>
    <x v="142"/>
    <n v="37"/>
  </r>
  <r>
    <d v="2013-08-31T00:00:00"/>
    <s v="ativada"/>
    <s v="quanto custa onix 2012"/>
    <x v="12"/>
    <s v="qualificada"/>
    <n v="0.8"/>
    <n v="2"/>
    <n v="5"/>
    <n v="0.94"/>
    <x v="0"/>
    <x v="186"/>
    <n v="35"/>
  </r>
  <r>
    <d v="2013-09-17T00:00:00"/>
    <s v="ativada"/>
    <s v="quanto custa onix 2012"/>
    <x v="12"/>
    <s v="qualificada"/>
    <n v="0.8"/>
    <n v="2"/>
    <n v="7"/>
    <n v="0.73"/>
    <x v="0"/>
    <x v="186"/>
    <n v="38"/>
  </r>
  <r>
    <d v="2013-09-08T00:00:00"/>
    <s v="ativada"/>
    <s v="onix LT 2014 preço"/>
    <x v="12"/>
    <s v="qualificada"/>
    <n v="0.8"/>
    <n v="1"/>
    <n v="1"/>
    <n v="0.6"/>
    <x v="0"/>
    <x v="259"/>
    <n v="36"/>
  </r>
  <r>
    <d v="2013-09-19T00:00:00"/>
    <s v="ativada"/>
    <s v="Onyx 1.8"/>
    <x v="13"/>
    <s v="qualificada"/>
    <n v="0.8"/>
    <n v="0"/>
    <n v="0"/>
    <n v="0"/>
    <x v="0"/>
    <x v="202"/>
    <n v="38"/>
  </r>
  <r>
    <d v="2013-09-18T00:00:00"/>
    <s v="ativada"/>
    <s v="Onyx LTZ"/>
    <x v="10"/>
    <s v="qualificada"/>
    <n v="0.44"/>
    <n v="0"/>
    <n v="4"/>
    <n v="0"/>
    <x v="0"/>
    <x v="152"/>
    <n v="38"/>
  </r>
  <r>
    <d v="2013-09-15T00:00:00"/>
    <s v="ativada"/>
    <s v="valor novo Onix"/>
    <x v="12"/>
    <s v="qualificada"/>
    <n v="0.8"/>
    <n v="1"/>
    <n v="10"/>
    <n v="0.08"/>
    <x v="0"/>
    <x v="262"/>
    <n v="37"/>
  </r>
  <r>
    <d v="2013-09-15T00:00:00"/>
    <s v="ativada"/>
    <s v="Onix LT valor"/>
    <x v="12"/>
    <s v="qualificada"/>
    <n v="0.8"/>
    <n v="0"/>
    <n v="7"/>
    <n v="0"/>
    <x v="0"/>
    <x v="166"/>
    <n v="37"/>
  </r>
  <r>
    <d v="2013-09-02T00:00:00"/>
    <s v="ativada"/>
    <s v="comercial Onyx"/>
    <x v="14"/>
    <s v="baixo volume de pesquisa"/>
    <n v="0.9"/>
    <n v="0"/>
    <n v="3"/>
    <n v="0"/>
    <x v="0"/>
    <x v="181"/>
    <n v="36"/>
  </r>
  <r>
    <d v="2013-08-28T00:00:00"/>
    <s v="pausado"/>
    <s v="preços onix 2012"/>
    <x v="12"/>
    <s v="pausada"/>
    <n v="0.8"/>
    <n v="7"/>
    <n v="33"/>
    <n v="1.74"/>
    <x v="0"/>
    <x v="269"/>
    <n v="35"/>
  </r>
  <r>
    <d v="2013-09-27T00:00:00"/>
    <s v="ativada"/>
    <s v="[preço Onix]"/>
    <x v="12"/>
    <s v="qualificada"/>
    <n v="0.36"/>
    <n v="8"/>
    <n v="66"/>
    <n v="2.0499999999999998"/>
    <x v="0"/>
    <x v="180"/>
    <n v="39"/>
  </r>
  <r>
    <d v="2013-09-25T00:00:00"/>
    <s v="ativada"/>
    <s v="onix 2012 1.0"/>
    <x v="13"/>
    <s v="qualificada"/>
    <n v="0.63"/>
    <n v="0"/>
    <n v="4"/>
    <n v="0"/>
    <x v="0"/>
    <x v="189"/>
    <n v="39"/>
  </r>
  <r>
    <d v="2013-09-17T00:00:00"/>
    <s v="ativada"/>
    <s v="onix 2014 1.0"/>
    <x v="13"/>
    <s v="qualificada"/>
    <n v="0.8"/>
    <n v="1"/>
    <n v="5"/>
    <n v="0.1"/>
    <x v="0"/>
    <x v="213"/>
    <n v="38"/>
  </r>
  <r>
    <d v="2013-09-26T00:00:00"/>
    <s v="ativada"/>
    <s v="Onix ficha técnica"/>
    <x v="17"/>
    <s v="qualificada"/>
    <n v="0.8"/>
    <n v="1"/>
    <n v="2"/>
    <n v="0.23"/>
    <x v="0"/>
    <x v="179"/>
    <n v="39"/>
  </r>
  <r>
    <d v="2013-09-22T00:00:00"/>
    <s v="ativada"/>
    <s v="Onix especificações"/>
    <x v="17"/>
    <s v="qualificada"/>
    <n v="0.8"/>
    <n v="1"/>
    <n v="6"/>
    <n v="0.09"/>
    <x v="0"/>
    <x v="245"/>
    <n v="38"/>
  </r>
  <r>
    <d v="2013-09-25T00:00:00"/>
    <s v="ativada"/>
    <s v="preços onix 2013"/>
    <x v="12"/>
    <s v="qualificada"/>
    <n v="0.31"/>
    <n v="0"/>
    <n v="5"/>
    <n v="0"/>
    <x v="0"/>
    <x v="231"/>
    <n v="39"/>
  </r>
  <r>
    <d v="2013-09-11T00:00:00"/>
    <s v="ativada"/>
    <s v="novo Onix"/>
    <x v="11"/>
    <s v="qualificada"/>
    <n v="0.38"/>
    <n v="15"/>
    <n v="109"/>
    <n v="2.58"/>
    <x v="0"/>
    <x v="171"/>
    <n v="37"/>
  </r>
  <r>
    <d v="2013-09-27T00:00:00"/>
    <s v="ativada"/>
    <s v="valor novo Onix"/>
    <x v="12"/>
    <s v="qualificada"/>
    <n v="0.8"/>
    <n v="1"/>
    <n v="14"/>
    <n v="0.56000000000000005"/>
    <x v="0"/>
    <x v="262"/>
    <n v="39"/>
  </r>
  <r>
    <d v="2013-09-09T00:00:00"/>
    <s v="ativada"/>
    <s v="preço novo onix 2013"/>
    <x v="12"/>
    <s v="qualificada"/>
    <n v="0.8"/>
    <n v="1"/>
    <n v="7"/>
    <n v="0.09"/>
    <x v="0"/>
    <x v="170"/>
    <n v="37"/>
  </r>
  <r>
    <d v="2013-09-08T00:00:00"/>
    <s v="ativada"/>
    <s v="onix 2012 1.0"/>
    <x v="13"/>
    <s v="qualificada"/>
    <n v="0.63"/>
    <n v="0"/>
    <n v="2"/>
    <n v="0"/>
    <x v="0"/>
    <x v="189"/>
    <n v="36"/>
  </r>
  <r>
    <d v="2013-09-17T00:00:00"/>
    <s v="ativada"/>
    <s v="Onix LTZ valor"/>
    <x v="12"/>
    <s v="qualificada"/>
    <n v="0.8"/>
    <n v="1"/>
    <n v="3"/>
    <n v="0.19"/>
    <x v="0"/>
    <x v="212"/>
    <n v="38"/>
  </r>
  <r>
    <d v="2013-09-06T00:00:00"/>
    <s v="ativada"/>
    <s v="novo onix 2014 1.0"/>
    <x v="13"/>
    <s v="qualificada"/>
    <n v="0.8"/>
    <n v="0"/>
    <n v="1"/>
    <n v="0"/>
    <x v="0"/>
    <x v="263"/>
    <n v="36"/>
  </r>
  <r>
    <d v="2013-09-21T00:00:00"/>
    <s v="ativada"/>
    <s v="Novo Onix LT preço"/>
    <x v="12"/>
    <s v="qualificada"/>
    <n v="0.8"/>
    <n v="1"/>
    <n v="1"/>
    <n v="0.51"/>
    <x v="0"/>
    <x v="226"/>
    <n v="38"/>
  </r>
  <r>
    <d v="2013-09-05T00:00:00"/>
    <s v="ativada"/>
    <s v="Onix 1.0"/>
    <x v="13"/>
    <s v="qualificada"/>
    <n v="0.63"/>
    <n v="11"/>
    <n v="282"/>
    <n v="1.39"/>
    <x v="0"/>
    <x v="219"/>
    <n v="36"/>
  </r>
  <r>
    <d v="2013-09-07T00:00:00"/>
    <s v="ativada"/>
    <s v="preço onix 2014"/>
    <x v="12"/>
    <s v="qualificada"/>
    <n v="0.18"/>
    <n v="19"/>
    <n v="104"/>
    <n v="1.96"/>
    <x v="0"/>
    <x v="159"/>
    <n v="36"/>
  </r>
  <r>
    <d v="2013-09-29T00:00:00"/>
    <s v="ativada"/>
    <s v="onix LTZ 2013"/>
    <x v="10"/>
    <s v="qualificada"/>
    <n v="0.8"/>
    <n v="1"/>
    <n v="6"/>
    <n v="0.21"/>
    <x v="0"/>
    <x v="144"/>
    <n v="39"/>
  </r>
  <r>
    <d v="2013-09-04T00:00:00"/>
    <s v="ativada"/>
    <s v="valores onix 2013"/>
    <x v="12"/>
    <s v="qualificada"/>
    <n v="0.8"/>
    <n v="0"/>
    <n v="3"/>
    <n v="0"/>
    <x v="0"/>
    <x v="255"/>
    <n v="36"/>
  </r>
  <r>
    <d v="2013-08-28T00:00:00"/>
    <s v="ativada"/>
    <s v="Onix LT preços"/>
    <x v="12"/>
    <s v="qualificada"/>
    <n v="0.27"/>
    <n v="0"/>
    <n v="5"/>
    <n v="0"/>
    <x v="0"/>
    <x v="248"/>
    <n v="35"/>
  </r>
  <r>
    <d v="2013-09-08T00:00:00"/>
    <s v="ativada"/>
    <s v="Onyx mylink"/>
    <x v="15"/>
    <s v="qualificada"/>
    <n v="0.56000000000000005"/>
    <n v="1"/>
    <n v="8"/>
    <n v="0.23"/>
    <x v="0"/>
    <x v="215"/>
    <n v="36"/>
  </r>
  <r>
    <d v="2013-09-09T00:00:00"/>
    <s v="ativada"/>
    <s v="preço novo onix 2014"/>
    <x v="12"/>
    <s v="qualificada"/>
    <n v="0.8"/>
    <n v="1"/>
    <n v="1"/>
    <n v="0.76"/>
    <x v="0"/>
    <x v="167"/>
    <n v="37"/>
  </r>
  <r>
    <d v="2013-09-06T00:00:00"/>
    <s v="ativada"/>
    <s v="Onix LTZ preços"/>
    <x v="12"/>
    <s v="qualificada"/>
    <n v="0.8"/>
    <n v="1"/>
    <n v="15"/>
    <n v="0.19"/>
    <x v="0"/>
    <x v="193"/>
    <n v="36"/>
  </r>
  <r>
    <d v="2013-09-11T00:00:00"/>
    <s v="ativada"/>
    <s v="onix 2014 1.4"/>
    <x v="13"/>
    <s v="qualificada"/>
    <n v="0.7"/>
    <n v="5"/>
    <n v="39"/>
    <n v="1.4"/>
    <x v="0"/>
    <x v="242"/>
    <n v="37"/>
  </r>
  <r>
    <d v="2013-09-29T00:00:00"/>
    <s v="ativada"/>
    <s v="[preço Onix]"/>
    <x v="12"/>
    <s v="qualificada"/>
    <n v="0.36"/>
    <n v="20"/>
    <n v="99"/>
    <n v="4.3099999999999996"/>
    <x v="0"/>
    <x v="180"/>
    <n v="39"/>
  </r>
  <r>
    <d v="2013-09-16T00:00:00"/>
    <s v="ativada"/>
    <s v="Onix 1.0"/>
    <x v="13"/>
    <s v="qualificada"/>
    <n v="0.63"/>
    <n v="36"/>
    <n v="353"/>
    <n v="9.6999999999999993"/>
    <x v="0"/>
    <x v="219"/>
    <n v="38"/>
  </r>
  <r>
    <d v="2013-09-29T00:00:00"/>
    <s v="ativada"/>
    <s v="preço novo Onyx"/>
    <x v="12"/>
    <s v="qualificada"/>
    <n v="0.8"/>
    <n v="2"/>
    <n v="5"/>
    <n v="0.42"/>
    <x v="0"/>
    <x v="228"/>
    <n v="39"/>
  </r>
  <r>
    <d v="2013-09-05T00:00:00"/>
    <s v="ativada"/>
    <s v="Onix LTZ chevrolet"/>
    <x v="10"/>
    <s v="qualificada"/>
    <n v="0.65"/>
    <n v="26"/>
    <n v="149"/>
    <n v="4.71"/>
    <x v="0"/>
    <x v="137"/>
    <n v="36"/>
  </r>
  <r>
    <d v="2013-08-31T00:00:00"/>
    <s v="ativada"/>
    <s v="carro Onix LTZ"/>
    <x v="10"/>
    <s v="qualificada"/>
    <n v="0.8"/>
    <n v="1"/>
    <n v="6"/>
    <n v="0.38"/>
    <x v="0"/>
    <x v="188"/>
    <n v="35"/>
  </r>
  <r>
    <d v="2013-09-13T00:00:00"/>
    <s v="ativada"/>
    <s v="onix 2013 1.4"/>
    <x v="13"/>
    <s v="qualificada"/>
    <n v="0.8"/>
    <n v="1"/>
    <n v="40"/>
    <n v="0.32"/>
    <x v="0"/>
    <x v="256"/>
    <n v="37"/>
  </r>
  <r>
    <d v="2013-08-29T00:00:00"/>
    <s v="ativada"/>
    <s v="novo onix 2013 1.4"/>
    <x v="13"/>
    <s v="qualificada"/>
    <n v="0.8"/>
    <n v="0"/>
    <n v="1"/>
    <n v="0"/>
    <x v="0"/>
    <x v="281"/>
    <n v="35"/>
  </r>
  <r>
    <d v="2013-09-29T00:00:00"/>
    <s v="ativada"/>
    <s v="Onyx 1.4"/>
    <x v="13"/>
    <s v="qualificada"/>
    <n v="0.47"/>
    <n v="6"/>
    <n v="78"/>
    <n v="1.69"/>
    <x v="0"/>
    <x v="251"/>
    <n v="39"/>
  </r>
  <r>
    <d v="2013-08-31T00:00:00"/>
    <s v="ativada"/>
    <s v="valor novo Onix"/>
    <x v="12"/>
    <s v="qualificada"/>
    <n v="0.8"/>
    <n v="3"/>
    <n v="16"/>
    <n v="1.26"/>
    <x v="0"/>
    <x v="262"/>
    <n v="35"/>
  </r>
  <r>
    <d v="2013-09-09T00:00:00"/>
    <s v="ativada"/>
    <s v="preço onix 2013"/>
    <x v="12"/>
    <s v="qualificada"/>
    <n v="0.34"/>
    <n v="41"/>
    <n v="207"/>
    <n v="6.58"/>
    <x v="0"/>
    <x v="204"/>
    <n v="37"/>
  </r>
  <r>
    <d v="2013-09-24T00:00:00"/>
    <s v="ativada"/>
    <s v="quanto custa Onyx"/>
    <x v="12"/>
    <s v="qualificada"/>
    <n v="0.8"/>
    <n v="0"/>
    <n v="11"/>
    <n v="0"/>
    <x v="0"/>
    <x v="150"/>
    <n v="39"/>
  </r>
  <r>
    <d v="2013-09-10T00:00:00"/>
    <s v="ativada"/>
    <s v="onix LTZ 2012"/>
    <x v="10"/>
    <s v="qualificada"/>
    <n v="0.8"/>
    <n v="1"/>
    <n v="14"/>
    <n v="0.28000000000000003"/>
    <x v="0"/>
    <x v="164"/>
    <n v="37"/>
  </r>
  <r>
    <d v="2013-09-16T00:00:00"/>
    <s v="ativada"/>
    <s v="Novo Onix LTZ chevrolet"/>
    <x v="10"/>
    <s v="qualificada"/>
    <n v="0.8"/>
    <n v="1"/>
    <n v="6"/>
    <n v="0.15"/>
    <x v="0"/>
    <x v="253"/>
    <n v="38"/>
  </r>
  <r>
    <d v="2013-09-13T00:00:00"/>
    <s v="ativada"/>
    <s v="Onix LTZ quanto custa"/>
    <x v="12"/>
    <s v="qualificada"/>
    <n v="0.8"/>
    <n v="0"/>
    <n v="4"/>
    <n v="0"/>
    <x v="0"/>
    <x v="241"/>
    <n v="37"/>
  </r>
  <r>
    <d v="2013-09-24T00:00:00"/>
    <s v="ativada"/>
    <s v="onix LT 2014 preço"/>
    <x v="12"/>
    <s v="qualificada"/>
    <n v="0.8"/>
    <n v="2"/>
    <n v="9"/>
    <n v="0.26"/>
    <x v="0"/>
    <x v="259"/>
    <n v="39"/>
  </r>
  <r>
    <d v="2013-09-13T00:00:00"/>
    <s v="ativada"/>
    <s v="Onyx 1.0"/>
    <x v="13"/>
    <s v="qualificada"/>
    <n v="0.8"/>
    <n v="0"/>
    <n v="1"/>
    <n v="0"/>
    <x v="0"/>
    <x v="190"/>
    <n v="37"/>
  </r>
  <r>
    <d v="2013-09-12T00:00:00"/>
    <s v="ativada"/>
    <s v="Onix"/>
    <x v="11"/>
    <s v="qualificada"/>
    <n v="0.95"/>
    <n v="154"/>
    <n v="2570"/>
    <n v="50.99"/>
    <x v="0"/>
    <x v="138"/>
    <n v="37"/>
  </r>
  <r>
    <d v="2013-09-24T00:00:00"/>
    <s v="ativada"/>
    <s v="Onix LTZ valor"/>
    <x v="12"/>
    <s v="qualificada"/>
    <n v="0.8"/>
    <n v="1"/>
    <n v="6"/>
    <n v="7.0000000000000007E-2"/>
    <x v="0"/>
    <x v="212"/>
    <n v="39"/>
  </r>
  <r>
    <d v="2013-09-22T00:00:00"/>
    <s v="ativada"/>
    <s v="Onix LTZ chevrolet"/>
    <x v="10"/>
    <s v="qualificada"/>
    <n v="0.65"/>
    <n v="11"/>
    <n v="55"/>
    <n v="3.78"/>
    <x v="0"/>
    <x v="137"/>
    <n v="38"/>
  </r>
  <r>
    <d v="2013-09-07T00:00:00"/>
    <s v="ativada"/>
    <s v="onix LTZ 2013 chevrolet"/>
    <x v="10"/>
    <s v="qualificada"/>
    <n v="0.8"/>
    <n v="1"/>
    <n v="3"/>
    <n v="0.05"/>
    <x v="0"/>
    <x v="173"/>
    <n v="36"/>
  </r>
  <r>
    <d v="2013-08-28T00:00:00"/>
    <s v="ativada"/>
    <s v="onix LTZ 2014 valor"/>
    <x v="12"/>
    <s v="qualificada"/>
    <n v="0.8"/>
    <n v="0"/>
    <n v="1"/>
    <n v="0"/>
    <x v="0"/>
    <x v="276"/>
    <n v="35"/>
  </r>
  <r>
    <d v="2013-09-17T00:00:00"/>
    <s v="ativada"/>
    <s v="Onyx 1.0"/>
    <x v="13"/>
    <s v="qualificada"/>
    <n v="0.8"/>
    <n v="0"/>
    <n v="21"/>
    <n v="0"/>
    <x v="0"/>
    <x v="190"/>
    <n v="38"/>
  </r>
  <r>
    <d v="2013-09-01T00:00:00"/>
    <s v="ativada"/>
    <s v="Onix LTZ GM"/>
    <x v="10"/>
    <s v="qualificada"/>
    <n v="0.8"/>
    <n v="4"/>
    <n v="17"/>
    <n v="1.71"/>
    <x v="0"/>
    <x v="217"/>
    <n v="35"/>
  </r>
  <r>
    <d v="2013-08-31T00:00:00"/>
    <s v="ativada"/>
    <s v="onix 2014 1.0"/>
    <x v="13"/>
    <s v="qualificada"/>
    <n v="0.8"/>
    <n v="4"/>
    <n v="32"/>
    <n v="2.37"/>
    <x v="0"/>
    <x v="213"/>
    <n v="35"/>
  </r>
  <r>
    <d v="2013-08-28T00:00:00"/>
    <s v="ativada"/>
    <s v="onix LTZ 2012 chevrolet"/>
    <x v="10"/>
    <s v="qualificada"/>
    <n v="0.8"/>
    <n v="1"/>
    <n v="3"/>
    <n v="0.42"/>
    <x v="0"/>
    <x v="139"/>
    <n v="35"/>
  </r>
  <r>
    <d v="2013-09-28T00:00:00"/>
    <s v="ativada"/>
    <s v="preço onix 2012"/>
    <x v="12"/>
    <s v="qualificada"/>
    <n v="0.6"/>
    <n v="6"/>
    <n v="16"/>
    <n v="2.77"/>
    <x v="0"/>
    <x v="140"/>
    <n v="39"/>
  </r>
  <r>
    <d v="2013-09-14T00:00:00"/>
    <s v="ativada"/>
    <s v="Onix 2.0"/>
    <x v="13"/>
    <s v="qualificada"/>
    <n v="0.28000000000000003"/>
    <n v="0"/>
    <n v="6"/>
    <n v="0"/>
    <x v="0"/>
    <x v="201"/>
    <n v="37"/>
  </r>
  <r>
    <d v="2013-09-16T00:00:00"/>
    <s v="ativada"/>
    <s v="Onix chevrolet my link"/>
    <x v="15"/>
    <s v="qualificada"/>
    <n v="0.8"/>
    <n v="1"/>
    <n v="3"/>
    <n v="0.52"/>
    <x v="0"/>
    <x v="238"/>
    <n v="38"/>
  </r>
  <r>
    <d v="2013-09-12T00:00:00"/>
    <s v="ativada"/>
    <s v="preços novo Onix"/>
    <x v="12"/>
    <s v="qualificada"/>
    <n v="0.25"/>
    <n v="3"/>
    <n v="10"/>
    <n v="0.34"/>
    <x v="0"/>
    <x v="230"/>
    <n v="37"/>
  </r>
  <r>
    <d v="2013-09-27T00:00:00"/>
    <s v="ativada"/>
    <s v="preço onix 2012"/>
    <x v="12"/>
    <s v="qualificada"/>
    <n v="0.6"/>
    <n v="4"/>
    <n v="25"/>
    <n v="1.39"/>
    <x v="0"/>
    <x v="140"/>
    <n v="39"/>
  </r>
  <r>
    <d v="2013-09-05T00:00:00"/>
    <s v="ativada"/>
    <s v="Onyx news"/>
    <x v="18"/>
    <s v="qualificada"/>
    <n v="0.8"/>
    <n v="0"/>
    <n v="6"/>
    <n v="0"/>
    <x v="0"/>
    <x v="208"/>
    <n v="36"/>
  </r>
  <r>
    <d v="2013-09-20T00:00:00"/>
    <s v="ativada"/>
    <s v="onix 2013 1.0"/>
    <x v="13"/>
    <s v="qualificada"/>
    <n v="0.8"/>
    <n v="0"/>
    <n v="10"/>
    <n v="0"/>
    <x v="0"/>
    <x v="222"/>
    <n v="38"/>
  </r>
  <r>
    <d v="2013-09-03T00:00:00"/>
    <s v="ativada"/>
    <s v="novo Onix 1.4"/>
    <x v="13"/>
    <s v="qualificada"/>
    <n v="0.8"/>
    <n v="2"/>
    <n v="31"/>
    <n v="0.66"/>
    <x v="0"/>
    <x v="221"/>
    <n v="36"/>
  </r>
  <r>
    <d v="2013-09-04T00:00:00"/>
    <s v="ativada"/>
    <s v="quanto custa onix 2012"/>
    <x v="12"/>
    <s v="qualificada"/>
    <n v="0.8"/>
    <n v="1"/>
    <n v="2"/>
    <n v="0.15"/>
    <x v="0"/>
    <x v="186"/>
    <n v="36"/>
  </r>
  <r>
    <d v="2013-09-06T00:00:00"/>
    <s v="ativada"/>
    <s v="Onix LS valor"/>
    <x v="12"/>
    <s v="qualificada"/>
    <n v="0.8"/>
    <n v="0"/>
    <n v="1"/>
    <n v="0"/>
    <x v="0"/>
    <x v="158"/>
    <n v="36"/>
  </r>
  <r>
    <d v="2013-08-29T00:00:00"/>
    <s v="ativada"/>
    <s v="valor novo Onix"/>
    <x v="12"/>
    <s v="qualificada"/>
    <n v="0.8"/>
    <n v="4"/>
    <n v="14"/>
    <n v="1.29"/>
    <x v="0"/>
    <x v="262"/>
    <n v="35"/>
  </r>
  <r>
    <d v="2013-08-30T00:00:00"/>
    <s v="ativada"/>
    <s v="preço novo onix 2012"/>
    <x v="12"/>
    <s v="baixo volume de pesquisa"/>
    <n v="0.8"/>
    <n v="0"/>
    <n v="9"/>
    <n v="0"/>
    <x v="0"/>
    <x v="261"/>
    <n v="35"/>
  </r>
  <r>
    <d v="2013-09-23T00:00:00"/>
    <s v="ativada"/>
    <s v="Onyx 2.0"/>
    <x v="13"/>
    <s v="qualificada"/>
    <n v="0.8"/>
    <n v="3"/>
    <n v="30"/>
    <n v="0.71"/>
    <x v="0"/>
    <x v="142"/>
    <n v="39"/>
  </r>
  <r>
    <d v="2013-09-15T00:00:00"/>
    <s v="ativada"/>
    <s v="Onix mylink"/>
    <x v="15"/>
    <s v="qualificada"/>
    <n v="0.7"/>
    <n v="1"/>
    <n v="40"/>
    <n v="0.11"/>
    <x v="0"/>
    <x v="176"/>
    <n v="37"/>
  </r>
  <r>
    <d v="2013-09-21T00:00:00"/>
    <s v="ativada"/>
    <s v="onix LS 2014 preço"/>
    <x v="12"/>
    <s v="qualificada"/>
    <n v="0.8"/>
    <n v="0"/>
    <n v="1"/>
    <n v="0"/>
    <x v="0"/>
    <x v="234"/>
    <n v="38"/>
  </r>
  <r>
    <d v="2013-09-08T00:00:00"/>
    <s v="ativada"/>
    <s v="novo Onix 1.0"/>
    <x v="13"/>
    <s v="qualificada"/>
    <n v="0.8"/>
    <n v="0"/>
    <n v="3"/>
    <n v="0"/>
    <x v="0"/>
    <x v="141"/>
    <n v="36"/>
  </r>
  <r>
    <d v="2013-09-06T00:00:00"/>
    <s v="ativada"/>
    <s v="quanto custa onix 2013"/>
    <x v="12"/>
    <s v="qualificada"/>
    <n v="0.8"/>
    <n v="2"/>
    <n v="3"/>
    <n v="0.25"/>
    <x v="0"/>
    <x v="199"/>
    <n v="36"/>
  </r>
  <r>
    <d v="2013-09-01T00:00:00"/>
    <s v="ativada"/>
    <s v="preço Onyx"/>
    <x v="12"/>
    <s v="qualificada"/>
    <n v="0.55000000000000004"/>
    <n v="48"/>
    <n v="211"/>
    <n v="14.28"/>
    <x v="0"/>
    <x v="258"/>
    <n v="35"/>
  </r>
  <r>
    <d v="2013-09-14T00:00:00"/>
    <s v="ativada"/>
    <s v="Onix LTZ preços"/>
    <x v="12"/>
    <s v="qualificada"/>
    <n v="0.8"/>
    <n v="2"/>
    <n v="9"/>
    <n v="0.44"/>
    <x v="0"/>
    <x v="193"/>
    <n v="37"/>
  </r>
  <r>
    <d v="2013-09-19T00:00:00"/>
    <s v="ativada"/>
    <s v="Onix chevrolet my link"/>
    <x v="15"/>
    <s v="qualificada"/>
    <n v="0.8"/>
    <n v="0"/>
    <n v="2"/>
    <n v="0"/>
    <x v="0"/>
    <x v="238"/>
    <n v="38"/>
  </r>
  <r>
    <d v="2013-09-12T00:00:00"/>
    <s v="ativada"/>
    <s v="Onix LTZ chevrolet"/>
    <x v="10"/>
    <s v="qualificada"/>
    <n v="0.65"/>
    <n v="34"/>
    <n v="120"/>
    <n v="5.0199999999999996"/>
    <x v="0"/>
    <x v="137"/>
    <n v="37"/>
  </r>
  <r>
    <d v="2013-08-29T00:00:00"/>
    <s v="ativada"/>
    <s v="Onix 1.4"/>
    <x v="13"/>
    <s v="qualificada"/>
    <n v="0.55000000000000004"/>
    <n v="45"/>
    <n v="573"/>
    <n v="8.08"/>
    <x v="0"/>
    <x v="168"/>
    <n v="35"/>
  </r>
  <r>
    <d v="2013-09-28T00:00:00"/>
    <s v="ativada"/>
    <s v="Onyx mylink"/>
    <x v="15"/>
    <s v="qualificada"/>
    <n v="0.56000000000000005"/>
    <n v="1"/>
    <n v="4"/>
    <n v="0.35"/>
    <x v="0"/>
    <x v="215"/>
    <n v="39"/>
  </r>
  <r>
    <d v="2013-09-29T00:00:00"/>
    <s v="ativada"/>
    <s v="onix 2014 detalhes"/>
    <x v="17"/>
    <s v="qualificada"/>
    <n v="0.8"/>
    <n v="0"/>
    <n v="1"/>
    <n v="0"/>
    <x v="0"/>
    <x v="233"/>
    <n v="39"/>
  </r>
  <r>
    <d v="2013-09-02T00:00:00"/>
    <s v="ativada"/>
    <s v="Onix detalhes"/>
    <x v="17"/>
    <s v="qualificada"/>
    <n v="0.8"/>
    <n v="0"/>
    <n v="5"/>
    <n v="0"/>
    <x v="0"/>
    <x v="229"/>
    <n v="36"/>
  </r>
  <r>
    <d v="2013-09-06T00:00:00"/>
    <s v="ativada"/>
    <s v="[Onix]"/>
    <x v="11"/>
    <s v="qualificada"/>
    <n v="0.65"/>
    <n v="908"/>
    <n v="6384"/>
    <n v="126.57"/>
    <x v="0"/>
    <x v="138"/>
    <n v="36"/>
  </r>
  <r>
    <d v="2013-09-16T00:00:00"/>
    <s v="ativada"/>
    <s v="valor onix 2013"/>
    <x v="12"/>
    <s v="qualificada"/>
    <n v="0.3"/>
    <n v="5"/>
    <n v="17"/>
    <n v="0.63"/>
    <x v="0"/>
    <x v="235"/>
    <n v="38"/>
  </r>
  <r>
    <d v="2013-09-19T00:00:00"/>
    <s v="ativada"/>
    <s v="Onyx"/>
    <x v="11"/>
    <s v="qualificada"/>
    <n v="0.6"/>
    <n v="5"/>
    <n v="155"/>
    <n v="1.62"/>
    <x v="0"/>
    <x v="184"/>
    <n v="38"/>
  </r>
  <r>
    <d v="2013-08-30T00:00:00"/>
    <s v="ativada"/>
    <s v="valores onix 2013"/>
    <x v="12"/>
    <s v="qualificada"/>
    <n v="0.8"/>
    <n v="0"/>
    <n v="1"/>
    <n v="0"/>
    <x v="0"/>
    <x v="255"/>
    <n v="35"/>
  </r>
  <r>
    <d v="2013-09-25T00:00:00"/>
    <s v="ativada"/>
    <s v="Onix especificações"/>
    <x v="17"/>
    <s v="qualificada"/>
    <n v="0.8"/>
    <n v="0"/>
    <n v="5"/>
    <n v="0"/>
    <x v="0"/>
    <x v="245"/>
    <n v="39"/>
  </r>
  <r>
    <d v="2013-09-02T00:00:00"/>
    <s v="ativada"/>
    <s v="Onix LT ficha técnica"/>
    <x v="17"/>
    <s v="qualificada"/>
    <n v="0.8"/>
    <n v="0"/>
    <n v="1"/>
    <n v="0"/>
    <x v="0"/>
    <x v="254"/>
    <n v="36"/>
  </r>
  <r>
    <d v="2013-09-26T00:00:00"/>
    <s v="ativada"/>
    <s v="valores onix 2013"/>
    <x v="12"/>
    <s v="qualificada"/>
    <n v="0.8"/>
    <n v="0"/>
    <n v="1"/>
    <n v="0"/>
    <x v="0"/>
    <x v="255"/>
    <n v="39"/>
  </r>
  <r>
    <d v="2013-09-22T00:00:00"/>
    <s v="ativada"/>
    <s v="onix 2013 1.0"/>
    <x v="13"/>
    <s v="qualificada"/>
    <n v="0.8"/>
    <n v="0"/>
    <n v="3"/>
    <n v="0"/>
    <x v="0"/>
    <x v="222"/>
    <n v="38"/>
  </r>
  <r>
    <d v="2013-09-01T00:00:00"/>
    <s v="ativada"/>
    <s v="preço novo Onix"/>
    <x v="12"/>
    <s v="qualificada"/>
    <n v="0.23"/>
    <n v="7"/>
    <n v="42"/>
    <n v="0.49"/>
    <x v="0"/>
    <x v="169"/>
    <n v="35"/>
  </r>
  <r>
    <d v="2013-09-10T00:00:00"/>
    <s v="ativada"/>
    <s v="novo Onix"/>
    <x v="11"/>
    <s v="qualificada"/>
    <n v="0.38"/>
    <n v="13"/>
    <n v="95"/>
    <n v="1.78"/>
    <x v="0"/>
    <x v="171"/>
    <n v="37"/>
  </r>
  <r>
    <d v="2013-08-30T00:00:00"/>
    <s v="ativada"/>
    <s v="onix LTZ 2013 preço"/>
    <x v="12"/>
    <s v="qualificada"/>
    <n v="0.8"/>
    <n v="1"/>
    <n v="6"/>
    <n v="0.38"/>
    <x v="0"/>
    <x v="223"/>
    <n v="35"/>
  </r>
  <r>
    <d v="2013-09-23T00:00:00"/>
    <s v="ativada"/>
    <s v="Onix LTZ preços"/>
    <x v="12"/>
    <s v="qualificada"/>
    <n v="0.8"/>
    <n v="1"/>
    <n v="3"/>
    <n v="0.45"/>
    <x v="0"/>
    <x v="193"/>
    <n v="39"/>
  </r>
  <r>
    <d v="2013-09-20T00:00:00"/>
    <s v="ativada"/>
    <s v="Onyx my link"/>
    <x v="15"/>
    <s v="qualificada"/>
    <n v="1"/>
    <n v="0"/>
    <n v="22"/>
    <n v="0"/>
    <x v="0"/>
    <x v="237"/>
    <n v="38"/>
  </r>
  <r>
    <d v="2013-09-29T00:00:00"/>
    <s v="ativada"/>
    <s v="quanto custa novo Onix"/>
    <x v="12"/>
    <s v="qualificada"/>
    <n v="0.8"/>
    <n v="0"/>
    <n v="2"/>
    <n v="0"/>
    <x v="0"/>
    <x v="243"/>
    <n v="39"/>
  </r>
  <r>
    <d v="2013-09-13T00:00:00"/>
    <s v="ativada"/>
    <s v="onix 2013 1.8"/>
    <x v="13"/>
    <s v="qualificada"/>
    <n v="0.8"/>
    <n v="1"/>
    <n v="1"/>
    <n v="0.15"/>
    <x v="0"/>
    <x v="278"/>
    <n v="37"/>
  </r>
  <r>
    <d v="2013-09-03T00:00:00"/>
    <s v="ativada"/>
    <s v="Onyx LTZ"/>
    <x v="10"/>
    <s v="qualificada"/>
    <n v="0.44"/>
    <n v="0"/>
    <n v="12"/>
    <n v="0"/>
    <x v="0"/>
    <x v="152"/>
    <n v="36"/>
  </r>
  <r>
    <d v="2013-09-16T00:00:00"/>
    <s v="ativada"/>
    <s v="valores Onix"/>
    <x v="12"/>
    <s v="qualificada"/>
    <n v="0.25"/>
    <n v="2"/>
    <n v="18"/>
    <n v="0.32"/>
    <x v="0"/>
    <x v="153"/>
    <n v="38"/>
  </r>
  <r>
    <d v="2013-09-23T00:00:00"/>
    <s v="ativada"/>
    <s v="Onix LT quanto custa"/>
    <x v="12"/>
    <s v="qualificada"/>
    <n v="0.8"/>
    <n v="0"/>
    <n v="1"/>
    <n v="0"/>
    <x v="0"/>
    <x v="177"/>
    <n v="39"/>
  </r>
  <r>
    <d v="2013-08-28T00:00:00"/>
    <s v="ativada"/>
    <s v="Onix LTZ"/>
    <x v="10"/>
    <s v="qualificada"/>
    <n v="0.42"/>
    <n v="39"/>
    <n v="293"/>
    <n v="7.41"/>
    <x v="0"/>
    <x v="163"/>
    <n v="35"/>
  </r>
  <r>
    <d v="2013-08-31T00:00:00"/>
    <s v="ativada"/>
    <s v="valor Onix"/>
    <x v="12"/>
    <s v="qualificada"/>
    <n v="0.37"/>
    <n v="43"/>
    <n v="140"/>
    <n v="8.93"/>
    <x v="0"/>
    <x v="200"/>
    <n v="35"/>
  </r>
  <r>
    <d v="2013-09-27T00:00:00"/>
    <s v="ativada"/>
    <s v="comercial onix 2014"/>
    <x v="14"/>
    <s v="qualificada"/>
    <n v="0.8"/>
    <n v="0"/>
    <n v="1"/>
    <n v="0"/>
    <x v="0"/>
    <x v="289"/>
    <n v="39"/>
  </r>
  <r>
    <d v="2013-09-22T00:00:00"/>
    <s v="ativada"/>
    <s v="valor novo onix 2013"/>
    <x v="12"/>
    <s v="qualificada"/>
    <n v="0.8"/>
    <n v="0"/>
    <n v="2"/>
    <n v="0"/>
    <x v="0"/>
    <x v="227"/>
    <n v="38"/>
  </r>
  <r>
    <d v="2013-09-06T00:00:00"/>
    <s v="ativada"/>
    <s v="Onix LS preço"/>
    <x v="12"/>
    <s v="qualificada"/>
    <n v="0.8"/>
    <n v="0"/>
    <n v="13"/>
    <n v="0"/>
    <x v="0"/>
    <x v="198"/>
    <n v="36"/>
  </r>
  <r>
    <d v="2013-09-10T00:00:00"/>
    <s v="ativada"/>
    <s v="onix 2014 1.4"/>
    <x v="13"/>
    <s v="qualificada"/>
    <n v="0.7"/>
    <n v="4"/>
    <n v="35"/>
    <n v="0.93"/>
    <x v="0"/>
    <x v="242"/>
    <n v="37"/>
  </r>
  <r>
    <d v="2013-09-01T00:00:00"/>
    <s v="ativada"/>
    <s v="Onix LS valor"/>
    <x v="12"/>
    <s v="qualificada"/>
    <n v="0.8"/>
    <n v="0"/>
    <n v="2"/>
    <n v="0"/>
    <x v="0"/>
    <x v="158"/>
    <n v="35"/>
  </r>
  <r>
    <d v="2013-09-16T00:00:00"/>
    <s v="pausado"/>
    <s v="preços onix 2012"/>
    <x v="12"/>
    <s v="pausada"/>
    <n v="0.8"/>
    <n v="0"/>
    <n v="4"/>
    <n v="0"/>
    <x v="0"/>
    <x v="269"/>
    <n v="38"/>
  </r>
  <r>
    <d v="2013-09-04T00:00:00"/>
    <s v="ativada"/>
    <s v="preço novo onix 2014"/>
    <x v="12"/>
    <s v="qualificada"/>
    <n v="0.8"/>
    <n v="5"/>
    <n v="15"/>
    <n v="1.58"/>
    <x v="0"/>
    <x v="167"/>
    <n v="36"/>
  </r>
  <r>
    <d v="2013-09-24T00:00:00"/>
    <s v="ativada"/>
    <s v="onix LT 2013 preço"/>
    <x v="12"/>
    <s v="qualificada"/>
    <n v="0.8"/>
    <n v="0"/>
    <n v="1"/>
    <n v="0"/>
    <x v="0"/>
    <x v="185"/>
    <n v="39"/>
  </r>
  <r>
    <d v="2013-09-23T00:00:00"/>
    <s v="ativada"/>
    <s v="Onix"/>
    <x v="11"/>
    <s v="qualificada"/>
    <n v="0.95"/>
    <n v="320"/>
    <n v="4296"/>
    <n v="121.47"/>
    <x v="0"/>
    <x v="138"/>
    <n v="39"/>
  </r>
  <r>
    <d v="2013-09-14T00:00:00"/>
    <s v="ativada"/>
    <s v="Onix especificações"/>
    <x v="17"/>
    <s v="qualificada"/>
    <n v="0.8"/>
    <n v="0"/>
    <n v="7"/>
    <n v="0"/>
    <x v="0"/>
    <x v="245"/>
    <n v="37"/>
  </r>
  <r>
    <d v="2013-09-26T00:00:00"/>
    <s v="ativada"/>
    <s v="novo Onix 1.0"/>
    <x v="13"/>
    <s v="qualificada"/>
    <n v="0.8"/>
    <n v="0"/>
    <n v="3"/>
    <n v="0"/>
    <x v="0"/>
    <x v="141"/>
    <n v="39"/>
  </r>
  <r>
    <d v="2013-09-12T00:00:00"/>
    <s v="ativada"/>
    <s v="preços onix 2013"/>
    <x v="12"/>
    <s v="qualificada"/>
    <n v="0.31"/>
    <n v="2"/>
    <n v="9"/>
    <n v="0.3"/>
    <x v="0"/>
    <x v="231"/>
    <n v="37"/>
  </r>
  <r>
    <d v="2013-09-24T00:00:00"/>
    <s v="ativada"/>
    <s v="valor novo onix 2013"/>
    <x v="12"/>
    <s v="qualificada"/>
    <n v="0.8"/>
    <n v="0"/>
    <n v="0"/>
    <n v="0"/>
    <x v="0"/>
    <x v="227"/>
    <n v="39"/>
  </r>
  <r>
    <d v="2013-09-24T00:00:00"/>
    <s v="ativada"/>
    <s v="Onix LT preço"/>
    <x v="12"/>
    <s v="qualificada"/>
    <n v="0.54"/>
    <n v="3"/>
    <n v="17"/>
    <n v="0.63"/>
    <x v="0"/>
    <x v="220"/>
    <n v="39"/>
  </r>
  <r>
    <d v="2013-09-16T00:00:00"/>
    <s v="ativada"/>
    <s v="novo Onix"/>
    <x v="11"/>
    <s v="qualificada"/>
    <n v="0.38"/>
    <n v="10"/>
    <n v="122"/>
    <n v="1.66"/>
    <x v="0"/>
    <x v="171"/>
    <n v="38"/>
  </r>
  <r>
    <d v="2013-09-03T00:00:00"/>
    <s v="ativada"/>
    <s v="onix 2014 1.0"/>
    <x v="13"/>
    <s v="qualificada"/>
    <n v="0.8"/>
    <n v="0"/>
    <n v="14"/>
    <n v="0"/>
    <x v="0"/>
    <x v="213"/>
    <n v="36"/>
  </r>
  <r>
    <d v="2013-09-11T00:00:00"/>
    <s v="ativada"/>
    <s v="onix LTZ 2014"/>
    <x v="10"/>
    <s v="qualificada"/>
    <n v="0.8"/>
    <n v="1"/>
    <n v="15"/>
    <n v="0.38"/>
    <x v="0"/>
    <x v="266"/>
    <n v="37"/>
  </r>
  <r>
    <d v="2013-09-17T00:00:00"/>
    <s v="ativada"/>
    <s v="montar Onix"/>
    <x v="16"/>
    <s v="qualificada"/>
    <n v="0.9"/>
    <n v="1"/>
    <n v="5"/>
    <n v="0.02"/>
    <x v="0"/>
    <x v="149"/>
    <n v="38"/>
  </r>
  <r>
    <d v="2013-09-08T00:00:00"/>
    <s v="ativada"/>
    <s v="carros onix LTZ 2014"/>
    <x v="10"/>
    <s v="qualificada"/>
    <n v="0.8"/>
    <n v="0"/>
    <n v="1"/>
    <n v="0"/>
    <x v="0"/>
    <x v="271"/>
    <n v="36"/>
  </r>
  <r>
    <d v="2013-09-11T00:00:00"/>
    <s v="ativada"/>
    <s v="onix 2013 1.4"/>
    <x v="13"/>
    <s v="qualificada"/>
    <n v="0.8"/>
    <n v="6"/>
    <n v="40"/>
    <n v="2.62"/>
    <x v="0"/>
    <x v="256"/>
    <n v="37"/>
  </r>
  <r>
    <d v="2013-09-09T00:00:00"/>
    <s v="ativada"/>
    <s v="onix LTZ 2014"/>
    <x v="10"/>
    <s v="qualificada"/>
    <n v="0.8"/>
    <n v="3"/>
    <n v="17"/>
    <n v="1.23"/>
    <x v="0"/>
    <x v="266"/>
    <n v="37"/>
  </r>
  <r>
    <d v="2013-09-22T00:00:00"/>
    <s v="ativada"/>
    <s v="preços onix 2014"/>
    <x v="12"/>
    <s v="qualificada"/>
    <n v="0.8"/>
    <n v="3"/>
    <n v="30"/>
    <n v="0.84"/>
    <x v="0"/>
    <x v="209"/>
    <n v="38"/>
  </r>
  <r>
    <d v="2013-09-24T00:00:00"/>
    <s v="ativada"/>
    <s v="Onix especificação"/>
    <x v="17"/>
    <s v="qualificada"/>
    <n v="0.8"/>
    <n v="0"/>
    <n v="1"/>
    <n v="0"/>
    <x v="0"/>
    <x v="240"/>
    <n v="39"/>
  </r>
  <r>
    <d v="2013-08-29T00:00:00"/>
    <s v="ativada"/>
    <s v="Onix LS preço"/>
    <x v="12"/>
    <s v="qualificada"/>
    <n v="0.8"/>
    <n v="2"/>
    <n v="8"/>
    <n v="0.92"/>
    <x v="0"/>
    <x v="198"/>
    <n v="35"/>
  </r>
  <r>
    <d v="2013-09-06T00:00:00"/>
    <s v="ativada"/>
    <s v="Novo Onix LTZ preço"/>
    <x v="12"/>
    <s v="qualificada"/>
    <n v="0.8"/>
    <n v="0"/>
    <n v="1"/>
    <n v="0"/>
    <x v="0"/>
    <x v="178"/>
    <n v="36"/>
  </r>
  <r>
    <d v="2013-09-13T00:00:00"/>
    <s v="ativada"/>
    <s v="comercial onix 2013"/>
    <x v="14"/>
    <s v="qualificada"/>
    <n v="0.8"/>
    <n v="0"/>
    <n v="0"/>
    <n v="0"/>
    <x v="0"/>
    <x v="250"/>
    <n v="37"/>
  </r>
  <r>
    <d v="2013-09-01T00:00:00"/>
    <s v="ativada"/>
    <s v="comercial onix 2013"/>
    <x v="14"/>
    <s v="qualificada"/>
    <n v="0.8"/>
    <n v="0"/>
    <n v="2"/>
    <n v="0"/>
    <x v="0"/>
    <x v="250"/>
    <n v="35"/>
  </r>
  <r>
    <d v="2013-09-16T00:00:00"/>
    <s v="ativada"/>
    <s v="qual o valor onix 2014"/>
    <x v="12"/>
    <s v="qualificada"/>
    <n v="0.8"/>
    <n v="0"/>
    <n v="1"/>
    <n v="0"/>
    <x v="0"/>
    <x v="284"/>
    <n v="38"/>
  </r>
  <r>
    <d v="2013-09-21T00:00:00"/>
    <s v="ativada"/>
    <s v="novo Onix 1.4"/>
    <x v="13"/>
    <s v="qualificada"/>
    <n v="0.8"/>
    <n v="1"/>
    <n v="3"/>
    <n v="0.34"/>
    <x v="0"/>
    <x v="221"/>
    <n v="38"/>
  </r>
  <r>
    <d v="2013-09-27T00:00:00"/>
    <s v="ativada"/>
    <s v="Onix mylink"/>
    <x v="15"/>
    <s v="qualificada"/>
    <n v="0.7"/>
    <n v="18"/>
    <n v="145"/>
    <n v="6.64"/>
    <x v="0"/>
    <x v="176"/>
    <n v="39"/>
  </r>
  <r>
    <d v="2013-09-02T00:00:00"/>
    <s v="ativada"/>
    <s v="onix LTZ 2013"/>
    <x v="10"/>
    <s v="qualificada"/>
    <n v="0.8"/>
    <n v="0"/>
    <n v="12"/>
    <n v="0"/>
    <x v="0"/>
    <x v="144"/>
    <n v="36"/>
  </r>
  <r>
    <d v="2013-09-19T00:00:00"/>
    <s v="ativada"/>
    <s v="Onyx LTZ"/>
    <x v="10"/>
    <s v="qualificada"/>
    <n v="0.44"/>
    <n v="0"/>
    <n v="5"/>
    <n v="0"/>
    <x v="0"/>
    <x v="152"/>
    <n v="38"/>
  </r>
  <r>
    <d v="2013-09-17T00:00:00"/>
    <s v="ativada"/>
    <s v="valor Onyx"/>
    <x v="12"/>
    <s v="qualificada"/>
    <n v="0.42"/>
    <n v="1"/>
    <n v="4"/>
    <n v="0.23"/>
    <x v="0"/>
    <x v="249"/>
    <n v="38"/>
  </r>
  <r>
    <d v="2013-08-30T00:00:00"/>
    <s v="ativada"/>
    <s v="preço novo Onix"/>
    <x v="12"/>
    <s v="qualificada"/>
    <n v="0.23"/>
    <n v="10"/>
    <n v="29"/>
    <n v="0.83"/>
    <x v="0"/>
    <x v="169"/>
    <n v="35"/>
  </r>
  <r>
    <d v="2013-09-23T00:00:00"/>
    <s v="ativada"/>
    <s v="onix 2012 1.4"/>
    <x v="13"/>
    <s v="qualificada"/>
    <n v="0.48"/>
    <n v="2"/>
    <n v="16"/>
    <n v="0.49"/>
    <x v="0"/>
    <x v="194"/>
    <n v="39"/>
  </r>
  <r>
    <d v="2013-09-16T00:00:00"/>
    <s v="ativada"/>
    <s v="onix 2013 1.4"/>
    <x v="13"/>
    <s v="qualificada"/>
    <n v="0.8"/>
    <n v="5"/>
    <n v="44"/>
    <n v="2.02"/>
    <x v="0"/>
    <x v="256"/>
    <n v="38"/>
  </r>
  <r>
    <d v="2013-09-10T00:00:00"/>
    <s v="ativada"/>
    <s v="Onix news"/>
    <x v="18"/>
    <s v="qualificada"/>
    <n v="0.8"/>
    <n v="0"/>
    <n v="1"/>
    <n v="0"/>
    <x v="0"/>
    <x v="218"/>
    <n v="37"/>
  </r>
  <r>
    <d v="2013-09-17T00:00:00"/>
    <s v="ativada"/>
    <s v="quanto custa Onix"/>
    <x v="12"/>
    <s v="qualificada"/>
    <n v="0.3"/>
    <n v="6"/>
    <n v="37"/>
    <n v="0.81"/>
    <x v="0"/>
    <x v="151"/>
    <n v="38"/>
  </r>
  <r>
    <d v="2013-09-16T00:00:00"/>
    <s v="ativada"/>
    <s v="Onix LTZ preço"/>
    <x v="12"/>
    <s v="qualificada"/>
    <n v="0.8"/>
    <n v="12"/>
    <n v="66"/>
    <n v="5.15"/>
    <x v="0"/>
    <x v="161"/>
    <n v="38"/>
  </r>
  <r>
    <d v="2013-09-08T00:00:00"/>
    <s v="ativada"/>
    <s v="onix LTZ 2013"/>
    <x v="10"/>
    <s v="qualificada"/>
    <n v="0.8"/>
    <n v="0"/>
    <n v="10"/>
    <n v="0"/>
    <x v="0"/>
    <x v="144"/>
    <n v="36"/>
  </r>
  <r>
    <d v="2013-09-22T00:00:00"/>
    <s v="ativada"/>
    <s v="Onix chevrolet my link"/>
    <x v="15"/>
    <s v="qualificada"/>
    <n v="0.8"/>
    <n v="0"/>
    <n v="3"/>
    <n v="0"/>
    <x v="0"/>
    <x v="238"/>
    <n v="38"/>
  </r>
  <r>
    <d v="2013-08-28T00:00:00"/>
    <s v="ativada"/>
    <s v="Onix detalhes"/>
    <x v="17"/>
    <s v="qualificada"/>
    <n v="0.8"/>
    <n v="1"/>
    <n v="9"/>
    <n v="0.08"/>
    <x v="0"/>
    <x v="229"/>
    <n v="35"/>
  </r>
  <r>
    <d v="2013-09-10T00:00:00"/>
    <s v="ativada"/>
    <s v="onix LT 2012 preço"/>
    <x v="12"/>
    <s v="qualificada"/>
    <n v="0.8"/>
    <n v="0"/>
    <n v="1"/>
    <n v="0"/>
    <x v="0"/>
    <x v="214"/>
    <n v="37"/>
  </r>
  <r>
    <d v="2013-09-24T00:00:00"/>
    <s v="ativada"/>
    <s v="onix 2013 2.0"/>
    <x v="13"/>
    <s v="qualificada"/>
    <n v="0.8"/>
    <n v="1"/>
    <n v="1"/>
    <n v="0.37"/>
    <x v="0"/>
    <x v="290"/>
    <n v="39"/>
  </r>
  <r>
    <d v="2013-08-30T00:00:00"/>
    <s v="ativada"/>
    <s v="Onix 1.8"/>
    <x v="13"/>
    <s v="qualificada"/>
    <n v="0.8"/>
    <n v="3"/>
    <n v="18"/>
    <n v="1.1599999999999999"/>
    <x v="0"/>
    <x v="246"/>
    <n v="35"/>
  </r>
  <r>
    <d v="2013-09-18T00:00:00"/>
    <s v="ativada"/>
    <s v="quanto custa onix 2014"/>
    <x v="12"/>
    <s v="qualificada"/>
    <n v="0.8"/>
    <n v="1"/>
    <n v="3"/>
    <n v="0.34"/>
    <x v="0"/>
    <x v="195"/>
    <n v="38"/>
  </r>
  <r>
    <d v="2013-08-31T00:00:00"/>
    <s v="ativada"/>
    <s v="onix LT 2014 valor"/>
    <x v="12"/>
    <s v="qualificada"/>
    <n v="0.8"/>
    <n v="0"/>
    <n v="1"/>
    <n v="0"/>
    <x v="0"/>
    <x v="268"/>
    <n v="35"/>
  </r>
  <r>
    <d v="2013-09-18T00:00:00"/>
    <s v="ativada"/>
    <s v="Onyx 2.0"/>
    <x v="13"/>
    <s v="qualificada"/>
    <n v="0.8"/>
    <n v="3"/>
    <n v="34"/>
    <n v="1.33"/>
    <x v="0"/>
    <x v="142"/>
    <n v="38"/>
  </r>
  <r>
    <d v="2013-08-29T00:00:00"/>
    <s v="ativada"/>
    <s v="Onix LT valor"/>
    <x v="12"/>
    <s v="qualificada"/>
    <n v="0.8"/>
    <n v="1"/>
    <n v="5"/>
    <n v="0.22"/>
    <x v="0"/>
    <x v="166"/>
    <n v="35"/>
  </r>
  <r>
    <d v="2013-08-31T00:00:00"/>
    <s v="ativada"/>
    <s v="Onyx 1.8"/>
    <x v="13"/>
    <s v="qualificada"/>
    <n v="0.8"/>
    <n v="0"/>
    <n v="1"/>
    <n v="0"/>
    <x v="0"/>
    <x v="202"/>
    <n v="35"/>
  </r>
  <r>
    <d v="2013-09-22T00:00:00"/>
    <s v="ativada"/>
    <s v="onix 2014 detalhes"/>
    <x v="17"/>
    <s v="qualificada"/>
    <n v="0.8"/>
    <n v="0"/>
    <n v="1"/>
    <n v="0"/>
    <x v="0"/>
    <x v="233"/>
    <n v="38"/>
  </r>
  <r>
    <d v="2013-09-21T00:00:00"/>
    <s v="ativada"/>
    <s v="valor novo onix 2014"/>
    <x v="12"/>
    <s v="qualificada"/>
    <n v="0.8"/>
    <n v="0"/>
    <n v="1"/>
    <n v="0"/>
    <x v="0"/>
    <x v="211"/>
    <n v="38"/>
  </r>
  <r>
    <d v="2013-09-18T00:00:00"/>
    <s v="ativada"/>
    <s v="monte Onyx"/>
    <x v="16"/>
    <s v="qualificada"/>
    <n v="0.8"/>
    <n v="1"/>
    <n v="8"/>
    <n v="0.26"/>
    <x v="0"/>
    <x v="236"/>
    <n v="38"/>
  </r>
  <r>
    <d v="2013-09-21T00:00:00"/>
    <s v="ativada"/>
    <s v="quanto custa Onyx"/>
    <x v="12"/>
    <s v="qualificada"/>
    <n v="0.8"/>
    <n v="1"/>
    <n v="10"/>
    <n v="0.26"/>
    <x v="0"/>
    <x v="150"/>
    <n v="38"/>
  </r>
  <r>
    <d v="2013-09-07T00:00:00"/>
    <s v="ativada"/>
    <s v="novo Onix 1.4"/>
    <x v="13"/>
    <s v="qualificada"/>
    <n v="0.8"/>
    <n v="1"/>
    <n v="13"/>
    <n v="0.51"/>
    <x v="0"/>
    <x v="221"/>
    <n v="36"/>
  </r>
  <r>
    <d v="2013-09-22T00:00:00"/>
    <s v="ativada"/>
    <s v="Onix GM mylink"/>
    <x v="15"/>
    <s v="qualificada"/>
    <n v="0.8"/>
    <n v="1"/>
    <n v="3"/>
    <n v="0.17"/>
    <x v="0"/>
    <x v="206"/>
    <n v="38"/>
  </r>
  <r>
    <d v="2013-09-06T00:00:00"/>
    <s v="ativada"/>
    <s v="valores onix 2013"/>
    <x v="12"/>
    <s v="qualificada"/>
    <n v="0.8"/>
    <n v="0"/>
    <n v="1"/>
    <n v="0"/>
    <x v="0"/>
    <x v="255"/>
    <n v="36"/>
  </r>
  <r>
    <d v="2013-09-03T00:00:00"/>
    <s v="ativada"/>
    <s v="valor Onyx"/>
    <x v="12"/>
    <s v="qualificada"/>
    <n v="0.42"/>
    <n v="0"/>
    <n v="2"/>
    <n v="0"/>
    <x v="0"/>
    <x v="249"/>
    <n v="36"/>
  </r>
  <r>
    <d v="2013-09-02T00:00:00"/>
    <s v="ativada"/>
    <s v="carros onix LTZ 2013"/>
    <x v="10"/>
    <s v="qualificada"/>
    <n v="0.8"/>
    <n v="0"/>
    <n v="1"/>
    <n v="0"/>
    <x v="0"/>
    <x v="148"/>
    <n v="36"/>
  </r>
  <r>
    <d v="2013-09-20T00:00:00"/>
    <s v="ativada"/>
    <s v="preço novo Onyx"/>
    <x v="12"/>
    <s v="qualificada"/>
    <n v="0.8"/>
    <n v="2"/>
    <n v="5"/>
    <n v="0.35"/>
    <x v="0"/>
    <x v="228"/>
    <n v="38"/>
  </r>
  <r>
    <d v="2013-09-02T00:00:00"/>
    <s v="ativada"/>
    <s v="[preço Onix]"/>
    <x v="12"/>
    <s v="qualificada"/>
    <n v="0.36"/>
    <n v="25"/>
    <n v="121"/>
    <n v="3.05"/>
    <x v="0"/>
    <x v="180"/>
    <n v="36"/>
  </r>
  <r>
    <d v="2013-08-28T00:00:00"/>
    <s v="ativada"/>
    <s v="Onyx my link"/>
    <x v="15"/>
    <s v="qualificada"/>
    <n v="1"/>
    <n v="0"/>
    <n v="10"/>
    <n v="0"/>
    <x v="0"/>
    <x v="237"/>
    <n v="35"/>
  </r>
  <r>
    <d v="2013-09-20T00:00:00"/>
    <s v="ativada"/>
    <s v="Novo Onix LTZ preço"/>
    <x v="12"/>
    <s v="qualificada"/>
    <n v="0.8"/>
    <n v="0"/>
    <n v="1"/>
    <n v="0"/>
    <x v="0"/>
    <x v="178"/>
    <n v="38"/>
  </r>
  <r>
    <d v="2013-09-20T00:00:00"/>
    <s v="ativada"/>
    <s v="preço novo onix 2014"/>
    <x v="12"/>
    <s v="qualificada"/>
    <n v="0.8"/>
    <n v="5"/>
    <n v="15"/>
    <n v="1.51"/>
    <x v="0"/>
    <x v="167"/>
    <n v="38"/>
  </r>
  <r>
    <d v="2013-09-27T00:00:00"/>
    <s v="ativada"/>
    <s v="preços Onix"/>
    <x v="12"/>
    <s v="qualificada"/>
    <n v="0.32"/>
    <n v="25"/>
    <n v="133"/>
    <n v="3.7"/>
    <x v="0"/>
    <x v="143"/>
    <n v="39"/>
  </r>
  <r>
    <d v="2013-09-12T00:00:00"/>
    <s v="ativada"/>
    <s v="Onyx"/>
    <x v="11"/>
    <s v="qualificada"/>
    <n v="0.6"/>
    <n v="8"/>
    <n v="133"/>
    <n v="2"/>
    <x v="0"/>
    <x v="184"/>
    <n v="37"/>
  </r>
  <r>
    <d v="2013-09-12T00:00:00"/>
    <s v="ativada"/>
    <s v="onix LT 2013 valor"/>
    <x v="12"/>
    <s v="qualificada"/>
    <n v="0.8"/>
    <n v="0"/>
    <n v="1"/>
    <n v="0"/>
    <x v="0"/>
    <x v="287"/>
    <n v="37"/>
  </r>
  <r>
    <d v="2013-09-04T00:00:00"/>
    <s v="ativada"/>
    <s v="valor novo onix 2014"/>
    <x v="12"/>
    <s v="qualificada"/>
    <n v="0.8"/>
    <n v="0"/>
    <n v="2"/>
    <n v="0"/>
    <x v="0"/>
    <x v="211"/>
    <n v="36"/>
  </r>
  <r>
    <d v="2013-09-16T00:00:00"/>
    <s v="ativada"/>
    <s v="qual o valor novo Onix"/>
    <x v="12"/>
    <s v="qualificada"/>
    <n v="0.8"/>
    <n v="0"/>
    <n v="1"/>
    <n v="0"/>
    <x v="0"/>
    <x v="252"/>
    <n v="38"/>
  </r>
  <r>
    <d v="2013-09-24T00:00:00"/>
    <s v="ativada"/>
    <s v="carro onix LTZ 2014"/>
    <x v="10"/>
    <s v="qualificada"/>
    <n v="0.8"/>
    <n v="0"/>
    <n v="1"/>
    <n v="0"/>
    <x v="0"/>
    <x v="273"/>
    <n v="39"/>
  </r>
  <r>
    <d v="2013-09-07T00:00:00"/>
    <s v="ativada"/>
    <s v="monte Onix"/>
    <x v="16"/>
    <s v="qualificada"/>
    <n v="0.3"/>
    <n v="26"/>
    <n v="43"/>
    <n v="1.89"/>
    <x v="0"/>
    <x v="175"/>
    <n v="36"/>
  </r>
  <r>
    <d v="2013-09-07T00:00:00"/>
    <s v="ativada"/>
    <s v="novo Onix"/>
    <x v="11"/>
    <s v="qualificada"/>
    <n v="0.38"/>
    <n v="15"/>
    <n v="110"/>
    <n v="2.33"/>
    <x v="0"/>
    <x v="171"/>
    <n v="36"/>
  </r>
  <r>
    <d v="2013-09-03T00:00:00"/>
    <s v="ativada"/>
    <s v="Onix especificação"/>
    <x v="17"/>
    <s v="qualificada"/>
    <n v="0.8"/>
    <n v="1"/>
    <n v="1"/>
    <n v="0.62"/>
    <x v="0"/>
    <x v="240"/>
    <n v="36"/>
  </r>
  <r>
    <d v="2013-09-14T00:00:00"/>
    <s v="ativada"/>
    <s v="onix LTZ 2013 chevrolet"/>
    <x v="10"/>
    <s v="qualificada"/>
    <n v="0.8"/>
    <n v="0"/>
    <n v="1"/>
    <n v="0"/>
    <x v="0"/>
    <x v="173"/>
    <n v="37"/>
  </r>
  <r>
    <d v="2013-09-15T00:00:00"/>
    <s v="ativada"/>
    <s v="Onix GM mylink"/>
    <x v="15"/>
    <s v="qualificada"/>
    <n v="0.8"/>
    <n v="0"/>
    <n v="10"/>
    <n v="0"/>
    <x v="0"/>
    <x v="206"/>
    <n v="37"/>
  </r>
  <r>
    <d v="2013-09-10T00:00:00"/>
    <s v="ativada"/>
    <s v="preço novo Onix"/>
    <x v="12"/>
    <s v="qualificada"/>
    <n v="0.23"/>
    <n v="3"/>
    <n v="26"/>
    <n v="0.19"/>
    <x v="0"/>
    <x v="169"/>
    <n v="37"/>
  </r>
  <r>
    <d v="2013-09-29T00:00:00"/>
    <s v="ativada"/>
    <s v="quanto custa onix 2014"/>
    <x v="12"/>
    <s v="qualificada"/>
    <n v="0.8"/>
    <n v="0"/>
    <n v="1"/>
    <n v="0"/>
    <x v="0"/>
    <x v="195"/>
    <n v="39"/>
  </r>
  <r>
    <d v="2013-09-27T00:00:00"/>
    <s v="ativada"/>
    <s v="onix 2013 1.4"/>
    <x v="13"/>
    <s v="qualificada"/>
    <n v="0.8"/>
    <n v="4"/>
    <n v="36"/>
    <n v="1.04"/>
    <x v="0"/>
    <x v="256"/>
    <n v="39"/>
  </r>
  <r>
    <d v="2013-09-23T00:00:00"/>
    <s v="ativada"/>
    <s v="preços Onix"/>
    <x v="12"/>
    <s v="qualificada"/>
    <n v="0.32"/>
    <n v="17"/>
    <n v="86"/>
    <n v="2.65"/>
    <x v="0"/>
    <x v="143"/>
    <n v="39"/>
  </r>
  <r>
    <d v="2013-09-10T00:00:00"/>
    <s v="ativada"/>
    <s v="Onix LS preço"/>
    <x v="12"/>
    <s v="qualificada"/>
    <n v="0.8"/>
    <n v="1"/>
    <n v="3"/>
    <n v="0.15"/>
    <x v="0"/>
    <x v="198"/>
    <n v="37"/>
  </r>
  <r>
    <d v="2013-09-24T00:00:00"/>
    <s v="ativada"/>
    <s v="novo Onix 1.0"/>
    <x v="13"/>
    <s v="qualificada"/>
    <n v="0.8"/>
    <n v="1"/>
    <n v="3"/>
    <n v="0.55000000000000004"/>
    <x v="0"/>
    <x v="141"/>
    <n v="39"/>
  </r>
  <r>
    <d v="2013-09-07T00:00:00"/>
    <s v="ativada"/>
    <s v="Onix LTZ"/>
    <x v="10"/>
    <s v="qualificada"/>
    <n v="0.42"/>
    <n v="24"/>
    <n v="224"/>
    <n v="3.9"/>
    <x v="0"/>
    <x v="163"/>
    <n v="36"/>
  </r>
  <r>
    <d v="2013-09-21T00:00:00"/>
    <s v="ativada"/>
    <s v="monte Onyx"/>
    <x v="16"/>
    <s v="qualificada"/>
    <n v="0.8"/>
    <n v="1"/>
    <n v="1"/>
    <n v="0.1"/>
    <x v="0"/>
    <x v="236"/>
    <n v="38"/>
  </r>
  <r>
    <d v="2013-09-16T00:00:00"/>
    <s v="ativada"/>
    <s v="preço novo Onix"/>
    <x v="12"/>
    <s v="qualificada"/>
    <n v="0.23"/>
    <n v="3"/>
    <n v="26"/>
    <n v="0.24"/>
    <x v="0"/>
    <x v="169"/>
    <n v="38"/>
  </r>
  <r>
    <d v="2013-09-20T00:00:00"/>
    <s v="ativada"/>
    <s v="comercial Onix"/>
    <x v="14"/>
    <s v="qualificada"/>
    <n v="0.9"/>
    <n v="0"/>
    <n v="6"/>
    <n v="0"/>
    <x v="0"/>
    <x v="146"/>
    <n v="38"/>
  </r>
  <r>
    <d v="2013-09-09T00:00:00"/>
    <s v="ativada"/>
    <s v="preço onix 2014"/>
    <x v="12"/>
    <s v="qualificada"/>
    <n v="0.18"/>
    <n v="30"/>
    <n v="118"/>
    <n v="3.42"/>
    <x v="0"/>
    <x v="159"/>
    <n v="37"/>
  </r>
  <r>
    <d v="2013-08-29T00:00:00"/>
    <s v="ativada"/>
    <s v="onix LT 2014 preço"/>
    <x v="12"/>
    <s v="qualificada"/>
    <n v="0.8"/>
    <n v="0"/>
    <n v="3"/>
    <n v="0"/>
    <x v="0"/>
    <x v="259"/>
    <n v="35"/>
  </r>
  <r>
    <d v="2013-09-18T00:00:00"/>
    <s v="ativada"/>
    <s v="Onix LTZ GM"/>
    <x v="10"/>
    <s v="qualificada"/>
    <n v="0.8"/>
    <n v="2"/>
    <n v="12"/>
    <n v="0.5"/>
    <x v="0"/>
    <x v="217"/>
    <n v="38"/>
  </r>
  <r>
    <d v="2013-09-19T00:00:00"/>
    <s v="ativada"/>
    <s v="preço novo Onyx"/>
    <x v="12"/>
    <s v="qualificada"/>
    <n v="0.8"/>
    <n v="2"/>
    <n v="3"/>
    <n v="0.06"/>
    <x v="0"/>
    <x v="228"/>
    <n v="38"/>
  </r>
  <r>
    <d v="2013-09-27T00:00:00"/>
    <s v="ativada"/>
    <s v="Onix 1.0"/>
    <x v="13"/>
    <s v="qualificada"/>
    <n v="0.63"/>
    <n v="27"/>
    <n v="302"/>
    <n v="10.02"/>
    <x v="0"/>
    <x v="219"/>
    <n v="39"/>
  </r>
  <r>
    <d v="2013-09-22T00:00:00"/>
    <s v="ativada"/>
    <s v="Onyx"/>
    <x v="11"/>
    <s v="qualificada"/>
    <n v="0.6"/>
    <n v="7"/>
    <n v="126"/>
    <n v="2.71"/>
    <x v="0"/>
    <x v="184"/>
    <n v="38"/>
  </r>
  <r>
    <d v="2013-09-24T00:00:00"/>
    <s v="ativada"/>
    <s v="Onix LT valor"/>
    <x v="12"/>
    <s v="qualificada"/>
    <n v="0.8"/>
    <n v="0"/>
    <n v="4"/>
    <n v="0"/>
    <x v="0"/>
    <x v="166"/>
    <n v="39"/>
  </r>
  <r>
    <d v="2013-09-01T00:00:00"/>
    <s v="pausado"/>
    <s v="preços onix 2012"/>
    <x v="12"/>
    <s v="pausada"/>
    <n v="0.8"/>
    <n v="4"/>
    <n v="26"/>
    <n v="1.28"/>
    <x v="0"/>
    <x v="269"/>
    <n v="35"/>
  </r>
  <r>
    <d v="2013-09-24T00:00:00"/>
    <s v="ativada"/>
    <s v="Onyx my link"/>
    <x v="15"/>
    <s v="qualificada"/>
    <n v="1"/>
    <n v="3"/>
    <n v="17"/>
    <n v="1.2"/>
    <x v="0"/>
    <x v="237"/>
    <n v="39"/>
  </r>
  <r>
    <d v="2013-09-25T00:00:00"/>
    <s v="ativada"/>
    <s v="quanto custa Onix"/>
    <x v="12"/>
    <s v="qualificada"/>
    <n v="0.3"/>
    <n v="6"/>
    <n v="20"/>
    <n v="0.96"/>
    <x v="0"/>
    <x v="151"/>
    <n v="39"/>
  </r>
  <r>
    <d v="2013-09-20T00:00:00"/>
    <s v="ativada"/>
    <s v="Onix LT valor"/>
    <x v="12"/>
    <s v="qualificada"/>
    <n v="0.8"/>
    <n v="1"/>
    <n v="7"/>
    <n v="0.2"/>
    <x v="0"/>
    <x v="166"/>
    <n v="38"/>
  </r>
  <r>
    <d v="2013-09-14T00:00:00"/>
    <s v="ativada"/>
    <s v="valor novo onix 2013"/>
    <x v="12"/>
    <s v="qualificada"/>
    <n v="0.8"/>
    <n v="0"/>
    <n v="1"/>
    <n v="0"/>
    <x v="0"/>
    <x v="227"/>
    <n v="37"/>
  </r>
  <r>
    <d v="2013-09-03T00:00:00"/>
    <s v="ativada"/>
    <s v="preço onix 2014"/>
    <x v="12"/>
    <s v="qualificada"/>
    <n v="0.18"/>
    <n v="45"/>
    <n v="138"/>
    <n v="3.47"/>
    <x v="0"/>
    <x v="159"/>
    <n v="36"/>
  </r>
  <r>
    <d v="2013-09-20T00:00:00"/>
    <s v="ativada"/>
    <s v="onix 2014 1.0"/>
    <x v="13"/>
    <s v="qualificada"/>
    <n v="0.8"/>
    <n v="1"/>
    <n v="8"/>
    <n v="0.38"/>
    <x v="0"/>
    <x v="213"/>
    <n v="38"/>
  </r>
  <r>
    <d v="2013-09-02T00:00:00"/>
    <s v="ativada"/>
    <s v="quanto custa Onyx"/>
    <x v="12"/>
    <s v="qualificada"/>
    <n v="0.8"/>
    <n v="4"/>
    <n v="12"/>
    <n v="0.77"/>
    <x v="0"/>
    <x v="150"/>
    <n v="36"/>
  </r>
  <r>
    <d v="2013-09-19T00:00:00"/>
    <s v="ativada"/>
    <s v="Onix"/>
    <x v="11"/>
    <s v="qualificada"/>
    <n v="0.95"/>
    <n v="218"/>
    <n v="3685"/>
    <n v="94.32"/>
    <x v="0"/>
    <x v="138"/>
    <n v="38"/>
  </r>
  <r>
    <d v="2013-09-14T00:00:00"/>
    <s v="ativada"/>
    <s v="Onix 1.8"/>
    <x v="13"/>
    <s v="qualificada"/>
    <n v="0.8"/>
    <n v="5"/>
    <n v="20"/>
    <n v="1.72"/>
    <x v="0"/>
    <x v="246"/>
    <n v="37"/>
  </r>
  <r>
    <d v="2013-09-16T00:00:00"/>
    <s v="ativada"/>
    <s v="onix LT 2014 preço"/>
    <x v="12"/>
    <s v="qualificada"/>
    <n v="0.8"/>
    <n v="3"/>
    <n v="7"/>
    <n v="0.47"/>
    <x v="0"/>
    <x v="259"/>
    <n v="38"/>
  </r>
  <r>
    <d v="2013-09-01T00:00:00"/>
    <s v="ativada"/>
    <s v="valor novo Onix"/>
    <x v="12"/>
    <s v="qualificada"/>
    <n v="0.8"/>
    <n v="0"/>
    <n v="12"/>
    <n v="0"/>
    <x v="0"/>
    <x v="262"/>
    <n v="35"/>
  </r>
  <r>
    <d v="2013-09-03T00:00:00"/>
    <s v="ativada"/>
    <s v="onix 2012 1.0"/>
    <x v="13"/>
    <s v="qualificada"/>
    <n v="0.63"/>
    <n v="1"/>
    <n v="4"/>
    <n v="0.62"/>
    <x v="0"/>
    <x v="189"/>
    <n v="36"/>
  </r>
  <r>
    <d v="2013-09-22T00:00:00"/>
    <s v="ativada"/>
    <s v="onix 2012 1.0"/>
    <x v="13"/>
    <s v="qualificada"/>
    <n v="0.63"/>
    <n v="0"/>
    <n v="5"/>
    <n v="0"/>
    <x v="0"/>
    <x v="189"/>
    <n v="38"/>
  </r>
  <r>
    <d v="2013-09-20T00:00:00"/>
    <s v="ativada"/>
    <s v="novo Onyx"/>
    <x v="11"/>
    <s v="qualificada"/>
    <n v="0.8"/>
    <n v="7"/>
    <n v="44"/>
    <n v="4.1500000000000004"/>
    <x v="0"/>
    <x v="157"/>
    <n v="38"/>
  </r>
  <r>
    <d v="2013-09-06T00:00:00"/>
    <s v="ativada"/>
    <s v="onix 2014 1.0"/>
    <x v="13"/>
    <s v="qualificada"/>
    <n v="0.8"/>
    <n v="5"/>
    <n v="19"/>
    <n v="2.14"/>
    <x v="0"/>
    <x v="213"/>
    <n v="36"/>
  </r>
  <r>
    <d v="2013-09-12T00:00:00"/>
    <s v="ativada"/>
    <s v="Onix 1.4"/>
    <x v="13"/>
    <s v="qualificada"/>
    <n v="0.55000000000000004"/>
    <n v="45"/>
    <n v="479"/>
    <n v="7.77"/>
    <x v="0"/>
    <x v="168"/>
    <n v="37"/>
  </r>
  <r>
    <d v="2013-09-28T00:00:00"/>
    <s v="ativada"/>
    <s v="valores onix 2014"/>
    <x v="12"/>
    <s v="qualificada"/>
    <n v="0.8"/>
    <n v="0"/>
    <n v="1"/>
    <n v="0"/>
    <x v="0"/>
    <x v="197"/>
    <n v="39"/>
  </r>
  <r>
    <d v="2013-09-13T00:00:00"/>
    <s v="ativada"/>
    <s v="[Onix]"/>
    <x v="11"/>
    <s v="qualificada"/>
    <n v="0.65"/>
    <n v="1005"/>
    <n v="6916"/>
    <n v="157.75"/>
    <x v="0"/>
    <x v="138"/>
    <n v="37"/>
  </r>
  <r>
    <d v="2013-09-28T00:00:00"/>
    <s v="ativada"/>
    <s v="propaganda Onyx"/>
    <x v="14"/>
    <s v="qualificada"/>
    <n v="0.8"/>
    <n v="0"/>
    <n v="0"/>
    <n v="0"/>
    <x v="0"/>
    <x v="239"/>
    <n v="39"/>
  </r>
  <r>
    <d v="2013-09-10T00:00:00"/>
    <s v="ativada"/>
    <s v="valores onix 2013"/>
    <x v="12"/>
    <s v="qualificada"/>
    <n v="0.8"/>
    <n v="0"/>
    <n v="1"/>
    <n v="0"/>
    <x v="0"/>
    <x v="255"/>
    <n v="37"/>
  </r>
  <r>
    <d v="2013-09-11T00:00:00"/>
    <s v="ativada"/>
    <s v="Onix ficha técnica"/>
    <x v="17"/>
    <s v="qualificada"/>
    <n v="0.8"/>
    <n v="0"/>
    <n v="2"/>
    <n v="0"/>
    <x v="0"/>
    <x v="179"/>
    <n v="37"/>
  </r>
  <r>
    <d v="2013-09-23T00:00:00"/>
    <s v="ativada"/>
    <s v="onix LTZ 2014 preço"/>
    <x v="12"/>
    <s v="qualificada"/>
    <n v="0.8"/>
    <n v="1"/>
    <n v="3"/>
    <n v="0.06"/>
    <x v="0"/>
    <x v="155"/>
    <n v="39"/>
  </r>
  <r>
    <d v="2013-09-22T00:00:00"/>
    <s v="ativada"/>
    <s v="Onix LT valor"/>
    <x v="12"/>
    <s v="qualificada"/>
    <n v="0.8"/>
    <n v="0"/>
    <n v="1"/>
    <n v="0"/>
    <x v="0"/>
    <x v="166"/>
    <n v="38"/>
  </r>
  <r>
    <d v="2013-09-13T00:00:00"/>
    <s v="ativada"/>
    <s v="novo Onix 1.4"/>
    <x v="13"/>
    <s v="qualificada"/>
    <n v="0.8"/>
    <n v="2"/>
    <n v="8"/>
    <n v="1.1200000000000001"/>
    <x v="0"/>
    <x v="221"/>
    <n v="37"/>
  </r>
  <r>
    <d v="2013-09-28T00:00:00"/>
    <s v="ativada"/>
    <s v="Onyx"/>
    <x v="11"/>
    <s v="qualificada"/>
    <n v="0.6"/>
    <n v="6"/>
    <n v="94"/>
    <n v="1.88"/>
    <x v="0"/>
    <x v="184"/>
    <n v="39"/>
  </r>
  <r>
    <d v="2013-09-02T00:00:00"/>
    <s v="ativada"/>
    <s v="onix LT 2013 valor"/>
    <x v="12"/>
    <s v="qualificada"/>
    <n v="0.8"/>
    <n v="0"/>
    <n v="2"/>
    <n v="0"/>
    <x v="0"/>
    <x v="287"/>
    <n v="36"/>
  </r>
  <r>
    <d v="2013-09-10T00:00:00"/>
    <s v="ativada"/>
    <s v="onix 2013 1.0"/>
    <x v="13"/>
    <s v="qualificada"/>
    <n v="0.8"/>
    <n v="3"/>
    <n v="28"/>
    <n v="0.84"/>
    <x v="0"/>
    <x v="222"/>
    <n v="37"/>
  </r>
  <r>
    <d v="2013-09-06T00:00:00"/>
    <s v="ativada"/>
    <s v="Onix mylink"/>
    <x v="15"/>
    <s v="qualificada"/>
    <n v="0.7"/>
    <n v="3"/>
    <n v="55"/>
    <n v="0.43"/>
    <x v="0"/>
    <x v="176"/>
    <n v="36"/>
  </r>
  <r>
    <d v="2013-09-23T00:00:00"/>
    <s v="ativada"/>
    <s v="quanto custa Onix"/>
    <x v="12"/>
    <s v="qualificada"/>
    <n v="0.3"/>
    <n v="9"/>
    <n v="35"/>
    <n v="1.73"/>
    <x v="0"/>
    <x v="151"/>
    <n v="39"/>
  </r>
  <r>
    <d v="2013-09-06T00:00:00"/>
    <s v="ativada"/>
    <s v="Onyx news"/>
    <x v="18"/>
    <s v="qualificada"/>
    <n v="0.8"/>
    <n v="1"/>
    <n v="6"/>
    <n v="0.5"/>
    <x v="0"/>
    <x v="208"/>
    <n v="36"/>
  </r>
  <r>
    <d v="2013-09-21T00:00:00"/>
    <s v="ativada"/>
    <s v="comercial Onix"/>
    <x v="14"/>
    <s v="qualificada"/>
    <n v="0.9"/>
    <n v="0"/>
    <n v="3"/>
    <n v="0"/>
    <x v="0"/>
    <x v="146"/>
    <n v="38"/>
  </r>
  <r>
    <d v="2013-09-19T00:00:00"/>
    <s v="ativada"/>
    <s v="qual o valor onix 2013"/>
    <x v="12"/>
    <s v="qualificada"/>
    <n v="0.8"/>
    <n v="0"/>
    <n v="1"/>
    <n v="0"/>
    <x v="0"/>
    <x v="270"/>
    <n v="38"/>
  </r>
  <r>
    <d v="2013-09-07T00:00:00"/>
    <s v="ativada"/>
    <s v="qual o valor Onix"/>
    <x v="12"/>
    <s v="qualificada"/>
    <n v="0.8"/>
    <n v="4"/>
    <n v="11"/>
    <n v="1.02"/>
    <x v="0"/>
    <x v="224"/>
    <n v="36"/>
  </r>
  <r>
    <d v="2013-09-28T00:00:00"/>
    <s v="ativada"/>
    <s v="Onix GM my link"/>
    <x v="15"/>
    <s v="qualificada"/>
    <n v="0.8"/>
    <n v="0"/>
    <n v="1"/>
    <n v="0"/>
    <x v="0"/>
    <x v="272"/>
    <n v="39"/>
  </r>
  <r>
    <d v="2013-09-14T00:00:00"/>
    <s v="ativada"/>
    <s v="preço onix 2012"/>
    <x v="12"/>
    <s v="qualificada"/>
    <n v="0.6"/>
    <n v="1"/>
    <n v="19"/>
    <n v="0.24"/>
    <x v="0"/>
    <x v="140"/>
    <n v="37"/>
  </r>
  <r>
    <d v="2013-08-30T00:00:00"/>
    <s v="ativada"/>
    <s v="Onix 1.0"/>
    <x v="13"/>
    <s v="qualificada"/>
    <n v="0.63"/>
    <n v="17"/>
    <n v="291"/>
    <n v="2.96"/>
    <x v="0"/>
    <x v="219"/>
    <n v="35"/>
  </r>
  <r>
    <d v="2013-08-29T00:00:00"/>
    <s v="ativada"/>
    <s v="valor onix 2014"/>
    <x v="12"/>
    <s v="qualificada"/>
    <n v="0.8"/>
    <n v="2"/>
    <n v="16"/>
    <n v="0.9"/>
    <x v="0"/>
    <x v="192"/>
    <n v="35"/>
  </r>
  <r>
    <d v="2013-09-22T00:00:00"/>
    <s v="ativada"/>
    <s v="Onyx news"/>
    <x v="18"/>
    <s v="qualificada"/>
    <n v="0.8"/>
    <n v="0"/>
    <n v="10"/>
    <n v="0"/>
    <x v="0"/>
    <x v="208"/>
    <n v="38"/>
  </r>
  <r>
    <d v="2013-09-10T00:00:00"/>
    <s v="ativada"/>
    <s v="Onix LT ficha técnica"/>
    <x v="17"/>
    <s v="qualificada"/>
    <n v="0.8"/>
    <n v="0"/>
    <n v="2"/>
    <n v="0"/>
    <x v="0"/>
    <x v="254"/>
    <n v="37"/>
  </r>
  <r>
    <d v="2013-09-03T00:00:00"/>
    <s v="ativada"/>
    <s v="Onix LTZ chevrolet"/>
    <x v="10"/>
    <s v="qualificada"/>
    <n v="0.65"/>
    <n v="35"/>
    <n v="149"/>
    <n v="5.1100000000000003"/>
    <x v="0"/>
    <x v="137"/>
    <n v="36"/>
  </r>
  <r>
    <d v="2013-09-29T00:00:00"/>
    <s v="ativada"/>
    <s v="onix 2014 1.4"/>
    <x v="13"/>
    <s v="qualificada"/>
    <n v="0.7"/>
    <n v="8"/>
    <n v="36"/>
    <n v="2.34"/>
    <x v="0"/>
    <x v="242"/>
    <n v="39"/>
  </r>
  <r>
    <d v="2013-09-13T00:00:00"/>
    <s v="ativada"/>
    <s v="onix LTZ 2013 valor"/>
    <x v="12"/>
    <s v="qualificada"/>
    <n v="0.8"/>
    <n v="0"/>
    <n v="1"/>
    <n v="0"/>
    <x v="0"/>
    <x v="165"/>
    <n v="37"/>
  </r>
  <r>
    <d v="2013-09-04T00:00:00"/>
    <s v="ativada"/>
    <s v="monte Onyx"/>
    <x v="16"/>
    <s v="qualificada"/>
    <n v="0.8"/>
    <n v="1"/>
    <n v="9"/>
    <n v="0.03"/>
    <x v="0"/>
    <x v="236"/>
    <n v="36"/>
  </r>
  <r>
    <d v="2013-09-22T00:00:00"/>
    <s v="ativada"/>
    <s v="valor onix 2012"/>
    <x v="12"/>
    <s v="qualificada"/>
    <n v="0.46"/>
    <n v="2"/>
    <n v="3"/>
    <n v="0.68"/>
    <x v="0"/>
    <x v="154"/>
    <n v="38"/>
  </r>
  <r>
    <d v="2013-09-15T00:00:00"/>
    <s v="ativada"/>
    <s v="preço novo Onyx"/>
    <x v="12"/>
    <s v="qualificada"/>
    <n v="0.8"/>
    <n v="1"/>
    <n v="7"/>
    <n v="0.1"/>
    <x v="0"/>
    <x v="228"/>
    <n v="37"/>
  </r>
  <r>
    <d v="2013-09-04T00:00:00"/>
    <s v="ativada"/>
    <s v="novo Onix 1.0"/>
    <x v="13"/>
    <s v="qualificada"/>
    <n v="0.8"/>
    <n v="0"/>
    <n v="3"/>
    <n v="0"/>
    <x v="0"/>
    <x v="141"/>
    <n v="36"/>
  </r>
  <r>
    <d v="2013-09-13T00:00:00"/>
    <s v="ativada"/>
    <s v="carro Onix LTZ"/>
    <x v="10"/>
    <s v="qualificada"/>
    <n v="0.8"/>
    <n v="1"/>
    <n v="7"/>
    <n v="0.13"/>
    <x v="0"/>
    <x v="188"/>
    <n v="37"/>
  </r>
  <r>
    <d v="2013-09-13T00:00:00"/>
    <s v="ativada"/>
    <s v="comercial Onyx"/>
    <x v="14"/>
    <s v="baixo volume de pesquisa"/>
    <n v="0.9"/>
    <n v="2"/>
    <n v="4"/>
    <n v="0.7"/>
    <x v="0"/>
    <x v="181"/>
    <n v="37"/>
  </r>
  <r>
    <d v="2013-09-23T00:00:00"/>
    <s v="ativada"/>
    <s v="valor Onix"/>
    <x v="12"/>
    <s v="qualificada"/>
    <n v="0.37"/>
    <n v="32"/>
    <n v="185"/>
    <n v="6.19"/>
    <x v="0"/>
    <x v="200"/>
    <n v="39"/>
  </r>
  <r>
    <d v="2013-09-11T00:00:00"/>
    <s v="ativada"/>
    <s v="preço novo onix 2014"/>
    <x v="12"/>
    <s v="qualificada"/>
    <n v="0.8"/>
    <n v="3"/>
    <n v="9"/>
    <n v="0.67"/>
    <x v="0"/>
    <x v="167"/>
    <n v="37"/>
  </r>
  <r>
    <d v="2013-09-18T00:00:00"/>
    <s v="ativada"/>
    <s v="onix LT 2014 preço"/>
    <x v="12"/>
    <s v="qualificada"/>
    <n v="0.8"/>
    <n v="0"/>
    <n v="1"/>
    <n v="0"/>
    <x v="0"/>
    <x v="259"/>
    <n v="38"/>
  </r>
  <r>
    <d v="2013-09-14T00:00:00"/>
    <s v="ativada"/>
    <s v="montar Onix"/>
    <x v="16"/>
    <s v="qualificada"/>
    <n v="0.9"/>
    <n v="5"/>
    <n v="5"/>
    <n v="0.92"/>
    <x v="0"/>
    <x v="149"/>
    <n v="37"/>
  </r>
  <r>
    <d v="2013-09-05T00:00:00"/>
    <s v="ativada"/>
    <s v="Onix mylink"/>
    <x v="15"/>
    <s v="qualificada"/>
    <n v="0.7"/>
    <n v="5"/>
    <n v="60"/>
    <n v="0.64"/>
    <x v="0"/>
    <x v="176"/>
    <n v="36"/>
  </r>
  <r>
    <d v="2013-09-07T00:00:00"/>
    <s v="ativada"/>
    <s v="Onix 1.0"/>
    <x v="13"/>
    <s v="qualificada"/>
    <n v="0.63"/>
    <n v="11"/>
    <n v="207"/>
    <n v="1.6"/>
    <x v="0"/>
    <x v="219"/>
    <n v="36"/>
  </r>
  <r>
    <d v="2013-09-09T00:00:00"/>
    <s v="ativada"/>
    <s v="Onix my link"/>
    <x v="15"/>
    <s v="qualificada"/>
    <n v="0.8"/>
    <n v="3"/>
    <n v="36"/>
    <n v="1.65"/>
    <x v="0"/>
    <x v="183"/>
    <n v="37"/>
  </r>
  <r>
    <d v="2013-09-02T00:00:00"/>
    <s v="ativada"/>
    <s v="monte Onyx"/>
    <x v="16"/>
    <s v="qualificada"/>
    <n v="0.8"/>
    <n v="2"/>
    <n v="8"/>
    <n v="0.59"/>
    <x v="0"/>
    <x v="236"/>
    <n v="36"/>
  </r>
  <r>
    <d v="2013-09-20T00:00:00"/>
    <s v="ativada"/>
    <s v="preço onix 2012"/>
    <x v="12"/>
    <s v="qualificada"/>
    <n v="0.6"/>
    <n v="6"/>
    <n v="21"/>
    <n v="2.78"/>
    <x v="0"/>
    <x v="140"/>
    <n v="38"/>
  </r>
  <r>
    <d v="2013-09-08T00:00:00"/>
    <s v="ativada"/>
    <s v="Onix LTZ preços"/>
    <x v="12"/>
    <s v="qualificada"/>
    <n v="0.8"/>
    <n v="0"/>
    <n v="12"/>
    <n v="0"/>
    <x v="0"/>
    <x v="193"/>
    <n v="36"/>
  </r>
  <r>
    <d v="2013-09-23T00:00:00"/>
    <s v="ativada"/>
    <s v="preço Onix"/>
    <x v="12"/>
    <s v="qualificada"/>
    <n v="0.36"/>
    <n v="145"/>
    <n v="784"/>
    <n v="27.58"/>
    <x v="0"/>
    <x v="180"/>
    <n v="39"/>
  </r>
  <r>
    <d v="2013-09-15T00:00:00"/>
    <s v="ativada"/>
    <s v="comercial onix 2013"/>
    <x v="14"/>
    <s v="qualificada"/>
    <n v="0.8"/>
    <n v="0"/>
    <n v="1"/>
    <n v="0"/>
    <x v="0"/>
    <x v="250"/>
    <n v="37"/>
  </r>
  <r>
    <d v="2013-09-15T00:00:00"/>
    <s v="ativada"/>
    <s v="valor onix 2014"/>
    <x v="12"/>
    <s v="qualificada"/>
    <n v="0.8"/>
    <n v="1"/>
    <n v="8"/>
    <n v="0.04"/>
    <x v="0"/>
    <x v="192"/>
    <n v="37"/>
  </r>
  <r>
    <d v="2013-09-29T00:00:00"/>
    <s v="ativada"/>
    <s v="preço onix 2012"/>
    <x v="12"/>
    <s v="qualificada"/>
    <n v="0.6"/>
    <n v="3"/>
    <n v="23"/>
    <n v="1.22"/>
    <x v="0"/>
    <x v="140"/>
    <n v="39"/>
  </r>
  <r>
    <d v="2013-09-24T00:00:00"/>
    <s v="ativada"/>
    <s v="propaganda Onyx"/>
    <x v="14"/>
    <s v="qualificada"/>
    <n v="0.8"/>
    <n v="0"/>
    <n v="1"/>
    <n v="0"/>
    <x v="0"/>
    <x v="239"/>
    <n v="39"/>
  </r>
  <r>
    <d v="2013-09-13T00:00:00"/>
    <s v="ativada"/>
    <s v="quanto custa Onyx"/>
    <x v="12"/>
    <s v="qualificada"/>
    <n v="0.8"/>
    <n v="3"/>
    <n v="10"/>
    <n v="0.92"/>
    <x v="0"/>
    <x v="150"/>
    <n v="37"/>
  </r>
  <r>
    <d v="2013-09-19T00:00:00"/>
    <s v="ativada"/>
    <s v="preços novo Onix"/>
    <x v="12"/>
    <s v="qualificada"/>
    <n v="0.25"/>
    <n v="4"/>
    <n v="10"/>
    <n v="0.25"/>
    <x v="0"/>
    <x v="230"/>
    <n v="38"/>
  </r>
  <r>
    <d v="2013-09-09T00:00:00"/>
    <s v="ativada"/>
    <s v="novo Onix 1.4"/>
    <x v="13"/>
    <s v="qualificada"/>
    <n v="0.8"/>
    <n v="3"/>
    <n v="15"/>
    <n v="0.85"/>
    <x v="0"/>
    <x v="221"/>
    <n v="37"/>
  </r>
  <r>
    <d v="2013-09-06T00:00:00"/>
    <s v="ativada"/>
    <s v="carro Onix LTZ"/>
    <x v="10"/>
    <s v="qualificada"/>
    <n v="0.8"/>
    <n v="0"/>
    <n v="9"/>
    <n v="0"/>
    <x v="0"/>
    <x v="188"/>
    <n v="36"/>
  </r>
  <r>
    <d v="2013-09-12T00:00:00"/>
    <s v="ativada"/>
    <s v="Novo Onix LT preço"/>
    <x v="12"/>
    <s v="qualificada"/>
    <n v="0.8"/>
    <n v="0"/>
    <n v="1"/>
    <n v="0"/>
    <x v="0"/>
    <x v="226"/>
    <n v="37"/>
  </r>
  <r>
    <d v="2013-09-17T00:00:00"/>
    <s v="ativada"/>
    <s v="onix LTZ 2014 chevrolet"/>
    <x v="10"/>
    <s v="qualificada"/>
    <n v="0.8"/>
    <n v="0"/>
    <n v="7"/>
    <n v="0"/>
    <x v="0"/>
    <x v="210"/>
    <n v="38"/>
  </r>
  <r>
    <d v="2013-09-05T00:00:00"/>
    <s v="ativada"/>
    <s v="valores onix 2013"/>
    <x v="12"/>
    <s v="qualificada"/>
    <n v="0.8"/>
    <n v="1"/>
    <n v="5"/>
    <n v="0.66"/>
    <x v="0"/>
    <x v="255"/>
    <n v="36"/>
  </r>
  <r>
    <d v="2013-09-21T00:00:00"/>
    <s v="ativada"/>
    <s v="valor onix 2012"/>
    <x v="12"/>
    <s v="qualificada"/>
    <n v="0.46"/>
    <n v="0"/>
    <n v="1"/>
    <n v="0"/>
    <x v="0"/>
    <x v="154"/>
    <n v="38"/>
  </r>
  <r>
    <d v="2013-09-21T00:00:00"/>
    <s v="ativada"/>
    <s v="Onix LTZ valor"/>
    <x v="12"/>
    <s v="qualificada"/>
    <n v="0.8"/>
    <n v="2"/>
    <n v="3"/>
    <n v="0.73"/>
    <x v="0"/>
    <x v="212"/>
    <n v="38"/>
  </r>
  <r>
    <d v="2013-09-15T00:00:00"/>
    <s v="ativada"/>
    <s v="quanto custa onix 2013"/>
    <x v="12"/>
    <s v="qualificada"/>
    <n v="0.8"/>
    <n v="0"/>
    <n v="3"/>
    <n v="0"/>
    <x v="0"/>
    <x v="199"/>
    <n v="37"/>
  </r>
  <r>
    <d v="2013-09-02T00:00:00"/>
    <s v="ativada"/>
    <s v="preço onix 2012"/>
    <x v="12"/>
    <s v="qualificada"/>
    <n v="0.6"/>
    <n v="6"/>
    <n v="31"/>
    <n v="1.46"/>
    <x v="0"/>
    <x v="140"/>
    <n v="36"/>
  </r>
  <r>
    <d v="2013-09-22T00:00:00"/>
    <s v="ativada"/>
    <s v="quanto custa Onyx"/>
    <x v="12"/>
    <s v="qualificada"/>
    <n v="0.8"/>
    <n v="1"/>
    <n v="6"/>
    <n v="0.13"/>
    <x v="0"/>
    <x v="150"/>
    <n v="38"/>
  </r>
  <r>
    <d v="2013-09-23T00:00:00"/>
    <s v="ativada"/>
    <s v="onix LTZ 2012"/>
    <x v="10"/>
    <s v="qualificada"/>
    <n v="0.8"/>
    <n v="1"/>
    <n v="8"/>
    <n v="0.15"/>
    <x v="0"/>
    <x v="164"/>
    <n v="39"/>
  </r>
  <r>
    <d v="2013-09-24T00:00:00"/>
    <s v="ativada"/>
    <s v="Onix GM mylink"/>
    <x v="15"/>
    <s v="qualificada"/>
    <n v="0.8"/>
    <n v="1"/>
    <n v="8"/>
    <n v="0.42"/>
    <x v="0"/>
    <x v="206"/>
    <n v="39"/>
  </r>
  <r>
    <d v="2013-09-08T00:00:00"/>
    <s v="ativada"/>
    <s v="Onix my link"/>
    <x v="15"/>
    <s v="qualificada"/>
    <n v="0.8"/>
    <n v="3"/>
    <n v="36"/>
    <n v="1.54"/>
    <x v="0"/>
    <x v="183"/>
    <n v="36"/>
  </r>
  <r>
    <d v="2013-09-20T00:00:00"/>
    <s v="ativada"/>
    <s v="preço novo Onix"/>
    <x v="12"/>
    <s v="qualificada"/>
    <n v="0.23"/>
    <n v="3"/>
    <n v="29"/>
    <n v="0.31"/>
    <x v="0"/>
    <x v="169"/>
    <n v="38"/>
  </r>
  <r>
    <d v="2013-09-15T00:00:00"/>
    <s v="ativada"/>
    <s v="Onix chevrolet my link"/>
    <x v="15"/>
    <s v="qualificada"/>
    <n v="0.8"/>
    <n v="0"/>
    <n v="1"/>
    <n v="0"/>
    <x v="0"/>
    <x v="238"/>
    <n v="37"/>
  </r>
  <r>
    <d v="2013-08-31T00:00:00"/>
    <s v="ativada"/>
    <s v="quanto custa Onix"/>
    <x v="12"/>
    <s v="qualificada"/>
    <n v="0.3"/>
    <n v="10"/>
    <n v="43"/>
    <n v="2.27"/>
    <x v="0"/>
    <x v="151"/>
    <n v="35"/>
  </r>
  <r>
    <d v="2013-09-26T00:00:00"/>
    <s v="ativada"/>
    <s v="Onix 1.4"/>
    <x v="13"/>
    <s v="qualificada"/>
    <n v="0.55000000000000004"/>
    <n v="29"/>
    <n v="549"/>
    <n v="9.8800000000000008"/>
    <x v="0"/>
    <x v="168"/>
    <n v="39"/>
  </r>
  <r>
    <d v="2013-09-18T00:00:00"/>
    <s v="ativada"/>
    <s v="onix LTZ 2014 preço"/>
    <x v="12"/>
    <s v="qualificada"/>
    <n v="0.8"/>
    <n v="2"/>
    <n v="4"/>
    <n v="0.78"/>
    <x v="0"/>
    <x v="155"/>
    <n v="38"/>
  </r>
  <r>
    <d v="2013-09-24T00:00:00"/>
    <s v="ativada"/>
    <s v="valor novo Onix"/>
    <x v="12"/>
    <s v="qualificada"/>
    <n v="0.8"/>
    <n v="0"/>
    <n v="11"/>
    <n v="0"/>
    <x v="0"/>
    <x v="262"/>
    <n v="39"/>
  </r>
  <r>
    <d v="2013-09-03T00:00:00"/>
    <s v="ativada"/>
    <s v="preço onix 2013"/>
    <x v="12"/>
    <s v="qualificada"/>
    <n v="0.34"/>
    <n v="28"/>
    <n v="153"/>
    <n v="3.58"/>
    <x v="0"/>
    <x v="204"/>
    <n v="36"/>
  </r>
  <r>
    <d v="2013-09-04T00:00:00"/>
    <s v="ativada"/>
    <s v="onix LTZ 2014 preço"/>
    <x v="12"/>
    <s v="qualificada"/>
    <n v="0.8"/>
    <n v="0"/>
    <n v="1"/>
    <n v="0"/>
    <x v="0"/>
    <x v="155"/>
    <n v="36"/>
  </r>
  <r>
    <d v="2013-09-10T00:00:00"/>
    <s v="ativada"/>
    <s v="Onix my link"/>
    <x v="15"/>
    <s v="qualificada"/>
    <n v="0.8"/>
    <n v="0"/>
    <n v="27"/>
    <n v="0"/>
    <x v="0"/>
    <x v="183"/>
    <n v="37"/>
  </r>
  <r>
    <d v="2013-09-19T00:00:00"/>
    <s v="ativada"/>
    <s v="valor onix 2012"/>
    <x v="12"/>
    <s v="qualificada"/>
    <n v="0.46"/>
    <n v="0"/>
    <n v="2"/>
    <n v="0"/>
    <x v="0"/>
    <x v="154"/>
    <n v="38"/>
  </r>
  <r>
    <d v="2013-09-01T00:00:00"/>
    <s v="ativada"/>
    <s v="Onix news"/>
    <x v="18"/>
    <s v="qualificada"/>
    <n v="0.8"/>
    <n v="1"/>
    <n v="5"/>
    <n v="0.66"/>
    <x v="0"/>
    <x v="218"/>
    <n v="35"/>
  </r>
  <r>
    <d v="2013-09-14T00:00:00"/>
    <s v="ativada"/>
    <s v="novo Onix 1.0"/>
    <x v="13"/>
    <s v="qualificada"/>
    <n v="0.8"/>
    <n v="0"/>
    <n v="4"/>
    <n v="0"/>
    <x v="0"/>
    <x v="141"/>
    <n v="37"/>
  </r>
  <r>
    <d v="2013-09-10T00:00:00"/>
    <s v="pausado"/>
    <s v="preços onix 2012"/>
    <x v="12"/>
    <s v="pausada"/>
    <n v="0.8"/>
    <n v="2"/>
    <n v="14"/>
    <n v="0.38"/>
    <x v="0"/>
    <x v="269"/>
    <n v="37"/>
  </r>
  <r>
    <d v="2013-09-22T00:00:00"/>
    <s v="ativada"/>
    <s v="[preço Onix]"/>
    <x v="12"/>
    <s v="qualificada"/>
    <n v="0.36"/>
    <n v="16"/>
    <n v="88"/>
    <n v="3.26"/>
    <x v="0"/>
    <x v="180"/>
    <n v="38"/>
  </r>
  <r>
    <d v="2013-09-29T00:00:00"/>
    <s v="ativada"/>
    <s v="monte Onix"/>
    <x v="16"/>
    <s v="qualificada"/>
    <n v="0.3"/>
    <n v="9"/>
    <n v="17"/>
    <n v="0.94"/>
    <x v="0"/>
    <x v="175"/>
    <n v="39"/>
  </r>
  <r>
    <d v="2013-09-15T00:00:00"/>
    <s v="ativada"/>
    <s v="montar o seu Onix"/>
    <x v="16"/>
    <s v="qualificada"/>
    <n v="0.8"/>
    <n v="64"/>
    <n v="119"/>
    <n v="10.32"/>
    <x v="0"/>
    <x v="216"/>
    <n v="37"/>
  </r>
  <r>
    <d v="2013-09-25T00:00:00"/>
    <s v="ativada"/>
    <s v="Onyx 1.0"/>
    <x v="13"/>
    <s v="qualificada"/>
    <n v="0.8"/>
    <n v="0"/>
    <n v="16"/>
    <n v="0"/>
    <x v="0"/>
    <x v="190"/>
    <n v="39"/>
  </r>
  <r>
    <d v="2013-09-03T00:00:00"/>
    <s v="ativada"/>
    <s v="onix 2013 1.4"/>
    <x v="13"/>
    <s v="qualificada"/>
    <n v="0.8"/>
    <n v="0"/>
    <n v="36"/>
    <n v="0"/>
    <x v="0"/>
    <x v="256"/>
    <n v="36"/>
  </r>
  <r>
    <d v="2013-09-10T00:00:00"/>
    <s v="ativada"/>
    <s v="carro Onix LTZ"/>
    <x v="10"/>
    <s v="qualificada"/>
    <n v="0.8"/>
    <n v="1"/>
    <n v="3"/>
    <n v="0.18"/>
    <x v="0"/>
    <x v="188"/>
    <n v="37"/>
  </r>
  <r>
    <d v="2013-09-23T00:00:00"/>
    <s v="ativada"/>
    <s v="Onix LT valor"/>
    <x v="12"/>
    <s v="qualificada"/>
    <n v="0.8"/>
    <n v="3"/>
    <n v="13"/>
    <n v="0.75"/>
    <x v="0"/>
    <x v="166"/>
    <n v="39"/>
  </r>
  <r>
    <d v="2013-09-27T00:00:00"/>
    <s v="ativada"/>
    <s v="Onyx 1.0"/>
    <x v="13"/>
    <s v="qualificada"/>
    <n v="0.8"/>
    <n v="4"/>
    <n v="14"/>
    <n v="1.82"/>
    <x v="0"/>
    <x v="190"/>
    <n v="39"/>
  </r>
  <r>
    <d v="2013-09-26T00:00:00"/>
    <s v="ativada"/>
    <s v="Onix LTZ chevrolet"/>
    <x v="10"/>
    <s v="qualificada"/>
    <n v="0.65"/>
    <n v="12"/>
    <n v="60"/>
    <n v="3.3"/>
    <x v="0"/>
    <x v="137"/>
    <n v="39"/>
  </r>
  <r>
    <d v="2013-09-06T00:00:00"/>
    <s v="ativada"/>
    <s v="preço novo onix 2013"/>
    <x v="12"/>
    <s v="qualificada"/>
    <n v="0.8"/>
    <n v="0"/>
    <n v="4"/>
    <n v="0"/>
    <x v="0"/>
    <x v="170"/>
    <n v="36"/>
  </r>
  <r>
    <d v="2013-09-11T00:00:00"/>
    <s v="ativada"/>
    <s v="Onix LT preço"/>
    <x v="12"/>
    <s v="qualificada"/>
    <n v="0.54"/>
    <n v="6"/>
    <n v="14"/>
    <n v="1.64"/>
    <x v="0"/>
    <x v="220"/>
    <n v="37"/>
  </r>
  <r>
    <d v="2013-09-14T00:00:00"/>
    <s v="ativada"/>
    <s v="comercial Onix"/>
    <x v="14"/>
    <s v="qualificada"/>
    <n v="0.9"/>
    <n v="1"/>
    <n v="13"/>
    <n v="0.32"/>
    <x v="0"/>
    <x v="146"/>
    <n v="37"/>
  </r>
  <r>
    <d v="2013-09-23T00:00:00"/>
    <s v="ativada"/>
    <s v="monte Onyx"/>
    <x v="16"/>
    <s v="qualificada"/>
    <n v="0.8"/>
    <n v="1"/>
    <n v="4"/>
    <n v="0.49"/>
    <x v="0"/>
    <x v="236"/>
    <n v="39"/>
  </r>
  <r>
    <d v="2013-09-24T00:00:00"/>
    <s v="ativada"/>
    <s v="preço Onix"/>
    <x v="12"/>
    <s v="qualificada"/>
    <n v="0.36"/>
    <n v="122"/>
    <n v="695"/>
    <n v="23.88"/>
    <x v="0"/>
    <x v="180"/>
    <n v="39"/>
  </r>
  <r>
    <d v="2013-09-29T00:00:00"/>
    <s v="ativada"/>
    <s v="onix 2014 1.0"/>
    <x v="13"/>
    <s v="qualificada"/>
    <n v="0.8"/>
    <n v="3"/>
    <n v="9"/>
    <n v="0.77"/>
    <x v="0"/>
    <x v="213"/>
    <n v="39"/>
  </r>
  <r>
    <d v="2013-09-19T00:00:00"/>
    <s v="ativada"/>
    <s v="Onix LT preço"/>
    <x v="12"/>
    <s v="qualificada"/>
    <n v="0.54"/>
    <n v="1"/>
    <n v="12"/>
    <n v="0.17"/>
    <x v="0"/>
    <x v="220"/>
    <n v="38"/>
  </r>
  <r>
    <d v="2013-09-01T00:00:00"/>
    <s v="ativada"/>
    <s v="preço onix 2014"/>
    <x v="12"/>
    <s v="qualificada"/>
    <n v="0.18"/>
    <n v="18"/>
    <n v="89"/>
    <n v="2.0099999999999998"/>
    <x v="0"/>
    <x v="159"/>
    <n v="35"/>
  </r>
  <r>
    <d v="2013-09-12T00:00:00"/>
    <s v="ativada"/>
    <s v="onix 2014 1.0"/>
    <x v="13"/>
    <s v="qualificada"/>
    <n v="0.8"/>
    <n v="1"/>
    <n v="9"/>
    <n v="0.52"/>
    <x v="0"/>
    <x v="213"/>
    <n v="37"/>
  </r>
  <r>
    <d v="2013-09-07T00:00:00"/>
    <s v="ativada"/>
    <s v="Onix ficha técnica"/>
    <x v="17"/>
    <s v="qualificada"/>
    <n v="0.8"/>
    <n v="0"/>
    <n v="5"/>
    <n v="0"/>
    <x v="0"/>
    <x v="179"/>
    <n v="36"/>
  </r>
  <r>
    <d v="2013-09-01T00:00:00"/>
    <s v="ativada"/>
    <s v="onix 2014 1.8"/>
    <x v="13"/>
    <s v="qualificada"/>
    <n v="0.8"/>
    <n v="0"/>
    <n v="4"/>
    <n v="0"/>
    <x v="0"/>
    <x v="225"/>
    <n v="35"/>
  </r>
  <r>
    <d v="2013-08-29T00:00:00"/>
    <s v="ativada"/>
    <s v="onix LT 2013 preço"/>
    <x v="12"/>
    <s v="qualificada"/>
    <n v="0.8"/>
    <n v="0"/>
    <n v="4"/>
    <n v="0"/>
    <x v="0"/>
    <x v="185"/>
    <n v="35"/>
  </r>
  <r>
    <d v="2013-09-25T00:00:00"/>
    <s v="ativada"/>
    <s v="Onix 1.4"/>
    <x v="13"/>
    <s v="qualificada"/>
    <n v="0.55000000000000004"/>
    <n v="31"/>
    <n v="534"/>
    <n v="10.83"/>
    <x v="0"/>
    <x v="168"/>
    <n v="39"/>
  </r>
  <r>
    <d v="2013-09-11T00:00:00"/>
    <s v="ativada"/>
    <s v="preço Onyx"/>
    <x v="12"/>
    <s v="qualificada"/>
    <n v="0.55000000000000004"/>
    <n v="21"/>
    <n v="98"/>
    <n v="7.34"/>
    <x v="0"/>
    <x v="258"/>
    <n v="37"/>
  </r>
  <r>
    <d v="2013-09-18T00:00:00"/>
    <s v="ativada"/>
    <s v="Onix LT preços"/>
    <x v="12"/>
    <s v="qualificada"/>
    <n v="0.27"/>
    <n v="0"/>
    <n v="2"/>
    <n v="0"/>
    <x v="0"/>
    <x v="248"/>
    <n v="38"/>
  </r>
  <r>
    <d v="2013-09-29T00:00:00"/>
    <s v="ativada"/>
    <s v="onix LT 2014 preço"/>
    <x v="12"/>
    <s v="qualificada"/>
    <n v="0.8"/>
    <n v="1"/>
    <n v="3"/>
    <n v="0.25"/>
    <x v="0"/>
    <x v="259"/>
    <n v="39"/>
  </r>
  <r>
    <d v="2013-09-10T00:00:00"/>
    <s v="ativada"/>
    <s v="Onyx 1.4"/>
    <x v="13"/>
    <s v="qualificada"/>
    <n v="0.47"/>
    <n v="1"/>
    <n v="30"/>
    <n v="0.25"/>
    <x v="0"/>
    <x v="251"/>
    <n v="37"/>
  </r>
  <r>
    <d v="2013-09-08T00:00:00"/>
    <s v="ativada"/>
    <s v="preço Onix"/>
    <x v="12"/>
    <s v="qualificada"/>
    <n v="0.36"/>
    <n v="293"/>
    <n v="1339"/>
    <n v="43.53"/>
    <x v="0"/>
    <x v="180"/>
    <n v="36"/>
  </r>
  <r>
    <d v="2013-09-09T00:00:00"/>
    <s v="ativada"/>
    <s v="onix 2012 1.0"/>
    <x v="13"/>
    <s v="qualificada"/>
    <n v="0.63"/>
    <n v="0"/>
    <n v="3"/>
    <n v="0"/>
    <x v="0"/>
    <x v="189"/>
    <n v="37"/>
  </r>
  <r>
    <d v="2013-09-04T00:00:00"/>
    <s v="ativada"/>
    <s v="onix LTZ 2014 chevrolet"/>
    <x v="10"/>
    <s v="qualificada"/>
    <n v="0.8"/>
    <n v="1"/>
    <n v="11"/>
    <n v="0.68"/>
    <x v="0"/>
    <x v="210"/>
    <n v="36"/>
  </r>
  <r>
    <d v="2013-09-13T00:00:00"/>
    <s v="ativada"/>
    <s v="quanto custa onix 2013"/>
    <x v="12"/>
    <s v="qualificada"/>
    <n v="0.8"/>
    <n v="1"/>
    <n v="1"/>
    <n v="0.12"/>
    <x v="0"/>
    <x v="199"/>
    <n v="37"/>
  </r>
  <r>
    <d v="2013-09-21T00:00:00"/>
    <s v="ativada"/>
    <s v="Onyx my link"/>
    <x v="15"/>
    <s v="qualificada"/>
    <n v="1"/>
    <n v="0"/>
    <n v="5"/>
    <n v="0"/>
    <x v="0"/>
    <x v="237"/>
    <n v="38"/>
  </r>
  <r>
    <d v="2013-08-29T00:00:00"/>
    <s v="ativada"/>
    <s v="Onix ficha técnica"/>
    <x v="17"/>
    <s v="qualificada"/>
    <n v="0.8"/>
    <n v="3"/>
    <n v="8"/>
    <n v="1.1100000000000001"/>
    <x v="0"/>
    <x v="179"/>
    <n v="35"/>
  </r>
  <r>
    <d v="2013-09-11T00:00:00"/>
    <s v="ativada"/>
    <s v="onix LTZ 2013 valor"/>
    <x v="12"/>
    <s v="qualificada"/>
    <n v="0.8"/>
    <n v="1"/>
    <n v="2"/>
    <n v="0.39"/>
    <x v="0"/>
    <x v="165"/>
    <n v="37"/>
  </r>
  <r>
    <d v="2013-09-02T00:00:00"/>
    <s v="ativada"/>
    <s v="Onyx LTZ"/>
    <x v="10"/>
    <s v="qualificada"/>
    <n v="0.44"/>
    <n v="0"/>
    <n v="2"/>
    <n v="0"/>
    <x v="0"/>
    <x v="152"/>
    <n v="36"/>
  </r>
  <r>
    <d v="2013-09-24T00:00:00"/>
    <s v="ativada"/>
    <s v="Onix LTZ preços"/>
    <x v="12"/>
    <s v="qualificada"/>
    <n v="0.8"/>
    <n v="0"/>
    <n v="2"/>
    <n v="0"/>
    <x v="0"/>
    <x v="193"/>
    <n v="39"/>
  </r>
  <r>
    <d v="2013-09-04T00:00:00"/>
    <s v="ativada"/>
    <s v="Novo Onix LTZ"/>
    <x v="10"/>
    <s v="qualificada"/>
    <n v="0.8"/>
    <n v="0"/>
    <n v="1"/>
    <n v="0"/>
    <x v="0"/>
    <x v="196"/>
    <n v="36"/>
  </r>
  <r>
    <d v="2013-09-12T00:00:00"/>
    <s v="ativada"/>
    <s v="quanto custa onix 2014"/>
    <x v="12"/>
    <s v="qualificada"/>
    <n v="0.8"/>
    <n v="0"/>
    <n v="1"/>
    <n v="0"/>
    <x v="0"/>
    <x v="195"/>
    <n v="37"/>
  </r>
  <r>
    <d v="2013-09-18T00:00:00"/>
    <s v="ativada"/>
    <s v="Onyx my link"/>
    <x v="15"/>
    <s v="qualificada"/>
    <n v="1"/>
    <n v="2"/>
    <n v="14"/>
    <n v="0.56000000000000005"/>
    <x v="0"/>
    <x v="237"/>
    <n v="38"/>
  </r>
  <r>
    <d v="2013-09-11T00:00:00"/>
    <s v="ativada"/>
    <s v="qual o valor onix 2013"/>
    <x v="12"/>
    <s v="qualificada"/>
    <n v="0.8"/>
    <n v="0"/>
    <n v="1"/>
    <n v="0"/>
    <x v="0"/>
    <x v="270"/>
    <n v="37"/>
  </r>
  <r>
    <d v="2013-09-09T00:00:00"/>
    <s v="ativada"/>
    <s v="Onix LTZ preços"/>
    <x v="12"/>
    <s v="qualificada"/>
    <n v="0.8"/>
    <n v="0"/>
    <n v="7"/>
    <n v="0"/>
    <x v="0"/>
    <x v="193"/>
    <n v="37"/>
  </r>
  <r>
    <d v="2013-09-20T00:00:00"/>
    <s v="ativada"/>
    <s v="onix 2012 1.0"/>
    <x v="13"/>
    <s v="qualificada"/>
    <n v="0.63"/>
    <n v="0"/>
    <n v="7"/>
    <n v="0"/>
    <x v="0"/>
    <x v="189"/>
    <n v="38"/>
  </r>
  <r>
    <d v="2013-09-21T00:00:00"/>
    <s v="ativada"/>
    <s v="valor onix 2013"/>
    <x v="12"/>
    <s v="qualificada"/>
    <n v="0.3"/>
    <n v="0"/>
    <n v="10"/>
    <n v="0"/>
    <x v="0"/>
    <x v="235"/>
    <n v="38"/>
  </r>
  <r>
    <d v="2013-08-31T00:00:00"/>
    <s v="ativada"/>
    <s v="Onix especificação"/>
    <x v="17"/>
    <s v="qualificada"/>
    <n v="0.8"/>
    <n v="0"/>
    <n v="1"/>
    <n v="0"/>
    <x v="0"/>
    <x v="240"/>
    <n v="35"/>
  </r>
  <r>
    <d v="2013-09-20T00:00:00"/>
    <s v="ativada"/>
    <s v="onix 2013 2.0"/>
    <x v="13"/>
    <s v="qualificada"/>
    <n v="0.8"/>
    <n v="0"/>
    <n v="1"/>
    <n v="0"/>
    <x v="0"/>
    <x v="290"/>
    <n v="38"/>
  </r>
  <r>
    <d v="2013-09-20T00:00:00"/>
    <s v="ativada"/>
    <s v="Onyx 1.8"/>
    <x v="13"/>
    <s v="qualificada"/>
    <n v="0.8"/>
    <n v="0"/>
    <n v="0"/>
    <n v="0"/>
    <x v="0"/>
    <x v="202"/>
    <n v="38"/>
  </r>
  <r>
    <d v="2013-08-30T00:00:00"/>
    <s v="ativada"/>
    <s v="novo onix LTZ 2014"/>
    <x v="10"/>
    <s v="qualificada"/>
    <n v="0.8"/>
    <n v="0"/>
    <n v="1"/>
    <n v="0"/>
    <x v="0"/>
    <x v="285"/>
    <n v="35"/>
  </r>
  <r>
    <d v="2013-09-16T00:00:00"/>
    <s v="ativada"/>
    <s v="Onix especificação"/>
    <x v="17"/>
    <s v="qualificada"/>
    <n v="0.8"/>
    <n v="1"/>
    <n v="5"/>
    <n v="0.33"/>
    <x v="0"/>
    <x v="240"/>
    <n v="38"/>
  </r>
  <r>
    <d v="2013-09-24T00:00:00"/>
    <s v="ativada"/>
    <s v="onix LTZ 2014 preço"/>
    <x v="12"/>
    <s v="qualificada"/>
    <n v="0.8"/>
    <n v="2"/>
    <n v="8"/>
    <n v="0.09"/>
    <x v="0"/>
    <x v="155"/>
    <n v="39"/>
  </r>
  <r>
    <d v="2013-09-11T00:00:00"/>
    <s v="ativada"/>
    <s v="preço onix 2013"/>
    <x v="12"/>
    <s v="qualificada"/>
    <n v="0.34"/>
    <n v="28"/>
    <n v="150"/>
    <n v="3.67"/>
    <x v="0"/>
    <x v="204"/>
    <n v="37"/>
  </r>
  <r>
    <d v="2013-09-11T00:00:00"/>
    <s v="ativada"/>
    <s v="Onix chevrolet mylink"/>
    <x v="15"/>
    <s v="qualificada"/>
    <n v="0.8"/>
    <n v="0"/>
    <n v="5"/>
    <n v="0"/>
    <x v="0"/>
    <x v="147"/>
    <n v="37"/>
  </r>
  <r>
    <d v="2013-08-28T00:00:00"/>
    <s v="ativada"/>
    <s v="onix 2014 1.4"/>
    <x v="13"/>
    <s v="qualificada"/>
    <n v="0.7"/>
    <n v="2"/>
    <n v="40"/>
    <n v="0.56000000000000005"/>
    <x v="0"/>
    <x v="242"/>
    <n v="35"/>
  </r>
  <r>
    <d v="2013-09-11T00:00:00"/>
    <s v="ativada"/>
    <s v="preço onix 2012"/>
    <x v="12"/>
    <s v="qualificada"/>
    <n v="0.6"/>
    <n v="6"/>
    <n v="36"/>
    <n v="1.85"/>
    <x v="0"/>
    <x v="140"/>
    <n v="37"/>
  </r>
  <r>
    <d v="2013-09-25T00:00:00"/>
    <s v="ativada"/>
    <s v="Onyx 2.0"/>
    <x v="13"/>
    <s v="qualificada"/>
    <n v="0.8"/>
    <n v="3"/>
    <n v="24"/>
    <n v="1.58"/>
    <x v="0"/>
    <x v="142"/>
    <n v="39"/>
  </r>
  <r>
    <d v="2013-09-22T00:00:00"/>
    <s v="ativada"/>
    <s v="preço novo onix 2013"/>
    <x v="12"/>
    <s v="qualificada"/>
    <n v="0.8"/>
    <n v="0"/>
    <n v="2"/>
    <n v="0"/>
    <x v="0"/>
    <x v="170"/>
    <n v="38"/>
  </r>
  <r>
    <d v="2013-08-28T00:00:00"/>
    <s v="ativada"/>
    <s v="Onix LTZ quanto custa"/>
    <x v="12"/>
    <s v="qualificada"/>
    <n v="0.8"/>
    <n v="1"/>
    <n v="1"/>
    <n v="0.33"/>
    <x v="0"/>
    <x v="241"/>
    <n v="35"/>
  </r>
  <r>
    <d v="2013-09-16T00:00:00"/>
    <s v="ativada"/>
    <s v="Onyx"/>
    <x v="11"/>
    <s v="qualificada"/>
    <n v="0.6"/>
    <n v="5"/>
    <n v="139"/>
    <n v="1.54"/>
    <x v="0"/>
    <x v="184"/>
    <n v="38"/>
  </r>
  <r>
    <d v="2013-09-21T00:00:00"/>
    <s v="ativada"/>
    <s v="preços onix 2014"/>
    <x v="12"/>
    <s v="qualificada"/>
    <n v="0.8"/>
    <n v="3"/>
    <n v="20"/>
    <n v="0.78"/>
    <x v="0"/>
    <x v="209"/>
    <n v="38"/>
  </r>
  <r>
    <d v="2013-08-29T00:00:00"/>
    <s v="ativada"/>
    <s v="onix 2012 1.4"/>
    <x v="13"/>
    <s v="qualificada"/>
    <n v="0.48"/>
    <n v="1"/>
    <n v="7"/>
    <n v="0.32"/>
    <x v="0"/>
    <x v="194"/>
    <n v="35"/>
  </r>
  <r>
    <d v="2013-09-11T00:00:00"/>
    <s v="ativada"/>
    <s v="Onix LT preços"/>
    <x v="12"/>
    <s v="qualificada"/>
    <n v="0.27"/>
    <n v="0"/>
    <n v="2"/>
    <n v="0"/>
    <x v="0"/>
    <x v="248"/>
    <n v="37"/>
  </r>
  <r>
    <d v="2013-09-04T00:00:00"/>
    <s v="ativada"/>
    <s v="Onyx 1.4"/>
    <x v="13"/>
    <s v="qualificada"/>
    <n v="0.47"/>
    <n v="1"/>
    <n v="15"/>
    <n v="0.26"/>
    <x v="0"/>
    <x v="251"/>
    <n v="36"/>
  </r>
  <r>
    <d v="2013-09-12T00:00:00"/>
    <s v="ativada"/>
    <s v="Onix LTZ ficha técnica"/>
    <x v="17"/>
    <s v="qualificada"/>
    <n v="0.8"/>
    <n v="0"/>
    <n v="1"/>
    <n v="0"/>
    <x v="0"/>
    <x v="267"/>
    <n v="37"/>
  </r>
  <r>
    <d v="2013-09-14T00:00:00"/>
    <s v="ativada"/>
    <s v="onix LT 2013 preço"/>
    <x v="12"/>
    <s v="qualificada"/>
    <n v="0.8"/>
    <n v="1"/>
    <n v="4"/>
    <n v="0.69"/>
    <x v="0"/>
    <x v="185"/>
    <n v="37"/>
  </r>
  <r>
    <d v="2013-09-05T00:00:00"/>
    <s v="ativada"/>
    <s v="Onix LT quanto custa"/>
    <x v="12"/>
    <s v="qualificada"/>
    <n v="0.8"/>
    <n v="0"/>
    <n v="1"/>
    <n v="0"/>
    <x v="0"/>
    <x v="177"/>
    <n v="36"/>
  </r>
  <r>
    <d v="2013-09-16T00:00:00"/>
    <s v="ativada"/>
    <s v="Onix LTZ preços"/>
    <x v="12"/>
    <s v="qualificada"/>
    <n v="0.8"/>
    <n v="2"/>
    <n v="4"/>
    <n v="0.91"/>
    <x v="0"/>
    <x v="193"/>
    <n v="38"/>
  </r>
  <r>
    <d v="2013-09-16T00:00:00"/>
    <s v="ativada"/>
    <s v="[preço Onix]"/>
    <x v="12"/>
    <s v="qualificada"/>
    <n v="0.36"/>
    <n v="27"/>
    <n v="133"/>
    <n v="3.44"/>
    <x v="0"/>
    <x v="180"/>
    <n v="38"/>
  </r>
  <r>
    <d v="2013-09-06T00:00:00"/>
    <s v="ativada"/>
    <s v="Onix LTZ GM"/>
    <x v="10"/>
    <s v="qualificada"/>
    <n v="0.8"/>
    <n v="4"/>
    <n v="20"/>
    <n v="1.57"/>
    <x v="0"/>
    <x v="217"/>
    <n v="36"/>
  </r>
  <r>
    <d v="2013-09-25T00:00:00"/>
    <s v="ativada"/>
    <s v="valor onix 2014"/>
    <x v="12"/>
    <s v="qualificada"/>
    <n v="0.8"/>
    <n v="0"/>
    <n v="12"/>
    <n v="0"/>
    <x v="0"/>
    <x v="192"/>
    <n v="39"/>
  </r>
  <r>
    <d v="2013-09-29T00:00:00"/>
    <s v="ativada"/>
    <s v="onix 2013 2.0"/>
    <x v="13"/>
    <s v="qualificada"/>
    <n v="0.8"/>
    <n v="0"/>
    <n v="1"/>
    <n v="0"/>
    <x v="0"/>
    <x v="290"/>
    <n v="39"/>
  </r>
  <r>
    <d v="2013-09-17T00:00:00"/>
    <s v="ativada"/>
    <s v="Onix GM mylink"/>
    <x v="15"/>
    <s v="qualificada"/>
    <n v="0.8"/>
    <n v="1"/>
    <n v="6"/>
    <n v="0.11"/>
    <x v="0"/>
    <x v="206"/>
    <n v="38"/>
  </r>
  <r>
    <d v="2013-09-03T00:00:00"/>
    <s v="ativada"/>
    <s v="quanto custa Onix"/>
    <x v="12"/>
    <s v="qualificada"/>
    <n v="0.3"/>
    <n v="9"/>
    <n v="54"/>
    <n v="1.01"/>
    <x v="0"/>
    <x v="151"/>
    <n v="36"/>
  </r>
  <r>
    <d v="2013-09-15T00:00:00"/>
    <s v="ativada"/>
    <s v="[Onix]"/>
    <x v="11"/>
    <s v="qualificada"/>
    <n v="0.65"/>
    <n v="959"/>
    <n v="6422"/>
    <n v="159.97999999999999"/>
    <x v="0"/>
    <x v="138"/>
    <n v="37"/>
  </r>
  <r>
    <d v="2013-09-15T00:00:00"/>
    <s v="ativada"/>
    <s v="Onix LS preço"/>
    <x v="12"/>
    <s v="qualificada"/>
    <n v="0.8"/>
    <n v="1"/>
    <n v="4"/>
    <n v="0.28000000000000003"/>
    <x v="0"/>
    <x v="198"/>
    <n v="37"/>
  </r>
  <r>
    <d v="2013-09-08T00:00:00"/>
    <s v="ativada"/>
    <s v="Onix LTZ ficha técnica"/>
    <x v="17"/>
    <s v="qualificada"/>
    <n v="0.8"/>
    <n v="0"/>
    <n v="1"/>
    <n v="0"/>
    <x v="0"/>
    <x v="267"/>
    <n v="36"/>
  </r>
  <r>
    <d v="2013-09-16T00:00:00"/>
    <s v="ativada"/>
    <s v="novo Onyx"/>
    <x v="11"/>
    <s v="qualificada"/>
    <n v="0.8"/>
    <n v="3"/>
    <n v="30"/>
    <n v="0.78"/>
    <x v="0"/>
    <x v="157"/>
    <n v="38"/>
  </r>
  <r>
    <d v="2013-09-11T00:00:00"/>
    <s v="ativada"/>
    <s v="Onix"/>
    <x v="11"/>
    <s v="qualificada"/>
    <n v="0.95"/>
    <n v="176"/>
    <n v="2565"/>
    <n v="59.24"/>
    <x v="0"/>
    <x v="138"/>
    <n v="37"/>
  </r>
  <r>
    <d v="2013-08-29T00:00:00"/>
    <s v="ativada"/>
    <s v="onix 2014 1.8"/>
    <x v="13"/>
    <s v="qualificada"/>
    <n v="0.8"/>
    <n v="1"/>
    <n v="3"/>
    <n v="0.28000000000000003"/>
    <x v="0"/>
    <x v="225"/>
    <n v="35"/>
  </r>
  <r>
    <d v="2013-09-19T00:00:00"/>
    <s v="ativada"/>
    <s v="Onyx 1.4"/>
    <x v="13"/>
    <s v="qualificada"/>
    <n v="0.47"/>
    <n v="7"/>
    <n v="101"/>
    <n v="1.64"/>
    <x v="0"/>
    <x v="251"/>
    <n v="38"/>
  </r>
  <r>
    <d v="2013-08-31T00:00:00"/>
    <s v="ativada"/>
    <s v="Novo Onix LTZ chevrolet"/>
    <x v="10"/>
    <s v="qualificada"/>
    <n v="0.8"/>
    <n v="3"/>
    <n v="16"/>
    <n v="0.66"/>
    <x v="0"/>
    <x v="253"/>
    <n v="35"/>
  </r>
  <r>
    <d v="2013-09-06T00:00:00"/>
    <s v="ativada"/>
    <s v="Onix GM mylink"/>
    <x v="15"/>
    <s v="qualificada"/>
    <n v="0.8"/>
    <n v="0"/>
    <n v="9"/>
    <n v="0"/>
    <x v="0"/>
    <x v="206"/>
    <n v="36"/>
  </r>
  <r>
    <d v="2013-08-28T00:00:00"/>
    <s v="ativada"/>
    <s v="onix LTZ 2012"/>
    <x v="10"/>
    <s v="qualificada"/>
    <n v="0.8"/>
    <n v="0"/>
    <n v="12"/>
    <n v="0"/>
    <x v="0"/>
    <x v="164"/>
    <n v="35"/>
  </r>
  <r>
    <d v="2013-09-23T00:00:00"/>
    <s v="ativada"/>
    <s v="onix LT 2014 preço"/>
    <x v="12"/>
    <s v="qualificada"/>
    <n v="0.8"/>
    <n v="1"/>
    <n v="2"/>
    <n v="0.33"/>
    <x v="0"/>
    <x v="259"/>
    <n v="39"/>
  </r>
  <r>
    <d v="2013-08-29T00:00:00"/>
    <s v="ativada"/>
    <s v="monte Onyx"/>
    <x v="16"/>
    <s v="qualificada"/>
    <n v="0.8"/>
    <n v="3"/>
    <n v="10"/>
    <n v="0.28000000000000003"/>
    <x v="0"/>
    <x v="236"/>
    <n v="35"/>
  </r>
  <r>
    <d v="2013-09-04T00:00:00"/>
    <s v="ativada"/>
    <s v="onix 2014 1.8"/>
    <x v="13"/>
    <s v="qualificada"/>
    <n v="0.8"/>
    <n v="0"/>
    <n v="1"/>
    <n v="0"/>
    <x v="0"/>
    <x v="225"/>
    <n v="36"/>
  </r>
  <r>
    <d v="2013-09-02T00:00:00"/>
    <s v="ativada"/>
    <s v="monte Onix"/>
    <x v="16"/>
    <s v="qualificada"/>
    <n v="0.3"/>
    <n v="34"/>
    <n v="69"/>
    <n v="2.0699999999999998"/>
    <x v="0"/>
    <x v="175"/>
    <n v="36"/>
  </r>
  <r>
    <d v="2013-09-11T00:00:00"/>
    <s v="ativada"/>
    <s v="onix LTZ 2012 chevrolet"/>
    <x v="10"/>
    <s v="qualificada"/>
    <n v="0.8"/>
    <n v="0"/>
    <n v="3"/>
    <n v="0"/>
    <x v="0"/>
    <x v="139"/>
    <n v="37"/>
  </r>
  <r>
    <d v="2013-09-25T00:00:00"/>
    <s v="ativada"/>
    <s v="onix LTZ 2012 preço"/>
    <x v="12"/>
    <s v="qualificada"/>
    <n v="0.8"/>
    <n v="1"/>
    <n v="4"/>
    <n v="0.08"/>
    <x v="0"/>
    <x v="205"/>
    <n v="39"/>
  </r>
  <r>
    <d v="2013-08-28T00:00:00"/>
    <s v="ativada"/>
    <s v="novo Onyx"/>
    <x v="11"/>
    <s v="qualificada"/>
    <n v="0.8"/>
    <n v="1"/>
    <n v="4"/>
    <n v="0.37"/>
    <x v="0"/>
    <x v="157"/>
    <n v="35"/>
  </r>
  <r>
    <d v="2013-08-29T00:00:00"/>
    <s v="ativada"/>
    <s v="Onix LTZ GM"/>
    <x v="10"/>
    <s v="qualificada"/>
    <n v="0.8"/>
    <n v="2"/>
    <n v="10"/>
    <n v="0.8"/>
    <x v="0"/>
    <x v="217"/>
    <n v="35"/>
  </r>
  <r>
    <d v="2013-09-28T00:00:00"/>
    <s v="ativada"/>
    <s v="onix 2012 1.0"/>
    <x v="13"/>
    <s v="qualificada"/>
    <n v="0.63"/>
    <n v="0"/>
    <n v="2"/>
    <n v="0"/>
    <x v="0"/>
    <x v="189"/>
    <n v="39"/>
  </r>
  <r>
    <d v="2013-09-15T00:00:00"/>
    <s v="ativada"/>
    <s v="valor novo onix 2014"/>
    <x v="12"/>
    <s v="qualificada"/>
    <n v="0.8"/>
    <n v="0"/>
    <n v="3"/>
    <n v="0"/>
    <x v="0"/>
    <x v="211"/>
    <n v="37"/>
  </r>
  <r>
    <d v="2013-08-30T00:00:00"/>
    <s v="ativada"/>
    <s v="Onix 1.4"/>
    <x v="13"/>
    <s v="qualificada"/>
    <n v="0.55000000000000004"/>
    <n v="33"/>
    <n v="469"/>
    <n v="6"/>
    <x v="0"/>
    <x v="168"/>
    <n v="35"/>
  </r>
  <r>
    <d v="2013-09-17T00:00:00"/>
    <s v="ativada"/>
    <s v="monte Onix"/>
    <x v="16"/>
    <s v="qualificada"/>
    <n v="0.3"/>
    <n v="25"/>
    <n v="29"/>
    <n v="3.71"/>
    <x v="0"/>
    <x v="175"/>
    <n v="38"/>
  </r>
  <r>
    <d v="2013-09-01T00:00:00"/>
    <s v="ativada"/>
    <s v="onix 2012 1.4"/>
    <x v="13"/>
    <s v="qualificada"/>
    <n v="0.48"/>
    <n v="0"/>
    <n v="5"/>
    <n v="0"/>
    <x v="0"/>
    <x v="194"/>
    <n v="35"/>
  </r>
  <r>
    <d v="2013-09-06T00:00:00"/>
    <s v="ativada"/>
    <s v="propaganda Onix"/>
    <x v="14"/>
    <s v="qualificada"/>
    <n v="0.8"/>
    <n v="0"/>
    <n v="12"/>
    <n v="0"/>
    <x v="0"/>
    <x v="191"/>
    <n v="36"/>
  </r>
  <r>
    <d v="2013-09-28T00:00:00"/>
    <s v="ativada"/>
    <s v="Onix LTZ chevrolet"/>
    <x v="10"/>
    <s v="qualificada"/>
    <n v="0.65"/>
    <n v="11"/>
    <n v="45"/>
    <n v="3.25"/>
    <x v="0"/>
    <x v="137"/>
    <n v="39"/>
  </r>
  <r>
    <d v="2013-09-14T00:00:00"/>
    <s v="ativada"/>
    <s v="valor novo Onix"/>
    <x v="12"/>
    <s v="qualificada"/>
    <n v="0.8"/>
    <n v="2"/>
    <n v="7"/>
    <n v="0.42"/>
    <x v="0"/>
    <x v="262"/>
    <n v="37"/>
  </r>
  <r>
    <d v="2013-09-24T00:00:00"/>
    <s v="ativada"/>
    <s v="monte Onix"/>
    <x v="16"/>
    <s v="qualificada"/>
    <n v="0.3"/>
    <n v="12"/>
    <n v="20"/>
    <n v="1.1599999999999999"/>
    <x v="0"/>
    <x v="175"/>
    <n v="39"/>
  </r>
  <r>
    <d v="2013-09-15T00:00:00"/>
    <s v="ativada"/>
    <s v="Onix LTZ chevrolet"/>
    <x v="10"/>
    <s v="qualificada"/>
    <n v="0.65"/>
    <n v="20"/>
    <n v="120"/>
    <n v="4.8"/>
    <x v="0"/>
    <x v="137"/>
    <n v="37"/>
  </r>
  <r>
    <d v="2013-09-26T00:00:00"/>
    <s v="ativada"/>
    <s v="novo Onyx"/>
    <x v="11"/>
    <s v="qualificada"/>
    <n v="0.8"/>
    <n v="5"/>
    <n v="43"/>
    <n v="2.5099999999999998"/>
    <x v="0"/>
    <x v="157"/>
    <n v="39"/>
  </r>
  <r>
    <d v="2013-08-30T00:00:00"/>
    <s v="ativada"/>
    <s v="Onyx my link"/>
    <x v="15"/>
    <s v="qualificada"/>
    <n v="1"/>
    <n v="0"/>
    <n v="14"/>
    <n v="0"/>
    <x v="0"/>
    <x v="237"/>
    <n v="35"/>
  </r>
  <r>
    <d v="2013-09-03T00:00:00"/>
    <s v="ativada"/>
    <s v="preço novo onix 2013"/>
    <x v="12"/>
    <s v="qualificada"/>
    <n v="0.8"/>
    <n v="2"/>
    <n v="6"/>
    <n v="0.59"/>
    <x v="0"/>
    <x v="170"/>
    <n v="36"/>
  </r>
  <r>
    <d v="2013-09-09T00:00:00"/>
    <s v="ativada"/>
    <s v="onix LTZ 2012"/>
    <x v="10"/>
    <s v="qualificada"/>
    <n v="0.8"/>
    <n v="2"/>
    <n v="19"/>
    <n v="0.14000000000000001"/>
    <x v="0"/>
    <x v="164"/>
    <n v="37"/>
  </r>
  <r>
    <d v="2013-09-14T00:00:00"/>
    <s v="ativada"/>
    <s v="onix LTZ 2014 GM"/>
    <x v="10"/>
    <s v="baixo volume de pesquisa"/>
    <n v="0.8"/>
    <n v="0"/>
    <n v="5"/>
    <n v="0"/>
    <x v="0"/>
    <x v="162"/>
    <n v="37"/>
  </r>
  <r>
    <d v="2013-09-06T00:00:00"/>
    <s v="ativada"/>
    <s v="Onyx LTZ"/>
    <x v="10"/>
    <s v="qualificada"/>
    <n v="0.44"/>
    <n v="1"/>
    <n v="2"/>
    <n v="0.3"/>
    <x v="0"/>
    <x v="152"/>
    <n v="36"/>
  </r>
  <r>
    <d v="2013-09-11T00:00:00"/>
    <s v="ativada"/>
    <s v="onix LT 2014 valor"/>
    <x v="12"/>
    <s v="qualificada"/>
    <n v="0.8"/>
    <n v="1"/>
    <n v="1"/>
    <n v="0.28999999999999998"/>
    <x v="0"/>
    <x v="268"/>
    <n v="37"/>
  </r>
  <r>
    <d v="2013-09-20T00:00:00"/>
    <s v="ativada"/>
    <s v="preços onix 2013"/>
    <x v="12"/>
    <s v="qualificada"/>
    <n v="0.31"/>
    <n v="2"/>
    <n v="11"/>
    <n v="0.41"/>
    <x v="0"/>
    <x v="231"/>
    <n v="38"/>
  </r>
  <r>
    <d v="2013-08-29T00:00:00"/>
    <s v="ativada"/>
    <s v="onix LT 2012 preço"/>
    <x v="12"/>
    <s v="qualificada"/>
    <n v="0.8"/>
    <n v="0"/>
    <n v="3"/>
    <n v="0"/>
    <x v="0"/>
    <x v="214"/>
    <n v="35"/>
  </r>
  <r>
    <d v="2013-09-28T00:00:00"/>
    <s v="ativada"/>
    <s v="Onix LS valor"/>
    <x v="12"/>
    <s v="qualificada"/>
    <n v="0.8"/>
    <n v="0"/>
    <n v="2"/>
    <n v="0"/>
    <x v="0"/>
    <x v="158"/>
    <n v="39"/>
  </r>
  <r>
    <d v="2013-09-19T00:00:00"/>
    <s v="ativada"/>
    <s v="montar Onix"/>
    <x v="16"/>
    <s v="qualificada"/>
    <n v="0.9"/>
    <n v="1"/>
    <n v="1"/>
    <n v="0.18"/>
    <x v="0"/>
    <x v="149"/>
    <n v="38"/>
  </r>
  <r>
    <d v="2013-09-26T00:00:00"/>
    <s v="ativada"/>
    <s v="quanto custa onix 2013"/>
    <x v="12"/>
    <s v="qualificada"/>
    <n v="0.8"/>
    <n v="0"/>
    <n v="3"/>
    <n v="0"/>
    <x v="0"/>
    <x v="199"/>
    <n v="39"/>
  </r>
  <r>
    <d v="2013-09-29T00:00:00"/>
    <s v="ativada"/>
    <s v="novo onix LTZ 2014"/>
    <x v="10"/>
    <s v="qualificada"/>
    <n v="0.8"/>
    <n v="0"/>
    <n v="1"/>
    <n v="0"/>
    <x v="0"/>
    <x v="285"/>
    <n v="39"/>
  </r>
  <r>
    <d v="2013-09-17T00:00:00"/>
    <s v="ativada"/>
    <s v="carro Onix LTZ"/>
    <x v="10"/>
    <s v="qualificada"/>
    <n v="0.8"/>
    <n v="2"/>
    <n v="7"/>
    <n v="0.22"/>
    <x v="0"/>
    <x v="188"/>
    <n v="38"/>
  </r>
  <r>
    <d v="2013-09-01T00:00:00"/>
    <s v="ativada"/>
    <s v="Onyx 1.4"/>
    <x v="13"/>
    <s v="qualificada"/>
    <n v="0.47"/>
    <n v="2"/>
    <n v="7"/>
    <n v="0.67"/>
    <x v="0"/>
    <x v="251"/>
    <n v="35"/>
  </r>
  <r>
    <d v="2013-09-09T00:00:00"/>
    <s v="ativada"/>
    <s v="onix LT 2013 preço"/>
    <x v="12"/>
    <s v="qualificada"/>
    <n v="0.8"/>
    <n v="0"/>
    <n v="2"/>
    <n v="0"/>
    <x v="0"/>
    <x v="185"/>
    <n v="37"/>
  </r>
  <r>
    <d v="2013-09-18T00:00:00"/>
    <s v="ativada"/>
    <s v="valores onix 2014"/>
    <x v="12"/>
    <s v="qualificada"/>
    <n v="0.8"/>
    <n v="0"/>
    <n v="1"/>
    <n v="0"/>
    <x v="0"/>
    <x v="197"/>
    <n v="38"/>
  </r>
  <r>
    <d v="2013-09-05T00:00:00"/>
    <s v="ativada"/>
    <s v="Onix GM mylink"/>
    <x v="15"/>
    <s v="qualificada"/>
    <n v="0.8"/>
    <n v="0"/>
    <n v="2"/>
    <n v="0"/>
    <x v="0"/>
    <x v="206"/>
    <n v="36"/>
  </r>
  <r>
    <d v="2013-09-17T00:00:00"/>
    <s v="ativada"/>
    <s v="comercial Onix"/>
    <x v="14"/>
    <s v="qualificada"/>
    <n v="0.9"/>
    <n v="1"/>
    <n v="15"/>
    <n v="0.33"/>
    <x v="0"/>
    <x v="146"/>
    <n v="38"/>
  </r>
  <r>
    <d v="2013-09-06T00:00:00"/>
    <s v="ativada"/>
    <s v="onix LTZ 2014"/>
    <x v="10"/>
    <s v="qualificada"/>
    <n v="0.8"/>
    <n v="2"/>
    <n v="15"/>
    <n v="0.44"/>
    <x v="0"/>
    <x v="266"/>
    <n v="36"/>
  </r>
  <r>
    <d v="2013-09-14T00:00:00"/>
    <s v="ativada"/>
    <s v="novo Onix 1.4"/>
    <x v="13"/>
    <s v="qualificada"/>
    <n v="0.8"/>
    <n v="3"/>
    <n v="17"/>
    <n v="1.27"/>
    <x v="0"/>
    <x v="221"/>
    <n v="37"/>
  </r>
  <r>
    <d v="2013-09-26T00:00:00"/>
    <s v="ativada"/>
    <s v="Onix chevrolet mylink"/>
    <x v="15"/>
    <s v="qualificada"/>
    <n v="0.8"/>
    <n v="1"/>
    <n v="6"/>
    <n v="0.25"/>
    <x v="0"/>
    <x v="147"/>
    <n v="39"/>
  </r>
  <r>
    <d v="2013-09-08T00:00:00"/>
    <s v="ativada"/>
    <s v="Onix LTZ preço"/>
    <x v="12"/>
    <s v="qualificada"/>
    <n v="0.8"/>
    <n v="5"/>
    <n v="36"/>
    <n v="1.1299999999999999"/>
    <x v="0"/>
    <x v="161"/>
    <n v="36"/>
  </r>
  <r>
    <d v="2013-09-22T00:00:00"/>
    <s v="ativada"/>
    <s v="Novo Onix LT preço"/>
    <x v="12"/>
    <s v="qualificada"/>
    <n v="0.8"/>
    <n v="0"/>
    <n v="1"/>
    <n v="0"/>
    <x v="0"/>
    <x v="226"/>
    <n v="38"/>
  </r>
  <r>
    <d v="2013-08-28T00:00:00"/>
    <s v="ativada"/>
    <s v="Onix news"/>
    <x v="18"/>
    <s v="qualificada"/>
    <n v="0.8"/>
    <n v="0"/>
    <n v="2"/>
    <n v="0"/>
    <x v="0"/>
    <x v="218"/>
    <n v="35"/>
  </r>
  <r>
    <d v="2013-09-15T00:00:00"/>
    <s v="ativada"/>
    <s v="valores Onix"/>
    <x v="12"/>
    <s v="qualificada"/>
    <n v="0.25"/>
    <n v="4"/>
    <n v="14"/>
    <n v="0.48"/>
    <x v="0"/>
    <x v="153"/>
    <n v="37"/>
  </r>
  <r>
    <d v="2013-09-25T00:00:00"/>
    <s v="ativada"/>
    <s v="onix LT 2013 valor"/>
    <x v="12"/>
    <s v="qualificada"/>
    <n v="0.8"/>
    <n v="0"/>
    <n v="1"/>
    <n v="0"/>
    <x v="0"/>
    <x v="287"/>
    <n v="39"/>
  </r>
  <r>
    <d v="2013-09-20T00:00:00"/>
    <s v="ativada"/>
    <s v="Onix LTZ valor"/>
    <x v="12"/>
    <s v="qualificada"/>
    <n v="0.8"/>
    <n v="0"/>
    <n v="3"/>
    <n v="0"/>
    <x v="0"/>
    <x v="212"/>
    <n v="38"/>
  </r>
  <r>
    <d v="2013-09-12T00:00:00"/>
    <s v="ativada"/>
    <s v="monte Onyx"/>
    <x v="16"/>
    <s v="qualificada"/>
    <n v="0.8"/>
    <n v="2"/>
    <n v="9"/>
    <n v="0.46"/>
    <x v="0"/>
    <x v="236"/>
    <n v="37"/>
  </r>
  <r>
    <d v="2013-09-13T00:00:00"/>
    <s v="ativada"/>
    <s v="onix LTZ 2014"/>
    <x v="10"/>
    <s v="qualificada"/>
    <n v="0.8"/>
    <n v="0"/>
    <n v="14"/>
    <n v="0"/>
    <x v="0"/>
    <x v="266"/>
    <n v="37"/>
  </r>
  <r>
    <d v="2013-09-21T00:00:00"/>
    <s v="ativada"/>
    <s v="Onix detalhes"/>
    <x v="17"/>
    <s v="qualificada"/>
    <n v="0.8"/>
    <n v="1"/>
    <n v="8"/>
    <n v="0.73"/>
    <x v="0"/>
    <x v="229"/>
    <n v="38"/>
  </r>
  <r>
    <d v="2013-09-10T00:00:00"/>
    <s v="ativada"/>
    <s v="Onyx news"/>
    <x v="18"/>
    <s v="qualificada"/>
    <n v="0.8"/>
    <n v="0"/>
    <n v="3"/>
    <n v="0"/>
    <x v="0"/>
    <x v="208"/>
    <n v="37"/>
  </r>
  <r>
    <d v="2013-09-04T00:00:00"/>
    <s v="ativada"/>
    <s v="valor novo Onix"/>
    <x v="12"/>
    <s v="qualificada"/>
    <n v="0.8"/>
    <n v="6"/>
    <n v="16"/>
    <n v="2.08"/>
    <x v="0"/>
    <x v="262"/>
    <n v="36"/>
  </r>
  <r>
    <d v="2013-09-04T00:00:00"/>
    <s v="ativada"/>
    <s v="novo Onix"/>
    <x v="11"/>
    <s v="qualificada"/>
    <n v="0.38"/>
    <n v="17"/>
    <n v="116"/>
    <n v="2.56"/>
    <x v="0"/>
    <x v="171"/>
    <n v="36"/>
  </r>
  <r>
    <d v="2013-09-09T00:00:00"/>
    <s v="ativada"/>
    <s v="monte Onix"/>
    <x v="16"/>
    <s v="qualificada"/>
    <n v="0.3"/>
    <n v="33"/>
    <n v="72"/>
    <n v="2.34"/>
    <x v="0"/>
    <x v="175"/>
    <n v="37"/>
  </r>
  <r>
    <d v="2013-09-23T00:00:00"/>
    <s v="ativada"/>
    <s v="Onix 1.0"/>
    <x v="13"/>
    <s v="qualificada"/>
    <n v="0.63"/>
    <n v="28"/>
    <n v="413"/>
    <n v="8.77"/>
    <x v="0"/>
    <x v="219"/>
    <n v="39"/>
  </r>
  <r>
    <d v="2013-08-31T00:00:00"/>
    <s v="ativada"/>
    <s v="qual o valor Onix"/>
    <x v="12"/>
    <s v="qualificada"/>
    <n v="0.8"/>
    <n v="4"/>
    <n v="11"/>
    <n v="1.19"/>
    <x v="0"/>
    <x v="224"/>
    <n v="35"/>
  </r>
  <r>
    <d v="2013-09-06T00:00:00"/>
    <s v="ativada"/>
    <s v="preço onix 2012"/>
    <x v="12"/>
    <s v="qualificada"/>
    <n v="0.6"/>
    <n v="3"/>
    <n v="27"/>
    <n v="1.23"/>
    <x v="0"/>
    <x v="140"/>
    <n v="36"/>
  </r>
  <r>
    <d v="2013-09-09T00:00:00"/>
    <s v="ativada"/>
    <s v="onix 2013 1.0"/>
    <x v="13"/>
    <s v="qualificada"/>
    <n v="0.8"/>
    <n v="3"/>
    <n v="9"/>
    <n v="1.62"/>
    <x v="0"/>
    <x v="222"/>
    <n v="37"/>
  </r>
  <r>
    <d v="2013-09-10T00:00:00"/>
    <s v="ativada"/>
    <s v="onix LTZ 2012 preço"/>
    <x v="12"/>
    <s v="qualificada"/>
    <n v="0.8"/>
    <n v="0"/>
    <n v="8"/>
    <n v="0"/>
    <x v="0"/>
    <x v="205"/>
    <n v="37"/>
  </r>
  <r>
    <d v="2013-09-11T00:00:00"/>
    <s v="pausado"/>
    <s v="preços onix 2012"/>
    <x v="12"/>
    <s v="pausada"/>
    <n v="0.8"/>
    <n v="2"/>
    <n v="10"/>
    <n v="0.94"/>
    <x v="0"/>
    <x v="269"/>
    <n v="37"/>
  </r>
  <r>
    <d v="2013-09-10T00:00:00"/>
    <s v="ativada"/>
    <s v="preços onix 2014"/>
    <x v="12"/>
    <s v="qualificada"/>
    <n v="0.8"/>
    <n v="7"/>
    <n v="40"/>
    <n v="2.63"/>
    <x v="0"/>
    <x v="209"/>
    <n v="37"/>
  </r>
  <r>
    <d v="2013-09-23T00:00:00"/>
    <s v="ativada"/>
    <s v="quanto custa onix 2012"/>
    <x v="12"/>
    <s v="qualificada"/>
    <n v="0.8"/>
    <n v="3"/>
    <n v="10"/>
    <n v="0.93"/>
    <x v="0"/>
    <x v="186"/>
    <n v="39"/>
  </r>
  <r>
    <d v="2013-09-25T00:00:00"/>
    <s v="ativada"/>
    <s v="Onix LS preço"/>
    <x v="12"/>
    <s v="qualificada"/>
    <n v="0.8"/>
    <n v="0"/>
    <n v="3"/>
    <n v="0"/>
    <x v="0"/>
    <x v="198"/>
    <n v="39"/>
  </r>
  <r>
    <d v="2013-08-28T00:00:00"/>
    <s v="ativada"/>
    <s v="quanto custa novo Onix"/>
    <x v="12"/>
    <s v="qualificada"/>
    <n v="0.8"/>
    <n v="2"/>
    <n v="1"/>
    <n v="0.1"/>
    <x v="0"/>
    <x v="243"/>
    <n v="35"/>
  </r>
  <r>
    <d v="2013-09-03T00:00:00"/>
    <s v="ativada"/>
    <s v="Onix LT quanto custa"/>
    <x v="12"/>
    <s v="qualificada"/>
    <n v="0.8"/>
    <n v="0"/>
    <n v="1"/>
    <n v="0"/>
    <x v="0"/>
    <x v="177"/>
    <n v="36"/>
  </r>
  <r>
    <d v="2013-09-24T00:00:00"/>
    <s v="ativada"/>
    <s v="onix 2014 1.0"/>
    <x v="13"/>
    <s v="qualificada"/>
    <n v="0.8"/>
    <n v="0"/>
    <n v="4"/>
    <n v="0"/>
    <x v="0"/>
    <x v="213"/>
    <n v="39"/>
  </r>
  <r>
    <d v="2013-08-28T00:00:00"/>
    <s v="ativada"/>
    <s v="onix LTZ 2013 valor"/>
    <x v="12"/>
    <s v="qualificada"/>
    <n v="0.8"/>
    <n v="0"/>
    <n v="1"/>
    <n v="0"/>
    <x v="0"/>
    <x v="165"/>
    <n v="35"/>
  </r>
  <r>
    <d v="2013-09-01T00:00:00"/>
    <s v="ativada"/>
    <s v="preço Onix"/>
    <x v="12"/>
    <s v="qualificada"/>
    <n v="0.36"/>
    <n v="410"/>
    <n v="1514"/>
    <n v="81.260000000000005"/>
    <x v="0"/>
    <x v="180"/>
    <n v="35"/>
  </r>
  <r>
    <d v="2013-09-12T00:00:00"/>
    <s v="ativada"/>
    <s v="propaganda Onix"/>
    <x v="14"/>
    <s v="qualificada"/>
    <n v="0.8"/>
    <n v="0"/>
    <n v="10"/>
    <n v="0"/>
    <x v="0"/>
    <x v="191"/>
    <n v="37"/>
  </r>
  <r>
    <d v="2013-09-25T00:00:00"/>
    <s v="ativada"/>
    <s v="valor Onix"/>
    <x v="12"/>
    <s v="qualificada"/>
    <n v="0.37"/>
    <n v="36"/>
    <n v="142"/>
    <n v="6.9"/>
    <x v="0"/>
    <x v="200"/>
    <n v="39"/>
  </r>
  <r>
    <d v="2013-09-01T00:00:00"/>
    <s v="ativada"/>
    <s v="Onix LTZ"/>
    <x v="10"/>
    <s v="qualificada"/>
    <n v="0.42"/>
    <n v="35"/>
    <n v="251"/>
    <n v="7.08"/>
    <x v="0"/>
    <x v="163"/>
    <n v="35"/>
  </r>
  <r>
    <d v="2013-09-20T00:00:00"/>
    <s v="ativada"/>
    <s v="Onix LTZ preços"/>
    <x v="12"/>
    <s v="qualificada"/>
    <n v="0.8"/>
    <n v="1"/>
    <n v="7"/>
    <n v="0.18"/>
    <x v="0"/>
    <x v="193"/>
    <n v="38"/>
  </r>
  <r>
    <d v="2013-09-11T00:00:00"/>
    <s v="ativada"/>
    <s v="comercial Onyx"/>
    <x v="14"/>
    <s v="baixo volume de pesquisa"/>
    <n v="0.9"/>
    <n v="0"/>
    <n v="7"/>
    <n v="0"/>
    <x v="0"/>
    <x v="181"/>
    <n v="37"/>
  </r>
  <r>
    <d v="2013-09-14T00:00:00"/>
    <s v="ativada"/>
    <s v="valor Onyx"/>
    <x v="12"/>
    <s v="qualificada"/>
    <n v="0.42"/>
    <n v="0"/>
    <n v="0"/>
    <n v="0"/>
    <x v="0"/>
    <x v="249"/>
    <n v="37"/>
  </r>
  <r>
    <d v="2013-09-17T00:00:00"/>
    <s v="ativada"/>
    <s v="onix 2014 ficha técnica"/>
    <x v="17"/>
    <s v="qualificada"/>
    <n v="0.8"/>
    <n v="0"/>
    <n v="2"/>
    <n v="0"/>
    <x v="0"/>
    <x v="174"/>
    <n v="38"/>
  </r>
  <r>
    <d v="2013-09-06T00:00:00"/>
    <s v="ativada"/>
    <s v="Onix LTZ quanto custa"/>
    <x v="12"/>
    <s v="qualificada"/>
    <n v="0.8"/>
    <n v="0"/>
    <n v="1"/>
    <n v="0"/>
    <x v="0"/>
    <x v="241"/>
    <n v="36"/>
  </r>
  <r>
    <d v="2013-09-24T00:00:00"/>
    <s v="ativada"/>
    <s v="quanto custa Onix"/>
    <x v="12"/>
    <s v="qualificada"/>
    <n v="0.3"/>
    <n v="6"/>
    <n v="28"/>
    <n v="0.55000000000000004"/>
    <x v="0"/>
    <x v="151"/>
    <n v="39"/>
  </r>
  <r>
    <d v="2013-09-19T00:00:00"/>
    <s v="ativada"/>
    <s v="valores onix 2013"/>
    <x v="12"/>
    <s v="qualificada"/>
    <n v="0.8"/>
    <n v="0"/>
    <n v="2"/>
    <n v="0"/>
    <x v="0"/>
    <x v="255"/>
    <n v="38"/>
  </r>
  <r>
    <d v="2013-09-14T00:00:00"/>
    <s v="ativada"/>
    <s v="preço novo Onix"/>
    <x v="12"/>
    <s v="qualificada"/>
    <n v="0.23"/>
    <n v="4"/>
    <n v="21"/>
    <n v="0.23"/>
    <x v="0"/>
    <x v="169"/>
    <n v="37"/>
  </r>
  <r>
    <d v="2013-09-20T00:00:00"/>
    <s v="ativada"/>
    <s v="novo Onix 1.4"/>
    <x v="13"/>
    <s v="qualificada"/>
    <n v="0.8"/>
    <n v="0"/>
    <n v="5"/>
    <n v="0"/>
    <x v="0"/>
    <x v="221"/>
    <n v="38"/>
  </r>
  <r>
    <d v="2013-09-29T00:00:00"/>
    <s v="ativada"/>
    <s v="Onix 2.0"/>
    <x v="13"/>
    <s v="qualificada"/>
    <n v="0.28000000000000003"/>
    <n v="0"/>
    <n v="3"/>
    <n v="0"/>
    <x v="0"/>
    <x v="201"/>
    <n v="39"/>
  </r>
  <r>
    <d v="2013-09-16T00:00:00"/>
    <s v="ativada"/>
    <s v="onix LTZ 2012 chevrolet"/>
    <x v="10"/>
    <s v="qualificada"/>
    <n v="0.8"/>
    <n v="1"/>
    <n v="3"/>
    <n v="0.03"/>
    <x v="0"/>
    <x v="139"/>
    <n v="38"/>
  </r>
  <r>
    <d v="2013-09-07T00:00:00"/>
    <s v="ativada"/>
    <s v="onix 2012 1.0"/>
    <x v="13"/>
    <s v="qualificada"/>
    <n v="0.63"/>
    <n v="0"/>
    <n v="2"/>
    <n v="0"/>
    <x v="0"/>
    <x v="189"/>
    <n v="36"/>
  </r>
  <r>
    <d v="2013-09-12T00:00:00"/>
    <s v="ativada"/>
    <s v="preço onix 2014"/>
    <x v="12"/>
    <s v="qualificada"/>
    <n v="0.18"/>
    <n v="29"/>
    <n v="108"/>
    <n v="3.57"/>
    <x v="0"/>
    <x v="159"/>
    <n v="37"/>
  </r>
  <r>
    <d v="2013-09-17T00:00:00"/>
    <s v="ativada"/>
    <s v="onix LS 2014 preço"/>
    <x v="12"/>
    <s v="qualificada"/>
    <n v="0.8"/>
    <n v="0"/>
    <n v="1"/>
    <n v="0"/>
    <x v="0"/>
    <x v="234"/>
    <n v="38"/>
  </r>
  <r>
    <d v="2013-09-14T00:00:00"/>
    <s v="ativada"/>
    <s v="Onix LT preços"/>
    <x v="12"/>
    <s v="qualificada"/>
    <n v="0.27"/>
    <n v="0"/>
    <n v="1"/>
    <n v="0"/>
    <x v="0"/>
    <x v="248"/>
    <n v="37"/>
  </r>
  <r>
    <d v="2013-09-01T00:00:00"/>
    <s v="ativada"/>
    <s v="montar Onix"/>
    <x v="16"/>
    <s v="qualificada"/>
    <n v="0.9"/>
    <n v="0"/>
    <n v="2"/>
    <n v="0"/>
    <x v="0"/>
    <x v="149"/>
    <n v="35"/>
  </r>
  <r>
    <d v="2013-09-04T00:00:00"/>
    <s v="ativada"/>
    <s v="preço novo onix 2013"/>
    <x v="12"/>
    <s v="qualificada"/>
    <n v="0.8"/>
    <n v="0"/>
    <n v="2"/>
    <n v="0"/>
    <x v="0"/>
    <x v="170"/>
    <n v="36"/>
  </r>
  <r>
    <d v="2013-09-07T00:00:00"/>
    <s v="ativada"/>
    <s v="Onyx LTZ"/>
    <x v="10"/>
    <s v="qualificada"/>
    <n v="0.44"/>
    <n v="0"/>
    <n v="5"/>
    <n v="0"/>
    <x v="0"/>
    <x v="152"/>
    <n v="36"/>
  </r>
  <r>
    <d v="2013-09-24T00:00:00"/>
    <s v="ativada"/>
    <s v="monte Onyx"/>
    <x v="16"/>
    <s v="qualificada"/>
    <n v="0.8"/>
    <n v="0"/>
    <n v="1"/>
    <n v="0"/>
    <x v="0"/>
    <x v="236"/>
    <n v="39"/>
  </r>
  <r>
    <d v="2013-09-27T00:00:00"/>
    <s v="ativada"/>
    <s v="preço onix 2014"/>
    <x v="12"/>
    <s v="qualificada"/>
    <n v="0.18"/>
    <n v="27"/>
    <n v="118"/>
    <n v="2.88"/>
    <x v="0"/>
    <x v="159"/>
    <n v="39"/>
  </r>
  <r>
    <d v="2013-09-18T00:00:00"/>
    <s v="ativada"/>
    <s v="Onyx 1.4"/>
    <x v="13"/>
    <s v="qualificada"/>
    <n v="0.47"/>
    <n v="13"/>
    <n v="173"/>
    <n v="2.89"/>
    <x v="0"/>
    <x v="251"/>
    <n v="38"/>
  </r>
  <r>
    <d v="2013-09-07T00:00:00"/>
    <s v="ativada"/>
    <s v="novo onix 2013 1.4"/>
    <x v="13"/>
    <s v="qualificada"/>
    <n v="0.8"/>
    <n v="0"/>
    <n v="1"/>
    <n v="0"/>
    <x v="0"/>
    <x v="281"/>
    <n v="36"/>
  </r>
  <r>
    <d v="2013-09-09T00:00:00"/>
    <s v="ativada"/>
    <s v="monte Onyx"/>
    <x v="16"/>
    <s v="qualificada"/>
    <n v="0.8"/>
    <n v="1"/>
    <n v="3"/>
    <n v="0.01"/>
    <x v="0"/>
    <x v="236"/>
    <n v="37"/>
  </r>
  <r>
    <d v="2013-09-13T00:00:00"/>
    <s v="ativada"/>
    <s v="preço Onyx"/>
    <x v="12"/>
    <s v="qualificada"/>
    <n v="0.55000000000000004"/>
    <n v="23"/>
    <n v="116"/>
    <n v="6.88"/>
    <x v="0"/>
    <x v="258"/>
    <n v="37"/>
  </r>
  <r>
    <d v="2013-09-14T00:00:00"/>
    <s v="ativada"/>
    <s v="preço onix 2013"/>
    <x v="12"/>
    <s v="qualificada"/>
    <n v="0.34"/>
    <n v="25"/>
    <n v="120"/>
    <n v="3.86"/>
    <x v="0"/>
    <x v="204"/>
    <n v="37"/>
  </r>
  <r>
    <d v="2013-08-28T00:00:00"/>
    <s v="ativada"/>
    <s v="preços Onix"/>
    <x v="12"/>
    <s v="qualificada"/>
    <n v="0.32"/>
    <n v="9"/>
    <n v="48"/>
    <n v="1.18"/>
    <x v="0"/>
    <x v="143"/>
    <n v="35"/>
  </r>
  <r>
    <d v="2013-09-20T00:00:00"/>
    <s v="ativada"/>
    <s v="Onix especificação"/>
    <x v="17"/>
    <s v="qualificada"/>
    <n v="0.8"/>
    <n v="0"/>
    <n v="1"/>
    <n v="0"/>
    <x v="0"/>
    <x v="240"/>
    <n v="38"/>
  </r>
  <r>
    <d v="2013-09-22T00:00:00"/>
    <s v="ativada"/>
    <s v="propaganda Onix"/>
    <x v="14"/>
    <s v="qualificada"/>
    <n v="0.8"/>
    <n v="0"/>
    <n v="7"/>
    <n v="0"/>
    <x v="0"/>
    <x v="191"/>
    <n v="38"/>
  </r>
  <r>
    <d v="2013-08-31T00:00:00"/>
    <s v="ativada"/>
    <s v="propaganda Onix"/>
    <x v="14"/>
    <s v="qualificada"/>
    <n v="0.8"/>
    <n v="1"/>
    <n v="11"/>
    <n v="0.62"/>
    <x v="0"/>
    <x v="191"/>
    <n v="35"/>
  </r>
  <r>
    <d v="2013-08-31T00:00:00"/>
    <s v="ativada"/>
    <s v="onix LTZ 2013"/>
    <x v="10"/>
    <s v="qualificada"/>
    <n v="0.8"/>
    <n v="0"/>
    <n v="6"/>
    <n v="0"/>
    <x v="0"/>
    <x v="144"/>
    <n v="35"/>
  </r>
  <r>
    <d v="2013-09-01T00:00:00"/>
    <s v="ativada"/>
    <s v="Onix 1.8"/>
    <x v="13"/>
    <s v="qualificada"/>
    <n v="0.8"/>
    <n v="4"/>
    <n v="21"/>
    <n v="1.19"/>
    <x v="0"/>
    <x v="246"/>
    <n v="35"/>
  </r>
  <r>
    <d v="2013-09-18T00:00:00"/>
    <s v="ativada"/>
    <s v="onix LT 2012 preço"/>
    <x v="12"/>
    <s v="qualificada"/>
    <n v="0.8"/>
    <n v="1"/>
    <n v="1"/>
    <n v="0.2"/>
    <x v="0"/>
    <x v="214"/>
    <n v="38"/>
  </r>
  <r>
    <d v="2013-08-29T00:00:00"/>
    <s v="ativada"/>
    <s v="[preço Onix]"/>
    <x v="12"/>
    <s v="qualificada"/>
    <n v="0.36"/>
    <n v="35"/>
    <n v="114"/>
    <n v="4.7699999999999996"/>
    <x v="0"/>
    <x v="180"/>
    <n v="35"/>
  </r>
  <r>
    <d v="2013-09-20T00:00:00"/>
    <s v="ativada"/>
    <s v="valor onix 2012"/>
    <x v="12"/>
    <s v="qualificada"/>
    <n v="0.46"/>
    <n v="1"/>
    <n v="4"/>
    <n v="0.46"/>
    <x v="0"/>
    <x v="154"/>
    <n v="38"/>
  </r>
  <r>
    <d v="2013-08-30T00:00:00"/>
    <s v="ativada"/>
    <s v="onix 2014 1.8"/>
    <x v="13"/>
    <s v="qualificada"/>
    <n v="0.8"/>
    <n v="0"/>
    <n v="1"/>
    <n v="0"/>
    <x v="0"/>
    <x v="225"/>
    <n v="35"/>
  </r>
  <r>
    <d v="2013-08-28T00:00:00"/>
    <s v="ativada"/>
    <s v="Onix LT ficha técnica"/>
    <x v="17"/>
    <s v="qualificada"/>
    <n v="0.8"/>
    <n v="0"/>
    <n v="0"/>
    <n v="0"/>
    <x v="0"/>
    <x v="254"/>
    <n v="35"/>
  </r>
  <r>
    <d v="2013-09-18T00:00:00"/>
    <s v="ativada"/>
    <s v="onix 2012 1.4"/>
    <x v="13"/>
    <s v="qualificada"/>
    <n v="0.48"/>
    <n v="0"/>
    <n v="6"/>
    <n v="0"/>
    <x v="0"/>
    <x v="194"/>
    <n v="38"/>
  </r>
  <r>
    <d v="2013-09-18T00:00:00"/>
    <s v="ativada"/>
    <s v="carro Onix LTZ"/>
    <x v="10"/>
    <s v="qualificada"/>
    <n v="0.8"/>
    <n v="4"/>
    <n v="9"/>
    <n v="1.1200000000000001"/>
    <x v="0"/>
    <x v="188"/>
    <n v="38"/>
  </r>
  <r>
    <d v="2013-09-17T00:00:00"/>
    <s v="ativada"/>
    <s v="Onix LS preço"/>
    <x v="12"/>
    <s v="qualificada"/>
    <n v="0.8"/>
    <n v="0"/>
    <n v="2"/>
    <n v="0"/>
    <x v="0"/>
    <x v="198"/>
    <n v="38"/>
  </r>
  <r>
    <d v="2013-08-28T00:00:00"/>
    <s v="ativada"/>
    <s v="valor onix 2012"/>
    <x v="12"/>
    <s v="qualificada"/>
    <n v="0.46"/>
    <n v="1"/>
    <n v="2"/>
    <n v="0.39"/>
    <x v="0"/>
    <x v="154"/>
    <n v="35"/>
  </r>
  <r>
    <d v="2013-09-17T00:00:00"/>
    <s v="ativada"/>
    <s v="Onix LTZ GM"/>
    <x v="10"/>
    <s v="qualificada"/>
    <n v="0.8"/>
    <n v="5"/>
    <n v="19"/>
    <n v="2.36"/>
    <x v="0"/>
    <x v="217"/>
    <n v="38"/>
  </r>
  <r>
    <d v="2013-09-10T00:00:00"/>
    <s v="ativada"/>
    <s v="Onix GM mylink"/>
    <x v="15"/>
    <s v="qualificada"/>
    <n v="0.8"/>
    <n v="0"/>
    <n v="2"/>
    <n v="0"/>
    <x v="0"/>
    <x v="206"/>
    <n v="37"/>
  </r>
  <r>
    <d v="2013-09-28T00:00:00"/>
    <s v="ativada"/>
    <s v="onix 2013 1.8"/>
    <x v="13"/>
    <s v="qualificada"/>
    <n v="0.8"/>
    <n v="0"/>
    <n v="1"/>
    <n v="0"/>
    <x v="0"/>
    <x v="278"/>
    <n v="39"/>
  </r>
  <r>
    <d v="2013-09-09T00:00:00"/>
    <s v="ativada"/>
    <s v="Onix LTZ"/>
    <x v="10"/>
    <s v="qualificada"/>
    <n v="0.42"/>
    <n v="39"/>
    <n v="345"/>
    <n v="8.44"/>
    <x v="0"/>
    <x v="163"/>
    <n v="37"/>
  </r>
  <r>
    <d v="2013-09-11T00:00:00"/>
    <s v="ativada"/>
    <s v="preços onix 2013"/>
    <x v="12"/>
    <s v="qualificada"/>
    <n v="0.31"/>
    <n v="1"/>
    <n v="12"/>
    <n v="0.1"/>
    <x v="0"/>
    <x v="231"/>
    <n v="37"/>
  </r>
  <r>
    <d v="2013-09-13T00:00:00"/>
    <s v="ativada"/>
    <s v="Onix GM mylink"/>
    <x v="15"/>
    <s v="qualificada"/>
    <n v="0.8"/>
    <n v="0"/>
    <n v="3"/>
    <n v="0"/>
    <x v="0"/>
    <x v="206"/>
    <n v="37"/>
  </r>
  <r>
    <d v="2013-09-10T00:00:00"/>
    <s v="ativada"/>
    <s v="Onix especificações"/>
    <x v="17"/>
    <s v="qualificada"/>
    <n v="0.8"/>
    <n v="1"/>
    <n v="7"/>
    <n v="0.23"/>
    <x v="0"/>
    <x v="245"/>
    <n v="37"/>
  </r>
  <r>
    <d v="2013-08-31T00:00:00"/>
    <s v="ativada"/>
    <s v="Onix mylink"/>
    <x v="15"/>
    <s v="qualificada"/>
    <n v="0.7"/>
    <n v="15"/>
    <n v="224"/>
    <n v="2.2000000000000002"/>
    <x v="0"/>
    <x v="176"/>
    <n v="35"/>
  </r>
  <r>
    <d v="2013-09-09T00:00:00"/>
    <s v="ativada"/>
    <s v="quanto custa onix 2014"/>
    <x v="12"/>
    <s v="qualificada"/>
    <n v="0.8"/>
    <n v="2"/>
    <n v="7"/>
    <n v="0.26"/>
    <x v="0"/>
    <x v="195"/>
    <n v="37"/>
  </r>
  <r>
    <d v="2013-09-19T00:00:00"/>
    <s v="ativada"/>
    <s v="Onyx my link"/>
    <x v="15"/>
    <s v="qualificada"/>
    <n v="1"/>
    <n v="1"/>
    <n v="14"/>
    <n v="0.66"/>
    <x v="0"/>
    <x v="237"/>
    <n v="38"/>
  </r>
  <r>
    <d v="2013-09-03T00:00:00"/>
    <s v="ativada"/>
    <s v="valor novo Onix"/>
    <x v="12"/>
    <s v="qualificada"/>
    <n v="0.8"/>
    <n v="6"/>
    <n v="15"/>
    <n v="1.99"/>
    <x v="0"/>
    <x v="262"/>
    <n v="36"/>
  </r>
  <r>
    <d v="2013-09-25T00:00:00"/>
    <s v="ativada"/>
    <s v="quanto custa novo Onix"/>
    <x v="12"/>
    <s v="qualificada"/>
    <n v="0.8"/>
    <n v="2"/>
    <n v="4"/>
    <n v="0.49"/>
    <x v="0"/>
    <x v="243"/>
    <n v="39"/>
  </r>
  <r>
    <d v="2013-09-19T00:00:00"/>
    <s v="ativada"/>
    <s v="preço novo onix 2013"/>
    <x v="12"/>
    <s v="qualificada"/>
    <n v="0.8"/>
    <n v="2"/>
    <n v="3"/>
    <n v="0.37"/>
    <x v="0"/>
    <x v="170"/>
    <n v="38"/>
  </r>
  <r>
    <d v="2013-09-11T00:00:00"/>
    <s v="ativada"/>
    <s v="Onix LS preço"/>
    <x v="12"/>
    <s v="qualificada"/>
    <n v="0.8"/>
    <n v="1"/>
    <n v="5"/>
    <n v="0.14000000000000001"/>
    <x v="0"/>
    <x v="198"/>
    <n v="37"/>
  </r>
  <r>
    <d v="2013-09-07T00:00:00"/>
    <s v="ativada"/>
    <s v="onix LT 2013 preço"/>
    <x v="12"/>
    <s v="qualificada"/>
    <n v="0.8"/>
    <n v="0"/>
    <n v="1"/>
    <n v="0"/>
    <x v="0"/>
    <x v="185"/>
    <n v="36"/>
  </r>
  <r>
    <d v="2013-09-19T00:00:00"/>
    <s v="ativada"/>
    <s v="onix LT 2014 preço"/>
    <x v="12"/>
    <s v="qualificada"/>
    <n v="0.8"/>
    <n v="1"/>
    <n v="1"/>
    <n v="0.33"/>
    <x v="0"/>
    <x v="259"/>
    <n v="38"/>
  </r>
  <r>
    <d v="2013-08-29T00:00:00"/>
    <s v="ativada"/>
    <s v="Onix LTZ chevrolet"/>
    <x v="10"/>
    <s v="qualificada"/>
    <n v="0.65"/>
    <n v="33"/>
    <n v="163"/>
    <n v="7.48"/>
    <x v="0"/>
    <x v="137"/>
    <n v="35"/>
  </r>
  <r>
    <d v="2013-09-08T00:00:00"/>
    <s v="ativada"/>
    <s v="comercial Onix"/>
    <x v="14"/>
    <s v="qualificada"/>
    <n v="0.9"/>
    <n v="0"/>
    <n v="15"/>
    <n v="0"/>
    <x v="0"/>
    <x v="146"/>
    <n v="36"/>
  </r>
  <r>
    <d v="2013-09-01T00:00:00"/>
    <s v="ativada"/>
    <s v="Onyx 1.0"/>
    <x v="13"/>
    <s v="qualificada"/>
    <n v="0.8"/>
    <n v="0"/>
    <n v="8"/>
    <n v="0"/>
    <x v="0"/>
    <x v="190"/>
    <n v="35"/>
  </r>
  <r>
    <d v="2013-09-29T00:00:00"/>
    <s v="ativada"/>
    <s v="onix LTZ 2012 chevrolet"/>
    <x v="10"/>
    <s v="qualificada"/>
    <n v="0.8"/>
    <n v="0"/>
    <n v="1"/>
    <n v="0"/>
    <x v="0"/>
    <x v="139"/>
    <n v="39"/>
  </r>
  <r>
    <d v="2013-09-24T00:00:00"/>
    <s v="ativada"/>
    <s v="Onix LTZ chevrolet"/>
    <x v="10"/>
    <s v="qualificada"/>
    <n v="0.65"/>
    <n v="12"/>
    <n v="63"/>
    <n v="3.75"/>
    <x v="0"/>
    <x v="137"/>
    <n v="39"/>
  </r>
  <r>
    <d v="2013-09-16T00:00:00"/>
    <s v="ativada"/>
    <s v="onix LTZ 2013 valor"/>
    <x v="12"/>
    <s v="qualificada"/>
    <n v="0.8"/>
    <n v="0"/>
    <n v="1"/>
    <n v="0"/>
    <x v="0"/>
    <x v="165"/>
    <n v="38"/>
  </r>
  <r>
    <d v="2013-08-29T00:00:00"/>
    <s v="ativada"/>
    <s v="Onix LT preços"/>
    <x v="12"/>
    <s v="qualificada"/>
    <n v="0.27"/>
    <n v="0"/>
    <n v="2"/>
    <n v="0"/>
    <x v="0"/>
    <x v="248"/>
    <n v="35"/>
  </r>
  <r>
    <d v="2013-09-04T00:00:00"/>
    <s v="ativada"/>
    <s v="Onyx"/>
    <x v="11"/>
    <s v="qualificada"/>
    <n v="0.6"/>
    <n v="2"/>
    <n v="103"/>
    <n v="0.56999999999999995"/>
    <x v="0"/>
    <x v="184"/>
    <n v="36"/>
  </r>
  <r>
    <d v="2013-09-10T00:00:00"/>
    <s v="ativada"/>
    <s v="Onix LTZ ficha técnica"/>
    <x v="17"/>
    <s v="qualificada"/>
    <n v="0.8"/>
    <n v="0"/>
    <n v="1"/>
    <n v="0"/>
    <x v="0"/>
    <x v="267"/>
    <n v="37"/>
  </r>
  <r>
    <d v="2013-09-28T00:00:00"/>
    <s v="ativada"/>
    <s v="Onix 1.8"/>
    <x v="13"/>
    <s v="qualificada"/>
    <n v="0.8"/>
    <n v="3"/>
    <n v="18"/>
    <n v="0.46"/>
    <x v="0"/>
    <x v="246"/>
    <n v="39"/>
  </r>
  <r>
    <d v="2013-09-04T00:00:00"/>
    <s v="ativada"/>
    <s v="Onix 1.8"/>
    <x v="13"/>
    <s v="qualificada"/>
    <n v="0.8"/>
    <n v="3"/>
    <n v="25"/>
    <n v="0.85"/>
    <x v="0"/>
    <x v="246"/>
    <n v="36"/>
  </r>
  <r>
    <d v="2013-09-29T00:00:00"/>
    <s v="ativada"/>
    <s v="valor novo Onix"/>
    <x v="12"/>
    <s v="qualificada"/>
    <n v="0.8"/>
    <n v="0"/>
    <n v="11"/>
    <n v="0"/>
    <x v="0"/>
    <x v="262"/>
    <n v="39"/>
  </r>
  <r>
    <d v="2013-09-05T00:00:00"/>
    <s v="ativada"/>
    <s v="Onix chevrolet mylink"/>
    <x v="15"/>
    <s v="qualificada"/>
    <n v="0.8"/>
    <n v="0"/>
    <n v="2"/>
    <n v="0"/>
    <x v="0"/>
    <x v="147"/>
    <n v="36"/>
  </r>
  <r>
    <d v="2013-09-24T00:00:00"/>
    <s v="ativada"/>
    <s v="preços novo Onix"/>
    <x v="12"/>
    <s v="qualificada"/>
    <n v="0.25"/>
    <n v="6"/>
    <n v="17"/>
    <n v="0.84"/>
    <x v="0"/>
    <x v="230"/>
    <n v="39"/>
  </r>
  <r>
    <d v="2013-08-29T00:00:00"/>
    <s v="ativada"/>
    <s v="onix LTZ 2013"/>
    <x v="10"/>
    <s v="qualificada"/>
    <n v="0.8"/>
    <n v="0"/>
    <n v="6"/>
    <n v="0"/>
    <x v="0"/>
    <x v="144"/>
    <n v="35"/>
  </r>
  <r>
    <d v="2013-09-04T00:00:00"/>
    <s v="ativada"/>
    <s v="onix 2012 1.0"/>
    <x v="13"/>
    <s v="qualificada"/>
    <n v="0.63"/>
    <n v="0"/>
    <n v="4"/>
    <n v="0"/>
    <x v="0"/>
    <x v="189"/>
    <n v="36"/>
  </r>
  <r>
    <d v="2013-09-10T00:00:00"/>
    <s v="ativada"/>
    <s v="montar Onix"/>
    <x v="16"/>
    <s v="qualificada"/>
    <n v="0.9"/>
    <n v="4"/>
    <n v="7"/>
    <n v="1.25"/>
    <x v="0"/>
    <x v="149"/>
    <n v="37"/>
  </r>
  <r>
    <d v="2013-09-01T00:00:00"/>
    <s v="ativada"/>
    <s v="quanto custa Onix"/>
    <x v="12"/>
    <s v="qualificada"/>
    <n v="0.3"/>
    <n v="21"/>
    <n v="87"/>
    <n v="3.62"/>
    <x v="0"/>
    <x v="151"/>
    <n v="35"/>
  </r>
  <r>
    <d v="2013-09-26T00:00:00"/>
    <s v="ativada"/>
    <s v="Onix especificações"/>
    <x v="17"/>
    <s v="qualificada"/>
    <n v="0.8"/>
    <n v="1"/>
    <n v="8"/>
    <n v="0.4"/>
    <x v="0"/>
    <x v="245"/>
    <n v="39"/>
  </r>
  <r>
    <d v="2013-08-28T00:00:00"/>
    <s v="ativada"/>
    <s v="Onyx"/>
    <x v="11"/>
    <s v="qualificada"/>
    <n v="0.6"/>
    <n v="9"/>
    <n v="141"/>
    <n v="2.65"/>
    <x v="0"/>
    <x v="184"/>
    <n v="35"/>
  </r>
  <r>
    <d v="2013-09-09T00:00:00"/>
    <s v="ativada"/>
    <s v="preço Onix"/>
    <x v="12"/>
    <s v="qualificada"/>
    <n v="0.36"/>
    <n v="269"/>
    <n v="1279"/>
    <n v="43.45"/>
    <x v="0"/>
    <x v="180"/>
    <n v="37"/>
  </r>
  <r>
    <d v="2013-09-17T00:00:00"/>
    <s v="ativada"/>
    <s v="novo Onix 1.0"/>
    <x v="13"/>
    <s v="qualificada"/>
    <n v="0.8"/>
    <n v="0"/>
    <n v="1"/>
    <n v="0"/>
    <x v="0"/>
    <x v="141"/>
    <n v="38"/>
  </r>
  <r>
    <d v="2013-09-22T00:00:00"/>
    <s v="ativada"/>
    <s v="Novo Onix LTZ valor"/>
    <x v="12"/>
    <s v="baixo volume de pesquisa"/>
    <n v="0.8"/>
    <n v="0"/>
    <n v="1"/>
    <n v="0"/>
    <x v="0"/>
    <x v="291"/>
    <n v="38"/>
  </r>
  <r>
    <d v="2013-09-29T00:00:00"/>
    <s v="ativada"/>
    <s v="Onix LS preço"/>
    <x v="12"/>
    <s v="qualificada"/>
    <n v="0.8"/>
    <n v="0"/>
    <n v="2"/>
    <n v="0"/>
    <x v="0"/>
    <x v="198"/>
    <n v="39"/>
  </r>
  <r>
    <d v="2013-09-18T00:00:00"/>
    <s v="ativada"/>
    <s v="Onix 1.4"/>
    <x v="13"/>
    <s v="qualificada"/>
    <n v="0.55000000000000004"/>
    <n v="27"/>
    <n v="464"/>
    <n v="6.95"/>
    <x v="0"/>
    <x v="168"/>
    <n v="38"/>
  </r>
  <r>
    <d v="2013-09-24T00:00:00"/>
    <s v="ativada"/>
    <s v="novo onix LTZ 2013"/>
    <x v="10"/>
    <s v="qualificada"/>
    <n v="0.8"/>
    <n v="0"/>
    <n v="1"/>
    <n v="0"/>
    <x v="0"/>
    <x v="292"/>
    <n v="39"/>
  </r>
  <r>
    <d v="2013-09-12T00:00:00"/>
    <s v="ativada"/>
    <s v="carro onix LTZ 2014"/>
    <x v="10"/>
    <s v="qualificada"/>
    <n v="0.8"/>
    <n v="0"/>
    <n v="0"/>
    <n v="0"/>
    <x v="0"/>
    <x v="273"/>
    <n v="37"/>
  </r>
  <r>
    <d v="2013-08-29T00:00:00"/>
    <s v="ativada"/>
    <s v="Onix LT especificações"/>
    <x v="17"/>
    <s v="qualificada"/>
    <n v="0.8"/>
    <n v="0"/>
    <n v="1"/>
    <n v="0"/>
    <x v="0"/>
    <x v="172"/>
    <n v="35"/>
  </r>
  <r>
    <d v="2013-09-13T00:00:00"/>
    <s v="ativada"/>
    <s v="Onix especificações"/>
    <x v="17"/>
    <s v="qualificada"/>
    <n v="0.8"/>
    <n v="0"/>
    <n v="4"/>
    <n v="0"/>
    <x v="0"/>
    <x v="245"/>
    <n v="37"/>
  </r>
  <r>
    <d v="2013-09-12T00:00:00"/>
    <s v="ativada"/>
    <s v="preço onix 2012"/>
    <x v="12"/>
    <s v="qualificada"/>
    <n v="0.6"/>
    <n v="2"/>
    <n v="25"/>
    <n v="0.63"/>
    <x v="0"/>
    <x v="140"/>
    <n v="37"/>
  </r>
  <r>
    <d v="2013-09-25T00:00:00"/>
    <s v="ativada"/>
    <s v="montar Onix"/>
    <x v="16"/>
    <s v="qualificada"/>
    <n v="0.9"/>
    <n v="1"/>
    <n v="2"/>
    <n v="0.55000000000000004"/>
    <x v="0"/>
    <x v="149"/>
    <n v="39"/>
  </r>
  <r>
    <d v="2013-08-28T00:00:00"/>
    <s v="ativada"/>
    <s v="preço onix 2013"/>
    <x v="12"/>
    <s v="qualificada"/>
    <n v="0.34"/>
    <n v="41"/>
    <n v="149"/>
    <n v="7.2"/>
    <x v="0"/>
    <x v="204"/>
    <n v="35"/>
  </r>
  <r>
    <d v="2013-09-03T00:00:00"/>
    <s v="ativada"/>
    <s v="novo Onix"/>
    <x v="11"/>
    <s v="qualificada"/>
    <n v="0.38"/>
    <n v="21"/>
    <n v="141"/>
    <n v="2.95"/>
    <x v="0"/>
    <x v="171"/>
    <n v="36"/>
  </r>
  <r>
    <d v="2013-09-02T00:00:00"/>
    <s v="ativada"/>
    <s v="Onix LT valor"/>
    <x v="12"/>
    <s v="qualificada"/>
    <n v="0.8"/>
    <n v="0"/>
    <n v="14"/>
    <n v="0"/>
    <x v="0"/>
    <x v="166"/>
    <n v="36"/>
  </r>
  <r>
    <d v="2013-09-01T00:00:00"/>
    <s v="ativada"/>
    <s v="onix LTZ 2013 chevrolet"/>
    <x v="10"/>
    <s v="qualificada"/>
    <n v="0.8"/>
    <n v="0"/>
    <n v="3"/>
    <n v="0"/>
    <x v="0"/>
    <x v="173"/>
    <n v="35"/>
  </r>
  <r>
    <d v="2013-09-21T00:00:00"/>
    <s v="ativada"/>
    <s v="Onix 1.0"/>
    <x v="13"/>
    <s v="qualificada"/>
    <n v="0.63"/>
    <n v="25"/>
    <n v="273"/>
    <n v="9.5"/>
    <x v="0"/>
    <x v="219"/>
    <n v="38"/>
  </r>
  <r>
    <d v="2013-09-16T00:00:00"/>
    <s v="ativada"/>
    <s v="Onix LTZ"/>
    <x v="10"/>
    <s v="qualificada"/>
    <n v="0.42"/>
    <n v="45"/>
    <n v="365"/>
    <n v="11.05"/>
    <x v="0"/>
    <x v="163"/>
    <n v="38"/>
  </r>
  <r>
    <d v="2013-09-10T00:00:00"/>
    <s v="ativada"/>
    <s v="Onix 2.0"/>
    <x v="13"/>
    <s v="qualificada"/>
    <n v="0.28000000000000003"/>
    <n v="0"/>
    <n v="3"/>
    <n v="0"/>
    <x v="0"/>
    <x v="201"/>
    <n v="37"/>
  </r>
  <r>
    <d v="2013-09-08T00:00:00"/>
    <s v="ativada"/>
    <s v="preço onix 2013"/>
    <x v="12"/>
    <s v="qualificada"/>
    <n v="0.34"/>
    <n v="37"/>
    <n v="159"/>
    <n v="5.24"/>
    <x v="0"/>
    <x v="204"/>
    <n v="36"/>
  </r>
  <r>
    <d v="2013-09-19T00:00:00"/>
    <s v="ativada"/>
    <s v="quanto custa Onix"/>
    <x v="12"/>
    <s v="qualificada"/>
    <n v="0.3"/>
    <n v="6"/>
    <n v="17"/>
    <n v="0.43"/>
    <x v="0"/>
    <x v="151"/>
    <n v="38"/>
  </r>
  <r>
    <d v="2013-09-23T00:00:00"/>
    <s v="ativada"/>
    <s v="onix LT 2013 preço"/>
    <x v="12"/>
    <s v="qualificada"/>
    <n v="0.8"/>
    <n v="2"/>
    <n v="3"/>
    <n v="0.16"/>
    <x v="0"/>
    <x v="185"/>
    <n v="39"/>
  </r>
  <r>
    <d v="2013-09-21T00:00:00"/>
    <s v="ativada"/>
    <s v="montar o seu Onix"/>
    <x v="16"/>
    <s v="qualificada"/>
    <n v="0.8"/>
    <n v="16"/>
    <n v="30"/>
    <n v="3.58"/>
    <x v="0"/>
    <x v="216"/>
    <n v="38"/>
  </r>
  <r>
    <d v="2013-08-28T00:00:00"/>
    <s v="ativada"/>
    <s v="valor novo onix 2013"/>
    <x v="12"/>
    <s v="qualificada"/>
    <n v="0.8"/>
    <n v="0"/>
    <n v="0"/>
    <n v="0"/>
    <x v="0"/>
    <x v="227"/>
    <n v="35"/>
  </r>
  <r>
    <d v="2013-09-05T00:00:00"/>
    <s v="ativada"/>
    <s v="onix LT 2013 preço"/>
    <x v="12"/>
    <s v="qualificada"/>
    <n v="0.8"/>
    <n v="1"/>
    <n v="3"/>
    <n v="0.2"/>
    <x v="0"/>
    <x v="185"/>
    <n v="36"/>
  </r>
  <r>
    <d v="2013-09-07T00:00:00"/>
    <s v="ativada"/>
    <s v="onix LTZ 2014 valor"/>
    <x v="12"/>
    <s v="qualificada"/>
    <n v="0.8"/>
    <n v="0"/>
    <n v="1"/>
    <n v="0"/>
    <x v="0"/>
    <x v="276"/>
    <n v="36"/>
  </r>
  <r>
    <d v="2013-09-19T00:00:00"/>
    <s v="ativada"/>
    <s v="valores Onix"/>
    <x v="12"/>
    <s v="qualificada"/>
    <n v="0.25"/>
    <n v="1"/>
    <n v="9"/>
    <n v="0.21"/>
    <x v="0"/>
    <x v="153"/>
    <n v="38"/>
  </r>
  <r>
    <d v="2013-08-29T00:00:00"/>
    <s v="ativada"/>
    <s v="valores onix 2013"/>
    <x v="12"/>
    <s v="qualificada"/>
    <n v="0.8"/>
    <n v="0"/>
    <n v="4"/>
    <n v="0"/>
    <x v="0"/>
    <x v="255"/>
    <n v="35"/>
  </r>
  <r>
    <d v="2013-09-09T00:00:00"/>
    <s v="ativada"/>
    <s v="preço onyx 2013"/>
    <x v="12"/>
    <s v="baixo volume de pesquisa"/>
    <n v="0.8"/>
    <n v="0"/>
    <n v="5"/>
    <n v="0"/>
    <x v="0"/>
    <x v="160"/>
    <n v="37"/>
  </r>
  <r>
    <d v="2013-09-13T00:00:00"/>
    <s v="ativada"/>
    <s v="preços onix 2013"/>
    <x v="12"/>
    <s v="qualificada"/>
    <n v="0.31"/>
    <n v="3"/>
    <n v="7"/>
    <n v="0.48"/>
    <x v="0"/>
    <x v="231"/>
    <n v="37"/>
  </r>
  <r>
    <d v="2013-09-02T00:00:00"/>
    <s v="ativada"/>
    <s v="onix LTZ 2014 chevrolet"/>
    <x v="10"/>
    <s v="qualificada"/>
    <n v="0.8"/>
    <n v="2"/>
    <n v="16"/>
    <n v="0.71"/>
    <x v="0"/>
    <x v="210"/>
    <n v="36"/>
  </r>
  <r>
    <d v="2013-09-19T00:00:00"/>
    <s v="ativada"/>
    <s v="Onix chevrolet mylink"/>
    <x v="15"/>
    <s v="qualificada"/>
    <n v="0.8"/>
    <n v="0"/>
    <n v="3"/>
    <n v="0"/>
    <x v="0"/>
    <x v="147"/>
    <n v="38"/>
  </r>
  <r>
    <d v="2013-08-28T00:00:00"/>
    <s v="ativada"/>
    <s v="quanto custa Onyx"/>
    <x v="12"/>
    <s v="qualificada"/>
    <n v="0.8"/>
    <n v="1"/>
    <n v="6"/>
    <n v="0.33"/>
    <x v="0"/>
    <x v="150"/>
    <n v="35"/>
  </r>
  <r>
    <d v="2013-09-09T00:00:00"/>
    <s v="ativada"/>
    <s v="Onix LTZ quanto custa"/>
    <x v="12"/>
    <s v="qualificada"/>
    <n v="0.8"/>
    <n v="2"/>
    <n v="3"/>
    <n v="0.3"/>
    <x v="0"/>
    <x v="241"/>
    <n v="37"/>
  </r>
  <r>
    <d v="2013-09-11T00:00:00"/>
    <s v="ativada"/>
    <s v="novo Onix 1.4"/>
    <x v="13"/>
    <s v="qualificada"/>
    <n v="0.8"/>
    <n v="1"/>
    <n v="20"/>
    <n v="0.42"/>
    <x v="0"/>
    <x v="221"/>
    <n v="37"/>
  </r>
  <r>
    <d v="2013-09-21T00:00:00"/>
    <s v="ativada"/>
    <s v="preço onix 2012"/>
    <x v="12"/>
    <s v="qualificada"/>
    <n v="0.6"/>
    <n v="4"/>
    <n v="26"/>
    <n v="1.55"/>
    <x v="0"/>
    <x v="140"/>
    <n v="38"/>
  </r>
  <r>
    <d v="2013-08-28T00:00:00"/>
    <s v="ativada"/>
    <s v="preço onyx 2013"/>
    <x v="12"/>
    <s v="baixo volume de pesquisa"/>
    <n v="0.8"/>
    <n v="0"/>
    <n v="6"/>
    <n v="0"/>
    <x v="0"/>
    <x v="160"/>
    <n v="35"/>
  </r>
  <r>
    <d v="2013-09-08T00:00:00"/>
    <s v="ativada"/>
    <s v="valor onix 2014"/>
    <x v="12"/>
    <s v="qualificada"/>
    <n v="0.8"/>
    <n v="6"/>
    <n v="15"/>
    <n v="1.98"/>
    <x v="0"/>
    <x v="192"/>
    <n v="36"/>
  </r>
  <r>
    <d v="2013-09-24T00:00:00"/>
    <s v="ativada"/>
    <s v="Onix especificações"/>
    <x v="17"/>
    <s v="qualificada"/>
    <n v="0.8"/>
    <n v="2"/>
    <n v="12"/>
    <n v="0.56999999999999995"/>
    <x v="0"/>
    <x v="245"/>
    <n v="39"/>
  </r>
  <r>
    <d v="2013-08-28T00:00:00"/>
    <s v="ativada"/>
    <s v="quanto custa Onix"/>
    <x v="12"/>
    <s v="qualificada"/>
    <n v="0.3"/>
    <n v="8"/>
    <n v="37"/>
    <n v="1.47"/>
    <x v="0"/>
    <x v="151"/>
    <n v="35"/>
  </r>
  <r>
    <d v="2013-09-17T00:00:00"/>
    <s v="ativada"/>
    <s v="valor Onix"/>
    <x v="12"/>
    <s v="qualificada"/>
    <n v="0.37"/>
    <n v="26"/>
    <n v="119"/>
    <n v="4.6100000000000003"/>
    <x v="0"/>
    <x v="200"/>
    <n v="38"/>
  </r>
  <r>
    <d v="2013-09-10T00:00:00"/>
    <s v="ativada"/>
    <s v="valor Onyx"/>
    <x v="12"/>
    <s v="qualificada"/>
    <n v="0.42"/>
    <n v="1"/>
    <n v="6"/>
    <n v="0.31"/>
    <x v="0"/>
    <x v="249"/>
    <n v="37"/>
  </r>
  <r>
    <d v="2013-09-28T00:00:00"/>
    <s v="ativada"/>
    <s v="Onix"/>
    <x v="11"/>
    <s v="qualificada"/>
    <n v="0.95"/>
    <n v="245"/>
    <n v="3272"/>
    <n v="108.04"/>
    <x v="0"/>
    <x v="138"/>
    <n v="39"/>
  </r>
  <r>
    <d v="2013-09-22T00:00:00"/>
    <s v="ativada"/>
    <s v="novo onix LTZ 2014"/>
    <x v="10"/>
    <s v="qualificada"/>
    <n v="0.8"/>
    <n v="0"/>
    <n v="1"/>
    <n v="0"/>
    <x v="0"/>
    <x v="285"/>
    <n v="38"/>
  </r>
  <r>
    <d v="2013-09-01T00:00:00"/>
    <s v="ativada"/>
    <s v="valores Onix"/>
    <x v="12"/>
    <s v="qualificada"/>
    <n v="0.25"/>
    <n v="3"/>
    <n v="21"/>
    <n v="0.49"/>
    <x v="0"/>
    <x v="153"/>
    <n v="35"/>
  </r>
  <r>
    <d v="2013-09-15T00:00:00"/>
    <s v="ativada"/>
    <s v="onix LTZ 2013 chevrolet"/>
    <x v="10"/>
    <s v="qualificada"/>
    <n v="0.8"/>
    <n v="0"/>
    <n v="1"/>
    <n v="0"/>
    <x v="0"/>
    <x v="173"/>
    <n v="37"/>
  </r>
  <r>
    <d v="2013-09-09T00:00:00"/>
    <s v="ativada"/>
    <s v="Onyx news"/>
    <x v="18"/>
    <s v="qualificada"/>
    <n v="0.8"/>
    <n v="0"/>
    <n v="4"/>
    <n v="0"/>
    <x v="0"/>
    <x v="208"/>
    <n v="37"/>
  </r>
  <r>
    <d v="2013-09-22T00:00:00"/>
    <s v="ativada"/>
    <s v="Onix ficha técnica"/>
    <x v="17"/>
    <s v="qualificada"/>
    <n v="0.8"/>
    <n v="0"/>
    <n v="5"/>
    <n v="0"/>
    <x v="0"/>
    <x v="179"/>
    <n v="38"/>
  </r>
  <r>
    <d v="2013-09-13T00:00:00"/>
    <s v="ativada"/>
    <s v="quanto custa onix 2012"/>
    <x v="12"/>
    <s v="qualificada"/>
    <n v="0.8"/>
    <n v="3"/>
    <n v="7"/>
    <n v="0.53"/>
    <x v="0"/>
    <x v="186"/>
    <n v="37"/>
  </r>
  <r>
    <d v="2013-09-15T00:00:00"/>
    <s v="ativada"/>
    <s v="onix LT 2014 preço"/>
    <x v="12"/>
    <s v="qualificada"/>
    <n v="0.8"/>
    <n v="1"/>
    <n v="2"/>
    <n v="0.2"/>
    <x v="0"/>
    <x v="259"/>
    <n v="37"/>
  </r>
  <r>
    <d v="2013-09-21T00:00:00"/>
    <s v="ativada"/>
    <s v="valor onix 2014"/>
    <x v="12"/>
    <s v="qualificada"/>
    <n v="0.8"/>
    <n v="4"/>
    <n v="11"/>
    <n v="1.56"/>
    <x v="0"/>
    <x v="192"/>
    <n v="38"/>
  </r>
  <r>
    <d v="2013-09-05T00:00:00"/>
    <s v="ativada"/>
    <s v="preço novo onix 2014"/>
    <x v="12"/>
    <s v="qualificada"/>
    <n v="0.8"/>
    <n v="1"/>
    <n v="8"/>
    <n v="0.15"/>
    <x v="0"/>
    <x v="167"/>
    <n v="36"/>
  </r>
  <r>
    <d v="2013-09-08T00:00:00"/>
    <s v="ativada"/>
    <s v="valor novo Onix"/>
    <x v="12"/>
    <s v="qualificada"/>
    <n v="0.8"/>
    <n v="3"/>
    <n v="28"/>
    <n v="1.98"/>
    <x v="0"/>
    <x v="262"/>
    <n v="36"/>
  </r>
  <r>
    <d v="2013-09-24T00:00:00"/>
    <s v="ativada"/>
    <s v="onix LS 2013 preço"/>
    <x v="12"/>
    <s v="qualificada"/>
    <n v="0.8"/>
    <n v="0"/>
    <n v="2"/>
    <n v="0"/>
    <x v="0"/>
    <x v="257"/>
    <n v="39"/>
  </r>
  <r>
    <d v="2013-09-20T00:00:00"/>
    <s v="ativada"/>
    <s v="onix 2013 1.4"/>
    <x v="13"/>
    <s v="qualificada"/>
    <n v="0.8"/>
    <n v="5"/>
    <n v="41"/>
    <n v="1.86"/>
    <x v="0"/>
    <x v="256"/>
    <n v="38"/>
  </r>
  <r>
    <d v="2013-09-05T00:00:00"/>
    <s v="ativada"/>
    <s v="onix LTZ 2013"/>
    <x v="10"/>
    <s v="qualificada"/>
    <n v="0.8"/>
    <n v="2"/>
    <n v="15"/>
    <n v="0.41"/>
    <x v="0"/>
    <x v="144"/>
    <n v="36"/>
  </r>
  <r>
    <d v="2013-09-13T00:00:00"/>
    <s v="ativada"/>
    <s v="onix LTZ 2012"/>
    <x v="10"/>
    <s v="qualificada"/>
    <n v="0.8"/>
    <n v="0"/>
    <n v="14"/>
    <n v="0"/>
    <x v="0"/>
    <x v="164"/>
    <n v="37"/>
  </r>
  <r>
    <d v="2013-08-30T00:00:00"/>
    <s v="ativada"/>
    <s v="onix LT 2013 preço"/>
    <x v="12"/>
    <s v="qualificada"/>
    <n v="0.8"/>
    <n v="2"/>
    <n v="8"/>
    <n v="1.1599999999999999"/>
    <x v="0"/>
    <x v="185"/>
    <n v="35"/>
  </r>
  <r>
    <d v="2013-09-01T00:00:00"/>
    <s v="ativada"/>
    <s v="onix 2012 1.0"/>
    <x v="13"/>
    <s v="qualificada"/>
    <n v="0.63"/>
    <n v="0"/>
    <n v="2"/>
    <n v="0"/>
    <x v="0"/>
    <x v="189"/>
    <n v="35"/>
  </r>
  <r>
    <d v="2013-09-09T00:00:00"/>
    <s v="ativada"/>
    <s v="Novo Onix LTZ"/>
    <x v="10"/>
    <s v="qualificada"/>
    <n v="0.8"/>
    <n v="1"/>
    <n v="4"/>
    <n v="0.21"/>
    <x v="0"/>
    <x v="196"/>
    <n v="37"/>
  </r>
  <r>
    <d v="2013-09-15T00:00:00"/>
    <s v="ativada"/>
    <s v="Onyx my link"/>
    <x v="15"/>
    <s v="qualificada"/>
    <n v="1"/>
    <n v="0"/>
    <n v="7"/>
    <n v="0"/>
    <x v="0"/>
    <x v="237"/>
    <n v="37"/>
  </r>
  <r>
    <d v="2013-09-05T00:00:00"/>
    <s v="ativada"/>
    <s v="quanto custa Onix"/>
    <x v="12"/>
    <s v="qualificada"/>
    <n v="0.3"/>
    <n v="12"/>
    <n v="56"/>
    <n v="1.39"/>
    <x v="0"/>
    <x v="151"/>
    <n v="36"/>
  </r>
  <r>
    <d v="2013-08-31T00:00:00"/>
    <s v="ativada"/>
    <s v="valor onix 2013"/>
    <x v="12"/>
    <s v="qualificada"/>
    <n v="0.3"/>
    <n v="3"/>
    <n v="24"/>
    <n v="0.44"/>
    <x v="0"/>
    <x v="235"/>
    <n v="35"/>
  </r>
  <r>
    <d v="2013-09-21T00:00:00"/>
    <s v="ativada"/>
    <s v="preços Onix"/>
    <x v="12"/>
    <s v="qualificada"/>
    <n v="0.32"/>
    <n v="9"/>
    <n v="54"/>
    <n v="1.86"/>
    <x v="0"/>
    <x v="143"/>
    <n v="38"/>
  </r>
  <r>
    <d v="2013-09-05T00:00:00"/>
    <s v="ativada"/>
    <s v="onix LT 2013 valor"/>
    <x v="12"/>
    <s v="qualificada"/>
    <n v="0.8"/>
    <n v="0"/>
    <n v="1"/>
    <n v="0"/>
    <x v="0"/>
    <x v="287"/>
    <n v="36"/>
  </r>
  <r>
    <d v="2013-09-12T00:00:00"/>
    <s v="ativada"/>
    <s v="Onix LTZ preço"/>
    <x v="12"/>
    <s v="qualificada"/>
    <n v="0.8"/>
    <n v="4"/>
    <n v="49"/>
    <n v="1.03"/>
    <x v="0"/>
    <x v="161"/>
    <n v="37"/>
  </r>
  <r>
    <d v="2013-08-29T00:00:00"/>
    <s v="ativada"/>
    <s v="Onix detalhes"/>
    <x v="17"/>
    <s v="qualificada"/>
    <n v="0.8"/>
    <n v="0"/>
    <n v="5"/>
    <n v="0"/>
    <x v="0"/>
    <x v="229"/>
    <n v="35"/>
  </r>
  <r>
    <d v="2013-09-21T00:00:00"/>
    <s v="ativada"/>
    <s v="onix LTZ 2014 valor"/>
    <x v="12"/>
    <s v="qualificada"/>
    <n v="0.8"/>
    <n v="0"/>
    <n v="1"/>
    <n v="0"/>
    <x v="0"/>
    <x v="276"/>
    <n v="38"/>
  </r>
  <r>
    <d v="2013-09-24T00:00:00"/>
    <s v="ativada"/>
    <s v="Onyx mylink"/>
    <x v="15"/>
    <s v="qualificada"/>
    <n v="0.56000000000000005"/>
    <n v="0"/>
    <n v="4"/>
    <n v="0"/>
    <x v="0"/>
    <x v="215"/>
    <n v="39"/>
  </r>
  <r>
    <d v="2013-09-01T00:00:00"/>
    <s v="ativada"/>
    <s v="preço onix 2012"/>
    <x v="12"/>
    <s v="qualificada"/>
    <n v="0.6"/>
    <n v="6"/>
    <n v="26"/>
    <n v="2.41"/>
    <x v="0"/>
    <x v="140"/>
    <n v="35"/>
  </r>
  <r>
    <d v="2013-09-17T00:00:00"/>
    <s v="ativada"/>
    <s v="onix 2013 1.4"/>
    <x v="13"/>
    <s v="qualificada"/>
    <n v="0.8"/>
    <n v="11"/>
    <n v="44"/>
    <n v="4.66"/>
    <x v="0"/>
    <x v="256"/>
    <n v="38"/>
  </r>
  <r>
    <d v="2013-09-24T00:00:00"/>
    <s v="ativada"/>
    <s v="novo Onix"/>
    <x v="11"/>
    <s v="qualificada"/>
    <n v="0.38"/>
    <n v="4"/>
    <n v="31"/>
    <n v="0.73"/>
    <x v="0"/>
    <x v="171"/>
    <n v="39"/>
  </r>
  <r>
    <d v="2013-09-03T00:00:00"/>
    <s v="ativada"/>
    <s v="preços Onyx"/>
    <x v="12"/>
    <s v="qualificada"/>
    <n v="0.19"/>
    <n v="1"/>
    <n v="2"/>
    <n v="0.17"/>
    <x v="0"/>
    <x v="156"/>
    <n v="36"/>
  </r>
  <r>
    <d v="2013-09-29T00:00:00"/>
    <s v="ativada"/>
    <s v="onix LTZ 2014 preço"/>
    <x v="12"/>
    <s v="qualificada"/>
    <n v="0.8"/>
    <n v="0"/>
    <n v="3"/>
    <n v="0"/>
    <x v="0"/>
    <x v="155"/>
    <n v="39"/>
  </r>
  <r>
    <d v="2013-09-14T00:00:00"/>
    <s v="ativada"/>
    <s v="[preço Onix]"/>
    <x v="12"/>
    <s v="qualificada"/>
    <n v="0.36"/>
    <n v="13"/>
    <n v="78"/>
    <n v="1.74"/>
    <x v="0"/>
    <x v="180"/>
    <n v="37"/>
  </r>
  <r>
    <d v="2013-09-01T00:00:00"/>
    <s v="ativada"/>
    <s v="Onix 2.0"/>
    <x v="13"/>
    <s v="qualificada"/>
    <n v="0.28000000000000003"/>
    <n v="0"/>
    <n v="4"/>
    <n v="0"/>
    <x v="0"/>
    <x v="201"/>
    <n v="35"/>
  </r>
  <r>
    <d v="2013-09-09T00:00:00"/>
    <s v="ativada"/>
    <s v="Onix especificações"/>
    <x v="17"/>
    <s v="qualificada"/>
    <n v="0.8"/>
    <n v="0"/>
    <n v="7"/>
    <n v="0"/>
    <x v="0"/>
    <x v="245"/>
    <n v="37"/>
  </r>
  <r>
    <d v="2013-09-13T00:00:00"/>
    <s v="ativada"/>
    <s v="onix LTZ 2012 chevrolet"/>
    <x v="10"/>
    <s v="qualificada"/>
    <n v="0.8"/>
    <n v="1"/>
    <n v="2"/>
    <n v="0.18"/>
    <x v="0"/>
    <x v="139"/>
    <n v="37"/>
  </r>
  <r>
    <d v="2013-09-22T00:00:00"/>
    <s v="ativada"/>
    <s v="Onyx my link"/>
    <x v="15"/>
    <s v="qualificada"/>
    <n v="1"/>
    <n v="1"/>
    <n v="8"/>
    <n v="0.76"/>
    <x v="0"/>
    <x v="237"/>
    <n v="38"/>
  </r>
  <r>
    <d v="2013-09-13T00:00:00"/>
    <s v="ativada"/>
    <s v="Onyx 1.4"/>
    <x v="13"/>
    <s v="qualificada"/>
    <n v="0.47"/>
    <n v="0"/>
    <n v="11"/>
    <n v="0"/>
    <x v="0"/>
    <x v="251"/>
    <n v="37"/>
  </r>
  <r>
    <d v="2013-09-17T00:00:00"/>
    <s v="ativada"/>
    <s v="montar o seu Onix"/>
    <x v="16"/>
    <s v="qualificada"/>
    <n v="0.8"/>
    <n v="62"/>
    <n v="92"/>
    <n v="10.64"/>
    <x v="0"/>
    <x v="216"/>
    <n v="38"/>
  </r>
  <r>
    <d v="2013-09-29T00:00:00"/>
    <s v="ativada"/>
    <s v="preço Onyx"/>
    <x v="12"/>
    <s v="qualificada"/>
    <n v="0.55000000000000004"/>
    <n v="11"/>
    <n v="60"/>
    <n v="3.44"/>
    <x v="0"/>
    <x v="258"/>
    <n v="39"/>
  </r>
  <r>
    <d v="2013-09-11T00:00:00"/>
    <s v="ativada"/>
    <s v="Novo Onix LTZ valor"/>
    <x v="12"/>
    <s v="baixo volume de pesquisa"/>
    <n v="0.8"/>
    <n v="0"/>
    <n v="1"/>
    <n v="0"/>
    <x v="0"/>
    <x v="291"/>
    <n v="37"/>
  </r>
  <r>
    <d v="2013-09-02T00:00:00"/>
    <s v="ativada"/>
    <s v="preço onix 2013"/>
    <x v="12"/>
    <s v="qualificada"/>
    <n v="0.34"/>
    <n v="32"/>
    <n v="153"/>
    <n v="3.86"/>
    <x v="0"/>
    <x v="204"/>
    <n v="36"/>
  </r>
  <r>
    <d v="2013-09-20T00:00:00"/>
    <s v="ativada"/>
    <s v="novo onix 2014 1.4"/>
    <x v="13"/>
    <s v="qualificada"/>
    <n v="0.8"/>
    <n v="0"/>
    <n v="1"/>
    <n v="0"/>
    <x v="0"/>
    <x v="247"/>
    <n v="38"/>
  </r>
  <r>
    <d v="2013-09-21T00:00:00"/>
    <s v="ativada"/>
    <s v="Onyx news"/>
    <x v="18"/>
    <s v="qualificada"/>
    <n v="0.8"/>
    <n v="0"/>
    <n v="4"/>
    <n v="0"/>
    <x v="0"/>
    <x v="208"/>
    <n v="38"/>
  </r>
  <r>
    <d v="2013-09-08T00:00:00"/>
    <s v="ativada"/>
    <s v="Onix LS preço"/>
    <x v="12"/>
    <s v="qualificada"/>
    <n v="0.8"/>
    <n v="1"/>
    <n v="6"/>
    <n v="0.33"/>
    <x v="0"/>
    <x v="198"/>
    <n v="36"/>
  </r>
  <r>
    <d v="2013-09-21T00:00:00"/>
    <s v="ativada"/>
    <s v="Onix LTZ GM"/>
    <x v="10"/>
    <s v="qualificada"/>
    <n v="0.8"/>
    <n v="6"/>
    <n v="14"/>
    <n v="1.99"/>
    <x v="0"/>
    <x v="217"/>
    <n v="38"/>
  </r>
  <r>
    <d v="2013-09-01T00:00:00"/>
    <s v="ativada"/>
    <s v="comercial Onyx"/>
    <x v="14"/>
    <s v="baixo volume de pesquisa"/>
    <n v="0.9"/>
    <n v="0"/>
    <n v="7"/>
    <n v="0"/>
    <x v="0"/>
    <x v="181"/>
    <n v="35"/>
  </r>
  <r>
    <d v="2013-09-29T00:00:00"/>
    <s v="ativada"/>
    <s v="preço novo onix 2014"/>
    <x v="12"/>
    <s v="qualificada"/>
    <n v="0.8"/>
    <n v="2"/>
    <n v="8"/>
    <n v="0.25"/>
    <x v="0"/>
    <x v="167"/>
    <n v="39"/>
  </r>
  <r>
    <d v="2013-09-28T00:00:00"/>
    <s v="ativada"/>
    <s v="onix 2014 1.4"/>
    <x v="13"/>
    <s v="qualificada"/>
    <n v="0.7"/>
    <n v="5"/>
    <n v="55"/>
    <n v="2.3199999999999998"/>
    <x v="0"/>
    <x v="242"/>
    <n v="39"/>
  </r>
  <r>
    <d v="2013-09-24T00:00:00"/>
    <s v="ativada"/>
    <s v="Onix LTZ"/>
    <x v="10"/>
    <s v="qualificada"/>
    <n v="0.42"/>
    <n v="30"/>
    <n v="235"/>
    <n v="6.63"/>
    <x v="0"/>
    <x v="163"/>
    <n v="39"/>
  </r>
  <r>
    <d v="2013-09-16T00:00:00"/>
    <s v="ativada"/>
    <s v="Onix GM mylink"/>
    <x v="15"/>
    <s v="qualificada"/>
    <n v="0.8"/>
    <n v="2"/>
    <n v="6"/>
    <n v="0.49"/>
    <x v="0"/>
    <x v="206"/>
    <n v="38"/>
  </r>
  <r>
    <d v="2013-09-08T00:00:00"/>
    <s v="ativada"/>
    <s v="carro Onix LTZ"/>
    <x v="10"/>
    <s v="qualificada"/>
    <n v="0.8"/>
    <n v="0"/>
    <n v="7"/>
    <n v="0"/>
    <x v="0"/>
    <x v="188"/>
    <n v="36"/>
  </r>
  <r>
    <d v="2013-09-03T00:00:00"/>
    <s v="ativada"/>
    <s v="Onix ficha técnica"/>
    <x v="17"/>
    <s v="qualificada"/>
    <n v="0.8"/>
    <n v="0"/>
    <n v="4"/>
    <n v="0"/>
    <x v="0"/>
    <x v="179"/>
    <n v="36"/>
  </r>
  <r>
    <d v="2013-09-09T00:00:00"/>
    <s v="ativada"/>
    <s v="qual o valor Onix"/>
    <x v="12"/>
    <s v="qualificada"/>
    <n v="0.8"/>
    <n v="2"/>
    <n v="9"/>
    <n v="0.98"/>
    <x v="0"/>
    <x v="224"/>
    <n v="37"/>
  </r>
  <r>
    <d v="2013-09-10T00:00:00"/>
    <s v="ativada"/>
    <s v="valor novo Onix"/>
    <x v="12"/>
    <s v="qualificada"/>
    <n v="0.8"/>
    <n v="2"/>
    <n v="10"/>
    <n v="0.23"/>
    <x v="0"/>
    <x v="262"/>
    <n v="37"/>
  </r>
  <r>
    <d v="2013-08-28T00:00:00"/>
    <s v="ativada"/>
    <s v="preço Onix"/>
    <x v="12"/>
    <s v="qualificada"/>
    <n v="0.36"/>
    <n v="367"/>
    <n v="1429"/>
    <n v="70.31"/>
    <x v="0"/>
    <x v="180"/>
    <n v="35"/>
  </r>
  <r>
    <d v="2013-09-27T00:00:00"/>
    <s v="ativada"/>
    <s v="preço onix 2013"/>
    <x v="12"/>
    <s v="qualificada"/>
    <n v="0.34"/>
    <n v="32"/>
    <n v="170"/>
    <n v="5.45"/>
    <x v="0"/>
    <x v="204"/>
    <n v="39"/>
  </r>
  <r>
    <d v="2013-09-16T00:00:00"/>
    <s v="ativada"/>
    <s v="Onix LTZ chevrolet"/>
    <x v="10"/>
    <s v="qualificada"/>
    <n v="0.65"/>
    <n v="28"/>
    <n v="148"/>
    <n v="7.32"/>
    <x v="0"/>
    <x v="137"/>
    <n v="38"/>
  </r>
  <r>
    <d v="2013-09-23T00:00:00"/>
    <s v="ativada"/>
    <s v="Onix 1.4"/>
    <x v="13"/>
    <s v="qualificada"/>
    <n v="0.55000000000000004"/>
    <n v="50"/>
    <n v="670"/>
    <n v="16.12"/>
    <x v="0"/>
    <x v="168"/>
    <n v="39"/>
  </r>
  <r>
    <d v="2013-08-29T00:00:00"/>
    <s v="ativada"/>
    <s v="carros Onix LTZ"/>
    <x v="10"/>
    <s v="qualificada"/>
    <n v="0.8"/>
    <n v="0"/>
    <n v="6"/>
    <n v="0"/>
    <x v="0"/>
    <x v="182"/>
    <n v="35"/>
  </r>
  <r>
    <d v="2013-08-28T00:00:00"/>
    <s v="ativada"/>
    <s v="onix 2012 1.4"/>
    <x v="13"/>
    <s v="qualificada"/>
    <n v="0.48"/>
    <n v="0"/>
    <n v="8"/>
    <n v="0"/>
    <x v="0"/>
    <x v="194"/>
    <n v="35"/>
  </r>
  <r>
    <d v="2013-09-07T00:00:00"/>
    <s v="ativada"/>
    <s v="Novo Onix LT preço"/>
    <x v="12"/>
    <s v="qualificada"/>
    <n v="0.8"/>
    <n v="1"/>
    <n v="2"/>
    <n v="0.69"/>
    <x v="0"/>
    <x v="226"/>
    <n v="36"/>
  </r>
  <r>
    <d v="2013-09-24T00:00:00"/>
    <s v="ativada"/>
    <s v="carros Onix LTZ"/>
    <x v="10"/>
    <s v="qualificada"/>
    <n v="0.8"/>
    <n v="1"/>
    <n v="5"/>
    <n v="0.56999999999999995"/>
    <x v="0"/>
    <x v="182"/>
    <n v="39"/>
  </r>
  <r>
    <d v="2013-09-16T00:00:00"/>
    <s v="ativada"/>
    <s v="preço onix 2012"/>
    <x v="12"/>
    <s v="qualificada"/>
    <n v="0.6"/>
    <n v="5"/>
    <n v="24"/>
    <n v="1.6"/>
    <x v="0"/>
    <x v="140"/>
    <n v="38"/>
  </r>
  <r>
    <d v="2013-09-26T00:00:00"/>
    <s v="ativada"/>
    <s v="valores Onix"/>
    <x v="12"/>
    <s v="qualificada"/>
    <n v="0.25"/>
    <n v="1"/>
    <n v="13"/>
    <n v="0.17"/>
    <x v="0"/>
    <x v="153"/>
    <n v="39"/>
  </r>
  <r>
    <d v="2013-09-07T00:00:00"/>
    <s v="ativada"/>
    <s v="onix 2014 1.4"/>
    <x v="13"/>
    <s v="qualificada"/>
    <n v="0.7"/>
    <n v="2"/>
    <n v="27"/>
    <n v="0.48"/>
    <x v="0"/>
    <x v="242"/>
    <n v="36"/>
  </r>
  <r>
    <d v="2013-09-22T00:00:00"/>
    <s v="ativada"/>
    <s v="novo Onix 1.4"/>
    <x v="13"/>
    <s v="qualificada"/>
    <n v="0.8"/>
    <n v="0"/>
    <n v="6"/>
    <n v="0"/>
    <x v="0"/>
    <x v="221"/>
    <n v="38"/>
  </r>
  <r>
    <d v="2013-09-23T00:00:00"/>
    <s v="ativada"/>
    <s v="Onix LT preço"/>
    <x v="12"/>
    <s v="qualificada"/>
    <n v="0.54"/>
    <n v="2"/>
    <n v="15"/>
    <n v="0.56000000000000005"/>
    <x v="0"/>
    <x v="220"/>
    <n v="39"/>
  </r>
  <r>
    <d v="2013-09-24T00:00:00"/>
    <s v="ativada"/>
    <s v="Onyx 2.0"/>
    <x v="13"/>
    <s v="qualificada"/>
    <n v="0.8"/>
    <n v="3"/>
    <n v="33"/>
    <n v="1.21"/>
    <x v="0"/>
    <x v="142"/>
    <n v="39"/>
  </r>
  <r>
    <d v="2013-09-18T00:00:00"/>
    <s v="ativada"/>
    <s v="Onix 1.8"/>
    <x v="13"/>
    <s v="qualificada"/>
    <n v="0.8"/>
    <n v="1"/>
    <n v="10"/>
    <n v="0.43"/>
    <x v="0"/>
    <x v="246"/>
    <n v="38"/>
  </r>
  <r>
    <d v="2013-09-20T00:00:00"/>
    <s v="ativada"/>
    <s v="quanto custa onix 2013"/>
    <x v="12"/>
    <s v="qualificada"/>
    <n v="0.8"/>
    <n v="1"/>
    <n v="4"/>
    <n v="0.15"/>
    <x v="0"/>
    <x v="199"/>
    <n v="38"/>
  </r>
  <r>
    <d v="2013-09-02T00:00:00"/>
    <s v="ativada"/>
    <s v="Onix 2.0"/>
    <x v="13"/>
    <s v="qualificada"/>
    <n v="0.28000000000000003"/>
    <n v="2"/>
    <n v="5"/>
    <n v="0.13"/>
    <x v="0"/>
    <x v="201"/>
    <n v="36"/>
  </r>
  <r>
    <d v="2013-09-09T00:00:00"/>
    <s v="ativada"/>
    <s v="Onyx LTZ"/>
    <x v="10"/>
    <s v="qualificada"/>
    <n v="0.44"/>
    <n v="0"/>
    <n v="2"/>
    <n v="0"/>
    <x v="0"/>
    <x v="152"/>
    <n v="37"/>
  </r>
  <r>
    <d v="2013-09-29T00:00:00"/>
    <s v="ativada"/>
    <s v="onix LT 2013 preços"/>
    <x v="12"/>
    <s v="qualificada"/>
    <n v="0.8"/>
    <n v="0"/>
    <n v="1"/>
    <n v="0"/>
    <x v="0"/>
    <x v="293"/>
    <n v="39"/>
  </r>
  <r>
    <d v="2013-09-07T00:00:00"/>
    <s v="ativada"/>
    <s v="preço novo onix 2013"/>
    <x v="12"/>
    <s v="qualificada"/>
    <n v="0.8"/>
    <n v="0"/>
    <n v="2"/>
    <n v="0"/>
    <x v="0"/>
    <x v="170"/>
    <n v="36"/>
  </r>
  <r>
    <d v="2013-09-25T00:00:00"/>
    <s v="ativada"/>
    <s v="Onix"/>
    <x v="11"/>
    <s v="qualificada"/>
    <n v="0.95"/>
    <n v="285"/>
    <n v="3937"/>
    <n v="121.1"/>
    <x v="0"/>
    <x v="138"/>
    <n v="39"/>
  </r>
  <r>
    <d v="2013-08-28T00:00:00"/>
    <s v="ativada"/>
    <s v="Onix LS preço"/>
    <x v="12"/>
    <s v="qualificada"/>
    <n v="0.8"/>
    <n v="1"/>
    <n v="5"/>
    <n v="0.4"/>
    <x v="0"/>
    <x v="198"/>
    <n v="35"/>
  </r>
  <r>
    <d v="2013-09-14T00:00:00"/>
    <s v="ativada"/>
    <s v="Onix LTZ GM"/>
    <x v="10"/>
    <s v="qualificada"/>
    <n v="0.8"/>
    <n v="1"/>
    <n v="12"/>
    <n v="0.03"/>
    <x v="0"/>
    <x v="217"/>
    <n v="37"/>
  </r>
  <r>
    <d v="2013-09-08T00:00:00"/>
    <s v="ativada"/>
    <s v="Onix detalhes"/>
    <x v="17"/>
    <s v="qualificada"/>
    <n v="0.8"/>
    <n v="2"/>
    <n v="10"/>
    <n v="1.27"/>
    <x v="0"/>
    <x v="229"/>
    <n v="36"/>
  </r>
  <r>
    <d v="2013-09-17T00:00:00"/>
    <s v="ativada"/>
    <s v="Onix LS valor"/>
    <x v="12"/>
    <s v="qualificada"/>
    <n v="0.8"/>
    <n v="1"/>
    <n v="2"/>
    <n v="0.26"/>
    <x v="0"/>
    <x v="158"/>
    <n v="38"/>
  </r>
  <r>
    <d v="2013-09-26T00:00:00"/>
    <s v="ativada"/>
    <s v="Onix LTZ GM"/>
    <x v="10"/>
    <s v="qualificada"/>
    <n v="0.8"/>
    <n v="1"/>
    <n v="5"/>
    <n v="0.8"/>
    <x v="0"/>
    <x v="217"/>
    <n v="39"/>
  </r>
  <r>
    <d v="2013-08-30T00:00:00"/>
    <s v="ativada"/>
    <s v="Onix especificação"/>
    <x v="17"/>
    <s v="qualificada"/>
    <n v="0.8"/>
    <n v="0"/>
    <n v="2"/>
    <n v="0"/>
    <x v="0"/>
    <x v="240"/>
    <n v="35"/>
  </r>
  <r>
    <d v="2013-09-24T00:00:00"/>
    <s v="ativada"/>
    <s v="preços onix 2013"/>
    <x v="12"/>
    <s v="qualificada"/>
    <n v="0.31"/>
    <n v="3"/>
    <n v="15"/>
    <n v="0.45"/>
    <x v="0"/>
    <x v="231"/>
    <n v="39"/>
  </r>
  <r>
    <d v="2013-09-04T00:00:00"/>
    <s v="ativada"/>
    <s v="qual o valor onix 2013"/>
    <x v="12"/>
    <s v="qualificada"/>
    <n v="0.8"/>
    <n v="1"/>
    <n v="2"/>
    <n v="0.17"/>
    <x v="0"/>
    <x v="270"/>
    <n v="36"/>
  </r>
  <r>
    <d v="2013-09-01T00:00:00"/>
    <s v="ativada"/>
    <s v="Onix especificações"/>
    <x v="17"/>
    <s v="qualificada"/>
    <n v="0.8"/>
    <n v="2"/>
    <n v="15"/>
    <n v="0.5"/>
    <x v="0"/>
    <x v="245"/>
    <n v="35"/>
  </r>
  <r>
    <d v="2013-09-18T00:00:00"/>
    <s v="ativada"/>
    <s v="novo Onix"/>
    <x v="11"/>
    <s v="qualificada"/>
    <n v="0.38"/>
    <n v="4"/>
    <n v="57"/>
    <n v="0.35"/>
    <x v="0"/>
    <x v="171"/>
    <n v="38"/>
  </r>
  <r>
    <d v="2013-09-25T00:00:00"/>
    <s v="ativada"/>
    <s v="preços onix 2014"/>
    <x v="12"/>
    <s v="qualificada"/>
    <n v="0.8"/>
    <n v="5"/>
    <n v="21"/>
    <n v="1.08"/>
    <x v="0"/>
    <x v="209"/>
    <n v="39"/>
  </r>
  <r>
    <d v="2013-09-06T00:00:00"/>
    <s v="ativada"/>
    <s v="Onix 2.0"/>
    <x v="13"/>
    <s v="qualificada"/>
    <n v="0.28000000000000003"/>
    <n v="0"/>
    <n v="1"/>
    <n v="0"/>
    <x v="0"/>
    <x v="201"/>
    <n v="36"/>
  </r>
  <r>
    <d v="2013-09-21T00:00:00"/>
    <s v="ativada"/>
    <s v="onix 2013 1.0"/>
    <x v="13"/>
    <s v="qualificada"/>
    <n v="0.8"/>
    <n v="0"/>
    <n v="17"/>
    <n v="0"/>
    <x v="0"/>
    <x v="222"/>
    <n v="38"/>
  </r>
  <r>
    <d v="2013-08-28T00:00:00"/>
    <s v="ativada"/>
    <s v="novo Onix 1.4"/>
    <x v="13"/>
    <s v="qualificada"/>
    <n v="0.8"/>
    <n v="1"/>
    <n v="7"/>
    <n v="0.46"/>
    <x v="0"/>
    <x v="221"/>
    <n v="35"/>
  </r>
  <r>
    <d v="2013-09-24T00:00:00"/>
    <s v="ativada"/>
    <s v="Onix 1.4"/>
    <x v="13"/>
    <s v="qualificada"/>
    <n v="0.55000000000000004"/>
    <n v="45"/>
    <n v="588"/>
    <n v="15.42"/>
    <x v="0"/>
    <x v="168"/>
    <n v="39"/>
  </r>
  <r>
    <d v="2013-08-29T00:00:00"/>
    <s v="ativada"/>
    <s v="onix LTZ 2014"/>
    <x v="10"/>
    <s v="qualificada"/>
    <n v="0.8"/>
    <n v="5"/>
    <n v="18"/>
    <n v="1.65"/>
    <x v="0"/>
    <x v="266"/>
    <n v="35"/>
  </r>
  <r>
    <d v="2013-09-16T00:00:00"/>
    <s v="ativada"/>
    <s v="propaganda Onix"/>
    <x v="14"/>
    <s v="qualificada"/>
    <n v="0.8"/>
    <n v="1"/>
    <n v="6"/>
    <n v="0.79"/>
    <x v="0"/>
    <x v="191"/>
    <n v="38"/>
  </r>
  <r>
    <d v="2013-08-28T00:00:00"/>
    <s v="ativada"/>
    <s v="onix LTZ 2014 chevrolet"/>
    <x v="10"/>
    <s v="qualificada"/>
    <n v="0.8"/>
    <n v="1"/>
    <n v="7"/>
    <n v="0.8"/>
    <x v="0"/>
    <x v="210"/>
    <n v="35"/>
  </r>
  <r>
    <d v="2013-09-16T00:00:00"/>
    <s v="ativada"/>
    <s v="comercial Onyx"/>
    <x v="14"/>
    <s v="baixo volume de pesquisa"/>
    <n v="0.9"/>
    <n v="0"/>
    <n v="1"/>
    <n v="0"/>
    <x v="0"/>
    <x v="181"/>
    <n v="38"/>
  </r>
  <r>
    <d v="2013-09-15T00:00:00"/>
    <s v="ativada"/>
    <s v="quanto custa Onyx"/>
    <x v="12"/>
    <s v="qualificada"/>
    <n v="0.8"/>
    <n v="1"/>
    <n v="5"/>
    <n v="0.1"/>
    <x v="0"/>
    <x v="150"/>
    <n v="37"/>
  </r>
  <r>
    <d v="2013-08-28T00:00:00"/>
    <s v="ativada"/>
    <s v="Onyx mylink"/>
    <x v="15"/>
    <s v="qualificada"/>
    <n v="0.56000000000000005"/>
    <n v="2"/>
    <n v="7"/>
    <n v="0.45"/>
    <x v="0"/>
    <x v="215"/>
    <n v="35"/>
  </r>
  <r>
    <d v="2013-09-24T00:00:00"/>
    <s v="ativada"/>
    <s v="onix LT 2013 preços"/>
    <x v="12"/>
    <s v="qualificada"/>
    <n v="0.8"/>
    <n v="0"/>
    <n v="1"/>
    <n v="0"/>
    <x v="0"/>
    <x v="293"/>
    <n v="39"/>
  </r>
  <r>
    <d v="2013-09-04T00:00:00"/>
    <s v="ativada"/>
    <s v="preço onix 2012"/>
    <x v="12"/>
    <s v="qualificada"/>
    <n v="0.6"/>
    <n v="5"/>
    <n v="39"/>
    <n v="1.64"/>
    <x v="0"/>
    <x v="140"/>
    <n v="36"/>
  </r>
  <r>
    <d v="2013-09-23T00:00:00"/>
    <s v="ativada"/>
    <s v="Onix LS preço"/>
    <x v="12"/>
    <s v="qualificada"/>
    <n v="0.8"/>
    <n v="0"/>
    <n v="5"/>
    <n v="0"/>
    <x v="0"/>
    <x v="198"/>
    <n v="39"/>
  </r>
  <r>
    <d v="2013-08-30T00:00:00"/>
    <s v="ativada"/>
    <s v="Onix LTZ preços"/>
    <x v="12"/>
    <s v="qualificada"/>
    <n v="0.8"/>
    <n v="1"/>
    <n v="5"/>
    <n v="0.8"/>
    <x v="0"/>
    <x v="193"/>
    <n v="35"/>
  </r>
  <r>
    <d v="2013-09-25T00:00:00"/>
    <s v="ativada"/>
    <s v="novo Onix 1.4"/>
    <x v="13"/>
    <s v="qualificada"/>
    <n v="0.8"/>
    <n v="1"/>
    <n v="12"/>
    <n v="0.42"/>
    <x v="0"/>
    <x v="221"/>
    <n v="39"/>
  </r>
  <r>
    <d v="2013-09-10T00:00:00"/>
    <s v="ativada"/>
    <s v="preço onix 2013"/>
    <x v="12"/>
    <s v="qualificada"/>
    <n v="0.34"/>
    <n v="36"/>
    <n v="179"/>
    <n v="4.66"/>
    <x v="0"/>
    <x v="204"/>
    <n v="37"/>
  </r>
  <r>
    <d v="2013-09-23T00:00:00"/>
    <s v="ativada"/>
    <s v="preço novo onix 2014"/>
    <x v="12"/>
    <s v="qualificada"/>
    <n v="0.8"/>
    <n v="1"/>
    <n v="11"/>
    <n v="0.27"/>
    <x v="0"/>
    <x v="167"/>
    <n v="39"/>
  </r>
  <r>
    <d v="2013-09-23T00:00:00"/>
    <s v="ativada"/>
    <s v="onix 2014 1.4"/>
    <x v="13"/>
    <s v="qualificada"/>
    <n v="0.7"/>
    <n v="4"/>
    <n v="32"/>
    <n v="1.51"/>
    <x v="0"/>
    <x v="242"/>
    <n v="39"/>
  </r>
  <r>
    <d v="2013-09-21T00:00:00"/>
    <s v="ativada"/>
    <s v="Onyx LTZ"/>
    <x v="10"/>
    <s v="qualificada"/>
    <n v="0.44"/>
    <n v="0"/>
    <n v="4"/>
    <n v="0"/>
    <x v="0"/>
    <x v="152"/>
    <n v="38"/>
  </r>
  <r>
    <d v="2013-09-03T00:00:00"/>
    <s v="ativada"/>
    <s v="Onix LTZ ficha técnica"/>
    <x v="17"/>
    <s v="qualificada"/>
    <n v="0.8"/>
    <n v="1"/>
    <n v="1"/>
    <n v="0.31"/>
    <x v="0"/>
    <x v="267"/>
    <n v="36"/>
  </r>
  <r>
    <d v="2013-09-03T00:00:00"/>
    <s v="ativada"/>
    <s v="Onix 1.4"/>
    <x v="13"/>
    <s v="qualificada"/>
    <n v="0.55000000000000004"/>
    <n v="45"/>
    <n v="547"/>
    <n v="5.46"/>
    <x v="0"/>
    <x v="168"/>
    <n v="36"/>
  </r>
  <r>
    <d v="2013-09-29T00:00:00"/>
    <s v="ativada"/>
    <s v="montar o seu Onix"/>
    <x v="16"/>
    <s v="qualificada"/>
    <n v="0.8"/>
    <n v="16"/>
    <n v="40"/>
    <n v="2.6"/>
    <x v="0"/>
    <x v="216"/>
    <n v="39"/>
  </r>
  <r>
    <d v="2013-09-03T00:00:00"/>
    <s v="ativada"/>
    <s v="quanto custa onix 2014"/>
    <x v="12"/>
    <s v="qualificada"/>
    <n v="0.8"/>
    <n v="0"/>
    <n v="2"/>
    <n v="0"/>
    <x v="0"/>
    <x v="195"/>
    <n v="36"/>
  </r>
  <r>
    <d v="2013-09-04T00:00:00"/>
    <s v="ativada"/>
    <s v="Onix LS valor"/>
    <x v="12"/>
    <s v="qualificada"/>
    <n v="0.8"/>
    <n v="1"/>
    <n v="2"/>
    <n v="0.03"/>
    <x v="0"/>
    <x v="158"/>
    <n v="36"/>
  </r>
  <r>
    <d v="2013-09-12T00:00:00"/>
    <s v="ativada"/>
    <s v="onix LTZ 2013 preço"/>
    <x v="12"/>
    <s v="qualificada"/>
    <n v="0.8"/>
    <n v="0"/>
    <n v="4"/>
    <n v="0"/>
    <x v="0"/>
    <x v="223"/>
    <n v="37"/>
  </r>
  <r>
    <d v="2013-09-04T00:00:00"/>
    <s v="ativada"/>
    <s v="onix LTZ 2013 valor"/>
    <x v="12"/>
    <s v="qualificada"/>
    <n v="0.8"/>
    <n v="0"/>
    <n v="2"/>
    <n v="0"/>
    <x v="0"/>
    <x v="165"/>
    <n v="36"/>
  </r>
  <r>
    <d v="2013-09-20T00:00:00"/>
    <s v="ativada"/>
    <s v="quanto custa onix 2012"/>
    <x v="12"/>
    <s v="qualificada"/>
    <n v="0.8"/>
    <n v="2"/>
    <n v="6"/>
    <n v="0.33"/>
    <x v="0"/>
    <x v="186"/>
    <n v="38"/>
  </r>
  <r>
    <d v="2013-09-19T00:00:00"/>
    <s v="ativada"/>
    <s v="Onix GM mylink"/>
    <x v="15"/>
    <s v="qualificada"/>
    <n v="0.8"/>
    <n v="0"/>
    <n v="6"/>
    <n v="0"/>
    <x v="0"/>
    <x v="206"/>
    <n v="38"/>
  </r>
  <r>
    <d v="2013-09-01T00:00:00"/>
    <s v="ativada"/>
    <s v="onix LT 2013 preço"/>
    <x v="12"/>
    <s v="qualificada"/>
    <n v="0.8"/>
    <n v="1"/>
    <n v="2"/>
    <n v="0.48"/>
    <x v="0"/>
    <x v="185"/>
    <n v="35"/>
  </r>
  <r>
    <d v="2013-09-13T00:00:00"/>
    <s v="ativada"/>
    <s v="Onix LTZ valor"/>
    <x v="12"/>
    <s v="qualificada"/>
    <n v="0.8"/>
    <n v="3"/>
    <n v="11"/>
    <n v="0.5"/>
    <x v="0"/>
    <x v="212"/>
    <n v="37"/>
  </r>
  <r>
    <d v="2013-09-22T00:00:00"/>
    <s v="ativada"/>
    <s v="Onix LT quanto custa"/>
    <x v="12"/>
    <s v="qualificada"/>
    <n v="0.8"/>
    <n v="0"/>
    <n v="2"/>
    <n v="0"/>
    <x v="0"/>
    <x v="177"/>
    <n v="38"/>
  </r>
  <r>
    <d v="2013-09-05T00:00:00"/>
    <s v="ativada"/>
    <s v="onix LT 2012 preço"/>
    <x v="12"/>
    <s v="qualificada"/>
    <n v="0.8"/>
    <n v="0"/>
    <n v="1"/>
    <n v="0"/>
    <x v="0"/>
    <x v="214"/>
    <n v="36"/>
  </r>
  <r>
    <d v="2013-09-26T00:00:00"/>
    <s v="ativada"/>
    <s v="Onyx mylink"/>
    <x v="15"/>
    <s v="qualificada"/>
    <n v="0.56000000000000005"/>
    <n v="0"/>
    <n v="6"/>
    <n v="0"/>
    <x v="0"/>
    <x v="215"/>
    <n v="39"/>
  </r>
  <r>
    <d v="2013-09-04T00:00:00"/>
    <s v="ativada"/>
    <s v="onix LT 2014 valor"/>
    <x v="12"/>
    <s v="qualificada"/>
    <n v="0.8"/>
    <n v="0"/>
    <n v="1"/>
    <n v="0"/>
    <x v="0"/>
    <x v="268"/>
    <n v="36"/>
  </r>
  <r>
    <d v="2013-09-12T00:00:00"/>
    <s v="ativada"/>
    <s v="Onix LT especificações"/>
    <x v="17"/>
    <s v="qualificada"/>
    <n v="0.8"/>
    <n v="0"/>
    <n v="1"/>
    <n v="0"/>
    <x v="0"/>
    <x v="172"/>
    <n v="37"/>
  </r>
  <r>
    <d v="2013-09-17T00:00:00"/>
    <s v="ativada"/>
    <s v="preço Onix"/>
    <x v="12"/>
    <s v="qualificada"/>
    <n v="0.36"/>
    <n v="155"/>
    <n v="849"/>
    <n v="26.43"/>
    <x v="0"/>
    <x v="180"/>
    <n v="38"/>
  </r>
  <r>
    <d v="2013-09-07T00:00:00"/>
    <s v="ativada"/>
    <s v="Onyx 1.4"/>
    <x v="13"/>
    <s v="qualificada"/>
    <n v="0.47"/>
    <n v="0"/>
    <n v="16"/>
    <n v="0"/>
    <x v="0"/>
    <x v="251"/>
    <n v="36"/>
  </r>
  <r>
    <d v="2013-09-17T00:00:00"/>
    <s v="ativada"/>
    <s v="Onix 1.8"/>
    <x v="13"/>
    <s v="qualificada"/>
    <n v="0.8"/>
    <n v="2"/>
    <n v="13"/>
    <n v="0.87"/>
    <x v="0"/>
    <x v="246"/>
    <n v="38"/>
  </r>
  <r>
    <d v="2013-09-21T00:00:00"/>
    <s v="ativada"/>
    <s v="Onix mylink"/>
    <x v="15"/>
    <s v="qualificada"/>
    <n v="0.7"/>
    <n v="9"/>
    <n v="116"/>
    <n v="3.79"/>
    <x v="0"/>
    <x v="176"/>
    <n v="38"/>
  </r>
  <r>
    <d v="2013-09-20T00:00:00"/>
    <s v="ativada"/>
    <s v="onix LTZ 2014 preço"/>
    <x v="12"/>
    <s v="qualificada"/>
    <n v="0.8"/>
    <n v="0"/>
    <n v="3"/>
    <n v="0"/>
    <x v="0"/>
    <x v="155"/>
    <n v="38"/>
  </r>
  <r>
    <d v="2013-08-30T00:00:00"/>
    <s v="ativada"/>
    <s v="Novo Onix LTZ preço"/>
    <x v="12"/>
    <s v="qualificada"/>
    <n v="0.8"/>
    <n v="0"/>
    <n v="1"/>
    <n v="0"/>
    <x v="0"/>
    <x v="178"/>
    <n v="35"/>
  </r>
  <r>
    <d v="2013-09-02T00:00:00"/>
    <s v="ativada"/>
    <s v="preços Onix"/>
    <x v="12"/>
    <s v="qualificada"/>
    <n v="0.32"/>
    <n v="11"/>
    <n v="50"/>
    <n v="1.1399999999999999"/>
    <x v="0"/>
    <x v="143"/>
    <n v="36"/>
  </r>
  <r>
    <d v="2013-09-04T00:00:00"/>
    <s v="ativada"/>
    <s v="propaganda Onix"/>
    <x v="14"/>
    <s v="qualificada"/>
    <n v="0.8"/>
    <n v="0"/>
    <n v="12"/>
    <n v="0"/>
    <x v="0"/>
    <x v="191"/>
    <n v="36"/>
  </r>
  <r>
    <d v="2013-08-29T00:00:00"/>
    <s v="ativada"/>
    <s v="Novo Onix LTZ"/>
    <x v="10"/>
    <s v="qualificada"/>
    <n v="0.8"/>
    <n v="3"/>
    <n v="6"/>
    <n v="0.94"/>
    <x v="0"/>
    <x v="196"/>
    <n v="35"/>
  </r>
  <r>
    <d v="2013-09-25T00:00:00"/>
    <s v="ativada"/>
    <s v="novo Onyx"/>
    <x v="11"/>
    <s v="qualificada"/>
    <n v="0.8"/>
    <n v="5"/>
    <n v="49"/>
    <n v="0.99"/>
    <x v="0"/>
    <x v="157"/>
    <n v="39"/>
  </r>
  <r>
    <d v="2013-09-05T00:00:00"/>
    <s v="ativada"/>
    <s v="novo Onix 1.0"/>
    <x v="13"/>
    <s v="qualificada"/>
    <n v="0.8"/>
    <n v="0"/>
    <n v="6"/>
    <n v="0"/>
    <x v="0"/>
    <x v="141"/>
    <n v="36"/>
  </r>
  <r>
    <d v="2013-09-19T00:00:00"/>
    <s v="ativada"/>
    <s v="Onix LTZ chevrolet"/>
    <x v="10"/>
    <s v="qualificada"/>
    <n v="0.65"/>
    <n v="20"/>
    <n v="85"/>
    <n v="7.12"/>
    <x v="0"/>
    <x v="137"/>
    <n v="38"/>
  </r>
  <r>
    <d v="2013-09-21T00:00:00"/>
    <s v="ativada"/>
    <s v="Onix LTZ"/>
    <x v="10"/>
    <s v="qualificada"/>
    <n v="0.42"/>
    <n v="25"/>
    <n v="201"/>
    <n v="5.39"/>
    <x v="0"/>
    <x v="163"/>
    <n v="38"/>
  </r>
  <r>
    <d v="2013-09-11T00:00:00"/>
    <s v="ativada"/>
    <s v="carro Onix LTZ"/>
    <x v="10"/>
    <s v="qualificada"/>
    <n v="0.8"/>
    <n v="0"/>
    <n v="2"/>
    <n v="0"/>
    <x v="0"/>
    <x v="188"/>
    <n v="37"/>
  </r>
  <r>
    <d v="2013-09-02T00:00:00"/>
    <s v="ativada"/>
    <s v="onix LT 2013 preço"/>
    <x v="12"/>
    <s v="qualificada"/>
    <n v="0.8"/>
    <n v="0"/>
    <n v="2"/>
    <n v="0"/>
    <x v="0"/>
    <x v="185"/>
    <n v="36"/>
  </r>
  <r>
    <d v="2013-09-18T00:00:00"/>
    <s v="ativada"/>
    <s v="Onix 2013 mylink"/>
    <x v="15"/>
    <s v="qualificada"/>
    <n v="0.8"/>
    <n v="0"/>
    <n v="1"/>
    <n v="0"/>
    <x v="0"/>
    <x v="232"/>
    <n v="38"/>
  </r>
  <r>
    <d v="2013-09-12T00:00:00"/>
    <s v="ativada"/>
    <s v="valores onix 2013"/>
    <x v="12"/>
    <s v="qualificada"/>
    <n v="0.8"/>
    <n v="1"/>
    <n v="5"/>
    <n v="0.25"/>
    <x v="0"/>
    <x v="255"/>
    <n v="37"/>
  </r>
  <r>
    <d v="2013-09-04T00:00:00"/>
    <s v="ativada"/>
    <s v="Onix LTZ preço"/>
    <x v="12"/>
    <s v="qualificada"/>
    <n v="0.8"/>
    <n v="4"/>
    <n v="40"/>
    <n v="1.29"/>
    <x v="0"/>
    <x v="161"/>
    <n v="36"/>
  </r>
  <r>
    <d v="2013-09-14T00:00:00"/>
    <s v="ativada"/>
    <s v="quanto custa Onyx"/>
    <x v="12"/>
    <s v="qualificada"/>
    <n v="0.8"/>
    <n v="1"/>
    <n v="6"/>
    <n v="0.36"/>
    <x v="0"/>
    <x v="150"/>
    <n v="37"/>
  </r>
  <r>
    <d v="2013-09-21T00:00:00"/>
    <s v="ativada"/>
    <s v="novo Onyx"/>
    <x v="11"/>
    <s v="qualificada"/>
    <n v="0.8"/>
    <n v="10"/>
    <n v="37"/>
    <n v="3.49"/>
    <x v="0"/>
    <x v="157"/>
    <n v="38"/>
  </r>
  <r>
    <d v="2013-08-30T00:00:00"/>
    <s v="ativada"/>
    <s v="Onyx LTZ"/>
    <x v="10"/>
    <s v="qualificada"/>
    <n v="0.44"/>
    <n v="0"/>
    <n v="1"/>
    <n v="0"/>
    <x v="0"/>
    <x v="152"/>
    <n v="35"/>
  </r>
  <r>
    <d v="2013-09-02T00:00:00"/>
    <s v="ativada"/>
    <s v="onix LTZ 2014"/>
    <x v="10"/>
    <s v="qualificada"/>
    <n v="0.8"/>
    <n v="1"/>
    <n v="17"/>
    <n v="0.11"/>
    <x v="0"/>
    <x v="266"/>
    <n v="36"/>
  </r>
  <r>
    <d v="2013-09-26T00:00:00"/>
    <s v="ativada"/>
    <s v="onix LTZ 2012"/>
    <x v="10"/>
    <s v="qualificada"/>
    <n v="0.8"/>
    <n v="1"/>
    <n v="8"/>
    <n v="0.06"/>
    <x v="0"/>
    <x v="164"/>
    <n v="39"/>
  </r>
  <r>
    <d v="2013-08-31T00:00:00"/>
    <s v="ativada"/>
    <s v="onix 2012 1.4"/>
    <x v="13"/>
    <s v="qualificada"/>
    <n v="0.48"/>
    <n v="1"/>
    <n v="18"/>
    <n v="0.3"/>
    <x v="0"/>
    <x v="194"/>
    <n v="35"/>
  </r>
  <r>
    <d v="2013-09-03T00:00:00"/>
    <s v="ativada"/>
    <s v="monte Onyx"/>
    <x v="16"/>
    <s v="qualificada"/>
    <n v="0.8"/>
    <n v="3"/>
    <n v="6"/>
    <n v="0.12"/>
    <x v="0"/>
    <x v="236"/>
    <n v="36"/>
  </r>
  <r>
    <d v="2013-09-22T00:00:00"/>
    <s v="ativada"/>
    <s v="Onyx 1.0"/>
    <x v="13"/>
    <s v="qualificada"/>
    <n v="0.8"/>
    <n v="1"/>
    <n v="12"/>
    <n v="0.31"/>
    <x v="0"/>
    <x v="190"/>
    <n v="38"/>
  </r>
  <r>
    <d v="2013-09-22T00:00:00"/>
    <s v="ativada"/>
    <s v="Onyx 2.0"/>
    <x v="13"/>
    <s v="qualificada"/>
    <n v="0.8"/>
    <n v="4"/>
    <n v="28"/>
    <n v="1.49"/>
    <x v="0"/>
    <x v="142"/>
    <n v="38"/>
  </r>
  <r>
    <d v="2013-08-28T00:00:00"/>
    <s v="ativada"/>
    <s v="carro Onix LTZ"/>
    <x v="10"/>
    <s v="qualificada"/>
    <n v="0.8"/>
    <n v="1"/>
    <n v="6"/>
    <n v="0.24"/>
    <x v="0"/>
    <x v="188"/>
    <n v="35"/>
  </r>
  <r>
    <d v="2013-09-02T00:00:00"/>
    <s v="ativada"/>
    <s v="onix LTZ 2013 chevrolet"/>
    <x v="10"/>
    <s v="qualificada"/>
    <n v="0.8"/>
    <n v="0"/>
    <n v="5"/>
    <n v="0"/>
    <x v="0"/>
    <x v="173"/>
    <n v="36"/>
  </r>
  <r>
    <d v="2013-09-15T00:00:00"/>
    <s v="ativada"/>
    <s v="preços Onyx"/>
    <x v="12"/>
    <s v="qualificada"/>
    <n v="0.19"/>
    <n v="0"/>
    <n v="0"/>
    <n v="0"/>
    <x v="0"/>
    <x v="156"/>
    <n v="37"/>
  </r>
  <r>
    <d v="2013-09-06T00:00:00"/>
    <s v="ativada"/>
    <s v="novo Onix 1.4"/>
    <x v="13"/>
    <s v="qualificada"/>
    <n v="0.8"/>
    <n v="0"/>
    <n v="17"/>
    <n v="0"/>
    <x v="0"/>
    <x v="221"/>
    <n v="36"/>
  </r>
  <r>
    <d v="2013-09-05T00:00:00"/>
    <s v="ativada"/>
    <s v="Onix LT valor"/>
    <x v="12"/>
    <s v="qualificada"/>
    <n v="0.8"/>
    <n v="0"/>
    <n v="6"/>
    <n v="0"/>
    <x v="0"/>
    <x v="166"/>
    <n v="36"/>
  </r>
  <r>
    <d v="2013-08-31T00:00:00"/>
    <s v="ativada"/>
    <s v="Onix LT preço"/>
    <x v="12"/>
    <s v="qualificada"/>
    <n v="0.54"/>
    <n v="1"/>
    <n v="11"/>
    <n v="0.17"/>
    <x v="0"/>
    <x v="220"/>
    <n v="35"/>
  </r>
  <r>
    <d v="2013-09-20T00:00:00"/>
    <s v="ativada"/>
    <s v="preço onix 2014"/>
    <x v="12"/>
    <s v="qualificada"/>
    <n v="0.18"/>
    <n v="27"/>
    <n v="154"/>
    <n v="3.03"/>
    <x v="0"/>
    <x v="159"/>
    <n v="38"/>
  </r>
  <r>
    <d v="2013-09-29T00:00:00"/>
    <s v="ativada"/>
    <s v="onix LT 2013 preço"/>
    <x v="12"/>
    <s v="qualificada"/>
    <n v="0.8"/>
    <n v="0"/>
    <n v="1"/>
    <n v="0"/>
    <x v="0"/>
    <x v="185"/>
    <n v="39"/>
  </r>
  <r>
    <d v="2013-09-01T00:00:00"/>
    <s v="ativada"/>
    <s v="onix LTZ 2012"/>
    <x v="10"/>
    <s v="qualificada"/>
    <n v="0.8"/>
    <n v="1"/>
    <n v="20"/>
    <n v="0.37"/>
    <x v="0"/>
    <x v="164"/>
    <n v="35"/>
  </r>
  <r>
    <d v="2013-09-13T00:00:00"/>
    <s v="ativada"/>
    <s v="valor Onix"/>
    <x v="12"/>
    <s v="qualificada"/>
    <n v="0.37"/>
    <n v="22"/>
    <n v="107"/>
    <n v="3.38"/>
    <x v="0"/>
    <x v="200"/>
    <n v="37"/>
  </r>
  <r>
    <d v="2013-09-09T00:00:00"/>
    <s v="ativada"/>
    <s v="novo Onyx"/>
    <x v="11"/>
    <s v="qualificada"/>
    <n v="0.8"/>
    <n v="1"/>
    <n v="14"/>
    <n v="0.05"/>
    <x v="0"/>
    <x v="157"/>
    <n v="37"/>
  </r>
  <r>
    <d v="2013-09-11T00:00:00"/>
    <s v="ativada"/>
    <s v="valor onix 2013"/>
    <x v="12"/>
    <s v="qualificada"/>
    <n v="0.3"/>
    <n v="6"/>
    <n v="39"/>
    <n v="1.0900000000000001"/>
    <x v="0"/>
    <x v="235"/>
    <n v="37"/>
  </r>
  <r>
    <d v="2013-09-13T00:00:00"/>
    <s v="ativada"/>
    <s v="onix LTZ 2012 preço"/>
    <x v="12"/>
    <s v="qualificada"/>
    <n v="0.8"/>
    <n v="0"/>
    <n v="2"/>
    <n v="0"/>
    <x v="0"/>
    <x v="205"/>
    <n v="37"/>
  </r>
  <r>
    <d v="2013-09-11T00:00:00"/>
    <s v="ativada"/>
    <s v="[Onix]"/>
    <x v="11"/>
    <s v="qualificada"/>
    <n v="0.65"/>
    <n v="1051"/>
    <n v="6768"/>
    <n v="161.53"/>
    <x v="0"/>
    <x v="138"/>
    <n v="37"/>
  </r>
  <r>
    <d v="2013-09-12T00:00:00"/>
    <s v="ativada"/>
    <s v="Novo Onix LTZ chevrolet"/>
    <x v="10"/>
    <s v="qualificada"/>
    <n v="0.8"/>
    <n v="0"/>
    <n v="4"/>
    <n v="0"/>
    <x v="0"/>
    <x v="253"/>
    <n v="37"/>
  </r>
  <r>
    <d v="2013-09-28T00:00:00"/>
    <s v="ativada"/>
    <s v="valores Onix"/>
    <x v="12"/>
    <s v="qualificada"/>
    <n v="0.25"/>
    <n v="1"/>
    <n v="5"/>
    <n v="0.2"/>
    <x v="0"/>
    <x v="153"/>
    <n v="39"/>
  </r>
  <r>
    <d v="2013-09-15T00:00:00"/>
    <s v="ativada"/>
    <s v="quanto custa onix 2014"/>
    <x v="12"/>
    <s v="qualificada"/>
    <n v="0.8"/>
    <n v="1"/>
    <n v="5"/>
    <n v="0.42"/>
    <x v="0"/>
    <x v="195"/>
    <n v="37"/>
  </r>
  <r>
    <d v="2013-09-11T00:00:00"/>
    <s v="ativada"/>
    <s v="preço novo Onix"/>
    <x v="12"/>
    <s v="qualificada"/>
    <n v="0.23"/>
    <n v="6"/>
    <n v="29"/>
    <n v="0.41"/>
    <x v="0"/>
    <x v="169"/>
    <n v="37"/>
  </r>
  <r>
    <d v="2013-09-07T00:00:00"/>
    <s v="ativada"/>
    <s v="quanto custa Onix"/>
    <x v="12"/>
    <s v="qualificada"/>
    <n v="0.3"/>
    <n v="17"/>
    <n v="66"/>
    <n v="2.38"/>
    <x v="0"/>
    <x v="151"/>
    <n v="36"/>
  </r>
  <r>
    <d v="2013-09-19T00:00:00"/>
    <s v="ativada"/>
    <s v="Onix detalhes"/>
    <x v="17"/>
    <s v="qualificada"/>
    <n v="0.8"/>
    <n v="0"/>
    <n v="3"/>
    <n v="0"/>
    <x v="0"/>
    <x v="229"/>
    <n v="38"/>
  </r>
  <r>
    <d v="2013-09-14T00:00:00"/>
    <s v="ativada"/>
    <s v="qual o valor Onix"/>
    <x v="12"/>
    <s v="qualificada"/>
    <n v="0.8"/>
    <n v="1"/>
    <n v="6"/>
    <n v="0.1"/>
    <x v="0"/>
    <x v="224"/>
    <n v="37"/>
  </r>
  <r>
    <d v="2013-09-17T00:00:00"/>
    <s v="ativada"/>
    <s v="onix LTZ 2014"/>
    <x v="10"/>
    <s v="qualificada"/>
    <n v="0.8"/>
    <n v="5"/>
    <n v="25"/>
    <n v="0.42"/>
    <x v="0"/>
    <x v="266"/>
    <n v="38"/>
  </r>
  <r>
    <d v="2013-09-05T00:00:00"/>
    <s v="ativada"/>
    <s v="qual o valor Onix"/>
    <x v="12"/>
    <s v="qualificada"/>
    <n v="0.8"/>
    <n v="2"/>
    <n v="7"/>
    <n v="0.36"/>
    <x v="0"/>
    <x v="224"/>
    <n v="36"/>
  </r>
  <r>
    <d v="2013-09-02T00:00:00"/>
    <s v="ativada"/>
    <s v="novo Onyx"/>
    <x v="11"/>
    <s v="qualificada"/>
    <n v="0.8"/>
    <n v="1"/>
    <n v="11"/>
    <n v="0.14000000000000001"/>
    <x v="0"/>
    <x v="157"/>
    <n v="36"/>
  </r>
  <r>
    <d v="2013-08-30T00:00:00"/>
    <s v="ativada"/>
    <s v="monte Onix"/>
    <x v="16"/>
    <s v="qualificada"/>
    <n v="0.3"/>
    <n v="25"/>
    <n v="53"/>
    <n v="2.4900000000000002"/>
    <x v="0"/>
    <x v="175"/>
    <n v="35"/>
  </r>
  <r>
    <d v="2013-09-19T00:00:00"/>
    <s v="ativada"/>
    <s v="montar o seu Onix"/>
    <x v="16"/>
    <s v="qualificada"/>
    <n v="0.8"/>
    <n v="21"/>
    <n v="54"/>
    <n v="2.9"/>
    <x v="0"/>
    <x v="216"/>
    <n v="38"/>
  </r>
  <r>
    <d v="2013-09-15T00:00:00"/>
    <s v="ativada"/>
    <s v="onix LTZ 2012"/>
    <x v="10"/>
    <s v="qualificada"/>
    <n v="0.8"/>
    <n v="0"/>
    <n v="18"/>
    <n v="0"/>
    <x v="0"/>
    <x v="164"/>
    <n v="37"/>
  </r>
  <r>
    <d v="2013-09-18T00:00:00"/>
    <s v="ativada"/>
    <s v="Onix chevrolet my link"/>
    <x v="15"/>
    <s v="qualificada"/>
    <n v="0.8"/>
    <n v="0"/>
    <n v="2"/>
    <n v="0"/>
    <x v="0"/>
    <x v="238"/>
    <n v="38"/>
  </r>
  <r>
    <d v="2013-09-19T00:00:00"/>
    <s v="ativada"/>
    <s v="valor Onix"/>
    <x v="12"/>
    <s v="qualificada"/>
    <n v="0.37"/>
    <n v="33"/>
    <n v="137"/>
    <n v="5.79"/>
    <x v="0"/>
    <x v="200"/>
    <n v="38"/>
  </r>
  <r>
    <d v="2013-09-20T00:00:00"/>
    <s v="ativada"/>
    <s v="Onix LTZ quanto custa"/>
    <x v="12"/>
    <s v="qualificada"/>
    <n v="0.8"/>
    <n v="1"/>
    <n v="2"/>
    <n v="0.24"/>
    <x v="0"/>
    <x v="241"/>
    <n v="38"/>
  </r>
  <r>
    <d v="2013-09-20T00:00:00"/>
    <s v="ativada"/>
    <s v="Onix chevrolet my link"/>
    <x v="15"/>
    <s v="qualificada"/>
    <n v="0.8"/>
    <n v="0"/>
    <n v="4"/>
    <n v="0"/>
    <x v="0"/>
    <x v="238"/>
    <n v="38"/>
  </r>
  <r>
    <d v="2013-09-14T00:00:00"/>
    <s v="pausado"/>
    <s v="preços onix 2012"/>
    <x v="12"/>
    <s v="pausada"/>
    <n v="0.8"/>
    <n v="2"/>
    <n v="6"/>
    <n v="0.68"/>
    <x v="0"/>
    <x v="269"/>
    <n v="37"/>
  </r>
  <r>
    <d v="2013-09-11T00:00:00"/>
    <s v="ativada"/>
    <s v="Onix 1.8"/>
    <x v="13"/>
    <s v="qualificada"/>
    <n v="0.8"/>
    <n v="2"/>
    <n v="27"/>
    <n v="0.64"/>
    <x v="0"/>
    <x v="246"/>
    <n v="37"/>
  </r>
  <r>
    <d v="2013-09-14T00:00:00"/>
    <s v="ativada"/>
    <s v="onix LT 2014 chevrolet"/>
    <x v="6"/>
    <s v="qualificada"/>
    <n v="0.8"/>
    <n v="0"/>
    <n v="5"/>
    <n v="0"/>
    <x v="0"/>
    <x v="119"/>
    <n v="37"/>
  </r>
  <r>
    <d v="2013-09-14T00:00:00"/>
    <s v="ativada"/>
    <s v="Onix LS preço"/>
    <x v="12"/>
    <s v="qualificada"/>
    <n v="0.8"/>
    <n v="0"/>
    <n v="4"/>
    <n v="0"/>
    <x v="0"/>
    <x v="198"/>
    <n v="37"/>
  </r>
  <r>
    <d v="2013-09-29T00:00:00"/>
    <s v="ativada"/>
    <s v="Onix especificação"/>
    <x v="17"/>
    <s v="qualificada"/>
    <n v="0.8"/>
    <n v="0"/>
    <n v="1"/>
    <n v="0"/>
    <x v="0"/>
    <x v="240"/>
    <n v="39"/>
  </r>
  <r>
    <d v="2013-09-27T00:00:00"/>
    <s v="ativada"/>
    <s v="monte Onyx"/>
    <x v="16"/>
    <s v="qualificada"/>
    <n v="0.8"/>
    <n v="3"/>
    <n v="5"/>
    <n v="0.45"/>
    <x v="0"/>
    <x v="236"/>
    <n v="39"/>
  </r>
  <r>
    <d v="2013-09-27T00:00:00"/>
    <s v="ativada"/>
    <s v="quanto custa Onix"/>
    <x v="12"/>
    <s v="qualificada"/>
    <n v="0.3"/>
    <n v="4"/>
    <n v="28"/>
    <n v="0.4"/>
    <x v="0"/>
    <x v="151"/>
    <n v="39"/>
  </r>
  <r>
    <d v="2013-09-01T00:00:00"/>
    <s v="ativada"/>
    <s v="carro Onix LTZ"/>
    <x v="10"/>
    <s v="qualificada"/>
    <n v="0.8"/>
    <n v="0"/>
    <n v="2"/>
    <n v="0"/>
    <x v="0"/>
    <x v="188"/>
    <n v="35"/>
  </r>
  <r>
    <d v="2013-09-15T00:00:00"/>
    <s v="ativada"/>
    <s v="Onix LTZ"/>
    <x v="10"/>
    <s v="qualificada"/>
    <n v="0.42"/>
    <n v="34"/>
    <n v="275"/>
    <n v="5.37"/>
    <x v="0"/>
    <x v="163"/>
    <n v="37"/>
  </r>
  <r>
    <d v="2013-08-29T00:00:00"/>
    <s v="ativada"/>
    <s v="quanto custa onix 2012"/>
    <x v="12"/>
    <s v="qualificada"/>
    <n v="0.8"/>
    <n v="2"/>
    <n v="7"/>
    <n v="0.55000000000000004"/>
    <x v="0"/>
    <x v="186"/>
    <n v="35"/>
  </r>
  <r>
    <d v="2013-09-28T00:00:00"/>
    <s v="ativada"/>
    <s v="novo onix 2014 1.0"/>
    <x v="13"/>
    <s v="qualificada"/>
    <n v="0.8"/>
    <n v="1"/>
    <n v="1"/>
    <n v="0.64"/>
    <x v="0"/>
    <x v="263"/>
    <n v="39"/>
  </r>
  <r>
    <d v="2013-09-08T00:00:00"/>
    <s v="ativada"/>
    <s v="preços Onyx"/>
    <x v="12"/>
    <s v="qualificada"/>
    <n v="0.19"/>
    <n v="0"/>
    <n v="1"/>
    <n v="0"/>
    <x v="0"/>
    <x v="156"/>
    <n v="36"/>
  </r>
  <r>
    <d v="2013-09-24T00:00:00"/>
    <s v="ativada"/>
    <s v="onix 2013 1.0"/>
    <x v="13"/>
    <s v="qualificada"/>
    <n v="0.8"/>
    <n v="1"/>
    <n v="16"/>
    <n v="0.2"/>
    <x v="0"/>
    <x v="222"/>
    <n v="39"/>
  </r>
  <r>
    <d v="2013-09-04T00:00:00"/>
    <s v="ativada"/>
    <s v="Onix detalhes"/>
    <x v="17"/>
    <s v="qualificada"/>
    <n v="0.8"/>
    <n v="0"/>
    <n v="3"/>
    <n v="0"/>
    <x v="0"/>
    <x v="229"/>
    <n v="36"/>
  </r>
  <r>
    <d v="2013-08-29T00:00:00"/>
    <s v="ativada"/>
    <s v="onix 2012 1.0"/>
    <x v="13"/>
    <s v="qualificada"/>
    <n v="0.63"/>
    <n v="0"/>
    <n v="1"/>
    <n v="0"/>
    <x v="0"/>
    <x v="189"/>
    <n v="35"/>
  </r>
  <r>
    <d v="2013-09-05T00:00:00"/>
    <s v="ativada"/>
    <s v="preço onix 2013"/>
    <x v="12"/>
    <s v="qualificada"/>
    <n v="0.34"/>
    <n v="30"/>
    <n v="160"/>
    <n v="4.24"/>
    <x v="0"/>
    <x v="204"/>
    <n v="36"/>
  </r>
  <r>
    <d v="2013-09-29T00:00:00"/>
    <s v="ativada"/>
    <s v="onix LT 2014 chevrolet"/>
    <x v="6"/>
    <s v="qualificada"/>
    <n v="0.8"/>
    <n v="0"/>
    <n v="1"/>
    <n v="0"/>
    <x v="0"/>
    <x v="119"/>
    <n v="39"/>
  </r>
  <r>
    <d v="2013-09-24T00:00:00"/>
    <s v="ativada"/>
    <s v="Onix 2.0"/>
    <x v="13"/>
    <s v="qualificada"/>
    <n v="0.28000000000000003"/>
    <n v="0"/>
    <n v="1"/>
    <n v="0"/>
    <x v="0"/>
    <x v="201"/>
    <n v="39"/>
  </r>
  <r>
    <d v="2013-09-20T00:00:00"/>
    <s v="ativada"/>
    <s v="valores onix 2013"/>
    <x v="12"/>
    <s v="qualificada"/>
    <n v="0.8"/>
    <n v="0"/>
    <n v="0"/>
    <n v="0"/>
    <x v="0"/>
    <x v="255"/>
    <n v="38"/>
  </r>
  <r>
    <d v="2013-09-26T00:00:00"/>
    <s v="ativada"/>
    <s v="Novo Onix LTZ"/>
    <x v="10"/>
    <s v="qualificada"/>
    <n v="0.8"/>
    <n v="2"/>
    <n v="5"/>
    <n v="0.52"/>
    <x v="0"/>
    <x v="196"/>
    <n v="39"/>
  </r>
  <r>
    <d v="2013-09-06T00:00:00"/>
    <s v="ativada"/>
    <s v="preço novo onix 2014"/>
    <x v="12"/>
    <s v="qualificada"/>
    <n v="0.8"/>
    <n v="0"/>
    <n v="4"/>
    <n v="0"/>
    <x v="0"/>
    <x v="167"/>
    <n v="36"/>
  </r>
  <r>
    <d v="2013-09-03T00:00:00"/>
    <s v="ativada"/>
    <s v="Onix mylink"/>
    <x v="15"/>
    <s v="qualificada"/>
    <n v="0.7"/>
    <n v="19"/>
    <n v="191"/>
    <n v="2.34"/>
    <x v="0"/>
    <x v="176"/>
    <n v="36"/>
  </r>
  <r>
    <d v="2013-09-25T00:00:00"/>
    <s v="ativada"/>
    <s v="novo Onix"/>
    <x v="11"/>
    <s v="qualificada"/>
    <n v="0.38"/>
    <n v="6"/>
    <n v="30"/>
    <n v="1.36"/>
    <x v="0"/>
    <x v="171"/>
    <n v="39"/>
  </r>
  <r>
    <d v="2013-09-22T00:00:00"/>
    <s v="ativada"/>
    <s v="preço onix 2013"/>
    <x v="12"/>
    <s v="qualificada"/>
    <n v="0.34"/>
    <n v="39"/>
    <n v="175"/>
    <n v="5.69"/>
    <x v="0"/>
    <x v="204"/>
    <n v="38"/>
  </r>
  <r>
    <d v="2013-09-11T00:00:00"/>
    <s v="ativada"/>
    <s v="Onix 1.0"/>
    <x v="13"/>
    <s v="qualificada"/>
    <n v="0.63"/>
    <n v="7"/>
    <n v="251"/>
    <n v="0.95"/>
    <x v="0"/>
    <x v="219"/>
    <n v="37"/>
  </r>
  <r>
    <d v="2013-09-02T00:00:00"/>
    <s v="ativada"/>
    <s v="Onyx 1.0"/>
    <x v="13"/>
    <s v="qualificada"/>
    <n v="0.8"/>
    <n v="0"/>
    <n v="12"/>
    <n v="0"/>
    <x v="0"/>
    <x v="190"/>
    <n v="36"/>
  </r>
  <r>
    <d v="2013-09-13T00:00:00"/>
    <s v="ativada"/>
    <s v="valores Onix"/>
    <x v="12"/>
    <s v="qualificada"/>
    <n v="0.25"/>
    <n v="2"/>
    <n v="14"/>
    <n v="0.25"/>
    <x v="0"/>
    <x v="153"/>
    <n v="37"/>
  </r>
  <r>
    <d v="2013-09-24T00:00:00"/>
    <s v="ativada"/>
    <s v="preço novo onix 2014"/>
    <x v="12"/>
    <s v="qualificada"/>
    <n v="0.8"/>
    <n v="2"/>
    <n v="8"/>
    <n v="0.2"/>
    <x v="0"/>
    <x v="167"/>
    <n v="39"/>
  </r>
  <r>
    <d v="2013-09-02T00:00:00"/>
    <s v="ativada"/>
    <s v="Novo Onix LTZ"/>
    <x v="10"/>
    <s v="qualificada"/>
    <n v="0.8"/>
    <n v="0"/>
    <n v="6"/>
    <n v="0"/>
    <x v="0"/>
    <x v="196"/>
    <n v="36"/>
  </r>
  <r>
    <d v="2013-09-06T00:00:00"/>
    <s v="pausado"/>
    <s v="preços onix 2012"/>
    <x v="12"/>
    <s v="pausada"/>
    <n v="0.8"/>
    <n v="3"/>
    <n v="16"/>
    <n v="1.08"/>
    <x v="0"/>
    <x v="269"/>
    <n v="36"/>
  </r>
  <r>
    <d v="2013-09-03T00:00:00"/>
    <s v="ativada"/>
    <s v="Onyx news"/>
    <x v="18"/>
    <s v="qualificada"/>
    <n v="0.8"/>
    <n v="1"/>
    <n v="7"/>
    <n v="0.41"/>
    <x v="0"/>
    <x v="208"/>
    <n v="36"/>
  </r>
  <r>
    <d v="2013-09-08T00:00:00"/>
    <s v="ativada"/>
    <s v="preço Onyx"/>
    <x v="12"/>
    <s v="qualificada"/>
    <n v="0.55000000000000004"/>
    <n v="36"/>
    <n v="173"/>
    <n v="7.82"/>
    <x v="0"/>
    <x v="258"/>
    <n v="36"/>
  </r>
  <r>
    <d v="2013-09-05T00:00:00"/>
    <s v="ativada"/>
    <s v="carros Onix LTZ"/>
    <x v="10"/>
    <s v="qualificada"/>
    <n v="0.8"/>
    <n v="0"/>
    <n v="6"/>
    <n v="0"/>
    <x v="0"/>
    <x v="182"/>
    <n v="36"/>
  </r>
  <r>
    <d v="2013-09-08T00:00:00"/>
    <s v="ativada"/>
    <s v="Onix LTZ GM"/>
    <x v="10"/>
    <s v="qualificada"/>
    <n v="0.8"/>
    <n v="2"/>
    <n v="20"/>
    <n v="1.26"/>
    <x v="0"/>
    <x v="217"/>
    <n v="36"/>
  </r>
  <r>
    <d v="2013-09-19T00:00:00"/>
    <s v="ativada"/>
    <s v="Novo Onix LTZ chevrolet"/>
    <x v="10"/>
    <s v="qualificada"/>
    <n v="0.8"/>
    <n v="1"/>
    <n v="3"/>
    <n v="0.41"/>
    <x v="0"/>
    <x v="253"/>
    <n v="38"/>
  </r>
  <r>
    <d v="2013-09-15T00:00:00"/>
    <s v="ativada"/>
    <s v="Onix detalhes"/>
    <x v="17"/>
    <s v="qualificada"/>
    <n v="0.8"/>
    <n v="3"/>
    <n v="8"/>
    <n v="0.99"/>
    <x v="0"/>
    <x v="229"/>
    <n v="37"/>
  </r>
  <r>
    <d v="2013-09-11T00:00:00"/>
    <s v="ativada"/>
    <s v="onix LTZ 2014 preço"/>
    <x v="12"/>
    <s v="qualificada"/>
    <n v="0.8"/>
    <n v="2"/>
    <n v="6"/>
    <n v="0.19"/>
    <x v="0"/>
    <x v="155"/>
    <n v="37"/>
  </r>
  <r>
    <d v="2013-09-05T00:00:00"/>
    <s v="ativada"/>
    <s v="onix LT 2014 preço"/>
    <x v="12"/>
    <s v="qualificada"/>
    <n v="0.8"/>
    <n v="0"/>
    <n v="1"/>
    <n v="0"/>
    <x v="0"/>
    <x v="259"/>
    <n v="36"/>
  </r>
  <r>
    <d v="2013-09-29T00:00:00"/>
    <s v="ativada"/>
    <s v="onix LT 2012 preço"/>
    <x v="12"/>
    <s v="qualificada"/>
    <n v="0.8"/>
    <n v="0"/>
    <n v="1"/>
    <n v="0"/>
    <x v="0"/>
    <x v="214"/>
    <n v="39"/>
  </r>
  <r>
    <d v="2013-09-21T00:00:00"/>
    <s v="ativada"/>
    <s v="Onix LT preço"/>
    <x v="12"/>
    <s v="qualificada"/>
    <n v="0.54"/>
    <n v="1"/>
    <n v="6"/>
    <n v="0.43"/>
    <x v="0"/>
    <x v="220"/>
    <n v="38"/>
  </r>
  <r>
    <d v="2013-09-10T00:00:00"/>
    <s v="ativada"/>
    <s v="Onix LTZ valor"/>
    <x v="12"/>
    <s v="qualificada"/>
    <n v="0.8"/>
    <n v="1"/>
    <n v="9"/>
    <n v="0.2"/>
    <x v="0"/>
    <x v="212"/>
    <n v="37"/>
  </r>
  <r>
    <d v="2013-08-31T00:00:00"/>
    <s v="ativada"/>
    <s v="Onix LTZ quanto custa"/>
    <x v="12"/>
    <s v="qualificada"/>
    <n v="0.8"/>
    <n v="1"/>
    <n v="3"/>
    <n v="0.38"/>
    <x v="0"/>
    <x v="241"/>
    <n v="35"/>
  </r>
  <r>
    <d v="2013-09-17T00:00:00"/>
    <s v="ativada"/>
    <s v="[preço Onix]"/>
    <x v="12"/>
    <s v="qualificada"/>
    <n v="0.36"/>
    <n v="15"/>
    <n v="113"/>
    <n v="2.2000000000000002"/>
    <x v="0"/>
    <x v="180"/>
    <n v="38"/>
  </r>
  <r>
    <d v="2013-08-28T00:00:00"/>
    <s v="ativada"/>
    <s v="Novo Onix LT preço"/>
    <x v="12"/>
    <s v="qualificada"/>
    <n v="0.8"/>
    <n v="0"/>
    <n v="1"/>
    <n v="0"/>
    <x v="0"/>
    <x v="226"/>
    <n v="35"/>
  </r>
  <r>
    <d v="2013-08-30T00:00:00"/>
    <s v="ativada"/>
    <s v="propaganda Onix"/>
    <x v="14"/>
    <s v="qualificada"/>
    <n v="0.8"/>
    <n v="0"/>
    <n v="9"/>
    <n v="0"/>
    <x v="0"/>
    <x v="191"/>
    <n v="35"/>
  </r>
  <r>
    <d v="2013-09-22T00:00:00"/>
    <s v="ativada"/>
    <s v="onix LT 2013 preços"/>
    <x v="12"/>
    <s v="qualificada"/>
    <n v="0.8"/>
    <n v="1"/>
    <n v="1"/>
    <n v="0.54"/>
    <x v="0"/>
    <x v="293"/>
    <n v="38"/>
  </r>
  <r>
    <d v="2013-09-03T00:00:00"/>
    <s v="ativada"/>
    <s v="[preço Onix]"/>
    <x v="12"/>
    <s v="qualificada"/>
    <n v="0.36"/>
    <n v="27"/>
    <n v="115"/>
    <n v="3.84"/>
    <x v="0"/>
    <x v="180"/>
    <n v="36"/>
  </r>
  <r>
    <d v="2013-09-07T00:00:00"/>
    <s v="ativada"/>
    <s v="Novo Onix LTZ chevrolet"/>
    <x v="10"/>
    <s v="qualificada"/>
    <n v="0.8"/>
    <n v="0"/>
    <n v="1"/>
    <n v="0"/>
    <x v="0"/>
    <x v="253"/>
    <n v="36"/>
  </r>
  <r>
    <d v="2013-09-21T00:00:00"/>
    <s v="ativada"/>
    <s v="[preço Onix]"/>
    <x v="12"/>
    <s v="qualificada"/>
    <n v="0.36"/>
    <n v="20"/>
    <n v="73"/>
    <n v="4.51"/>
    <x v="0"/>
    <x v="180"/>
    <n v="38"/>
  </r>
  <r>
    <d v="2013-09-29T00:00:00"/>
    <s v="ativada"/>
    <s v="Onix especificações"/>
    <x v="17"/>
    <s v="qualificada"/>
    <n v="0.8"/>
    <n v="1"/>
    <n v="10"/>
    <n v="0.51"/>
    <x v="0"/>
    <x v="245"/>
    <n v="39"/>
  </r>
  <r>
    <d v="2013-09-29T00:00:00"/>
    <s v="ativada"/>
    <s v="onix LTZ 2012"/>
    <x v="10"/>
    <s v="qualificada"/>
    <n v="0.8"/>
    <n v="1"/>
    <n v="8"/>
    <n v="0.73"/>
    <x v="0"/>
    <x v="164"/>
    <n v="39"/>
  </r>
  <r>
    <d v="2013-08-28T00:00:00"/>
    <s v="ativada"/>
    <s v="Onix LT valor"/>
    <x v="12"/>
    <s v="qualificada"/>
    <n v="0.8"/>
    <n v="3"/>
    <n v="8"/>
    <n v="0.44"/>
    <x v="0"/>
    <x v="166"/>
    <n v="35"/>
  </r>
  <r>
    <d v="2013-08-31T00:00:00"/>
    <s v="ativada"/>
    <s v="monte Onix"/>
    <x v="16"/>
    <s v="qualificada"/>
    <n v="0.3"/>
    <n v="18"/>
    <n v="40"/>
    <n v="1.17"/>
    <x v="0"/>
    <x v="175"/>
    <n v="35"/>
  </r>
  <r>
    <d v="2013-09-28T00:00:00"/>
    <s v="ativada"/>
    <s v="Onyx 2.0"/>
    <x v="13"/>
    <s v="qualificada"/>
    <n v="0.8"/>
    <n v="1"/>
    <n v="30"/>
    <n v="0.45"/>
    <x v="0"/>
    <x v="142"/>
    <n v="39"/>
  </r>
  <r>
    <d v="2013-09-09T00:00:00"/>
    <s v="ativada"/>
    <s v="valor Onix"/>
    <x v="12"/>
    <s v="qualificada"/>
    <n v="0.37"/>
    <n v="29"/>
    <n v="143"/>
    <n v="3.73"/>
    <x v="0"/>
    <x v="200"/>
    <n v="37"/>
  </r>
  <r>
    <d v="2013-09-27T00:00:00"/>
    <s v="ativada"/>
    <s v="Onix ficha técnica"/>
    <x v="17"/>
    <s v="qualificada"/>
    <n v="0.8"/>
    <n v="0"/>
    <n v="4"/>
    <n v="0"/>
    <x v="0"/>
    <x v="179"/>
    <n v="39"/>
  </r>
  <r>
    <d v="2013-09-06T00:00:00"/>
    <s v="ativada"/>
    <s v="monte Onix"/>
    <x v="16"/>
    <s v="qualificada"/>
    <n v="0.3"/>
    <n v="19"/>
    <n v="43"/>
    <n v="1.22"/>
    <x v="0"/>
    <x v="175"/>
    <n v="36"/>
  </r>
  <r>
    <d v="2013-09-24T00:00:00"/>
    <s v="ativada"/>
    <s v="Onix LS preço"/>
    <x v="12"/>
    <s v="qualificada"/>
    <n v="0.8"/>
    <n v="0"/>
    <n v="2"/>
    <n v="0"/>
    <x v="0"/>
    <x v="198"/>
    <n v="39"/>
  </r>
  <r>
    <d v="2013-09-29T00:00:00"/>
    <s v="ativada"/>
    <s v="Onix chevrolet my link"/>
    <x v="15"/>
    <s v="qualificada"/>
    <n v="0.8"/>
    <n v="0"/>
    <n v="2"/>
    <n v="0"/>
    <x v="0"/>
    <x v="238"/>
    <n v="39"/>
  </r>
  <r>
    <d v="2013-09-08T00:00:00"/>
    <s v="ativada"/>
    <s v="monte Onyx"/>
    <x v="16"/>
    <s v="qualificada"/>
    <n v="0.8"/>
    <n v="0"/>
    <n v="3"/>
    <n v="0"/>
    <x v="0"/>
    <x v="236"/>
    <n v="36"/>
  </r>
  <r>
    <d v="2013-09-03T00:00:00"/>
    <s v="ativada"/>
    <s v="onix 2014 1.8"/>
    <x v="13"/>
    <s v="qualificada"/>
    <n v="0.8"/>
    <n v="0"/>
    <n v="1"/>
    <n v="0"/>
    <x v="0"/>
    <x v="225"/>
    <n v="36"/>
  </r>
  <r>
    <d v="2013-09-08T00:00:00"/>
    <s v="ativada"/>
    <s v="onix LTZ 2012 chevrolet"/>
    <x v="10"/>
    <s v="qualificada"/>
    <n v="0.8"/>
    <n v="1"/>
    <n v="2"/>
    <n v="0.37"/>
    <x v="0"/>
    <x v="139"/>
    <n v="36"/>
  </r>
  <r>
    <d v="2013-09-01T00:00:00"/>
    <s v="ativada"/>
    <s v="[preço Onix]"/>
    <x v="12"/>
    <s v="qualificada"/>
    <n v="0.36"/>
    <n v="41"/>
    <n v="115"/>
    <n v="6.9"/>
    <x v="0"/>
    <x v="180"/>
    <n v="35"/>
  </r>
  <r>
    <d v="2013-09-05T00:00:00"/>
    <s v="ativada"/>
    <s v="onix LTZ 2014"/>
    <x v="10"/>
    <s v="qualificada"/>
    <n v="0.8"/>
    <n v="4"/>
    <n v="17"/>
    <n v="1.49"/>
    <x v="0"/>
    <x v="266"/>
    <n v="36"/>
  </r>
  <r>
    <d v="2013-08-29T00:00:00"/>
    <s v="ativada"/>
    <s v="Onyx my link"/>
    <x v="15"/>
    <s v="qualificada"/>
    <n v="1"/>
    <n v="0"/>
    <n v="8"/>
    <n v="0"/>
    <x v="0"/>
    <x v="237"/>
    <n v="35"/>
  </r>
  <r>
    <d v="2013-09-15T00:00:00"/>
    <s v="ativada"/>
    <s v="Onix my link"/>
    <x v="15"/>
    <s v="qualificada"/>
    <n v="0.8"/>
    <n v="0"/>
    <n v="25"/>
    <n v="0"/>
    <x v="0"/>
    <x v="183"/>
    <n v="37"/>
  </r>
  <r>
    <d v="2013-09-16T00:00:00"/>
    <s v="ativada"/>
    <s v="propaganda Onyx"/>
    <x v="14"/>
    <s v="qualificada"/>
    <n v="0.8"/>
    <n v="0"/>
    <n v="3"/>
    <n v="0"/>
    <x v="0"/>
    <x v="239"/>
    <n v="38"/>
  </r>
  <r>
    <d v="2013-09-07T00:00:00"/>
    <s v="ativada"/>
    <s v="Onyx 2.0"/>
    <x v="13"/>
    <s v="qualificada"/>
    <n v="0.8"/>
    <n v="1"/>
    <n v="33"/>
    <n v="0.7"/>
    <x v="0"/>
    <x v="142"/>
    <n v="36"/>
  </r>
  <r>
    <d v="2013-09-15T00:00:00"/>
    <s v="ativada"/>
    <s v="Novo Onix LTZ"/>
    <x v="10"/>
    <s v="qualificada"/>
    <n v="0.8"/>
    <n v="1"/>
    <n v="4"/>
    <n v="0.03"/>
    <x v="0"/>
    <x v="196"/>
    <n v="37"/>
  </r>
  <r>
    <d v="2013-09-07T00:00:00"/>
    <s v="pausado"/>
    <s v="preços onix 2012"/>
    <x v="12"/>
    <s v="pausada"/>
    <n v="0.8"/>
    <n v="1"/>
    <n v="10"/>
    <n v="0.06"/>
    <x v="0"/>
    <x v="269"/>
    <n v="36"/>
  </r>
  <r>
    <d v="2013-09-09T00:00:00"/>
    <s v="ativada"/>
    <s v="comercial Onix"/>
    <x v="14"/>
    <s v="qualificada"/>
    <n v="0.9"/>
    <n v="0"/>
    <n v="18"/>
    <n v="0"/>
    <x v="0"/>
    <x v="146"/>
    <n v="37"/>
  </r>
  <r>
    <d v="2013-09-25T00:00:00"/>
    <s v="ativada"/>
    <s v="onix 2014 1.4"/>
    <x v="13"/>
    <s v="qualificada"/>
    <n v="0.7"/>
    <n v="4"/>
    <n v="32"/>
    <n v="1.64"/>
    <x v="0"/>
    <x v="242"/>
    <n v="39"/>
  </r>
  <r>
    <d v="2013-09-08T00:00:00"/>
    <s v="ativada"/>
    <s v="Onyx my link"/>
    <x v="15"/>
    <s v="qualificada"/>
    <n v="1"/>
    <n v="3"/>
    <n v="17"/>
    <n v="1.41"/>
    <x v="0"/>
    <x v="237"/>
    <n v="36"/>
  </r>
  <r>
    <d v="2013-09-01T00:00:00"/>
    <s v="ativada"/>
    <s v="Onyx LTZ"/>
    <x v="10"/>
    <s v="qualificada"/>
    <n v="0.44"/>
    <n v="0"/>
    <n v="4"/>
    <n v="0"/>
    <x v="0"/>
    <x v="152"/>
    <n v="35"/>
  </r>
  <r>
    <d v="2013-09-01T00:00:00"/>
    <s v="ativada"/>
    <s v="Novo Onix LTZ preço"/>
    <x v="12"/>
    <s v="qualificada"/>
    <n v="0.8"/>
    <n v="0"/>
    <n v="2"/>
    <n v="0"/>
    <x v="0"/>
    <x v="178"/>
    <n v="35"/>
  </r>
  <r>
    <d v="2013-09-25T00:00:00"/>
    <s v="ativada"/>
    <s v="Onix chevrolet mylink"/>
    <x v="15"/>
    <s v="qualificada"/>
    <n v="0.8"/>
    <n v="1"/>
    <n v="6"/>
    <n v="0.47"/>
    <x v="0"/>
    <x v="147"/>
    <n v="39"/>
  </r>
  <r>
    <d v="2013-09-10T00:00:00"/>
    <s v="ativada"/>
    <s v="onix LTZ 2014 chevrolet"/>
    <x v="10"/>
    <s v="qualificada"/>
    <n v="0.8"/>
    <n v="4"/>
    <n v="12"/>
    <n v="1.1399999999999999"/>
    <x v="0"/>
    <x v="210"/>
    <n v="37"/>
  </r>
  <r>
    <d v="2013-09-07T00:00:00"/>
    <s v="ativada"/>
    <s v="Onix LS preço"/>
    <x v="12"/>
    <s v="qualificada"/>
    <n v="0.8"/>
    <n v="0"/>
    <n v="2"/>
    <n v="0"/>
    <x v="0"/>
    <x v="198"/>
    <n v="36"/>
  </r>
  <r>
    <d v="2013-09-17T00:00:00"/>
    <s v="ativada"/>
    <s v="Onix detalhes"/>
    <x v="17"/>
    <s v="qualificada"/>
    <n v="0.8"/>
    <n v="0"/>
    <n v="1"/>
    <n v="0"/>
    <x v="0"/>
    <x v="229"/>
    <n v="38"/>
  </r>
  <r>
    <d v="2013-09-02T00:00:00"/>
    <s v="ativada"/>
    <s v="preços novo Onix"/>
    <x v="12"/>
    <s v="qualificada"/>
    <n v="0.25"/>
    <n v="2"/>
    <n v="3"/>
    <n v="0.19"/>
    <x v="0"/>
    <x v="230"/>
    <n v="36"/>
  </r>
  <r>
    <d v="2013-09-20T00:00:00"/>
    <s v="ativada"/>
    <s v="preço novo onix 2013"/>
    <x v="12"/>
    <s v="qualificada"/>
    <n v="0.8"/>
    <n v="0"/>
    <n v="4"/>
    <n v="0"/>
    <x v="0"/>
    <x v="170"/>
    <n v="38"/>
  </r>
  <r>
    <d v="2013-09-28T00:00:00"/>
    <s v="ativada"/>
    <s v="preços onix 2013"/>
    <x v="12"/>
    <s v="qualificada"/>
    <n v="0.31"/>
    <n v="0"/>
    <n v="3"/>
    <n v="0"/>
    <x v="0"/>
    <x v="231"/>
    <n v="39"/>
  </r>
  <r>
    <d v="2013-08-30T00:00:00"/>
    <s v="ativada"/>
    <s v="carros Onix LTZ"/>
    <x v="10"/>
    <s v="qualificada"/>
    <n v="0.8"/>
    <n v="0"/>
    <n v="3"/>
    <n v="0"/>
    <x v="0"/>
    <x v="182"/>
    <n v="35"/>
  </r>
  <r>
    <d v="2013-08-30T00:00:00"/>
    <s v="ativada"/>
    <s v="preços onix 2013"/>
    <x v="12"/>
    <s v="qualificada"/>
    <n v="0.31"/>
    <n v="3"/>
    <n v="12"/>
    <n v="0.78"/>
    <x v="0"/>
    <x v="231"/>
    <n v="35"/>
  </r>
  <r>
    <d v="2013-08-28T00:00:00"/>
    <s v="ativada"/>
    <s v="preço novo Onix"/>
    <x v="12"/>
    <s v="qualificada"/>
    <n v="0.23"/>
    <n v="4"/>
    <n v="28"/>
    <n v="0.31"/>
    <x v="0"/>
    <x v="169"/>
    <n v="35"/>
  </r>
  <r>
    <d v="2013-09-03T00:00:00"/>
    <s v="ativada"/>
    <s v="preços onix 2013"/>
    <x v="12"/>
    <s v="qualificada"/>
    <n v="0.31"/>
    <n v="4"/>
    <n v="9"/>
    <n v="0.68"/>
    <x v="0"/>
    <x v="231"/>
    <n v="36"/>
  </r>
  <r>
    <d v="2013-08-29T00:00:00"/>
    <s v="ativada"/>
    <s v="novo Onix 1.0"/>
    <x v="13"/>
    <s v="qualificada"/>
    <n v="0.8"/>
    <n v="2"/>
    <n v="8"/>
    <n v="0.99"/>
    <x v="0"/>
    <x v="141"/>
    <n v="35"/>
  </r>
  <r>
    <d v="2013-09-02T00:00:00"/>
    <s v="ativada"/>
    <s v="onix LTZ 2012 chevrolet"/>
    <x v="10"/>
    <s v="qualificada"/>
    <n v="0.8"/>
    <n v="0"/>
    <n v="2"/>
    <n v="0"/>
    <x v="0"/>
    <x v="139"/>
    <n v="36"/>
  </r>
  <r>
    <d v="2013-09-28T00:00:00"/>
    <s v="ativada"/>
    <s v="propaganda Onix"/>
    <x v="14"/>
    <s v="qualificada"/>
    <n v="0.8"/>
    <n v="0"/>
    <n v="2"/>
    <n v="0"/>
    <x v="0"/>
    <x v="191"/>
    <n v="39"/>
  </r>
  <r>
    <d v="2013-09-22T00:00:00"/>
    <s v="ativada"/>
    <s v="onix 2013 1.4"/>
    <x v="13"/>
    <s v="qualificada"/>
    <n v="0.8"/>
    <n v="9"/>
    <n v="47"/>
    <n v="4.26"/>
    <x v="0"/>
    <x v="256"/>
    <n v="38"/>
  </r>
  <r>
    <d v="2013-09-03T00:00:00"/>
    <s v="ativada"/>
    <s v="onix LTZ 2013"/>
    <x v="10"/>
    <s v="qualificada"/>
    <n v="0.8"/>
    <n v="0"/>
    <n v="4"/>
    <n v="0"/>
    <x v="0"/>
    <x v="144"/>
    <n v="36"/>
  </r>
  <r>
    <d v="2013-09-08T00:00:00"/>
    <s v="ativada"/>
    <s v="Onix LTZ"/>
    <x v="10"/>
    <s v="qualificada"/>
    <n v="0.42"/>
    <n v="38"/>
    <n v="296"/>
    <n v="6.85"/>
    <x v="0"/>
    <x v="163"/>
    <n v="36"/>
  </r>
  <r>
    <d v="2013-09-15T00:00:00"/>
    <s v="ativada"/>
    <s v="[preço Onix]"/>
    <x v="12"/>
    <s v="qualificada"/>
    <n v="0.36"/>
    <n v="32"/>
    <n v="113"/>
    <n v="4.4000000000000004"/>
    <x v="0"/>
    <x v="180"/>
    <n v="37"/>
  </r>
  <r>
    <d v="2013-09-12T00:00:00"/>
    <s v="ativada"/>
    <s v="preço novo Onix"/>
    <x v="12"/>
    <s v="qualificada"/>
    <n v="0.23"/>
    <n v="3"/>
    <n v="26"/>
    <n v="0.12"/>
    <x v="0"/>
    <x v="169"/>
    <n v="37"/>
  </r>
  <r>
    <d v="2013-09-12T00:00:00"/>
    <s v="ativada"/>
    <s v="Onix 2.0"/>
    <x v="13"/>
    <s v="qualificada"/>
    <n v="0.28000000000000003"/>
    <n v="0"/>
    <n v="1"/>
    <n v="0"/>
    <x v="0"/>
    <x v="201"/>
    <n v="37"/>
  </r>
  <r>
    <d v="2013-08-28T00:00:00"/>
    <s v="ativada"/>
    <s v="valor onix 2013"/>
    <x v="12"/>
    <s v="qualificada"/>
    <n v="0.3"/>
    <n v="9"/>
    <n v="33"/>
    <n v="1.0900000000000001"/>
    <x v="0"/>
    <x v="235"/>
    <n v="35"/>
  </r>
  <r>
    <d v="2013-09-06T00:00:00"/>
    <s v="ativada"/>
    <s v="Onix LS ficha técnica"/>
    <x v="17"/>
    <s v="qualificada"/>
    <n v="0.8"/>
    <n v="0"/>
    <n v="1"/>
    <n v="0"/>
    <x v="0"/>
    <x v="282"/>
    <n v="36"/>
  </r>
  <r>
    <d v="2013-09-28T00:00:00"/>
    <s v="ativada"/>
    <s v="Onix especificação"/>
    <x v="17"/>
    <s v="qualificada"/>
    <n v="0.8"/>
    <n v="0"/>
    <n v="2"/>
    <n v="0"/>
    <x v="0"/>
    <x v="240"/>
    <n v="39"/>
  </r>
  <r>
    <d v="2013-09-26T00:00:00"/>
    <s v="ativada"/>
    <s v="novo Onix"/>
    <x v="11"/>
    <s v="qualificada"/>
    <n v="0.38"/>
    <n v="3"/>
    <n v="39"/>
    <n v="0.52"/>
    <x v="0"/>
    <x v="171"/>
    <n v="39"/>
  </r>
  <r>
    <d v="2013-09-14T00:00:00"/>
    <s v="ativada"/>
    <s v="monte Onyx"/>
    <x v="16"/>
    <s v="qualificada"/>
    <n v="0.8"/>
    <n v="3"/>
    <n v="12"/>
    <n v="1.34"/>
    <x v="0"/>
    <x v="236"/>
    <n v="37"/>
  </r>
  <r>
    <d v="2013-09-29T00:00:00"/>
    <s v="ativada"/>
    <s v="novo Onix 1.4"/>
    <x v="13"/>
    <s v="qualificada"/>
    <n v="0.8"/>
    <n v="1"/>
    <n v="11"/>
    <n v="0.39"/>
    <x v="0"/>
    <x v="221"/>
    <n v="39"/>
  </r>
  <r>
    <d v="2013-09-11T00:00:00"/>
    <s v="ativada"/>
    <s v="Onyx 1.4"/>
    <x v="13"/>
    <s v="qualificada"/>
    <n v="0.47"/>
    <n v="2"/>
    <n v="19"/>
    <n v="0.6"/>
    <x v="0"/>
    <x v="251"/>
    <n v="37"/>
  </r>
  <r>
    <d v="2013-09-18T00:00:00"/>
    <s v="ativada"/>
    <s v="Novo Onix LTZ"/>
    <x v="10"/>
    <s v="qualificada"/>
    <n v="0.8"/>
    <n v="0"/>
    <n v="1"/>
    <n v="0"/>
    <x v="0"/>
    <x v="196"/>
    <n v="38"/>
  </r>
  <r>
    <d v="2013-09-06T00:00:00"/>
    <s v="ativada"/>
    <s v="onix LTZ 2013 chevrolet"/>
    <x v="10"/>
    <s v="qualificada"/>
    <n v="0.8"/>
    <n v="2"/>
    <n v="7"/>
    <n v="0.18"/>
    <x v="0"/>
    <x v="173"/>
    <n v="36"/>
  </r>
  <r>
    <d v="2013-09-01T00:00:00"/>
    <s v="ativada"/>
    <s v="onix 2013 1.0"/>
    <x v="13"/>
    <s v="qualificada"/>
    <n v="0.8"/>
    <n v="4"/>
    <n v="23"/>
    <n v="2"/>
    <x v="0"/>
    <x v="222"/>
    <n v="35"/>
  </r>
  <r>
    <d v="2013-09-25T00:00:00"/>
    <s v="ativada"/>
    <s v="Onix mylink"/>
    <x v="15"/>
    <s v="qualificada"/>
    <n v="0.7"/>
    <n v="12"/>
    <n v="109"/>
    <n v="4.55"/>
    <x v="0"/>
    <x v="176"/>
    <n v="39"/>
  </r>
  <r>
    <d v="2013-09-13T00:00:00"/>
    <s v="ativada"/>
    <s v="onix 2014 1.0"/>
    <x v="13"/>
    <s v="qualificada"/>
    <n v="0.8"/>
    <n v="1"/>
    <n v="16"/>
    <n v="0.32"/>
    <x v="0"/>
    <x v="213"/>
    <n v="37"/>
  </r>
  <r>
    <d v="2013-09-07T00:00:00"/>
    <s v="ativada"/>
    <s v="onix LS 2013 preço"/>
    <x v="12"/>
    <s v="qualificada"/>
    <n v="0.8"/>
    <n v="0"/>
    <n v="2"/>
    <n v="0"/>
    <x v="0"/>
    <x v="257"/>
    <n v="36"/>
  </r>
  <r>
    <d v="2013-08-31T00:00:00"/>
    <s v="ativada"/>
    <s v="novo Onyx"/>
    <x v="11"/>
    <s v="qualificada"/>
    <n v="0.8"/>
    <n v="0"/>
    <n v="7"/>
    <n v="0"/>
    <x v="0"/>
    <x v="157"/>
    <n v="35"/>
  </r>
  <r>
    <d v="2013-09-06T00:00:00"/>
    <s v="ativada"/>
    <s v="onix LTZ 2014 chevrolet"/>
    <x v="10"/>
    <s v="qualificada"/>
    <n v="0.8"/>
    <n v="0"/>
    <n v="1"/>
    <n v="0"/>
    <x v="0"/>
    <x v="210"/>
    <n v="36"/>
  </r>
  <r>
    <d v="2013-09-29T00:00:00"/>
    <s v="ativada"/>
    <s v="Onyx 1.0"/>
    <x v="13"/>
    <s v="qualificada"/>
    <n v="0.8"/>
    <n v="1"/>
    <n v="10"/>
    <n v="0.77"/>
    <x v="0"/>
    <x v="190"/>
    <n v="39"/>
  </r>
  <r>
    <d v="2013-09-14T00:00:00"/>
    <s v="ativada"/>
    <s v="onix LTZ 2013 preço"/>
    <x v="12"/>
    <s v="qualificada"/>
    <n v="0.8"/>
    <n v="0"/>
    <n v="3"/>
    <n v="0"/>
    <x v="0"/>
    <x v="223"/>
    <n v="37"/>
  </r>
  <r>
    <d v="2013-09-03T00:00:00"/>
    <s v="ativada"/>
    <s v="comercial novo Onix"/>
    <x v="14"/>
    <s v="qualificada"/>
    <n v="0.8"/>
    <n v="0"/>
    <n v="5"/>
    <n v="0"/>
    <x v="0"/>
    <x v="145"/>
    <n v="36"/>
  </r>
  <r>
    <d v="2013-09-26T00:00:00"/>
    <s v="ativada"/>
    <s v="carro Onix LTZ"/>
    <x v="10"/>
    <s v="qualificada"/>
    <n v="0.8"/>
    <n v="0"/>
    <n v="7"/>
    <n v="0"/>
    <x v="0"/>
    <x v="188"/>
    <n v="39"/>
  </r>
  <r>
    <d v="2013-09-03T00:00:00"/>
    <s v="ativada"/>
    <s v="Novo Onix LTZ chevrolet"/>
    <x v="10"/>
    <s v="qualificada"/>
    <n v="0.8"/>
    <n v="5"/>
    <n v="21"/>
    <n v="0.23"/>
    <x v="0"/>
    <x v="253"/>
    <n v="36"/>
  </r>
  <r>
    <d v="2013-09-10T00:00:00"/>
    <s v="ativada"/>
    <s v="Onix especificação"/>
    <x v="17"/>
    <s v="qualificada"/>
    <n v="0.8"/>
    <n v="0"/>
    <n v="1"/>
    <n v="0"/>
    <x v="0"/>
    <x v="240"/>
    <n v="37"/>
  </r>
  <r>
    <d v="2013-09-06T00:00:00"/>
    <s v="ativada"/>
    <s v="Onix LT especificações"/>
    <x v="17"/>
    <s v="qualificada"/>
    <n v="0.8"/>
    <n v="0"/>
    <n v="2"/>
    <n v="0"/>
    <x v="0"/>
    <x v="172"/>
    <n v="36"/>
  </r>
  <r>
    <d v="2013-09-12T00:00:00"/>
    <s v="ativada"/>
    <s v="Onix chevrolet my link"/>
    <x v="15"/>
    <s v="qualificada"/>
    <n v="0.8"/>
    <n v="0"/>
    <n v="2"/>
    <n v="0"/>
    <x v="0"/>
    <x v="238"/>
    <n v="37"/>
  </r>
  <r>
    <d v="2013-08-31T00:00:00"/>
    <s v="ativada"/>
    <s v="Onyx news"/>
    <x v="18"/>
    <s v="qualificada"/>
    <n v="0.8"/>
    <n v="2"/>
    <n v="10"/>
    <n v="0.98"/>
    <x v="0"/>
    <x v="208"/>
    <n v="35"/>
  </r>
  <r>
    <d v="2013-09-02T00:00:00"/>
    <s v="ativada"/>
    <s v="novo Onix 1.4"/>
    <x v="13"/>
    <s v="qualificada"/>
    <n v="0.8"/>
    <n v="0"/>
    <n v="9"/>
    <n v="0"/>
    <x v="0"/>
    <x v="221"/>
    <n v="36"/>
  </r>
  <r>
    <d v="2013-09-14T00:00:00"/>
    <s v="ativada"/>
    <s v="Onyx mylink"/>
    <x v="15"/>
    <s v="qualificada"/>
    <n v="0.56000000000000005"/>
    <n v="0"/>
    <n v="6"/>
    <n v="0"/>
    <x v="0"/>
    <x v="215"/>
    <n v="37"/>
  </r>
  <r>
    <d v="2013-09-20T00:00:00"/>
    <s v="ativada"/>
    <s v="quanto custa novo Onix"/>
    <x v="12"/>
    <s v="qualificada"/>
    <n v="0.8"/>
    <n v="1"/>
    <n v="2"/>
    <n v="0.14000000000000001"/>
    <x v="0"/>
    <x v="243"/>
    <n v="38"/>
  </r>
  <r>
    <d v="2013-09-16T00:00:00"/>
    <s v="ativada"/>
    <s v="onix LT 2014 chevrolet"/>
    <x v="6"/>
    <s v="qualificada"/>
    <n v="0.8"/>
    <n v="0"/>
    <n v="2"/>
    <n v="0"/>
    <x v="0"/>
    <x v="119"/>
    <n v="38"/>
  </r>
  <r>
    <d v="2013-09-01T00:00:00"/>
    <s v="ativada"/>
    <s v="preços novo Onix"/>
    <x v="12"/>
    <s v="qualificada"/>
    <n v="0.25"/>
    <n v="4"/>
    <n v="15"/>
    <n v="0.45"/>
    <x v="0"/>
    <x v="230"/>
    <n v="35"/>
  </r>
  <r>
    <d v="2013-09-21T00:00:00"/>
    <s v="ativada"/>
    <s v="monte Onix"/>
    <x v="16"/>
    <s v="qualificada"/>
    <n v="0.3"/>
    <n v="5"/>
    <n v="13"/>
    <n v="0.28000000000000003"/>
    <x v="0"/>
    <x v="175"/>
    <n v="38"/>
  </r>
  <r>
    <d v="2013-09-18T00:00:00"/>
    <s v="ativada"/>
    <s v="valor onix 2012"/>
    <x v="12"/>
    <s v="qualificada"/>
    <n v="0.46"/>
    <n v="0"/>
    <n v="2"/>
    <n v="0"/>
    <x v="0"/>
    <x v="154"/>
    <n v="38"/>
  </r>
  <r>
    <d v="2013-09-03T00:00:00"/>
    <s v="ativada"/>
    <s v="onix LT 2014 preço"/>
    <x v="12"/>
    <s v="qualificada"/>
    <n v="0.8"/>
    <n v="2"/>
    <n v="3"/>
    <n v="0.1"/>
    <x v="0"/>
    <x v="259"/>
    <n v="36"/>
  </r>
  <r>
    <d v="2013-09-20T00:00:00"/>
    <s v="ativada"/>
    <s v="onix LTZ 2012 preço"/>
    <x v="12"/>
    <s v="qualificada"/>
    <n v="0.8"/>
    <n v="0"/>
    <n v="1"/>
    <n v="0"/>
    <x v="0"/>
    <x v="205"/>
    <n v="38"/>
  </r>
  <r>
    <d v="2013-08-29T00:00:00"/>
    <s v="ativada"/>
    <s v="quanto custa onix 2013"/>
    <x v="12"/>
    <s v="qualificada"/>
    <n v="0.8"/>
    <n v="1"/>
    <n v="8"/>
    <n v="0.21"/>
    <x v="0"/>
    <x v="199"/>
    <n v="35"/>
  </r>
  <r>
    <d v="2013-09-05T00:00:00"/>
    <s v="ativada"/>
    <s v="Novo Onix LTZ chevrolet"/>
    <x v="10"/>
    <s v="qualificada"/>
    <n v="0.8"/>
    <n v="1"/>
    <n v="13"/>
    <n v="0.06"/>
    <x v="0"/>
    <x v="253"/>
    <n v="36"/>
  </r>
  <r>
    <d v="2013-09-17T00:00:00"/>
    <s v="ativada"/>
    <s v="Onyx mylink"/>
    <x v="15"/>
    <s v="qualificada"/>
    <n v="0.56000000000000005"/>
    <n v="0"/>
    <n v="2"/>
    <n v="0"/>
    <x v="0"/>
    <x v="215"/>
    <n v="38"/>
  </r>
  <r>
    <d v="2013-08-29T00:00:00"/>
    <s v="ativada"/>
    <s v="preço novo onix 2012"/>
    <x v="12"/>
    <s v="baixo volume de pesquisa"/>
    <n v="0.8"/>
    <n v="3"/>
    <n v="6"/>
    <n v="0.64"/>
    <x v="0"/>
    <x v="261"/>
    <n v="35"/>
  </r>
  <r>
    <d v="2013-09-20T00:00:00"/>
    <s v="ativada"/>
    <s v="onix LTZ 2013 chevrolet"/>
    <x v="10"/>
    <s v="qualificada"/>
    <n v="0.8"/>
    <n v="0"/>
    <n v="1"/>
    <n v="0"/>
    <x v="0"/>
    <x v="173"/>
    <n v="38"/>
  </r>
  <r>
    <d v="2013-09-19T00:00:00"/>
    <s v="ativada"/>
    <s v="onix LTZ 2012"/>
    <x v="10"/>
    <s v="qualificada"/>
    <n v="0.8"/>
    <n v="0"/>
    <n v="3"/>
    <n v="0"/>
    <x v="0"/>
    <x v="164"/>
    <n v="38"/>
  </r>
  <r>
    <d v="2013-09-16T00:00:00"/>
    <s v="ativada"/>
    <s v="Onix ficha técnica"/>
    <x v="17"/>
    <s v="qualificada"/>
    <n v="0.8"/>
    <n v="0"/>
    <n v="4"/>
    <n v="0"/>
    <x v="0"/>
    <x v="179"/>
    <n v="38"/>
  </r>
  <r>
    <d v="2013-09-25T00:00:00"/>
    <s v="ativada"/>
    <s v="Onix LT preços"/>
    <x v="12"/>
    <s v="qualificada"/>
    <n v="0.27"/>
    <n v="0"/>
    <n v="1"/>
    <n v="0"/>
    <x v="0"/>
    <x v="248"/>
    <n v="39"/>
  </r>
  <r>
    <d v="2013-08-31T00:00:00"/>
    <s v="ativada"/>
    <s v="carros onix LTZ 2014"/>
    <x v="10"/>
    <s v="qualificada"/>
    <n v="0.8"/>
    <n v="0"/>
    <n v="0"/>
    <n v="0"/>
    <x v="0"/>
    <x v="271"/>
    <n v="35"/>
  </r>
  <r>
    <d v="2013-09-17T00:00:00"/>
    <s v="ativada"/>
    <s v="quanto custa onix 2014"/>
    <x v="12"/>
    <s v="qualificada"/>
    <n v="0.8"/>
    <n v="0"/>
    <n v="2"/>
    <n v="0"/>
    <x v="0"/>
    <x v="195"/>
    <n v="38"/>
  </r>
  <r>
    <d v="2013-09-27T00:00:00"/>
    <s v="ativada"/>
    <s v="Novo Onix LT preço"/>
    <x v="12"/>
    <s v="qualificada"/>
    <n v="0.8"/>
    <n v="1"/>
    <n v="1"/>
    <n v="0.13"/>
    <x v="0"/>
    <x v="226"/>
    <n v="39"/>
  </r>
  <r>
    <d v="2013-09-08T00:00:00"/>
    <s v="ativada"/>
    <s v="Onix LT ficha técnica"/>
    <x v="17"/>
    <s v="qualificada"/>
    <n v="0.8"/>
    <n v="0"/>
    <n v="0"/>
    <n v="0"/>
    <x v="0"/>
    <x v="254"/>
    <n v="36"/>
  </r>
  <r>
    <d v="2013-09-18T00:00:00"/>
    <s v="ativada"/>
    <s v="Onix detalhes"/>
    <x v="17"/>
    <s v="qualificada"/>
    <n v="0.8"/>
    <n v="1"/>
    <n v="7"/>
    <n v="0.28999999999999998"/>
    <x v="0"/>
    <x v="229"/>
    <n v="38"/>
  </r>
  <r>
    <d v="2013-09-05T00:00:00"/>
    <s v="ativada"/>
    <s v="preços novo Onix"/>
    <x v="12"/>
    <s v="qualificada"/>
    <n v="0.25"/>
    <n v="6"/>
    <n v="16"/>
    <n v="0.49"/>
    <x v="0"/>
    <x v="230"/>
    <n v="36"/>
  </r>
  <r>
    <d v="2013-09-04T00:00:00"/>
    <s v="ativada"/>
    <s v="onix 2013 1.4"/>
    <x v="13"/>
    <s v="qualificada"/>
    <n v="0.8"/>
    <n v="6"/>
    <n v="56"/>
    <n v="2.69"/>
    <x v="0"/>
    <x v="256"/>
    <n v="36"/>
  </r>
  <r>
    <d v="2013-09-24T00:00:00"/>
    <s v="ativada"/>
    <s v="onix LTZ 2012 chevrolet"/>
    <x v="10"/>
    <s v="qualificada"/>
    <n v="0.8"/>
    <n v="0"/>
    <n v="1"/>
    <n v="0"/>
    <x v="0"/>
    <x v="139"/>
    <n v="39"/>
  </r>
  <r>
    <d v="2013-09-26T00:00:00"/>
    <s v="ativada"/>
    <s v="valor onix 2013"/>
    <x v="12"/>
    <s v="qualificada"/>
    <n v="0.3"/>
    <n v="4"/>
    <n v="25"/>
    <n v="0.85"/>
    <x v="0"/>
    <x v="235"/>
    <n v="39"/>
  </r>
  <r>
    <d v="2013-09-10T00:00:00"/>
    <s v="ativada"/>
    <s v="monte Onix"/>
    <x v="16"/>
    <s v="qualificada"/>
    <n v="0.3"/>
    <n v="122"/>
    <n v="256"/>
    <n v="10.81"/>
    <x v="0"/>
    <x v="175"/>
    <n v="37"/>
  </r>
  <r>
    <d v="2013-09-06T00:00:00"/>
    <s v="ativada"/>
    <s v="Onyx my link"/>
    <x v="15"/>
    <s v="qualificada"/>
    <n v="1"/>
    <n v="1"/>
    <n v="31"/>
    <n v="0.28000000000000003"/>
    <x v="0"/>
    <x v="237"/>
    <n v="36"/>
  </r>
  <r>
    <d v="2013-09-22T00:00:00"/>
    <s v="ativada"/>
    <s v="montar Onix"/>
    <x v="16"/>
    <s v="qualificada"/>
    <n v="0.9"/>
    <n v="0"/>
    <n v="5"/>
    <n v="0"/>
    <x v="0"/>
    <x v="149"/>
    <n v="38"/>
  </r>
  <r>
    <d v="2013-09-17T00:00:00"/>
    <s v="ativada"/>
    <s v="Onix LTZ especificações"/>
    <x v="17"/>
    <s v="qualificada"/>
    <n v="0.8"/>
    <n v="2"/>
    <n v="2"/>
    <n v="0.48"/>
    <x v="0"/>
    <x v="187"/>
    <n v="38"/>
  </r>
  <r>
    <d v="2013-09-22T00:00:00"/>
    <s v="ativada"/>
    <s v="Onix"/>
    <x v="11"/>
    <s v="qualificada"/>
    <n v="0.95"/>
    <n v="279"/>
    <n v="3431"/>
    <n v="111.09"/>
    <x v="0"/>
    <x v="138"/>
    <n v="38"/>
  </r>
  <r>
    <d v="2013-09-26T00:00:00"/>
    <s v="ativada"/>
    <s v="[Onix]"/>
    <x v="11"/>
    <s v="qualificada"/>
    <n v="0.65"/>
    <n v="887"/>
    <n v="6765"/>
    <n v="217.09"/>
    <x v="0"/>
    <x v="138"/>
    <n v="39"/>
  </r>
  <r>
    <d v="2013-09-18T00:00:00"/>
    <s v="ativada"/>
    <s v="onix 2013 1.4"/>
    <x v="13"/>
    <s v="qualificada"/>
    <n v="0.8"/>
    <n v="4"/>
    <n v="33"/>
    <n v="1.25"/>
    <x v="0"/>
    <x v="256"/>
    <n v="38"/>
  </r>
  <r>
    <d v="2013-09-28T00:00:00"/>
    <s v="ativada"/>
    <s v="onix LTZ 2014 chevrolet"/>
    <x v="10"/>
    <s v="qualificada"/>
    <n v="0.8"/>
    <n v="0"/>
    <n v="5"/>
    <n v="0"/>
    <x v="0"/>
    <x v="210"/>
    <n v="39"/>
  </r>
  <r>
    <d v="2013-09-06T00:00:00"/>
    <s v="ativada"/>
    <s v="novo Onyx"/>
    <x v="11"/>
    <s v="qualificada"/>
    <n v="0.8"/>
    <n v="4"/>
    <n v="28"/>
    <n v="1.65"/>
    <x v="0"/>
    <x v="157"/>
    <n v="36"/>
  </r>
  <r>
    <d v="2013-09-03T00:00:00"/>
    <s v="ativada"/>
    <s v="Onix 1.0"/>
    <x v="13"/>
    <s v="qualificada"/>
    <n v="0.63"/>
    <n v="23"/>
    <n v="328"/>
    <n v="3.96"/>
    <x v="0"/>
    <x v="219"/>
    <n v="36"/>
  </r>
  <r>
    <d v="2013-09-27T00:00:00"/>
    <s v="ativada"/>
    <s v="Onyx 1.4"/>
    <x v="13"/>
    <s v="qualificada"/>
    <n v="0.47"/>
    <n v="4"/>
    <n v="89"/>
    <n v="1.43"/>
    <x v="0"/>
    <x v="251"/>
    <n v="39"/>
  </r>
  <r>
    <d v="2013-09-29T00:00:00"/>
    <s v="ativada"/>
    <s v="onix LTZ 2013 preço"/>
    <x v="12"/>
    <s v="qualificada"/>
    <n v="0.8"/>
    <n v="0"/>
    <n v="3"/>
    <n v="0"/>
    <x v="0"/>
    <x v="223"/>
    <n v="39"/>
  </r>
  <r>
    <d v="2013-09-24T00:00:00"/>
    <s v="ativada"/>
    <s v="Novo Onix LTZ"/>
    <x v="10"/>
    <s v="qualificada"/>
    <n v="0.8"/>
    <n v="2"/>
    <n v="12"/>
    <n v="0.53"/>
    <x v="0"/>
    <x v="196"/>
    <n v="39"/>
  </r>
  <r>
    <d v="2013-09-09T00:00:00"/>
    <s v="ativada"/>
    <s v="Onix 1.4"/>
    <x v="13"/>
    <s v="qualificada"/>
    <n v="0.55000000000000004"/>
    <n v="40"/>
    <n v="521"/>
    <n v="6.34"/>
    <x v="0"/>
    <x v="168"/>
    <n v="37"/>
  </r>
  <r>
    <d v="2013-08-28T00:00:00"/>
    <s v="ativada"/>
    <s v="Onix especificações"/>
    <x v="17"/>
    <s v="qualificada"/>
    <n v="0.8"/>
    <n v="0"/>
    <n v="0"/>
    <n v="0"/>
    <x v="0"/>
    <x v="245"/>
    <n v="35"/>
  </r>
  <r>
    <d v="2013-09-16T00:00:00"/>
    <s v="ativada"/>
    <s v="monte Onix"/>
    <x v="16"/>
    <s v="qualificada"/>
    <n v="0.3"/>
    <n v="32"/>
    <n v="53"/>
    <n v="3.76"/>
    <x v="0"/>
    <x v="175"/>
    <n v="38"/>
  </r>
  <r>
    <d v="2013-09-24T00:00:00"/>
    <s v="ativada"/>
    <s v="novo Onyx"/>
    <x v="11"/>
    <s v="qualificada"/>
    <n v="0.8"/>
    <n v="5"/>
    <n v="44"/>
    <n v="2.35"/>
    <x v="0"/>
    <x v="157"/>
    <n v="39"/>
  </r>
  <r>
    <d v="2013-09-09T00:00:00"/>
    <s v="ativada"/>
    <s v="valor novo Onix"/>
    <x v="12"/>
    <s v="qualificada"/>
    <n v="0.8"/>
    <n v="3"/>
    <n v="11"/>
    <n v="0.5"/>
    <x v="0"/>
    <x v="262"/>
    <n v="37"/>
  </r>
  <r>
    <d v="2013-09-27T00:00:00"/>
    <s v="ativada"/>
    <s v="Onyx 2.0"/>
    <x v="13"/>
    <s v="qualificada"/>
    <n v="0.8"/>
    <n v="2"/>
    <n v="22"/>
    <n v="1.08"/>
    <x v="0"/>
    <x v="142"/>
    <n v="39"/>
  </r>
  <r>
    <d v="2013-09-27T00:00:00"/>
    <s v="ativada"/>
    <s v="Onix LT ficha técnica"/>
    <x v="17"/>
    <s v="qualificada"/>
    <n v="0.8"/>
    <n v="0"/>
    <n v="1"/>
    <n v="0"/>
    <x v="0"/>
    <x v="254"/>
    <n v="39"/>
  </r>
  <r>
    <d v="2013-09-24T00:00:00"/>
    <s v="ativada"/>
    <s v="valores onix 2014"/>
    <x v="12"/>
    <s v="qualificada"/>
    <n v="0.8"/>
    <n v="0"/>
    <n v="2"/>
    <n v="0"/>
    <x v="0"/>
    <x v="197"/>
    <n v="39"/>
  </r>
  <r>
    <d v="2013-09-23T00:00:00"/>
    <s v="ativada"/>
    <s v="onix 2013 1.0"/>
    <x v="13"/>
    <s v="qualificada"/>
    <n v="0.8"/>
    <n v="3"/>
    <n v="18"/>
    <n v="0.99"/>
    <x v="0"/>
    <x v="222"/>
    <n v="39"/>
  </r>
  <r>
    <d v="2013-09-22T00:00:00"/>
    <s v="ativada"/>
    <s v="onix LTZ 2012 chevrolet"/>
    <x v="10"/>
    <s v="qualificada"/>
    <n v="0.8"/>
    <n v="0"/>
    <n v="1"/>
    <n v="0"/>
    <x v="0"/>
    <x v="139"/>
    <n v="38"/>
  </r>
  <r>
    <d v="2013-09-14T00:00:00"/>
    <s v="ativada"/>
    <s v="Onix LTZ chevrolet"/>
    <x v="10"/>
    <s v="qualificada"/>
    <n v="0.65"/>
    <n v="27"/>
    <n v="120"/>
    <n v="3.39"/>
    <x v="0"/>
    <x v="137"/>
    <n v="37"/>
  </r>
  <r>
    <d v="2013-08-28T00:00:00"/>
    <s v="ativada"/>
    <s v="Onix LTZ chevrolet"/>
    <x v="10"/>
    <s v="qualificada"/>
    <n v="0.65"/>
    <n v="29"/>
    <n v="171"/>
    <n v="4.76"/>
    <x v="0"/>
    <x v="137"/>
    <n v="35"/>
  </r>
  <r>
    <d v="2013-09-19T00:00:00"/>
    <s v="ativada"/>
    <s v="quanto custa onix 2012"/>
    <x v="12"/>
    <s v="qualificada"/>
    <n v="0.8"/>
    <n v="1"/>
    <n v="5"/>
    <n v="0.11"/>
    <x v="0"/>
    <x v="186"/>
    <n v="38"/>
  </r>
  <r>
    <d v="2013-09-03T00:00:00"/>
    <s v="ativada"/>
    <s v="onix 2014 1.4"/>
    <x v="13"/>
    <s v="qualificada"/>
    <n v="0.7"/>
    <n v="1"/>
    <n v="54"/>
    <n v="0.37"/>
    <x v="0"/>
    <x v="242"/>
    <n v="36"/>
  </r>
  <r>
    <d v="2013-09-18T00:00:00"/>
    <s v="ativada"/>
    <s v="montar o seu Onix"/>
    <x v="16"/>
    <s v="qualificada"/>
    <n v="0.8"/>
    <n v="23"/>
    <n v="50"/>
    <n v="4.66"/>
    <x v="0"/>
    <x v="216"/>
    <n v="38"/>
  </r>
  <r>
    <d v="2013-09-13T00:00:00"/>
    <s v="ativada"/>
    <s v="onix LT 2014 preço"/>
    <x v="12"/>
    <s v="qualificada"/>
    <n v="0.8"/>
    <n v="0"/>
    <n v="5"/>
    <n v="0"/>
    <x v="0"/>
    <x v="259"/>
    <n v="37"/>
  </r>
  <r>
    <d v="2013-09-08T00:00:00"/>
    <s v="ativada"/>
    <s v="preço novo onix 2014"/>
    <x v="12"/>
    <s v="qualificada"/>
    <n v="0.8"/>
    <n v="3"/>
    <n v="10"/>
    <n v="0.93"/>
    <x v="0"/>
    <x v="167"/>
    <n v="36"/>
  </r>
  <r>
    <d v="2013-09-23T00:00:00"/>
    <s v="ativada"/>
    <s v="onix 2013 2.0"/>
    <x v="13"/>
    <s v="qualificada"/>
    <n v="0.8"/>
    <n v="0"/>
    <n v="1"/>
    <n v="0"/>
    <x v="0"/>
    <x v="290"/>
    <n v="39"/>
  </r>
  <r>
    <d v="2013-09-21T00:00:00"/>
    <s v="ativada"/>
    <s v="novo Onix"/>
    <x v="11"/>
    <s v="qualificada"/>
    <n v="0.38"/>
    <n v="4"/>
    <n v="44"/>
    <n v="0.46"/>
    <x v="0"/>
    <x v="171"/>
    <n v="38"/>
  </r>
  <r>
    <d v="2013-09-14T00:00:00"/>
    <s v="ativada"/>
    <s v="carros Onix LTZ"/>
    <x v="10"/>
    <s v="qualificada"/>
    <n v="0.8"/>
    <n v="0"/>
    <n v="3"/>
    <n v="0"/>
    <x v="0"/>
    <x v="182"/>
    <n v="37"/>
  </r>
  <r>
    <d v="2013-09-09T00:00:00"/>
    <s v="ativada"/>
    <s v="carros Onix LTZ"/>
    <x v="10"/>
    <s v="qualificada"/>
    <n v="0.8"/>
    <n v="0"/>
    <n v="5"/>
    <n v="0"/>
    <x v="0"/>
    <x v="182"/>
    <n v="37"/>
  </r>
  <r>
    <d v="2013-09-15T00:00:00"/>
    <s v="ativada"/>
    <s v="monte Onyx"/>
    <x v="16"/>
    <s v="qualificada"/>
    <n v="0.8"/>
    <n v="2"/>
    <n v="7"/>
    <n v="1.25"/>
    <x v="0"/>
    <x v="236"/>
    <n v="37"/>
  </r>
  <r>
    <d v="2013-09-18T00:00:00"/>
    <s v="ativada"/>
    <s v="carros onix LTZ 2013"/>
    <x v="10"/>
    <s v="qualificada"/>
    <n v="0.8"/>
    <n v="1"/>
    <n v="1"/>
    <n v="0.8"/>
    <x v="0"/>
    <x v="148"/>
    <n v="38"/>
  </r>
  <r>
    <d v="2013-09-02T00:00:00"/>
    <s v="ativada"/>
    <s v="novo onix 2013 1.4"/>
    <x v="13"/>
    <s v="qualificada"/>
    <n v="0.8"/>
    <n v="0"/>
    <n v="1"/>
    <n v="0"/>
    <x v="0"/>
    <x v="281"/>
    <n v="36"/>
  </r>
  <r>
    <d v="2013-09-21T00:00:00"/>
    <s v="ativada"/>
    <s v="novo Onix 1.0"/>
    <x v="13"/>
    <s v="qualificada"/>
    <n v="0.8"/>
    <n v="1"/>
    <n v="2"/>
    <n v="0.28999999999999998"/>
    <x v="0"/>
    <x v="141"/>
    <n v="38"/>
  </r>
  <r>
    <d v="2013-09-02T00:00:00"/>
    <s v="ativada"/>
    <s v="novo Onix 1.0"/>
    <x v="13"/>
    <s v="qualificada"/>
    <n v="0.8"/>
    <n v="3"/>
    <n v="6"/>
    <n v="0.56999999999999995"/>
    <x v="0"/>
    <x v="141"/>
    <n v="36"/>
  </r>
  <r>
    <d v="2013-09-27T00:00:00"/>
    <s v="ativada"/>
    <s v="valores Onix"/>
    <x v="12"/>
    <s v="qualificada"/>
    <n v="0.25"/>
    <n v="1"/>
    <n v="2"/>
    <n v="0.13"/>
    <x v="0"/>
    <x v="153"/>
    <n v="39"/>
  </r>
  <r>
    <d v="2013-08-31T00:00:00"/>
    <s v="ativada"/>
    <s v="Onyx"/>
    <x v="11"/>
    <s v="qualificada"/>
    <n v="0.6"/>
    <n v="9"/>
    <n v="136"/>
    <n v="3.03"/>
    <x v="0"/>
    <x v="184"/>
    <n v="35"/>
  </r>
  <r>
    <d v="2013-09-26T00:00:00"/>
    <s v="ativada"/>
    <s v="preço novo Onix"/>
    <x v="12"/>
    <s v="qualificada"/>
    <n v="0.23"/>
    <n v="6"/>
    <n v="17"/>
    <n v="0.77"/>
    <x v="0"/>
    <x v="169"/>
    <n v="39"/>
  </r>
  <r>
    <d v="2013-09-05T00:00:00"/>
    <s v="ativada"/>
    <s v="Onix especificações"/>
    <x v="17"/>
    <s v="qualificada"/>
    <n v="0.8"/>
    <n v="0"/>
    <n v="6"/>
    <n v="0"/>
    <x v="0"/>
    <x v="245"/>
    <n v="36"/>
  </r>
  <r>
    <d v="2013-09-11T00:00:00"/>
    <s v="ativada"/>
    <s v="comercial Onix"/>
    <x v="14"/>
    <s v="qualificada"/>
    <n v="0.9"/>
    <n v="0"/>
    <n v="5"/>
    <n v="0"/>
    <x v="0"/>
    <x v="146"/>
    <n v="37"/>
  </r>
  <r>
    <d v="2013-09-03T00:00:00"/>
    <s v="ativada"/>
    <s v="preços onix 2014"/>
    <x v="12"/>
    <s v="qualificada"/>
    <n v="0.8"/>
    <n v="3"/>
    <n v="22"/>
    <n v="0.86"/>
    <x v="0"/>
    <x v="209"/>
    <n v="36"/>
  </r>
  <r>
    <d v="2013-09-10T00:00:00"/>
    <s v="ativada"/>
    <s v="Onix"/>
    <x v="11"/>
    <s v="qualificada"/>
    <n v="0.95"/>
    <n v="171"/>
    <n v="2906"/>
    <n v="55"/>
    <x v="0"/>
    <x v="138"/>
    <n v="37"/>
  </r>
  <r>
    <d v="2013-09-05T00:00:00"/>
    <s v="ativada"/>
    <s v="Onyx"/>
    <x v="11"/>
    <s v="qualificada"/>
    <n v="0.6"/>
    <n v="10"/>
    <n v="100"/>
    <n v="2.34"/>
    <x v="0"/>
    <x v="184"/>
    <n v="36"/>
  </r>
  <r>
    <d v="2013-09-27T00:00:00"/>
    <s v="ativada"/>
    <s v="montar o seu Onix"/>
    <x v="16"/>
    <s v="qualificada"/>
    <n v="0.8"/>
    <n v="15"/>
    <n v="31"/>
    <n v="3.66"/>
    <x v="0"/>
    <x v="216"/>
    <n v="39"/>
  </r>
  <r>
    <d v="2013-09-27T00:00:00"/>
    <s v="ativada"/>
    <s v="valores onix 2013"/>
    <x v="12"/>
    <s v="qualificada"/>
    <n v="0.8"/>
    <n v="0"/>
    <n v="4"/>
    <n v="0"/>
    <x v="0"/>
    <x v="255"/>
    <n v="39"/>
  </r>
  <r>
    <d v="2013-09-15T00:00:00"/>
    <s v="ativada"/>
    <s v="preço Onix"/>
    <x v="12"/>
    <s v="qualificada"/>
    <n v="0.36"/>
    <n v="196"/>
    <n v="922"/>
    <n v="33.549999999999997"/>
    <x v="0"/>
    <x v="180"/>
    <n v="37"/>
  </r>
  <r>
    <d v="2013-09-16T00:00:00"/>
    <s v="ativada"/>
    <s v="Novo Onix LTZ preço"/>
    <x v="12"/>
    <s v="qualificada"/>
    <n v="0.8"/>
    <n v="0"/>
    <n v="1"/>
    <n v="0"/>
    <x v="0"/>
    <x v="178"/>
    <n v="38"/>
  </r>
  <r>
    <d v="2013-09-21T00:00:00"/>
    <s v="ativada"/>
    <s v="preços onix 2013"/>
    <x v="12"/>
    <s v="qualificada"/>
    <n v="0.31"/>
    <n v="1"/>
    <n v="5"/>
    <n v="0.3"/>
    <x v="0"/>
    <x v="231"/>
    <n v="38"/>
  </r>
  <r>
    <d v="2013-09-19T00:00:00"/>
    <s v="ativada"/>
    <s v="valor novo onix 2013"/>
    <x v="12"/>
    <s v="qualificada"/>
    <n v="0.8"/>
    <n v="0"/>
    <n v="2"/>
    <n v="0"/>
    <x v="0"/>
    <x v="227"/>
    <n v="38"/>
  </r>
  <r>
    <d v="2013-09-23T00:00:00"/>
    <s v="ativada"/>
    <s v="valor Onyx"/>
    <x v="12"/>
    <s v="qualificada"/>
    <n v="0.42"/>
    <n v="0"/>
    <n v="1"/>
    <n v="0"/>
    <x v="0"/>
    <x v="249"/>
    <n v="39"/>
  </r>
  <r>
    <d v="2013-09-01T00:00:00"/>
    <s v="ativada"/>
    <s v="Onix my link"/>
    <x v="15"/>
    <s v="qualificada"/>
    <n v="0.8"/>
    <n v="1"/>
    <n v="78"/>
    <n v="0.21"/>
    <x v="0"/>
    <x v="183"/>
    <n v="35"/>
  </r>
  <r>
    <d v="2013-09-24T00:00:00"/>
    <s v="ativada"/>
    <s v="valor Onyx"/>
    <x v="12"/>
    <s v="qualificada"/>
    <n v="0.42"/>
    <n v="0"/>
    <n v="0"/>
    <n v="0"/>
    <x v="0"/>
    <x v="249"/>
    <n v="39"/>
  </r>
  <r>
    <d v="2013-09-05T00:00:00"/>
    <s v="ativada"/>
    <s v="comercial Onyx"/>
    <x v="14"/>
    <s v="baixo volume de pesquisa"/>
    <n v="0.9"/>
    <n v="0"/>
    <n v="8"/>
    <n v="0"/>
    <x v="0"/>
    <x v="181"/>
    <n v="36"/>
  </r>
  <r>
    <d v="2013-09-22T00:00:00"/>
    <s v="ativada"/>
    <s v="Onix 2.0"/>
    <x v="13"/>
    <s v="qualificada"/>
    <n v="0.28000000000000003"/>
    <n v="1"/>
    <n v="1"/>
    <n v="0.02"/>
    <x v="0"/>
    <x v="201"/>
    <n v="38"/>
  </r>
  <r>
    <d v="2013-08-28T00:00:00"/>
    <s v="ativada"/>
    <s v="carros Onix LTZ"/>
    <x v="10"/>
    <s v="qualificada"/>
    <n v="0.8"/>
    <n v="1"/>
    <n v="8"/>
    <n v="0.17"/>
    <x v="0"/>
    <x v="182"/>
    <n v="35"/>
  </r>
  <r>
    <d v="2013-09-09T00:00:00"/>
    <s v="ativada"/>
    <s v="preço novo onix 2012"/>
    <x v="12"/>
    <s v="baixo volume de pesquisa"/>
    <n v="0.8"/>
    <n v="0"/>
    <n v="3"/>
    <n v="0"/>
    <x v="0"/>
    <x v="261"/>
    <n v="37"/>
  </r>
  <r>
    <d v="2013-09-15T00:00:00"/>
    <s v="ativada"/>
    <s v="propaganda onix 2013"/>
    <x v="14"/>
    <s v="qualificada"/>
    <n v="0.8"/>
    <n v="0"/>
    <n v="1"/>
    <n v="0"/>
    <x v="0"/>
    <x v="244"/>
    <n v="37"/>
  </r>
  <r>
    <d v="2013-09-16T00:00:00"/>
    <s v="ativada"/>
    <s v="Onix LT preços"/>
    <x v="12"/>
    <s v="qualificada"/>
    <n v="0.27"/>
    <n v="1"/>
    <n v="1"/>
    <n v="0.21"/>
    <x v="0"/>
    <x v="248"/>
    <n v="38"/>
  </r>
  <r>
    <d v="2013-09-23T00:00:00"/>
    <s v="ativada"/>
    <s v="quanto custa onix 2013"/>
    <x v="12"/>
    <s v="qualificada"/>
    <n v="0.8"/>
    <n v="2"/>
    <n v="3"/>
    <n v="0.52"/>
    <x v="0"/>
    <x v="199"/>
    <n v="39"/>
  </r>
  <r>
    <d v="2013-09-10T00:00:00"/>
    <s v="ativada"/>
    <s v="preço novo onix 2012"/>
    <x v="12"/>
    <s v="baixo volume de pesquisa"/>
    <n v="0.8"/>
    <n v="2"/>
    <n v="5"/>
    <n v="0.24"/>
    <x v="0"/>
    <x v="261"/>
    <n v="37"/>
  </r>
  <r>
    <d v="2013-09-23T00:00:00"/>
    <s v="ativada"/>
    <s v="novo Onix"/>
    <x v="11"/>
    <s v="qualificada"/>
    <n v="0.38"/>
    <n v="6"/>
    <n v="43"/>
    <n v="1.49"/>
    <x v="0"/>
    <x v="171"/>
    <n v="39"/>
  </r>
  <r>
    <d v="2013-09-23T00:00:00"/>
    <s v="ativada"/>
    <s v="valores onix 2013"/>
    <x v="12"/>
    <s v="qualificada"/>
    <n v="0.8"/>
    <n v="1"/>
    <n v="1"/>
    <n v="0.05"/>
    <x v="0"/>
    <x v="255"/>
    <n v="39"/>
  </r>
  <r>
    <d v="2013-09-21T00:00:00"/>
    <s v="ativada"/>
    <s v="Onix chevrolet my link"/>
    <x v="15"/>
    <s v="qualificada"/>
    <n v="0.8"/>
    <n v="0"/>
    <n v="3"/>
    <n v="0"/>
    <x v="0"/>
    <x v="238"/>
    <n v="38"/>
  </r>
  <r>
    <d v="2013-08-31T00:00:00"/>
    <s v="ativada"/>
    <s v="Onix 1.4"/>
    <x v="13"/>
    <s v="qualificada"/>
    <n v="0.55000000000000004"/>
    <n v="32"/>
    <n v="500"/>
    <n v="5.68"/>
    <x v="0"/>
    <x v="168"/>
    <n v="35"/>
  </r>
  <r>
    <d v="2013-09-12T00:00:00"/>
    <s v="ativada"/>
    <s v="valor onix 2013"/>
    <x v="12"/>
    <s v="qualificada"/>
    <n v="0.3"/>
    <n v="6"/>
    <n v="22"/>
    <n v="0.94"/>
    <x v="0"/>
    <x v="235"/>
    <n v="37"/>
  </r>
  <r>
    <d v="2013-09-28T00:00:00"/>
    <s v="ativada"/>
    <s v="valor onix 2012"/>
    <x v="12"/>
    <s v="qualificada"/>
    <n v="0.46"/>
    <n v="0"/>
    <n v="2"/>
    <n v="0"/>
    <x v="0"/>
    <x v="154"/>
    <n v="39"/>
  </r>
  <r>
    <d v="2013-09-06T00:00:00"/>
    <s v="ativada"/>
    <s v="Onix LTZ"/>
    <x v="10"/>
    <s v="qualificada"/>
    <n v="0.42"/>
    <n v="34"/>
    <n v="333"/>
    <n v="5.51"/>
    <x v="0"/>
    <x v="163"/>
    <n v="36"/>
  </r>
  <r>
    <d v="2013-09-08T00:00:00"/>
    <s v="ativada"/>
    <s v="preço onyx 2013"/>
    <x v="12"/>
    <s v="baixo volume de pesquisa"/>
    <n v="0.8"/>
    <n v="1"/>
    <n v="5"/>
    <n v="0.76"/>
    <x v="0"/>
    <x v="160"/>
    <n v="36"/>
  </r>
  <r>
    <d v="2013-09-16T00:00:00"/>
    <s v="ativada"/>
    <s v="valor onix 2014"/>
    <x v="12"/>
    <s v="qualificada"/>
    <n v="0.8"/>
    <n v="6"/>
    <n v="14"/>
    <n v="2.23"/>
    <x v="0"/>
    <x v="192"/>
    <n v="38"/>
  </r>
  <r>
    <d v="2013-09-25T00:00:00"/>
    <s v="ativada"/>
    <s v="onix LS 2014 preço"/>
    <x v="12"/>
    <s v="qualificada"/>
    <n v="0.8"/>
    <n v="0"/>
    <n v="1"/>
    <n v="0"/>
    <x v="0"/>
    <x v="234"/>
    <n v="39"/>
  </r>
  <r>
    <d v="2013-09-25T00:00:00"/>
    <s v="ativada"/>
    <s v="Onix 1.0"/>
    <x v="13"/>
    <s v="qualificada"/>
    <n v="0.63"/>
    <n v="21"/>
    <n v="351"/>
    <n v="8.59"/>
    <x v="0"/>
    <x v="219"/>
    <n v="39"/>
  </r>
  <r>
    <d v="2013-09-19T00:00:00"/>
    <s v="ativada"/>
    <s v="Onix ficha técnica"/>
    <x v="17"/>
    <s v="qualificada"/>
    <n v="0.8"/>
    <n v="2"/>
    <n v="3"/>
    <n v="0.38"/>
    <x v="0"/>
    <x v="179"/>
    <n v="38"/>
  </r>
  <r>
    <d v="2013-09-25T00:00:00"/>
    <s v="ativada"/>
    <s v="quanto custa onix 2013"/>
    <x v="12"/>
    <s v="qualificada"/>
    <n v="0.8"/>
    <n v="1"/>
    <n v="3"/>
    <n v="0.13"/>
    <x v="0"/>
    <x v="199"/>
    <n v="39"/>
  </r>
  <r>
    <d v="2013-09-11T00:00:00"/>
    <s v="ativada"/>
    <s v="onix 2013 1.0"/>
    <x v="13"/>
    <s v="qualificada"/>
    <n v="0.8"/>
    <n v="3"/>
    <n v="15"/>
    <n v="1.05"/>
    <x v="0"/>
    <x v="222"/>
    <n v="37"/>
  </r>
  <r>
    <d v="2013-09-09T00:00:00"/>
    <s v="ativada"/>
    <s v="valores onix 2013"/>
    <x v="12"/>
    <s v="qualificada"/>
    <n v="0.8"/>
    <n v="1"/>
    <n v="2"/>
    <n v="0.7"/>
    <x v="0"/>
    <x v="255"/>
    <n v="37"/>
  </r>
  <r>
    <d v="2013-09-09T00:00:00"/>
    <s v="ativada"/>
    <s v="quanto custa Onyx"/>
    <x v="12"/>
    <s v="qualificada"/>
    <n v="0.8"/>
    <n v="2"/>
    <n v="13"/>
    <n v="1.02"/>
    <x v="0"/>
    <x v="150"/>
    <n v="37"/>
  </r>
  <r>
    <d v="2013-09-10T00:00:00"/>
    <s v="ativada"/>
    <s v="Onix 1.4"/>
    <x v="13"/>
    <s v="qualificada"/>
    <n v="0.55000000000000004"/>
    <n v="28"/>
    <n v="524"/>
    <n v="4.71"/>
    <x v="0"/>
    <x v="168"/>
    <n v="37"/>
  </r>
  <r>
    <d v="2013-09-17T00:00:00"/>
    <s v="ativada"/>
    <s v="Onix 2014 mylink"/>
    <x v="15"/>
    <s v="qualificada"/>
    <n v="0.8"/>
    <n v="1"/>
    <n v="1"/>
    <n v="0.03"/>
    <x v="0"/>
    <x v="279"/>
    <n v="38"/>
  </r>
  <r>
    <d v="2013-09-12T00:00:00"/>
    <s v="ativada"/>
    <s v="Onyx mylink"/>
    <x v="15"/>
    <s v="qualificada"/>
    <n v="0.56000000000000005"/>
    <n v="0"/>
    <n v="2"/>
    <n v="0"/>
    <x v="0"/>
    <x v="215"/>
    <n v="37"/>
  </r>
  <r>
    <d v="2013-08-31T00:00:00"/>
    <s v="ativada"/>
    <s v="onix LT 2014 preço"/>
    <x v="12"/>
    <s v="qualificada"/>
    <n v="0.8"/>
    <n v="1"/>
    <n v="10"/>
    <n v="0.31"/>
    <x v="0"/>
    <x v="259"/>
    <n v="35"/>
  </r>
  <r>
    <d v="2013-09-19T00:00:00"/>
    <s v="ativada"/>
    <s v="novo Onix 1.0"/>
    <x v="13"/>
    <s v="qualificada"/>
    <n v="0.8"/>
    <n v="0"/>
    <n v="3"/>
    <n v="0"/>
    <x v="0"/>
    <x v="141"/>
    <n v="38"/>
  </r>
  <r>
    <d v="2013-09-21T00:00:00"/>
    <s v="ativada"/>
    <s v="preço novo Onyx"/>
    <x v="12"/>
    <s v="qualificada"/>
    <n v="0.8"/>
    <n v="0"/>
    <n v="7"/>
    <n v="0"/>
    <x v="0"/>
    <x v="228"/>
    <n v="38"/>
  </r>
  <r>
    <d v="2013-09-27T00:00:00"/>
    <s v="ativada"/>
    <s v="onix 2014 1.4"/>
    <x v="13"/>
    <s v="qualificada"/>
    <n v="0.7"/>
    <n v="4"/>
    <n v="52"/>
    <n v="2.44"/>
    <x v="0"/>
    <x v="242"/>
    <n v="39"/>
  </r>
  <r>
    <d v="2013-08-30T00:00:00"/>
    <s v="ativada"/>
    <s v="onix 2013 1.0"/>
    <x v="13"/>
    <s v="qualificada"/>
    <n v="0.8"/>
    <n v="0"/>
    <n v="5"/>
    <n v="0"/>
    <x v="0"/>
    <x v="222"/>
    <n v="35"/>
  </r>
  <r>
    <d v="2013-09-12T00:00:00"/>
    <s v="ativada"/>
    <s v="Onix my link"/>
    <x v="15"/>
    <s v="qualificada"/>
    <n v="0.8"/>
    <n v="3"/>
    <n v="22"/>
    <n v="1.54"/>
    <x v="0"/>
    <x v="183"/>
    <n v="37"/>
  </r>
  <r>
    <d v="2013-09-21T00:00:00"/>
    <s v="ativada"/>
    <s v="preços Onyx"/>
    <x v="12"/>
    <s v="qualificada"/>
    <n v="0.19"/>
    <n v="0"/>
    <n v="1"/>
    <n v="0"/>
    <x v="0"/>
    <x v="156"/>
    <n v="38"/>
  </r>
  <r>
    <d v="2013-09-10T00:00:00"/>
    <s v="ativada"/>
    <s v="Onix mylink"/>
    <x v="15"/>
    <s v="qualificada"/>
    <n v="0.7"/>
    <n v="2"/>
    <n v="62"/>
    <n v="0.3"/>
    <x v="0"/>
    <x v="176"/>
    <n v="37"/>
  </r>
  <r>
    <d v="2013-09-01T00:00:00"/>
    <s v="ativada"/>
    <s v="valor Onix"/>
    <x v="12"/>
    <s v="qualificada"/>
    <n v="0.37"/>
    <n v="42"/>
    <n v="127"/>
    <n v="7.75"/>
    <x v="0"/>
    <x v="200"/>
    <n v="35"/>
  </r>
  <r>
    <d v="2013-09-29T00:00:00"/>
    <s v="ativada"/>
    <s v="carros onix LTZ 2014"/>
    <x v="10"/>
    <s v="qualificada"/>
    <n v="0.8"/>
    <n v="0"/>
    <n v="1"/>
    <n v="0"/>
    <x v="0"/>
    <x v="271"/>
    <n v="39"/>
  </r>
  <r>
    <d v="2013-09-03T00:00:00"/>
    <s v="ativada"/>
    <s v="carros onix LTZ 2014"/>
    <x v="10"/>
    <s v="qualificada"/>
    <n v="0.8"/>
    <n v="0"/>
    <n v="1"/>
    <n v="0"/>
    <x v="0"/>
    <x v="271"/>
    <n v="36"/>
  </r>
  <r>
    <d v="2013-09-11T00:00:00"/>
    <s v="ativada"/>
    <s v="Onix mylink"/>
    <x v="15"/>
    <s v="qualificada"/>
    <n v="0.7"/>
    <n v="4"/>
    <n v="74"/>
    <n v="0.57999999999999996"/>
    <x v="0"/>
    <x v="176"/>
    <n v="37"/>
  </r>
  <r>
    <d v="2013-09-19T00:00:00"/>
    <s v="ativada"/>
    <s v="preço onix 2012"/>
    <x v="12"/>
    <s v="qualificada"/>
    <n v="0.6"/>
    <n v="5"/>
    <n v="21"/>
    <n v="2.63"/>
    <x v="0"/>
    <x v="140"/>
    <n v="38"/>
  </r>
  <r>
    <d v="2013-09-24T00:00:00"/>
    <s v="ativada"/>
    <s v="Onix LTZ preço"/>
    <x v="12"/>
    <s v="qualificada"/>
    <n v="0.8"/>
    <n v="9"/>
    <n v="39"/>
    <n v="2.56"/>
    <x v="0"/>
    <x v="161"/>
    <n v="39"/>
  </r>
  <r>
    <d v="2013-09-16T00:00:00"/>
    <s v="ativada"/>
    <s v="montar o seu Onix"/>
    <x v="16"/>
    <s v="qualificada"/>
    <n v="0.8"/>
    <n v="79"/>
    <n v="137"/>
    <n v="13.45"/>
    <x v="0"/>
    <x v="216"/>
    <n v="38"/>
  </r>
  <r>
    <d v="2013-09-16T00:00:00"/>
    <s v="ativada"/>
    <s v="carros Onix LTZ"/>
    <x v="10"/>
    <s v="qualificada"/>
    <n v="0.8"/>
    <n v="1"/>
    <n v="6"/>
    <n v="0.78"/>
    <x v="0"/>
    <x v="182"/>
    <n v="38"/>
  </r>
  <r>
    <d v="2013-08-29T00:00:00"/>
    <s v="ativada"/>
    <s v="Onix my link"/>
    <x v="15"/>
    <s v="qualificada"/>
    <n v="0.8"/>
    <n v="4"/>
    <n v="58"/>
    <n v="1.07"/>
    <x v="0"/>
    <x v="183"/>
    <n v="35"/>
  </r>
  <r>
    <d v="2013-09-20T00:00:00"/>
    <s v="ativada"/>
    <s v="onix LTZ 2014"/>
    <x v="10"/>
    <s v="qualificada"/>
    <n v="0.8"/>
    <n v="2"/>
    <n v="17"/>
    <n v="0.61"/>
    <x v="0"/>
    <x v="266"/>
    <n v="38"/>
  </r>
  <r>
    <d v="2013-09-25T00:00:00"/>
    <s v="ativada"/>
    <s v="onix LTZ 2014 preço"/>
    <x v="12"/>
    <s v="qualificada"/>
    <n v="0.8"/>
    <n v="1"/>
    <n v="8"/>
    <n v="0.6"/>
    <x v="0"/>
    <x v="155"/>
    <n v="39"/>
  </r>
  <r>
    <d v="2013-08-29T00:00:00"/>
    <s v="ativada"/>
    <s v="preços onix 2013"/>
    <x v="12"/>
    <s v="qualificada"/>
    <n v="0.31"/>
    <n v="5"/>
    <n v="12"/>
    <n v="0.95"/>
    <x v="0"/>
    <x v="231"/>
    <n v="35"/>
  </r>
  <r>
    <d v="2013-09-15T00:00:00"/>
    <s v="ativada"/>
    <s v="carros Onix LTZ"/>
    <x v="10"/>
    <s v="qualificada"/>
    <n v="0.8"/>
    <n v="0"/>
    <n v="5"/>
    <n v="0"/>
    <x v="0"/>
    <x v="182"/>
    <n v="37"/>
  </r>
  <r>
    <d v="2013-09-24T00:00:00"/>
    <s v="ativada"/>
    <s v="preços onix 2014"/>
    <x v="12"/>
    <s v="qualificada"/>
    <n v="0.8"/>
    <n v="4"/>
    <n v="27"/>
    <n v="1.08"/>
    <x v="0"/>
    <x v="209"/>
    <n v="39"/>
  </r>
  <r>
    <d v="2013-09-19T00:00:00"/>
    <s v="ativada"/>
    <s v="onix 2013 1.0"/>
    <x v="13"/>
    <s v="qualificada"/>
    <n v="0.8"/>
    <n v="0"/>
    <n v="15"/>
    <n v="0"/>
    <x v="0"/>
    <x v="222"/>
    <n v="38"/>
  </r>
  <r>
    <d v="2013-09-06T00:00:00"/>
    <s v="ativada"/>
    <s v="novo onix LTZ 2014"/>
    <x v="10"/>
    <s v="qualificada"/>
    <n v="0.8"/>
    <n v="1"/>
    <n v="1"/>
    <n v="0.17"/>
    <x v="0"/>
    <x v="285"/>
    <n v="36"/>
  </r>
  <r>
    <d v="2013-09-09T00:00:00"/>
    <s v="ativada"/>
    <s v="Onyx my link"/>
    <x v="15"/>
    <s v="qualificada"/>
    <n v="1"/>
    <n v="0"/>
    <n v="19"/>
    <n v="0"/>
    <x v="0"/>
    <x v="237"/>
    <n v="37"/>
  </r>
  <r>
    <d v="2013-09-11T00:00:00"/>
    <s v="ativada"/>
    <s v="novo onix 2014 1.0"/>
    <x v="13"/>
    <s v="qualificada"/>
    <n v="0.8"/>
    <n v="0"/>
    <n v="1"/>
    <n v="0"/>
    <x v="0"/>
    <x v="263"/>
    <n v="37"/>
  </r>
  <r>
    <d v="2013-08-31T00:00:00"/>
    <s v="ativada"/>
    <s v="onix 2013 1.0"/>
    <x v="13"/>
    <s v="qualificada"/>
    <n v="0.8"/>
    <n v="1"/>
    <n v="5"/>
    <n v="0.56999999999999995"/>
    <x v="0"/>
    <x v="222"/>
    <n v="35"/>
  </r>
  <r>
    <d v="2013-09-04T00:00:00"/>
    <s v="ativada"/>
    <s v="preços onix 2013"/>
    <x v="12"/>
    <s v="qualificada"/>
    <n v="0.31"/>
    <n v="1"/>
    <n v="12"/>
    <n v="0.14000000000000001"/>
    <x v="0"/>
    <x v="231"/>
    <n v="36"/>
  </r>
  <r>
    <d v="2013-09-15T00:00:00"/>
    <s v="ativada"/>
    <s v="onix 2014 1.4"/>
    <x v="13"/>
    <s v="qualificada"/>
    <n v="0.7"/>
    <n v="1"/>
    <n v="33"/>
    <n v="7.0000000000000007E-2"/>
    <x v="0"/>
    <x v="242"/>
    <n v="37"/>
  </r>
  <r>
    <d v="2013-08-30T00:00:00"/>
    <s v="ativada"/>
    <s v="valor onix 2012"/>
    <x v="12"/>
    <s v="qualificada"/>
    <n v="0.46"/>
    <n v="0"/>
    <n v="2"/>
    <n v="0"/>
    <x v="0"/>
    <x v="154"/>
    <n v="35"/>
  </r>
  <r>
    <d v="2013-09-20T00:00:00"/>
    <s v="ativada"/>
    <s v="Novo Onix LT preço"/>
    <x v="12"/>
    <s v="qualificada"/>
    <n v="0.8"/>
    <n v="1"/>
    <n v="1"/>
    <n v="0.08"/>
    <x v="0"/>
    <x v="226"/>
    <n v="38"/>
  </r>
  <r>
    <d v="2013-09-24T00:00:00"/>
    <s v="ativada"/>
    <s v="carro Onix LTZ"/>
    <x v="10"/>
    <s v="qualificada"/>
    <n v="0.8"/>
    <n v="1"/>
    <n v="7"/>
    <n v="0.35"/>
    <x v="0"/>
    <x v="188"/>
    <n v="39"/>
  </r>
  <r>
    <d v="2013-09-15T00:00:00"/>
    <s v="ativada"/>
    <s v="qual o valor onix 2013"/>
    <x v="12"/>
    <s v="qualificada"/>
    <n v="0.8"/>
    <n v="1"/>
    <n v="1"/>
    <n v="0.25"/>
    <x v="0"/>
    <x v="270"/>
    <n v="37"/>
  </r>
  <r>
    <d v="2013-09-12T00:00:00"/>
    <s v="ativada"/>
    <s v="Onyx 1.4"/>
    <x v="13"/>
    <s v="qualificada"/>
    <n v="0.47"/>
    <n v="2"/>
    <n v="32"/>
    <n v="0.64"/>
    <x v="0"/>
    <x v="251"/>
    <n v="37"/>
  </r>
  <r>
    <d v="2013-09-17T00:00:00"/>
    <s v="ativada"/>
    <s v="onix LT 2013 preços"/>
    <x v="12"/>
    <s v="qualificada"/>
    <n v="0.8"/>
    <n v="1"/>
    <n v="2"/>
    <n v="0.12"/>
    <x v="0"/>
    <x v="293"/>
    <n v="38"/>
  </r>
  <r>
    <d v="2013-08-31T00:00:00"/>
    <s v="ativada"/>
    <s v="Onix ficha técnica"/>
    <x v="17"/>
    <s v="qualificada"/>
    <n v="0.8"/>
    <n v="0"/>
    <n v="3"/>
    <n v="0"/>
    <x v="0"/>
    <x v="179"/>
    <n v="35"/>
  </r>
  <r>
    <d v="2013-09-01T00:00:00"/>
    <s v="ativada"/>
    <s v="valor novo onix 2014"/>
    <x v="12"/>
    <s v="qualificada"/>
    <n v="0.8"/>
    <n v="0"/>
    <n v="1"/>
    <n v="0"/>
    <x v="0"/>
    <x v="211"/>
    <n v="35"/>
  </r>
  <r>
    <d v="2013-09-02T00:00:00"/>
    <s v="pausado"/>
    <s v="preços onix 2012"/>
    <x v="12"/>
    <s v="pausada"/>
    <n v="0.8"/>
    <n v="4"/>
    <n v="23"/>
    <n v="1.02"/>
    <x v="0"/>
    <x v="269"/>
    <n v="36"/>
  </r>
  <r>
    <d v="2013-09-14T00:00:00"/>
    <s v="ativada"/>
    <s v="Onix detalhes"/>
    <x v="17"/>
    <s v="qualificada"/>
    <n v="0.8"/>
    <n v="0"/>
    <n v="1"/>
    <n v="0"/>
    <x v="0"/>
    <x v="229"/>
    <n v="37"/>
  </r>
  <r>
    <d v="2013-09-24T00:00:00"/>
    <s v="ativada"/>
    <s v="onix LTZ 2013 chevrolet"/>
    <x v="10"/>
    <s v="qualificada"/>
    <n v="0.8"/>
    <n v="1"/>
    <n v="1"/>
    <n v="0.47"/>
    <x v="0"/>
    <x v="173"/>
    <n v="39"/>
  </r>
  <r>
    <d v="2013-09-27T00:00:00"/>
    <s v="ativada"/>
    <s v="Onix LTZ ficha técnica"/>
    <x v="17"/>
    <s v="qualificada"/>
    <n v="0.8"/>
    <n v="0"/>
    <n v="1"/>
    <n v="0"/>
    <x v="0"/>
    <x v="267"/>
    <n v="39"/>
  </r>
  <r>
    <d v="2013-08-28T00:00:00"/>
    <s v="ativada"/>
    <s v="preço onix 2012"/>
    <x v="12"/>
    <s v="qualificada"/>
    <n v="0.6"/>
    <n v="4"/>
    <n v="16"/>
    <n v="1.3"/>
    <x v="0"/>
    <x v="140"/>
    <n v="35"/>
  </r>
  <r>
    <d v="2013-09-09T00:00:00"/>
    <s v="ativada"/>
    <s v="Onix"/>
    <x v="11"/>
    <s v="qualificada"/>
    <n v="0.95"/>
    <n v="189"/>
    <n v="3007"/>
    <n v="58.97"/>
    <x v="0"/>
    <x v="138"/>
    <n v="37"/>
  </r>
  <r>
    <d v="2013-09-13T00:00:00"/>
    <s v="ativada"/>
    <s v="carros Onix LTZ"/>
    <x v="10"/>
    <s v="qualificada"/>
    <n v="0.8"/>
    <n v="1"/>
    <n v="5"/>
    <n v="0.24"/>
    <x v="0"/>
    <x v="182"/>
    <n v="37"/>
  </r>
  <r>
    <d v="2013-08-28T00:00:00"/>
    <s v="ativada"/>
    <s v="onix 2013 1.4"/>
    <x v="13"/>
    <s v="qualificada"/>
    <n v="0.8"/>
    <n v="7"/>
    <n v="37"/>
    <n v="2.3199999999999998"/>
    <x v="0"/>
    <x v="256"/>
    <n v="35"/>
  </r>
  <r>
    <d v="2013-09-14T00:00:00"/>
    <s v="ativada"/>
    <s v="Onix LT preço"/>
    <x v="12"/>
    <s v="qualificada"/>
    <n v="0.54"/>
    <n v="1"/>
    <n v="12"/>
    <n v="7.0000000000000007E-2"/>
    <x v="0"/>
    <x v="220"/>
    <n v="37"/>
  </r>
  <r>
    <d v="2013-09-03T00:00:00"/>
    <s v="ativada"/>
    <s v="carro Onix LTZ"/>
    <x v="10"/>
    <s v="qualificada"/>
    <n v="0.8"/>
    <n v="2"/>
    <n v="7"/>
    <n v="0.12"/>
    <x v="0"/>
    <x v="188"/>
    <n v="36"/>
  </r>
  <r>
    <d v="2013-09-27T00:00:00"/>
    <s v="ativada"/>
    <s v="Onix LTZ valor"/>
    <x v="12"/>
    <s v="qualificada"/>
    <n v="0.8"/>
    <n v="0"/>
    <n v="2"/>
    <n v="0"/>
    <x v="0"/>
    <x v="212"/>
    <n v="39"/>
  </r>
  <r>
    <d v="2013-09-04T00:00:00"/>
    <s v="ativada"/>
    <s v="onix LTZ 2013 chevrolet"/>
    <x v="10"/>
    <s v="qualificada"/>
    <n v="0.8"/>
    <n v="0"/>
    <n v="3"/>
    <n v="0"/>
    <x v="0"/>
    <x v="173"/>
    <n v="36"/>
  </r>
  <r>
    <d v="2013-09-04T00:00:00"/>
    <s v="ativada"/>
    <s v="preço novo onix 2012"/>
    <x v="12"/>
    <s v="baixo volume de pesquisa"/>
    <n v="0.8"/>
    <n v="0"/>
    <n v="1"/>
    <n v="0"/>
    <x v="0"/>
    <x v="261"/>
    <n v="36"/>
  </r>
  <r>
    <d v="2013-09-27T00:00:00"/>
    <s v="ativada"/>
    <s v="novo Onix 1.0"/>
    <x v="13"/>
    <s v="qualificada"/>
    <n v="0.8"/>
    <n v="0"/>
    <n v="2"/>
    <n v="0"/>
    <x v="0"/>
    <x v="141"/>
    <n v="39"/>
  </r>
  <r>
    <d v="2013-09-26T00:00:00"/>
    <s v="ativada"/>
    <s v="onix 2013 2.0"/>
    <x v="13"/>
    <s v="qualificada"/>
    <n v="0.8"/>
    <n v="0"/>
    <n v="0"/>
    <n v="0"/>
    <x v="0"/>
    <x v="290"/>
    <n v="39"/>
  </r>
  <r>
    <d v="2013-09-28T00:00:00"/>
    <s v="ativada"/>
    <s v="novo Onix 1.0"/>
    <x v="13"/>
    <s v="qualificada"/>
    <n v="0.8"/>
    <n v="0"/>
    <n v="4"/>
    <n v="0"/>
    <x v="0"/>
    <x v="141"/>
    <n v="39"/>
  </r>
  <r>
    <d v="2013-09-12T00:00:00"/>
    <s v="ativada"/>
    <s v="Onyx 2.0"/>
    <x v="13"/>
    <s v="qualificada"/>
    <n v="0.8"/>
    <n v="5"/>
    <n v="37"/>
    <n v="2.59"/>
    <x v="0"/>
    <x v="142"/>
    <n v="37"/>
  </r>
  <r>
    <d v="2013-08-30T00:00:00"/>
    <s v="ativada"/>
    <s v="Onix LT quanto custa"/>
    <x v="12"/>
    <s v="qualificada"/>
    <n v="0.8"/>
    <n v="0"/>
    <n v="1"/>
    <n v="0"/>
    <x v="0"/>
    <x v="177"/>
    <n v="35"/>
  </r>
  <r>
    <d v="2013-08-30T00:00:00"/>
    <s v="ativada"/>
    <s v="valor Onyx"/>
    <x v="12"/>
    <s v="qualificada"/>
    <n v="0.42"/>
    <n v="1"/>
    <n v="7"/>
    <n v="0.4"/>
    <x v="0"/>
    <x v="249"/>
    <n v="35"/>
  </r>
  <r>
    <d v="2013-09-15T00:00:00"/>
    <s v="ativada"/>
    <s v="Onix 1.8"/>
    <x v="13"/>
    <s v="qualificada"/>
    <n v="0.8"/>
    <n v="3"/>
    <n v="30"/>
    <n v="1.69"/>
    <x v="0"/>
    <x v="246"/>
    <n v="37"/>
  </r>
  <r>
    <d v="2013-09-28T00:00:00"/>
    <s v="ativada"/>
    <s v="onix LTZ 2014"/>
    <x v="10"/>
    <s v="qualificada"/>
    <n v="0.8"/>
    <n v="4"/>
    <n v="18"/>
    <n v="2.15"/>
    <x v="0"/>
    <x v="266"/>
    <n v="39"/>
  </r>
  <r>
    <d v="2013-09-09T00:00:00"/>
    <s v="ativada"/>
    <s v="Onix chevrolet my link"/>
    <x v="15"/>
    <s v="qualificada"/>
    <n v="0.8"/>
    <n v="0"/>
    <n v="2"/>
    <n v="0"/>
    <x v="0"/>
    <x v="238"/>
    <n v="37"/>
  </r>
  <r>
    <d v="2013-09-07T00:00:00"/>
    <s v="ativada"/>
    <s v="preços onix 2013"/>
    <x v="12"/>
    <s v="qualificada"/>
    <n v="0.31"/>
    <n v="1"/>
    <n v="10"/>
    <n v="0.09"/>
    <x v="0"/>
    <x v="231"/>
    <n v="36"/>
  </r>
  <r>
    <d v="2013-09-16T00:00:00"/>
    <s v="ativada"/>
    <s v="onix LTZ 2014"/>
    <x v="10"/>
    <s v="qualificada"/>
    <n v="0.8"/>
    <n v="5"/>
    <n v="23"/>
    <n v="1.05"/>
    <x v="0"/>
    <x v="266"/>
    <n v="38"/>
  </r>
  <r>
    <d v="2013-09-12T00:00:00"/>
    <s v="ativada"/>
    <s v="Onix especificações"/>
    <x v="17"/>
    <s v="qualificada"/>
    <n v="0.8"/>
    <n v="0"/>
    <n v="11"/>
    <n v="0"/>
    <x v="0"/>
    <x v="245"/>
    <n v="37"/>
  </r>
  <r>
    <d v="2013-09-22T00:00:00"/>
    <s v="ativada"/>
    <s v="Onix LTZ GM"/>
    <x v="10"/>
    <s v="qualificada"/>
    <n v="0.8"/>
    <n v="1"/>
    <n v="6"/>
    <n v="0.34"/>
    <x v="0"/>
    <x v="217"/>
    <n v="38"/>
  </r>
  <r>
    <d v="2013-09-03T00:00:00"/>
    <s v="ativada"/>
    <s v="onix LTZ 2014"/>
    <x v="10"/>
    <s v="qualificada"/>
    <n v="0.8"/>
    <n v="6"/>
    <n v="31"/>
    <n v="0.65"/>
    <x v="0"/>
    <x v="266"/>
    <n v="36"/>
  </r>
  <r>
    <d v="2013-09-02T00:00:00"/>
    <s v="ativada"/>
    <s v="qual o valor Onix"/>
    <x v="12"/>
    <s v="qualificada"/>
    <n v="0.8"/>
    <n v="2"/>
    <n v="9"/>
    <n v="0.44"/>
    <x v="0"/>
    <x v="224"/>
    <n v="36"/>
  </r>
  <r>
    <d v="2013-09-09T00:00:00"/>
    <s v="ativada"/>
    <s v="Onix especificação"/>
    <x v="17"/>
    <s v="qualificada"/>
    <n v="0.8"/>
    <n v="0"/>
    <n v="1"/>
    <n v="0"/>
    <x v="0"/>
    <x v="240"/>
    <n v="37"/>
  </r>
  <r>
    <d v="2013-09-25T00:00:00"/>
    <s v="ativada"/>
    <s v="preço onix 2012"/>
    <x v="12"/>
    <s v="qualificada"/>
    <n v="0.6"/>
    <n v="2"/>
    <n v="22"/>
    <n v="0.8"/>
    <x v="0"/>
    <x v="140"/>
    <n v="39"/>
  </r>
  <r>
    <d v="2013-09-03T00:00:00"/>
    <s v="ativada"/>
    <s v="onix LTZ 2014 preço"/>
    <x v="12"/>
    <s v="qualificada"/>
    <n v="0.8"/>
    <n v="1"/>
    <n v="4"/>
    <n v="0.54"/>
    <x v="0"/>
    <x v="155"/>
    <n v="36"/>
  </r>
  <r>
    <d v="2013-09-26T00:00:00"/>
    <s v="ativada"/>
    <s v="onix LTZ 2014 chevrolet"/>
    <x v="10"/>
    <s v="qualificada"/>
    <n v="0.8"/>
    <n v="0"/>
    <n v="2"/>
    <n v="0"/>
    <x v="0"/>
    <x v="210"/>
    <n v="39"/>
  </r>
  <r>
    <d v="2013-09-10T00:00:00"/>
    <s v="ativada"/>
    <s v="valor novo onix 2014"/>
    <x v="12"/>
    <s v="qualificada"/>
    <n v="0.8"/>
    <n v="0"/>
    <n v="3"/>
    <n v="0"/>
    <x v="0"/>
    <x v="211"/>
    <n v="37"/>
  </r>
  <r>
    <d v="2013-09-04T00:00:00"/>
    <s v="ativada"/>
    <s v="onix 2013 1.0"/>
    <x v="13"/>
    <s v="qualificada"/>
    <n v="0.8"/>
    <n v="2"/>
    <n v="26"/>
    <n v="0.82"/>
    <x v="0"/>
    <x v="222"/>
    <n v="36"/>
  </r>
  <r>
    <d v="2013-09-02T00:00:00"/>
    <s v="ativada"/>
    <s v="Onix LT preços"/>
    <x v="12"/>
    <s v="qualificada"/>
    <n v="0.27"/>
    <n v="0"/>
    <n v="1"/>
    <n v="0"/>
    <x v="0"/>
    <x v="248"/>
    <n v="36"/>
  </r>
  <r>
    <d v="2013-09-11T00:00:00"/>
    <s v="ativada"/>
    <s v="valor novo Onix"/>
    <x v="12"/>
    <s v="qualificada"/>
    <n v="0.8"/>
    <n v="4"/>
    <n v="9"/>
    <n v="0.66"/>
    <x v="0"/>
    <x v="262"/>
    <n v="37"/>
  </r>
  <r>
    <d v="2013-09-21T00:00:00"/>
    <s v="ativada"/>
    <s v="Onix LTZ preço"/>
    <x v="12"/>
    <s v="qualificada"/>
    <n v="0.8"/>
    <n v="4"/>
    <n v="44"/>
    <n v="1.19"/>
    <x v="0"/>
    <x v="161"/>
    <n v="38"/>
  </r>
  <r>
    <d v="2013-09-18T00:00:00"/>
    <s v="ativada"/>
    <s v="Onix especificações"/>
    <x v="17"/>
    <s v="qualificada"/>
    <n v="0.8"/>
    <n v="0"/>
    <n v="9"/>
    <n v="0"/>
    <x v="0"/>
    <x v="245"/>
    <n v="38"/>
  </r>
  <r>
    <d v="2013-09-01T00:00:00"/>
    <s v="ativada"/>
    <s v="Onix LT preços"/>
    <x v="12"/>
    <s v="qualificada"/>
    <n v="0.27"/>
    <n v="0"/>
    <n v="1"/>
    <n v="0"/>
    <x v="0"/>
    <x v="248"/>
    <n v="35"/>
  </r>
  <r>
    <d v="2013-09-02T00:00:00"/>
    <s v="ativada"/>
    <s v="Onix LT quanto custa"/>
    <x v="12"/>
    <s v="qualificada"/>
    <n v="0.8"/>
    <n v="0"/>
    <n v="2"/>
    <n v="0"/>
    <x v="0"/>
    <x v="177"/>
    <n v="36"/>
  </r>
  <r>
    <d v="2013-09-10T00:00:00"/>
    <s v="ativada"/>
    <s v="onix 2014 1.8"/>
    <x v="13"/>
    <s v="qualificada"/>
    <n v="0.8"/>
    <n v="0"/>
    <n v="1"/>
    <n v="0"/>
    <x v="0"/>
    <x v="225"/>
    <n v="37"/>
  </r>
  <r>
    <d v="2013-09-23T00:00:00"/>
    <s v="ativada"/>
    <s v="Onix especificação"/>
    <x v="17"/>
    <s v="qualificada"/>
    <n v="0.8"/>
    <n v="0"/>
    <n v="2"/>
    <n v="0"/>
    <x v="0"/>
    <x v="240"/>
    <n v="39"/>
  </r>
  <r>
    <d v="2013-09-11T00:00:00"/>
    <s v="ativada"/>
    <s v="preço novo Onyx"/>
    <x v="12"/>
    <s v="qualificada"/>
    <n v="0.8"/>
    <n v="0"/>
    <n v="3"/>
    <n v="0"/>
    <x v="0"/>
    <x v="228"/>
    <n v="37"/>
  </r>
  <r>
    <d v="2013-09-05T00:00:00"/>
    <s v="ativada"/>
    <s v="Onix LTZ preços"/>
    <x v="12"/>
    <s v="qualificada"/>
    <n v="0.8"/>
    <n v="1"/>
    <n v="16"/>
    <n v="0.12"/>
    <x v="0"/>
    <x v="193"/>
    <n v="36"/>
  </r>
  <r>
    <d v="2013-09-03T00:00:00"/>
    <s v="ativada"/>
    <s v="novo Onyx"/>
    <x v="11"/>
    <s v="qualificada"/>
    <n v="0.8"/>
    <n v="2"/>
    <n v="10"/>
    <n v="0.53"/>
    <x v="0"/>
    <x v="157"/>
    <n v="36"/>
  </r>
  <r>
    <d v="2013-09-16T00:00:00"/>
    <s v="ativada"/>
    <s v="quanto custa Onyx"/>
    <x v="12"/>
    <s v="qualificada"/>
    <n v="0.8"/>
    <n v="2"/>
    <n v="10"/>
    <n v="0.51"/>
    <x v="0"/>
    <x v="150"/>
    <n v="38"/>
  </r>
  <r>
    <d v="2013-09-27T00:00:00"/>
    <s v="ativada"/>
    <s v="onix 2012 1.0"/>
    <x v="13"/>
    <s v="qualificada"/>
    <n v="0.63"/>
    <n v="1"/>
    <n v="4"/>
    <n v="0.32"/>
    <x v="0"/>
    <x v="189"/>
    <n v="39"/>
  </r>
  <r>
    <d v="2013-08-30T00:00:00"/>
    <s v="ativada"/>
    <s v="Onix my link"/>
    <x v="15"/>
    <s v="qualificada"/>
    <n v="0.8"/>
    <n v="2"/>
    <n v="56"/>
    <n v="0.42"/>
    <x v="0"/>
    <x v="183"/>
    <n v="35"/>
  </r>
  <r>
    <d v="2013-09-16T00:00:00"/>
    <s v="ativada"/>
    <s v="Onix detalhes"/>
    <x v="17"/>
    <s v="qualificada"/>
    <n v="0.8"/>
    <n v="0"/>
    <n v="4"/>
    <n v="0"/>
    <x v="0"/>
    <x v="229"/>
    <n v="38"/>
  </r>
  <r>
    <d v="2013-09-04T00:00:00"/>
    <s v="ativada"/>
    <s v="Onix LS preço"/>
    <x v="12"/>
    <s v="qualificada"/>
    <n v="0.8"/>
    <n v="2"/>
    <n v="7"/>
    <n v="0.2"/>
    <x v="0"/>
    <x v="198"/>
    <n v="36"/>
  </r>
  <r>
    <d v="2013-09-01T00:00:00"/>
    <s v="ativada"/>
    <s v="Novo Onix LTZ"/>
    <x v="10"/>
    <s v="qualificada"/>
    <n v="0.8"/>
    <n v="2"/>
    <n v="6"/>
    <n v="0.66"/>
    <x v="0"/>
    <x v="196"/>
    <n v="35"/>
  </r>
  <r>
    <d v="2013-09-13T00:00:00"/>
    <s v="ativada"/>
    <s v="Onix LS preço"/>
    <x v="12"/>
    <s v="qualificada"/>
    <n v="0.8"/>
    <n v="0"/>
    <n v="3"/>
    <n v="0"/>
    <x v="0"/>
    <x v="198"/>
    <n v="37"/>
  </r>
  <r>
    <d v="2013-09-18T00:00:00"/>
    <s v="ativada"/>
    <s v="onix LTZ 2012 preço"/>
    <x v="12"/>
    <s v="qualificada"/>
    <n v="0.8"/>
    <n v="0"/>
    <n v="1"/>
    <n v="0"/>
    <x v="0"/>
    <x v="205"/>
    <n v="38"/>
  </r>
  <r>
    <d v="2013-09-17T00:00:00"/>
    <s v="ativada"/>
    <s v="Onix LT preço"/>
    <x v="12"/>
    <s v="qualificada"/>
    <n v="0.54"/>
    <n v="4"/>
    <n v="12"/>
    <n v="0.96"/>
    <x v="0"/>
    <x v="220"/>
    <n v="38"/>
  </r>
  <r>
    <d v="2013-09-07T00:00:00"/>
    <s v="ativada"/>
    <s v="propaganda Onix"/>
    <x v="14"/>
    <s v="qualificada"/>
    <n v="0.8"/>
    <n v="3"/>
    <n v="5"/>
    <n v="1.32"/>
    <x v="0"/>
    <x v="191"/>
    <n v="36"/>
  </r>
  <r>
    <d v="2013-09-12T00:00:00"/>
    <s v="ativada"/>
    <s v="preço novo onix 2012"/>
    <x v="12"/>
    <s v="baixo volume de pesquisa"/>
    <n v="0.8"/>
    <n v="1"/>
    <n v="2"/>
    <n v="0.39"/>
    <x v="0"/>
    <x v="261"/>
    <n v="37"/>
  </r>
  <r>
    <d v="2013-09-26T00:00:00"/>
    <s v="ativada"/>
    <s v="onix 2014 1.4"/>
    <x v="13"/>
    <s v="qualificada"/>
    <n v="0.7"/>
    <n v="11"/>
    <n v="42"/>
    <n v="4.22"/>
    <x v="0"/>
    <x v="242"/>
    <n v="39"/>
  </r>
  <r>
    <d v="2013-09-09T00:00:00"/>
    <s v="ativada"/>
    <s v="onix LTZ 2012 chevrolet"/>
    <x v="10"/>
    <s v="qualificada"/>
    <n v="0.8"/>
    <n v="0"/>
    <n v="1"/>
    <n v="0"/>
    <x v="0"/>
    <x v="139"/>
    <n v="37"/>
  </r>
  <r>
    <d v="2013-09-28T00:00:00"/>
    <s v="ativada"/>
    <s v="montar o seu Onix"/>
    <x v="16"/>
    <s v="qualificada"/>
    <n v="0.8"/>
    <n v="17"/>
    <n v="38"/>
    <n v="1.64"/>
    <x v="0"/>
    <x v="216"/>
    <n v="39"/>
  </r>
  <r>
    <d v="2013-09-20T00:00:00"/>
    <s v="ativada"/>
    <s v="Onix detalhes"/>
    <x v="17"/>
    <s v="qualificada"/>
    <n v="0.8"/>
    <n v="1"/>
    <n v="8"/>
    <n v="0.21"/>
    <x v="0"/>
    <x v="229"/>
    <n v="38"/>
  </r>
  <r>
    <d v="2013-09-26T00:00:00"/>
    <s v="ativada"/>
    <s v="onix LTZ 2013 preço"/>
    <x v="12"/>
    <s v="qualificada"/>
    <n v="0.8"/>
    <n v="0"/>
    <n v="6"/>
    <n v="0"/>
    <x v="0"/>
    <x v="223"/>
    <n v="39"/>
  </r>
  <r>
    <d v="2013-09-15T00:00:00"/>
    <s v="ativada"/>
    <s v="propaganda Onix"/>
    <x v="14"/>
    <s v="qualificada"/>
    <n v="0.8"/>
    <n v="3"/>
    <n v="12"/>
    <n v="1.48"/>
    <x v="0"/>
    <x v="191"/>
    <n v="37"/>
  </r>
  <r>
    <d v="2013-09-26T00:00:00"/>
    <s v="ativada"/>
    <s v="novo onix LTZ 2014"/>
    <x v="10"/>
    <s v="qualificada"/>
    <n v="0.8"/>
    <n v="0"/>
    <n v="2"/>
    <n v="0"/>
    <x v="0"/>
    <x v="285"/>
    <n v="39"/>
  </r>
  <r>
    <d v="2013-09-05T00:00:00"/>
    <s v="ativada"/>
    <s v="valor novo Onix"/>
    <x v="12"/>
    <s v="qualificada"/>
    <n v="0.8"/>
    <n v="4"/>
    <n v="9"/>
    <n v="0.62"/>
    <x v="0"/>
    <x v="262"/>
    <n v="36"/>
  </r>
  <r>
    <d v="2013-08-28T00:00:00"/>
    <s v="ativada"/>
    <s v="preços onix 2014"/>
    <x v="12"/>
    <s v="qualificada"/>
    <n v="0.8"/>
    <n v="3"/>
    <n v="8"/>
    <n v="0.62"/>
    <x v="0"/>
    <x v="209"/>
    <n v="35"/>
  </r>
  <r>
    <d v="2013-08-29T00:00:00"/>
    <s v="ativada"/>
    <s v="preços onix 2014"/>
    <x v="12"/>
    <s v="qualificada"/>
    <n v="0.8"/>
    <n v="8"/>
    <n v="20"/>
    <n v="2.38"/>
    <x v="0"/>
    <x v="209"/>
    <n v="35"/>
  </r>
  <r>
    <d v="2013-09-10T00:00:00"/>
    <s v="ativada"/>
    <s v="onix LTZ 2014"/>
    <x v="10"/>
    <s v="qualificada"/>
    <n v="0.8"/>
    <n v="5"/>
    <n v="26"/>
    <n v="1.65"/>
    <x v="0"/>
    <x v="266"/>
    <n v="37"/>
  </r>
  <r>
    <d v="2013-09-24T00:00:00"/>
    <s v="ativada"/>
    <s v="carros onix LTZ 2014"/>
    <x v="10"/>
    <s v="qualificada"/>
    <n v="0.8"/>
    <n v="1"/>
    <n v="1"/>
    <n v="0.57999999999999996"/>
    <x v="0"/>
    <x v="271"/>
    <n v="39"/>
  </r>
  <r>
    <d v="2013-09-07T00:00:00"/>
    <s v="ativada"/>
    <s v="valores onix 2014"/>
    <x v="12"/>
    <s v="qualificada"/>
    <n v="0.8"/>
    <n v="4"/>
    <n v="5"/>
    <n v="1.04"/>
    <x v="0"/>
    <x v="197"/>
    <n v="36"/>
  </r>
  <r>
    <d v="2013-09-25T00:00:00"/>
    <s v="ativada"/>
    <s v="onix 2013 1.4"/>
    <x v="13"/>
    <s v="qualificada"/>
    <n v="0.8"/>
    <n v="1"/>
    <n v="26"/>
    <n v="0.2"/>
    <x v="0"/>
    <x v="256"/>
    <n v="39"/>
  </r>
  <r>
    <d v="2013-09-02T00:00:00"/>
    <s v="ativada"/>
    <s v="onix LTZ 2012"/>
    <x v="10"/>
    <s v="qualificada"/>
    <n v="0.8"/>
    <n v="1"/>
    <n v="10"/>
    <n v="0.55000000000000004"/>
    <x v="0"/>
    <x v="164"/>
    <n v="36"/>
  </r>
  <r>
    <d v="2013-09-02T00:00:00"/>
    <s v="ativada"/>
    <s v="preço onyx 2013"/>
    <x v="12"/>
    <s v="baixo volume de pesquisa"/>
    <n v="0.8"/>
    <n v="1"/>
    <n v="3"/>
    <n v="0.2"/>
    <x v="0"/>
    <x v="160"/>
    <n v="36"/>
  </r>
  <r>
    <d v="2013-09-09T00:00:00"/>
    <s v="ativada"/>
    <s v="valor Onyx"/>
    <x v="12"/>
    <s v="qualificada"/>
    <n v="0.42"/>
    <n v="0"/>
    <n v="4"/>
    <n v="0"/>
    <x v="0"/>
    <x v="249"/>
    <n v="37"/>
  </r>
  <r>
    <d v="2013-08-31T00:00:00"/>
    <s v="ativada"/>
    <s v="Onix LTZ preço"/>
    <x v="12"/>
    <s v="qualificada"/>
    <n v="0.8"/>
    <n v="5"/>
    <n v="33"/>
    <n v="2.14"/>
    <x v="0"/>
    <x v="161"/>
    <n v="35"/>
  </r>
  <r>
    <d v="2013-08-28T00:00:00"/>
    <s v="ativada"/>
    <s v="onix LTZ 2013 preço"/>
    <x v="12"/>
    <s v="qualificada"/>
    <n v="0.8"/>
    <n v="2"/>
    <n v="3"/>
    <n v="0.41"/>
    <x v="0"/>
    <x v="223"/>
    <n v="35"/>
  </r>
  <r>
    <d v="2013-09-05T00:00:00"/>
    <s v="ativada"/>
    <s v="valor onix 2014"/>
    <x v="12"/>
    <s v="qualificada"/>
    <n v="0.8"/>
    <n v="2"/>
    <n v="9"/>
    <n v="0.6"/>
    <x v="0"/>
    <x v="192"/>
    <n v="36"/>
  </r>
  <r>
    <d v="2013-09-02T00:00:00"/>
    <s v="ativada"/>
    <s v="Onix LS preço"/>
    <x v="12"/>
    <s v="qualificada"/>
    <n v="0.8"/>
    <n v="1"/>
    <n v="14"/>
    <n v="0.44"/>
    <x v="0"/>
    <x v="198"/>
    <n v="36"/>
  </r>
  <r>
    <d v="2013-09-27T00:00:00"/>
    <s v="ativada"/>
    <s v="onix LT 2012 preço"/>
    <x v="12"/>
    <s v="qualificada"/>
    <n v="0.8"/>
    <n v="1"/>
    <n v="2"/>
    <n v="0.35"/>
    <x v="0"/>
    <x v="214"/>
    <n v="39"/>
  </r>
  <r>
    <d v="2013-09-24T00:00:00"/>
    <s v="ativada"/>
    <s v="novo Onix 1.4"/>
    <x v="13"/>
    <s v="qualificada"/>
    <n v="0.8"/>
    <n v="0"/>
    <n v="11"/>
    <n v="0"/>
    <x v="0"/>
    <x v="221"/>
    <n v="39"/>
  </r>
  <r>
    <d v="2013-08-28T00:00:00"/>
    <s v="ativada"/>
    <s v="Onix LS valor"/>
    <x v="12"/>
    <s v="qualificada"/>
    <n v="0.8"/>
    <n v="0"/>
    <n v="4"/>
    <n v="0"/>
    <x v="0"/>
    <x v="158"/>
    <n v="35"/>
  </r>
  <r>
    <d v="2013-09-20T00:00:00"/>
    <s v="ativada"/>
    <s v="Onyx"/>
    <x v="11"/>
    <s v="qualificada"/>
    <n v="0.6"/>
    <n v="6"/>
    <n v="158"/>
    <n v="1.54"/>
    <x v="0"/>
    <x v="184"/>
    <n v="38"/>
  </r>
  <r>
    <d v="2013-09-01T00:00:00"/>
    <s v="ativada"/>
    <s v="Onix LTZ preço"/>
    <x v="12"/>
    <s v="qualificada"/>
    <n v="0.8"/>
    <n v="12"/>
    <n v="60"/>
    <n v="5.82"/>
    <x v="0"/>
    <x v="161"/>
    <n v="35"/>
  </r>
  <r>
    <d v="2013-09-01T00:00:00"/>
    <s v="ativada"/>
    <s v="quanto custa Onyx"/>
    <x v="12"/>
    <s v="qualificada"/>
    <n v="0.8"/>
    <n v="2"/>
    <n v="12"/>
    <n v="0.85"/>
    <x v="0"/>
    <x v="150"/>
    <n v="35"/>
  </r>
  <r>
    <d v="2013-09-08T00:00:00"/>
    <s v="ativada"/>
    <s v="quanto custa Onix"/>
    <x v="12"/>
    <s v="qualificada"/>
    <n v="0.3"/>
    <n v="24"/>
    <n v="115"/>
    <n v="3.45"/>
    <x v="0"/>
    <x v="151"/>
    <n v="36"/>
  </r>
  <r>
    <d v="2013-09-04T00:00:00"/>
    <s v="ativada"/>
    <s v="carro Onix LTZ"/>
    <x v="10"/>
    <s v="qualificada"/>
    <n v="0.8"/>
    <n v="0"/>
    <n v="3"/>
    <n v="0"/>
    <x v="0"/>
    <x v="188"/>
    <n v="36"/>
  </r>
  <r>
    <d v="2013-09-22T00:00:00"/>
    <s v="ativada"/>
    <s v="carros Onix LTZ"/>
    <x v="10"/>
    <s v="qualificada"/>
    <n v="0.8"/>
    <n v="0"/>
    <n v="6"/>
    <n v="0"/>
    <x v="0"/>
    <x v="182"/>
    <n v="38"/>
  </r>
  <r>
    <d v="2013-09-04T00:00:00"/>
    <s v="ativada"/>
    <s v="Onix LTZ"/>
    <x v="10"/>
    <s v="qualificada"/>
    <n v="0.42"/>
    <n v="31"/>
    <n v="327"/>
    <n v="5.78"/>
    <x v="0"/>
    <x v="163"/>
    <n v="36"/>
  </r>
  <r>
    <d v="2013-09-21T00:00:00"/>
    <s v="ativada"/>
    <s v="quanto custa onix 2014"/>
    <x v="12"/>
    <s v="qualificada"/>
    <n v="0.8"/>
    <n v="0"/>
    <n v="1"/>
    <n v="0"/>
    <x v="0"/>
    <x v="195"/>
    <n v="38"/>
  </r>
  <r>
    <d v="2013-09-20T00:00:00"/>
    <s v="ativada"/>
    <s v="Onyx LTZ"/>
    <x v="10"/>
    <s v="qualificada"/>
    <n v="0.44"/>
    <n v="0"/>
    <n v="3"/>
    <n v="0"/>
    <x v="0"/>
    <x v="152"/>
    <n v="38"/>
  </r>
  <r>
    <d v="2013-09-01T00:00:00"/>
    <s v="ativada"/>
    <s v="Onyx news"/>
    <x v="18"/>
    <s v="qualificada"/>
    <n v="0.8"/>
    <n v="1"/>
    <n v="9"/>
    <n v="0.25"/>
    <x v="0"/>
    <x v="208"/>
    <n v="35"/>
  </r>
  <r>
    <d v="2013-09-09T00:00:00"/>
    <s v="ativada"/>
    <s v="valor onix 2014"/>
    <x v="12"/>
    <s v="qualificada"/>
    <n v="0.8"/>
    <n v="4"/>
    <n v="27"/>
    <n v="0.71"/>
    <x v="0"/>
    <x v="192"/>
    <n v="37"/>
  </r>
  <r>
    <d v="2013-09-22T00:00:00"/>
    <s v="ativada"/>
    <s v="novo Onix 1.0"/>
    <x v="13"/>
    <s v="qualificada"/>
    <n v="0.8"/>
    <n v="0"/>
    <n v="5"/>
    <n v="0"/>
    <x v="0"/>
    <x v="141"/>
    <n v="38"/>
  </r>
  <r>
    <d v="2013-09-27T00:00:00"/>
    <s v="ativada"/>
    <s v="Onix 2014 mylink"/>
    <x v="15"/>
    <s v="qualificada"/>
    <n v="0.8"/>
    <n v="1"/>
    <n v="1"/>
    <n v="0.54"/>
    <x v="0"/>
    <x v="279"/>
    <n v="39"/>
  </r>
  <r>
    <d v="2013-08-29T00:00:00"/>
    <s v="ativada"/>
    <s v="comercial Onyx"/>
    <x v="14"/>
    <s v="baixo volume de pesquisa"/>
    <n v="0.9"/>
    <n v="0"/>
    <n v="4"/>
    <n v="0"/>
    <x v="0"/>
    <x v="181"/>
    <n v="35"/>
  </r>
  <r>
    <d v="2013-09-19T00:00:00"/>
    <s v="ativada"/>
    <s v="novo onix 2014 1.4"/>
    <x v="13"/>
    <s v="qualificada"/>
    <n v="0.8"/>
    <n v="0"/>
    <n v="3"/>
    <n v="0"/>
    <x v="0"/>
    <x v="247"/>
    <n v="38"/>
  </r>
  <r>
    <d v="2013-08-28T00:00:00"/>
    <s v="ativada"/>
    <s v="valores onix 2014"/>
    <x v="12"/>
    <s v="qualificada"/>
    <n v="0.8"/>
    <n v="1"/>
    <n v="4"/>
    <n v="0.51"/>
    <x v="0"/>
    <x v="197"/>
    <n v="35"/>
  </r>
  <r>
    <d v="2013-09-20T00:00:00"/>
    <s v="ativada"/>
    <s v="preços onix 2014"/>
    <x v="12"/>
    <s v="qualificada"/>
    <n v="0.8"/>
    <n v="5"/>
    <n v="31"/>
    <n v="0.98"/>
    <x v="0"/>
    <x v="209"/>
    <n v="38"/>
  </r>
  <r>
    <d v="2013-09-10T00:00:00"/>
    <s v="ativada"/>
    <s v="onix LTZ 2013 preço"/>
    <x v="12"/>
    <s v="qualificada"/>
    <n v="0.8"/>
    <n v="1"/>
    <n v="5"/>
    <n v="0.28999999999999998"/>
    <x v="0"/>
    <x v="223"/>
    <n v="37"/>
  </r>
  <r>
    <d v="2013-09-22T00:00:00"/>
    <s v="ativada"/>
    <s v="onix LT 2014 chevrolet"/>
    <x v="6"/>
    <s v="qualificada"/>
    <n v="0.8"/>
    <n v="0"/>
    <n v="1"/>
    <n v="0"/>
    <x v="0"/>
    <x v="119"/>
    <n v="38"/>
  </r>
  <r>
    <d v="2013-09-12T00:00:00"/>
    <s v="ativada"/>
    <s v="quanto custa Onyx"/>
    <x v="12"/>
    <s v="qualificada"/>
    <n v="0.8"/>
    <n v="1"/>
    <n v="6"/>
    <n v="0.37"/>
    <x v="0"/>
    <x v="150"/>
    <n v="37"/>
  </r>
  <r>
    <d v="2013-09-20T00:00:00"/>
    <s v="ativada"/>
    <s v="Onix LT detalhes"/>
    <x v="17"/>
    <s v="qualificada"/>
    <n v="0.8"/>
    <n v="0"/>
    <n v="2"/>
    <n v="0"/>
    <x v="0"/>
    <x v="294"/>
    <n v="38"/>
  </r>
  <r>
    <d v="2013-09-03T00:00:00"/>
    <s v="ativada"/>
    <s v="Onix LTZ preço"/>
    <x v="12"/>
    <s v="qualificada"/>
    <n v="0.8"/>
    <n v="9"/>
    <n v="40"/>
    <n v="2.52"/>
    <x v="0"/>
    <x v="161"/>
    <n v="36"/>
  </r>
  <r>
    <d v="2013-08-29T00:00:00"/>
    <s v="ativada"/>
    <s v="novo Onix"/>
    <x v="11"/>
    <s v="qualificada"/>
    <n v="0.38"/>
    <n v="26"/>
    <n v="150"/>
    <n v="4.68"/>
    <x v="0"/>
    <x v="171"/>
    <n v="35"/>
  </r>
  <r>
    <d v="2013-09-29T00:00:00"/>
    <s v="ativada"/>
    <s v="onix LTZ 2014 chevrolet"/>
    <x v="10"/>
    <s v="qualificada"/>
    <n v="0.8"/>
    <n v="1"/>
    <n v="4"/>
    <n v="0.15"/>
    <x v="0"/>
    <x v="210"/>
    <n v="39"/>
  </r>
  <r>
    <d v="2013-09-16T00:00:00"/>
    <s v="ativada"/>
    <s v="onix LTZ 2013 chevrolet"/>
    <x v="10"/>
    <s v="qualificada"/>
    <n v="0.8"/>
    <n v="0"/>
    <n v="4"/>
    <n v="0"/>
    <x v="0"/>
    <x v="173"/>
    <n v="38"/>
  </r>
  <r>
    <d v="2013-09-17T00:00:00"/>
    <s v="ativada"/>
    <s v="valores onix 2013"/>
    <x v="12"/>
    <s v="qualificada"/>
    <n v="0.8"/>
    <n v="0"/>
    <n v="3"/>
    <n v="0"/>
    <x v="0"/>
    <x v="255"/>
    <n v="38"/>
  </r>
  <r>
    <d v="2013-09-07T00:00:00"/>
    <s v="ativada"/>
    <s v="Onix 1.8"/>
    <x v="13"/>
    <s v="qualificada"/>
    <n v="0.8"/>
    <n v="5"/>
    <n v="19"/>
    <n v="0.8"/>
    <x v="0"/>
    <x v="246"/>
    <n v="36"/>
  </r>
  <r>
    <d v="2013-09-20T00:00:00"/>
    <s v="ativada"/>
    <s v="preço Onix"/>
    <x v="12"/>
    <s v="qualificada"/>
    <n v="0.36"/>
    <n v="127"/>
    <n v="703"/>
    <n v="24.88"/>
    <x v="0"/>
    <x v="180"/>
    <n v="38"/>
  </r>
  <r>
    <d v="2013-09-22T00:00:00"/>
    <s v="ativada"/>
    <s v="Onix LTZ"/>
    <x v="10"/>
    <s v="qualificada"/>
    <n v="0.42"/>
    <n v="20"/>
    <n v="237"/>
    <n v="5.07"/>
    <x v="0"/>
    <x v="163"/>
    <n v="38"/>
  </r>
  <r>
    <d v="2013-09-18T00:00:00"/>
    <s v="ativada"/>
    <s v="onix LTZ 2013 preço"/>
    <x v="12"/>
    <s v="qualificada"/>
    <n v="0.8"/>
    <n v="0"/>
    <n v="5"/>
    <n v="0"/>
    <x v="0"/>
    <x v="223"/>
    <n v="38"/>
  </r>
  <r>
    <d v="2013-09-01T00:00:00"/>
    <s v="ativada"/>
    <s v="valor onix 2013"/>
    <x v="12"/>
    <s v="qualificada"/>
    <n v="0.3"/>
    <n v="6"/>
    <n v="22"/>
    <n v="0.85"/>
    <x v="0"/>
    <x v="235"/>
    <n v="35"/>
  </r>
  <r>
    <d v="2013-09-03T00:00:00"/>
    <s v="ativada"/>
    <s v="preço novo onix 2012"/>
    <x v="12"/>
    <s v="baixo volume de pesquisa"/>
    <n v="0.8"/>
    <n v="0"/>
    <n v="4"/>
    <n v="0"/>
    <x v="0"/>
    <x v="261"/>
    <n v="36"/>
  </r>
  <r>
    <d v="2013-09-21T00:00:00"/>
    <s v="ativada"/>
    <s v="onix LTZ 2014 chevrolet"/>
    <x v="10"/>
    <s v="qualificada"/>
    <n v="0.8"/>
    <n v="0"/>
    <n v="1"/>
    <n v="0"/>
    <x v="0"/>
    <x v="210"/>
    <n v="38"/>
  </r>
  <r>
    <d v="2013-09-22T00:00:00"/>
    <s v="ativada"/>
    <s v="valores onix 2013"/>
    <x v="12"/>
    <s v="qualificada"/>
    <n v="0.8"/>
    <n v="1"/>
    <n v="4"/>
    <n v="0.23"/>
    <x v="0"/>
    <x v="255"/>
    <n v="38"/>
  </r>
  <r>
    <d v="2013-09-14T00:00:00"/>
    <s v="ativada"/>
    <s v="preços novo Onix"/>
    <x v="12"/>
    <s v="qualificada"/>
    <n v="0.25"/>
    <n v="1"/>
    <n v="4"/>
    <n v="0.09"/>
    <x v="0"/>
    <x v="230"/>
    <n v="37"/>
  </r>
  <r>
    <d v="2013-09-20T00:00:00"/>
    <s v="ativada"/>
    <s v="Onix 1.8"/>
    <x v="13"/>
    <s v="qualificada"/>
    <n v="0.8"/>
    <n v="1"/>
    <n v="7"/>
    <n v="0.03"/>
    <x v="0"/>
    <x v="246"/>
    <n v="38"/>
  </r>
  <r>
    <d v="2013-09-19T00:00:00"/>
    <s v="ativada"/>
    <s v="Onix my link"/>
    <x v="15"/>
    <s v="qualificada"/>
    <n v="0.8"/>
    <n v="1"/>
    <n v="25"/>
    <n v="0.42"/>
    <x v="0"/>
    <x v="183"/>
    <n v="38"/>
  </r>
  <r>
    <d v="2013-09-01T00:00:00"/>
    <s v="ativada"/>
    <s v="onix LT 2012 preço"/>
    <x v="12"/>
    <s v="qualificada"/>
    <n v="0.8"/>
    <n v="1"/>
    <n v="2"/>
    <n v="0.55000000000000004"/>
    <x v="0"/>
    <x v="214"/>
    <n v="35"/>
  </r>
  <r>
    <d v="2013-09-21T00:00:00"/>
    <s v="ativada"/>
    <s v="valor Onix"/>
    <x v="12"/>
    <s v="qualificada"/>
    <n v="0.37"/>
    <n v="26"/>
    <n v="152"/>
    <n v="5.03"/>
    <x v="0"/>
    <x v="200"/>
    <n v="38"/>
  </r>
  <r>
    <d v="2013-09-04T00:00:00"/>
    <s v="ativada"/>
    <s v="valores onix 2014"/>
    <x v="12"/>
    <s v="qualificada"/>
    <n v="0.8"/>
    <n v="0"/>
    <n v="1"/>
    <n v="0"/>
    <x v="0"/>
    <x v="197"/>
    <n v="36"/>
  </r>
  <r>
    <d v="2013-09-29T00:00:00"/>
    <s v="ativada"/>
    <s v="Onix LT preços"/>
    <x v="12"/>
    <s v="qualificada"/>
    <n v="0.27"/>
    <n v="0"/>
    <n v="1"/>
    <n v="0"/>
    <x v="0"/>
    <x v="248"/>
    <n v="39"/>
  </r>
  <r>
    <d v="2013-09-20T00:00:00"/>
    <s v="ativada"/>
    <s v="Onix my link"/>
    <x v="15"/>
    <s v="qualificada"/>
    <n v="0.8"/>
    <n v="4"/>
    <n v="23"/>
    <n v="1.93"/>
    <x v="0"/>
    <x v="183"/>
    <n v="38"/>
  </r>
  <r>
    <d v="2013-09-25T00:00:00"/>
    <s v="ativada"/>
    <s v="onix 2014 1.0"/>
    <x v="13"/>
    <s v="qualificada"/>
    <n v="0.8"/>
    <n v="1"/>
    <n v="6"/>
    <n v="0.56000000000000005"/>
    <x v="0"/>
    <x v="213"/>
    <n v="39"/>
  </r>
  <r>
    <d v="2013-09-03T00:00:00"/>
    <s v="ativada"/>
    <s v="Onyx 1.0"/>
    <x v="13"/>
    <s v="qualificada"/>
    <n v="0.8"/>
    <n v="0"/>
    <n v="9"/>
    <n v="0"/>
    <x v="0"/>
    <x v="190"/>
    <n v="36"/>
  </r>
  <r>
    <d v="2013-09-22T00:00:00"/>
    <s v="ativada"/>
    <s v="propaganda Onyx"/>
    <x v="14"/>
    <s v="qualificada"/>
    <n v="0.8"/>
    <n v="0"/>
    <n v="0"/>
    <n v="0"/>
    <x v="0"/>
    <x v="239"/>
    <n v="38"/>
  </r>
  <r>
    <d v="2013-09-14T00:00:00"/>
    <s v="ativada"/>
    <s v="Novo Onix LTZ preço"/>
    <x v="12"/>
    <s v="qualificada"/>
    <n v="0.8"/>
    <n v="0"/>
    <n v="1"/>
    <n v="0"/>
    <x v="0"/>
    <x v="178"/>
    <n v="37"/>
  </r>
  <r>
    <d v="2013-09-09T00:00:00"/>
    <s v="ativada"/>
    <s v="onix 2014 1.8"/>
    <x v="13"/>
    <s v="qualificada"/>
    <n v="0.8"/>
    <n v="0"/>
    <n v="1"/>
    <n v="0"/>
    <x v="0"/>
    <x v="225"/>
    <n v="37"/>
  </r>
  <r>
    <d v="2013-09-03T00:00:00"/>
    <s v="ativada"/>
    <s v="Onix LT ficha técnica"/>
    <x v="17"/>
    <s v="qualificada"/>
    <n v="0.8"/>
    <n v="1"/>
    <n v="1"/>
    <n v="0.56000000000000005"/>
    <x v="0"/>
    <x v="254"/>
    <n v="36"/>
  </r>
  <r>
    <d v="2013-09-26T00:00:00"/>
    <s v="ativada"/>
    <s v="Onix GM mylink"/>
    <x v="15"/>
    <s v="qualificada"/>
    <n v="0.8"/>
    <n v="0"/>
    <n v="3"/>
    <n v="0"/>
    <x v="0"/>
    <x v="206"/>
    <n v="39"/>
  </r>
  <r>
    <d v="2013-09-27T00:00:00"/>
    <s v="ativada"/>
    <s v="onix LT 2013 preço"/>
    <x v="12"/>
    <s v="qualificada"/>
    <n v="0.8"/>
    <n v="1"/>
    <n v="3"/>
    <n v="0.3"/>
    <x v="0"/>
    <x v="185"/>
    <n v="39"/>
  </r>
  <r>
    <d v="2013-09-28T00:00:00"/>
    <s v="ativada"/>
    <s v="novo onix 2014 1.4"/>
    <x v="13"/>
    <s v="qualificada"/>
    <n v="0.8"/>
    <n v="0"/>
    <n v="1"/>
    <n v="0"/>
    <x v="0"/>
    <x v="247"/>
    <n v="39"/>
  </r>
  <r>
    <d v="2013-08-29T00:00:00"/>
    <s v="ativada"/>
    <s v="valor onix 2012"/>
    <x v="12"/>
    <s v="qualificada"/>
    <n v="0.46"/>
    <n v="1"/>
    <n v="1"/>
    <n v="0.28000000000000003"/>
    <x v="0"/>
    <x v="154"/>
    <n v="35"/>
  </r>
  <r>
    <d v="2013-09-08T00:00:00"/>
    <s v="ativada"/>
    <s v="Onyx LTZ"/>
    <x v="10"/>
    <s v="qualificada"/>
    <n v="0.44"/>
    <n v="4"/>
    <n v="11"/>
    <n v="0.24"/>
    <x v="0"/>
    <x v="152"/>
    <n v="36"/>
  </r>
  <r>
    <d v="2013-09-24T00:00:00"/>
    <s v="ativada"/>
    <s v="onix LTZ 2013"/>
    <x v="10"/>
    <s v="qualificada"/>
    <n v="0.8"/>
    <n v="0"/>
    <n v="6"/>
    <n v="0"/>
    <x v="0"/>
    <x v="144"/>
    <n v="39"/>
  </r>
  <r>
    <d v="2013-08-29T00:00:00"/>
    <s v="ativada"/>
    <s v="onix LTZ 2014 chevrolet"/>
    <x v="10"/>
    <s v="qualificada"/>
    <n v="0.8"/>
    <n v="2"/>
    <n v="13"/>
    <n v="0.73"/>
    <x v="0"/>
    <x v="210"/>
    <n v="35"/>
  </r>
  <r>
    <d v="2013-09-02T00:00:00"/>
    <s v="ativada"/>
    <s v="carros Onix LTZ"/>
    <x v="10"/>
    <s v="qualificada"/>
    <n v="0.8"/>
    <n v="0"/>
    <n v="5"/>
    <n v="0"/>
    <x v="0"/>
    <x v="182"/>
    <n v="36"/>
  </r>
  <r>
    <d v="2013-09-07T00:00:00"/>
    <s v="ativada"/>
    <s v="valor onix 2012"/>
    <x v="12"/>
    <s v="qualificada"/>
    <n v="0.46"/>
    <n v="0"/>
    <n v="1"/>
    <n v="0"/>
    <x v="0"/>
    <x v="154"/>
    <n v="36"/>
  </r>
  <r>
    <d v="2013-09-18T00:00:00"/>
    <s v="ativada"/>
    <s v="novo onix 2014 1.0"/>
    <x v="13"/>
    <s v="qualificada"/>
    <n v="0.8"/>
    <n v="0"/>
    <n v="1"/>
    <n v="0"/>
    <x v="0"/>
    <x v="263"/>
    <n v="38"/>
  </r>
  <r>
    <d v="2013-09-04T00:00:00"/>
    <s v="ativada"/>
    <s v="Novo Onix LTZ preço"/>
    <x v="12"/>
    <s v="qualificada"/>
    <n v="0.8"/>
    <n v="0"/>
    <n v="1"/>
    <n v="0"/>
    <x v="0"/>
    <x v="178"/>
    <n v="36"/>
  </r>
  <r>
    <d v="2013-09-23T00:00:00"/>
    <s v="ativada"/>
    <s v="preço novo Onyx"/>
    <x v="12"/>
    <s v="qualificada"/>
    <n v="0.8"/>
    <n v="1"/>
    <n v="9"/>
    <n v="0.11"/>
    <x v="0"/>
    <x v="228"/>
    <n v="39"/>
  </r>
  <r>
    <d v="2013-09-02T00:00:00"/>
    <s v="ativada"/>
    <s v="Onix LTZ valor"/>
    <x v="12"/>
    <s v="qualificada"/>
    <n v="0.8"/>
    <n v="0"/>
    <n v="2"/>
    <n v="0"/>
    <x v="0"/>
    <x v="212"/>
    <n v="36"/>
  </r>
  <r>
    <d v="2013-09-02T00:00:00"/>
    <s v="ativada"/>
    <s v="Novo Onix LTZ preço"/>
    <x v="12"/>
    <s v="qualificada"/>
    <n v="0.8"/>
    <n v="0"/>
    <n v="1"/>
    <n v="0"/>
    <x v="0"/>
    <x v="178"/>
    <n v="36"/>
  </r>
  <r>
    <d v="2013-09-09T00:00:00"/>
    <s v="ativada"/>
    <s v="onix LT 2014 chevrolet"/>
    <x v="6"/>
    <s v="qualificada"/>
    <n v="0.8"/>
    <n v="0"/>
    <n v="1"/>
    <n v="0"/>
    <x v="0"/>
    <x v="119"/>
    <n v="37"/>
  </r>
  <r>
    <d v="2013-09-28T00:00:00"/>
    <s v="ativada"/>
    <s v="Onyx my link"/>
    <x v="15"/>
    <s v="qualificada"/>
    <n v="1"/>
    <n v="0"/>
    <n v="8"/>
    <n v="0"/>
    <x v="0"/>
    <x v="237"/>
    <n v="39"/>
  </r>
  <r>
    <d v="2013-09-18T00:00:00"/>
    <s v="ativada"/>
    <s v="preços novo Onix"/>
    <x v="12"/>
    <s v="qualificada"/>
    <n v="0.25"/>
    <n v="4"/>
    <n v="14"/>
    <n v="0.5"/>
    <x v="0"/>
    <x v="230"/>
    <n v="38"/>
  </r>
  <r>
    <d v="2013-08-30T00:00:00"/>
    <s v="ativada"/>
    <s v="Onix LTZ preço"/>
    <x v="12"/>
    <s v="qualificada"/>
    <n v="0.8"/>
    <n v="5"/>
    <n v="30"/>
    <n v="2.56"/>
    <x v="0"/>
    <x v="161"/>
    <n v="35"/>
  </r>
  <r>
    <d v="2013-09-10T00:00:00"/>
    <s v="ativada"/>
    <s v="qual o valor Onix"/>
    <x v="12"/>
    <s v="qualificada"/>
    <n v="0.8"/>
    <n v="6"/>
    <n v="16"/>
    <n v="0.88"/>
    <x v="0"/>
    <x v="224"/>
    <n v="37"/>
  </r>
  <r>
    <d v="2013-09-29T00:00:00"/>
    <s v="ativada"/>
    <s v="Onix my link"/>
    <x v="15"/>
    <s v="qualificada"/>
    <n v="0.8"/>
    <n v="2"/>
    <n v="21"/>
    <n v="1"/>
    <x v="0"/>
    <x v="183"/>
    <n v="39"/>
  </r>
  <r>
    <d v="2013-09-02T00:00:00"/>
    <s v="ativada"/>
    <s v="Onix"/>
    <x v="11"/>
    <s v="qualificada"/>
    <n v="0.95"/>
    <n v="178"/>
    <n v="3065"/>
    <n v="53.86"/>
    <x v="0"/>
    <x v="138"/>
    <n v="36"/>
  </r>
  <r>
    <d v="2013-09-06T00:00:00"/>
    <s v="ativada"/>
    <s v="onix LTZ 2013 valor"/>
    <x v="12"/>
    <s v="qualificada"/>
    <n v="0.8"/>
    <n v="0"/>
    <n v="1"/>
    <n v="0"/>
    <x v="0"/>
    <x v="165"/>
    <n v="36"/>
  </r>
  <r>
    <d v="2013-09-19T00:00:00"/>
    <s v="ativada"/>
    <s v="novo Onix"/>
    <x v="11"/>
    <s v="qualificada"/>
    <n v="0.38"/>
    <n v="9"/>
    <n v="62"/>
    <n v="1.3"/>
    <x v="0"/>
    <x v="171"/>
    <n v="38"/>
  </r>
  <r>
    <d v="2013-09-03T00:00:00"/>
    <s v="ativada"/>
    <s v="onix LT 2013 preço"/>
    <x v="12"/>
    <s v="qualificada"/>
    <n v="0.8"/>
    <n v="0"/>
    <n v="2"/>
    <n v="0"/>
    <x v="0"/>
    <x v="185"/>
    <n v="36"/>
  </r>
  <r>
    <d v="2013-09-28T00:00:00"/>
    <s v="ativada"/>
    <s v="Onix detalhes"/>
    <x v="17"/>
    <s v="qualificada"/>
    <n v="0.8"/>
    <n v="0"/>
    <n v="2"/>
    <n v="0"/>
    <x v="0"/>
    <x v="229"/>
    <n v="39"/>
  </r>
  <r>
    <d v="2013-09-10T00:00:00"/>
    <s v="ativada"/>
    <s v="onix LTZ 2013 chevrolet"/>
    <x v="10"/>
    <s v="qualificada"/>
    <n v="0.8"/>
    <n v="0"/>
    <n v="1"/>
    <n v="0"/>
    <x v="0"/>
    <x v="173"/>
    <n v="37"/>
  </r>
  <r>
    <d v="2013-09-11T00:00:00"/>
    <s v="ativada"/>
    <s v="quanto custa onix 2014"/>
    <x v="12"/>
    <s v="qualificada"/>
    <n v="0.8"/>
    <n v="1"/>
    <n v="2"/>
    <n v="0.09"/>
    <x v="0"/>
    <x v="195"/>
    <n v="37"/>
  </r>
  <r>
    <d v="2013-09-02T00:00:00"/>
    <s v="ativada"/>
    <s v="Onix my link"/>
    <x v="15"/>
    <s v="qualificada"/>
    <n v="0.8"/>
    <n v="1"/>
    <n v="46"/>
    <n v="0.31"/>
    <x v="0"/>
    <x v="183"/>
    <n v="36"/>
  </r>
  <r>
    <d v="2013-09-18T00:00:00"/>
    <s v="ativada"/>
    <s v="Onix LS valor"/>
    <x v="12"/>
    <s v="qualificada"/>
    <n v="0.8"/>
    <n v="0"/>
    <n v="2"/>
    <n v="0"/>
    <x v="0"/>
    <x v="158"/>
    <n v="38"/>
  </r>
  <r>
    <d v="2013-09-18T00:00:00"/>
    <s v="ativada"/>
    <s v="preços onix 2014"/>
    <x v="12"/>
    <s v="qualificada"/>
    <n v="0.8"/>
    <n v="11"/>
    <n v="34"/>
    <n v="4.5999999999999996"/>
    <x v="0"/>
    <x v="209"/>
    <n v="38"/>
  </r>
  <r>
    <d v="2013-09-28T00:00:00"/>
    <s v="ativada"/>
    <s v="preço novo Onyx"/>
    <x v="12"/>
    <s v="qualificada"/>
    <n v="0.8"/>
    <n v="1"/>
    <n v="2"/>
    <n v="7.0000000000000007E-2"/>
    <x v="0"/>
    <x v="228"/>
    <n v="39"/>
  </r>
  <r>
    <d v="2013-09-20T00:00:00"/>
    <s v="ativada"/>
    <s v="onix LTZ 2012"/>
    <x v="10"/>
    <s v="qualificada"/>
    <n v="0.8"/>
    <n v="1"/>
    <n v="6"/>
    <n v="0.12"/>
    <x v="0"/>
    <x v="164"/>
    <n v="38"/>
  </r>
  <r>
    <d v="2013-09-29T00:00:00"/>
    <s v="ativada"/>
    <s v="Onyx news"/>
    <x v="18"/>
    <s v="qualificada"/>
    <n v="0.8"/>
    <n v="0"/>
    <n v="3"/>
    <n v="0"/>
    <x v="0"/>
    <x v="208"/>
    <n v="39"/>
  </r>
  <r>
    <d v="2013-09-26T00:00:00"/>
    <s v="ativada"/>
    <s v="quanto custa onix 2012"/>
    <x v="12"/>
    <s v="qualificada"/>
    <n v="0.8"/>
    <n v="2"/>
    <n v="8"/>
    <n v="0.44"/>
    <x v="0"/>
    <x v="186"/>
    <n v="39"/>
  </r>
  <r>
    <d v="2013-09-17T00:00:00"/>
    <s v="pausado"/>
    <s v="preços onix 2012"/>
    <x v="12"/>
    <s v="pausada"/>
    <n v="0.8"/>
    <n v="0"/>
    <n v="11"/>
    <n v="0"/>
    <x v="0"/>
    <x v="269"/>
    <n v="38"/>
  </r>
  <r>
    <d v="2013-08-29T00:00:00"/>
    <s v="ativada"/>
    <s v="Novo Onix LTZ chevrolet"/>
    <x v="10"/>
    <s v="qualificada"/>
    <n v="0.8"/>
    <n v="0"/>
    <n v="1"/>
    <n v="0"/>
    <x v="0"/>
    <x v="253"/>
    <n v="35"/>
  </r>
  <r>
    <d v="2013-09-26T00:00:00"/>
    <s v="ativada"/>
    <s v="Onix LT quanto custa"/>
    <x v="12"/>
    <s v="qualificada"/>
    <n v="0.8"/>
    <n v="0"/>
    <n v="1"/>
    <n v="0"/>
    <x v="0"/>
    <x v="177"/>
    <n v="39"/>
  </r>
  <r>
    <d v="2013-08-31T00:00:00"/>
    <s v="ativada"/>
    <s v="preço novo onix 2012"/>
    <x v="12"/>
    <s v="baixo volume de pesquisa"/>
    <n v="0.8"/>
    <n v="2"/>
    <n v="6"/>
    <n v="0.9"/>
    <x v="0"/>
    <x v="261"/>
    <n v="35"/>
  </r>
  <r>
    <d v="2013-09-12T00:00:00"/>
    <s v="ativada"/>
    <s v="comercial novo Onix"/>
    <x v="14"/>
    <s v="qualificada"/>
    <n v="0.8"/>
    <n v="0"/>
    <n v="1"/>
    <n v="0"/>
    <x v="0"/>
    <x v="145"/>
    <n v="37"/>
  </r>
  <r>
    <d v="2013-09-20T00:00:00"/>
    <s v="ativada"/>
    <s v="comercial onix 2014"/>
    <x v="14"/>
    <s v="qualificada"/>
    <n v="0.8"/>
    <n v="0"/>
    <n v="7"/>
    <n v="0"/>
    <x v="0"/>
    <x v="289"/>
    <n v="38"/>
  </r>
  <r>
    <d v="2013-09-14T00:00:00"/>
    <s v="ativada"/>
    <s v="onix 2014 1.4"/>
    <x v="13"/>
    <s v="qualificada"/>
    <n v="0.7"/>
    <n v="2"/>
    <n v="47"/>
    <n v="0.48"/>
    <x v="0"/>
    <x v="242"/>
    <n v="37"/>
  </r>
  <r>
    <d v="2013-09-25T00:00:00"/>
    <s v="ativada"/>
    <s v="Onix LT valor"/>
    <x v="12"/>
    <s v="qualificada"/>
    <n v="0.8"/>
    <n v="0"/>
    <n v="2"/>
    <n v="0"/>
    <x v="0"/>
    <x v="166"/>
    <n v="39"/>
  </r>
  <r>
    <d v="2013-09-15T00:00:00"/>
    <s v="ativada"/>
    <s v="valor onix 2013"/>
    <x v="12"/>
    <s v="qualificada"/>
    <n v="0.3"/>
    <n v="6"/>
    <n v="19"/>
    <n v="0.81"/>
    <x v="0"/>
    <x v="235"/>
    <n v="37"/>
  </r>
  <r>
    <d v="2013-09-09T00:00:00"/>
    <s v="ativada"/>
    <s v="Onix LT valor"/>
    <x v="12"/>
    <s v="qualificada"/>
    <n v="0.8"/>
    <n v="2"/>
    <n v="7"/>
    <n v="0.52"/>
    <x v="0"/>
    <x v="166"/>
    <n v="37"/>
  </r>
  <r>
    <d v="2013-08-29T00:00:00"/>
    <s v="ativada"/>
    <s v="quanto custa novo Onix"/>
    <x v="12"/>
    <s v="qualificada"/>
    <n v="0.8"/>
    <n v="0"/>
    <n v="1"/>
    <n v="0"/>
    <x v="0"/>
    <x v="243"/>
    <n v="35"/>
  </r>
  <r>
    <d v="2013-09-27T00:00:00"/>
    <s v="ativada"/>
    <s v="valor onix 2013"/>
    <x v="12"/>
    <s v="qualificada"/>
    <n v="0.3"/>
    <n v="4"/>
    <n v="19"/>
    <n v="0.91"/>
    <x v="0"/>
    <x v="235"/>
    <n v="39"/>
  </r>
  <r>
    <d v="2013-09-06T00:00:00"/>
    <s v="ativada"/>
    <s v="onix LTZ 2012 chevrolet"/>
    <x v="10"/>
    <s v="qualificada"/>
    <n v="0.8"/>
    <n v="0"/>
    <n v="1"/>
    <n v="0"/>
    <x v="0"/>
    <x v="139"/>
    <n v="36"/>
  </r>
  <r>
    <d v="2013-09-26T00:00:00"/>
    <s v="ativada"/>
    <s v="valores onix 2014"/>
    <x v="12"/>
    <s v="qualificada"/>
    <n v="0.8"/>
    <n v="0"/>
    <n v="2"/>
    <n v="0"/>
    <x v="0"/>
    <x v="197"/>
    <n v="39"/>
  </r>
  <r>
    <d v="2013-09-17T00:00:00"/>
    <s v="ativada"/>
    <s v="preço onix 2014"/>
    <x v="12"/>
    <s v="qualificada"/>
    <n v="0.18"/>
    <n v="25"/>
    <n v="155"/>
    <n v="2.4700000000000002"/>
    <x v="0"/>
    <x v="159"/>
    <n v="38"/>
  </r>
  <r>
    <d v="2013-09-10T00:00:00"/>
    <s v="ativada"/>
    <s v="quanto custa novo Onix"/>
    <x v="12"/>
    <s v="qualificada"/>
    <n v="0.8"/>
    <n v="1"/>
    <n v="2"/>
    <n v="0.46"/>
    <x v="0"/>
    <x v="243"/>
    <n v="37"/>
  </r>
  <r>
    <d v="2013-09-17T00:00:00"/>
    <s v="ativada"/>
    <s v="onix LT 2012 preço"/>
    <x v="12"/>
    <s v="qualificada"/>
    <n v="0.8"/>
    <n v="1"/>
    <n v="4"/>
    <n v="0.12"/>
    <x v="0"/>
    <x v="214"/>
    <n v="38"/>
  </r>
  <r>
    <d v="2013-09-05T00:00:00"/>
    <s v="ativada"/>
    <s v="onix LTZ 2014 chevrolet"/>
    <x v="10"/>
    <s v="qualificada"/>
    <n v="0.8"/>
    <n v="0"/>
    <n v="2"/>
    <n v="0"/>
    <x v="0"/>
    <x v="210"/>
    <n v="36"/>
  </r>
  <r>
    <d v="2013-09-27T00:00:00"/>
    <s v="ativada"/>
    <s v="propaganda novo Onix"/>
    <x v="14"/>
    <s v="qualificada"/>
    <n v="0.8"/>
    <n v="0"/>
    <n v="1"/>
    <n v="0"/>
    <x v="0"/>
    <x v="277"/>
    <n v="39"/>
  </r>
  <r>
    <d v="2013-09-27T00:00:00"/>
    <s v="ativada"/>
    <s v="[Onix]"/>
    <x v="11"/>
    <s v="qualificada"/>
    <n v="0.65"/>
    <n v="1018"/>
    <n v="6882"/>
    <n v="237.59"/>
    <x v="0"/>
    <x v="138"/>
    <n v="39"/>
  </r>
  <r>
    <d v="2013-09-22T00:00:00"/>
    <s v="ativada"/>
    <s v="preços Onix"/>
    <x v="12"/>
    <s v="qualificada"/>
    <n v="0.32"/>
    <n v="18"/>
    <n v="96"/>
    <n v="2.99"/>
    <x v="0"/>
    <x v="143"/>
    <n v="38"/>
  </r>
  <r>
    <d v="2013-09-08T00:00:00"/>
    <s v="ativada"/>
    <s v="Onix LT quanto custa"/>
    <x v="12"/>
    <s v="qualificada"/>
    <n v="0.8"/>
    <n v="1"/>
    <n v="2"/>
    <n v="0.04"/>
    <x v="0"/>
    <x v="177"/>
    <n v="36"/>
  </r>
  <r>
    <d v="2013-09-26T00:00:00"/>
    <s v="ativada"/>
    <s v="onix LTZ 2013"/>
    <x v="10"/>
    <s v="qualificada"/>
    <n v="0.8"/>
    <n v="0"/>
    <n v="2"/>
    <n v="0"/>
    <x v="0"/>
    <x v="144"/>
    <n v="39"/>
  </r>
  <r>
    <d v="2013-09-29T00:00:00"/>
    <s v="ativada"/>
    <s v="monte Onyx"/>
    <x v="16"/>
    <s v="qualificada"/>
    <n v="0.8"/>
    <n v="0"/>
    <n v="3"/>
    <n v="0"/>
    <x v="0"/>
    <x v="236"/>
    <n v="39"/>
  </r>
  <r>
    <d v="2013-09-05T00:00:00"/>
    <s v="ativada"/>
    <s v="quanto custa onix 2013"/>
    <x v="12"/>
    <s v="qualificada"/>
    <n v="0.8"/>
    <n v="3"/>
    <n v="6"/>
    <n v="0.53"/>
    <x v="0"/>
    <x v="199"/>
    <n v="36"/>
  </r>
  <r>
    <d v="2013-09-18T00:00:00"/>
    <s v="ativada"/>
    <s v="Onix LTZ preço"/>
    <x v="12"/>
    <s v="qualificada"/>
    <n v="0.8"/>
    <n v="6"/>
    <n v="50"/>
    <n v="1.1100000000000001"/>
    <x v="0"/>
    <x v="161"/>
    <n v="38"/>
  </r>
  <r>
    <d v="2013-09-25T00:00:00"/>
    <s v="ativada"/>
    <s v="montar o seu Onix"/>
    <x v="16"/>
    <s v="qualificada"/>
    <n v="0.8"/>
    <n v="21"/>
    <n v="42"/>
    <n v="3.11"/>
    <x v="0"/>
    <x v="216"/>
    <n v="39"/>
  </r>
  <r>
    <d v="2013-09-18T00:00:00"/>
    <s v="ativada"/>
    <s v="Onix GM mylink"/>
    <x v="15"/>
    <s v="qualificada"/>
    <n v="0.8"/>
    <n v="0"/>
    <n v="3"/>
    <n v="0"/>
    <x v="0"/>
    <x v="206"/>
    <n v="38"/>
  </r>
  <r>
    <d v="2013-09-20T00:00:00"/>
    <s v="ativada"/>
    <s v="valores Onix"/>
    <x v="12"/>
    <s v="qualificada"/>
    <n v="0.25"/>
    <n v="2"/>
    <n v="5"/>
    <n v="0.27"/>
    <x v="0"/>
    <x v="153"/>
    <n v="38"/>
  </r>
  <r>
    <d v="2013-08-29T00:00:00"/>
    <s v="ativada"/>
    <s v="preço novo Onix"/>
    <x v="12"/>
    <s v="qualificada"/>
    <n v="0.23"/>
    <n v="10"/>
    <n v="31"/>
    <n v="0.96"/>
    <x v="0"/>
    <x v="169"/>
    <n v="35"/>
  </r>
  <r>
    <d v="2013-09-03T00:00:00"/>
    <s v="ativada"/>
    <s v="Onix"/>
    <x v="11"/>
    <s v="qualificada"/>
    <n v="0.95"/>
    <n v="169"/>
    <n v="3006"/>
    <n v="47.25"/>
    <x v="0"/>
    <x v="138"/>
    <n v="36"/>
  </r>
  <r>
    <d v="2013-09-09T00:00:00"/>
    <s v="ativada"/>
    <s v="Onix LTZ chevrolet"/>
    <x v="10"/>
    <s v="qualificada"/>
    <n v="0.65"/>
    <n v="30"/>
    <n v="154"/>
    <n v="3.24"/>
    <x v="0"/>
    <x v="137"/>
    <n v="37"/>
  </r>
  <r>
    <d v="2013-09-22T00:00:00"/>
    <s v="ativada"/>
    <s v="monte Onix"/>
    <x v="16"/>
    <s v="qualificada"/>
    <n v="0.3"/>
    <n v="13"/>
    <n v="22"/>
    <n v="1.19"/>
    <x v="0"/>
    <x v="175"/>
    <n v="38"/>
  </r>
  <r>
    <d v="2013-09-10T00:00:00"/>
    <s v="ativada"/>
    <s v="Onix LTZ GM"/>
    <x v="10"/>
    <s v="qualificada"/>
    <n v="0.8"/>
    <n v="2"/>
    <n v="13"/>
    <n v="0.57999999999999996"/>
    <x v="0"/>
    <x v="217"/>
    <n v="37"/>
  </r>
  <r>
    <d v="2013-09-27T00:00:00"/>
    <s v="ativada"/>
    <s v="onix LTZ 2012"/>
    <x v="10"/>
    <s v="qualificada"/>
    <n v="0.8"/>
    <n v="1"/>
    <n v="8"/>
    <n v="0.56000000000000005"/>
    <x v="0"/>
    <x v="164"/>
    <n v="39"/>
  </r>
  <r>
    <d v="2013-08-28T00:00:00"/>
    <s v="ativada"/>
    <s v="Onix 1.4"/>
    <x v="13"/>
    <s v="qualificada"/>
    <n v="0.55000000000000004"/>
    <n v="42"/>
    <n v="566"/>
    <n v="7"/>
    <x v="0"/>
    <x v="168"/>
    <n v="35"/>
  </r>
  <r>
    <d v="2013-08-31T00:00:00"/>
    <s v="ativada"/>
    <s v="Onix 1.0"/>
    <x v="13"/>
    <s v="qualificada"/>
    <n v="0.63"/>
    <n v="15"/>
    <n v="271"/>
    <n v="2.73"/>
    <x v="0"/>
    <x v="219"/>
    <n v="35"/>
  </r>
  <r>
    <d v="2013-09-02T00:00:00"/>
    <s v="ativada"/>
    <s v="valor Onix"/>
    <x v="12"/>
    <s v="qualificada"/>
    <n v="0.37"/>
    <n v="39"/>
    <n v="162"/>
    <n v="3.86"/>
    <x v="0"/>
    <x v="200"/>
    <n v="36"/>
  </r>
  <r>
    <d v="2013-09-18T00:00:00"/>
    <s v="ativada"/>
    <s v="Onix LTZ valores"/>
    <x v="12"/>
    <s v="qualificada"/>
    <n v="0.8"/>
    <n v="0"/>
    <n v="1"/>
    <n v="0"/>
    <x v="0"/>
    <x v="275"/>
    <n v="38"/>
  </r>
  <r>
    <d v="2013-09-04T00:00:00"/>
    <s v="ativada"/>
    <s v="novo onix LTZ 2014"/>
    <x v="10"/>
    <s v="qualificada"/>
    <n v="0.8"/>
    <n v="1"/>
    <n v="1"/>
    <n v="0.03"/>
    <x v="0"/>
    <x v="285"/>
    <n v="36"/>
  </r>
  <r>
    <d v="2013-09-02T00:00:00"/>
    <s v="ativada"/>
    <s v="Onix especificação"/>
    <x v="17"/>
    <s v="qualificada"/>
    <n v="0.8"/>
    <n v="0"/>
    <n v="1"/>
    <n v="0"/>
    <x v="0"/>
    <x v="240"/>
    <n v="36"/>
  </r>
  <r>
    <d v="2013-09-19T00:00:00"/>
    <s v="ativada"/>
    <s v="Onyx mylink"/>
    <x v="15"/>
    <s v="qualificada"/>
    <n v="0.56000000000000005"/>
    <n v="0"/>
    <n v="4"/>
    <n v="0"/>
    <x v="0"/>
    <x v="215"/>
    <n v="38"/>
  </r>
  <r>
    <d v="2013-09-08T00:00:00"/>
    <s v="ativada"/>
    <s v="onix 2014 1.4"/>
    <x v="13"/>
    <s v="qualificada"/>
    <n v="0.7"/>
    <n v="3"/>
    <n v="37"/>
    <n v="0.69"/>
    <x v="0"/>
    <x v="242"/>
    <n v="36"/>
  </r>
  <r>
    <d v="2013-09-29T00:00:00"/>
    <s v="ativada"/>
    <s v="onix 2012 1.0"/>
    <x v="13"/>
    <s v="qualificada"/>
    <n v="0.63"/>
    <n v="1"/>
    <n v="5"/>
    <n v="0.3"/>
    <x v="0"/>
    <x v="189"/>
    <n v="39"/>
  </r>
  <r>
    <d v="2013-08-29T00:00:00"/>
    <s v="ativada"/>
    <s v="qual o valor Onix"/>
    <x v="12"/>
    <s v="qualificada"/>
    <n v="0.8"/>
    <n v="2"/>
    <n v="10"/>
    <n v="0.76"/>
    <x v="0"/>
    <x v="224"/>
    <n v="35"/>
  </r>
  <r>
    <d v="2013-09-04T00:00:00"/>
    <s v="ativada"/>
    <s v="onix 2012 1.4"/>
    <x v="13"/>
    <s v="qualificada"/>
    <n v="0.48"/>
    <n v="0"/>
    <n v="11"/>
    <n v="0"/>
    <x v="0"/>
    <x v="194"/>
    <n v="36"/>
  </r>
  <r>
    <d v="2013-09-04T00:00:00"/>
    <s v="ativada"/>
    <s v="onix LTZ 2014 valor"/>
    <x v="12"/>
    <s v="qualificada"/>
    <n v="0.8"/>
    <n v="0"/>
    <n v="1"/>
    <n v="0"/>
    <x v="0"/>
    <x v="276"/>
    <n v="36"/>
  </r>
  <r>
    <d v="2013-09-26T00:00:00"/>
    <s v="ativada"/>
    <s v="valor onix 2014"/>
    <x v="12"/>
    <s v="qualificada"/>
    <n v="0.8"/>
    <n v="3"/>
    <n v="17"/>
    <n v="0.86"/>
    <x v="0"/>
    <x v="192"/>
    <n v="39"/>
  </r>
  <r>
    <d v="2013-09-03T00:00:00"/>
    <s v="ativada"/>
    <s v="Onix LTZ"/>
    <x v="10"/>
    <s v="qualificada"/>
    <n v="0.42"/>
    <n v="28"/>
    <n v="340"/>
    <n v="4.74"/>
    <x v="0"/>
    <x v="163"/>
    <n v="36"/>
  </r>
  <r>
    <d v="2013-09-13T00:00:00"/>
    <s v="ativada"/>
    <s v="montar Onix"/>
    <x v="16"/>
    <s v="qualificada"/>
    <n v="0.9"/>
    <n v="0"/>
    <n v="7"/>
    <n v="0"/>
    <x v="0"/>
    <x v="149"/>
    <n v="37"/>
  </r>
  <r>
    <d v="2013-09-05T00:00:00"/>
    <s v="ativada"/>
    <s v="onix LTZ 2013 preço"/>
    <x v="12"/>
    <s v="qualificada"/>
    <n v="0.8"/>
    <n v="1"/>
    <n v="2"/>
    <n v="0.16"/>
    <x v="0"/>
    <x v="223"/>
    <n v="36"/>
  </r>
  <r>
    <d v="2013-09-15T00:00:00"/>
    <s v="ativada"/>
    <s v="quanto custa novo Onix"/>
    <x v="12"/>
    <s v="qualificada"/>
    <n v="0.8"/>
    <n v="1"/>
    <n v="2"/>
    <n v="0.06"/>
    <x v="0"/>
    <x v="243"/>
    <n v="37"/>
  </r>
  <r>
    <d v="2013-09-08T00:00:00"/>
    <s v="ativada"/>
    <s v="onix LT 2014 valor"/>
    <x v="12"/>
    <s v="qualificada"/>
    <n v="0.8"/>
    <n v="0"/>
    <n v="1"/>
    <n v="0"/>
    <x v="0"/>
    <x v="268"/>
    <n v="36"/>
  </r>
  <r>
    <d v="2013-09-23T00:00:00"/>
    <s v="ativada"/>
    <s v="[preço Onix]"/>
    <x v="12"/>
    <s v="qualificada"/>
    <n v="0.36"/>
    <n v="18"/>
    <n v="118"/>
    <n v="4.5599999999999996"/>
    <x v="0"/>
    <x v="180"/>
    <n v="39"/>
  </r>
  <r>
    <d v="2013-09-05T00:00:00"/>
    <s v="ativada"/>
    <s v="onix 2014 1.0"/>
    <x v="13"/>
    <s v="qualificada"/>
    <n v="0.8"/>
    <n v="2"/>
    <n v="15"/>
    <n v="0.49"/>
    <x v="0"/>
    <x v="213"/>
    <n v="36"/>
  </r>
  <r>
    <d v="2013-09-29T00:00:00"/>
    <s v="ativada"/>
    <s v="Onix LTZ preços"/>
    <x v="12"/>
    <s v="qualificada"/>
    <n v="0.8"/>
    <n v="1"/>
    <n v="1"/>
    <n v="0.16"/>
    <x v="0"/>
    <x v="193"/>
    <n v="39"/>
  </r>
  <r>
    <d v="2013-09-05T00:00:00"/>
    <s v="ativada"/>
    <s v="preço onix 2012"/>
    <x v="12"/>
    <s v="qualificada"/>
    <n v="0.6"/>
    <n v="3"/>
    <n v="31"/>
    <n v="0.99"/>
    <x v="0"/>
    <x v="140"/>
    <n v="36"/>
  </r>
  <r>
    <d v="2013-09-25T00:00:00"/>
    <s v="ativada"/>
    <s v="Onix GM my link"/>
    <x v="15"/>
    <s v="qualificada"/>
    <n v="0.8"/>
    <n v="0"/>
    <n v="2"/>
    <n v="0"/>
    <x v="0"/>
    <x v="272"/>
    <n v="39"/>
  </r>
  <r>
    <d v="2013-09-26T00:00:00"/>
    <s v="ativada"/>
    <s v="onix LT 2012 preço"/>
    <x v="12"/>
    <s v="qualificada"/>
    <n v="0.8"/>
    <n v="0"/>
    <n v="1"/>
    <n v="0"/>
    <x v="0"/>
    <x v="214"/>
    <n v="39"/>
  </r>
  <r>
    <d v="2013-09-16T00:00:00"/>
    <s v="ativada"/>
    <s v="quanto custa onix 2013"/>
    <x v="12"/>
    <s v="qualificada"/>
    <n v="0.8"/>
    <n v="1"/>
    <n v="8"/>
    <n v="0.49"/>
    <x v="0"/>
    <x v="199"/>
    <n v="38"/>
  </r>
  <r>
    <d v="2013-09-05T00:00:00"/>
    <s v="ativada"/>
    <s v="quanto custa onix 2012"/>
    <x v="12"/>
    <s v="qualificada"/>
    <n v="0.8"/>
    <n v="0"/>
    <n v="2"/>
    <n v="0"/>
    <x v="0"/>
    <x v="186"/>
    <n v="36"/>
  </r>
  <r>
    <d v="2013-09-23T00:00:00"/>
    <s v="ativada"/>
    <s v="preços onix 2014"/>
    <x v="12"/>
    <s v="qualificada"/>
    <n v="0.8"/>
    <n v="6"/>
    <n v="25"/>
    <n v="1.17"/>
    <x v="0"/>
    <x v="209"/>
    <n v="39"/>
  </r>
  <r>
    <d v="2013-09-17T00:00:00"/>
    <s v="ativada"/>
    <s v="Onix 1.0"/>
    <x v="13"/>
    <s v="qualificada"/>
    <n v="0.63"/>
    <n v="25"/>
    <n v="419"/>
    <n v="8.06"/>
    <x v="0"/>
    <x v="219"/>
    <n v="38"/>
  </r>
  <r>
    <d v="2013-09-08T00:00:00"/>
    <s v="ativada"/>
    <s v="Onix LS valor"/>
    <x v="12"/>
    <s v="qualificada"/>
    <n v="0.8"/>
    <n v="0"/>
    <n v="4"/>
    <n v="0"/>
    <x v="0"/>
    <x v="158"/>
    <n v="36"/>
  </r>
  <r>
    <d v="2013-09-26T00:00:00"/>
    <s v="ativada"/>
    <s v="Onix LTZ valor"/>
    <x v="12"/>
    <s v="qualificada"/>
    <n v="0.8"/>
    <n v="1"/>
    <n v="5"/>
    <n v="0.51"/>
    <x v="0"/>
    <x v="212"/>
    <n v="39"/>
  </r>
  <r>
    <d v="2013-09-06T00:00:00"/>
    <s v="ativada"/>
    <s v="onix 2014 1.8"/>
    <x v="13"/>
    <s v="qualificada"/>
    <n v="0.8"/>
    <n v="0"/>
    <n v="1"/>
    <n v="0"/>
    <x v="0"/>
    <x v="225"/>
    <n v="36"/>
  </r>
  <r>
    <d v="2013-09-28T00:00:00"/>
    <s v="ativada"/>
    <s v="Onyx 1.0"/>
    <x v="13"/>
    <s v="qualificada"/>
    <n v="0.8"/>
    <n v="0"/>
    <n v="18"/>
    <n v="0"/>
    <x v="0"/>
    <x v="190"/>
    <n v="39"/>
  </r>
  <r>
    <d v="2013-09-28T00:00:00"/>
    <s v="ativada"/>
    <s v="onix LTZ 2012"/>
    <x v="10"/>
    <s v="qualificada"/>
    <n v="0.8"/>
    <n v="4"/>
    <n v="7"/>
    <n v="0.95"/>
    <x v="0"/>
    <x v="164"/>
    <n v="39"/>
  </r>
  <r>
    <d v="2013-09-02T00:00:00"/>
    <s v="ativada"/>
    <s v="preço novo onix 2014"/>
    <x v="12"/>
    <s v="qualificada"/>
    <n v="0.8"/>
    <n v="0"/>
    <n v="4"/>
    <n v="0"/>
    <x v="0"/>
    <x v="167"/>
    <n v="36"/>
  </r>
  <r>
    <d v="2013-09-15T00:00:00"/>
    <s v="ativada"/>
    <s v="valor Onix"/>
    <x v="12"/>
    <s v="qualificada"/>
    <n v="0.37"/>
    <n v="13"/>
    <n v="86"/>
    <n v="2.4300000000000002"/>
    <x v="0"/>
    <x v="200"/>
    <n v="37"/>
  </r>
  <r>
    <d v="2013-09-06T00:00:00"/>
    <s v="ativada"/>
    <s v="valor onix 2013"/>
    <x v="12"/>
    <s v="qualificada"/>
    <n v="0.3"/>
    <n v="4"/>
    <n v="13"/>
    <n v="0.62"/>
    <x v="0"/>
    <x v="235"/>
    <n v="36"/>
  </r>
  <r>
    <d v="2013-09-21T00:00:00"/>
    <s v="ativada"/>
    <s v="onix LTZ 2012 chevrolet"/>
    <x v="10"/>
    <s v="qualificada"/>
    <n v="0.8"/>
    <n v="0"/>
    <n v="1"/>
    <n v="0"/>
    <x v="0"/>
    <x v="139"/>
    <n v="38"/>
  </r>
  <r>
    <d v="2013-09-10T00:00:00"/>
    <s v="ativada"/>
    <s v="onix 2014 1.0"/>
    <x v="13"/>
    <s v="qualificada"/>
    <n v="0.8"/>
    <n v="5"/>
    <n v="17"/>
    <n v="1.33"/>
    <x v="0"/>
    <x v="213"/>
    <n v="37"/>
  </r>
  <r>
    <d v="2013-09-04T00:00:00"/>
    <s v="ativada"/>
    <s v="Onix LTZ preços"/>
    <x v="12"/>
    <s v="qualificada"/>
    <n v="0.8"/>
    <n v="1"/>
    <n v="17"/>
    <n v="0.18"/>
    <x v="0"/>
    <x v="193"/>
    <n v="36"/>
  </r>
  <r>
    <d v="2013-09-05T00:00:00"/>
    <s v="ativada"/>
    <s v="valores onix 2014"/>
    <x v="12"/>
    <s v="qualificada"/>
    <n v="0.8"/>
    <n v="0"/>
    <n v="1"/>
    <n v="0"/>
    <x v="0"/>
    <x v="197"/>
    <n v="36"/>
  </r>
  <r>
    <d v="2013-09-05T00:00:00"/>
    <s v="ativada"/>
    <s v="onix 2012 1.0"/>
    <x v="13"/>
    <s v="qualificada"/>
    <n v="0.63"/>
    <n v="1"/>
    <n v="5"/>
    <n v="0.27"/>
    <x v="0"/>
    <x v="189"/>
    <n v="36"/>
  </r>
  <r>
    <d v="2013-09-27T00:00:00"/>
    <s v="ativada"/>
    <s v="Onix 1.4"/>
    <x v="13"/>
    <s v="qualificada"/>
    <n v="0.55000000000000004"/>
    <n v="41"/>
    <n v="537"/>
    <n v="15.25"/>
    <x v="0"/>
    <x v="168"/>
    <n v="39"/>
  </r>
  <r>
    <d v="2013-09-14T00:00:00"/>
    <s v="ativada"/>
    <s v="quanto custa onix 2014"/>
    <x v="12"/>
    <s v="qualificada"/>
    <n v="0.8"/>
    <n v="1"/>
    <n v="3"/>
    <n v="0.27"/>
    <x v="0"/>
    <x v="195"/>
    <n v="37"/>
  </r>
  <r>
    <d v="2013-09-03T00:00:00"/>
    <s v="ativada"/>
    <s v="novo Onix 1.0"/>
    <x v="13"/>
    <s v="qualificada"/>
    <n v="0.8"/>
    <n v="0"/>
    <n v="5"/>
    <n v="0"/>
    <x v="0"/>
    <x v="141"/>
    <n v="36"/>
  </r>
  <r>
    <d v="2013-08-31T00:00:00"/>
    <s v="ativada"/>
    <s v="Onix LT valor"/>
    <x v="12"/>
    <s v="qualificada"/>
    <n v="0.8"/>
    <n v="1"/>
    <n v="7"/>
    <n v="0.05"/>
    <x v="0"/>
    <x v="166"/>
    <n v="35"/>
  </r>
  <r>
    <d v="2013-09-06T00:00:00"/>
    <s v="ativada"/>
    <s v="novo onix 2014 1.4"/>
    <x v="13"/>
    <s v="qualificada"/>
    <n v="0.8"/>
    <n v="0"/>
    <n v="1"/>
    <n v="0"/>
    <x v="0"/>
    <x v="247"/>
    <n v="36"/>
  </r>
  <r>
    <d v="2013-09-17T00:00:00"/>
    <s v="ativada"/>
    <s v="onix LT 2014 preço"/>
    <x v="12"/>
    <s v="qualificada"/>
    <n v="0.8"/>
    <n v="0"/>
    <n v="1"/>
    <n v="0"/>
    <x v="0"/>
    <x v="259"/>
    <n v="38"/>
  </r>
  <r>
    <d v="2013-08-28T00:00:00"/>
    <s v="ativada"/>
    <s v="onix LTZ 2013"/>
    <x v="10"/>
    <s v="qualificada"/>
    <n v="0.8"/>
    <n v="1"/>
    <n v="5"/>
    <n v="0.06"/>
    <x v="0"/>
    <x v="144"/>
    <n v="35"/>
  </r>
  <r>
    <d v="2013-08-29T00:00:00"/>
    <s v="pausado"/>
    <s v="preços onix 2012"/>
    <x v="12"/>
    <s v="pausada"/>
    <n v="0.8"/>
    <n v="4"/>
    <n v="49"/>
    <n v="1.01"/>
    <x v="0"/>
    <x v="269"/>
    <n v="35"/>
  </r>
  <r>
    <d v="2013-09-13T00:00:00"/>
    <s v="ativada"/>
    <s v="quanto custa Onix"/>
    <x v="12"/>
    <s v="qualificada"/>
    <n v="0.3"/>
    <n v="7"/>
    <n v="52"/>
    <n v="1.32"/>
    <x v="0"/>
    <x v="151"/>
    <n v="37"/>
  </r>
  <r>
    <d v="2013-09-27T00:00:00"/>
    <s v="ativada"/>
    <s v="preço novo Onix"/>
    <x v="12"/>
    <s v="qualificada"/>
    <n v="0.23"/>
    <n v="6"/>
    <n v="21"/>
    <n v="0.59"/>
    <x v="0"/>
    <x v="169"/>
    <n v="39"/>
  </r>
  <r>
    <d v="2013-09-08T00:00:00"/>
    <s v="ativada"/>
    <s v="preço novo onix 2013"/>
    <x v="12"/>
    <s v="qualificada"/>
    <n v="0.8"/>
    <n v="1"/>
    <n v="3"/>
    <n v="0.05"/>
    <x v="0"/>
    <x v="170"/>
    <n v="36"/>
  </r>
  <r>
    <d v="2013-09-03T00:00:00"/>
    <s v="ativada"/>
    <s v="Onix LS preço"/>
    <x v="12"/>
    <s v="qualificada"/>
    <n v="0.8"/>
    <n v="1"/>
    <n v="5"/>
    <n v="0.8"/>
    <x v="0"/>
    <x v="198"/>
    <n v="36"/>
  </r>
  <r>
    <d v="2013-09-06T00:00:00"/>
    <s v="ativada"/>
    <s v="Onix"/>
    <x v="11"/>
    <s v="qualificada"/>
    <n v="0.95"/>
    <n v="132"/>
    <n v="2437"/>
    <n v="42.74"/>
    <x v="0"/>
    <x v="138"/>
    <n v="36"/>
  </r>
  <r>
    <d v="2013-09-22T00:00:00"/>
    <s v="ativada"/>
    <s v="onix LT 2013 preço"/>
    <x v="12"/>
    <s v="qualificada"/>
    <n v="0.8"/>
    <n v="1"/>
    <n v="5"/>
    <n v="0.1"/>
    <x v="0"/>
    <x v="185"/>
    <n v="38"/>
  </r>
  <r>
    <d v="2013-09-18T00:00:00"/>
    <s v="ativada"/>
    <s v="montar Onix"/>
    <x v="16"/>
    <s v="qualificada"/>
    <n v="0.9"/>
    <n v="2"/>
    <n v="8"/>
    <n v="1.42"/>
    <x v="0"/>
    <x v="149"/>
    <n v="38"/>
  </r>
  <r>
    <d v="2013-09-19T00:00:00"/>
    <s v="ativada"/>
    <s v="Onix 2.0"/>
    <x v="13"/>
    <s v="qualificada"/>
    <n v="0.28000000000000003"/>
    <n v="0"/>
    <n v="1"/>
    <n v="0"/>
    <x v="0"/>
    <x v="201"/>
    <n v="38"/>
  </r>
  <r>
    <d v="2013-08-30T00:00:00"/>
    <s v="ativada"/>
    <s v="Onix news"/>
    <x v="18"/>
    <s v="qualificada"/>
    <n v="0.8"/>
    <n v="0"/>
    <n v="3"/>
    <n v="0"/>
    <x v="0"/>
    <x v="218"/>
    <n v="35"/>
  </r>
  <r>
    <d v="2013-09-28T00:00:00"/>
    <s v="ativada"/>
    <s v="onix LTZ 2013 preço"/>
    <x v="12"/>
    <s v="qualificada"/>
    <n v="0.8"/>
    <n v="0"/>
    <n v="4"/>
    <n v="0"/>
    <x v="0"/>
    <x v="223"/>
    <n v="39"/>
  </r>
  <r>
    <d v="2013-09-26T00:00:00"/>
    <s v="ativada"/>
    <s v="Onix LTZ valores"/>
    <x v="12"/>
    <s v="qualificada"/>
    <n v="0.8"/>
    <n v="0"/>
    <n v="1"/>
    <n v="0"/>
    <x v="0"/>
    <x v="275"/>
    <n v="39"/>
  </r>
  <r>
    <d v="2013-09-19T00:00:00"/>
    <s v="ativada"/>
    <s v="novo Onix 1.4"/>
    <x v="13"/>
    <s v="qualificada"/>
    <n v="0.8"/>
    <n v="0"/>
    <n v="4"/>
    <n v="0"/>
    <x v="0"/>
    <x v="221"/>
    <n v="38"/>
  </r>
  <r>
    <d v="2013-09-01T00:00:00"/>
    <s v="ativada"/>
    <s v="Onix LTZ especificações"/>
    <x v="17"/>
    <s v="qualificada"/>
    <n v="0.8"/>
    <n v="0"/>
    <n v="1"/>
    <n v="0"/>
    <x v="0"/>
    <x v="187"/>
    <n v="35"/>
  </r>
  <r>
    <d v="2013-09-19T00:00:00"/>
    <s v="ativada"/>
    <s v="[Onix]"/>
    <x v="11"/>
    <s v="qualificada"/>
    <n v="0.65"/>
    <n v="960"/>
    <n v="7171"/>
    <n v="210.78"/>
    <x v="0"/>
    <x v="138"/>
    <n v="38"/>
  </r>
  <r>
    <d v="2013-09-05T00:00:00"/>
    <s v="ativada"/>
    <s v="comercial novo Onix"/>
    <x v="14"/>
    <s v="qualificada"/>
    <n v="0.8"/>
    <n v="0"/>
    <n v="3"/>
    <n v="0"/>
    <x v="0"/>
    <x v="145"/>
    <n v="36"/>
  </r>
  <r>
    <d v="2013-09-27T00:00:00"/>
    <s v="ativada"/>
    <s v="qual o valor novo Onix"/>
    <x v="12"/>
    <s v="qualificada"/>
    <n v="0.8"/>
    <n v="0"/>
    <n v="1"/>
    <n v="0"/>
    <x v="0"/>
    <x v="252"/>
    <n v="39"/>
  </r>
  <r>
    <d v="2013-09-13T00:00:00"/>
    <s v="ativada"/>
    <s v="valor onix 2012"/>
    <x v="12"/>
    <s v="qualificada"/>
    <n v="0.46"/>
    <n v="0"/>
    <n v="1"/>
    <n v="0"/>
    <x v="0"/>
    <x v="154"/>
    <n v="37"/>
  </r>
  <r>
    <d v="2013-09-29T00:00:00"/>
    <s v="ativada"/>
    <s v="Onix 1.4"/>
    <x v="13"/>
    <s v="qualificada"/>
    <n v="0.55000000000000004"/>
    <n v="37"/>
    <n v="533"/>
    <n v="13.23"/>
    <x v="0"/>
    <x v="168"/>
    <n v="39"/>
  </r>
  <r>
    <d v="2013-08-31T00:00:00"/>
    <s v="ativada"/>
    <s v="onix LTZ 2013 preço"/>
    <x v="12"/>
    <s v="qualificada"/>
    <n v="0.8"/>
    <n v="2"/>
    <n v="4"/>
    <n v="0.77"/>
    <x v="0"/>
    <x v="223"/>
    <n v="35"/>
  </r>
  <r>
    <d v="2013-09-27T00:00:00"/>
    <s v="ativada"/>
    <s v="onix LTZ 2013"/>
    <x v="10"/>
    <s v="qualificada"/>
    <n v="0.8"/>
    <n v="1"/>
    <n v="8"/>
    <n v="0.12"/>
    <x v="0"/>
    <x v="144"/>
    <n v="39"/>
  </r>
  <r>
    <d v="2013-09-02T00:00:00"/>
    <s v="ativada"/>
    <s v="onix LTZ 2014 preço"/>
    <x v="12"/>
    <s v="qualificada"/>
    <n v="0.8"/>
    <n v="0"/>
    <n v="4"/>
    <n v="0"/>
    <x v="0"/>
    <x v="155"/>
    <n v="36"/>
  </r>
  <r>
    <d v="2013-09-12T00:00:00"/>
    <s v="ativada"/>
    <s v="Onix LS valor"/>
    <x v="12"/>
    <s v="qualificada"/>
    <n v="0.8"/>
    <n v="0"/>
    <n v="1"/>
    <n v="0"/>
    <x v="0"/>
    <x v="158"/>
    <n v="37"/>
  </r>
  <r>
    <d v="2013-08-31T00:00:00"/>
    <s v="ativada"/>
    <s v="[Onix]"/>
    <x v="11"/>
    <s v="qualificada"/>
    <n v="0.65"/>
    <n v="1223"/>
    <n v="6269"/>
    <n v="186.47"/>
    <x v="0"/>
    <x v="138"/>
    <n v="35"/>
  </r>
  <r>
    <d v="2013-09-27T00:00:00"/>
    <s v="ativada"/>
    <s v="onix LTZ 2013 chevrolet"/>
    <x v="10"/>
    <s v="qualificada"/>
    <n v="0.8"/>
    <n v="1"/>
    <n v="1"/>
    <n v="0.46"/>
    <x v="0"/>
    <x v="173"/>
    <n v="39"/>
  </r>
  <r>
    <d v="2013-09-26T00:00:00"/>
    <s v="ativada"/>
    <s v="Onix chevrolet my link"/>
    <x v="15"/>
    <s v="qualificada"/>
    <n v="0.8"/>
    <n v="0"/>
    <n v="2"/>
    <n v="0"/>
    <x v="0"/>
    <x v="238"/>
    <n v="39"/>
  </r>
  <r>
    <d v="2013-09-10T00:00:00"/>
    <s v="ativada"/>
    <s v="valor onix 2014"/>
    <x v="12"/>
    <s v="qualificada"/>
    <n v="0.8"/>
    <n v="1"/>
    <n v="19"/>
    <n v="0.31"/>
    <x v="0"/>
    <x v="192"/>
    <n v="37"/>
  </r>
  <r>
    <d v="2013-09-17T00:00:00"/>
    <s v="ativada"/>
    <s v="propaganda onix 2013"/>
    <x v="14"/>
    <s v="qualificada"/>
    <n v="0.8"/>
    <n v="0"/>
    <n v="1"/>
    <n v="0"/>
    <x v="0"/>
    <x v="244"/>
    <n v="38"/>
  </r>
  <r>
    <d v="2013-09-13T00:00:00"/>
    <s v="ativada"/>
    <s v="preço onix 2014"/>
    <x v="12"/>
    <s v="qualificada"/>
    <n v="0.18"/>
    <n v="29"/>
    <n v="125"/>
    <n v="2.8"/>
    <x v="0"/>
    <x v="159"/>
    <n v="37"/>
  </r>
  <r>
    <d v="2013-09-03T00:00:00"/>
    <s v="ativada"/>
    <s v="preço novo onix 2014"/>
    <x v="12"/>
    <s v="qualificada"/>
    <n v="0.8"/>
    <n v="2"/>
    <n v="10"/>
    <n v="0.31"/>
    <x v="0"/>
    <x v="167"/>
    <n v="36"/>
  </r>
  <r>
    <d v="2013-09-09T00:00:00"/>
    <s v="ativada"/>
    <s v="Novo Onix LTZ chevrolet"/>
    <x v="10"/>
    <s v="qualificada"/>
    <n v="0.8"/>
    <n v="1"/>
    <n v="12"/>
    <n v="0.06"/>
    <x v="0"/>
    <x v="253"/>
    <n v="37"/>
  </r>
  <r>
    <d v="2013-09-16T00:00:00"/>
    <s v="ativada"/>
    <s v="Onix 1.4"/>
    <x v="13"/>
    <s v="qualificada"/>
    <n v="0.55000000000000004"/>
    <n v="55"/>
    <n v="604"/>
    <n v="10.3"/>
    <x v="0"/>
    <x v="168"/>
    <n v="38"/>
  </r>
  <r>
    <d v="2013-09-07T00:00:00"/>
    <s v="ativada"/>
    <s v="Onyx 1.0"/>
    <x v="13"/>
    <s v="qualificada"/>
    <n v="0.8"/>
    <n v="0"/>
    <n v="11"/>
    <n v="0"/>
    <x v="0"/>
    <x v="190"/>
    <n v="36"/>
  </r>
  <r>
    <d v="2013-09-24T00:00:00"/>
    <s v="ativada"/>
    <s v="Onix mylink"/>
    <x v="15"/>
    <s v="qualificada"/>
    <n v="0.7"/>
    <n v="8"/>
    <n v="133"/>
    <n v="4.47"/>
    <x v="0"/>
    <x v="176"/>
    <n v="39"/>
  </r>
  <r>
    <d v="2013-09-06T00:00:00"/>
    <s v="ativada"/>
    <s v="onix 2013 1.0"/>
    <x v="13"/>
    <s v="qualificada"/>
    <n v="0.8"/>
    <n v="2"/>
    <n v="8"/>
    <n v="0.33"/>
    <x v="0"/>
    <x v="222"/>
    <n v="36"/>
  </r>
  <r>
    <d v="2013-09-03T00:00:00"/>
    <s v="ativada"/>
    <s v="Onyx mylink"/>
    <x v="15"/>
    <s v="qualificada"/>
    <n v="0.56000000000000005"/>
    <n v="0"/>
    <n v="8"/>
    <n v="0"/>
    <x v="0"/>
    <x v="215"/>
    <n v="36"/>
  </r>
  <r>
    <d v="2013-09-02T00:00:00"/>
    <s v="ativada"/>
    <s v="onix 2014 1.0"/>
    <x v="13"/>
    <s v="qualificada"/>
    <n v="0.8"/>
    <n v="3"/>
    <n v="38"/>
    <n v="1.1499999999999999"/>
    <x v="0"/>
    <x v="213"/>
    <n v="36"/>
  </r>
  <r>
    <d v="2013-09-05T00:00:00"/>
    <s v="ativada"/>
    <s v="Onix 1.4"/>
    <x v="13"/>
    <s v="qualificada"/>
    <n v="0.55000000000000004"/>
    <n v="32"/>
    <n v="478"/>
    <n v="4.78"/>
    <x v="0"/>
    <x v="168"/>
    <n v="36"/>
  </r>
  <r>
    <d v="2013-09-06T00:00:00"/>
    <s v="ativada"/>
    <s v="valor novo Onix"/>
    <x v="12"/>
    <s v="qualificada"/>
    <n v="0.8"/>
    <n v="0"/>
    <n v="13"/>
    <n v="0"/>
    <x v="0"/>
    <x v="262"/>
    <n v="36"/>
  </r>
  <r>
    <d v="2013-09-12T00:00:00"/>
    <s v="ativada"/>
    <s v="onix LT 2014 preço"/>
    <x v="12"/>
    <s v="qualificada"/>
    <n v="0.8"/>
    <n v="0"/>
    <n v="1"/>
    <n v="0"/>
    <x v="0"/>
    <x v="259"/>
    <n v="37"/>
  </r>
  <r>
    <d v="2013-09-14T00:00:00"/>
    <s v="ativada"/>
    <s v="Onyx 1.0"/>
    <x v="13"/>
    <s v="qualificada"/>
    <n v="0.8"/>
    <n v="0"/>
    <n v="7"/>
    <n v="0"/>
    <x v="0"/>
    <x v="190"/>
    <n v="37"/>
  </r>
  <r>
    <d v="2013-09-13T00:00:00"/>
    <s v="ativada"/>
    <s v="monte Onix"/>
    <x v="16"/>
    <s v="qualificada"/>
    <n v="0.3"/>
    <n v="106"/>
    <n v="189"/>
    <n v="9.76"/>
    <x v="0"/>
    <x v="175"/>
    <n v="37"/>
  </r>
  <r>
    <d v="2013-09-14T00:00:00"/>
    <s v="ativada"/>
    <s v="montar o seu Onix"/>
    <x v="16"/>
    <s v="qualificada"/>
    <n v="0.8"/>
    <n v="69"/>
    <n v="116"/>
    <n v="10.4"/>
    <x v="0"/>
    <x v="216"/>
    <n v="37"/>
  </r>
  <r>
    <d v="2013-09-04T00:00:00"/>
    <s v="ativada"/>
    <s v="Onix LT preço"/>
    <x v="12"/>
    <s v="qualificada"/>
    <n v="0.54"/>
    <n v="2"/>
    <n v="19"/>
    <n v="0.79"/>
    <x v="0"/>
    <x v="220"/>
    <n v="36"/>
  </r>
  <r>
    <d v="2013-09-10T00:00:00"/>
    <s v="ativada"/>
    <s v="novo Onix 1.4"/>
    <x v="13"/>
    <s v="qualificada"/>
    <n v="0.8"/>
    <n v="0"/>
    <n v="9"/>
    <n v="0"/>
    <x v="0"/>
    <x v="221"/>
    <n v="37"/>
  </r>
  <r>
    <d v="2013-09-19T00:00:00"/>
    <s v="ativada"/>
    <s v="valor Onyx"/>
    <x v="12"/>
    <s v="qualificada"/>
    <n v="0.42"/>
    <n v="1"/>
    <n v="6"/>
    <n v="0.08"/>
    <x v="0"/>
    <x v="249"/>
    <n v="38"/>
  </r>
  <r>
    <d v="2013-09-18T00:00:00"/>
    <s v="ativada"/>
    <s v="quanto custa onix 2012"/>
    <x v="12"/>
    <s v="qualificada"/>
    <n v="0.8"/>
    <n v="2"/>
    <n v="3"/>
    <n v="0.2"/>
    <x v="0"/>
    <x v="186"/>
    <n v="38"/>
  </r>
  <r>
    <d v="2013-09-07T00:00:00"/>
    <s v="ativada"/>
    <s v="preço novo Onix"/>
    <x v="12"/>
    <s v="qualificada"/>
    <n v="0.23"/>
    <n v="2"/>
    <n v="20"/>
    <n v="0.23"/>
    <x v="0"/>
    <x v="169"/>
    <n v="36"/>
  </r>
  <r>
    <d v="2013-09-14T00:00:00"/>
    <s v="ativada"/>
    <s v="Onix LT valor"/>
    <x v="12"/>
    <s v="qualificada"/>
    <n v="0.8"/>
    <n v="2"/>
    <n v="11"/>
    <n v="0.63"/>
    <x v="0"/>
    <x v="166"/>
    <n v="37"/>
  </r>
  <r>
    <d v="2013-09-15T00:00:00"/>
    <s v="ativada"/>
    <s v="Onix chevrolet mylink"/>
    <x v="15"/>
    <s v="qualificada"/>
    <n v="0.8"/>
    <n v="2"/>
    <n v="4"/>
    <n v="0.67"/>
    <x v="0"/>
    <x v="147"/>
    <n v="37"/>
  </r>
  <r>
    <d v="2013-09-26T00:00:00"/>
    <s v="ativada"/>
    <s v="Onix detalhes"/>
    <x v="17"/>
    <s v="qualificada"/>
    <n v="0.8"/>
    <n v="1"/>
    <n v="5"/>
    <n v="0.66"/>
    <x v="0"/>
    <x v="229"/>
    <n v="39"/>
  </r>
  <r>
    <d v="2013-09-02T00:00:00"/>
    <s v="ativada"/>
    <s v="onix LTZ 2012 preço"/>
    <x v="12"/>
    <s v="qualificada"/>
    <n v="0.8"/>
    <n v="0"/>
    <n v="1"/>
    <n v="0"/>
    <x v="0"/>
    <x v="205"/>
    <n v="36"/>
  </r>
  <r>
    <d v="2013-09-23T00:00:00"/>
    <s v="ativada"/>
    <s v="preço onix 2013"/>
    <x v="12"/>
    <s v="qualificada"/>
    <n v="0.34"/>
    <n v="23"/>
    <n v="199"/>
    <n v="3.22"/>
    <x v="0"/>
    <x v="204"/>
    <n v="39"/>
  </r>
  <r>
    <d v="2013-09-28T00:00:00"/>
    <s v="ativada"/>
    <s v="preços Onix"/>
    <x v="12"/>
    <s v="qualificada"/>
    <n v="0.32"/>
    <n v="12"/>
    <n v="84"/>
    <n v="2.12"/>
    <x v="0"/>
    <x v="143"/>
    <n v="39"/>
  </r>
  <r>
    <d v="2013-09-11T00:00:00"/>
    <s v="ativada"/>
    <s v="Onix 2013 mylink"/>
    <x v="15"/>
    <s v="qualificada"/>
    <n v="0.8"/>
    <n v="0"/>
    <n v="1"/>
    <n v="0"/>
    <x v="0"/>
    <x v="232"/>
    <n v="37"/>
  </r>
  <r>
    <d v="2013-09-11T00:00:00"/>
    <s v="ativada"/>
    <s v="onix 2014 1.0"/>
    <x v="13"/>
    <s v="qualificada"/>
    <n v="0.8"/>
    <n v="0"/>
    <n v="11"/>
    <n v="0"/>
    <x v="0"/>
    <x v="213"/>
    <n v="37"/>
  </r>
  <r>
    <d v="2013-09-25T00:00:00"/>
    <s v="ativada"/>
    <s v="quanto custa Onyx"/>
    <x v="12"/>
    <s v="qualificada"/>
    <n v="0.8"/>
    <n v="3"/>
    <n v="13"/>
    <n v="1.01"/>
    <x v="0"/>
    <x v="150"/>
    <n v="39"/>
  </r>
  <r>
    <d v="2013-09-11T00:00:00"/>
    <s v="ativada"/>
    <s v="onix LTZ 2013 preço"/>
    <x v="12"/>
    <s v="qualificada"/>
    <n v="0.8"/>
    <n v="0"/>
    <n v="4"/>
    <n v="0"/>
    <x v="0"/>
    <x v="223"/>
    <n v="37"/>
  </r>
  <r>
    <d v="2013-09-18T00:00:00"/>
    <s v="ativada"/>
    <s v="Onyx 1.0"/>
    <x v="13"/>
    <s v="qualificada"/>
    <n v="0.8"/>
    <n v="0"/>
    <n v="13"/>
    <n v="0"/>
    <x v="0"/>
    <x v="190"/>
    <n v="38"/>
  </r>
  <r>
    <d v="2013-09-10T00:00:00"/>
    <s v="ativada"/>
    <s v="Onix LTZ preços"/>
    <x v="12"/>
    <s v="qualificada"/>
    <n v="0.8"/>
    <n v="0"/>
    <n v="7"/>
    <n v="0"/>
    <x v="0"/>
    <x v="193"/>
    <n v="37"/>
  </r>
  <r>
    <d v="2013-09-01T00:00:00"/>
    <s v="ativada"/>
    <s v="onix LTZ 2014"/>
    <x v="10"/>
    <s v="qualificada"/>
    <n v="0.8"/>
    <n v="5"/>
    <n v="20"/>
    <n v="1.89"/>
    <x v="0"/>
    <x v="266"/>
    <n v="35"/>
  </r>
  <r>
    <d v="2013-09-07T00:00:00"/>
    <s v="ativada"/>
    <s v="carros Onix LTZ"/>
    <x v="10"/>
    <s v="qualificada"/>
    <n v="0.8"/>
    <n v="1"/>
    <n v="4"/>
    <n v="0.5"/>
    <x v="0"/>
    <x v="182"/>
    <n v="36"/>
  </r>
  <r>
    <d v="2013-09-17T00:00:00"/>
    <s v="ativada"/>
    <s v="preço novo Onyx"/>
    <x v="12"/>
    <s v="qualificada"/>
    <n v="0.8"/>
    <n v="1"/>
    <n v="7"/>
    <n v="0.56999999999999995"/>
    <x v="0"/>
    <x v="228"/>
    <n v="38"/>
  </r>
  <r>
    <d v="2013-09-17T00:00:00"/>
    <s v="ativada"/>
    <s v="propaganda Onix"/>
    <x v="14"/>
    <s v="qualificada"/>
    <n v="0.8"/>
    <n v="0"/>
    <n v="4"/>
    <n v="0"/>
    <x v="0"/>
    <x v="191"/>
    <n v="38"/>
  </r>
  <r>
    <d v="2013-08-28T00:00:00"/>
    <s v="ativada"/>
    <s v="Onix especificação"/>
    <x v="17"/>
    <s v="qualificada"/>
    <n v="0.8"/>
    <n v="0"/>
    <n v="1"/>
    <n v="0"/>
    <x v="0"/>
    <x v="240"/>
    <n v="35"/>
  </r>
  <r>
    <d v="2013-09-08T00:00:00"/>
    <s v="ativada"/>
    <s v="quanto custa onix 2014"/>
    <x v="12"/>
    <s v="qualificada"/>
    <n v="0.8"/>
    <n v="0"/>
    <n v="1"/>
    <n v="0"/>
    <x v="0"/>
    <x v="195"/>
    <n v="36"/>
  </r>
  <r>
    <d v="2013-09-24T00:00:00"/>
    <s v="ativada"/>
    <s v="Onix"/>
    <x v="11"/>
    <s v="qualificada"/>
    <n v="0.95"/>
    <n v="295"/>
    <n v="4364"/>
    <n v="133.12"/>
    <x v="0"/>
    <x v="138"/>
    <n v="39"/>
  </r>
  <r>
    <d v="2013-09-13T00:00:00"/>
    <s v="ativada"/>
    <s v="Onyx 2.0"/>
    <x v="13"/>
    <s v="qualificada"/>
    <n v="0.8"/>
    <n v="6"/>
    <n v="54"/>
    <n v="2.9"/>
    <x v="0"/>
    <x v="142"/>
    <n v="37"/>
  </r>
  <r>
    <d v="2013-09-20T00:00:00"/>
    <s v="ativada"/>
    <s v="Onix 2.0"/>
    <x v="13"/>
    <s v="qualificada"/>
    <n v="0.28000000000000003"/>
    <n v="0"/>
    <n v="0"/>
    <n v="0"/>
    <x v="0"/>
    <x v="201"/>
    <n v="38"/>
  </r>
  <r>
    <d v="2013-08-30T00:00:00"/>
    <s v="ativada"/>
    <s v="valor novo onix 2014"/>
    <x v="12"/>
    <s v="qualificada"/>
    <n v="0.8"/>
    <n v="0"/>
    <n v="1"/>
    <n v="0"/>
    <x v="0"/>
    <x v="211"/>
    <n v="35"/>
  </r>
  <r>
    <d v="2013-09-10T00:00:00"/>
    <s v="ativada"/>
    <s v="preços Onix"/>
    <x v="12"/>
    <s v="qualificada"/>
    <n v="0.32"/>
    <n v="4"/>
    <n v="54"/>
    <n v="0.42"/>
    <x v="0"/>
    <x v="143"/>
    <n v="37"/>
  </r>
  <r>
    <d v="2013-09-10T00:00:00"/>
    <s v="ativada"/>
    <s v="onix LTZ 2014 preço"/>
    <x v="12"/>
    <s v="qualificada"/>
    <n v="0.8"/>
    <n v="0"/>
    <n v="3"/>
    <n v="0"/>
    <x v="0"/>
    <x v="155"/>
    <n v="37"/>
  </r>
  <r>
    <d v="2013-09-21T00:00:00"/>
    <s v="ativada"/>
    <s v="Onix LTZ valores"/>
    <x v="12"/>
    <s v="qualificada"/>
    <n v="0.8"/>
    <n v="0"/>
    <n v="1"/>
    <n v="0"/>
    <x v="0"/>
    <x v="275"/>
    <n v="38"/>
  </r>
  <r>
    <d v="2013-09-08T00:00:00"/>
    <s v="ativada"/>
    <s v="novo onix LTZ 2014"/>
    <x v="10"/>
    <s v="qualificada"/>
    <n v="0.8"/>
    <n v="0"/>
    <n v="1"/>
    <n v="0"/>
    <x v="0"/>
    <x v="285"/>
    <n v="36"/>
  </r>
  <r>
    <d v="2013-09-06T00:00:00"/>
    <s v="ativada"/>
    <s v="preço Onyx"/>
    <x v="12"/>
    <s v="qualificada"/>
    <n v="0.55000000000000004"/>
    <n v="15"/>
    <n v="107"/>
    <n v="3.98"/>
    <x v="0"/>
    <x v="258"/>
    <n v="36"/>
  </r>
  <r>
    <d v="2013-09-04T00:00:00"/>
    <s v="ativada"/>
    <s v="quanto custa Onix"/>
    <x v="12"/>
    <s v="qualificada"/>
    <n v="0.3"/>
    <n v="6"/>
    <n v="44"/>
    <n v="1.17"/>
    <x v="0"/>
    <x v="151"/>
    <n v="36"/>
  </r>
  <r>
    <d v="2013-09-19T00:00:00"/>
    <s v="ativada"/>
    <s v="Onix LS preço"/>
    <x v="12"/>
    <s v="qualificada"/>
    <n v="0.8"/>
    <n v="0"/>
    <n v="2"/>
    <n v="0"/>
    <x v="0"/>
    <x v="198"/>
    <n v="38"/>
  </r>
  <r>
    <d v="2013-09-19T00:00:00"/>
    <s v="ativada"/>
    <s v="preços onix 2013"/>
    <x v="12"/>
    <s v="qualificada"/>
    <n v="0.31"/>
    <n v="4"/>
    <n v="6"/>
    <n v="1.02"/>
    <x v="0"/>
    <x v="231"/>
    <n v="38"/>
  </r>
  <r>
    <d v="2013-09-01T00:00:00"/>
    <s v="ativada"/>
    <s v="quanto custa onix 2012"/>
    <x v="12"/>
    <s v="qualificada"/>
    <n v="0.8"/>
    <n v="1"/>
    <n v="9"/>
    <n v="0.41"/>
    <x v="0"/>
    <x v="186"/>
    <n v="35"/>
  </r>
  <r>
    <d v="2013-09-01T00:00:00"/>
    <s v="ativada"/>
    <s v="Onyx"/>
    <x v="11"/>
    <s v="qualificada"/>
    <n v="0.6"/>
    <n v="13"/>
    <n v="148"/>
    <n v="2.65"/>
    <x v="0"/>
    <x v="184"/>
    <n v="35"/>
  </r>
  <r>
    <d v="2013-09-13T00:00:00"/>
    <s v="ativada"/>
    <s v="onix 2013 1.0"/>
    <x v="13"/>
    <s v="qualificada"/>
    <n v="0.8"/>
    <n v="1"/>
    <n v="15"/>
    <n v="0.1"/>
    <x v="0"/>
    <x v="222"/>
    <n v="37"/>
  </r>
  <r>
    <d v="2013-09-05T00:00:00"/>
    <s v="pausado"/>
    <s v="preços onix 2012"/>
    <x v="12"/>
    <s v="pausada"/>
    <n v="0.8"/>
    <n v="4"/>
    <n v="9"/>
    <n v="0.85"/>
    <x v="0"/>
    <x v="269"/>
    <n v="36"/>
  </r>
  <r>
    <d v="2013-09-07T00:00:00"/>
    <s v="ativada"/>
    <s v="Onix LS valor"/>
    <x v="12"/>
    <s v="qualificada"/>
    <n v="0.8"/>
    <n v="0"/>
    <n v="1"/>
    <n v="0"/>
    <x v="0"/>
    <x v="158"/>
    <n v="36"/>
  </r>
  <r>
    <d v="2013-09-06T00:00:00"/>
    <s v="ativada"/>
    <s v="preço onix 2013"/>
    <x v="12"/>
    <s v="qualificada"/>
    <n v="0.34"/>
    <n v="19"/>
    <n v="134"/>
    <n v="3.25"/>
    <x v="0"/>
    <x v="204"/>
    <n v="36"/>
  </r>
  <r>
    <d v="2013-09-05T00:00:00"/>
    <s v="ativada"/>
    <s v="Onix LTZ valor"/>
    <x v="12"/>
    <s v="qualificada"/>
    <n v="0.8"/>
    <n v="0"/>
    <n v="4"/>
    <n v="0"/>
    <x v="0"/>
    <x v="212"/>
    <n v="36"/>
  </r>
  <r>
    <d v="2013-09-22T00:00:00"/>
    <s v="ativada"/>
    <s v="valor onix 2014"/>
    <x v="12"/>
    <s v="qualificada"/>
    <n v="0.8"/>
    <n v="2"/>
    <n v="19"/>
    <n v="1.01"/>
    <x v="0"/>
    <x v="192"/>
    <n v="38"/>
  </r>
  <r>
    <d v="2013-09-17T00:00:00"/>
    <s v="ativada"/>
    <s v="Onix LTZ preços"/>
    <x v="12"/>
    <s v="qualificada"/>
    <n v="0.8"/>
    <n v="0"/>
    <n v="4"/>
    <n v="0"/>
    <x v="0"/>
    <x v="193"/>
    <n v="38"/>
  </r>
  <r>
    <d v="2013-09-28T00:00:00"/>
    <s v="ativada"/>
    <s v="carro Onix LTZ"/>
    <x v="10"/>
    <s v="qualificada"/>
    <n v="0.8"/>
    <n v="4"/>
    <n v="3"/>
    <n v="1.98"/>
    <x v="0"/>
    <x v="188"/>
    <n v="39"/>
  </r>
  <r>
    <d v="2013-09-25T00:00:00"/>
    <s v="ativada"/>
    <s v="onix LTZ 2014 chevrolet"/>
    <x v="10"/>
    <s v="qualificada"/>
    <n v="0.8"/>
    <n v="0"/>
    <n v="1"/>
    <n v="0"/>
    <x v="0"/>
    <x v="210"/>
    <n v="39"/>
  </r>
  <r>
    <d v="2013-09-21T00:00:00"/>
    <s v="ativada"/>
    <s v="Onix LT valor"/>
    <x v="12"/>
    <s v="qualificada"/>
    <n v="0.8"/>
    <n v="2"/>
    <n v="6"/>
    <n v="1"/>
    <x v="0"/>
    <x v="166"/>
    <n v="38"/>
  </r>
  <r>
    <d v="2013-09-13T00:00:00"/>
    <s v="ativada"/>
    <s v="Onyx LTZ"/>
    <x v="10"/>
    <s v="qualificada"/>
    <n v="0.44"/>
    <n v="0"/>
    <n v="10"/>
    <n v="0"/>
    <x v="0"/>
    <x v="152"/>
    <n v="37"/>
  </r>
  <r>
    <d v="2013-09-26T00:00:00"/>
    <s v="ativada"/>
    <s v="Onix LS preço"/>
    <x v="12"/>
    <s v="qualificada"/>
    <n v="0.8"/>
    <n v="0"/>
    <n v="2"/>
    <n v="0"/>
    <x v="0"/>
    <x v="198"/>
    <n v="39"/>
  </r>
  <r>
    <d v="2013-09-03T00:00:00"/>
    <s v="ativada"/>
    <s v="Onix LT preço"/>
    <x v="12"/>
    <s v="qualificada"/>
    <n v="0.54"/>
    <n v="2"/>
    <n v="15"/>
    <n v="0.4"/>
    <x v="0"/>
    <x v="220"/>
    <n v="36"/>
  </r>
  <r>
    <d v="2013-09-13T00:00:00"/>
    <s v="ativada"/>
    <s v="onix 2012 1.4"/>
    <x v="13"/>
    <s v="qualificada"/>
    <n v="0.48"/>
    <n v="0"/>
    <n v="8"/>
    <n v="0"/>
    <x v="0"/>
    <x v="194"/>
    <n v="37"/>
  </r>
  <r>
    <d v="2013-09-07T00:00:00"/>
    <s v="ativada"/>
    <s v="preço Onix"/>
    <x v="12"/>
    <s v="qualificada"/>
    <n v="0.36"/>
    <n v="215"/>
    <n v="972"/>
    <n v="33.47"/>
    <x v="0"/>
    <x v="180"/>
    <n v="36"/>
  </r>
  <r>
    <d v="2013-09-06T00:00:00"/>
    <s v="ativada"/>
    <s v="onix LTZ 2013 preço"/>
    <x v="12"/>
    <s v="qualificada"/>
    <n v="0.8"/>
    <n v="0"/>
    <n v="3"/>
    <n v="0"/>
    <x v="0"/>
    <x v="223"/>
    <n v="36"/>
  </r>
  <r>
    <d v="2013-09-08T00:00:00"/>
    <s v="ativada"/>
    <s v="carros Onix LTZ"/>
    <x v="10"/>
    <s v="qualificada"/>
    <n v="0.8"/>
    <n v="0"/>
    <n v="6"/>
    <n v="0"/>
    <x v="0"/>
    <x v="182"/>
    <n v="36"/>
  </r>
  <r>
    <d v="2013-09-16T00:00:00"/>
    <s v="ativada"/>
    <s v="Onyx 2.0"/>
    <x v="13"/>
    <s v="qualificada"/>
    <n v="0.8"/>
    <n v="2"/>
    <n v="36"/>
    <n v="0.64"/>
    <x v="0"/>
    <x v="142"/>
    <n v="38"/>
  </r>
  <r>
    <d v="2013-09-28T00:00:00"/>
    <s v="ativada"/>
    <s v="Onix LT valor"/>
    <x v="12"/>
    <s v="qualificada"/>
    <n v="0.8"/>
    <n v="1"/>
    <n v="5"/>
    <n v="0.27"/>
    <x v="0"/>
    <x v="166"/>
    <n v="39"/>
  </r>
  <r>
    <d v="2013-09-15T00:00:00"/>
    <s v="ativada"/>
    <s v="monte Onix"/>
    <x v="16"/>
    <s v="qualificada"/>
    <n v="0.3"/>
    <n v="28"/>
    <n v="40"/>
    <n v="3.6"/>
    <x v="0"/>
    <x v="175"/>
    <n v="37"/>
  </r>
  <r>
    <d v="2013-09-17T00:00:00"/>
    <s v="ativada"/>
    <s v="onix 2013 1.0"/>
    <x v="13"/>
    <s v="qualificada"/>
    <n v="0.8"/>
    <n v="1"/>
    <n v="17"/>
    <n v="0.19"/>
    <x v="0"/>
    <x v="222"/>
    <n v="38"/>
  </r>
  <r>
    <d v="2013-09-17T00:00:00"/>
    <s v="ativada"/>
    <s v="onix LT 2014 chevrolet"/>
    <x v="6"/>
    <s v="qualificada"/>
    <n v="0.8"/>
    <n v="1"/>
    <n v="1"/>
    <n v="0.73"/>
    <x v="0"/>
    <x v="119"/>
    <n v="38"/>
  </r>
  <r>
    <d v="2013-09-07T00:00:00"/>
    <s v="ativada"/>
    <s v="valor novo Onix"/>
    <x v="12"/>
    <s v="qualificada"/>
    <n v="0.8"/>
    <n v="5"/>
    <n v="14"/>
    <n v="0.7"/>
    <x v="0"/>
    <x v="262"/>
    <n v="36"/>
  </r>
  <r>
    <d v="2013-09-16T00:00:00"/>
    <s v="ativada"/>
    <s v="preço onix 2013"/>
    <x v="12"/>
    <s v="qualificada"/>
    <n v="0.34"/>
    <n v="35"/>
    <n v="163"/>
    <n v="6.14"/>
    <x v="0"/>
    <x v="204"/>
    <n v="38"/>
  </r>
  <r>
    <d v="2013-09-07T00:00:00"/>
    <s v="ativada"/>
    <s v="preços Onix"/>
    <x v="12"/>
    <s v="qualificada"/>
    <n v="0.32"/>
    <n v="4"/>
    <n v="33"/>
    <n v="0.75"/>
    <x v="0"/>
    <x v="143"/>
    <n v="36"/>
  </r>
  <r>
    <d v="2013-09-09T00:00:00"/>
    <s v="ativada"/>
    <s v="valores Onix"/>
    <x v="12"/>
    <s v="qualificada"/>
    <n v="0.25"/>
    <n v="1"/>
    <n v="21"/>
    <n v="0.12"/>
    <x v="0"/>
    <x v="153"/>
    <n v="37"/>
  </r>
  <r>
    <d v="2013-09-16T00:00:00"/>
    <s v="ativada"/>
    <s v="preços onix 2013"/>
    <x v="12"/>
    <s v="qualificada"/>
    <n v="0.31"/>
    <n v="2"/>
    <n v="6"/>
    <n v="0.28999999999999998"/>
    <x v="0"/>
    <x v="231"/>
    <n v="38"/>
  </r>
  <r>
    <d v="2013-09-06T00:00:00"/>
    <s v="ativada"/>
    <s v="Onix chevrolet my link"/>
    <x v="15"/>
    <s v="qualificada"/>
    <n v="0.8"/>
    <n v="0"/>
    <n v="3"/>
    <n v="0"/>
    <x v="0"/>
    <x v="238"/>
    <n v="36"/>
  </r>
  <r>
    <d v="2013-09-27T00:00:00"/>
    <s v="ativada"/>
    <s v="quanto custa onix 2014"/>
    <x v="12"/>
    <s v="qualificada"/>
    <n v="0.8"/>
    <n v="1"/>
    <n v="1"/>
    <n v="0.18"/>
    <x v="0"/>
    <x v="195"/>
    <n v="39"/>
  </r>
  <r>
    <d v="2013-09-04T00:00:00"/>
    <s v="ativada"/>
    <s v="Onix especificações"/>
    <x v="17"/>
    <s v="qualificada"/>
    <n v="0.8"/>
    <n v="1"/>
    <n v="10"/>
    <n v="0.73"/>
    <x v="0"/>
    <x v="245"/>
    <n v="36"/>
  </r>
  <r>
    <d v="2013-09-13T00:00:00"/>
    <s v="ativada"/>
    <s v="[preço Onix]"/>
    <x v="12"/>
    <s v="qualificada"/>
    <n v="0.36"/>
    <n v="24"/>
    <n v="114"/>
    <n v="2.5299999999999998"/>
    <x v="0"/>
    <x v="180"/>
    <n v="37"/>
  </r>
  <r>
    <d v="2013-09-26T00:00:00"/>
    <s v="ativada"/>
    <s v="Onix LS valor"/>
    <x v="12"/>
    <s v="qualificada"/>
    <n v="0.8"/>
    <n v="0"/>
    <n v="1"/>
    <n v="0"/>
    <x v="0"/>
    <x v="158"/>
    <n v="39"/>
  </r>
  <r>
    <d v="2013-09-20T00:00:00"/>
    <s v="ativada"/>
    <s v="Onix 2014 mylink"/>
    <x v="15"/>
    <s v="qualificada"/>
    <n v="0.8"/>
    <n v="0"/>
    <n v="1"/>
    <n v="0"/>
    <x v="0"/>
    <x v="279"/>
    <n v="38"/>
  </r>
  <r>
    <d v="2013-09-11T00:00:00"/>
    <s v="ativada"/>
    <s v="preço novo onix 2012"/>
    <x v="12"/>
    <s v="baixo volume de pesquisa"/>
    <n v="0.8"/>
    <n v="0"/>
    <n v="2"/>
    <n v="0"/>
    <x v="0"/>
    <x v="261"/>
    <n v="37"/>
  </r>
  <r>
    <d v="2013-09-08T00:00:00"/>
    <s v="ativada"/>
    <s v="Onix 1.0"/>
    <x v="13"/>
    <s v="qualificada"/>
    <n v="0.63"/>
    <n v="15"/>
    <n v="216"/>
    <n v="2.48"/>
    <x v="0"/>
    <x v="219"/>
    <n v="36"/>
  </r>
  <r>
    <d v="2013-09-02T00:00:00"/>
    <s v="ativada"/>
    <s v="Novo Onix LTZ chevrolet"/>
    <x v="10"/>
    <s v="qualificada"/>
    <n v="0.8"/>
    <n v="7"/>
    <n v="22"/>
    <n v="0.61"/>
    <x v="0"/>
    <x v="253"/>
    <n v="36"/>
  </r>
  <r>
    <d v="2013-09-11T00:00:00"/>
    <s v="ativada"/>
    <s v="valores onix 2014"/>
    <x v="12"/>
    <s v="qualificada"/>
    <n v="0.8"/>
    <n v="0"/>
    <n v="1"/>
    <n v="0"/>
    <x v="0"/>
    <x v="197"/>
    <n v="37"/>
  </r>
  <r>
    <d v="2013-09-05T00:00:00"/>
    <s v="ativada"/>
    <s v="valor Onyx"/>
    <x v="12"/>
    <s v="qualificada"/>
    <n v="0.42"/>
    <n v="0"/>
    <n v="2"/>
    <n v="0"/>
    <x v="0"/>
    <x v="249"/>
    <n v="36"/>
  </r>
  <r>
    <d v="2013-09-03T00:00:00"/>
    <s v="ativada"/>
    <s v="montar Onix"/>
    <x v="16"/>
    <s v="qualificada"/>
    <n v="0.9"/>
    <n v="2"/>
    <n v="7"/>
    <n v="0.04"/>
    <x v="0"/>
    <x v="149"/>
    <n v="36"/>
  </r>
  <r>
    <d v="2013-09-26T00:00:00"/>
    <s v="ativada"/>
    <s v="Onix especificação"/>
    <x v="17"/>
    <s v="qualificada"/>
    <n v="0.8"/>
    <n v="0"/>
    <n v="1"/>
    <n v="0"/>
    <x v="0"/>
    <x v="240"/>
    <n v="39"/>
  </r>
  <r>
    <d v="2013-09-12T00:00:00"/>
    <s v="ativada"/>
    <s v="carros Onix LTZ"/>
    <x v="10"/>
    <s v="qualificada"/>
    <n v="0.8"/>
    <n v="0"/>
    <n v="10"/>
    <n v="0"/>
    <x v="0"/>
    <x v="182"/>
    <n v="37"/>
  </r>
  <r>
    <d v="2013-09-28T00:00:00"/>
    <s v="ativada"/>
    <s v="onix 2013 1.4"/>
    <x v="13"/>
    <s v="qualificada"/>
    <n v="0.8"/>
    <n v="1"/>
    <n v="19"/>
    <n v="0.27"/>
    <x v="0"/>
    <x v="256"/>
    <n v="39"/>
  </r>
  <r>
    <d v="2013-09-08T00:00:00"/>
    <s v="ativada"/>
    <s v="Onyx 2.0"/>
    <x v="13"/>
    <s v="qualificada"/>
    <n v="0.8"/>
    <n v="5"/>
    <n v="38"/>
    <n v="2.97"/>
    <x v="0"/>
    <x v="142"/>
    <n v="36"/>
  </r>
  <r>
    <d v="2013-09-11T00:00:00"/>
    <s v="ativada"/>
    <s v="novo onix LTZ 2014"/>
    <x v="10"/>
    <s v="qualificada"/>
    <n v="0.8"/>
    <n v="0"/>
    <n v="1"/>
    <n v="0"/>
    <x v="0"/>
    <x v="285"/>
    <n v="37"/>
  </r>
  <r>
    <d v="2013-09-06T00:00:00"/>
    <s v="ativada"/>
    <s v="Onix detalhes"/>
    <x v="17"/>
    <s v="qualificada"/>
    <n v="0.8"/>
    <n v="1"/>
    <n v="4"/>
    <n v="0.13"/>
    <x v="0"/>
    <x v="229"/>
    <n v="36"/>
  </r>
  <r>
    <d v="2013-09-21T00:00:00"/>
    <s v="ativada"/>
    <s v="preço onix 2014"/>
    <x v="12"/>
    <s v="qualificada"/>
    <n v="0.18"/>
    <n v="23"/>
    <n v="111"/>
    <n v="2.08"/>
    <x v="0"/>
    <x v="159"/>
    <n v="38"/>
  </r>
  <r>
    <d v="2013-09-12T00:00:00"/>
    <s v="ativada"/>
    <s v="Onix LT quanto custa"/>
    <x v="12"/>
    <s v="qualificada"/>
    <n v="0.8"/>
    <n v="1"/>
    <n v="2"/>
    <n v="0.15"/>
    <x v="0"/>
    <x v="177"/>
    <n v="37"/>
  </r>
  <r>
    <d v="2013-09-09T00:00:00"/>
    <s v="ativada"/>
    <s v="preços onix 2013"/>
    <x v="12"/>
    <s v="qualificada"/>
    <n v="0.31"/>
    <n v="3"/>
    <n v="18"/>
    <n v="0.48"/>
    <x v="0"/>
    <x v="231"/>
    <n v="37"/>
  </r>
  <r>
    <d v="2013-09-19T00:00:00"/>
    <s v="ativada"/>
    <s v="onix LS 2013 preço"/>
    <x v="12"/>
    <s v="qualificada"/>
    <n v="0.8"/>
    <n v="0"/>
    <n v="1"/>
    <n v="0"/>
    <x v="0"/>
    <x v="257"/>
    <n v="38"/>
  </r>
  <r>
    <d v="2013-09-16T00:00:00"/>
    <s v="ativada"/>
    <s v="preço novo Onyx"/>
    <x v="12"/>
    <s v="qualificada"/>
    <n v="0.8"/>
    <n v="2"/>
    <n v="6"/>
    <n v="0.85"/>
    <x v="0"/>
    <x v="228"/>
    <n v="38"/>
  </r>
  <r>
    <d v="2013-09-12T00:00:00"/>
    <s v="ativada"/>
    <s v="Onix ficha técnica"/>
    <x v="17"/>
    <s v="qualificada"/>
    <n v="0.8"/>
    <n v="1"/>
    <n v="2"/>
    <n v="0.33"/>
    <x v="0"/>
    <x v="179"/>
    <n v="37"/>
  </r>
  <r>
    <d v="2013-09-05T00:00:00"/>
    <s v="ativada"/>
    <s v="Onix LTZ preço"/>
    <x v="12"/>
    <s v="qualificada"/>
    <n v="0.8"/>
    <n v="10"/>
    <n v="36"/>
    <n v="3.85"/>
    <x v="0"/>
    <x v="161"/>
    <n v="36"/>
  </r>
  <r>
    <d v="2013-09-12T00:00:00"/>
    <s v="ativada"/>
    <s v="Onyx 1.0"/>
    <x v="13"/>
    <s v="qualificada"/>
    <n v="0.8"/>
    <n v="1"/>
    <n v="3"/>
    <n v="0.11"/>
    <x v="0"/>
    <x v="190"/>
    <n v="37"/>
  </r>
  <r>
    <d v="2013-09-19T00:00:00"/>
    <s v="ativada"/>
    <s v="onix LT 2012 preço"/>
    <x v="12"/>
    <s v="qualificada"/>
    <n v="0.8"/>
    <n v="0"/>
    <n v="1"/>
    <n v="0"/>
    <x v="0"/>
    <x v="214"/>
    <n v="38"/>
  </r>
  <r>
    <d v="2013-09-13T00:00:00"/>
    <s v="ativada"/>
    <s v="Novo Onix LT preço"/>
    <x v="12"/>
    <s v="qualificada"/>
    <n v="0.8"/>
    <n v="0"/>
    <n v="1"/>
    <n v="0"/>
    <x v="0"/>
    <x v="226"/>
    <n v="37"/>
  </r>
  <r>
    <d v="2013-09-22T00:00:00"/>
    <s v="ativada"/>
    <s v="onix 2014 1.4"/>
    <x v="13"/>
    <s v="qualificada"/>
    <n v="0.7"/>
    <n v="7"/>
    <n v="37"/>
    <n v="2.77"/>
    <x v="0"/>
    <x v="242"/>
    <n v="38"/>
  </r>
  <r>
    <d v="2013-09-01T00:00:00"/>
    <s v="ativada"/>
    <s v="Onix LT especificações"/>
    <x v="17"/>
    <s v="qualificada"/>
    <n v="0.8"/>
    <n v="0"/>
    <n v="1"/>
    <n v="0"/>
    <x v="0"/>
    <x v="172"/>
    <n v="35"/>
  </r>
  <r>
    <d v="2013-09-03T00:00:00"/>
    <s v="ativada"/>
    <s v="comercial Onyx"/>
    <x v="14"/>
    <s v="baixo volume de pesquisa"/>
    <n v="0.9"/>
    <n v="0"/>
    <n v="15"/>
    <n v="0"/>
    <x v="0"/>
    <x v="181"/>
    <n v="36"/>
  </r>
  <r>
    <d v="2013-09-23T00:00:00"/>
    <s v="ativada"/>
    <s v="carros Onix LTZ"/>
    <x v="10"/>
    <s v="qualificada"/>
    <n v="0.8"/>
    <n v="0"/>
    <n v="11"/>
    <n v="0"/>
    <x v="0"/>
    <x v="182"/>
    <n v="39"/>
  </r>
  <r>
    <d v="2013-09-22T00:00:00"/>
    <s v="ativada"/>
    <s v="Onix LS preço"/>
    <x v="12"/>
    <s v="qualificada"/>
    <n v="0.8"/>
    <n v="0"/>
    <n v="1"/>
    <n v="0"/>
    <x v="0"/>
    <x v="198"/>
    <n v="38"/>
  </r>
  <r>
    <d v="2013-08-31T00:00:00"/>
    <s v="ativada"/>
    <s v="carros Onix LTZ"/>
    <x v="10"/>
    <s v="qualificada"/>
    <n v="0.8"/>
    <n v="0"/>
    <n v="8"/>
    <n v="0"/>
    <x v="0"/>
    <x v="182"/>
    <n v="35"/>
  </r>
  <r>
    <d v="2013-09-18T00:00:00"/>
    <s v="ativada"/>
    <s v="Onix chevrolet mylink"/>
    <x v="15"/>
    <s v="qualificada"/>
    <n v="0.8"/>
    <n v="1"/>
    <n v="8"/>
    <n v="0.48"/>
    <x v="0"/>
    <x v="147"/>
    <n v="38"/>
  </r>
  <r>
    <d v="2013-08-30T00:00:00"/>
    <s v="ativada"/>
    <s v="valor Onix"/>
    <x v="12"/>
    <s v="qualificada"/>
    <n v="0.37"/>
    <n v="30"/>
    <n v="134"/>
    <n v="6.44"/>
    <x v="0"/>
    <x v="200"/>
    <n v="35"/>
  </r>
  <r>
    <d v="2013-09-04T00:00:00"/>
    <s v="ativada"/>
    <s v="valores Onix"/>
    <x v="12"/>
    <s v="qualificada"/>
    <n v="0.25"/>
    <n v="4"/>
    <n v="15"/>
    <n v="0.51"/>
    <x v="0"/>
    <x v="153"/>
    <n v="36"/>
  </r>
  <r>
    <d v="2013-09-11T00:00:00"/>
    <s v="ativada"/>
    <s v="valor onix 2014"/>
    <x v="12"/>
    <s v="qualificada"/>
    <n v="0.8"/>
    <n v="0"/>
    <n v="6"/>
    <n v="0"/>
    <x v="0"/>
    <x v="192"/>
    <n v="37"/>
  </r>
  <r>
    <d v="2013-08-29T00:00:00"/>
    <s v="ativada"/>
    <s v="preços Onyx"/>
    <x v="12"/>
    <s v="qualificada"/>
    <n v="0.19"/>
    <n v="0"/>
    <n v="0"/>
    <n v="0"/>
    <x v="0"/>
    <x v="156"/>
    <n v="35"/>
  </r>
  <r>
    <d v="2013-09-18T00:00:00"/>
    <s v="ativada"/>
    <s v="preço Onyx"/>
    <x v="12"/>
    <s v="qualificada"/>
    <n v="0.55000000000000004"/>
    <n v="5"/>
    <n v="67"/>
    <n v="2.08"/>
    <x v="0"/>
    <x v="258"/>
    <n v="38"/>
  </r>
  <r>
    <d v="2013-09-13T00:00:00"/>
    <s v="ativada"/>
    <s v="Onix LTZ preço"/>
    <x v="12"/>
    <s v="qualificada"/>
    <n v="0.8"/>
    <n v="11"/>
    <n v="57"/>
    <n v="3.27"/>
    <x v="0"/>
    <x v="161"/>
    <n v="37"/>
  </r>
  <r>
    <d v="2013-09-15T00:00:00"/>
    <s v="ativada"/>
    <s v="preços novo Onix"/>
    <x v="12"/>
    <s v="qualificada"/>
    <n v="0.25"/>
    <n v="3"/>
    <n v="15"/>
    <n v="0.35"/>
    <x v="0"/>
    <x v="230"/>
    <n v="37"/>
  </r>
  <r>
    <d v="2013-09-28T00:00:00"/>
    <s v="ativada"/>
    <s v="preço Onyx"/>
    <x v="12"/>
    <s v="qualificada"/>
    <n v="0.55000000000000004"/>
    <n v="6"/>
    <n v="58"/>
    <n v="1.58"/>
    <x v="0"/>
    <x v="258"/>
    <n v="39"/>
  </r>
  <r>
    <d v="2013-09-14T00:00:00"/>
    <s v="ativada"/>
    <s v="Onix my link"/>
    <x v="15"/>
    <s v="qualificada"/>
    <n v="0.8"/>
    <n v="2"/>
    <n v="19"/>
    <n v="1.38"/>
    <x v="0"/>
    <x v="183"/>
    <n v="37"/>
  </r>
  <r>
    <d v="2013-09-29T00:00:00"/>
    <s v="ativada"/>
    <s v="onix LTZ 2013 chevrolet"/>
    <x v="10"/>
    <s v="qualificada"/>
    <n v="0.8"/>
    <n v="0"/>
    <n v="3"/>
    <n v="0"/>
    <x v="0"/>
    <x v="173"/>
    <n v="39"/>
  </r>
  <r>
    <d v="2013-09-21T00:00:00"/>
    <s v="ativada"/>
    <s v="propaganda Onix"/>
    <x v="14"/>
    <s v="qualificada"/>
    <n v="0.8"/>
    <n v="0"/>
    <n v="1"/>
    <n v="0"/>
    <x v="0"/>
    <x v="191"/>
    <n v="38"/>
  </r>
  <r>
    <d v="2013-09-11T00:00:00"/>
    <s v="ativada"/>
    <s v="Onix chevrolet my link"/>
    <x v="15"/>
    <s v="qualificada"/>
    <n v="0.8"/>
    <n v="0"/>
    <n v="2"/>
    <n v="0"/>
    <x v="0"/>
    <x v="238"/>
    <n v="37"/>
  </r>
  <r>
    <d v="2013-09-26T00:00:00"/>
    <s v="ativada"/>
    <s v="propaganda Onyx"/>
    <x v="14"/>
    <s v="qualificada"/>
    <n v="0.8"/>
    <n v="0"/>
    <n v="0"/>
    <n v="0"/>
    <x v="0"/>
    <x v="239"/>
    <n v="39"/>
  </r>
  <r>
    <d v="2013-09-14T00:00:00"/>
    <s v="ativada"/>
    <s v="onix LTZ 2014 preço"/>
    <x v="12"/>
    <s v="qualificada"/>
    <n v="0.8"/>
    <n v="1"/>
    <n v="6"/>
    <n v="0.65"/>
    <x v="0"/>
    <x v="155"/>
    <n v="37"/>
  </r>
  <r>
    <d v="2013-09-26T00:00:00"/>
    <s v="ativada"/>
    <s v="preços onix 2014"/>
    <x v="12"/>
    <s v="qualificada"/>
    <n v="0.8"/>
    <n v="5"/>
    <n v="23"/>
    <n v="1.3"/>
    <x v="0"/>
    <x v="209"/>
    <n v="39"/>
  </r>
  <r>
    <d v="2013-08-28T00:00:00"/>
    <s v="ativada"/>
    <s v="preço novo Onyx"/>
    <x v="12"/>
    <s v="qualificada"/>
    <n v="0.8"/>
    <n v="1"/>
    <n v="1"/>
    <n v="0.14000000000000001"/>
    <x v="0"/>
    <x v="228"/>
    <n v="35"/>
  </r>
  <r>
    <d v="2013-09-03T00:00:00"/>
    <s v="ativada"/>
    <s v="onix LTZ 2013 preço"/>
    <x v="12"/>
    <s v="qualificada"/>
    <n v="0.8"/>
    <n v="0"/>
    <n v="4"/>
    <n v="0"/>
    <x v="0"/>
    <x v="223"/>
    <n v="36"/>
  </r>
  <r>
    <d v="2013-09-18T00:00:00"/>
    <s v="ativada"/>
    <s v="preços onix 2013"/>
    <x v="12"/>
    <s v="qualificada"/>
    <n v="0.31"/>
    <n v="2"/>
    <n v="8"/>
    <n v="0.35"/>
    <x v="0"/>
    <x v="231"/>
    <n v="38"/>
  </r>
  <r>
    <d v="2013-09-11T00:00:00"/>
    <s v="ativada"/>
    <s v="onix 2012 1.0"/>
    <x v="13"/>
    <s v="qualificada"/>
    <n v="0.63"/>
    <n v="0"/>
    <n v="2"/>
    <n v="0"/>
    <x v="0"/>
    <x v="189"/>
    <n v="37"/>
  </r>
  <r>
    <d v="2013-09-19T00:00:00"/>
    <s v="ativada"/>
    <s v="novo onix LTZ 2014"/>
    <x v="10"/>
    <s v="qualificada"/>
    <n v="0.8"/>
    <n v="0"/>
    <n v="2"/>
    <n v="0"/>
    <x v="0"/>
    <x v="285"/>
    <n v="38"/>
  </r>
  <r>
    <d v="2013-09-29T00:00:00"/>
    <s v="ativada"/>
    <s v="Onix ficha técnica"/>
    <x v="17"/>
    <s v="qualificada"/>
    <n v="0.8"/>
    <n v="0"/>
    <n v="1"/>
    <n v="0"/>
    <x v="0"/>
    <x v="179"/>
    <n v="39"/>
  </r>
  <r>
    <d v="2013-09-17T00:00:00"/>
    <s v="ativada"/>
    <s v="preços novo Onix"/>
    <x v="12"/>
    <s v="qualificada"/>
    <n v="0.25"/>
    <n v="2"/>
    <n v="10"/>
    <n v="0.28999999999999998"/>
    <x v="0"/>
    <x v="230"/>
    <n v="38"/>
  </r>
  <r>
    <d v="2013-09-08T00:00:00"/>
    <s v="ativada"/>
    <s v="onix LT 2013 preço"/>
    <x v="12"/>
    <s v="qualificada"/>
    <n v="0.8"/>
    <n v="0"/>
    <n v="3"/>
    <n v="0"/>
    <x v="0"/>
    <x v="185"/>
    <n v="36"/>
  </r>
  <r>
    <d v="2013-08-29T00:00:00"/>
    <s v="ativada"/>
    <s v="Onyx 1.8"/>
    <x v="13"/>
    <s v="qualificada"/>
    <n v="0.8"/>
    <n v="0"/>
    <n v="2"/>
    <n v="0"/>
    <x v="0"/>
    <x v="202"/>
    <n v="35"/>
  </r>
  <r>
    <d v="2013-09-22T00:00:00"/>
    <s v="ativada"/>
    <s v="onix LTZ 2012 preço"/>
    <x v="12"/>
    <s v="qualificada"/>
    <n v="0.8"/>
    <n v="0"/>
    <n v="1"/>
    <n v="0"/>
    <x v="0"/>
    <x v="205"/>
    <n v="38"/>
  </r>
  <r>
    <d v="2013-09-21T00:00:00"/>
    <s v="ativada"/>
    <s v="qual o valor Onix"/>
    <x v="12"/>
    <s v="qualificada"/>
    <n v="0.8"/>
    <n v="1"/>
    <n v="2"/>
    <n v="7.0000000000000007E-2"/>
    <x v="0"/>
    <x v="224"/>
    <n v="38"/>
  </r>
  <r>
    <d v="2013-09-06T00:00:00"/>
    <s v="ativada"/>
    <s v="valor onix 2012"/>
    <x v="12"/>
    <s v="qualificada"/>
    <n v="0.46"/>
    <n v="0"/>
    <n v="2"/>
    <n v="0"/>
    <x v="0"/>
    <x v="154"/>
    <n v="36"/>
  </r>
  <r>
    <d v="2013-09-17T00:00:00"/>
    <s v="ativada"/>
    <s v="quanto custa Onyx"/>
    <x v="12"/>
    <s v="qualificada"/>
    <n v="0.8"/>
    <n v="2"/>
    <n v="10"/>
    <n v="0.33"/>
    <x v="0"/>
    <x v="150"/>
    <n v="38"/>
  </r>
  <r>
    <d v="2013-09-18T00:00:00"/>
    <s v="ativada"/>
    <s v="[preço Onix]"/>
    <x v="12"/>
    <s v="qualificada"/>
    <n v="0.36"/>
    <n v="20"/>
    <n v="101"/>
    <n v="3.49"/>
    <x v="0"/>
    <x v="180"/>
    <n v="38"/>
  </r>
  <r>
    <d v="2013-09-18T00:00:00"/>
    <s v="ativada"/>
    <s v="Onyx"/>
    <x v="11"/>
    <s v="qualificada"/>
    <n v="0.6"/>
    <n v="4"/>
    <n v="175"/>
    <n v="1.57"/>
    <x v="0"/>
    <x v="184"/>
    <n v="38"/>
  </r>
  <r>
    <d v="2013-09-09T00:00:00"/>
    <s v="ativada"/>
    <s v="onix 2013 ficha técnica"/>
    <x v="17"/>
    <s v="qualificada"/>
    <n v="0.8"/>
    <n v="0"/>
    <n v="1"/>
    <n v="0"/>
    <x v="0"/>
    <x v="280"/>
    <n v="37"/>
  </r>
  <r>
    <d v="2013-09-05T00:00:00"/>
    <s v="ativada"/>
    <s v="preço novo onix 2013"/>
    <x v="12"/>
    <s v="qualificada"/>
    <n v="0.8"/>
    <n v="0"/>
    <n v="3"/>
    <n v="0"/>
    <x v="0"/>
    <x v="170"/>
    <n v="36"/>
  </r>
  <r>
    <d v="2013-09-22T00:00:00"/>
    <s v="ativada"/>
    <s v="valores onix 2014"/>
    <x v="12"/>
    <s v="qualificada"/>
    <n v="0.8"/>
    <n v="1"/>
    <n v="1"/>
    <n v="0.11"/>
    <x v="0"/>
    <x v="197"/>
    <n v="38"/>
  </r>
  <r>
    <d v="2013-09-03T00:00:00"/>
    <s v="ativada"/>
    <s v="Onix LTZ GM"/>
    <x v="10"/>
    <s v="qualificada"/>
    <n v="0.8"/>
    <n v="4"/>
    <n v="17"/>
    <n v="0.32"/>
    <x v="0"/>
    <x v="217"/>
    <n v="36"/>
  </r>
  <r>
    <d v="2013-09-17T00:00:00"/>
    <s v="ativada"/>
    <s v="preços onix 2014"/>
    <x v="12"/>
    <s v="qualificada"/>
    <n v="0.8"/>
    <n v="4"/>
    <n v="21"/>
    <n v="1.25"/>
    <x v="0"/>
    <x v="209"/>
    <n v="38"/>
  </r>
  <r>
    <d v="2013-09-16T00:00:00"/>
    <s v="ativada"/>
    <s v="preços onix 2014"/>
    <x v="12"/>
    <s v="qualificada"/>
    <n v="0.8"/>
    <n v="10"/>
    <n v="41"/>
    <n v="3.61"/>
    <x v="0"/>
    <x v="209"/>
    <n v="38"/>
  </r>
  <r>
    <d v="2013-08-30T00:00:00"/>
    <s v="ativada"/>
    <s v="novo onix 2013 1.4"/>
    <x v="13"/>
    <s v="qualificada"/>
    <n v="0.8"/>
    <n v="0"/>
    <n v="1"/>
    <n v="0"/>
    <x v="0"/>
    <x v="281"/>
    <n v="35"/>
  </r>
  <r>
    <d v="2013-09-28T00:00:00"/>
    <s v="ativada"/>
    <s v="quanto custa onix 2013"/>
    <x v="12"/>
    <s v="qualificada"/>
    <n v="0.8"/>
    <n v="0"/>
    <n v="1"/>
    <n v="0"/>
    <x v="0"/>
    <x v="199"/>
    <n v="39"/>
  </r>
  <r>
    <d v="2013-09-18T00:00:00"/>
    <s v="ativada"/>
    <s v="monte Onix"/>
    <x v="16"/>
    <s v="qualificada"/>
    <n v="0.3"/>
    <n v="21"/>
    <n v="30"/>
    <n v="2.2400000000000002"/>
    <x v="0"/>
    <x v="175"/>
    <n v="38"/>
  </r>
  <r>
    <d v="2013-09-18T00:00:00"/>
    <s v="ativada"/>
    <s v="onix LT 2013 preço"/>
    <x v="12"/>
    <s v="qualificada"/>
    <n v="0.8"/>
    <n v="0"/>
    <n v="1"/>
    <n v="0"/>
    <x v="0"/>
    <x v="185"/>
    <n v="38"/>
  </r>
  <r>
    <d v="2013-08-31T00:00:00"/>
    <s v="ativada"/>
    <s v="novo onix 2014 1.0"/>
    <x v="13"/>
    <s v="qualificada"/>
    <n v="0.8"/>
    <n v="0"/>
    <n v="1"/>
    <n v="0"/>
    <x v="0"/>
    <x v="263"/>
    <n v="35"/>
  </r>
  <r>
    <d v="2013-09-19T00:00:00"/>
    <s v="ativada"/>
    <s v="onix LTZ 2014 preço"/>
    <x v="12"/>
    <s v="qualificada"/>
    <n v="0.8"/>
    <n v="1"/>
    <n v="3"/>
    <n v="0.72"/>
    <x v="0"/>
    <x v="155"/>
    <n v="38"/>
  </r>
  <r>
    <d v="2013-08-28T00:00:00"/>
    <s v="ativada"/>
    <s v="onix LTZ 2012 preço"/>
    <x v="12"/>
    <s v="qualificada"/>
    <n v="0.8"/>
    <n v="0"/>
    <n v="3"/>
    <n v="0"/>
    <x v="0"/>
    <x v="205"/>
    <n v="35"/>
  </r>
  <r>
    <d v="2013-09-09T00:00:00"/>
    <s v="ativada"/>
    <s v="Onix 2.0"/>
    <x v="13"/>
    <s v="qualificada"/>
    <n v="0.28000000000000003"/>
    <n v="1"/>
    <n v="1"/>
    <n v="0.1"/>
    <x v="0"/>
    <x v="201"/>
    <n v="37"/>
  </r>
  <r>
    <d v="2013-09-17T00:00:00"/>
    <s v="ativada"/>
    <s v="carros onix LTZ 2012"/>
    <x v="10"/>
    <s v="qualificada"/>
    <n v="0.8"/>
    <n v="1"/>
    <n v="1"/>
    <n v="0.47"/>
    <x v="0"/>
    <x v="203"/>
    <n v="38"/>
  </r>
  <r>
    <d v="2013-09-27T00:00:00"/>
    <s v="ativada"/>
    <s v="Onyx news"/>
    <x v="18"/>
    <s v="qualificada"/>
    <n v="0.8"/>
    <n v="1"/>
    <n v="5"/>
    <n v="0.36"/>
    <x v="0"/>
    <x v="208"/>
    <n v="39"/>
  </r>
  <r>
    <d v="2013-09-25T00:00:00"/>
    <s v="ativada"/>
    <s v="Onyx mylink"/>
    <x v="15"/>
    <s v="qualificada"/>
    <n v="0.56000000000000005"/>
    <n v="0"/>
    <n v="3"/>
    <n v="0"/>
    <x v="0"/>
    <x v="215"/>
    <n v="39"/>
  </r>
  <r>
    <d v="2013-09-27T00:00:00"/>
    <s v="ativada"/>
    <s v="onix LTZ 2014 chevrolet"/>
    <x v="10"/>
    <s v="qualificada"/>
    <n v="0.8"/>
    <n v="1"/>
    <n v="3"/>
    <n v="0.11"/>
    <x v="0"/>
    <x v="210"/>
    <n v="39"/>
  </r>
  <r>
    <d v="2013-09-01T00:00:00"/>
    <s v="ativada"/>
    <s v="valores onix 2014"/>
    <x v="12"/>
    <s v="qualificada"/>
    <n v="0.8"/>
    <n v="0"/>
    <n v="1"/>
    <n v="0"/>
    <x v="0"/>
    <x v="197"/>
    <n v="35"/>
  </r>
  <r>
    <d v="2013-09-08T00:00:00"/>
    <s v="ativada"/>
    <s v="montar Onix"/>
    <x v="16"/>
    <s v="qualificada"/>
    <n v="0.9"/>
    <n v="0"/>
    <n v="2"/>
    <n v="0"/>
    <x v="0"/>
    <x v="149"/>
    <n v="36"/>
  </r>
  <r>
    <d v="2013-09-01T00:00:00"/>
    <s v="ativada"/>
    <s v="preço onix 2013"/>
    <x v="12"/>
    <s v="qualificada"/>
    <n v="0.34"/>
    <n v="35"/>
    <n v="137"/>
    <n v="7.34"/>
    <x v="0"/>
    <x v="204"/>
    <n v="35"/>
  </r>
  <r>
    <d v="2013-09-16T00:00:00"/>
    <s v="ativada"/>
    <s v="Onyx mylink"/>
    <x v="15"/>
    <s v="qualificada"/>
    <n v="0.56000000000000005"/>
    <n v="0"/>
    <n v="7"/>
    <n v="0"/>
    <x v="0"/>
    <x v="215"/>
    <n v="38"/>
  </r>
  <r>
    <d v="2013-09-14T00:00:00"/>
    <s v="ativada"/>
    <s v="comercial novo Onix"/>
    <x v="14"/>
    <s v="qualificada"/>
    <n v="0.8"/>
    <n v="0"/>
    <n v="1"/>
    <n v="0"/>
    <x v="0"/>
    <x v="145"/>
    <n v="37"/>
  </r>
  <r>
    <d v="2013-09-09T00:00:00"/>
    <s v="ativada"/>
    <s v="onix LTZ 2013 chevrolet"/>
    <x v="10"/>
    <s v="qualificada"/>
    <n v="0.8"/>
    <n v="0"/>
    <n v="1"/>
    <n v="0"/>
    <x v="0"/>
    <x v="173"/>
    <n v="37"/>
  </r>
  <r>
    <d v="2013-09-01T00:00:00"/>
    <s v="ativada"/>
    <s v="preços onix 2013"/>
    <x v="12"/>
    <s v="qualificada"/>
    <n v="0.31"/>
    <n v="1"/>
    <n v="6"/>
    <n v="0.26"/>
    <x v="0"/>
    <x v="231"/>
    <n v="35"/>
  </r>
  <r>
    <d v="2013-09-22T00:00:00"/>
    <s v="ativada"/>
    <s v="Onix LTZ preços"/>
    <x v="12"/>
    <s v="qualificada"/>
    <n v="0.8"/>
    <n v="2"/>
    <n v="4"/>
    <n v="0.69"/>
    <x v="0"/>
    <x v="193"/>
    <n v="38"/>
  </r>
  <r>
    <d v="2013-09-07T00:00:00"/>
    <s v="ativada"/>
    <s v="Onyx"/>
    <x v="11"/>
    <s v="qualificada"/>
    <n v="0.6"/>
    <n v="5"/>
    <n v="77"/>
    <n v="1.42"/>
    <x v="0"/>
    <x v="184"/>
    <n v="36"/>
  </r>
  <r>
    <d v="2013-09-29T00:00:00"/>
    <s v="ativada"/>
    <s v="Novo Onix LTZ"/>
    <x v="10"/>
    <s v="qualificada"/>
    <n v="0.8"/>
    <n v="0"/>
    <n v="2"/>
    <n v="0"/>
    <x v="0"/>
    <x v="196"/>
    <n v="39"/>
  </r>
  <r>
    <d v="2013-09-26T00:00:00"/>
    <s v="ativada"/>
    <s v="Onyx my link"/>
    <x v="15"/>
    <s v="qualificada"/>
    <n v="1"/>
    <n v="2"/>
    <n v="9"/>
    <n v="0.56000000000000005"/>
    <x v="0"/>
    <x v="237"/>
    <n v="39"/>
  </r>
  <r>
    <d v="2013-09-24T00:00:00"/>
    <s v="ativada"/>
    <s v="preço onix 2014"/>
    <x v="12"/>
    <s v="qualificada"/>
    <n v="0.18"/>
    <n v="23"/>
    <n v="143"/>
    <n v="2.33"/>
    <x v="0"/>
    <x v="159"/>
    <n v="39"/>
  </r>
  <r>
    <d v="2013-09-10T00:00:00"/>
    <s v="ativada"/>
    <s v="comercial novo Onix"/>
    <x v="14"/>
    <s v="qualificada"/>
    <n v="0.8"/>
    <n v="0"/>
    <n v="2"/>
    <n v="0"/>
    <x v="0"/>
    <x v="145"/>
    <n v="37"/>
  </r>
  <r>
    <d v="2013-09-19T00:00:00"/>
    <s v="ativada"/>
    <s v="comercial Onyx"/>
    <x v="14"/>
    <s v="baixo volume de pesquisa"/>
    <n v="0.9"/>
    <n v="0"/>
    <n v="0"/>
    <n v="0"/>
    <x v="0"/>
    <x v="181"/>
    <n v="38"/>
  </r>
  <r>
    <d v="2013-09-04T00:00:00"/>
    <s v="ativada"/>
    <s v="Onix ficha técnica"/>
    <x v="17"/>
    <s v="qualificada"/>
    <n v="0.8"/>
    <n v="0"/>
    <n v="4"/>
    <n v="0"/>
    <x v="0"/>
    <x v="179"/>
    <n v="36"/>
  </r>
  <r>
    <d v="2013-09-22T00:00:00"/>
    <s v="ativada"/>
    <s v="Onix my link"/>
    <x v="15"/>
    <s v="qualificada"/>
    <n v="0.8"/>
    <n v="1"/>
    <n v="33"/>
    <n v="0.62"/>
    <x v="0"/>
    <x v="183"/>
    <n v="38"/>
  </r>
  <r>
    <d v="2013-08-31T00:00:00"/>
    <s v="ativada"/>
    <s v="Onix detalhes"/>
    <x v="17"/>
    <s v="qualificada"/>
    <n v="0.8"/>
    <n v="0"/>
    <n v="2"/>
    <n v="0"/>
    <x v="0"/>
    <x v="229"/>
    <n v="35"/>
  </r>
  <r>
    <d v="2013-09-17T00:00:00"/>
    <s v="ativada"/>
    <s v="novo Onix 1.4"/>
    <x v="13"/>
    <s v="qualificada"/>
    <n v="0.8"/>
    <n v="0"/>
    <n v="7"/>
    <n v="0"/>
    <x v="0"/>
    <x v="221"/>
    <n v="38"/>
  </r>
  <r>
    <d v="2013-09-20T00:00:00"/>
    <s v="ativada"/>
    <s v="valor onix 2014"/>
    <x v="12"/>
    <s v="qualificada"/>
    <n v="0.8"/>
    <n v="9"/>
    <n v="23"/>
    <n v="4.08"/>
    <x v="0"/>
    <x v="192"/>
    <n v="38"/>
  </r>
  <r>
    <d v="2013-09-20T00:00:00"/>
    <s v="ativada"/>
    <s v="valor novo onix 2013"/>
    <x v="12"/>
    <s v="qualificada"/>
    <n v="0.8"/>
    <n v="0"/>
    <n v="1"/>
    <n v="0"/>
    <x v="0"/>
    <x v="227"/>
    <n v="38"/>
  </r>
  <r>
    <d v="2013-09-14T00:00:00"/>
    <s v="ativada"/>
    <s v="Onix ficha técnica"/>
    <x v="17"/>
    <s v="qualificada"/>
    <n v="0.8"/>
    <n v="1"/>
    <n v="10"/>
    <n v="0.05"/>
    <x v="0"/>
    <x v="179"/>
    <n v="37"/>
  </r>
  <r>
    <d v="2013-09-05T00:00:00"/>
    <s v="ativada"/>
    <s v="valor onix 2012"/>
    <x v="12"/>
    <s v="qualificada"/>
    <n v="0.46"/>
    <n v="0"/>
    <n v="4"/>
    <n v="0"/>
    <x v="0"/>
    <x v="154"/>
    <n v="36"/>
  </r>
  <r>
    <d v="2013-09-22T00:00:00"/>
    <s v="ativada"/>
    <s v="montar o seu Onix"/>
    <x v="16"/>
    <s v="qualificada"/>
    <n v="0.8"/>
    <n v="25"/>
    <n v="37"/>
    <n v="4.16"/>
    <x v="0"/>
    <x v="216"/>
    <n v="38"/>
  </r>
  <r>
    <d v="2013-09-14T00:00:00"/>
    <s v="ativada"/>
    <s v="Onix LTZ valor"/>
    <x v="12"/>
    <s v="qualificada"/>
    <n v="0.8"/>
    <n v="1"/>
    <n v="7"/>
    <n v="0.21"/>
    <x v="0"/>
    <x v="212"/>
    <n v="37"/>
  </r>
  <r>
    <d v="2013-08-29T00:00:00"/>
    <s v="ativada"/>
    <s v="[Onix]"/>
    <x v="11"/>
    <s v="qualificada"/>
    <n v="0.65"/>
    <n v="1271"/>
    <n v="7221"/>
    <n v="182.26"/>
    <x v="0"/>
    <x v="138"/>
    <n v="35"/>
  </r>
  <r>
    <d v="2013-09-09T00:00:00"/>
    <s v="ativada"/>
    <s v="onix LT 2013 valor"/>
    <x v="12"/>
    <s v="qualificada"/>
    <n v="0.8"/>
    <n v="0"/>
    <n v="1"/>
    <n v="0"/>
    <x v="0"/>
    <x v="287"/>
    <n v="37"/>
  </r>
  <r>
    <d v="2013-09-26T00:00:00"/>
    <s v="ativada"/>
    <s v="Onyx 1.0"/>
    <x v="13"/>
    <s v="qualificada"/>
    <n v="0.8"/>
    <n v="1"/>
    <n v="10"/>
    <n v="0.68"/>
    <x v="0"/>
    <x v="190"/>
    <n v="39"/>
  </r>
  <r>
    <d v="2013-09-28T00:00:00"/>
    <s v="ativada"/>
    <s v="Onix LTZ"/>
    <x v="10"/>
    <s v="qualificada"/>
    <n v="0.42"/>
    <n v="29"/>
    <n v="211"/>
    <n v="5.7"/>
    <x v="0"/>
    <x v="163"/>
    <n v="39"/>
  </r>
  <r>
    <d v="2013-09-29T00:00:00"/>
    <s v="ativada"/>
    <s v="Onix GM mylink"/>
    <x v="15"/>
    <s v="qualificada"/>
    <n v="0.8"/>
    <n v="1"/>
    <n v="2"/>
    <n v="0.74"/>
    <x v="0"/>
    <x v="206"/>
    <n v="39"/>
  </r>
  <r>
    <d v="2013-09-03T00:00:00"/>
    <s v="ativada"/>
    <s v="preço onix 2012"/>
    <x v="12"/>
    <s v="qualificada"/>
    <n v="0.6"/>
    <n v="3"/>
    <n v="23"/>
    <n v="0.59"/>
    <x v="0"/>
    <x v="140"/>
    <n v="36"/>
  </r>
  <r>
    <d v="2013-09-26T00:00:00"/>
    <s v="ativada"/>
    <s v="propaganda Onix"/>
    <x v="14"/>
    <s v="qualificada"/>
    <n v="0.8"/>
    <n v="0"/>
    <n v="1"/>
    <n v="0"/>
    <x v="0"/>
    <x v="191"/>
    <n v="39"/>
  </r>
  <r>
    <d v="2013-09-02T00:00:00"/>
    <s v="ativada"/>
    <s v="valores Onix"/>
    <x v="12"/>
    <s v="qualificada"/>
    <n v="0.25"/>
    <n v="1"/>
    <n v="13"/>
    <n v="0.04"/>
    <x v="0"/>
    <x v="153"/>
    <n v="36"/>
  </r>
  <r>
    <d v="2013-09-13T00:00:00"/>
    <s v="ativada"/>
    <s v="Onix LTZ chevrolet"/>
    <x v="10"/>
    <s v="qualificada"/>
    <n v="0.65"/>
    <n v="28"/>
    <n v="124"/>
    <n v="4.4800000000000004"/>
    <x v="0"/>
    <x v="137"/>
    <n v="37"/>
  </r>
  <r>
    <d v="2013-09-28T00:00:00"/>
    <s v="ativada"/>
    <s v="novo Onyx"/>
    <x v="11"/>
    <s v="qualificada"/>
    <n v="0.8"/>
    <n v="4"/>
    <n v="50"/>
    <n v="1.61"/>
    <x v="0"/>
    <x v="157"/>
    <n v="39"/>
  </r>
  <r>
    <d v="2013-09-13T00:00:00"/>
    <s v="ativada"/>
    <s v="onix LTZ 2013 chevrolet"/>
    <x v="10"/>
    <s v="qualificada"/>
    <n v="0.8"/>
    <n v="4"/>
    <n v="7"/>
    <n v="0.74"/>
    <x v="0"/>
    <x v="173"/>
    <n v="37"/>
  </r>
  <r>
    <d v="2013-09-15T00:00:00"/>
    <s v="ativada"/>
    <s v="Onix 1.4"/>
    <x v="13"/>
    <s v="qualificada"/>
    <n v="0.55000000000000004"/>
    <n v="38"/>
    <n v="504"/>
    <n v="6.18"/>
    <x v="0"/>
    <x v="168"/>
    <n v="37"/>
  </r>
  <r>
    <d v="2013-09-09T00:00:00"/>
    <s v="ativada"/>
    <s v="comercial novo Onix"/>
    <x v="14"/>
    <s v="qualificada"/>
    <n v="0.8"/>
    <n v="0"/>
    <n v="1"/>
    <n v="0"/>
    <x v="0"/>
    <x v="145"/>
    <n v="37"/>
  </r>
  <r>
    <d v="2013-09-09T00:00:00"/>
    <s v="ativada"/>
    <s v="valor novo onix 2013"/>
    <x v="12"/>
    <s v="qualificada"/>
    <n v="0.8"/>
    <n v="0"/>
    <n v="0"/>
    <n v="0"/>
    <x v="0"/>
    <x v="227"/>
    <n v="37"/>
  </r>
  <r>
    <d v="2013-09-12T00:00:00"/>
    <s v="ativada"/>
    <s v="novo Onix 1.0"/>
    <x v="13"/>
    <s v="qualificada"/>
    <n v="0.8"/>
    <n v="1"/>
    <n v="6"/>
    <n v="0.4"/>
    <x v="0"/>
    <x v="141"/>
    <n v="37"/>
  </r>
  <r>
    <d v="2013-09-15T00:00:00"/>
    <s v="ativada"/>
    <s v="Onix LTZ preço"/>
    <x v="12"/>
    <s v="qualificada"/>
    <n v="0.8"/>
    <n v="16"/>
    <n v="60"/>
    <n v="4.5999999999999996"/>
    <x v="0"/>
    <x v="161"/>
    <n v="37"/>
  </r>
  <r>
    <d v="2013-09-04T00:00:00"/>
    <s v="ativada"/>
    <s v="comercial novo Onix"/>
    <x v="14"/>
    <s v="qualificada"/>
    <n v="0.8"/>
    <n v="1"/>
    <n v="3"/>
    <n v="0.46"/>
    <x v="0"/>
    <x v="145"/>
    <n v="36"/>
  </r>
  <r>
    <d v="2013-09-07T00:00:00"/>
    <s v="ativada"/>
    <s v="onix LTZ 2013"/>
    <x v="10"/>
    <s v="qualificada"/>
    <n v="0.8"/>
    <n v="0"/>
    <n v="3"/>
    <n v="0"/>
    <x v="0"/>
    <x v="144"/>
    <n v="36"/>
  </r>
  <r>
    <d v="2013-09-14T00:00:00"/>
    <s v="ativada"/>
    <s v="preço onix 2014"/>
    <x v="12"/>
    <s v="qualificada"/>
    <n v="0.18"/>
    <n v="21"/>
    <n v="127"/>
    <n v="2.14"/>
    <x v="0"/>
    <x v="159"/>
    <n v="37"/>
  </r>
  <r>
    <d v="2013-09-25T00:00:00"/>
    <s v="ativada"/>
    <s v="carros Onix LTZ"/>
    <x v="10"/>
    <s v="qualificada"/>
    <n v="0.8"/>
    <n v="0"/>
    <n v="1"/>
    <n v="0"/>
    <x v="0"/>
    <x v="182"/>
    <n v="39"/>
  </r>
  <r>
    <d v="2013-09-11T00:00:00"/>
    <s v="ativada"/>
    <s v="valores Onix"/>
    <x v="12"/>
    <s v="qualificada"/>
    <n v="0.25"/>
    <n v="4"/>
    <n v="14"/>
    <n v="0.47"/>
    <x v="0"/>
    <x v="153"/>
    <n v="37"/>
  </r>
  <r>
    <d v="2013-09-04T00:00:00"/>
    <s v="ativada"/>
    <s v="Onix LTZ quanto custa"/>
    <x v="12"/>
    <s v="qualificada"/>
    <n v="0.8"/>
    <n v="0"/>
    <n v="3"/>
    <n v="0"/>
    <x v="0"/>
    <x v="241"/>
    <n v="36"/>
  </r>
  <r>
    <d v="2013-09-16T00:00:00"/>
    <s v="ativada"/>
    <s v="preço onix 2014"/>
    <x v="12"/>
    <s v="qualificada"/>
    <n v="0.18"/>
    <n v="31"/>
    <n v="150"/>
    <n v="2.56"/>
    <x v="0"/>
    <x v="159"/>
    <n v="38"/>
  </r>
  <r>
    <d v="2013-09-12T00:00:00"/>
    <s v="ativada"/>
    <s v="montar Onix"/>
    <x v="16"/>
    <s v="qualificada"/>
    <n v="0.9"/>
    <n v="2"/>
    <n v="6"/>
    <n v="0.43"/>
    <x v="0"/>
    <x v="149"/>
    <n v="37"/>
  </r>
  <r>
    <d v="2013-09-18T00:00:00"/>
    <s v="ativada"/>
    <s v="onix LTZ 2014 chevrolet"/>
    <x v="10"/>
    <s v="qualificada"/>
    <n v="0.8"/>
    <n v="0"/>
    <n v="4"/>
    <n v="0"/>
    <x v="0"/>
    <x v="210"/>
    <n v="38"/>
  </r>
  <r>
    <d v="2013-09-24T00:00:00"/>
    <s v="ativada"/>
    <s v="Onix chevrolet my link"/>
    <x v="15"/>
    <s v="qualificada"/>
    <n v="0.8"/>
    <n v="1"/>
    <n v="1"/>
    <n v="0.66"/>
    <x v="0"/>
    <x v="238"/>
    <n v="39"/>
  </r>
  <r>
    <d v="2013-09-05T00:00:00"/>
    <s v="ativada"/>
    <s v="montar Onix"/>
    <x v="16"/>
    <s v="qualificada"/>
    <n v="0.9"/>
    <n v="0"/>
    <n v="4"/>
    <n v="0"/>
    <x v="0"/>
    <x v="149"/>
    <n v="36"/>
  </r>
  <r>
    <d v="2013-09-29T00:00:00"/>
    <s v="ativada"/>
    <s v="qual o valor Onix"/>
    <x v="12"/>
    <s v="qualificada"/>
    <n v="0.8"/>
    <n v="2"/>
    <n v="6"/>
    <n v="0.42"/>
    <x v="0"/>
    <x v="224"/>
    <n v="39"/>
  </r>
  <r>
    <d v="2013-08-29T00:00:00"/>
    <s v="ativada"/>
    <s v="quanto custa Onix"/>
    <x v="12"/>
    <s v="qualificada"/>
    <n v="0.3"/>
    <n v="12"/>
    <n v="46"/>
    <n v="1.84"/>
    <x v="0"/>
    <x v="151"/>
    <n v="35"/>
  </r>
  <r>
    <d v="2013-09-03T00:00:00"/>
    <s v="ativada"/>
    <s v="preço novo Onix"/>
    <x v="12"/>
    <s v="qualificada"/>
    <n v="0.23"/>
    <n v="8"/>
    <n v="26"/>
    <n v="0.41"/>
    <x v="0"/>
    <x v="169"/>
    <n v="36"/>
  </r>
  <r>
    <d v="2013-09-27T00:00:00"/>
    <s v="ativada"/>
    <s v="Onix 1.8"/>
    <x v="13"/>
    <s v="qualificada"/>
    <n v="0.8"/>
    <n v="2"/>
    <n v="7"/>
    <n v="0.63"/>
    <x v="0"/>
    <x v="246"/>
    <n v="39"/>
  </r>
  <r>
    <d v="2013-09-08T00:00:00"/>
    <s v="ativada"/>
    <s v="Novo Onix LT preço"/>
    <x v="12"/>
    <s v="qualificada"/>
    <n v="0.8"/>
    <n v="1"/>
    <n v="2"/>
    <n v="0.15"/>
    <x v="0"/>
    <x v="226"/>
    <n v="36"/>
  </r>
  <r>
    <d v="2013-09-09T00:00:00"/>
    <s v="ativada"/>
    <s v="preços Onix"/>
    <x v="12"/>
    <s v="qualificada"/>
    <n v="0.32"/>
    <n v="10"/>
    <n v="40"/>
    <n v="1.63"/>
    <x v="0"/>
    <x v="143"/>
    <n v="37"/>
  </r>
  <r>
    <d v="2013-09-10T00:00:00"/>
    <s v="ativada"/>
    <s v="preço novo onix 2013"/>
    <x v="12"/>
    <s v="qualificada"/>
    <n v="0.8"/>
    <n v="0"/>
    <n v="3"/>
    <n v="0"/>
    <x v="0"/>
    <x v="170"/>
    <n v="37"/>
  </r>
  <r>
    <d v="2013-09-06T00:00:00"/>
    <s v="ativada"/>
    <s v="Onix LTZ chevrolet"/>
    <x v="10"/>
    <s v="qualificada"/>
    <n v="0.65"/>
    <n v="21"/>
    <n v="121"/>
    <n v="4.16"/>
    <x v="0"/>
    <x v="137"/>
    <n v="36"/>
  </r>
  <r>
    <d v="2013-09-05T00:00:00"/>
    <s v="ativada"/>
    <s v="quanto custa onix 2014"/>
    <x v="12"/>
    <s v="qualificada"/>
    <n v="0.8"/>
    <n v="1"/>
    <n v="2"/>
    <n v="0.14000000000000001"/>
    <x v="0"/>
    <x v="195"/>
    <n v="36"/>
  </r>
  <r>
    <d v="2013-09-17T00:00:00"/>
    <s v="ativada"/>
    <s v="onix LTZ 2013 chevrolet"/>
    <x v="10"/>
    <s v="qualificada"/>
    <n v="0.8"/>
    <n v="1"/>
    <n v="2"/>
    <n v="0.26"/>
    <x v="0"/>
    <x v="173"/>
    <n v="38"/>
  </r>
  <r>
    <d v="2013-09-07T00:00:00"/>
    <s v="ativada"/>
    <s v="Onyx my link"/>
    <x v="15"/>
    <s v="qualificada"/>
    <n v="1"/>
    <n v="1"/>
    <n v="17"/>
    <n v="0.34"/>
    <x v="0"/>
    <x v="237"/>
    <n v="36"/>
  </r>
  <r>
    <d v="2013-08-31T00:00:00"/>
    <s v="ativada"/>
    <s v="valor novo onix 2014"/>
    <x v="12"/>
    <s v="qualificada"/>
    <n v="0.8"/>
    <n v="0"/>
    <n v="4"/>
    <n v="0"/>
    <x v="0"/>
    <x v="211"/>
    <n v="35"/>
  </r>
  <r>
    <d v="2013-09-06T00:00:00"/>
    <s v="ativada"/>
    <s v="preços Onyx"/>
    <x v="12"/>
    <s v="qualificada"/>
    <n v="0.19"/>
    <n v="0"/>
    <n v="3"/>
    <n v="0"/>
    <x v="0"/>
    <x v="156"/>
    <n v="36"/>
  </r>
  <r>
    <d v="2013-09-18T00:00:00"/>
    <s v="ativada"/>
    <s v="novo Onix 1.0"/>
    <x v="13"/>
    <s v="qualificada"/>
    <n v="0.8"/>
    <n v="0"/>
    <n v="6"/>
    <n v="0"/>
    <x v="0"/>
    <x v="141"/>
    <n v="38"/>
  </r>
  <r>
    <d v="2013-09-23T00:00:00"/>
    <s v="ativada"/>
    <s v="carro Onix LTZ"/>
    <x v="10"/>
    <s v="qualificada"/>
    <n v="0.8"/>
    <n v="2"/>
    <n v="4"/>
    <n v="0.72"/>
    <x v="0"/>
    <x v="188"/>
    <n v="39"/>
  </r>
  <r>
    <d v="2013-09-26T00:00:00"/>
    <s v="ativada"/>
    <s v="onix LTZ 2013 valor"/>
    <x v="12"/>
    <s v="qualificada"/>
    <n v="0.8"/>
    <n v="0"/>
    <n v="2"/>
    <n v="0"/>
    <x v="0"/>
    <x v="165"/>
    <n v="39"/>
  </r>
  <r>
    <d v="2013-09-14T00:00:00"/>
    <s v="ativada"/>
    <s v="valor Onix"/>
    <x v="12"/>
    <s v="qualificada"/>
    <n v="0.37"/>
    <n v="18"/>
    <n v="92"/>
    <n v="2.84"/>
    <x v="0"/>
    <x v="200"/>
    <n v="37"/>
  </r>
  <r>
    <d v="2013-09-01T00:00:00"/>
    <s v="ativada"/>
    <s v="Onix LT valor"/>
    <x v="12"/>
    <s v="qualificada"/>
    <n v="0.8"/>
    <n v="0"/>
    <n v="7"/>
    <n v="0"/>
    <x v="0"/>
    <x v="166"/>
    <n v="35"/>
  </r>
  <r>
    <d v="2013-08-28T00:00:00"/>
    <s v="ativada"/>
    <s v="Novo Onix LTZ"/>
    <x v="10"/>
    <s v="qualificada"/>
    <n v="0.8"/>
    <n v="1"/>
    <n v="3"/>
    <n v="0.09"/>
    <x v="0"/>
    <x v="196"/>
    <n v="35"/>
  </r>
  <r>
    <d v="2013-09-01T00:00:00"/>
    <s v="ativada"/>
    <s v="onix LTZ 2014 chevrolet"/>
    <x v="10"/>
    <s v="qualificada"/>
    <n v="0.8"/>
    <n v="2"/>
    <n v="6"/>
    <n v="0.8"/>
    <x v="0"/>
    <x v="210"/>
    <n v="35"/>
  </r>
  <r>
    <d v="2013-09-25T00:00:00"/>
    <s v="ativada"/>
    <s v="carro Onix LTZ"/>
    <x v="10"/>
    <s v="qualificada"/>
    <n v="0.8"/>
    <n v="0"/>
    <n v="5"/>
    <n v="0"/>
    <x v="0"/>
    <x v="188"/>
    <n v="39"/>
  </r>
  <r>
    <d v="2013-09-03T00:00:00"/>
    <s v="ativada"/>
    <s v="onix LTZ 2012"/>
    <x v="10"/>
    <s v="qualificada"/>
    <n v="0.8"/>
    <n v="0"/>
    <n v="8"/>
    <n v="0"/>
    <x v="0"/>
    <x v="164"/>
    <n v="36"/>
  </r>
  <r>
    <d v="2013-09-09T00:00:00"/>
    <s v="ativada"/>
    <s v="quanto custa onix 2012"/>
    <x v="12"/>
    <s v="qualificada"/>
    <n v="0.8"/>
    <n v="1"/>
    <n v="4"/>
    <n v="0.16"/>
    <x v="0"/>
    <x v="186"/>
    <n v="37"/>
  </r>
  <r>
    <d v="2013-09-18T00:00:00"/>
    <s v="ativada"/>
    <s v="Onix LTZ quanto custa"/>
    <x v="12"/>
    <s v="qualificada"/>
    <n v="0.8"/>
    <n v="0"/>
    <n v="1"/>
    <n v="0"/>
    <x v="0"/>
    <x v="241"/>
    <n v="38"/>
  </r>
  <r>
    <d v="2013-09-14T00:00:00"/>
    <s v="ativada"/>
    <s v="valor onix 2012"/>
    <x v="12"/>
    <s v="qualificada"/>
    <n v="0.46"/>
    <n v="0"/>
    <n v="1"/>
    <n v="0"/>
    <x v="0"/>
    <x v="154"/>
    <n v="37"/>
  </r>
  <r>
    <d v="2013-09-23T00:00:00"/>
    <s v="ativada"/>
    <s v="preço onix 2012"/>
    <x v="12"/>
    <s v="qualificada"/>
    <n v="0.6"/>
    <n v="0"/>
    <n v="16"/>
    <n v="0"/>
    <x v="0"/>
    <x v="140"/>
    <n v="39"/>
  </r>
  <r>
    <d v="2013-09-05T00:00:00"/>
    <s v="ativada"/>
    <s v="preço onix 2014"/>
    <x v="12"/>
    <s v="qualificada"/>
    <n v="0.18"/>
    <n v="25"/>
    <n v="103"/>
    <n v="2.79"/>
    <x v="0"/>
    <x v="159"/>
    <n v="36"/>
  </r>
  <r>
    <d v="2013-09-19T00:00:00"/>
    <s v="pausado"/>
    <s v="preços onix 2012"/>
    <x v="12"/>
    <s v="pausada"/>
    <n v="0.8"/>
    <n v="0"/>
    <n v="3"/>
    <n v="0"/>
    <x v="0"/>
    <x v="269"/>
    <n v="38"/>
  </r>
  <r>
    <d v="2013-08-30T00:00:00"/>
    <s v="ativada"/>
    <s v="Onyx news"/>
    <x v="18"/>
    <s v="qualificada"/>
    <n v="0.8"/>
    <n v="0"/>
    <n v="7"/>
    <n v="0"/>
    <x v="0"/>
    <x v="208"/>
    <n v="35"/>
  </r>
  <r>
    <d v="2013-09-11T00:00:00"/>
    <s v="ativada"/>
    <s v="monte Onyx"/>
    <x v="16"/>
    <s v="qualificada"/>
    <n v="0.8"/>
    <n v="2"/>
    <n v="9"/>
    <n v="0.09"/>
    <x v="0"/>
    <x v="236"/>
    <n v="37"/>
  </r>
  <r>
    <d v="2013-08-28T00:00:00"/>
    <s v="ativada"/>
    <s v="novo onix 2014 1.0"/>
    <x v="13"/>
    <s v="qualificada"/>
    <n v="0.8"/>
    <n v="0"/>
    <n v="0"/>
    <n v="0"/>
    <x v="0"/>
    <x v="263"/>
    <n v="35"/>
  </r>
  <r>
    <d v="2013-09-22T00:00:00"/>
    <s v="ativada"/>
    <s v="valor Onyx"/>
    <x v="12"/>
    <s v="qualificada"/>
    <n v="0.42"/>
    <n v="0"/>
    <n v="2"/>
    <n v="0"/>
    <x v="0"/>
    <x v="249"/>
    <n v="38"/>
  </r>
  <r>
    <d v="2013-09-05T00:00:00"/>
    <s v="ativada"/>
    <s v="preço Onyx"/>
    <x v="12"/>
    <s v="qualificada"/>
    <n v="0.55000000000000004"/>
    <n v="19"/>
    <n v="128"/>
    <n v="4.6100000000000003"/>
    <x v="0"/>
    <x v="258"/>
    <n v="36"/>
  </r>
  <r>
    <d v="2013-09-21T00:00:00"/>
    <s v="ativada"/>
    <s v="preço onix 2013"/>
    <x v="12"/>
    <s v="qualificada"/>
    <n v="0.34"/>
    <n v="19"/>
    <n v="135"/>
    <n v="3.39"/>
    <x v="0"/>
    <x v="204"/>
    <n v="38"/>
  </r>
  <r>
    <d v="2013-09-01T00:00:00"/>
    <s v="ativada"/>
    <s v="onix 2014 1.4"/>
    <x v="13"/>
    <s v="qualificada"/>
    <n v="0.7"/>
    <n v="5"/>
    <n v="37"/>
    <n v="1.77"/>
    <x v="0"/>
    <x v="242"/>
    <n v="35"/>
  </r>
  <r>
    <d v="2013-09-21T00:00:00"/>
    <s v="ativada"/>
    <s v="Onix especificações"/>
    <x v="17"/>
    <s v="qualificada"/>
    <n v="0.8"/>
    <n v="0"/>
    <n v="3"/>
    <n v="0"/>
    <x v="0"/>
    <x v="245"/>
    <n v="38"/>
  </r>
  <r>
    <d v="2013-09-07T00:00:00"/>
    <s v="ativada"/>
    <s v="Onix chevrolet mylink"/>
    <x v="15"/>
    <s v="qualificada"/>
    <n v="0.8"/>
    <n v="2"/>
    <n v="8"/>
    <n v="1.04"/>
    <x v="0"/>
    <x v="147"/>
    <n v="36"/>
  </r>
  <r>
    <d v="2013-09-02T00:00:00"/>
    <s v="ativada"/>
    <s v="preço Onyx"/>
    <x v="12"/>
    <s v="qualificada"/>
    <n v="0.55000000000000004"/>
    <n v="29"/>
    <n v="195"/>
    <n v="6.12"/>
    <x v="0"/>
    <x v="258"/>
    <n v="36"/>
  </r>
  <r>
    <d v="2013-09-18T00:00:00"/>
    <s v="ativada"/>
    <s v="carros Onix LTZ"/>
    <x v="10"/>
    <s v="qualificada"/>
    <n v="0.8"/>
    <n v="0"/>
    <n v="5"/>
    <n v="0"/>
    <x v="0"/>
    <x v="182"/>
    <n v="38"/>
  </r>
  <r>
    <d v="2013-09-10T00:00:00"/>
    <s v="ativada"/>
    <s v="comercial Onix"/>
    <x v="14"/>
    <s v="qualificada"/>
    <n v="0.9"/>
    <n v="0"/>
    <n v="8"/>
    <n v="0"/>
    <x v="0"/>
    <x v="146"/>
    <n v="37"/>
  </r>
  <r>
    <d v="2013-09-03T00:00:00"/>
    <s v="ativada"/>
    <s v="Onix 1.8"/>
    <x v="13"/>
    <s v="qualificada"/>
    <n v="0.8"/>
    <n v="1"/>
    <n v="19"/>
    <n v="0.08"/>
    <x v="0"/>
    <x v="246"/>
    <n v="36"/>
  </r>
  <r>
    <d v="2013-09-13T00:00:00"/>
    <s v="ativada"/>
    <s v="Onyx news"/>
    <x v="18"/>
    <s v="qualificada"/>
    <n v="0.8"/>
    <n v="0"/>
    <n v="2"/>
    <n v="0"/>
    <x v="0"/>
    <x v="208"/>
    <n v="37"/>
  </r>
  <r>
    <d v="2013-09-06T00:00:00"/>
    <s v="ativada"/>
    <s v="Onyx 1.0"/>
    <x v="13"/>
    <s v="qualificada"/>
    <n v="0.8"/>
    <n v="0"/>
    <n v="8"/>
    <n v="0"/>
    <x v="0"/>
    <x v="190"/>
    <n v="36"/>
  </r>
  <r>
    <d v="2013-08-31T00:00:00"/>
    <s v="ativada"/>
    <s v="carros onix LTZ 2012"/>
    <x v="10"/>
    <s v="qualificada"/>
    <n v="0.8"/>
    <n v="0"/>
    <n v="1"/>
    <n v="0"/>
    <x v="0"/>
    <x v="203"/>
    <n v="35"/>
  </r>
  <r>
    <d v="2013-09-13T00:00:00"/>
    <s v="pausado"/>
    <s v="preços onix 2012"/>
    <x v="12"/>
    <s v="pausada"/>
    <n v="0.8"/>
    <n v="1"/>
    <n v="5"/>
    <n v="0.15"/>
    <x v="0"/>
    <x v="269"/>
    <n v="37"/>
  </r>
  <r>
    <d v="2013-09-22T00:00:00"/>
    <s v="ativada"/>
    <s v="onix 2012 1.4"/>
    <x v="13"/>
    <s v="qualificada"/>
    <n v="0.48"/>
    <n v="1"/>
    <n v="24"/>
    <n v="0.11"/>
    <x v="0"/>
    <x v="194"/>
    <n v="38"/>
  </r>
  <r>
    <d v="2013-09-14T00:00:00"/>
    <s v="ativada"/>
    <s v="onix 2012 1.0"/>
    <x v="13"/>
    <s v="qualificada"/>
    <n v="0.63"/>
    <n v="0"/>
    <n v="1"/>
    <n v="0"/>
    <x v="0"/>
    <x v="189"/>
    <n v="37"/>
  </r>
  <r>
    <d v="2013-09-13T00:00:00"/>
    <s v="ativada"/>
    <s v="Onix LT preços"/>
    <x v="12"/>
    <s v="qualificada"/>
    <n v="0.27"/>
    <n v="0"/>
    <n v="1"/>
    <n v="0"/>
    <x v="0"/>
    <x v="248"/>
    <n v="37"/>
  </r>
  <r>
    <d v="2013-09-16T00:00:00"/>
    <s v="ativada"/>
    <s v="preços novo Onix"/>
    <x v="12"/>
    <s v="qualificada"/>
    <n v="0.25"/>
    <n v="0"/>
    <n v="14"/>
    <n v="0"/>
    <x v="0"/>
    <x v="230"/>
    <n v="38"/>
  </r>
  <r>
    <d v="2013-09-22T00:00:00"/>
    <s v="ativada"/>
    <s v="Onix LS valor"/>
    <x v="12"/>
    <s v="qualificada"/>
    <n v="0.8"/>
    <n v="1"/>
    <n v="2"/>
    <n v="0.45"/>
    <x v="0"/>
    <x v="158"/>
    <n v="38"/>
  </r>
  <r>
    <d v="2013-09-25T00:00:00"/>
    <s v="ativada"/>
    <s v="preço novo Onix"/>
    <x v="12"/>
    <s v="qualificada"/>
    <n v="0.23"/>
    <n v="1"/>
    <n v="20"/>
    <n v="0.09"/>
    <x v="0"/>
    <x v="169"/>
    <n v="39"/>
  </r>
  <r>
    <d v="2013-08-30T00:00:00"/>
    <s v="ativada"/>
    <s v="Onyx mylink"/>
    <x v="15"/>
    <s v="qualificada"/>
    <n v="0.56000000000000005"/>
    <n v="0"/>
    <n v="7"/>
    <n v="0"/>
    <x v="0"/>
    <x v="215"/>
    <n v="35"/>
  </r>
  <r>
    <d v="2013-09-21T00:00:00"/>
    <s v="ativada"/>
    <s v="quanto custa onix 2013"/>
    <x v="12"/>
    <s v="qualificada"/>
    <n v="0.8"/>
    <n v="0"/>
    <n v="1"/>
    <n v="0"/>
    <x v="0"/>
    <x v="199"/>
    <n v="38"/>
  </r>
  <r>
    <d v="2013-09-13T00:00:00"/>
    <s v="ativada"/>
    <s v="preço onix 2013"/>
    <x v="12"/>
    <s v="qualificada"/>
    <n v="0.34"/>
    <n v="23"/>
    <n v="176"/>
    <n v="4.0999999999999996"/>
    <x v="0"/>
    <x v="204"/>
    <n v="37"/>
  </r>
  <r>
    <d v="2013-09-22T00:00:00"/>
    <s v="ativada"/>
    <s v="Onix LT especificações"/>
    <x v="17"/>
    <s v="qualificada"/>
    <n v="0.8"/>
    <n v="0"/>
    <n v="1"/>
    <n v="0"/>
    <x v="0"/>
    <x v="172"/>
    <n v="38"/>
  </r>
  <r>
    <d v="2013-08-28T00:00:00"/>
    <s v="ativada"/>
    <s v="qual o valor Onix"/>
    <x v="12"/>
    <s v="qualificada"/>
    <n v="0.8"/>
    <n v="7"/>
    <n v="14"/>
    <n v="1.1100000000000001"/>
    <x v="0"/>
    <x v="224"/>
    <n v="35"/>
  </r>
  <r>
    <d v="2013-09-06T00:00:00"/>
    <s v="ativada"/>
    <s v="Novo Onix LTZ chevrolet"/>
    <x v="10"/>
    <s v="qualificada"/>
    <n v="0.8"/>
    <n v="1"/>
    <n v="12"/>
    <n v="0.03"/>
    <x v="0"/>
    <x v="253"/>
    <n v="36"/>
  </r>
  <r>
    <d v="2013-09-08T00:00:00"/>
    <s v="ativada"/>
    <s v="valores onix 2013"/>
    <x v="12"/>
    <s v="qualificada"/>
    <n v="0.8"/>
    <n v="0"/>
    <n v="1"/>
    <n v="0"/>
    <x v="0"/>
    <x v="255"/>
    <n v="36"/>
  </r>
  <r>
    <d v="2013-09-22T00:00:00"/>
    <s v="ativada"/>
    <s v="preço novo Onyx"/>
    <x v="12"/>
    <s v="qualificada"/>
    <n v="0.8"/>
    <n v="0"/>
    <n v="2"/>
    <n v="0"/>
    <x v="0"/>
    <x v="228"/>
    <n v="38"/>
  </r>
  <r>
    <d v="2013-09-17T00:00:00"/>
    <s v="ativada"/>
    <s v="preço Onyx"/>
    <x v="12"/>
    <s v="qualificada"/>
    <n v="0.55000000000000004"/>
    <n v="18"/>
    <n v="55"/>
    <n v="5.75"/>
    <x v="0"/>
    <x v="258"/>
    <n v="38"/>
  </r>
  <r>
    <d v="2013-09-01T00:00:00"/>
    <s v="ativada"/>
    <s v="Onix LS preço"/>
    <x v="12"/>
    <s v="qualificada"/>
    <n v="0.8"/>
    <n v="1"/>
    <n v="8"/>
    <n v="0.17"/>
    <x v="0"/>
    <x v="198"/>
    <n v="35"/>
  </r>
  <r>
    <d v="2013-09-22T00:00:00"/>
    <s v="ativada"/>
    <s v="Onix detalhes"/>
    <x v="17"/>
    <s v="qualificada"/>
    <n v="0.8"/>
    <n v="2"/>
    <n v="2"/>
    <n v="1.07"/>
    <x v="0"/>
    <x v="229"/>
    <n v="38"/>
  </r>
  <r>
    <d v="2013-09-15T00:00:00"/>
    <s v="ativada"/>
    <s v="novo Onix 1.4"/>
    <x v="13"/>
    <s v="qualificada"/>
    <n v="0.8"/>
    <n v="1"/>
    <n v="15"/>
    <n v="0.42"/>
    <x v="0"/>
    <x v="221"/>
    <n v="37"/>
  </r>
  <r>
    <d v="2013-09-08T00:00:00"/>
    <s v="ativada"/>
    <s v="novo Onyx"/>
    <x v="11"/>
    <s v="qualificada"/>
    <n v="0.8"/>
    <n v="3"/>
    <n v="16"/>
    <n v="0.91"/>
    <x v="0"/>
    <x v="157"/>
    <n v="36"/>
  </r>
  <r>
    <d v="2013-09-18T00:00:00"/>
    <s v="ativada"/>
    <s v="Onix ficha técnica"/>
    <x v="17"/>
    <s v="qualificada"/>
    <n v="0.8"/>
    <n v="0"/>
    <n v="3"/>
    <n v="0"/>
    <x v="0"/>
    <x v="179"/>
    <n v="38"/>
  </r>
  <r>
    <d v="2013-09-25T00:00:00"/>
    <s v="ativada"/>
    <s v="onix LTZ 2013 preço"/>
    <x v="12"/>
    <s v="qualificada"/>
    <n v="0.8"/>
    <n v="0"/>
    <n v="3"/>
    <n v="0"/>
    <x v="0"/>
    <x v="223"/>
    <n v="39"/>
  </r>
  <r>
    <d v="2013-08-30T00:00:00"/>
    <s v="ativada"/>
    <s v="onix LT 2013 valor"/>
    <x v="12"/>
    <s v="qualificada"/>
    <n v="0.8"/>
    <n v="0"/>
    <n v="1"/>
    <n v="0"/>
    <x v="0"/>
    <x v="287"/>
    <n v="35"/>
  </r>
  <r>
    <d v="2013-09-16T00:00:00"/>
    <s v="ativada"/>
    <s v="Onyx 1.0"/>
    <x v="13"/>
    <s v="qualificada"/>
    <n v="0.8"/>
    <n v="1"/>
    <n v="11"/>
    <n v="0.22"/>
    <x v="0"/>
    <x v="190"/>
    <n v="38"/>
  </r>
  <r>
    <d v="2013-09-18T00:00:00"/>
    <s v="ativada"/>
    <s v="carros onix LTZ 2014"/>
    <x v="10"/>
    <s v="qualificada"/>
    <n v="0.8"/>
    <n v="0"/>
    <n v="1"/>
    <n v="0"/>
    <x v="0"/>
    <x v="271"/>
    <n v="38"/>
  </r>
  <r>
    <d v="2013-08-28T00:00:00"/>
    <s v="ativada"/>
    <s v="comercial Onix"/>
    <x v="14"/>
    <s v="qualificada"/>
    <n v="0.9"/>
    <n v="0"/>
    <n v="35"/>
    <n v="0"/>
    <x v="0"/>
    <x v="146"/>
    <n v="35"/>
  </r>
  <r>
    <d v="2013-08-28T00:00:00"/>
    <s v="ativada"/>
    <s v="valores onix 2013"/>
    <x v="12"/>
    <s v="qualificada"/>
    <n v="0.8"/>
    <n v="2"/>
    <n v="3"/>
    <n v="0.2"/>
    <x v="0"/>
    <x v="255"/>
    <n v="35"/>
  </r>
  <r>
    <d v="2013-09-25T00:00:00"/>
    <s v="ativada"/>
    <s v="Onix LT preço"/>
    <x v="12"/>
    <s v="qualificada"/>
    <n v="0.54"/>
    <n v="1"/>
    <n v="17"/>
    <n v="0.08"/>
    <x v="0"/>
    <x v="220"/>
    <n v="39"/>
  </r>
  <r>
    <d v="2013-09-06T00:00:00"/>
    <s v="ativada"/>
    <s v="quanto custa Onix"/>
    <x v="12"/>
    <s v="qualificada"/>
    <n v="0.3"/>
    <n v="11"/>
    <n v="52"/>
    <n v="1.46"/>
    <x v="0"/>
    <x v="151"/>
    <n v="36"/>
  </r>
  <r>
    <d v="2013-09-17T00:00:00"/>
    <s v="ativada"/>
    <s v="Onix LT qual o valor"/>
    <x v="12"/>
    <s v="qualificada"/>
    <n v="0.8"/>
    <n v="0"/>
    <n v="1"/>
    <n v="0"/>
    <x v="0"/>
    <x v="264"/>
    <n v="38"/>
  </r>
  <r>
    <d v="2013-09-13T00:00:00"/>
    <s v="ativada"/>
    <s v="Onix detalhes"/>
    <x v="17"/>
    <s v="qualificada"/>
    <n v="0.8"/>
    <n v="1"/>
    <n v="5"/>
    <n v="0.18"/>
    <x v="0"/>
    <x v="229"/>
    <n v="37"/>
  </r>
  <r>
    <d v="2013-09-14T00:00:00"/>
    <s v="ativada"/>
    <s v="onix LT 2014 preço"/>
    <x v="12"/>
    <s v="qualificada"/>
    <n v="0.8"/>
    <n v="2"/>
    <n v="5"/>
    <n v="0.57999999999999996"/>
    <x v="0"/>
    <x v="259"/>
    <n v="37"/>
  </r>
  <r>
    <d v="2013-09-21T00:00:00"/>
    <s v="ativada"/>
    <s v="Onix GM mylink"/>
    <x v="15"/>
    <s v="qualificada"/>
    <n v="0.8"/>
    <n v="4"/>
    <n v="5"/>
    <n v="2.0299999999999998"/>
    <x v="0"/>
    <x v="206"/>
    <n v="38"/>
  </r>
  <r>
    <d v="2013-09-11T00:00:00"/>
    <s v="ativada"/>
    <s v="onix LT 2014 preço"/>
    <x v="12"/>
    <s v="qualificada"/>
    <n v="0.8"/>
    <n v="0"/>
    <n v="7"/>
    <n v="0"/>
    <x v="0"/>
    <x v="259"/>
    <n v="37"/>
  </r>
  <r>
    <d v="2013-09-29T00:00:00"/>
    <s v="ativada"/>
    <s v="novo onix 2014 1.4"/>
    <x v="13"/>
    <s v="qualificada"/>
    <n v="0.8"/>
    <n v="0"/>
    <n v="2"/>
    <n v="0"/>
    <x v="0"/>
    <x v="247"/>
    <n v="39"/>
  </r>
  <r>
    <d v="2013-09-07T00:00:00"/>
    <s v="ativada"/>
    <s v="Onix"/>
    <x v="11"/>
    <s v="qualificada"/>
    <n v="0.95"/>
    <n v="140"/>
    <n v="2253"/>
    <n v="45.01"/>
    <x v="0"/>
    <x v="138"/>
    <n v="36"/>
  </r>
  <r>
    <d v="2013-09-03T00:00:00"/>
    <s v="ativada"/>
    <s v="onix 2013 1.0"/>
    <x v="13"/>
    <s v="qualificada"/>
    <n v="0.8"/>
    <n v="1"/>
    <n v="18"/>
    <n v="0.18"/>
    <x v="0"/>
    <x v="222"/>
    <n v="36"/>
  </r>
  <r>
    <d v="2013-09-09T00:00:00"/>
    <s v="ativada"/>
    <s v="Onix LTZ valor"/>
    <x v="12"/>
    <s v="qualificada"/>
    <n v="0.8"/>
    <n v="0"/>
    <n v="9"/>
    <n v="0"/>
    <x v="0"/>
    <x v="212"/>
    <n v="37"/>
  </r>
  <r>
    <d v="2013-09-04T00:00:00"/>
    <s v="ativada"/>
    <s v="onix 2013 especificações"/>
    <x v="17"/>
    <s v="baixo volume de pesquisa"/>
    <n v="0.8"/>
    <n v="0"/>
    <n v="1"/>
    <n v="0"/>
    <x v="0"/>
    <x v="295"/>
    <n v="36"/>
  </r>
  <r>
    <d v="2013-09-12T00:00:00"/>
    <s v="ativada"/>
    <s v="onix LTZ 2013 chevrolet"/>
    <x v="10"/>
    <s v="qualificada"/>
    <n v="0.8"/>
    <n v="1"/>
    <n v="4"/>
    <n v="0.05"/>
    <x v="0"/>
    <x v="173"/>
    <n v="37"/>
  </r>
  <r>
    <d v="2013-09-23T00:00:00"/>
    <s v="ativada"/>
    <s v="valores onix 2014"/>
    <x v="12"/>
    <s v="qualificada"/>
    <n v="0.8"/>
    <n v="0"/>
    <n v="4"/>
    <n v="0"/>
    <x v="0"/>
    <x v="197"/>
    <n v="39"/>
  </r>
  <r>
    <d v="2013-08-30T00:00:00"/>
    <s v="ativada"/>
    <s v="quanto custa onix 2013"/>
    <x v="12"/>
    <s v="qualificada"/>
    <n v="0.8"/>
    <n v="2"/>
    <n v="5"/>
    <n v="0.7"/>
    <x v="0"/>
    <x v="199"/>
    <n v="35"/>
  </r>
  <r>
    <d v="2013-09-09T00:00:00"/>
    <s v="ativada"/>
    <s v="Onix detalhes"/>
    <x v="17"/>
    <s v="qualificada"/>
    <n v="0.8"/>
    <n v="0"/>
    <n v="6"/>
    <n v="0"/>
    <x v="0"/>
    <x v="229"/>
    <n v="37"/>
  </r>
  <r>
    <d v="2013-09-16T00:00:00"/>
    <s v="ativada"/>
    <s v="Onix LT preço"/>
    <x v="12"/>
    <s v="qualificada"/>
    <n v="0.54"/>
    <n v="9"/>
    <n v="18"/>
    <n v="2.2999999999999998"/>
    <x v="0"/>
    <x v="220"/>
    <n v="38"/>
  </r>
  <r>
    <d v="2013-08-30T00:00:00"/>
    <s v="ativada"/>
    <s v="novo Onix"/>
    <x v="11"/>
    <s v="qualificada"/>
    <n v="0.38"/>
    <n v="29"/>
    <n v="135"/>
    <n v="5.18"/>
    <x v="0"/>
    <x v="171"/>
    <n v="35"/>
  </r>
  <r>
    <d v="2013-09-27T00:00:00"/>
    <s v="ativada"/>
    <s v="onix LT 2014 chevrolet"/>
    <x v="6"/>
    <s v="qualificada"/>
    <n v="0.8"/>
    <n v="0"/>
    <n v="3"/>
    <n v="0"/>
    <x v="0"/>
    <x v="119"/>
    <n v="39"/>
  </r>
  <r>
    <d v="2013-08-30T00:00:00"/>
    <s v="ativada"/>
    <s v="preço onix 2012"/>
    <x v="12"/>
    <s v="qualificada"/>
    <n v="0.6"/>
    <n v="2"/>
    <n v="14"/>
    <n v="0.56000000000000005"/>
    <x v="0"/>
    <x v="140"/>
    <n v="35"/>
  </r>
  <r>
    <d v="2013-09-23T00:00:00"/>
    <s v="ativada"/>
    <s v="Onix chevrolet my link"/>
    <x v="15"/>
    <s v="qualificada"/>
    <n v="0.8"/>
    <n v="1"/>
    <n v="5"/>
    <n v="0.74"/>
    <x v="0"/>
    <x v="238"/>
    <n v="39"/>
  </r>
  <r>
    <d v="2013-09-06T00:00:00"/>
    <s v="ativada"/>
    <s v="Onix 1.4"/>
    <x v="13"/>
    <s v="qualificada"/>
    <n v="0.55000000000000004"/>
    <n v="23"/>
    <n v="406"/>
    <n v="3.61"/>
    <x v="0"/>
    <x v="168"/>
    <n v="36"/>
  </r>
  <r>
    <d v="2013-09-10T00:00:00"/>
    <s v="ativada"/>
    <s v="quanto custa Onyx"/>
    <x v="12"/>
    <s v="qualificada"/>
    <n v="0.8"/>
    <n v="1"/>
    <n v="15"/>
    <n v="0.63"/>
    <x v="0"/>
    <x v="150"/>
    <n v="37"/>
  </r>
  <r>
    <d v="2013-09-28T00:00:00"/>
    <s v="ativada"/>
    <s v="preço novo onix 2014"/>
    <x v="12"/>
    <s v="qualificada"/>
    <n v="0.8"/>
    <n v="3"/>
    <n v="11"/>
    <n v="0.81"/>
    <x v="0"/>
    <x v="167"/>
    <n v="39"/>
  </r>
  <r>
    <d v="2013-09-08T00:00:00"/>
    <s v="ativada"/>
    <s v="onix LTZ 2013 valor"/>
    <x v="12"/>
    <s v="qualificada"/>
    <n v="0.8"/>
    <n v="0"/>
    <n v="1"/>
    <n v="0"/>
    <x v="0"/>
    <x v="165"/>
    <n v="36"/>
  </r>
  <r>
    <d v="2013-09-18T00:00:00"/>
    <s v="ativada"/>
    <s v="Onix LT preço"/>
    <x v="12"/>
    <s v="qualificada"/>
    <n v="0.54"/>
    <n v="1"/>
    <n v="14"/>
    <n v="0.06"/>
    <x v="0"/>
    <x v="220"/>
    <n v="38"/>
  </r>
  <r>
    <d v="2013-09-19T00:00:00"/>
    <s v="ativada"/>
    <s v="valor onix 2014"/>
    <x v="12"/>
    <s v="qualificada"/>
    <n v="0.8"/>
    <n v="2"/>
    <n v="12"/>
    <n v="0.44"/>
    <x v="0"/>
    <x v="192"/>
    <n v="38"/>
  </r>
  <r>
    <d v="2013-09-07T00:00:00"/>
    <s v="ativada"/>
    <s v="comercial Onyx"/>
    <x v="14"/>
    <s v="baixo volume de pesquisa"/>
    <n v="0.9"/>
    <n v="0"/>
    <n v="2"/>
    <n v="0"/>
    <x v="0"/>
    <x v="181"/>
    <n v="36"/>
  </r>
  <r>
    <d v="2013-08-30T00:00:00"/>
    <s v="ativada"/>
    <s v="Onix LT valor"/>
    <x v="12"/>
    <s v="qualificada"/>
    <n v="0.8"/>
    <n v="0"/>
    <n v="8"/>
    <n v="0"/>
    <x v="0"/>
    <x v="166"/>
    <n v="35"/>
  </r>
  <r>
    <d v="2013-09-27T00:00:00"/>
    <s v="ativada"/>
    <s v="preço Onix"/>
    <x v="12"/>
    <s v="qualificada"/>
    <n v="0.36"/>
    <n v="101"/>
    <n v="606"/>
    <n v="20.79"/>
    <x v="0"/>
    <x v="180"/>
    <n v="39"/>
  </r>
  <r>
    <d v="2013-09-07T00:00:00"/>
    <s v="ativada"/>
    <s v="preços novo Onix"/>
    <x v="12"/>
    <s v="qualificada"/>
    <n v="0.25"/>
    <n v="2"/>
    <n v="6"/>
    <n v="0.23"/>
    <x v="0"/>
    <x v="230"/>
    <n v="36"/>
  </r>
  <r>
    <d v="2013-08-30T00:00:00"/>
    <s v="ativada"/>
    <s v="[Onix]"/>
    <x v="11"/>
    <s v="qualificada"/>
    <n v="0.65"/>
    <n v="1202"/>
    <n v="6993"/>
    <n v="179.16"/>
    <x v="0"/>
    <x v="138"/>
    <n v="35"/>
  </r>
  <r>
    <d v="2013-08-29T00:00:00"/>
    <s v="ativada"/>
    <s v="preços novo Onix"/>
    <x v="12"/>
    <s v="qualificada"/>
    <n v="0.25"/>
    <n v="2"/>
    <n v="4"/>
    <n v="0.26"/>
    <x v="0"/>
    <x v="230"/>
    <n v="35"/>
  </r>
  <r>
    <d v="2013-09-19T00:00:00"/>
    <s v="ativada"/>
    <s v="valores onix 2014"/>
    <x v="12"/>
    <s v="qualificada"/>
    <n v="0.8"/>
    <n v="0"/>
    <n v="1"/>
    <n v="0"/>
    <x v="0"/>
    <x v="197"/>
    <n v="38"/>
  </r>
  <r>
    <d v="2013-09-04T00:00:00"/>
    <s v="ativada"/>
    <s v="novo Onyx"/>
    <x v="11"/>
    <s v="qualificada"/>
    <n v="0.8"/>
    <n v="0"/>
    <n v="14"/>
    <n v="0"/>
    <x v="0"/>
    <x v="157"/>
    <n v="36"/>
  </r>
  <r>
    <d v="2013-09-12T00:00:00"/>
    <s v="ativada"/>
    <s v="Onix LT preço"/>
    <x v="12"/>
    <s v="qualificada"/>
    <n v="0.54"/>
    <n v="2"/>
    <n v="14"/>
    <n v="0.71"/>
    <x v="0"/>
    <x v="220"/>
    <n v="37"/>
  </r>
  <r>
    <d v="2013-09-15T00:00:00"/>
    <s v="ativada"/>
    <s v="qual o valor Onix"/>
    <x v="12"/>
    <s v="qualificada"/>
    <n v="0.8"/>
    <n v="2"/>
    <n v="12"/>
    <n v="1.1299999999999999"/>
    <x v="0"/>
    <x v="224"/>
    <n v="37"/>
  </r>
  <r>
    <d v="2013-09-15T00:00:00"/>
    <s v="ativada"/>
    <s v="Onix LTZ preços"/>
    <x v="12"/>
    <s v="qualificada"/>
    <n v="0.8"/>
    <n v="1"/>
    <n v="4"/>
    <n v="0.56999999999999995"/>
    <x v="0"/>
    <x v="193"/>
    <n v="37"/>
  </r>
  <r>
    <d v="2013-09-08T00:00:00"/>
    <s v="ativada"/>
    <s v="onix LS 2013 preço"/>
    <x v="12"/>
    <s v="qualificada"/>
    <n v="0.8"/>
    <n v="0"/>
    <n v="1"/>
    <n v="0"/>
    <x v="0"/>
    <x v="257"/>
    <n v="36"/>
  </r>
  <r>
    <d v="2013-08-28T00:00:00"/>
    <s v="ativada"/>
    <s v="preços Onyx"/>
    <x v="12"/>
    <s v="qualificada"/>
    <n v="0.19"/>
    <n v="0"/>
    <n v="3"/>
    <n v="0"/>
    <x v="0"/>
    <x v="156"/>
    <n v="35"/>
  </r>
  <r>
    <d v="2013-09-05T00:00:00"/>
    <s v="ativada"/>
    <s v="Novo Onix LTZ"/>
    <x v="10"/>
    <s v="qualificada"/>
    <n v="0.8"/>
    <n v="0"/>
    <n v="5"/>
    <n v="0"/>
    <x v="0"/>
    <x v="196"/>
    <n v="36"/>
  </r>
  <r>
    <d v="2013-09-18T00:00:00"/>
    <s v="ativada"/>
    <s v="Onyx news"/>
    <x v="18"/>
    <s v="qualificada"/>
    <n v="0.8"/>
    <n v="0"/>
    <n v="3"/>
    <n v="0"/>
    <x v="0"/>
    <x v="208"/>
    <n v="38"/>
  </r>
  <r>
    <d v="2013-09-09T00:00:00"/>
    <s v="ativada"/>
    <s v="novo Onix 1.0"/>
    <x v="13"/>
    <s v="qualificada"/>
    <n v="0.8"/>
    <n v="1"/>
    <n v="7"/>
    <n v="0.52"/>
    <x v="0"/>
    <x v="141"/>
    <n v="37"/>
  </r>
  <r>
    <d v="2013-08-30T00:00:00"/>
    <s v="ativada"/>
    <s v="onix LTZ 2013 valor"/>
    <x v="12"/>
    <s v="qualificada"/>
    <n v="0.8"/>
    <n v="0"/>
    <n v="1"/>
    <n v="0"/>
    <x v="0"/>
    <x v="165"/>
    <n v="35"/>
  </r>
  <r>
    <d v="2013-09-20T00:00:00"/>
    <s v="ativada"/>
    <s v="Onix especificações"/>
    <x v="17"/>
    <s v="qualificada"/>
    <n v="0.8"/>
    <n v="1"/>
    <n v="6"/>
    <n v="0.23"/>
    <x v="0"/>
    <x v="245"/>
    <n v="38"/>
  </r>
  <r>
    <d v="2013-09-16T00:00:00"/>
    <s v="ativada"/>
    <s v="Onyx LTZ"/>
    <x v="10"/>
    <s v="qualificada"/>
    <n v="0.44"/>
    <n v="0"/>
    <n v="1"/>
    <n v="0"/>
    <x v="0"/>
    <x v="152"/>
    <n v="38"/>
  </r>
  <r>
    <d v="2013-09-17T00:00:00"/>
    <s v="ativada"/>
    <s v="novo Onix"/>
    <x v="11"/>
    <s v="qualificada"/>
    <n v="0.38"/>
    <n v="7"/>
    <n v="87"/>
    <n v="0.92"/>
    <x v="0"/>
    <x v="171"/>
    <n v="38"/>
  </r>
  <r>
    <d v="2013-09-25T00:00:00"/>
    <s v="ativada"/>
    <s v="preço Onix"/>
    <x v="12"/>
    <s v="qualificada"/>
    <n v="0.36"/>
    <n v="114"/>
    <n v="690"/>
    <n v="21.53"/>
    <x v="0"/>
    <x v="180"/>
    <n v="39"/>
  </r>
  <r>
    <d v="2013-09-08T00:00:00"/>
    <s v="ativada"/>
    <s v="onix 2012 1.4"/>
    <x v="13"/>
    <s v="qualificada"/>
    <n v="0.48"/>
    <n v="2"/>
    <n v="4"/>
    <n v="0.55000000000000004"/>
    <x v="0"/>
    <x v="194"/>
    <n v="36"/>
  </r>
  <r>
    <d v="2013-08-28T00:00:00"/>
    <s v="ativada"/>
    <s v="quanto custa novo onix 2013"/>
    <x v="12"/>
    <s v="qualificada"/>
    <n v="0.8"/>
    <n v="0"/>
    <n v="1"/>
    <n v="0"/>
    <x v="0"/>
    <x v="274"/>
    <n v="35"/>
  </r>
  <r>
    <d v="2013-09-08T00:00:00"/>
    <s v="ativada"/>
    <s v="Onix ficha técnica"/>
    <x v="17"/>
    <s v="qualificada"/>
    <n v="0.8"/>
    <n v="0"/>
    <n v="3"/>
    <n v="0"/>
    <x v="0"/>
    <x v="179"/>
    <n v="36"/>
  </r>
  <r>
    <d v="2013-09-06T00:00:00"/>
    <s v="ativada"/>
    <s v="qual o valor Onix"/>
    <x v="12"/>
    <s v="qualificada"/>
    <n v="0.8"/>
    <n v="1"/>
    <n v="7"/>
    <n v="0.09"/>
    <x v="0"/>
    <x v="224"/>
    <n v="36"/>
  </r>
  <r>
    <d v="2013-09-29T00:00:00"/>
    <s v="ativada"/>
    <s v="quanto custa onix 2012"/>
    <x v="12"/>
    <s v="qualificada"/>
    <n v="0.8"/>
    <n v="2"/>
    <n v="11"/>
    <n v="0.66"/>
    <x v="0"/>
    <x v="186"/>
    <n v="39"/>
  </r>
  <r>
    <d v="2013-09-17T00:00:00"/>
    <s v="ativada"/>
    <s v="Onyx LTZ"/>
    <x v="10"/>
    <s v="qualificada"/>
    <n v="0.44"/>
    <n v="0"/>
    <n v="8"/>
    <n v="0"/>
    <x v="0"/>
    <x v="152"/>
    <n v="38"/>
  </r>
  <r>
    <d v="2013-08-30T00:00:00"/>
    <s v="ativada"/>
    <s v="comercial Onix"/>
    <x v="14"/>
    <s v="qualificada"/>
    <n v="0.9"/>
    <n v="0"/>
    <n v="18"/>
    <n v="0"/>
    <x v="0"/>
    <x v="146"/>
    <n v="35"/>
  </r>
  <r>
    <d v="2013-09-15T00:00:00"/>
    <s v="ativada"/>
    <s v="onix LTZ 2012 preço"/>
    <x v="12"/>
    <s v="qualificada"/>
    <n v="0.8"/>
    <n v="0"/>
    <n v="3"/>
    <n v="0"/>
    <x v="0"/>
    <x v="205"/>
    <n v="37"/>
  </r>
  <r>
    <d v="2013-09-05T00:00:00"/>
    <s v="ativada"/>
    <s v="preços onix 2014"/>
    <x v="12"/>
    <s v="qualificada"/>
    <n v="0.8"/>
    <n v="7"/>
    <n v="30"/>
    <n v="2.02"/>
    <x v="0"/>
    <x v="209"/>
    <n v="36"/>
  </r>
  <r>
    <d v="2013-09-24T00:00:00"/>
    <s v="ativada"/>
    <s v="onix LT 2012 preço"/>
    <x v="12"/>
    <s v="qualificada"/>
    <n v="0.8"/>
    <n v="0"/>
    <n v="1"/>
    <n v="0"/>
    <x v="0"/>
    <x v="214"/>
    <n v="39"/>
  </r>
  <r>
    <d v="2013-09-22T00:00:00"/>
    <s v="ativada"/>
    <s v="onix LTZ 2013 chevrolet"/>
    <x v="10"/>
    <s v="qualificada"/>
    <n v="0.8"/>
    <n v="1"/>
    <n v="2"/>
    <n v="0.36"/>
    <x v="0"/>
    <x v="173"/>
    <n v="38"/>
  </r>
  <r>
    <d v="2013-09-01T00:00:00"/>
    <s v="ativada"/>
    <s v="preços onix 2014"/>
    <x v="12"/>
    <s v="qualificada"/>
    <n v="0.8"/>
    <n v="7"/>
    <n v="34"/>
    <n v="1.8"/>
    <x v="0"/>
    <x v="209"/>
    <n v="35"/>
  </r>
  <r>
    <d v="2013-08-30T00:00:00"/>
    <s v="ativada"/>
    <s v="Onix LT preços"/>
    <x v="12"/>
    <s v="qualificada"/>
    <n v="0.27"/>
    <n v="0"/>
    <n v="1"/>
    <n v="0"/>
    <x v="0"/>
    <x v="248"/>
    <n v="35"/>
  </r>
  <r>
    <d v="2013-09-20T00:00:00"/>
    <s v="ativada"/>
    <s v="Onix LS preço"/>
    <x v="12"/>
    <s v="qualificada"/>
    <n v="0.8"/>
    <n v="0"/>
    <n v="5"/>
    <n v="0"/>
    <x v="0"/>
    <x v="198"/>
    <n v="38"/>
  </r>
  <r>
    <d v="2013-09-06T00:00:00"/>
    <s v="ativada"/>
    <s v="Onyx 1.4"/>
    <x v="13"/>
    <s v="qualificada"/>
    <n v="0.47"/>
    <n v="2"/>
    <n v="16"/>
    <n v="0.52"/>
    <x v="0"/>
    <x v="251"/>
    <n v="36"/>
  </r>
  <r>
    <d v="2013-09-23T00:00:00"/>
    <s v="ativada"/>
    <s v="Onyx"/>
    <x v="11"/>
    <s v="qualificada"/>
    <n v="0.6"/>
    <n v="8"/>
    <n v="123"/>
    <n v="2.21"/>
    <x v="0"/>
    <x v="184"/>
    <n v="39"/>
  </r>
  <r>
    <d v="2013-09-27T00:00:00"/>
    <s v="ativada"/>
    <s v="qual o valor Onix"/>
    <x v="12"/>
    <s v="qualificada"/>
    <n v="0.8"/>
    <n v="7"/>
    <n v="19"/>
    <n v="1.66"/>
    <x v="0"/>
    <x v="224"/>
    <n v="39"/>
  </r>
  <r>
    <d v="2013-09-20T00:00:00"/>
    <s v="ativada"/>
    <s v="novo Onix 1.0"/>
    <x v="13"/>
    <s v="qualificada"/>
    <n v="0.8"/>
    <n v="1"/>
    <n v="8"/>
    <n v="0.14000000000000001"/>
    <x v="0"/>
    <x v="141"/>
    <n v="38"/>
  </r>
  <r>
    <d v="2013-09-18T00:00:00"/>
    <s v="ativada"/>
    <s v="onix 2012 1.0"/>
    <x v="13"/>
    <s v="qualificada"/>
    <n v="0.63"/>
    <n v="0"/>
    <n v="3"/>
    <n v="0"/>
    <x v="0"/>
    <x v="189"/>
    <n v="38"/>
  </r>
  <r>
    <d v="2013-09-17T00:00:00"/>
    <s v="ativada"/>
    <s v="onix 2012 1.4"/>
    <x v="13"/>
    <s v="qualificada"/>
    <n v="0.48"/>
    <n v="1"/>
    <n v="14"/>
    <n v="0.38"/>
    <x v="0"/>
    <x v="194"/>
    <n v="38"/>
  </r>
  <r>
    <d v="2013-09-19T00:00:00"/>
    <s v="ativada"/>
    <s v="onix LTZ 2013 preço"/>
    <x v="12"/>
    <s v="qualificada"/>
    <n v="0.8"/>
    <n v="0"/>
    <n v="1"/>
    <n v="0"/>
    <x v="0"/>
    <x v="223"/>
    <n v="38"/>
  </r>
  <r>
    <d v="2013-09-26T00:00:00"/>
    <s v="ativada"/>
    <s v="Onyx 1.4"/>
    <x v="13"/>
    <s v="qualificada"/>
    <n v="0.47"/>
    <n v="5"/>
    <n v="128"/>
    <n v="1.42"/>
    <x v="0"/>
    <x v="251"/>
    <n v="39"/>
  </r>
  <r>
    <d v="2013-09-04T00:00:00"/>
    <s v="ativada"/>
    <s v="preços Onyx"/>
    <x v="12"/>
    <s v="qualificada"/>
    <n v="0.19"/>
    <n v="1"/>
    <n v="3"/>
    <n v="0.14000000000000001"/>
    <x v="0"/>
    <x v="156"/>
    <n v="36"/>
  </r>
  <r>
    <d v="2013-09-19T00:00:00"/>
    <s v="ativada"/>
    <s v="Onix 1.0"/>
    <x v="13"/>
    <s v="qualificada"/>
    <n v="0.63"/>
    <n v="33"/>
    <n v="293"/>
    <n v="11.62"/>
    <x v="0"/>
    <x v="219"/>
    <n v="38"/>
  </r>
  <r>
    <d v="2013-09-19T00:00:00"/>
    <s v="ativada"/>
    <s v="Onix 1.8"/>
    <x v="13"/>
    <s v="qualificada"/>
    <n v="0.8"/>
    <n v="0"/>
    <n v="7"/>
    <n v="0"/>
    <x v="0"/>
    <x v="246"/>
    <n v="38"/>
  </r>
  <r>
    <d v="2013-09-23T00:00:00"/>
    <s v="ativada"/>
    <s v="qual o valor Onix"/>
    <x v="12"/>
    <s v="qualificada"/>
    <n v="0.8"/>
    <n v="0"/>
    <n v="4"/>
    <n v="0"/>
    <x v="0"/>
    <x v="224"/>
    <n v="39"/>
  </r>
  <r>
    <d v="2013-09-17T00:00:00"/>
    <s v="ativada"/>
    <s v="Novo Onix LTZ"/>
    <x v="10"/>
    <s v="qualificada"/>
    <n v="0.8"/>
    <n v="0"/>
    <n v="2"/>
    <n v="0"/>
    <x v="0"/>
    <x v="196"/>
    <n v="38"/>
  </r>
  <r>
    <d v="2013-09-24T00:00:00"/>
    <s v="ativada"/>
    <s v="quanto custa onix 2012"/>
    <x v="12"/>
    <s v="qualificada"/>
    <n v="0.8"/>
    <n v="0"/>
    <n v="9"/>
    <n v="0"/>
    <x v="0"/>
    <x v="186"/>
    <n v="39"/>
  </r>
  <r>
    <d v="2013-09-08T00:00:00"/>
    <s v="ativada"/>
    <s v="qual o valor Onix"/>
    <x v="12"/>
    <s v="qualificada"/>
    <n v="0.8"/>
    <n v="1"/>
    <n v="9"/>
    <n v="0.74"/>
    <x v="0"/>
    <x v="224"/>
    <n v="36"/>
  </r>
  <r>
    <d v="2013-09-08T00:00:00"/>
    <s v="ativada"/>
    <s v="valores Onix"/>
    <x v="12"/>
    <s v="qualificada"/>
    <n v="0.25"/>
    <n v="3"/>
    <n v="21"/>
    <n v="0.48"/>
    <x v="0"/>
    <x v="153"/>
    <n v="36"/>
  </r>
  <r>
    <d v="2013-09-23T00:00:00"/>
    <s v="ativada"/>
    <s v="Onix detalhes"/>
    <x v="17"/>
    <s v="qualificada"/>
    <n v="0.8"/>
    <n v="1"/>
    <n v="6"/>
    <n v="0.18"/>
    <x v="0"/>
    <x v="229"/>
    <n v="39"/>
  </r>
  <r>
    <d v="2013-09-15T00:00:00"/>
    <s v="ativada"/>
    <s v="Onix LT preço"/>
    <x v="12"/>
    <s v="qualificada"/>
    <n v="0.54"/>
    <n v="1"/>
    <n v="8"/>
    <n v="0.18"/>
    <x v="0"/>
    <x v="220"/>
    <n v="37"/>
  </r>
  <r>
    <d v="2013-09-22T00:00:00"/>
    <s v="ativada"/>
    <s v="[Onix]"/>
    <x v="11"/>
    <s v="qualificada"/>
    <n v="0.65"/>
    <n v="957"/>
    <n v="6505"/>
    <n v="226.47"/>
    <x v="0"/>
    <x v="138"/>
    <n v="38"/>
  </r>
  <r>
    <d v="2013-09-03T00:00:00"/>
    <s v="ativada"/>
    <s v="preço Onix"/>
    <x v="12"/>
    <s v="qualificada"/>
    <n v="0.36"/>
    <n v="285"/>
    <n v="1113"/>
    <n v="47.05"/>
    <x v="0"/>
    <x v="180"/>
    <n v="36"/>
  </r>
  <r>
    <d v="2013-08-31T00:00:00"/>
    <s v="ativada"/>
    <s v="Onyx 1.0"/>
    <x v="13"/>
    <s v="qualificada"/>
    <n v="0.8"/>
    <n v="1"/>
    <n v="3"/>
    <n v="0.36"/>
    <x v="0"/>
    <x v="190"/>
    <n v="35"/>
  </r>
  <r>
    <d v="2013-08-29T00:00:00"/>
    <s v="ativada"/>
    <s v="Onix 1.8"/>
    <x v="13"/>
    <s v="qualificada"/>
    <n v="0.8"/>
    <n v="2"/>
    <n v="13"/>
    <n v="0.57999999999999996"/>
    <x v="0"/>
    <x v="246"/>
    <n v="35"/>
  </r>
  <r>
    <d v="2013-09-22T00:00:00"/>
    <s v="ativada"/>
    <s v="onix LTZ 2013 preço"/>
    <x v="12"/>
    <s v="qualificada"/>
    <n v="0.8"/>
    <n v="0"/>
    <n v="3"/>
    <n v="0"/>
    <x v="0"/>
    <x v="223"/>
    <n v="38"/>
  </r>
  <r>
    <d v="2013-09-06T00:00:00"/>
    <s v="ativada"/>
    <s v="Onix especificações"/>
    <x v="17"/>
    <s v="qualificada"/>
    <n v="0.8"/>
    <n v="0"/>
    <n v="6"/>
    <n v="0"/>
    <x v="0"/>
    <x v="245"/>
    <n v="36"/>
  </r>
  <r>
    <d v="2013-09-07T00:00:00"/>
    <s v="ativada"/>
    <s v="onix 2014 1.0"/>
    <x v="13"/>
    <s v="qualificada"/>
    <n v="0.8"/>
    <n v="2"/>
    <n v="13"/>
    <n v="0.57999999999999996"/>
    <x v="0"/>
    <x v="213"/>
    <n v="36"/>
  </r>
  <r>
    <d v="2013-09-20T00:00:00"/>
    <s v="ativada"/>
    <s v="Onyx 2.0"/>
    <x v="13"/>
    <s v="qualificada"/>
    <n v="0.8"/>
    <n v="4"/>
    <n v="24"/>
    <n v="1.66"/>
    <x v="0"/>
    <x v="142"/>
    <n v="38"/>
  </r>
  <r>
    <d v="2013-09-27T00:00:00"/>
    <s v="ativada"/>
    <s v="preços onix 2013"/>
    <x v="12"/>
    <s v="qualificada"/>
    <n v="0.31"/>
    <n v="1"/>
    <n v="10"/>
    <n v="0.23"/>
    <x v="0"/>
    <x v="231"/>
    <n v="39"/>
  </r>
  <r>
    <d v="2013-09-01T00:00:00"/>
    <s v="ativada"/>
    <s v="preço novo onix 2012"/>
    <x v="12"/>
    <s v="baixo volume de pesquisa"/>
    <n v="0.8"/>
    <n v="2"/>
    <n v="3"/>
    <n v="0.67"/>
    <x v="0"/>
    <x v="261"/>
    <n v="35"/>
  </r>
  <r>
    <d v="2013-09-04T00:00:00"/>
    <s v="ativada"/>
    <s v="valor onix 2013"/>
    <x v="12"/>
    <s v="qualificada"/>
    <n v="0.3"/>
    <n v="6"/>
    <n v="39"/>
    <n v="0.59"/>
    <x v="0"/>
    <x v="235"/>
    <n v="36"/>
  </r>
  <r>
    <d v="2013-09-26T00:00:00"/>
    <s v="ativada"/>
    <s v="Onyx news"/>
    <x v="18"/>
    <s v="qualificada"/>
    <n v="0.8"/>
    <n v="0"/>
    <n v="2"/>
    <n v="0"/>
    <x v="0"/>
    <x v="208"/>
    <n v="39"/>
  </r>
  <r>
    <d v="2013-09-22T00:00:00"/>
    <s v="ativada"/>
    <s v="quanto custa Onix"/>
    <x v="12"/>
    <s v="qualificada"/>
    <n v="0.3"/>
    <n v="9"/>
    <n v="26"/>
    <n v="1.42"/>
    <x v="0"/>
    <x v="151"/>
    <n v="38"/>
  </r>
  <r>
    <d v="2013-09-23T00:00:00"/>
    <s v="ativada"/>
    <s v="Onix LT detalhes"/>
    <x v="17"/>
    <s v="qualificada"/>
    <n v="0.8"/>
    <n v="0"/>
    <n v="1"/>
    <n v="0"/>
    <x v="0"/>
    <x v="294"/>
    <n v="39"/>
  </r>
  <r>
    <d v="2013-09-28T00:00:00"/>
    <s v="ativada"/>
    <s v="Onix ficha técnica"/>
    <x v="17"/>
    <s v="qualificada"/>
    <n v="0.8"/>
    <n v="0"/>
    <n v="1"/>
    <n v="0"/>
    <x v="0"/>
    <x v="179"/>
    <n v="39"/>
  </r>
  <r>
    <d v="2013-08-31T00:00:00"/>
    <s v="ativada"/>
    <s v="Onix LTZ chevrolet"/>
    <x v="10"/>
    <s v="qualificada"/>
    <n v="0.65"/>
    <n v="36"/>
    <n v="153"/>
    <n v="10.050000000000001"/>
    <x v="0"/>
    <x v="137"/>
    <n v="35"/>
  </r>
  <r>
    <d v="2013-09-25T00:00:00"/>
    <s v="ativada"/>
    <s v="qual o valor Onix"/>
    <x v="12"/>
    <s v="qualificada"/>
    <n v="0.8"/>
    <n v="4"/>
    <n v="9"/>
    <n v="1.1000000000000001"/>
    <x v="0"/>
    <x v="224"/>
    <n v="39"/>
  </r>
  <r>
    <d v="2013-09-17T00:00:00"/>
    <s v="ativada"/>
    <s v="onix LTZ 2014 preço"/>
    <x v="12"/>
    <s v="qualificada"/>
    <n v="0.8"/>
    <n v="1"/>
    <n v="7"/>
    <n v="0.28999999999999998"/>
    <x v="0"/>
    <x v="155"/>
    <n v="38"/>
  </r>
  <r>
    <d v="2013-08-31T00:00:00"/>
    <s v="ativada"/>
    <s v="novo Onix 1.4"/>
    <x v="13"/>
    <s v="qualificada"/>
    <n v="0.8"/>
    <n v="7"/>
    <n v="19"/>
    <n v="1.67"/>
    <x v="0"/>
    <x v="221"/>
    <n v="35"/>
  </r>
  <r>
    <d v="2013-08-31T00:00:00"/>
    <s v="ativada"/>
    <s v="Onyx my link"/>
    <x v="15"/>
    <s v="qualificada"/>
    <n v="1"/>
    <n v="0"/>
    <n v="9"/>
    <n v="0"/>
    <x v="0"/>
    <x v="237"/>
    <n v="35"/>
  </r>
  <r>
    <d v="2013-09-20T00:00:00"/>
    <s v="ativada"/>
    <s v="novo Onix"/>
    <x v="11"/>
    <s v="qualificada"/>
    <n v="0.38"/>
    <n v="7"/>
    <n v="44"/>
    <n v="1.37"/>
    <x v="0"/>
    <x v="171"/>
    <n v="38"/>
  </r>
  <r>
    <d v="2013-09-08T00:00:00"/>
    <s v="ativada"/>
    <s v="Onyx 1.0"/>
    <x v="13"/>
    <s v="qualificada"/>
    <n v="0.8"/>
    <n v="0"/>
    <n v="8"/>
    <n v="0"/>
    <x v="0"/>
    <x v="190"/>
    <n v="36"/>
  </r>
  <r>
    <d v="2013-09-18T00:00:00"/>
    <s v="ativada"/>
    <s v="Onix LTZ preços"/>
    <x v="12"/>
    <s v="qualificada"/>
    <n v="0.8"/>
    <n v="0"/>
    <n v="9"/>
    <n v="0"/>
    <x v="0"/>
    <x v="193"/>
    <n v="38"/>
  </r>
  <r>
    <d v="2013-09-18T00:00:00"/>
    <s v="ativada"/>
    <s v="propaganda Onix"/>
    <x v="14"/>
    <s v="qualificada"/>
    <n v="0.8"/>
    <n v="0"/>
    <n v="3"/>
    <n v="0"/>
    <x v="0"/>
    <x v="191"/>
    <n v="38"/>
  </r>
  <r>
    <d v="2013-09-22T00:00:00"/>
    <s v="ativada"/>
    <s v="valor onix 2013"/>
    <x v="12"/>
    <s v="qualificada"/>
    <n v="0.3"/>
    <n v="5"/>
    <n v="16"/>
    <n v="1.1000000000000001"/>
    <x v="0"/>
    <x v="235"/>
    <n v="38"/>
  </r>
  <r>
    <d v="2013-09-27T00:00:00"/>
    <s v="ativada"/>
    <s v="onix LTZ 2014"/>
    <x v="10"/>
    <s v="qualificada"/>
    <n v="0.8"/>
    <n v="4"/>
    <n v="18"/>
    <n v="1.41"/>
    <x v="0"/>
    <x v="266"/>
    <n v="39"/>
  </r>
  <r>
    <d v="2013-09-16T00:00:00"/>
    <s v="ativada"/>
    <s v="montar Onix"/>
    <x v="16"/>
    <s v="qualificada"/>
    <n v="0.9"/>
    <n v="1"/>
    <n v="5"/>
    <n v="0.03"/>
    <x v="0"/>
    <x v="149"/>
    <n v="38"/>
  </r>
  <r>
    <d v="2013-09-12T00:00:00"/>
    <s v="ativada"/>
    <s v="preços Onix"/>
    <x v="12"/>
    <s v="qualificada"/>
    <n v="0.32"/>
    <n v="10"/>
    <n v="53"/>
    <n v="1.37"/>
    <x v="0"/>
    <x v="143"/>
    <n v="37"/>
  </r>
  <r>
    <d v="2013-09-06T00:00:00"/>
    <s v="ativada"/>
    <s v="onix LT 2014 preço"/>
    <x v="12"/>
    <s v="qualificada"/>
    <n v="0.8"/>
    <n v="2"/>
    <n v="5"/>
    <n v="0.42"/>
    <x v="0"/>
    <x v="259"/>
    <n v="36"/>
  </r>
  <r>
    <d v="2013-08-29T00:00:00"/>
    <s v="ativada"/>
    <s v="Onix news"/>
    <x v="18"/>
    <s v="qualificada"/>
    <n v="0.8"/>
    <n v="0"/>
    <n v="2"/>
    <n v="0"/>
    <x v="0"/>
    <x v="218"/>
    <n v="35"/>
  </r>
  <r>
    <d v="2013-09-01T00:00:00"/>
    <s v="ativada"/>
    <s v="comercial Onix"/>
    <x v="14"/>
    <s v="qualificada"/>
    <n v="0.9"/>
    <n v="0"/>
    <n v="19"/>
    <n v="0"/>
    <x v="0"/>
    <x v="146"/>
    <n v="35"/>
  </r>
  <r>
    <d v="2013-09-07T00:00:00"/>
    <s v="ativada"/>
    <s v="valor onix 2013"/>
    <x v="12"/>
    <s v="qualificada"/>
    <n v="0.3"/>
    <n v="2"/>
    <n v="23"/>
    <n v="0.42"/>
    <x v="0"/>
    <x v="235"/>
    <n v="36"/>
  </r>
  <r>
    <d v="2013-09-18T00:00:00"/>
    <s v="ativada"/>
    <s v="preço onix 2014"/>
    <x v="12"/>
    <s v="qualificada"/>
    <n v="0.18"/>
    <n v="19"/>
    <n v="135"/>
    <n v="2.0499999999999998"/>
    <x v="0"/>
    <x v="159"/>
    <n v="38"/>
  </r>
  <r>
    <d v="2013-09-20T00:00:00"/>
    <s v="ativada"/>
    <s v="Onix ficha técnica"/>
    <x v="17"/>
    <s v="qualificada"/>
    <n v="0.8"/>
    <n v="0"/>
    <n v="3"/>
    <n v="0"/>
    <x v="0"/>
    <x v="179"/>
    <n v="38"/>
  </r>
  <r>
    <d v="2013-09-08T00:00:00"/>
    <s v="ativada"/>
    <s v="novo onix 2014 1.0"/>
    <x v="13"/>
    <s v="qualificada"/>
    <n v="0.8"/>
    <n v="0"/>
    <n v="0"/>
    <n v="0"/>
    <x v="0"/>
    <x v="263"/>
    <n v="36"/>
  </r>
  <r>
    <d v="2013-09-09T00:00:00"/>
    <s v="ativada"/>
    <s v="preços onix 2014"/>
    <x v="12"/>
    <s v="qualificada"/>
    <n v="0.8"/>
    <n v="7"/>
    <n v="25"/>
    <n v="1.54"/>
    <x v="0"/>
    <x v="209"/>
    <n v="37"/>
  </r>
  <r>
    <d v="2013-09-22T00:00:00"/>
    <s v="ativada"/>
    <s v="Onyx mylink"/>
    <x v="15"/>
    <s v="qualificada"/>
    <n v="0.56000000000000005"/>
    <n v="0"/>
    <n v="6"/>
    <n v="0"/>
    <x v="0"/>
    <x v="215"/>
    <n v="38"/>
  </r>
  <r>
    <d v="2013-09-23T00:00:00"/>
    <s v="ativada"/>
    <s v="onix 2012 1.0"/>
    <x v="13"/>
    <s v="qualificada"/>
    <n v="0.63"/>
    <n v="2"/>
    <n v="9"/>
    <n v="0.71"/>
    <x v="0"/>
    <x v="189"/>
    <n v="39"/>
  </r>
  <r>
    <d v="2013-09-05T00:00:00"/>
    <s v="ativada"/>
    <s v="Onyx my link"/>
    <x v="15"/>
    <s v="qualificada"/>
    <n v="1"/>
    <n v="0"/>
    <n v="21"/>
    <n v="0"/>
    <x v="0"/>
    <x v="237"/>
    <n v="36"/>
  </r>
  <r>
    <d v="2013-09-19T00:00:00"/>
    <s v="ativada"/>
    <s v="Onyx 1.0"/>
    <x v="13"/>
    <s v="qualificada"/>
    <n v="0.8"/>
    <n v="1"/>
    <n v="8"/>
    <n v="0.48"/>
    <x v="0"/>
    <x v="190"/>
    <n v="38"/>
  </r>
  <r>
    <d v="2013-09-20T00:00:00"/>
    <s v="ativada"/>
    <s v="valor Onyx"/>
    <x v="12"/>
    <s v="qualificada"/>
    <n v="0.42"/>
    <n v="0"/>
    <n v="1"/>
    <n v="0"/>
    <x v="0"/>
    <x v="249"/>
    <n v="38"/>
  </r>
  <r>
    <d v="2013-09-25T00:00:00"/>
    <s v="ativada"/>
    <s v="Onyx"/>
    <x v="11"/>
    <s v="qualificada"/>
    <n v="0.6"/>
    <n v="4"/>
    <n v="122"/>
    <n v="1.46"/>
    <x v="0"/>
    <x v="184"/>
    <n v="39"/>
  </r>
  <r>
    <d v="2013-09-12T00:00:00"/>
    <s v="ativada"/>
    <s v="onix LTZ 2014 preço"/>
    <x v="12"/>
    <s v="qualificada"/>
    <n v="0.8"/>
    <n v="0"/>
    <n v="7"/>
    <n v="0"/>
    <x v="0"/>
    <x v="155"/>
    <n v="37"/>
  </r>
  <r>
    <d v="2013-09-29T00:00:00"/>
    <s v="ativada"/>
    <s v="preço novo Onix"/>
    <x v="12"/>
    <s v="qualificada"/>
    <n v="0.23"/>
    <n v="5"/>
    <n v="30"/>
    <n v="0.54"/>
    <x v="0"/>
    <x v="169"/>
    <n v="39"/>
  </r>
  <r>
    <d v="2013-09-13T00:00:00"/>
    <s v="ativada"/>
    <s v="Onix my link"/>
    <x v="15"/>
    <s v="qualificada"/>
    <n v="0.8"/>
    <n v="0"/>
    <n v="30"/>
    <n v="0"/>
    <x v="0"/>
    <x v="183"/>
    <n v="37"/>
  </r>
  <r>
    <d v="2013-09-14T00:00:00"/>
    <s v="ativada"/>
    <s v="Onix LT quanto custa"/>
    <x v="12"/>
    <s v="qualificada"/>
    <n v="0.8"/>
    <n v="0"/>
    <n v="2"/>
    <n v="0"/>
    <x v="0"/>
    <x v="177"/>
    <n v="37"/>
  </r>
  <r>
    <d v="2013-08-31T00:00:00"/>
    <s v="ativada"/>
    <s v="quanto custa Onyx"/>
    <x v="12"/>
    <s v="qualificada"/>
    <n v="0.8"/>
    <n v="3"/>
    <n v="12"/>
    <n v="1.52"/>
    <x v="0"/>
    <x v="150"/>
    <n v="35"/>
  </r>
  <r>
    <d v="2013-09-02T00:00:00"/>
    <s v="ativada"/>
    <s v="preço novo onix 2013"/>
    <x v="12"/>
    <s v="qualificada"/>
    <n v="0.8"/>
    <n v="1"/>
    <n v="2"/>
    <n v="0.1"/>
    <x v="0"/>
    <x v="170"/>
    <n v="36"/>
  </r>
  <r>
    <d v="2013-09-29T00:00:00"/>
    <s v="ativada"/>
    <s v="onix LTZ 2014"/>
    <x v="10"/>
    <s v="qualificada"/>
    <n v="0.8"/>
    <n v="3"/>
    <n v="19"/>
    <n v="0.94"/>
    <x v="0"/>
    <x v="266"/>
    <n v="39"/>
  </r>
  <r>
    <d v="2013-09-17T00:00:00"/>
    <s v="ativada"/>
    <s v="Onix LT especificações"/>
    <x v="17"/>
    <s v="qualificada"/>
    <n v="0.8"/>
    <n v="1"/>
    <n v="1"/>
    <n v="0.12"/>
    <x v="0"/>
    <x v="172"/>
    <n v="38"/>
  </r>
  <r>
    <d v="2013-09-13T00:00:00"/>
    <s v="ativada"/>
    <s v="qual o valor Onix"/>
    <x v="12"/>
    <s v="qualificada"/>
    <n v="0.8"/>
    <n v="0"/>
    <n v="5"/>
    <n v="0"/>
    <x v="0"/>
    <x v="224"/>
    <n v="37"/>
  </r>
  <r>
    <d v="2013-09-27T00:00:00"/>
    <s v="ativada"/>
    <s v="Onix LTZ GM"/>
    <x v="10"/>
    <s v="qualificada"/>
    <n v="0.8"/>
    <n v="2"/>
    <n v="4"/>
    <n v="1.05"/>
    <x v="0"/>
    <x v="217"/>
    <n v="39"/>
  </r>
  <r>
    <d v="2013-09-26T00:00:00"/>
    <s v="ativada"/>
    <s v="Onix LTZ preços"/>
    <x v="12"/>
    <s v="qualificada"/>
    <n v="0.8"/>
    <n v="1"/>
    <n v="4"/>
    <n v="0.18"/>
    <x v="0"/>
    <x v="193"/>
    <n v="39"/>
  </r>
  <r>
    <d v="2013-09-09T00:00:00"/>
    <s v="ativada"/>
    <s v="quanto custa onix 2013"/>
    <x v="12"/>
    <s v="qualificada"/>
    <n v="0.8"/>
    <n v="1"/>
    <n v="3"/>
    <n v="0.16"/>
    <x v="0"/>
    <x v="199"/>
    <n v="37"/>
  </r>
  <r>
    <d v="2013-09-25T00:00:00"/>
    <s v="ativada"/>
    <s v="valores Onix"/>
    <x v="12"/>
    <s v="qualificada"/>
    <n v="0.25"/>
    <n v="0"/>
    <n v="5"/>
    <n v="0"/>
    <x v="0"/>
    <x v="153"/>
    <n v="39"/>
  </r>
  <r>
    <d v="2013-09-01T00:00:00"/>
    <s v="ativada"/>
    <s v="Onix"/>
    <x v="11"/>
    <s v="qualificada"/>
    <n v="0.95"/>
    <n v="206"/>
    <n v="2753"/>
    <n v="71.08"/>
    <x v="0"/>
    <x v="138"/>
    <n v="35"/>
  </r>
  <r>
    <d v="2013-09-02T00:00:00"/>
    <s v="ativada"/>
    <s v="Onix ficha técnica"/>
    <x v="17"/>
    <s v="qualificada"/>
    <n v="0.8"/>
    <n v="0"/>
    <n v="7"/>
    <n v="0"/>
    <x v="0"/>
    <x v="179"/>
    <n v="36"/>
  </r>
  <r>
    <d v="2013-09-11T00:00:00"/>
    <s v="ativada"/>
    <s v="preços novo Onix"/>
    <x v="12"/>
    <s v="qualificada"/>
    <n v="0.25"/>
    <n v="2"/>
    <n v="9"/>
    <n v="0.17"/>
    <x v="0"/>
    <x v="230"/>
    <n v="37"/>
  </r>
  <r>
    <d v="2013-08-30T00:00:00"/>
    <s v="ativada"/>
    <s v="Onix detalhes"/>
    <x v="17"/>
    <s v="qualificada"/>
    <n v="0.8"/>
    <n v="1"/>
    <n v="6"/>
    <n v="0.4"/>
    <x v="0"/>
    <x v="229"/>
    <n v="35"/>
  </r>
  <r>
    <d v="2013-09-29T00:00:00"/>
    <s v="ativada"/>
    <s v="preço onix 2014"/>
    <x v="12"/>
    <s v="qualificada"/>
    <n v="0.18"/>
    <n v="21"/>
    <n v="106"/>
    <n v="2.19"/>
    <x v="0"/>
    <x v="159"/>
    <n v="39"/>
  </r>
  <r>
    <d v="2013-08-31T00:00:00"/>
    <s v="ativada"/>
    <s v="Onix"/>
    <x v="11"/>
    <s v="qualificada"/>
    <n v="0.95"/>
    <n v="188"/>
    <n v="2471"/>
    <n v="68.7"/>
    <x v="0"/>
    <x v="138"/>
    <n v="35"/>
  </r>
  <r>
    <d v="2013-09-19T00:00:00"/>
    <s v="ativada"/>
    <s v="onix LTZ 2013"/>
    <x v="10"/>
    <s v="qualificada"/>
    <n v="0.8"/>
    <n v="0"/>
    <n v="5"/>
    <n v="0"/>
    <x v="0"/>
    <x v="144"/>
    <n v="38"/>
  </r>
  <r>
    <d v="2013-09-16T00:00:00"/>
    <s v="ativada"/>
    <s v="Onix chevrolet mylink"/>
    <x v="15"/>
    <s v="qualificada"/>
    <n v="0.8"/>
    <n v="1"/>
    <n v="8"/>
    <n v="0.03"/>
    <x v="0"/>
    <x v="147"/>
    <n v="38"/>
  </r>
  <r>
    <d v="2013-09-10T00:00:00"/>
    <s v="ativada"/>
    <s v="valor Onix"/>
    <x v="12"/>
    <s v="qualificada"/>
    <n v="0.37"/>
    <n v="37"/>
    <n v="162"/>
    <n v="4.96"/>
    <x v="0"/>
    <x v="200"/>
    <n v="37"/>
  </r>
  <r>
    <d v="2013-09-22T00:00:00"/>
    <s v="ativada"/>
    <s v="onix LTZ 2013"/>
    <x v="10"/>
    <s v="qualificada"/>
    <n v="0.8"/>
    <n v="0"/>
    <n v="5"/>
    <n v="0"/>
    <x v="0"/>
    <x v="144"/>
    <n v="38"/>
  </r>
  <r>
    <d v="2013-08-28T00:00:00"/>
    <s v="ativada"/>
    <s v="onix LTZ 2014 preço"/>
    <x v="12"/>
    <s v="qualificada"/>
    <n v="0.8"/>
    <n v="0"/>
    <n v="1"/>
    <n v="0"/>
    <x v="0"/>
    <x v="155"/>
    <n v="35"/>
  </r>
  <r>
    <d v="2013-08-30T00:00:00"/>
    <s v="ativada"/>
    <s v="onix LT 2012 preço"/>
    <x v="12"/>
    <s v="qualificada"/>
    <n v="0.8"/>
    <n v="0"/>
    <n v="1"/>
    <n v="0"/>
    <x v="0"/>
    <x v="214"/>
    <n v="35"/>
  </r>
  <r>
    <d v="2013-09-24T00:00:00"/>
    <s v="ativada"/>
    <s v="onix 2013 1.4"/>
    <x v="13"/>
    <s v="qualificada"/>
    <n v="0.8"/>
    <n v="6"/>
    <n v="25"/>
    <n v="2.19"/>
    <x v="0"/>
    <x v="256"/>
    <n v="39"/>
  </r>
  <r>
    <d v="2013-09-18T00:00:00"/>
    <s v="ativada"/>
    <s v="Onix my link"/>
    <x v="15"/>
    <s v="qualificada"/>
    <n v="0.8"/>
    <n v="1"/>
    <n v="30"/>
    <n v="0.23"/>
    <x v="0"/>
    <x v="183"/>
    <n v="38"/>
  </r>
  <r>
    <d v="2013-09-29T00:00:00"/>
    <s v="ativada"/>
    <s v="valor onix 2013"/>
    <x v="12"/>
    <s v="qualificada"/>
    <n v="0.3"/>
    <n v="3"/>
    <n v="16"/>
    <n v="0.46"/>
    <x v="0"/>
    <x v="235"/>
    <n v="39"/>
  </r>
  <r>
    <d v="2013-09-15T00:00:00"/>
    <s v="ativada"/>
    <s v="novo Onyx"/>
    <x v="11"/>
    <s v="qualificada"/>
    <n v="0.8"/>
    <n v="0"/>
    <n v="9"/>
    <n v="0"/>
    <x v="0"/>
    <x v="157"/>
    <n v="37"/>
  </r>
  <r>
    <d v="2013-09-04T00:00:00"/>
    <s v="ativada"/>
    <s v="Onix 1.4"/>
    <x v="13"/>
    <s v="qualificada"/>
    <n v="0.55000000000000004"/>
    <n v="33"/>
    <n v="491"/>
    <n v="5.84"/>
    <x v="0"/>
    <x v="168"/>
    <n v="36"/>
  </r>
  <r>
    <d v="2013-08-31T00:00:00"/>
    <s v="ativada"/>
    <s v="onix LTZ 2013 chevrolet"/>
    <x v="10"/>
    <s v="qualificada"/>
    <n v="0.8"/>
    <n v="0"/>
    <n v="1"/>
    <n v="0"/>
    <x v="0"/>
    <x v="173"/>
    <n v="35"/>
  </r>
  <r>
    <d v="2013-08-28T00:00:00"/>
    <s v="ativada"/>
    <s v="[Onix]"/>
    <x v="11"/>
    <s v="qualificada"/>
    <n v="0.65"/>
    <n v="1130"/>
    <n v="6181"/>
    <n v="171.23"/>
    <x v="0"/>
    <x v="138"/>
    <n v="35"/>
  </r>
  <r>
    <d v="2013-09-10T00:00:00"/>
    <s v="ativada"/>
    <s v="preço onix 2012"/>
    <x v="12"/>
    <s v="qualificada"/>
    <n v="0.6"/>
    <n v="6"/>
    <n v="23"/>
    <n v="2.19"/>
    <x v="0"/>
    <x v="140"/>
    <n v="37"/>
  </r>
  <r>
    <d v="2013-09-28T00:00:00"/>
    <s v="ativada"/>
    <s v="Onix chevrolet my link"/>
    <x v="15"/>
    <s v="qualificada"/>
    <n v="0.8"/>
    <n v="0"/>
    <n v="1"/>
    <n v="0"/>
    <x v="0"/>
    <x v="238"/>
    <n v="39"/>
  </r>
  <r>
    <d v="2013-08-31T00:00:00"/>
    <s v="ativada"/>
    <s v="quanto custa onix 2013"/>
    <x v="12"/>
    <s v="qualificada"/>
    <n v="0.8"/>
    <n v="1"/>
    <n v="3"/>
    <n v="0.39"/>
    <x v="0"/>
    <x v="199"/>
    <n v="35"/>
  </r>
  <r>
    <d v="2013-09-16T00:00:00"/>
    <s v="ativada"/>
    <s v="Onix LS valor"/>
    <x v="12"/>
    <s v="qualificada"/>
    <n v="0.8"/>
    <n v="0"/>
    <n v="1"/>
    <n v="0"/>
    <x v="0"/>
    <x v="158"/>
    <n v="38"/>
  </r>
  <r>
    <d v="2013-09-18T00:00:00"/>
    <s v="ativada"/>
    <s v="novo Onyx"/>
    <x v="11"/>
    <s v="qualificada"/>
    <n v="0.8"/>
    <n v="4"/>
    <n v="28"/>
    <n v="1.2"/>
    <x v="0"/>
    <x v="157"/>
    <n v="38"/>
  </r>
  <r>
    <d v="2013-09-12T00:00:00"/>
    <s v="ativada"/>
    <s v="Onix LTZ valor"/>
    <x v="12"/>
    <s v="qualificada"/>
    <n v="0.8"/>
    <n v="1"/>
    <n v="11"/>
    <n v="0.54"/>
    <x v="0"/>
    <x v="212"/>
    <n v="37"/>
  </r>
  <r>
    <d v="2013-09-01T00:00:00"/>
    <s v="ativada"/>
    <s v="valor onix 2014"/>
    <x v="12"/>
    <s v="qualificada"/>
    <n v="0.8"/>
    <n v="2"/>
    <n v="12"/>
    <n v="0.22"/>
    <x v="0"/>
    <x v="192"/>
    <n v="35"/>
  </r>
  <r>
    <d v="2013-09-24T00:00:00"/>
    <s v="ativada"/>
    <s v="preço novo Onyx"/>
    <x v="12"/>
    <s v="qualificada"/>
    <n v="0.8"/>
    <n v="2"/>
    <n v="6"/>
    <n v="0.34"/>
    <x v="0"/>
    <x v="228"/>
    <n v="39"/>
  </r>
  <r>
    <d v="2013-09-22T00:00:00"/>
    <s v="ativada"/>
    <s v="preços onix 2013"/>
    <x v="12"/>
    <s v="qualificada"/>
    <n v="0.31"/>
    <n v="1"/>
    <n v="8"/>
    <n v="0.22"/>
    <x v="0"/>
    <x v="231"/>
    <n v="38"/>
  </r>
  <r>
    <d v="2013-09-20T00:00:00"/>
    <s v="ativada"/>
    <s v="onix 2014 1.4"/>
    <x v="13"/>
    <s v="qualificada"/>
    <n v="0.7"/>
    <n v="7"/>
    <n v="37"/>
    <n v="3.15"/>
    <x v="0"/>
    <x v="242"/>
    <n v="38"/>
  </r>
  <r>
    <d v="2013-08-28T00:00:00"/>
    <s v="ativada"/>
    <s v="onix 2014 1.0"/>
    <x v="13"/>
    <s v="qualificada"/>
    <n v="0.8"/>
    <n v="4"/>
    <n v="30"/>
    <n v="0.96"/>
    <x v="0"/>
    <x v="213"/>
    <n v="35"/>
  </r>
  <r>
    <d v="2013-09-03T00:00:00"/>
    <s v="ativada"/>
    <s v="valores onix 2013"/>
    <x v="12"/>
    <s v="qualificada"/>
    <n v="0.8"/>
    <n v="1"/>
    <n v="4"/>
    <n v="0.12"/>
    <x v="0"/>
    <x v="255"/>
    <n v="36"/>
  </r>
  <r>
    <d v="2013-09-04T00:00:00"/>
    <s v="ativada"/>
    <s v="onix LTZ 2012"/>
    <x v="10"/>
    <s v="qualificada"/>
    <n v="0.8"/>
    <n v="1"/>
    <n v="14"/>
    <n v="0.17"/>
    <x v="0"/>
    <x v="164"/>
    <n v="36"/>
  </r>
  <r>
    <d v="2013-09-01T00:00:00"/>
    <s v="ativada"/>
    <s v="quanto custa onix 2014"/>
    <x v="12"/>
    <s v="qualificada"/>
    <n v="0.8"/>
    <n v="2"/>
    <n v="8"/>
    <n v="0.45"/>
    <x v="0"/>
    <x v="195"/>
    <n v="35"/>
  </r>
  <r>
    <d v="2013-09-13T00:00:00"/>
    <s v="ativada"/>
    <s v="propaganda Onix"/>
    <x v="14"/>
    <s v="qualificada"/>
    <n v="0.8"/>
    <n v="1"/>
    <n v="10"/>
    <n v="0.27"/>
    <x v="0"/>
    <x v="191"/>
    <n v="37"/>
  </r>
  <r>
    <d v="2013-09-17T00:00:00"/>
    <s v="ativada"/>
    <s v="Onyx 2.0"/>
    <x v="13"/>
    <s v="qualificada"/>
    <n v="0.8"/>
    <n v="1"/>
    <n v="23"/>
    <n v="0.32"/>
    <x v="0"/>
    <x v="142"/>
    <n v="38"/>
  </r>
  <r>
    <d v="2013-09-11T00:00:00"/>
    <s v="ativada"/>
    <s v="valor Onix"/>
    <x v="12"/>
    <s v="qualificada"/>
    <n v="0.37"/>
    <n v="29"/>
    <n v="114"/>
    <n v="4.07"/>
    <x v="0"/>
    <x v="200"/>
    <n v="37"/>
  </r>
  <r>
    <d v="2013-08-30T00:00:00"/>
    <s v="ativada"/>
    <s v="Novo Onix LTZ chevrolet"/>
    <x v="10"/>
    <s v="qualificada"/>
    <n v="0.8"/>
    <n v="3"/>
    <n v="11"/>
    <n v="1.1599999999999999"/>
    <x v="0"/>
    <x v="253"/>
    <n v="35"/>
  </r>
  <r>
    <d v="2013-09-08T00:00:00"/>
    <s v="ativada"/>
    <s v="preços onix 2013"/>
    <x v="12"/>
    <s v="qualificada"/>
    <n v="0.31"/>
    <n v="4"/>
    <n v="11"/>
    <n v="0.67"/>
    <x v="0"/>
    <x v="231"/>
    <n v="36"/>
  </r>
  <r>
    <d v="2013-09-20T00:00:00"/>
    <s v="ativada"/>
    <s v="Onix LT quanto custa"/>
    <x v="12"/>
    <s v="qualificada"/>
    <n v="0.8"/>
    <n v="0"/>
    <n v="5"/>
    <n v="0"/>
    <x v="0"/>
    <x v="177"/>
    <n v="38"/>
  </r>
  <r>
    <d v="2013-09-28T00:00:00"/>
    <s v="ativada"/>
    <s v="quanto custa Onix"/>
    <x v="12"/>
    <s v="qualificada"/>
    <n v="0.3"/>
    <n v="9"/>
    <n v="24"/>
    <n v="1.46"/>
    <x v="0"/>
    <x v="151"/>
    <n v="39"/>
  </r>
  <r>
    <d v="2013-09-18T00:00:00"/>
    <s v="ativada"/>
    <s v="comercial onix 2014"/>
    <x v="14"/>
    <s v="qualificada"/>
    <n v="0.8"/>
    <n v="0"/>
    <n v="1"/>
    <n v="0"/>
    <x v="0"/>
    <x v="289"/>
    <n v="38"/>
  </r>
  <r>
    <d v="2013-09-25T00:00:00"/>
    <s v="ativada"/>
    <s v="valores onix 2014"/>
    <x v="12"/>
    <s v="qualificada"/>
    <n v="0.8"/>
    <n v="1"/>
    <n v="1"/>
    <n v="0.8"/>
    <x v="0"/>
    <x v="197"/>
    <n v="39"/>
  </r>
  <r>
    <d v="2013-09-16T00:00:00"/>
    <s v="ativada"/>
    <s v="onix LT 2014 valor"/>
    <x v="12"/>
    <s v="qualificada"/>
    <n v="0.8"/>
    <n v="0"/>
    <n v="1"/>
    <n v="0"/>
    <x v="0"/>
    <x v="268"/>
    <n v="38"/>
  </r>
  <r>
    <d v="2013-09-01T00:00:00"/>
    <s v="ativada"/>
    <s v="Onyx 1.8"/>
    <x v="13"/>
    <s v="qualificada"/>
    <n v="0.8"/>
    <n v="0"/>
    <n v="3"/>
    <n v="0"/>
    <x v="0"/>
    <x v="202"/>
    <n v="35"/>
  </r>
  <r>
    <d v="2013-09-19T00:00:00"/>
    <s v="ativada"/>
    <s v="Onix LTZ"/>
    <x v="10"/>
    <s v="qualificada"/>
    <n v="0.42"/>
    <n v="28"/>
    <n v="287"/>
    <n v="5.89"/>
    <x v="0"/>
    <x v="163"/>
    <n v="38"/>
  </r>
  <r>
    <d v="2013-09-10T00:00:00"/>
    <s v="ativada"/>
    <s v="onix LT 2013 preço"/>
    <x v="12"/>
    <s v="qualificada"/>
    <n v="0.8"/>
    <n v="2"/>
    <n v="2"/>
    <n v="0.4"/>
    <x v="0"/>
    <x v="185"/>
    <n v="37"/>
  </r>
  <r>
    <d v="2013-08-30T00:00:00"/>
    <s v="ativada"/>
    <s v="preços Onix"/>
    <x v="12"/>
    <s v="qualificada"/>
    <n v="0.32"/>
    <n v="13"/>
    <n v="58"/>
    <n v="2.21"/>
    <x v="0"/>
    <x v="143"/>
    <n v="35"/>
  </r>
  <r>
    <d v="2013-09-16T00:00:00"/>
    <s v="ativada"/>
    <s v="Onix especificações"/>
    <x v="17"/>
    <s v="qualificada"/>
    <n v="0.8"/>
    <n v="0"/>
    <n v="4"/>
    <n v="0"/>
    <x v="0"/>
    <x v="245"/>
    <n v="38"/>
  </r>
  <r>
    <d v="2013-09-05T00:00:00"/>
    <s v="ativada"/>
    <s v="Onix"/>
    <x v="11"/>
    <s v="qualificada"/>
    <n v="0.95"/>
    <n v="119"/>
    <n v="2740"/>
    <n v="40.119999999999997"/>
    <x v="0"/>
    <x v="138"/>
    <n v="36"/>
  </r>
  <r>
    <d v="2013-09-02T00:00:00"/>
    <s v="ativada"/>
    <s v="Onix news"/>
    <x v="18"/>
    <s v="qualificada"/>
    <n v="0.8"/>
    <n v="0"/>
    <n v="0"/>
    <n v="0"/>
    <x v="0"/>
    <x v="218"/>
    <n v="36"/>
  </r>
  <r>
    <d v="2013-09-20T00:00:00"/>
    <s v="ativada"/>
    <s v="preços Onix"/>
    <x v="12"/>
    <s v="qualificada"/>
    <n v="0.32"/>
    <n v="17"/>
    <n v="84"/>
    <n v="2.58"/>
    <x v="0"/>
    <x v="143"/>
    <n v="38"/>
  </r>
  <r>
    <d v="2013-08-31T00:00:00"/>
    <s v="ativada"/>
    <s v="Onix LTZ valor"/>
    <x v="12"/>
    <s v="qualificada"/>
    <n v="0.8"/>
    <n v="5"/>
    <n v="11"/>
    <n v="1.36"/>
    <x v="0"/>
    <x v="212"/>
    <n v="35"/>
  </r>
  <r>
    <d v="2013-09-23T00:00:00"/>
    <s v="ativada"/>
    <s v="propaganda Onix"/>
    <x v="14"/>
    <s v="qualificada"/>
    <n v="0.8"/>
    <n v="1"/>
    <n v="5"/>
    <n v="0.14000000000000001"/>
    <x v="0"/>
    <x v="191"/>
    <n v="39"/>
  </r>
  <r>
    <d v="2013-09-10T00:00:00"/>
    <s v="ativada"/>
    <s v="Onix LTZ preço"/>
    <x v="12"/>
    <s v="qualificada"/>
    <n v="0.8"/>
    <n v="8"/>
    <n v="48"/>
    <n v="3.52"/>
    <x v="0"/>
    <x v="161"/>
    <n v="37"/>
  </r>
  <r>
    <d v="2013-08-28T00:00:00"/>
    <s v="ativada"/>
    <s v="preço Onyx"/>
    <x v="12"/>
    <s v="qualificada"/>
    <n v="0.55000000000000004"/>
    <n v="23"/>
    <n v="133"/>
    <n v="4.3899999999999997"/>
    <x v="0"/>
    <x v="258"/>
    <n v="35"/>
  </r>
  <r>
    <d v="2013-09-13T00:00:00"/>
    <s v="ativada"/>
    <s v="onix LTZ 2013 preço"/>
    <x v="12"/>
    <s v="qualificada"/>
    <n v="0.8"/>
    <n v="3"/>
    <n v="10"/>
    <n v="0.74"/>
    <x v="0"/>
    <x v="223"/>
    <n v="37"/>
  </r>
  <r>
    <d v="2013-09-02T00:00:00"/>
    <s v="ativada"/>
    <s v="Novo Onix LT preço"/>
    <x v="12"/>
    <s v="qualificada"/>
    <n v="0.8"/>
    <n v="0"/>
    <n v="1"/>
    <n v="0"/>
    <x v="0"/>
    <x v="226"/>
    <n v="36"/>
  </r>
  <r>
    <d v="2013-09-24T00:00:00"/>
    <s v="ativada"/>
    <s v="qual o valor onix 2013"/>
    <x v="12"/>
    <s v="qualificada"/>
    <n v="0.8"/>
    <n v="0"/>
    <n v="1"/>
    <n v="0"/>
    <x v="0"/>
    <x v="270"/>
    <n v="39"/>
  </r>
  <r>
    <d v="2013-09-20T00:00:00"/>
    <s v="ativada"/>
    <s v="onix 2012 1.4"/>
    <x v="13"/>
    <s v="qualificada"/>
    <n v="0.48"/>
    <n v="0"/>
    <n v="14"/>
    <n v="0"/>
    <x v="0"/>
    <x v="194"/>
    <n v="38"/>
  </r>
  <r>
    <d v="2013-09-06T00:00:00"/>
    <s v="ativada"/>
    <s v="Onix 1.8"/>
    <x v="13"/>
    <s v="qualificada"/>
    <n v="0.8"/>
    <n v="5"/>
    <n v="24"/>
    <n v="2.59"/>
    <x v="0"/>
    <x v="246"/>
    <n v="36"/>
  </r>
  <r>
    <d v="2013-09-22T00:00:00"/>
    <s v="ativada"/>
    <s v="Onix 1.8"/>
    <x v="13"/>
    <s v="qualificada"/>
    <n v="0.8"/>
    <n v="0"/>
    <n v="9"/>
    <n v="0"/>
    <x v="0"/>
    <x v="246"/>
    <n v="38"/>
  </r>
  <r>
    <d v="2013-09-13T00:00:00"/>
    <s v="ativada"/>
    <s v="onix LTZ 2014 GM"/>
    <x v="10"/>
    <s v="baixo volume de pesquisa"/>
    <n v="0.8"/>
    <n v="0"/>
    <n v="2"/>
    <n v="0"/>
    <x v="0"/>
    <x v="162"/>
    <n v="37"/>
  </r>
  <r>
    <d v="2013-09-26T00:00:00"/>
    <s v="ativada"/>
    <s v="preços Onix"/>
    <x v="12"/>
    <s v="qualificada"/>
    <n v="0.32"/>
    <n v="15"/>
    <n v="90"/>
    <n v="1.95"/>
    <x v="0"/>
    <x v="143"/>
    <n v="39"/>
  </r>
  <r>
    <d v="2013-08-30T00:00:00"/>
    <s v="ativada"/>
    <s v="Onix LTZ valor"/>
    <x v="12"/>
    <s v="qualificada"/>
    <n v="0.8"/>
    <n v="0"/>
    <n v="9"/>
    <n v="0"/>
    <x v="0"/>
    <x v="212"/>
    <n v="35"/>
  </r>
  <r>
    <d v="2013-09-09T00:00:00"/>
    <s v="ativada"/>
    <s v="Onix mylink"/>
    <x v="15"/>
    <s v="qualificada"/>
    <n v="0.7"/>
    <n v="2"/>
    <n v="54"/>
    <n v="0.35"/>
    <x v="0"/>
    <x v="176"/>
    <n v="37"/>
  </r>
  <r>
    <d v="2013-09-15T00:00:00"/>
    <s v="ativada"/>
    <s v="Onix LTZ quanto custa"/>
    <x v="12"/>
    <s v="qualificada"/>
    <n v="0.8"/>
    <n v="1"/>
    <n v="2"/>
    <n v="0.03"/>
    <x v="0"/>
    <x v="241"/>
    <n v="37"/>
  </r>
  <r>
    <d v="2013-09-26T00:00:00"/>
    <s v="ativada"/>
    <s v="montar Onix"/>
    <x v="16"/>
    <s v="qualificada"/>
    <n v="0.9"/>
    <n v="1"/>
    <n v="5"/>
    <n v="0.5"/>
    <x v="0"/>
    <x v="149"/>
    <n v="39"/>
  </r>
  <r>
    <d v="2013-09-29T00:00:00"/>
    <s v="ativada"/>
    <s v="valor Onyx"/>
    <x v="12"/>
    <s v="qualificada"/>
    <n v="0.42"/>
    <n v="2"/>
    <n v="3"/>
    <n v="0.75"/>
    <x v="0"/>
    <x v="249"/>
    <n v="39"/>
  </r>
  <r>
    <d v="2013-09-10T00:00:00"/>
    <s v="ativada"/>
    <s v="quanto custa Onix"/>
    <x v="12"/>
    <s v="qualificada"/>
    <n v="0.3"/>
    <n v="15"/>
    <n v="73"/>
    <n v="3.01"/>
    <x v="0"/>
    <x v="151"/>
    <n v="37"/>
  </r>
  <r>
    <d v="2013-09-21T00:00:00"/>
    <s v="ativada"/>
    <s v="Onix"/>
    <x v="11"/>
    <s v="qualificada"/>
    <n v="0.95"/>
    <n v="263"/>
    <n v="2780"/>
    <n v="114.3"/>
    <x v="0"/>
    <x v="138"/>
    <n v="38"/>
  </r>
  <r>
    <d v="2013-09-23T00:00:00"/>
    <s v="ativada"/>
    <s v="Onyx 1.4"/>
    <x v="13"/>
    <s v="qualificada"/>
    <n v="0.47"/>
    <n v="5"/>
    <n v="83"/>
    <n v="1.84"/>
    <x v="0"/>
    <x v="251"/>
    <n v="39"/>
  </r>
  <r>
    <d v="2013-09-06T00:00:00"/>
    <s v="ativada"/>
    <s v="Onix LTZ valor"/>
    <x v="12"/>
    <s v="qualificada"/>
    <n v="0.8"/>
    <n v="3"/>
    <n v="8"/>
    <n v="0.56999999999999995"/>
    <x v="0"/>
    <x v="212"/>
    <n v="36"/>
  </r>
  <r>
    <d v="2013-09-13T00:00:00"/>
    <s v="ativada"/>
    <s v="Onyx"/>
    <x v="11"/>
    <s v="qualificada"/>
    <n v="0.6"/>
    <n v="8"/>
    <n v="116"/>
    <n v="2.4500000000000002"/>
    <x v="0"/>
    <x v="184"/>
    <n v="37"/>
  </r>
  <r>
    <d v="2013-09-17T00:00:00"/>
    <s v="ativada"/>
    <s v="Onix 1.4"/>
    <x v="13"/>
    <s v="qualificada"/>
    <n v="0.55000000000000004"/>
    <n v="46"/>
    <n v="582"/>
    <n v="12.63"/>
    <x v="0"/>
    <x v="168"/>
    <n v="38"/>
  </r>
  <r>
    <d v="2013-08-30T00:00:00"/>
    <s v="ativada"/>
    <s v="onix LTZ 2013 chevrolet"/>
    <x v="10"/>
    <s v="qualificada"/>
    <n v="0.8"/>
    <n v="1"/>
    <n v="1"/>
    <n v="0.12"/>
    <x v="0"/>
    <x v="173"/>
    <n v="35"/>
  </r>
  <r>
    <d v="2013-08-30T00:00:00"/>
    <s v="ativada"/>
    <s v="montar Onix"/>
    <x v="16"/>
    <s v="qualificada"/>
    <n v="0.9"/>
    <n v="1"/>
    <n v="4"/>
    <n v="0.09"/>
    <x v="0"/>
    <x v="149"/>
    <n v="35"/>
  </r>
  <r>
    <d v="2013-09-24T00:00:00"/>
    <s v="ativada"/>
    <s v="Onyx news"/>
    <x v="18"/>
    <s v="qualificada"/>
    <n v="0.8"/>
    <n v="0"/>
    <n v="2"/>
    <n v="0"/>
    <x v="0"/>
    <x v="208"/>
    <n v="39"/>
  </r>
  <r>
    <d v="2013-09-12T00:00:00"/>
    <s v="ativada"/>
    <s v="Onix 1.8"/>
    <x v="13"/>
    <s v="qualificada"/>
    <n v="0.8"/>
    <n v="0"/>
    <n v="21"/>
    <n v="0"/>
    <x v="0"/>
    <x v="246"/>
    <n v="37"/>
  </r>
  <r>
    <d v="2013-09-12T00:00:00"/>
    <s v="ativada"/>
    <s v="Onix LTZ"/>
    <x v="10"/>
    <s v="qualificada"/>
    <n v="0.42"/>
    <n v="40"/>
    <n v="347"/>
    <n v="7.28"/>
    <x v="0"/>
    <x v="163"/>
    <n v="37"/>
  </r>
  <r>
    <d v="2013-09-15T00:00:00"/>
    <s v="ativada"/>
    <s v="onix 2013 1.8"/>
    <x v="13"/>
    <s v="qualificada"/>
    <n v="0.8"/>
    <n v="0"/>
    <n v="1"/>
    <n v="0"/>
    <x v="0"/>
    <x v="278"/>
    <n v="37"/>
  </r>
  <r>
    <d v="2013-09-09T00:00:00"/>
    <s v="ativada"/>
    <s v="Onix LTZ GM"/>
    <x v="10"/>
    <s v="qualificada"/>
    <n v="0.8"/>
    <n v="6"/>
    <n v="16"/>
    <n v="1.68"/>
    <x v="0"/>
    <x v="217"/>
    <n v="37"/>
  </r>
  <r>
    <d v="2013-09-28T00:00:00"/>
    <s v="ativada"/>
    <s v="preço onix 2014"/>
    <x v="12"/>
    <s v="qualificada"/>
    <n v="0.18"/>
    <n v="25"/>
    <n v="115"/>
    <n v="2.6"/>
    <x v="0"/>
    <x v="159"/>
    <n v="39"/>
  </r>
  <r>
    <d v="2013-08-29T00:00:00"/>
    <s v="ativada"/>
    <s v="carro Onix LTZ"/>
    <x v="10"/>
    <s v="qualificada"/>
    <n v="0.8"/>
    <n v="1"/>
    <n v="2"/>
    <n v="0.21"/>
    <x v="0"/>
    <x v="188"/>
    <n v="35"/>
  </r>
  <r>
    <d v="2013-09-05T00:00:00"/>
    <s v="ativada"/>
    <s v="Onix LTZ GM"/>
    <x v="10"/>
    <s v="qualificada"/>
    <n v="0.8"/>
    <n v="0"/>
    <n v="14"/>
    <n v="0"/>
    <x v="0"/>
    <x v="217"/>
    <n v="36"/>
  </r>
  <r>
    <d v="2013-09-02T00:00:00"/>
    <s v="ativada"/>
    <s v="onix LT 2014 preço"/>
    <x v="12"/>
    <s v="qualificada"/>
    <n v="0.8"/>
    <n v="0"/>
    <n v="1"/>
    <n v="0"/>
    <x v="0"/>
    <x v="259"/>
    <n v="36"/>
  </r>
  <r>
    <d v="2013-08-31T00:00:00"/>
    <s v="ativada"/>
    <s v="Onix LS preço"/>
    <x v="12"/>
    <s v="qualificada"/>
    <n v="0.8"/>
    <n v="1"/>
    <n v="3"/>
    <n v="0.78"/>
    <x v="0"/>
    <x v="198"/>
    <n v="35"/>
  </r>
  <r>
    <d v="2013-09-11T00:00:00"/>
    <s v="ativada"/>
    <s v="Novo Onix LTZ"/>
    <x v="10"/>
    <s v="qualificada"/>
    <n v="0.8"/>
    <n v="2"/>
    <n v="8"/>
    <n v="0.08"/>
    <x v="0"/>
    <x v="196"/>
    <n v="37"/>
  </r>
  <r>
    <d v="2013-09-08T00:00:00"/>
    <s v="ativada"/>
    <s v="Novo Onix LTZ"/>
    <x v="10"/>
    <s v="qualificada"/>
    <n v="0.8"/>
    <n v="0"/>
    <n v="5"/>
    <n v="0"/>
    <x v="0"/>
    <x v="196"/>
    <n v="36"/>
  </r>
  <r>
    <d v="2013-09-23T00:00:00"/>
    <s v="ativada"/>
    <s v="onix 2014 1.8"/>
    <x v="13"/>
    <s v="qualificada"/>
    <n v="0.8"/>
    <n v="0"/>
    <n v="0"/>
    <n v="0"/>
    <x v="0"/>
    <x v="225"/>
    <n v="39"/>
  </r>
  <r>
    <d v="2013-09-07T00:00:00"/>
    <s v="ativada"/>
    <s v="Onix especificações"/>
    <x v="17"/>
    <s v="qualificada"/>
    <n v="0.8"/>
    <n v="0"/>
    <n v="5"/>
    <n v="0"/>
    <x v="0"/>
    <x v="245"/>
    <n v="36"/>
  </r>
  <r>
    <d v="2013-09-20T00:00:00"/>
    <s v="ativada"/>
    <s v="Onyx news"/>
    <x v="18"/>
    <s v="qualificada"/>
    <n v="0.8"/>
    <n v="0"/>
    <n v="3"/>
    <n v="0"/>
    <x v="0"/>
    <x v="208"/>
    <n v="38"/>
  </r>
  <r>
    <d v="2013-09-27T00:00:00"/>
    <s v="ativada"/>
    <s v="montar Onix"/>
    <x v="16"/>
    <s v="qualificada"/>
    <n v="0.9"/>
    <n v="0"/>
    <n v="2"/>
    <n v="0"/>
    <x v="0"/>
    <x v="149"/>
    <n v="39"/>
  </r>
  <r>
    <d v="2013-09-18T00:00:00"/>
    <s v="ativada"/>
    <s v="preço onix 2013"/>
    <x v="12"/>
    <s v="qualificada"/>
    <n v="0.34"/>
    <n v="27"/>
    <n v="166"/>
    <n v="3.75"/>
    <x v="0"/>
    <x v="204"/>
    <n v="38"/>
  </r>
  <r>
    <d v="2013-09-03T00:00:00"/>
    <s v="ativada"/>
    <s v="[Onix]"/>
    <x v="11"/>
    <s v="qualificada"/>
    <n v="0.65"/>
    <n v="1114"/>
    <n v="7768"/>
    <n v="163.02000000000001"/>
    <x v="0"/>
    <x v="138"/>
    <n v="36"/>
  </r>
  <r>
    <d v="2013-09-04T00:00:00"/>
    <s v="ativada"/>
    <s v="Onix"/>
    <x v="11"/>
    <s v="qualificada"/>
    <n v="0.95"/>
    <n v="150"/>
    <n v="2698"/>
    <n v="45.86"/>
    <x v="0"/>
    <x v="138"/>
    <n v="36"/>
  </r>
  <r>
    <d v="2013-09-20T00:00:00"/>
    <s v="ativada"/>
    <s v="[preço Onix]"/>
    <x v="12"/>
    <s v="qualificada"/>
    <n v="0.36"/>
    <n v="19"/>
    <n v="86"/>
    <n v="3.66"/>
    <x v="0"/>
    <x v="180"/>
    <n v="38"/>
  </r>
  <r>
    <d v="2013-09-19T00:00:00"/>
    <s v="ativada"/>
    <s v="monte Onyx"/>
    <x v="16"/>
    <s v="qualificada"/>
    <n v="0.8"/>
    <n v="1"/>
    <n v="5"/>
    <n v="0.17"/>
    <x v="0"/>
    <x v="236"/>
    <n v="38"/>
  </r>
  <r>
    <d v="2013-08-31T00:00:00"/>
    <s v="ativada"/>
    <s v="preço Onyx"/>
    <x v="12"/>
    <s v="qualificada"/>
    <n v="0.55000000000000004"/>
    <n v="26"/>
    <n v="172"/>
    <n v="7.05"/>
    <x v="0"/>
    <x v="258"/>
    <n v="35"/>
  </r>
  <r>
    <d v="2013-09-05T00:00:00"/>
    <s v="ativada"/>
    <s v="onix LTZ 2012"/>
    <x v="10"/>
    <s v="qualificada"/>
    <n v="0.8"/>
    <n v="2"/>
    <n v="19"/>
    <n v="0.28999999999999998"/>
    <x v="0"/>
    <x v="164"/>
    <n v="36"/>
  </r>
  <r>
    <d v="2013-09-18T00:00:00"/>
    <s v="ativada"/>
    <s v="qual o valor Onix"/>
    <x v="12"/>
    <s v="qualificada"/>
    <n v="0.8"/>
    <n v="4"/>
    <n v="6"/>
    <n v="1.19"/>
    <x v="0"/>
    <x v="224"/>
    <n v="38"/>
  </r>
  <r>
    <d v="2013-09-29T00:00:00"/>
    <s v="ativada"/>
    <s v="[Onix]"/>
    <x v="11"/>
    <s v="qualificada"/>
    <n v="0.65"/>
    <n v="1010"/>
    <n v="6609"/>
    <n v="217.71"/>
    <x v="0"/>
    <x v="138"/>
    <n v="39"/>
  </r>
  <r>
    <d v="2013-09-27T00:00:00"/>
    <s v="ativada"/>
    <s v="Onix LTZ chevrolet"/>
    <x v="10"/>
    <s v="qualificada"/>
    <n v="0.65"/>
    <n v="19"/>
    <n v="74"/>
    <n v="6.19"/>
    <x v="0"/>
    <x v="137"/>
    <n v="39"/>
  </r>
  <r>
    <d v="2013-09-04T00:00:00"/>
    <s v="ativada"/>
    <s v="preço onix 2014"/>
    <x v="12"/>
    <s v="qualificada"/>
    <n v="0.18"/>
    <n v="24"/>
    <n v="126"/>
    <n v="2.35"/>
    <x v="0"/>
    <x v="159"/>
    <n v="36"/>
  </r>
  <r>
    <d v="2013-09-04T00:00:00"/>
    <s v="ativada"/>
    <s v="Onix LT valor"/>
    <x v="12"/>
    <s v="qualificada"/>
    <n v="0.8"/>
    <n v="1"/>
    <n v="8"/>
    <n v="0.34"/>
    <x v="0"/>
    <x v="166"/>
    <n v="36"/>
  </r>
  <r>
    <d v="2013-09-14T00:00:00"/>
    <s v="ativada"/>
    <s v="onix LTZ 2013"/>
    <x v="10"/>
    <s v="qualificada"/>
    <n v="0.8"/>
    <n v="1"/>
    <n v="3"/>
    <n v="0.11"/>
    <x v="0"/>
    <x v="144"/>
    <n v="37"/>
  </r>
  <r>
    <d v="2013-09-25T00:00:00"/>
    <s v="ativada"/>
    <s v="Onix LTZ GM"/>
    <x v="10"/>
    <s v="qualificada"/>
    <n v="0.8"/>
    <n v="2"/>
    <n v="5"/>
    <n v="0.8"/>
    <x v="0"/>
    <x v="217"/>
    <n v="39"/>
  </r>
  <r>
    <d v="2013-09-05T00:00:00"/>
    <s v="ativada"/>
    <s v="valores Onix"/>
    <x v="12"/>
    <s v="qualificada"/>
    <n v="0.25"/>
    <n v="2"/>
    <n v="22"/>
    <n v="0.32"/>
    <x v="0"/>
    <x v="153"/>
    <n v="36"/>
  </r>
  <r>
    <d v="2013-08-29T00:00:00"/>
    <s v="ativada"/>
    <s v="Onyx news"/>
    <x v="18"/>
    <s v="qualificada"/>
    <n v="0.8"/>
    <n v="0"/>
    <n v="11"/>
    <n v="0"/>
    <x v="0"/>
    <x v="208"/>
    <n v="35"/>
  </r>
  <r>
    <d v="2013-09-27T00:00:00"/>
    <s v="ativada"/>
    <s v="Onix GM mylink"/>
    <x v="15"/>
    <s v="qualificada"/>
    <n v="0.8"/>
    <n v="0"/>
    <n v="4"/>
    <n v="0"/>
    <x v="0"/>
    <x v="206"/>
    <n v="39"/>
  </r>
  <r>
    <d v="2013-09-02T00:00:00"/>
    <s v="ativada"/>
    <s v="valor novo Onix"/>
    <x v="12"/>
    <s v="qualificada"/>
    <n v="0.8"/>
    <n v="7"/>
    <n v="16"/>
    <n v="1.1299999999999999"/>
    <x v="0"/>
    <x v="262"/>
    <n v="36"/>
  </r>
  <r>
    <d v="2013-09-23T00:00:00"/>
    <s v="ativada"/>
    <s v="Onyx my link"/>
    <x v="15"/>
    <s v="qualificada"/>
    <n v="1"/>
    <n v="0"/>
    <n v="13"/>
    <n v="0"/>
    <x v="0"/>
    <x v="237"/>
    <n v="39"/>
  </r>
  <r>
    <d v="2013-08-28T00:00:00"/>
    <s v="ativada"/>
    <s v="preços onix 2013"/>
    <x v="12"/>
    <s v="qualificada"/>
    <n v="0.31"/>
    <n v="4"/>
    <n v="10"/>
    <n v="0.68"/>
    <x v="0"/>
    <x v="231"/>
    <n v="35"/>
  </r>
  <r>
    <d v="2013-09-21T00:00:00"/>
    <s v="ativada"/>
    <s v="onix LTZ 2014 preço"/>
    <x v="12"/>
    <s v="qualificada"/>
    <n v="0.8"/>
    <n v="1"/>
    <n v="4"/>
    <n v="7.0000000000000007E-2"/>
    <x v="0"/>
    <x v="155"/>
    <n v="38"/>
  </r>
  <r>
    <d v="2013-08-31T00:00:00"/>
    <s v="ativada"/>
    <s v="Novo Onix LTZ preço"/>
    <x v="12"/>
    <s v="qualificada"/>
    <n v="0.8"/>
    <n v="0"/>
    <n v="2"/>
    <n v="0"/>
    <x v="0"/>
    <x v="178"/>
    <n v="35"/>
  </r>
  <r>
    <d v="2013-09-17T00:00:00"/>
    <s v="ativada"/>
    <s v="valores Onix"/>
    <x v="12"/>
    <s v="qualificada"/>
    <n v="0.25"/>
    <n v="2"/>
    <n v="20"/>
    <n v="0.33"/>
    <x v="0"/>
    <x v="153"/>
    <n v="38"/>
  </r>
  <r>
    <d v="2013-09-24T00:00:00"/>
    <s v="ativada"/>
    <s v="preço novo Onix"/>
    <x v="12"/>
    <s v="qualificada"/>
    <n v="0.23"/>
    <n v="6"/>
    <n v="19"/>
    <n v="0.86"/>
    <x v="0"/>
    <x v="169"/>
    <n v="39"/>
  </r>
  <r>
    <d v="2013-08-29T00:00:00"/>
    <s v="ativada"/>
    <s v="preço Onix"/>
    <x v="12"/>
    <s v="qualificada"/>
    <n v="0.36"/>
    <n v="423"/>
    <n v="1523"/>
    <n v="82.63"/>
    <x v="0"/>
    <x v="180"/>
    <n v="35"/>
  </r>
  <r>
    <d v="2013-09-09T00:00:00"/>
    <s v="ativada"/>
    <s v="Onix news"/>
    <x v="18"/>
    <s v="qualificada"/>
    <n v="0.8"/>
    <n v="0"/>
    <n v="3"/>
    <n v="0"/>
    <x v="0"/>
    <x v="218"/>
    <n v="37"/>
  </r>
  <r>
    <d v="2013-09-17T00:00:00"/>
    <s v="ativada"/>
    <s v="Onix my link"/>
    <x v="15"/>
    <s v="qualificada"/>
    <n v="0.8"/>
    <n v="2"/>
    <n v="18"/>
    <n v="0.34"/>
    <x v="0"/>
    <x v="183"/>
    <n v="38"/>
  </r>
  <r>
    <d v="2013-09-16T00:00:00"/>
    <s v="ativada"/>
    <s v="Onix 2013 mylink"/>
    <x v="15"/>
    <s v="qualificada"/>
    <n v="0.8"/>
    <n v="0"/>
    <n v="4"/>
    <n v="0"/>
    <x v="0"/>
    <x v="232"/>
    <n v="38"/>
  </r>
  <r>
    <d v="2013-09-16T00:00:00"/>
    <s v="ativada"/>
    <s v="preços Onix"/>
    <x v="12"/>
    <s v="qualificada"/>
    <n v="0.32"/>
    <n v="12"/>
    <n v="60"/>
    <n v="1.46"/>
    <x v="0"/>
    <x v="143"/>
    <n v="38"/>
  </r>
  <r>
    <d v="2013-09-29T00:00:00"/>
    <s v="ativada"/>
    <s v="preço Onix"/>
    <x v="12"/>
    <s v="qualificada"/>
    <n v="0.36"/>
    <n v="117"/>
    <n v="653"/>
    <n v="25.17"/>
    <x v="0"/>
    <x v="180"/>
    <n v="39"/>
  </r>
  <r>
    <d v="2013-09-21T00:00:00"/>
    <s v="ativada"/>
    <s v="onix 2012 1.4"/>
    <x v="13"/>
    <s v="qualificada"/>
    <n v="0.48"/>
    <n v="0"/>
    <n v="12"/>
    <n v="0"/>
    <x v="0"/>
    <x v="194"/>
    <n v="38"/>
  </r>
  <r>
    <d v="2013-09-08T00:00:00"/>
    <s v="ativada"/>
    <s v="propaganda Onix"/>
    <x v="14"/>
    <s v="qualificada"/>
    <n v="0.8"/>
    <n v="0"/>
    <n v="8"/>
    <n v="0"/>
    <x v="0"/>
    <x v="191"/>
    <n v="36"/>
  </r>
  <r>
    <d v="2013-08-30T00:00:00"/>
    <s v="ativada"/>
    <s v="preços novo Onix"/>
    <x v="12"/>
    <s v="qualificada"/>
    <n v="0.25"/>
    <n v="3"/>
    <n v="10"/>
    <n v="0.27"/>
    <x v="0"/>
    <x v="230"/>
    <n v="35"/>
  </r>
  <r>
    <d v="2013-09-11T00:00:00"/>
    <s v="ativada"/>
    <s v="Onix especificações"/>
    <x v="17"/>
    <s v="qualificada"/>
    <n v="0.8"/>
    <n v="0"/>
    <n v="11"/>
    <n v="0"/>
    <x v="0"/>
    <x v="245"/>
    <n v="37"/>
  </r>
  <r>
    <d v="2013-09-19T00:00:00"/>
    <s v="ativada"/>
    <s v="preço novo onix 2014"/>
    <x v="12"/>
    <s v="qualificada"/>
    <n v="0.8"/>
    <n v="4"/>
    <n v="12"/>
    <n v="1.94"/>
    <x v="0"/>
    <x v="167"/>
    <n v="38"/>
  </r>
  <r>
    <d v="2013-08-30T00:00:00"/>
    <s v="ativada"/>
    <s v="onix 2014 1.4"/>
    <x v="13"/>
    <s v="qualificada"/>
    <n v="0.7"/>
    <n v="4"/>
    <n v="36"/>
    <n v="1.63"/>
    <x v="0"/>
    <x v="242"/>
    <n v="35"/>
  </r>
  <r>
    <d v="2013-09-16T00:00:00"/>
    <s v="ativada"/>
    <s v="Onix LTZ valor"/>
    <x v="12"/>
    <s v="qualificada"/>
    <n v="0.8"/>
    <n v="1"/>
    <n v="3"/>
    <n v="0.08"/>
    <x v="0"/>
    <x v="212"/>
    <n v="38"/>
  </r>
  <r>
    <d v="2013-09-16T00:00:00"/>
    <s v="ativada"/>
    <s v="valor Onyx"/>
    <x v="12"/>
    <s v="qualificada"/>
    <n v="0.42"/>
    <n v="0"/>
    <n v="5"/>
    <n v="0"/>
    <x v="0"/>
    <x v="249"/>
    <n v="38"/>
  </r>
  <r>
    <d v="2013-08-31T00:00:00"/>
    <s v="ativada"/>
    <s v="Onyx mylink"/>
    <x v="15"/>
    <s v="qualificada"/>
    <n v="0.56000000000000005"/>
    <n v="0"/>
    <n v="11"/>
    <n v="0"/>
    <x v="0"/>
    <x v="215"/>
    <n v="35"/>
  </r>
  <r>
    <d v="2013-09-13T00:00:00"/>
    <s v="ativada"/>
    <s v="Onix"/>
    <x v="11"/>
    <s v="qualificada"/>
    <n v="0.95"/>
    <n v="173"/>
    <n v="2487"/>
    <n v="55.34"/>
    <x v="0"/>
    <x v="138"/>
    <n v="37"/>
  </r>
  <r>
    <d v="2013-09-26T00:00:00"/>
    <s v="ativada"/>
    <s v="Onix 2.0"/>
    <x v="13"/>
    <s v="qualificada"/>
    <n v="0.28000000000000003"/>
    <n v="1"/>
    <n v="3"/>
    <n v="0.24"/>
    <x v="0"/>
    <x v="201"/>
    <n v="39"/>
  </r>
  <r>
    <d v="2013-09-09T00:00:00"/>
    <s v="ativada"/>
    <s v="Onix chevrolet mylink"/>
    <x v="15"/>
    <s v="qualificada"/>
    <n v="0.8"/>
    <n v="1"/>
    <n v="5"/>
    <n v="0.56000000000000005"/>
    <x v="0"/>
    <x v="147"/>
    <n v="37"/>
  </r>
  <r>
    <d v="2013-09-15T00:00:00"/>
    <s v="ativada"/>
    <s v="montar Onix"/>
    <x v="16"/>
    <s v="qualificada"/>
    <n v="0.9"/>
    <n v="2"/>
    <n v="5"/>
    <n v="0.49"/>
    <x v="0"/>
    <x v="149"/>
    <n v="37"/>
  </r>
  <r>
    <d v="2013-09-28T00:00:00"/>
    <s v="ativada"/>
    <s v="Onix LTZ preços"/>
    <x v="12"/>
    <s v="qualificada"/>
    <n v="0.8"/>
    <n v="0"/>
    <n v="2"/>
    <n v="0"/>
    <x v="0"/>
    <x v="193"/>
    <n v="39"/>
  </r>
  <r>
    <d v="2013-09-25T00:00:00"/>
    <s v="ativada"/>
    <s v="preço onix 2014"/>
    <x v="12"/>
    <s v="qualificada"/>
    <n v="0.18"/>
    <n v="27"/>
    <n v="131"/>
    <n v="2.84"/>
    <x v="0"/>
    <x v="159"/>
    <n v="39"/>
  </r>
  <r>
    <d v="2013-09-21T00:00:00"/>
    <s v="ativada"/>
    <s v="preço Onyx"/>
    <x v="12"/>
    <s v="qualificada"/>
    <n v="0.55000000000000004"/>
    <n v="8"/>
    <n v="50"/>
    <n v="3.61"/>
    <x v="0"/>
    <x v="258"/>
    <n v="38"/>
  </r>
  <r>
    <d v="2013-09-15T00:00:00"/>
    <s v="ativada"/>
    <s v="preços onix 2014"/>
    <x v="12"/>
    <s v="qualificada"/>
    <n v="0.8"/>
    <n v="4"/>
    <n v="33"/>
    <n v="1.46"/>
    <x v="0"/>
    <x v="209"/>
    <n v="37"/>
  </r>
  <r>
    <d v="2013-09-13T00:00:00"/>
    <s v="ativada"/>
    <s v="monte Onyx"/>
    <x v="16"/>
    <s v="qualificada"/>
    <n v="0.8"/>
    <n v="2"/>
    <n v="8"/>
    <n v="0.56999999999999995"/>
    <x v="0"/>
    <x v="236"/>
    <n v="37"/>
  </r>
  <r>
    <d v="2013-09-28T00:00:00"/>
    <s v="ativada"/>
    <s v="valor Onyx"/>
    <x v="12"/>
    <s v="qualificada"/>
    <n v="0.42"/>
    <n v="2"/>
    <n v="4"/>
    <n v="0.59"/>
    <x v="0"/>
    <x v="249"/>
    <n v="39"/>
  </r>
  <r>
    <d v="2013-09-01T00:00:00"/>
    <s v="ativada"/>
    <s v="Onix detalhes"/>
    <x v="17"/>
    <s v="qualificada"/>
    <n v="0.8"/>
    <n v="1"/>
    <n v="2"/>
    <n v="0.71"/>
    <x v="0"/>
    <x v="229"/>
    <n v="35"/>
  </r>
  <r>
    <d v="2013-09-22T00:00:00"/>
    <s v="ativada"/>
    <s v="onix 2014 1.0"/>
    <x v="13"/>
    <s v="qualificada"/>
    <n v="0.8"/>
    <n v="1"/>
    <n v="8"/>
    <n v="0.72"/>
    <x v="0"/>
    <x v="213"/>
    <n v="38"/>
  </r>
  <r>
    <d v="2013-09-09T00:00:00"/>
    <s v="ativada"/>
    <s v="[preço Onix]"/>
    <x v="12"/>
    <s v="qualificada"/>
    <n v="0.36"/>
    <n v="28"/>
    <n v="150"/>
    <n v="2.94"/>
    <x v="0"/>
    <x v="180"/>
    <n v="37"/>
  </r>
  <r>
    <d v="2013-09-19T00:00:00"/>
    <s v="ativada"/>
    <s v="Novo Onix LTZ"/>
    <x v="10"/>
    <s v="qualificada"/>
    <n v="0.8"/>
    <n v="2"/>
    <n v="8"/>
    <n v="1.22"/>
    <x v="0"/>
    <x v="196"/>
    <n v="38"/>
  </r>
  <r>
    <d v="2013-09-10T00:00:00"/>
    <s v="ativada"/>
    <s v="[Onix]"/>
    <x v="11"/>
    <s v="qualificada"/>
    <n v="0.65"/>
    <n v="1077"/>
    <n v="7400"/>
    <n v="159.03"/>
    <x v="0"/>
    <x v="138"/>
    <n v="37"/>
  </r>
  <r>
    <d v="2013-09-22T00:00:00"/>
    <s v="ativada"/>
    <s v="valor novo Onix"/>
    <x v="12"/>
    <s v="qualificada"/>
    <n v="0.8"/>
    <n v="1"/>
    <n v="6"/>
    <n v="0.1"/>
    <x v="0"/>
    <x v="262"/>
    <n v="38"/>
  </r>
  <r>
    <d v="2013-09-09T00:00:00"/>
    <s v="ativada"/>
    <s v="[Onix]"/>
    <x v="11"/>
    <s v="qualificada"/>
    <n v="0.65"/>
    <n v="1159"/>
    <n v="7977"/>
    <n v="167.62"/>
    <x v="0"/>
    <x v="138"/>
    <n v="37"/>
  </r>
  <r>
    <d v="2013-09-23T00:00:00"/>
    <s v="ativada"/>
    <s v="preço novo onix 2013"/>
    <x v="12"/>
    <s v="qualificada"/>
    <n v="0.8"/>
    <n v="1"/>
    <n v="3"/>
    <n v="0.25"/>
    <x v="0"/>
    <x v="170"/>
    <n v="39"/>
  </r>
  <r>
    <d v="2013-09-03T00:00:00"/>
    <s v="ativada"/>
    <s v="monte Onix"/>
    <x v="16"/>
    <s v="qualificada"/>
    <n v="0.3"/>
    <n v="22"/>
    <n v="54"/>
    <n v="1.57"/>
    <x v="0"/>
    <x v="175"/>
    <n v="36"/>
  </r>
  <r>
    <d v="2013-09-05T00:00:00"/>
    <s v="ativada"/>
    <s v="[Onix]"/>
    <x v="11"/>
    <s v="qualificada"/>
    <n v="0.65"/>
    <n v="1007"/>
    <n v="6512"/>
    <n v="149.62"/>
    <x v="0"/>
    <x v="138"/>
    <n v="36"/>
  </r>
  <r>
    <d v="2013-09-01T00:00:00"/>
    <s v="ativada"/>
    <s v="Onix LT preço"/>
    <x v="12"/>
    <s v="qualificada"/>
    <n v="0.54"/>
    <n v="1"/>
    <n v="12"/>
    <n v="0.38"/>
    <x v="0"/>
    <x v="220"/>
    <n v="35"/>
  </r>
  <r>
    <d v="2013-09-07T00:00:00"/>
    <s v="ativada"/>
    <s v="carro Onix LTZ"/>
    <x v="10"/>
    <s v="qualificada"/>
    <n v="0.8"/>
    <n v="0"/>
    <n v="1"/>
    <n v="0"/>
    <x v="0"/>
    <x v="188"/>
    <n v="36"/>
  </r>
  <r>
    <d v="2013-09-20T00:00:00"/>
    <s v="ativada"/>
    <s v="montar o seu Onix"/>
    <x v="16"/>
    <s v="qualificada"/>
    <n v="0.8"/>
    <n v="21"/>
    <n v="49"/>
    <n v="4.04"/>
    <x v="0"/>
    <x v="216"/>
    <n v="38"/>
  </r>
  <r>
    <d v="2013-09-24T00:00:00"/>
    <s v="ativada"/>
    <s v="comercial Onix"/>
    <x v="14"/>
    <s v="qualificada"/>
    <n v="0.9"/>
    <n v="0"/>
    <n v="10"/>
    <n v="0"/>
    <x v="0"/>
    <x v="146"/>
    <n v="39"/>
  </r>
  <r>
    <d v="2013-09-24T00:00:00"/>
    <s v="ativada"/>
    <s v="Onyx LTZ"/>
    <x v="10"/>
    <s v="qualificada"/>
    <n v="0.44"/>
    <n v="1"/>
    <n v="3"/>
    <n v="0.33"/>
    <x v="0"/>
    <x v="152"/>
    <n v="39"/>
  </r>
  <r>
    <d v="2013-09-25T00:00:00"/>
    <s v="ativada"/>
    <s v="onix LT 2013 preço"/>
    <x v="12"/>
    <s v="qualificada"/>
    <n v="0.8"/>
    <n v="0"/>
    <n v="5"/>
    <n v="0"/>
    <x v="0"/>
    <x v="185"/>
    <n v="39"/>
  </r>
  <r>
    <d v="2013-09-15T00:00:00"/>
    <s v="ativada"/>
    <s v="propaganda onix 2014"/>
    <x v="14"/>
    <s v="qualificada"/>
    <n v="0.8"/>
    <n v="0"/>
    <n v="1"/>
    <n v="0"/>
    <x v="0"/>
    <x v="260"/>
    <n v="37"/>
  </r>
  <r>
    <d v="2013-09-02T00:00:00"/>
    <s v="ativada"/>
    <s v="onix LT 2012 preço"/>
    <x v="12"/>
    <s v="qualificada"/>
    <n v="0.8"/>
    <n v="0"/>
    <n v="1"/>
    <n v="0"/>
    <x v="0"/>
    <x v="214"/>
    <n v="36"/>
  </r>
  <r>
    <d v="2013-09-19T00:00:00"/>
    <s v="ativada"/>
    <s v="Onix 2014 mylink"/>
    <x v="15"/>
    <s v="qualificada"/>
    <n v="0.8"/>
    <n v="0"/>
    <n v="1"/>
    <n v="0"/>
    <x v="0"/>
    <x v="279"/>
    <n v="38"/>
  </r>
  <r>
    <d v="2013-09-04T00:00:00"/>
    <s v="ativada"/>
    <s v="valor onix 2012"/>
    <x v="12"/>
    <s v="qualificada"/>
    <n v="0.46"/>
    <n v="0"/>
    <n v="2"/>
    <n v="0"/>
    <x v="0"/>
    <x v="154"/>
    <n v="36"/>
  </r>
  <r>
    <d v="2013-09-15T00:00:00"/>
    <s v="ativada"/>
    <s v="quanto custa onix 2012"/>
    <x v="12"/>
    <s v="qualificada"/>
    <n v="0.8"/>
    <n v="1"/>
    <n v="7"/>
    <n v="0.31"/>
    <x v="0"/>
    <x v="186"/>
    <n v="37"/>
  </r>
  <r>
    <d v="2013-09-23T00:00:00"/>
    <s v="ativada"/>
    <s v="novo Onix 1.4"/>
    <x v="13"/>
    <s v="qualificada"/>
    <n v="0.8"/>
    <n v="1"/>
    <n v="9"/>
    <n v="0.08"/>
    <x v="0"/>
    <x v="221"/>
    <n v="39"/>
  </r>
  <r>
    <d v="2013-09-10T00:00:00"/>
    <s v="ativada"/>
    <s v="onix 2013 1.4"/>
    <x v="13"/>
    <s v="qualificada"/>
    <n v="0.8"/>
    <n v="3"/>
    <n v="36"/>
    <n v="1.34"/>
    <x v="0"/>
    <x v="256"/>
    <n v="37"/>
  </r>
  <r>
    <d v="2013-09-11T00:00:00"/>
    <s v="ativada"/>
    <s v="preços onix 2014"/>
    <x v="12"/>
    <s v="qualificada"/>
    <n v="0.8"/>
    <n v="6"/>
    <n v="42"/>
    <n v="2.38"/>
    <x v="0"/>
    <x v="209"/>
    <n v="37"/>
  </r>
  <r>
    <d v="2013-09-01T00:00:00"/>
    <s v="ativada"/>
    <s v="Novo Onix LTZ chevrolet"/>
    <x v="10"/>
    <s v="qualificada"/>
    <n v="0.8"/>
    <n v="2"/>
    <n v="12"/>
    <n v="0.75"/>
    <x v="0"/>
    <x v="253"/>
    <n v="35"/>
  </r>
  <r>
    <d v="2013-09-17T00:00:00"/>
    <s v="ativada"/>
    <s v="valor onix 2013"/>
    <x v="12"/>
    <s v="qualificada"/>
    <n v="0.3"/>
    <n v="8"/>
    <n v="28"/>
    <n v="1.42"/>
    <x v="0"/>
    <x v="235"/>
    <n v="38"/>
  </r>
  <r>
    <d v="2013-09-23T00:00:00"/>
    <s v="ativada"/>
    <s v="preço novo Onix"/>
    <x v="12"/>
    <s v="qualificada"/>
    <n v="0.23"/>
    <n v="5"/>
    <n v="16"/>
    <n v="0.64"/>
    <x v="0"/>
    <x v="169"/>
    <n v="39"/>
  </r>
  <r>
    <d v="2013-09-14T00:00:00"/>
    <s v="ativada"/>
    <s v="novo Onix"/>
    <x v="11"/>
    <s v="qualificada"/>
    <n v="0.38"/>
    <n v="19"/>
    <n v="99"/>
    <n v="2.4300000000000002"/>
    <x v="0"/>
    <x v="171"/>
    <n v="37"/>
  </r>
  <r>
    <d v="2013-09-14T00:00:00"/>
    <s v="ativada"/>
    <s v="onix 2013 1.4"/>
    <x v="13"/>
    <s v="qualificada"/>
    <n v="0.8"/>
    <n v="6"/>
    <n v="50"/>
    <n v="1.63"/>
    <x v="0"/>
    <x v="256"/>
    <n v="37"/>
  </r>
  <r>
    <d v="2013-09-16T00:00:00"/>
    <s v="ativada"/>
    <s v="novo Onix 1.4"/>
    <x v="13"/>
    <s v="qualificada"/>
    <n v="0.8"/>
    <n v="0"/>
    <n v="8"/>
    <n v="0"/>
    <x v="0"/>
    <x v="221"/>
    <n v="38"/>
  </r>
  <r>
    <d v="2013-09-21T00:00:00"/>
    <s v="ativada"/>
    <s v="onix LT 2013 preço"/>
    <x v="12"/>
    <s v="qualificada"/>
    <n v="0.8"/>
    <n v="0"/>
    <n v="2"/>
    <n v="0"/>
    <x v="0"/>
    <x v="185"/>
    <n v="38"/>
  </r>
  <r>
    <d v="2013-09-26T00:00:00"/>
    <s v="ativada"/>
    <s v="Onix my link"/>
    <x v="15"/>
    <s v="qualificada"/>
    <n v="0.8"/>
    <n v="0"/>
    <n v="24"/>
    <n v="0"/>
    <x v="0"/>
    <x v="183"/>
    <n v="39"/>
  </r>
  <r>
    <d v="2013-09-14T00:00:00"/>
    <s v="ativada"/>
    <s v="novo Onyx"/>
    <x v="11"/>
    <s v="qualificada"/>
    <n v="0.8"/>
    <n v="0"/>
    <n v="11"/>
    <n v="0"/>
    <x v="0"/>
    <x v="157"/>
    <n v="37"/>
  </r>
  <r>
    <d v="2013-09-11T00:00:00"/>
    <s v="ativada"/>
    <s v="Onix LT especificações"/>
    <x v="17"/>
    <s v="qualificada"/>
    <n v="0.8"/>
    <n v="0"/>
    <n v="1"/>
    <n v="0"/>
    <x v="0"/>
    <x v="172"/>
    <n v="37"/>
  </r>
  <r>
    <d v="2013-09-03T00:00:00"/>
    <s v="ativada"/>
    <s v="Novo Onix LTZ"/>
    <x v="10"/>
    <s v="qualificada"/>
    <n v="0.8"/>
    <n v="3"/>
    <n v="14"/>
    <n v="0.61"/>
    <x v="0"/>
    <x v="196"/>
    <n v="36"/>
  </r>
  <r>
    <d v="2013-09-26T00:00:00"/>
    <s v="ativada"/>
    <s v="quanto custa novo Onix"/>
    <x v="12"/>
    <s v="qualificada"/>
    <n v="0.8"/>
    <n v="0"/>
    <n v="4"/>
    <n v="0"/>
    <x v="0"/>
    <x v="243"/>
    <n v="39"/>
  </r>
  <r>
    <d v="2013-08-30T00:00:00"/>
    <s v="ativada"/>
    <s v="preços Onyx"/>
    <x v="12"/>
    <s v="qualificada"/>
    <n v="0.19"/>
    <n v="1"/>
    <n v="5"/>
    <n v="0.11"/>
    <x v="0"/>
    <x v="156"/>
    <n v="35"/>
  </r>
  <r>
    <d v="2013-08-31T00:00:00"/>
    <s v="ativada"/>
    <s v="Onix especificações"/>
    <x v="17"/>
    <s v="qualificada"/>
    <n v="0.8"/>
    <n v="2"/>
    <n v="6"/>
    <n v="0.44"/>
    <x v="0"/>
    <x v="245"/>
    <n v="35"/>
  </r>
  <r>
    <d v="2013-09-28T00:00:00"/>
    <s v="ativada"/>
    <s v="preços onix 2014"/>
    <x v="12"/>
    <s v="qualificada"/>
    <n v="0.8"/>
    <n v="7"/>
    <n v="26"/>
    <n v="1.1299999999999999"/>
    <x v="0"/>
    <x v="209"/>
    <n v="39"/>
  </r>
  <r>
    <d v="2013-08-30T00:00:00"/>
    <s v="ativada"/>
    <s v="quanto custa Onix"/>
    <x v="12"/>
    <s v="qualificada"/>
    <n v="0.3"/>
    <n v="8"/>
    <n v="39"/>
    <n v="1.44"/>
    <x v="0"/>
    <x v="151"/>
    <n v="35"/>
  </r>
  <r>
    <d v="2013-09-26T00:00:00"/>
    <s v="ativada"/>
    <s v="Onix"/>
    <x v="11"/>
    <s v="qualificada"/>
    <n v="0.95"/>
    <n v="249"/>
    <n v="3855"/>
    <n v="112.18"/>
    <x v="0"/>
    <x v="138"/>
    <n v="39"/>
  </r>
  <r>
    <d v="2013-09-14T00:00:00"/>
    <s v="ativada"/>
    <s v="Onix GM mylink"/>
    <x v="15"/>
    <s v="qualificada"/>
    <n v="0.8"/>
    <n v="0"/>
    <n v="6"/>
    <n v="0"/>
    <x v="0"/>
    <x v="206"/>
    <n v="37"/>
  </r>
  <r>
    <d v="2013-08-31T00:00:00"/>
    <s v="ativada"/>
    <s v="valor Onyx"/>
    <x v="12"/>
    <s v="qualificada"/>
    <n v="0.42"/>
    <n v="2"/>
    <n v="5"/>
    <n v="0.64"/>
    <x v="0"/>
    <x v="249"/>
    <n v="35"/>
  </r>
  <r>
    <d v="2013-09-04T00:00:00"/>
    <s v="ativada"/>
    <s v="preço Onix"/>
    <x v="12"/>
    <s v="qualificada"/>
    <n v="0.36"/>
    <n v="261"/>
    <n v="1162"/>
    <n v="41.05"/>
    <x v="0"/>
    <x v="180"/>
    <n v="36"/>
  </r>
  <r>
    <d v="2013-09-02T00:00:00"/>
    <s v="ativada"/>
    <s v="quanto custa onix 2012"/>
    <x v="12"/>
    <s v="qualificada"/>
    <n v="0.8"/>
    <n v="2"/>
    <n v="6"/>
    <n v="0.75"/>
    <x v="0"/>
    <x v="186"/>
    <n v="36"/>
  </r>
  <r>
    <d v="2013-09-27T00:00:00"/>
    <s v="ativada"/>
    <s v="valor onix 2014"/>
    <x v="12"/>
    <s v="qualificada"/>
    <n v="0.8"/>
    <n v="2"/>
    <n v="15"/>
    <n v="0.98"/>
    <x v="0"/>
    <x v="192"/>
    <n v="39"/>
  </r>
  <r>
    <d v="2013-09-05T00:00:00"/>
    <s v="ativada"/>
    <s v="valor Onix"/>
    <x v="12"/>
    <s v="qualificada"/>
    <n v="0.37"/>
    <n v="18"/>
    <n v="109"/>
    <n v="2.34"/>
    <x v="0"/>
    <x v="200"/>
    <n v="36"/>
  </r>
  <r>
    <d v="2013-09-27T00:00:00"/>
    <s v="ativada"/>
    <s v="quanto custa onix 2012"/>
    <x v="12"/>
    <s v="qualificada"/>
    <n v="0.8"/>
    <n v="1"/>
    <n v="6"/>
    <n v="0.32"/>
    <x v="0"/>
    <x v="186"/>
    <n v="39"/>
  </r>
  <r>
    <d v="2013-09-08T00:00:00"/>
    <s v="ativada"/>
    <s v="valores onix 2014"/>
    <x v="12"/>
    <s v="qualificada"/>
    <n v="0.8"/>
    <n v="1"/>
    <n v="1"/>
    <n v="0.27"/>
    <x v="0"/>
    <x v="197"/>
    <n v="36"/>
  </r>
  <r>
    <d v="2013-09-21T00:00:00"/>
    <s v="ativada"/>
    <s v="quanto custa novo Onix"/>
    <x v="12"/>
    <s v="qualificada"/>
    <n v="0.8"/>
    <n v="0"/>
    <n v="4"/>
    <n v="0"/>
    <x v="0"/>
    <x v="243"/>
    <n v="38"/>
  </r>
  <r>
    <d v="2013-09-05T00:00:00"/>
    <s v="ativada"/>
    <s v="preços Onix"/>
    <x v="12"/>
    <s v="qualificada"/>
    <n v="0.32"/>
    <n v="6"/>
    <n v="36"/>
    <n v="0.74"/>
    <x v="0"/>
    <x v="143"/>
    <n v="36"/>
  </r>
  <r>
    <d v="2013-09-06T00:00:00"/>
    <s v="ativada"/>
    <s v="Onix LTZ preço"/>
    <x v="12"/>
    <s v="qualificada"/>
    <n v="0.8"/>
    <n v="6"/>
    <n v="35"/>
    <n v="2.36"/>
    <x v="0"/>
    <x v="161"/>
    <n v="36"/>
  </r>
  <r>
    <d v="2013-08-28T00:00:00"/>
    <s v="ativada"/>
    <s v="Onix 1.8"/>
    <x v="13"/>
    <s v="qualificada"/>
    <n v="0.8"/>
    <n v="2"/>
    <n v="13"/>
    <n v="0.27"/>
    <x v="0"/>
    <x v="246"/>
    <n v="35"/>
  </r>
  <r>
    <d v="2013-09-29T00:00:00"/>
    <s v="ativada"/>
    <s v="valor onix 2014"/>
    <x v="12"/>
    <s v="qualificada"/>
    <n v="0.8"/>
    <n v="7"/>
    <n v="19"/>
    <n v="1.97"/>
    <x v="0"/>
    <x v="192"/>
    <n v="39"/>
  </r>
  <r>
    <d v="2013-09-28T00:00:00"/>
    <s v="ativada"/>
    <s v="onix LTZ 2014 preço"/>
    <x v="12"/>
    <s v="qualificada"/>
    <n v="0.8"/>
    <n v="1"/>
    <n v="5"/>
    <n v="0.19"/>
    <x v="0"/>
    <x v="155"/>
    <n v="39"/>
  </r>
  <r>
    <d v="2013-09-15T00:00:00"/>
    <s v="ativada"/>
    <s v="Onyx 1.4"/>
    <x v="13"/>
    <s v="qualificada"/>
    <n v="0.47"/>
    <n v="1"/>
    <n v="10"/>
    <n v="0.24"/>
    <x v="0"/>
    <x v="251"/>
    <n v="37"/>
  </r>
  <r>
    <d v="2013-09-18T00:00:00"/>
    <s v="ativada"/>
    <s v="onix 2013 1.0"/>
    <x v="13"/>
    <s v="qualificada"/>
    <n v="0.8"/>
    <n v="4"/>
    <n v="17"/>
    <n v="0.62"/>
    <x v="0"/>
    <x v="222"/>
    <n v="38"/>
  </r>
  <r>
    <d v="2013-09-13T00:00:00"/>
    <s v="ativada"/>
    <s v="preço Onix"/>
    <x v="12"/>
    <s v="qualificada"/>
    <n v="0.36"/>
    <n v="209"/>
    <n v="925"/>
    <n v="37.78"/>
    <x v="0"/>
    <x v="180"/>
    <n v="37"/>
  </r>
  <r>
    <d v="2013-09-02T00:00:00"/>
    <s v="ativada"/>
    <s v="valores onix 2013"/>
    <x v="12"/>
    <s v="qualificada"/>
    <n v="0.8"/>
    <n v="0"/>
    <n v="4"/>
    <n v="0"/>
    <x v="0"/>
    <x v="255"/>
    <n v="36"/>
  </r>
  <r>
    <d v="2013-09-23T00:00:00"/>
    <s v="ativada"/>
    <s v="Onix ficha técnica"/>
    <x v="17"/>
    <s v="qualificada"/>
    <n v="0.8"/>
    <n v="0"/>
    <n v="1"/>
    <n v="0"/>
    <x v="0"/>
    <x v="179"/>
    <n v="39"/>
  </r>
  <r>
    <d v="2013-09-19T00:00:00"/>
    <s v="ativada"/>
    <s v="quanto custa Onyx"/>
    <x v="12"/>
    <s v="qualificada"/>
    <n v="0.8"/>
    <n v="0"/>
    <n v="3"/>
    <n v="0"/>
    <x v="0"/>
    <x v="150"/>
    <n v="38"/>
  </r>
  <r>
    <d v="2013-09-13T00:00:00"/>
    <s v="ativada"/>
    <s v="valor onix 2013"/>
    <x v="12"/>
    <s v="qualificada"/>
    <n v="0.3"/>
    <n v="5"/>
    <n v="27"/>
    <n v="0.54"/>
    <x v="0"/>
    <x v="235"/>
    <n v="37"/>
  </r>
  <r>
    <d v="2013-09-27T00:00:00"/>
    <s v="ativada"/>
    <s v="propaganda onix 2014"/>
    <x v="14"/>
    <s v="qualificada"/>
    <n v="0.8"/>
    <n v="0"/>
    <n v="1"/>
    <n v="0"/>
    <x v="0"/>
    <x v="260"/>
    <n v="39"/>
  </r>
  <r>
    <d v="2013-09-07T00:00:00"/>
    <s v="ativada"/>
    <s v="onix LTZ 2012 preço"/>
    <x v="12"/>
    <s v="qualificada"/>
    <n v="0.8"/>
    <n v="0"/>
    <n v="3"/>
    <n v="0"/>
    <x v="0"/>
    <x v="205"/>
    <n v="36"/>
  </r>
  <r>
    <d v="2013-09-01T00:00:00"/>
    <s v="ativada"/>
    <s v="Onix LTZ preços"/>
    <x v="12"/>
    <s v="qualificada"/>
    <n v="0.8"/>
    <n v="0"/>
    <n v="10"/>
    <n v="0"/>
    <x v="0"/>
    <x v="193"/>
    <n v="35"/>
  </r>
  <r>
    <d v="2013-09-28T00:00:00"/>
    <s v="ativada"/>
    <s v="onix LT 2014 chevrolet"/>
    <x v="6"/>
    <s v="qualificada"/>
    <n v="0.8"/>
    <n v="0"/>
    <n v="2"/>
    <n v="0"/>
    <x v="0"/>
    <x v="119"/>
    <n v="39"/>
  </r>
  <r>
    <d v="2013-09-27T00:00:00"/>
    <s v="ativada"/>
    <s v="comercial Onix"/>
    <x v="14"/>
    <s v="qualificada"/>
    <n v="0.9"/>
    <n v="0"/>
    <n v="11"/>
    <n v="0"/>
    <x v="0"/>
    <x v="146"/>
    <n v="39"/>
  </r>
  <r>
    <d v="2013-09-10T00:00:00"/>
    <s v="ativada"/>
    <s v="comercial Onyx"/>
    <x v="14"/>
    <s v="baixo volume de pesquisa"/>
    <n v="0.9"/>
    <n v="0"/>
    <n v="11"/>
    <n v="0"/>
    <x v="0"/>
    <x v="181"/>
    <n v="37"/>
  </r>
  <r>
    <d v="2013-09-22T00:00:00"/>
    <s v="ativada"/>
    <s v="qual o valor Onix"/>
    <x v="12"/>
    <s v="qualificada"/>
    <n v="0.8"/>
    <n v="0"/>
    <n v="7"/>
    <n v="0"/>
    <x v="0"/>
    <x v="224"/>
    <n v="38"/>
  </r>
  <r>
    <d v="2013-09-12T00:00:00"/>
    <s v="ativada"/>
    <s v="onix 2013 1.0"/>
    <x v="13"/>
    <s v="qualificada"/>
    <n v="0.8"/>
    <n v="2"/>
    <n v="14"/>
    <n v="1.22"/>
    <x v="0"/>
    <x v="222"/>
    <n v="37"/>
  </r>
  <r>
    <d v="2013-09-05T00:00:00"/>
    <s v="ativada"/>
    <s v="onix 2013 1.4"/>
    <x v="13"/>
    <s v="qualificada"/>
    <n v="0.8"/>
    <n v="4"/>
    <n v="34"/>
    <n v="2.0499999999999998"/>
    <x v="0"/>
    <x v="256"/>
    <n v="36"/>
  </r>
  <r>
    <d v="2013-09-09T00:00:00"/>
    <s v="ativada"/>
    <s v="Onyx 2.0"/>
    <x v="13"/>
    <s v="qualificada"/>
    <n v="0.8"/>
    <n v="5"/>
    <n v="46"/>
    <n v="2.69"/>
    <x v="0"/>
    <x v="142"/>
    <n v="37"/>
  </r>
  <r>
    <d v="2013-09-20T00:00:00"/>
    <s v="ativada"/>
    <s v="monte Onyx"/>
    <x v="16"/>
    <s v="qualificada"/>
    <n v="0.8"/>
    <n v="2"/>
    <n v="10"/>
    <n v="0.6"/>
    <x v="0"/>
    <x v="236"/>
    <n v="38"/>
  </r>
  <r>
    <d v="2013-08-28T00:00:00"/>
    <s v="ativada"/>
    <s v="Onix LT preço"/>
    <x v="12"/>
    <s v="qualificada"/>
    <n v="0.54"/>
    <n v="5"/>
    <n v="29"/>
    <n v="1.79"/>
    <x v="0"/>
    <x v="220"/>
    <n v="35"/>
  </r>
  <r>
    <d v="2013-09-25T00:00:00"/>
    <s v="ativada"/>
    <s v="preços Onyx"/>
    <x v="12"/>
    <s v="qualificada"/>
    <n v="0.19"/>
    <n v="0"/>
    <n v="1"/>
    <n v="0"/>
    <x v="0"/>
    <x v="156"/>
    <n v="39"/>
  </r>
  <r>
    <d v="2013-09-16T00:00:00"/>
    <s v="ativada"/>
    <s v="Onix LT valor"/>
    <x v="12"/>
    <s v="qualificada"/>
    <n v="0.8"/>
    <n v="2"/>
    <n v="8"/>
    <n v="0.93"/>
    <x v="0"/>
    <x v="166"/>
    <n v="38"/>
  </r>
  <r>
    <d v="2013-09-22T00:00:00"/>
    <s v="ativada"/>
    <s v="onix LTZ 2014 chevrolet"/>
    <x v="10"/>
    <s v="qualificada"/>
    <n v="0.8"/>
    <n v="2"/>
    <n v="8"/>
    <n v="0.39"/>
    <x v="0"/>
    <x v="210"/>
    <n v="38"/>
  </r>
  <r>
    <d v="2013-09-24T00:00:00"/>
    <s v="ativada"/>
    <s v="valor Onix"/>
    <x v="12"/>
    <s v="qualificada"/>
    <n v="0.37"/>
    <n v="24"/>
    <n v="177"/>
    <n v="4.5199999999999996"/>
    <x v="0"/>
    <x v="200"/>
    <n v="39"/>
  </r>
  <r>
    <d v="2013-09-26T00:00:00"/>
    <s v="ativada"/>
    <s v="valor onix 2012"/>
    <x v="12"/>
    <s v="qualificada"/>
    <n v="0.46"/>
    <n v="0"/>
    <n v="3"/>
    <n v="0"/>
    <x v="0"/>
    <x v="154"/>
    <n v="39"/>
  </r>
  <r>
    <d v="2013-09-13T00:00:00"/>
    <s v="ativada"/>
    <s v="novo onix 2013 1.4"/>
    <x v="13"/>
    <s v="qualificada"/>
    <n v="0.8"/>
    <n v="0"/>
    <n v="3"/>
    <n v="0"/>
    <x v="0"/>
    <x v="281"/>
    <n v="37"/>
  </r>
  <r>
    <d v="2013-09-06T00:00:00"/>
    <s v="ativada"/>
    <s v="valor Onix"/>
    <x v="12"/>
    <s v="qualificada"/>
    <n v="0.37"/>
    <n v="27"/>
    <n v="100"/>
    <n v="4.5999999999999996"/>
    <x v="0"/>
    <x v="200"/>
    <n v="36"/>
  </r>
  <r>
    <d v="2013-09-09T00:00:00"/>
    <s v="ativada"/>
    <s v="propaganda Onix"/>
    <x v="14"/>
    <s v="qualificada"/>
    <n v="0.8"/>
    <n v="0"/>
    <n v="9"/>
    <n v="0"/>
    <x v="0"/>
    <x v="191"/>
    <n v="37"/>
  </r>
  <r>
    <d v="2013-09-08T00:00:00"/>
    <s v="ativada"/>
    <s v="Onyx 1.4"/>
    <x v="13"/>
    <s v="qualificada"/>
    <n v="0.47"/>
    <n v="4"/>
    <n v="19"/>
    <n v="1.05"/>
    <x v="0"/>
    <x v="251"/>
    <n v="36"/>
  </r>
  <r>
    <d v="2013-09-05T00:00:00"/>
    <s v="ativada"/>
    <s v="Onyx mylink"/>
    <x v="15"/>
    <s v="qualificada"/>
    <n v="0.56000000000000005"/>
    <n v="0"/>
    <n v="4"/>
    <n v="0"/>
    <x v="0"/>
    <x v="215"/>
    <n v="36"/>
  </r>
  <r>
    <d v="2013-09-08T00:00:00"/>
    <s v="ativada"/>
    <s v="Onix LTZ chevrolet"/>
    <x v="10"/>
    <s v="qualificada"/>
    <n v="0.65"/>
    <n v="31"/>
    <n v="151"/>
    <n v="5.93"/>
    <x v="0"/>
    <x v="137"/>
    <n v="36"/>
  </r>
  <r>
    <d v="2013-09-14T00:00:00"/>
    <s v="ativada"/>
    <s v="Onyx news"/>
    <x v="18"/>
    <s v="qualificada"/>
    <n v="0.8"/>
    <n v="0"/>
    <n v="6"/>
    <n v="0"/>
    <x v="0"/>
    <x v="208"/>
    <n v="37"/>
  </r>
  <r>
    <d v="2013-09-22T00:00:00"/>
    <s v="ativada"/>
    <s v="preço onix 2014"/>
    <x v="12"/>
    <s v="qualificada"/>
    <n v="0.18"/>
    <n v="21"/>
    <n v="109"/>
    <n v="2.1"/>
    <x v="0"/>
    <x v="159"/>
    <n v="38"/>
  </r>
  <r>
    <d v="2013-09-11T00:00:00"/>
    <s v="ativada"/>
    <s v="onix 2013 especificações"/>
    <x v="17"/>
    <s v="baixo volume de pesquisa"/>
    <n v="0.8"/>
    <n v="0"/>
    <n v="2"/>
    <n v="0"/>
    <x v="0"/>
    <x v="295"/>
    <n v="37"/>
  </r>
  <r>
    <d v="2013-09-01T00:00:00"/>
    <s v="ativada"/>
    <s v="Onyx 2.0"/>
    <x v="13"/>
    <s v="qualificada"/>
    <n v="0.8"/>
    <n v="6"/>
    <n v="54"/>
    <n v="2.96"/>
    <x v="0"/>
    <x v="142"/>
    <n v="35"/>
  </r>
  <r>
    <d v="2013-09-02T00:00:00"/>
    <s v="ativada"/>
    <s v="onix LTZ 2013 preço"/>
    <x v="12"/>
    <s v="qualificada"/>
    <n v="0.8"/>
    <n v="0"/>
    <n v="9"/>
    <n v="0"/>
    <x v="0"/>
    <x v="223"/>
    <n v="36"/>
  </r>
  <r>
    <d v="2013-09-26T00:00:00"/>
    <s v="ativada"/>
    <s v="Onix 1.0"/>
    <x v="13"/>
    <s v="qualificada"/>
    <n v="0.63"/>
    <n v="20"/>
    <n v="325"/>
    <n v="7.11"/>
    <x v="0"/>
    <x v="219"/>
    <n v="39"/>
  </r>
  <r>
    <d v="2013-09-14T00:00:00"/>
    <s v="ativada"/>
    <s v="Onix LTZ preço"/>
    <x v="12"/>
    <s v="qualificada"/>
    <n v="0.8"/>
    <n v="14"/>
    <n v="50"/>
    <n v="4.21"/>
    <x v="0"/>
    <x v="161"/>
    <n v="37"/>
  </r>
  <r>
    <d v="2013-09-17T00:00:00"/>
    <s v="ativada"/>
    <s v="novo onix 2014 1.0"/>
    <x v="13"/>
    <s v="qualificada"/>
    <n v="0.8"/>
    <n v="0"/>
    <n v="1"/>
    <n v="0"/>
    <x v="0"/>
    <x v="263"/>
    <n v="38"/>
  </r>
  <r>
    <d v="2013-09-01T00:00:00"/>
    <s v="ativada"/>
    <s v="comercial novo Onix"/>
    <x v="14"/>
    <s v="qualificada"/>
    <n v="0.8"/>
    <n v="0"/>
    <n v="1"/>
    <n v="0"/>
    <x v="0"/>
    <x v="145"/>
    <n v="35"/>
  </r>
  <r>
    <d v="2013-09-09T00:00:00"/>
    <s v="ativada"/>
    <s v="preço Onyx"/>
    <x v="12"/>
    <s v="qualificada"/>
    <n v="0.55000000000000004"/>
    <n v="28"/>
    <n v="138"/>
    <n v="9.1199999999999992"/>
    <x v="0"/>
    <x v="258"/>
    <n v="37"/>
  </r>
  <r>
    <d v="2013-08-29T00:00:00"/>
    <s v="ativada"/>
    <s v="onix LTZ 2014 preço"/>
    <x v="12"/>
    <s v="qualificada"/>
    <n v="0.8"/>
    <n v="2"/>
    <n v="6"/>
    <n v="0.71"/>
    <x v="0"/>
    <x v="155"/>
    <n v="35"/>
  </r>
  <r>
    <d v="2013-08-28T00:00:00"/>
    <s v="ativada"/>
    <s v="valor Onyx"/>
    <x v="12"/>
    <s v="qualificada"/>
    <n v="0.42"/>
    <n v="2"/>
    <n v="9"/>
    <n v="0.31"/>
    <x v="0"/>
    <x v="249"/>
    <n v="35"/>
  </r>
  <r>
    <d v="2013-09-24T00:00:00"/>
    <s v="ativada"/>
    <s v="propaganda Onix"/>
    <x v="14"/>
    <s v="qualificada"/>
    <n v="0.8"/>
    <n v="0"/>
    <n v="4"/>
    <n v="0"/>
    <x v="0"/>
    <x v="191"/>
    <n v="39"/>
  </r>
  <r>
    <d v="2013-09-15T00:00:00"/>
    <s v="ativada"/>
    <s v="onix LTZ 2014"/>
    <x v="10"/>
    <s v="qualificada"/>
    <n v="0.8"/>
    <n v="3"/>
    <n v="17"/>
    <n v="0.22"/>
    <x v="0"/>
    <x v="266"/>
    <n v="37"/>
  </r>
  <r>
    <d v="2013-08-28T00:00:00"/>
    <s v="ativada"/>
    <s v="preço novo onix 2013"/>
    <x v="12"/>
    <s v="qualificada"/>
    <n v="0.8"/>
    <n v="2"/>
    <n v="6"/>
    <n v="0.68"/>
    <x v="0"/>
    <x v="170"/>
    <n v="35"/>
  </r>
  <r>
    <d v="2013-09-19T00:00:00"/>
    <s v="ativada"/>
    <s v="Onix mylink"/>
    <x v="15"/>
    <s v="qualificada"/>
    <n v="0.7"/>
    <n v="14"/>
    <n v="150"/>
    <n v="5.4"/>
    <x v="0"/>
    <x v="176"/>
    <n v="38"/>
  </r>
  <r>
    <d v="2013-09-15T00:00:00"/>
    <s v="ativada"/>
    <s v="Onix LTZ valor"/>
    <x v="12"/>
    <s v="qualificada"/>
    <n v="0.8"/>
    <n v="1"/>
    <n v="7"/>
    <n v="0.09"/>
    <x v="0"/>
    <x v="212"/>
    <n v="37"/>
  </r>
  <r>
    <d v="2013-09-19T00:00:00"/>
    <s v="ativada"/>
    <s v="preço Onix"/>
    <x v="12"/>
    <s v="qualificada"/>
    <n v="0.36"/>
    <n v="124"/>
    <n v="672"/>
    <n v="21.88"/>
    <x v="0"/>
    <x v="180"/>
    <n v="38"/>
  </r>
  <r>
    <d v="2013-09-13T00:00:00"/>
    <s v="ativada"/>
    <s v="onix 2014 1.8"/>
    <x v="13"/>
    <s v="qualificada"/>
    <n v="0.8"/>
    <n v="0"/>
    <n v="2"/>
    <n v="0"/>
    <x v="0"/>
    <x v="225"/>
    <n v="37"/>
  </r>
  <r>
    <d v="2013-09-27T00:00:00"/>
    <s v="ativada"/>
    <s v="Onix chevrolet my link"/>
    <x v="15"/>
    <s v="qualificada"/>
    <n v="0.8"/>
    <n v="1"/>
    <n v="3"/>
    <n v="0.22"/>
    <x v="0"/>
    <x v="238"/>
    <n v="39"/>
  </r>
  <r>
    <d v="2013-09-08T00:00:00"/>
    <s v="ativada"/>
    <s v="[Onix]"/>
    <x v="11"/>
    <s v="qualificada"/>
    <n v="0.65"/>
    <n v="1280"/>
    <n v="7259"/>
    <n v="176.09"/>
    <x v="0"/>
    <x v="138"/>
    <n v="36"/>
  </r>
  <r>
    <d v="2013-09-05T00:00:00"/>
    <s v="ativada"/>
    <s v="preço onyx 2013"/>
    <x v="12"/>
    <s v="baixo volume de pesquisa"/>
    <n v="0.8"/>
    <n v="0"/>
    <n v="7"/>
    <n v="0"/>
    <x v="0"/>
    <x v="160"/>
    <n v="36"/>
  </r>
  <r>
    <d v="2013-08-30T00:00:00"/>
    <s v="ativada"/>
    <s v="carro Onix LTZ"/>
    <x v="10"/>
    <s v="qualificada"/>
    <n v="0.8"/>
    <n v="0"/>
    <n v="4"/>
    <n v="0"/>
    <x v="0"/>
    <x v="188"/>
    <n v="35"/>
  </r>
  <r>
    <d v="2013-09-07T00:00:00"/>
    <s v="ativada"/>
    <s v="Onix chevrolet my link"/>
    <x v="15"/>
    <s v="qualificada"/>
    <n v="0.8"/>
    <n v="0"/>
    <n v="1"/>
    <n v="0"/>
    <x v="0"/>
    <x v="238"/>
    <n v="36"/>
  </r>
  <r>
    <d v="2013-09-19T00:00:00"/>
    <s v="ativada"/>
    <s v="Onyx news"/>
    <x v="18"/>
    <s v="qualificada"/>
    <n v="0.8"/>
    <n v="1"/>
    <n v="3"/>
    <n v="0.57999999999999996"/>
    <x v="0"/>
    <x v="208"/>
    <n v="38"/>
  </r>
  <r>
    <d v="2013-09-26T00:00:00"/>
    <s v="ativada"/>
    <s v="valor Onix"/>
    <x v="12"/>
    <s v="qualificada"/>
    <n v="0.37"/>
    <n v="23"/>
    <n v="186"/>
    <n v="4.8499999999999996"/>
    <x v="0"/>
    <x v="200"/>
    <n v="39"/>
  </r>
  <r>
    <d v="2013-09-15T00:00:00"/>
    <s v="ativada"/>
    <s v="Novo Onix LTZ chevrolet"/>
    <x v="10"/>
    <s v="qualificada"/>
    <n v="0.8"/>
    <n v="0"/>
    <n v="3"/>
    <n v="0"/>
    <x v="0"/>
    <x v="253"/>
    <n v="37"/>
  </r>
  <r>
    <d v="2013-09-13T00:00:00"/>
    <s v="ativada"/>
    <s v="Onyx 1.8"/>
    <x v="13"/>
    <s v="qualificada"/>
    <n v="0.8"/>
    <n v="0"/>
    <n v="1"/>
    <n v="0"/>
    <x v="0"/>
    <x v="202"/>
    <n v="37"/>
  </r>
  <r>
    <d v="2013-08-30T00:00:00"/>
    <s v="ativada"/>
    <s v="quanto custa novo Onix"/>
    <x v="12"/>
    <s v="qualificada"/>
    <n v="0.8"/>
    <n v="0"/>
    <n v="2"/>
    <n v="0"/>
    <x v="0"/>
    <x v="243"/>
    <n v="35"/>
  </r>
  <r>
    <d v="2013-08-30T00:00:00"/>
    <s v="ativada"/>
    <s v="Onyx 1.4"/>
    <x v="13"/>
    <s v="qualificada"/>
    <n v="0.47"/>
    <n v="2"/>
    <n v="13"/>
    <n v="0.39"/>
    <x v="0"/>
    <x v="251"/>
    <n v="35"/>
  </r>
  <r>
    <d v="2013-08-28T00:00:00"/>
    <s v="ativada"/>
    <s v="carros onix LTZ 2013"/>
    <x v="10"/>
    <s v="qualificada"/>
    <n v="0.8"/>
    <n v="0"/>
    <n v="1"/>
    <n v="0"/>
    <x v="0"/>
    <x v="148"/>
    <n v="35"/>
  </r>
  <r>
    <d v="2013-09-28T00:00:00"/>
    <s v="ativada"/>
    <s v="Onix especificações"/>
    <x v="17"/>
    <s v="qualificada"/>
    <n v="0.8"/>
    <n v="3"/>
    <n v="6"/>
    <n v="0.8"/>
    <x v="0"/>
    <x v="245"/>
    <n v="39"/>
  </r>
  <r>
    <d v="2013-09-10T00:00:00"/>
    <s v="ativada"/>
    <s v="Novo Onix LTZ chevrolet"/>
    <x v="10"/>
    <s v="qualificada"/>
    <n v="0.8"/>
    <n v="0"/>
    <n v="6"/>
    <n v="0"/>
    <x v="0"/>
    <x v="253"/>
    <n v="37"/>
  </r>
  <r>
    <d v="2013-09-02T00:00:00"/>
    <s v="ativada"/>
    <s v="valor onix 2014"/>
    <x v="12"/>
    <s v="qualificada"/>
    <n v="0.8"/>
    <n v="3"/>
    <n v="17"/>
    <n v="0.37"/>
    <x v="0"/>
    <x v="192"/>
    <n v="36"/>
  </r>
  <r>
    <d v="2013-09-28T00:00:00"/>
    <s v="ativada"/>
    <s v="Novo Onix LTZ preço"/>
    <x v="12"/>
    <s v="qualificada"/>
    <n v="0.8"/>
    <n v="0"/>
    <n v="1"/>
    <n v="0"/>
    <x v="0"/>
    <x v="178"/>
    <n v="39"/>
  </r>
  <r>
    <d v="2013-09-12T00:00:00"/>
    <s v="ativada"/>
    <s v="Onyx 1.8"/>
    <x v="13"/>
    <s v="qualificada"/>
    <n v="0.8"/>
    <n v="0"/>
    <n v="1"/>
    <n v="0"/>
    <x v="0"/>
    <x v="202"/>
    <n v="37"/>
  </r>
  <r>
    <d v="2013-09-04T00:00:00"/>
    <s v="ativada"/>
    <s v="[Onix]"/>
    <x v="11"/>
    <s v="qualificada"/>
    <n v="0.65"/>
    <n v="1068"/>
    <n v="7141"/>
    <n v="163.36000000000001"/>
    <x v="0"/>
    <x v="138"/>
    <n v="36"/>
  </r>
  <r>
    <d v="2013-09-26T00:00:00"/>
    <s v="ativada"/>
    <s v="quanto custa onix 2014"/>
    <x v="12"/>
    <s v="qualificada"/>
    <n v="0.8"/>
    <n v="0"/>
    <n v="1"/>
    <n v="0"/>
    <x v="0"/>
    <x v="195"/>
    <n v="39"/>
  </r>
  <r>
    <d v="2013-09-05T00:00:00"/>
    <s v="ativada"/>
    <s v="preço novo onix 2012"/>
    <x v="12"/>
    <s v="baixo volume de pesquisa"/>
    <n v="0.8"/>
    <n v="0"/>
    <n v="3"/>
    <n v="0"/>
    <x v="0"/>
    <x v="261"/>
    <n v="36"/>
  </r>
  <r>
    <d v="2013-09-21T00:00:00"/>
    <s v="ativada"/>
    <s v="onix 2013 1.4"/>
    <x v="13"/>
    <s v="qualificada"/>
    <n v="0.8"/>
    <n v="3"/>
    <n v="38"/>
    <n v="1.1299999999999999"/>
    <x v="0"/>
    <x v="256"/>
    <n v="38"/>
  </r>
  <r>
    <d v="2013-09-09T00:00:00"/>
    <s v="ativada"/>
    <s v="Onix 2013 mylink"/>
    <x v="15"/>
    <s v="qualificada"/>
    <n v="0.8"/>
    <n v="0"/>
    <n v="1"/>
    <n v="0"/>
    <x v="0"/>
    <x v="232"/>
    <n v="37"/>
  </r>
  <r>
    <d v="2013-09-11T00:00:00"/>
    <s v="ativada"/>
    <s v="onix 2014 1.8"/>
    <x v="13"/>
    <s v="qualificada"/>
    <n v="0.8"/>
    <n v="1"/>
    <n v="2"/>
    <n v="0.14000000000000001"/>
    <x v="0"/>
    <x v="225"/>
    <n v="37"/>
  </r>
  <r>
    <d v="2013-09-11T00:00:00"/>
    <s v="ativada"/>
    <s v="Onix LT valor"/>
    <x v="12"/>
    <s v="qualificada"/>
    <n v="0.8"/>
    <n v="2"/>
    <n v="8"/>
    <n v="0.75"/>
    <x v="0"/>
    <x v="166"/>
    <n v="37"/>
  </r>
  <r>
    <d v="2013-09-25T00:00:00"/>
    <s v="ativada"/>
    <s v="Onix 1.8"/>
    <x v="13"/>
    <s v="qualificada"/>
    <n v="0.8"/>
    <n v="3"/>
    <n v="8"/>
    <n v="0.75"/>
    <x v="0"/>
    <x v="246"/>
    <n v="39"/>
  </r>
  <r>
    <d v="2013-09-20T00:00:00"/>
    <s v="ativada"/>
    <s v="carro Onix LTZ"/>
    <x v="10"/>
    <s v="qualificada"/>
    <n v="0.8"/>
    <n v="1"/>
    <n v="2"/>
    <n v="0.38"/>
    <x v="0"/>
    <x v="188"/>
    <n v="38"/>
  </r>
  <r>
    <d v="2013-09-12T00:00:00"/>
    <s v="ativada"/>
    <s v="Onyx news"/>
    <x v="18"/>
    <s v="qualificada"/>
    <n v="0.8"/>
    <n v="0"/>
    <n v="5"/>
    <n v="0"/>
    <x v="0"/>
    <x v="208"/>
    <n v="37"/>
  </r>
  <r>
    <d v="2013-09-14T00:00:00"/>
    <s v="ativada"/>
    <s v="Onix chevrolet my link"/>
    <x v="15"/>
    <s v="qualificada"/>
    <n v="0.8"/>
    <n v="0"/>
    <n v="2"/>
    <n v="0"/>
    <x v="0"/>
    <x v="238"/>
    <n v="37"/>
  </r>
  <r>
    <d v="2013-09-27T00:00:00"/>
    <s v="ativada"/>
    <s v="Onyx"/>
    <x v="11"/>
    <s v="qualificada"/>
    <n v="0.6"/>
    <n v="8"/>
    <n v="137"/>
    <n v="3.2"/>
    <x v="0"/>
    <x v="184"/>
    <n v="39"/>
  </r>
  <r>
    <d v="2013-09-16T00:00:00"/>
    <s v="ativada"/>
    <s v="quanto custa onix 2012"/>
    <x v="12"/>
    <s v="qualificada"/>
    <n v="0.8"/>
    <n v="2"/>
    <n v="7"/>
    <n v="1.1000000000000001"/>
    <x v="0"/>
    <x v="186"/>
    <n v="38"/>
  </r>
  <r>
    <d v="2013-09-26T00:00:00"/>
    <s v="ativada"/>
    <s v="preço novo onix 2013"/>
    <x v="12"/>
    <s v="qualificada"/>
    <n v="0.8"/>
    <n v="1"/>
    <n v="1"/>
    <n v="0.19"/>
    <x v="0"/>
    <x v="170"/>
    <n v="39"/>
  </r>
  <r>
    <d v="2013-09-28T00:00:00"/>
    <s v="ativada"/>
    <s v="Onyx news"/>
    <x v="18"/>
    <s v="qualificada"/>
    <n v="0.8"/>
    <n v="0"/>
    <n v="8"/>
    <n v="0"/>
    <x v="0"/>
    <x v="208"/>
    <n v="39"/>
  </r>
  <r>
    <d v="2013-09-20T00:00:00"/>
    <s v="ativada"/>
    <s v="onix LT 2014 preço"/>
    <x v="12"/>
    <s v="qualificada"/>
    <n v="0.8"/>
    <n v="1"/>
    <n v="4"/>
    <n v="0.15"/>
    <x v="0"/>
    <x v="259"/>
    <n v="38"/>
  </r>
  <r>
    <d v="2013-09-09T00:00:00"/>
    <s v="ativada"/>
    <s v="onix LT 2014 valor"/>
    <x v="12"/>
    <s v="qualificada"/>
    <n v="0.8"/>
    <n v="1"/>
    <n v="1"/>
    <n v="0.08"/>
    <x v="0"/>
    <x v="268"/>
    <n v="37"/>
  </r>
  <r>
    <d v="2013-09-11T00:00:00"/>
    <s v="ativada"/>
    <s v="Onix LTZ"/>
    <x v="10"/>
    <s v="qualificada"/>
    <n v="0.42"/>
    <n v="40"/>
    <n v="310"/>
    <n v="7.07"/>
    <x v="0"/>
    <x v="163"/>
    <n v="37"/>
  </r>
  <r>
    <d v="2013-09-23T00:00:00"/>
    <s v="ativada"/>
    <s v="novo Onix 1.0"/>
    <x v="13"/>
    <s v="qualificada"/>
    <n v="0.8"/>
    <n v="0"/>
    <n v="7"/>
    <n v="0"/>
    <x v="0"/>
    <x v="141"/>
    <n v="39"/>
  </r>
  <r>
    <d v="2013-09-05T00:00:00"/>
    <s v="ativada"/>
    <s v="Onix my link"/>
    <x v="15"/>
    <s v="qualificada"/>
    <n v="0.8"/>
    <n v="1"/>
    <n v="40"/>
    <n v="0.13"/>
    <x v="0"/>
    <x v="183"/>
    <n v="36"/>
  </r>
  <r>
    <d v="2013-08-29T00:00:00"/>
    <s v="ativada"/>
    <s v="Onyx 1.0"/>
    <x v="13"/>
    <s v="qualificada"/>
    <n v="0.8"/>
    <n v="2"/>
    <n v="6"/>
    <n v="0.65"/>
    <x v="0"/>
    <x v="190"/>
    <n v="35"/>
  </r>
  <r>
    <d v="2013-09-24T00:00:00"/>
    <s v="ativada"/>
    <s v="preços Onix"/>
    <x v="12"/>
    <s v="qualificada"/>
    <n v="0.32"/>
    <n v="21"/>
    <n v="125"/>
    <n v="3.06"/>
    <x v="0"/>
    <x v="143"/>
    <n v="39"/>
  </r>
  <r>
    <d v="2013-09-02T00:00:00"/>
    <s v="ativada"/>
    <s v="preço onix 2014"/>
    <x v="12"/>
    <s v="qualificada"/>
    <n v="0.18"/>
    <n v="28"/>
    <n v="119"/>
    <n v="2.4700000000000002"/>
    <x v="0"/>
    <x v="159"/>
    <n v="36"/>
  </r>
  <r>
    <d v="2013-09-02T00:00:00"/>
    <s v="ativada"/>
    <s v="quanto custa novo Onix"/>
    <x v="12"/>
    <s v="qualificada"/>
    <n v="0.8"/>
    <n v="0"/>
    <n v="2"/>
    <n v="0"/>
    <x v="0"/>
    <x v="243"/>
    <n v="36"/>
  </r>
  <r>
    <d v="2013-09-28T00:00:00"/>
    <s v="ativada"/>
    <s v="novo onix LTZ 2014"/>
    <x v="10"/>
    <s v="qualificada"/>
    <n v="0.8"/>
    <n v="1"/>
    <n v="2"/>
    <n v="0.61"/>
    <x v="0"/>
    <x v="285"/>
    <n v="39"/>
  </r>
  <r>
    <d v="2013-09-08T00:00:00"/>
    <s v="ativada"/>
    <s v="Onix LT preço"/>
    <x v="12"/>
    <s v="qualificada"/>
    <n v="0.54"/>
    <n v="4"/>
    <n v="21"/>
    <n v="0.67"/>
    <x v="0"/>
    <x v="220"/>
    <n v="36"/>
  </r>
  <r>
    <d v="2013-09-23T00:00:00"/>
    <s v="ativada"/>
    <s v="onix LTZ 2014 chevrolet"/>
    <x v="10"/>
    <s v="qualificada"/>
    <n v="0.8"/>
    <n v="0"/>
    <n v="1"/>
    <n v="0"/>
    <x v="0"/>
    <x v="210"/>
    <n v="39"/>
  </r>
  <r>
    <d v="2013-09-02T00:00:00"/>
    <s v="ativada"/>
    <s v="Onix LTZ chevrolet"/>
    <x v="10"/>
    <s v="qualificada"/>
    <n v="0.65"/>
    <n v="36"/>
    <n v="166"/>
    <n v="4.0999999999999996"/>
    <x v="0"/>
    <x v="137"/>
    <n v="36"/>
  </r>
  <r>
    <d v="2013-09-27T00:00:00"/>
    <s v="ativada"/>
    <s v="propaganda Onyx"/>
    <x v="14"/>
    <s v="qualificada"/>
    <n v="0.8"/>
    <n v="0"/>
    <n v="2"/>
    <n v="0"/>
    <x v="0"/>
    <x v="239"/>
    <n v="39"/>
  </r>
  <r>
    <d v="2013-09-22T00:00:00"/>
    <s v="ativada"/>
    <s v="Onix LTZ preço"/>
    <x v="12"/>
    <s v="qualificada"/>
    <n v="0.8"/>
    <n v="6"/>
    <n v="32"/>
    <n v="2.34"/>
    <x v="0"/>
    <x v="161"/>
    <n v="38"/>
  </r>
  <r>
    <d v="2013-08-31T00:00:00"/>
    <s v="ativada"/>
    <s v="valor onix 2014"/>
    <x v="12"/>
    <s v="qualificada"/>
    <n v="0.8"/>
    <n v="1"/>
    <n v="11"/>
    <n v="0.14000000000000001"/>
    <x v="0"/>
    <x v="192"/>
    <n v="35"/>
  </r>
  <r>
    <d v="2013-09-10T00:00:00"/>
    <s v="ativada"/>
    <s v="Onix LS valor"/>
    <x v="12"/>
    <s v="qualificada"/>
    <n v="0.8"/>
    <n v="0"/>
    <n v="2"/>
    <n v="0"/>
    <x v="0"/>
    <x v="158"/>
    <n v="37"/>
  </r>
  <r>
    <d v="2013-09-19T00:00:00"/>
    <s v="ativada"/>
    <s v="Onix LTZ valor"/>
    <x v="12"/>
    <s v="qualificada"/>
    <n v="0.8"/>
    <n v="2"/>
    <n v="7"/>
    <n v="0.25"/>
    <x v="0"/>
    <x v="212"/>
    <n v="38"/>
  </r>
  <r>
    <d v="2013-09-01T00:00:00"/>
    <s v="ativada"/>
    <s v="Onix LT ficha técnica"/>
    <x v="17"/>
    <s v="qualificada"/>
    <n v="0.8"/>
    <n v="0"/>
    <n v="0"/>
    <n v="0"/>
    <x v="0"/>
    <x v="254"/>
    <n v="35"/>
  </r>
  <r>
    <d v="2013-09-29T00:00:00"/>
    <s v="ativada"/>
    <s v="Onix LT preço"/>
    <x v="12"/>
    <s v="qualificada"/>
    <n v="0.54"/>
    <n v="0"/>
    <n v="3"/>
    <n v="0"/>
    <x v="0"/>
    <x v="220"/>
    <n v="39"/>
  </r>
  <r>
    <d v="2013-09-06T00:00:00"/>
    <s v="ativada"/>
    <s v="onix LTZ 2014 valor"/>
    <x v="12"/>
    <s v="qualificada"/>
    <n v="0.8"/>
    <n v="0"/>
    <n v="1"/>
    <n v="0"/>
    <x v="0"/>
    <x v="276"/>
    <n v="36"/>
  </r>
  <r>
    <d v="2013-09-25T00:00:00"/>
    <s v="ativada"/>
    <s v="[preço Onix]"/>
    <x v="12"/>
    <s v="qualificada"/>
    <n v="0.36"/>
    <n v="15"/>
    <n v="104"/>
    <n v="3.66"/>
    <x v="0"/>
    <x v="180"/>
    <n v="39"/>
  </r>
  <r>
    <d v="2013-08-30T00:00:00"/>
    <s v="ativada"/>
    <s v="quanto custa onix 2012"/>
    <x v="12"/>
    <s v="qualificada"/>
    <n v="0.8"/>
    <n v="2"/>
    <n v="9"/>
    <n v="0.49"/>
    <x v="0"/>
    <x v="186"/>
    <n v="35"/>
  </r>
  <r>
    <d v="2013-09-12T00:00:00"/>
    <s v="ativada"/>
    <s v="preço novo onix 2014"/>
    <x v="12"/>
    <s v="qualificada"/>
    <n v="0.8"/>
    <n v="3"/>
    <n v="6"/>
    <n v="0.93"/>
    <x v="0"/>
    <x v="167"/>
    <n v="37"/>
  </r>
  <r>
    <d v="2013-09-20T00:00:00"/>
    <s v="ativada"/>
    <s v="Onix LTZ GM"/>
    <x v="10"/>
    <s v="qualificada"/>
    <n v="0.8"/>
    <n v="2"/>
    <n v="8"/>
    <n v="0.59"/>
    <x v="0"/>
    <x v="217"/>
    <n v="38"/>
  </r>
  <r>
    <d v="2013-08-31T00:00:00"/>
    <s v="ativada"/>
    <s v="onix LTZ 2014"/>
    <x v="10"/>
    <s v="qualificada"/>
    <n v="0.8"/>
    <n v="5"/>
    <n v="24"/>
    <n v="1.7"/>
    <x v="0"/>
    <x v="266"/>
    <n v="35"/>
  </r>
  <r>
    <d v="2013-08-29T00:00:00"/>
    <s v="ativada"/>
    <s v="onix LTZ 2014 valor"/>
    <x v="12"/>
    <s v="qualificada"/>
    <n v="0.8"/>
    <n v="0"/>
    <n v="1"/>
    <n v="0"/>
    <x v="0"/>
    <x v="276"/>
    <n v="35"/>
  </r>
  <r>
    <d v="2013-08-30T00:00:00"/>
    <s v="ativada"/>
    <s v="Onix 2.0"/>
    <x v="13"/>
    <s v="qualificada"/>
    <n v="0.28000000000000003"/>
    <n v="0"/>
    <n v="10"/>
    <n v="0"/>
    <x v="0"/>
    <x v="201"/>
    <n v="35"/>
  </r>
  <r>
    <d v="2013-09-11T00:00:00"/>
    <s v="ativada"/>
    <s v="quanto custa onix 2012"/>
    <x v="12"/>
    <s v="qualificada"/>
    <n v="0.8"/>
    <n v="0"/>
    <n v="1"/>
    <n v="0"/>
    <x v="0"/>
    <x v="186"/>
    <n v="37"/>
  </r>
  <r>
    <d v="2013-09-26T00:00:00"/>
    <s v="ativada"/>
    <s v="Onyx 2.0"/>
    <x v="13"/>
    <s v="qualificada"/>
    <n v="0.8"/>
    <n v="3"/>
    <n v="34"/>
    <n v="1.52"/>
    <x v="0"/>
    <x v="142"/>
    <n v="39"/>
  </r>
  <r>
    <d v="2013-09-25T00:00:00"/>
    <s v="ativada"/>
    <s v="valor novo onix 2014"/>
    <x v="12"/>
    <s v="qualificada"/>
    <n v="0.8"/>
    <n v="1"/>
    <n v="1"/>
    <n v="0.19"/>
    <x v="0"/>
    <x v="211"/>
    <n v="39"/>
  </r>
  <r>
    <d v="2013-08-30T00:00:00"/>
    <s v="ativada"/>
    <s v="onix 2014 1.0"/>
    <x v="13"/>
    <s v="qualificada"/>
    <n v="0.8"/>
    <n v="0"/>
    <n v="23"/>
    <n v="0"/>
    <x v="0"/>
    <x v="213"/>
    <n v="35"/>
  </r>
  <r>
    <d v="2013-08-28T00:00:00"/>
    <s v="ativada"/>
    <s v="onix LT 2013 valor"/>
    <x v="12"/>
    <s v="qualificada"/>
    <n v="0.8"/>
    <n v="0"/>
    <n v="1"/>
    <n v="0"/>
    <x v="0"/>
    <x v="287"/>
    <n v="35"/>
  </r>
  <r>
    <d v="2013-08-31T00:00:00"/>
    <s v="ativada"/>
    <s v="onix LTZ 2013 valor"/>
    <x v="12"/>
    <s v="qualificada"/>
    <n v="0.8"/>
    <n v="0"/>
    <n v="2"/>
    <n v="0"/>
    <x v="0"/>
    <x v="165"/>
    <n v="35"/>
  </r>
  <r>
    <d v="2013-09-02T00:00:00"/>
    <s v="ativada"/>
    <s v="Onix LTZ preço"/>
    <x v="12"/>
    <s v="qualificada"/>
    <n v="0.8"/>
    <n v="6"/>
    <n v="34"/>
    <n v="2.59"/>
    <x v="0"/>
    <x v="161"/>
    <n v="36"/>
  </r>
  <r>
    <d v="2013-09-09T00:00:00"/>
    <s v="ativada"/>
    <s v="Onix GM mylink"/>
    <x v="15"/>
    <s v="qualificada"/>
    <n v="0.8"/>
    <n v="0"/>
    <n v="8"/>
    <n v="0"/>
    <x v="0"/>
    <x v="206"/>
    <n v="37"/>
  </r>
  <r>
    <d v="2013-09-13T00:00:00"/>
    <s v="ativada"/>
    <s v="preços Onix"/>
    <x v="12"/>
    <s v="qualificada"/>
    <n v="0.32"/>
    <n v="8"/>
    <n v="47"/>
    <n v="1.1399999999999999"/>
    <x v="0"/>
    <x v="143"/>
    <n v="37"/>
  </r>
  <r>
    <d v="2013-09-13T00:00:00"/>
    <s v="ativada"/>
    <s v="novo Onix"/>
    <x v="11"/>
    <s v="qualificada"/>
    <n v="0.38"/>
    <n v="17"/>
    <n v="104"/>
    <n v="2.13"/>
    <x v="0"/>
    <x v="171"/>
    <n v="37"/>
  </r>
  <r>
    <d v="2013-09-18T00:00:00"/>
    <s v="ativada"/>
    <s v="Onyx mylink"/>
    <x v="15"/>
    <s v="qualificada"/>
    <n v="0.56000000000000005"/>
    <n v="0"/>
    <n v="1"/>
    <n v="0"/>
    <x v="0"/>
    <x v="215"/>
    <n v="38"/>
  </r>
  <r>
    <d v="2013-09-26T00:00:00"/>
    <s v="ativada"/>
    <s v="[preço Onix]"/>
    <x v="12"/>
    <s v="qualificada"/>
    <n v="0.36"/>
    <n v="15"/>
    <n v="120"/>
    <n v="3.54"/>
    <x v="0"/>
    <x v="180"/>
    <n v="39"/>
  </r>
  <r>
    <d v="2013-09-12T00:00:00"/>
    <s v="ativada"/>
    <s v="propaganda onix 2013"/>
    <x v="14"/>
    <s v="qualificada"/>
    <n v="0.8"/>
    <n v="0"/>
    <n v="1"/>
    <n v="0"/>
    <x v="0"/>
    <x v="244"/>
    <n v="37"/>
  </r>
  <r>
    <d v="2013-08-28T00:00:00"/>
    <s v="ativada"/>
    <s v="novo Onix 1.0"/>
    <x v="13"/>
    <s v="qualificada"/>
    <n v="0.8"/>
    <n v="0"/>
    <n v="3"/>
    <n v="0"/>
    <x v="0"/>
    <x v="141"/>
    <n v="35"/>
  </r>
  <r>
    <d v="2013-09-27T00:00:00"/>
    <s v="ativada"/>
    <s v="preço Onyx"/>
    <x v="12"/>
    <s v="qualificada"/>
    <n v="0.55000000000000004"/>
    <n v="12"/>
    <n v="46"/>
    <n v="3.44"/>
    <x v="0"/>
    <x v="258"/>
    <n v="39"/>
  </r>
  <r>
    <d v="2013-09-09T00:00:00"/>
    <s v="ativada"/>
    <s v="Onix 1.0"/>
    <x v="13"/>
    <s v="qualificada"/>
    <n v="0.63"/>
    <n v="20"/>
    <n v="289"/>
    <n v="3.09"/>
    <x v="0"/>
    <x v="219"/>
    <n v="37"/>
  </r>
  <r>
    <d v="2013-09-29T00:00:00"/>
    <s v="ativada"/>
    <s v="valores Onix"/>
    <x v="12"/>
    <s v="qualificada"/>
    <n v="0.25"/>
    <n v="1"/>
    <n v="1"/>
    <n v="0.17"/>
    <x v="0"/>
    <x v="153"/>
    <n v="39"/>
  </r>
  <r>
    <d v="2013-09-26T00:00:00"/>
    <s v="ativada"/>
    <s v="preço novo Onyx"/>
    <x v="12"/>
    <s v="qualificada"/>
    <n v="0.8"/>
    <n v="1"/>
    <n v="3"/>
    <n v="0.08"/>
    <x v="0"/>
    <x v="228"/>
    <n v="39"/>
  </r>
  <r>
    <d v="2013-09-25T00:00:00"/>
    <s v="ativada"/>
    <s v="preço novo onix 2014"/>
    <x v="12"/>
    <s v="qualificada"/>
    <n v="0.8"/>
    <n v="1"/>
    <n v="8"/>
    <n v="0.22"/>
    <x v="0"/>
    <x v="167"/>
    <n v="39"/>
  </r>
  <r>
    <d v="2013-09-25T00:00:00"/>
    <s v="ativada"/>
    <s v="valor onix 2013"/>
    <x v="12"/>
    <s v="qualificada"/>
    <n v="0.3"/>
    <n v="7"/>
    <n v="36"/>
    <n v="1"/>
    <x v="0"/>
    <x v="235"/>
    <n v="39"/>
  </r>
  <r>
    <d v="2013-09-11T00:00:00"/>
    <s v="ativada"/>
    <s v="preço novo onix 2013"/>
    <x v="12"/>
    <s v="qualificada"/>
    <n v="0.8"/>
    <n v="0"/>
    <n v="4"/>
    <n v="0"/>
    <x v="0"/>
    <x v="170"/>
    <n v="37"/>
  </r>
  <r>
    <d v="2013-09-03T00:00:00"/>
    <s v="ativada"/>
    <s v="Novo Onix LTZ preço"/>
    <x v="12"/>
    <s v="qualificada"/>
    <n v="0.8"/>
    <n v="1"/>
    <n v="2"/>
    <n v="0.11"/>
    <x v="0"/>
    <x v="178"/>
    <n v="36"/>
  </r>
  <r>
    <d v="2013-08-30T00:00:00"/>
    <s v="ativada"/>
    <s v="Onix LS preço"/>
    <x v="12"/>
    <s v="qualificada"/>
    <n v="0.8"/>
    <n v="3"/>
    <n v="6"/>
    <n v="0.87"/>
    <x v="0"/>
    <x v="198"/>
    <n v="35"/>
  </r>
  <r>
    <d v="2013-09-27T00:00:00"/>
    <s v="ativada"/>
    <s v="preços onix 2014"/>
    <x v="12"/>
    <s v="qualificada"/>
    <n v="0.8"/>
    <n v="4"/>
    <n v="24"/>
    <n v="1.69"/>
    <x v="0"/>
    <x v="209"/>
    <n v="39"/>
  </r>
  <r>
    <d v="2013-09-29T00:00:00"/>
    <s v="ativada"/>
    <s v="Onix LTZ ficha técnica"/>
    <x v="17"/>
    <s v="qualificada"/>
    <n v="0.8"/>
    <n v="0"/>
    <n v="1"/>
    <n v="0"/>
    <x v="0"/>
    <x v="267"/>
    <n v="39"/>
  </r>
  <r>
    <d v="2013-09-14T00:00:00"/>
    <s v="ativada"/>
    <s v="quanto custa onix 2012"/>
    <x v="12"/>
    <s v="qualificada"/>
    <n v="0.8"/>
    <n v="0"/>
    <n v="1"/>
    <n v="0"/>
    <x v="0"/>
    <x v="186"/>
    <n v="37"/>
  </r>
  <r>
    <d v="2013-09-29T00:00:00"/>
    <s v="ativada"/>
    <s v="novo Onix 1.0"/>
    <x v="13"/>
    <s v="qualificada"/>
    <n v="0.8"/>
    <n v="0"/>
    <n v="3"/>
    <n v="0"/>
    <x v="0"/>
    <x v="141"/>
    <n v="39"/>
  </r>
  <r>
    <d v="2013-09-19T00:00:00"/>
    <s v="ativada"/>
    <s v="Onix LTZ preço"/>
    <x v="12"/>
    <s v="qualificada"/>
    <n v="0.8"/>
    <n v="6"/>
    <n v="47"/>
    <n v="1.78"/>
    <x v="0"/>
    <x v="161"/>
    <n v="38"/>
  </r>
  <r>
    <d v="2013-09-20T00:00:00"/>
    <s v="ativada"/>
    <s v="qual o valor Onix"/>
    <x v="12"/>
    <s v="qualificada"/>
    <n v="0.8"/>
    <n v="1"/>
    <n v="8"/>
    <n v="0.49"/>
    <x v="0"/>
    <x v="224"/>
    <n v="38"/>
  </r>
  <r>
    <d v="2013-08-29T00:00:00"/>
    <s v="ativada"/>
    <s v="onix LTZ 2013 chevrolet"/>
    <x v="10"/>
    <s v="qualificada"/>
    <n v="0.8"/>
    <n v="1"/>
    <n v="4"/>
    <n v="0.26"/>
    <x v="0"/>
    <x v="173"/>
    <n v="35"/>
  </r>
  <r>
    <d v="2013-09-15T00:00:00"/>
    <s v="ativada"/>
    <s v="Onyx mylink"/>
    <x v="15"/>
    <s v="qualificada"/>
    <n v="0.56000000000000005"/>
    <n v="0"/>
    <n v="2"/>
    <n v="0"/>
    <x v="0"/>
    <x v="215"/>
    <n v="37"/>
  </r>
  <r>
    <d v="2013-09-07T00:00:00"/>
    <s v="ativada"/>
    <s v="quanto custa Onyx"/>
    <x v="12"/>
    <s v="qualificada"/>
    <n v="0.8"/>
    <n v="1"/>
    <n v="9"/>
    <n v="0.17"/>
    <x v="0"/>
    <x v="150"/>
    <n v="36"/>
  </r>
  <r>
    <d v="2013-09-07T00:00:00"/>
    <s v="ativada"/>
    <s v="Onix LS quanto custa"/>
    <x v="12"/>
    <s v="qualificada"/>
    <n v="0.8"/>
    <n v="0"/>
    <n v="2"/>
    <n v="0"/>
    <x v="0"/>
    <x v="283"/>
    <n v="36"/>
  </r>
  <r>
    <d v="2013-09-26T00:00:00"/>
    <s v="ativada"/>
    <s v="quanto custa Onix"/>
    <x v="12"/>
    <s v="qualificada"/>
    <n v="0.3"/>
    <n v="2"/>
    <n v="25"/>
    <n v="0.43"/>
    <x v="0"/>
    <x v="151"/>
    <n v="39"/>
  </r>
  <r>
    <d v="2013-09-04T00:00:00"/>
    <s v="ativada"/>
    <s v="[preço Onix]"/>
    <x v="12"/>
    <s v="qualificada"/>
    <n v="0.36"/>
    <n v="32"/>
    <n v="126"/>
    <n v="3.88"/>
    <x v="0"/>
    <x v="180"/>
    <n v="36"/>
  </r>
  <r>
    <d v="2013-09-01T00:00:00"/>
    <s v="ativada"/>
    <s v="preço novo onix 2013"/>
    <x v="12"/>
    <s v="qualificada"/>
    <n v="0.8"/>
    <n v="1"/>
    <n v="2"/>
    <n v="0.08"/>
    <x v="0"/>
    <x v="170"/>
    <n v="35"/>
  </r>
  <r>
    <d v="2013-09-07T00:00:00"/>
    <s v="ativada"/>
    <s v="comercial Onix"/>
    <x v="14"/>
    <s v="qualificada"/>
    <n v="0.9"/>
    <n v="0"/>
    <n v="10"/>
    <n v="0"/>
    <x v="0"/>
    <x v="146"/>
    <n v="36"/>
  </r>
  <r>
    <d v="2013-09-13T00:00:00"/>
    <s v="ativada"/>
    <s v="Onyx my link"/>
    <x v="15"/>
    <s v="qualificada"/>
    <n v="1"/>
    <n v="3"/>
    <n v="15"/>
    <n v="1.53"/>
    <x v="0"/>
    <x v="237"/>
    <n v="37"/>
  </r>
  <r>
    <d v="2013-09-06T00:00:00"/>
    <s v="ativada"/>
    <s v="onix LTZ 2012"/>
    <x v="10"/>
    <s v="qualificada"/>
    <n v="0.8"/>
    <n v="0"/>
    <n v="6"/>
    <n v="0"/>
    <x v="0"/>
    <x v="164"/>
    <n v="36"/>
  </r>
  <r>
    <d v="2013-09-17T00:00:00"/>
    <s v="ativada"/>
    <s v="Novo Onix LTZ chevrolet"/>
    <x v="10"/>
    <s v="qualificada"/>
    <n v="0.8"/>
    <n v="0"/>
    <n v="4"/>
    <n v="0"/>
    <x v="0"/>
    <x v="253"/>
    <n v="38"/>
  </r>
  <r>
    <d v="2013-09-17T00:00:00"/>
    <s v="ativada"/>
    <s v="preços Onyx"/>
    <x v="12"/>
    <s v="qualificada"/>
    <n v="0.19"/>
    <n v="0"/>
    <n v="3"/>
    <n v="0"/>
    <x v="0"/>
    <x v="156"/>
    <n v="38"/>
  </r>
  <r>
    <d v="2013-09-25T00:00:00"/>
    <s v="ativada"/>
    <s v="onix LTZ 2012"/>
    <x v="10"/>
    <s v="qualificada"/>
    <n v="0.8"/>
    <n v="1"/>
    <n v="13"/>
    <n v="0.22"/>
    <x v="0"/>
    <x v="164"/>
    <n v="39"/>
  </r>
  <r>
    <d v="2013-08-28T00:00:00"/>
    <s v="ativada"/>
    <s v="preços novo Onix"/>
    <x v="12"/>
    <s v="qualificada"/>
    <n v="0.25"/>
    <n v="4"/>
    <n v="5"/>
    <n v="0.57999999999999996"/>
    <x v="0"/>
    <x v="230"/>
    <n v="35"/>
  </r>
  <r>
    <d v="2013-09-25T00:00:00"/>
    <s v="ativada"/>
    <s v="onix 2014 1.8"/>
    <x v="13"/>
    <s v="qualificada"/>
    <n v="0.8"/>
    <n v="0"/>
    <n v="0"/>
    <n v="0"/>
    <x v="0"/>
    <x v="225"/>
    <n v="39"/>
  </r>
  <r>
    <d v="2013-09-02T00:00:00"/>
    <s v="ativada"/>
    <s v="onix 2014 1.8"/>
    <x v="13"/>
    <s v="qualificada"/>
    <n v="0.8"/>
    <n v="1"/>
    <n v="2"/>
    <n v="0.1"/>
    <x v="0"/>
    <x v="225"/>
    <n v="36"/>
  </r>
  <r>
    <d v="2013-08-31T00:00:00"/>
    <s v="ativada"/>
    <s v="preço Onix"/>
    <x v="12"/>
    <s v="qualificada"/>
    <n v="0.36"/>
    <n v="340"/>
    <n v="1313"/>
    <n v="65.25"/>
    <x v="0"/>
    <x v="180"/>
    <n v="35"/>
  </r>
  <r>
    <d v="2013-09-02T00:00:00"/>
    <s v="ativada"/>
    <s v="onix 2012 1.4"/>
    <x v="13"/>
    <s v="qualificada"/>
    <n v="0.48"/>
    <n v="0"/>
    <n v="6"/>
    <n v="0"/>
    <x v="0"/>
    <x v="194"/>
    <n v="36"/>
  </r>
  <r>
    <d v="2013-08-30T00:00:00"/>
    <s v="ativada"/>
    <s v="Onix LTZ quanto custa"/>
    <x v="12"/>
    <s v="qualificada"/>
    <n v="0.8"/>
    <n v="1"/>
    <n v="2"/>
    <n v="0.4"/>
    <x v="0"/>
    <x v="241"/>
    <n v="35"/>
  </r>
  <r>
    <d v="2013-09-25T00:00:00"/>
    <s v="ativada"/>
    <s v="Onix detalhes"/>
    <x v="17"/>
    <s v="qualificada"/>
    <n v="0.8"/>
    <n v="0"/>
    <n v="4"/>
    <n v="0"/>
    <x v="0"/>
    <x v="229"/>
    <n v="39"/>
  </r>
  <r>
    <d v="2013-09-10T00:00:00"/>
    <s v="ativada"/>
    <s v="novo Onyx"/>
    <x v="11"/>
    <s v="qualificada"/>
    <n v="0.8"/>
    <n v="2"/>
    <n v="15"/>
    <n v="0.74"/>
    <x v="0"/>
    <x v="157"/>
    <n v="37"/>
  </r>
  <r>
    <d v="2013-09-28T00:00:00"/>
    <s v="ativada"/>
    <s v="Onix 1.0"/>
    <x v="13"/>
    <s v="qualificada"/>
    <n v="0.63"/>
    <n v="14"/>
    <n v="282"/>
    <n v="6.06"/>
    <x v="0"/>
    <x v="219"/>
    <n v="39"/>
  </r>
  <r>
    <d v="2013-09-21T00:00:00"/>
    <s v="ativada"/>
    <s v="carro Onix LTZ"/>
    <x v="10"/>
    <s v="qualificada"/>
    <n v="0.8"/>
    <n v="0"/>
    <n v="3"/>
    <n v="0"/>
    <x v="0"/>
    <x v="188"/>
    <n v="38"/>
  </r>
  <r>
    <d v="2013-09-23T00:00:00"/>
    <s v="ativada"/>
    <s v="comercial Onix"/>
    <x v="14"/>
    <s v="qualificada"/>
    <n v="0.9"/>
    <n v="0"/>
    <n v="6"/>
    <n v="0"/>
    <x v="0"/>
    <x v="146"/>
    <n v="39"/>
  </r>
  <r>
    <d v="2013-09-24T00:00:00"/>
    <s v="ativada"/>
    <s v="propaganda onix 2013"/>
    <x v="14"/>
    <s v="qualificada"/>
    <n v="0.8"/>
    <n v="0"/>
    <n v="1"/>
    <n v="0"/>
    <x v="0"/>
    <x v="244"/>
    <n v="39"/>
  </r>
  <r>
    <d v="2013-09-04T00:00:00"/>
    <s v="ativada"/>
    <s v="preços onix 2014"/>
    <x v="12"/>
    <s v="qualificada"/>
    <n v="0.8"/>
    <n v="7"/>
    <n v="35"/>
    <n v="2.2000000000000002"/>
    <x v="0"/>
    <x v="209"/>
    <n v="36"/>
  </r>
  <r>
    <d v="2013-09-16T00:00:00"/>
    <s v="ativada"/>
    <s v="onix LT 2013 preço"/>
    <x v="12"/>
    <s v="qualificada"/>
    <n v="0.8"/>
    <n v="2"/>
    <n v="3"/>
    <n v="0.88"/>
    <x v="0"/>
    <x v="185"/>
    <n v="38"/>
  </r>
  <r>
    <d v="2013-09-18T00:00:00"/>
    <s v="ativada"/>
    <s v="novo Onix 1.4"/>
    <x v="13"/>
    <s v="qualificada"/>
    <n v="0.8"/>
    <n v="1"/>
    <n v="6"/>
    <n v="0.48"/>
    <x v="0"/>
    <x v="221"/>
    <n v="38"/>
  </r>
  <r>
    <d v="2013-09-01T00:00:00"/>
    <s v="ativada"/>
    <s v="onix 2013 1.4"/>
    <x v="13"/>
    <s v="qualificada"/>
    <n v="0.8"/>
    <n v="3"/>
    <n v="42"/>
    <n v="1.44"/>
    <x v="0"/>
    <x v="256"/>
    <n v="35"/>
  </r>
  <r>
    <d v="2013-08-29T00:00:00"/>
    <s v="ativada"/>
    <s v="Novo Onix LT preço"/>
    <x v="12"/>
    <s v="qualificada"/>
    <n v="0.8"/>
    <n v="0"/>
    <n v="1"/>
    <n v="0"/>
    <x v="0"/>
    <x v="226"/>
    <n v="35"/>
  </r>
  <r>
    <d v="2013-09-13T00:00:00"/>
    <s v="ativada"/>
    <s v="Onix chevrolet mylink"/>
    <x v="15"/>
    <s v="qualificada"/>
    <n v="0.8"/>
    <n v="0"/>
    <n v="7"/>
    <n v="0"/>
    <x v="0"/>
    <x v="147"/>
    <n v="37"/>
  </r>
  <r>
    <d v="2013-09-10T00:00:00"/>
    <s v="ativada"/>
    <s v="Onix chevrolet mylink"/>
    <x v="15"/>
    <s v="qualificada"/>
    <n v="0.8"/>
    <n v="0"/>
    <n v="8"/>
    <n v="0"/>
    <x v="0"/>
    <x v="147"/>
    <n v="37"/>
  </r>
  <r>
    <d v="2013-09-13T00:00:00"/>
    <s v="ativada"/>
    <s v="carro onix LTZ 2014"/>
    <x v="10"/>
    <s v="qualificada"/>
    <n v="0.8"/>
    <n v="0"/>
    <n v="1"/>
    <n v="0"/>
    <x v="0"/>
    <x v="273"/>
    <n v="37"/>
  </r>
  <r>
    <d v="2013-09-01T00:00:00"/>
    <s v="ativada"/>
    <s v="monte Onix"/>
    <x v="16"/>
    <s v="qualificada"/>
    <n v="0.3"/>
    <n v="37"/>
    <n v="64"/>
    <n v="2.83"/>
    <x v="0"/>
    <x v="175"/>
    <n v="35"/>
  </r>
  <r>
    <d v="2013-08-29T00:00:00"/>
    <s v="ativada"/>
    <s v="preço onix 2014"/>
    <x v="12"/>
    <s v="qualificada"/>
    <n v="0.18"/>
    <n v="18"/>
    <n v="90"/>
    <n v="2.54"/>
    <x v="0"/>
    <x v="159"/>
    <n v="35"/>
  </r>
  <r>
    <d v="2013-09-22T00:00:00"/>
    <s v="ativada"/>
    <s v="quanto custa onix 2013"/>
    <x v="12"/>
    <s v="qualificada"/>
    <n v="0.8"/>
    <n v="0"/>
    <n v="1"/>
    <n v="0"/>
    <x v="0"/>
    <x v="199"/>
    <n v="38"/>
  </r>
  <r>
    <d v="2013-09-11T00:00:00"/>
    <s v="ativada"/>
    <s v="monte Onix"/>
    <x v="16"/>
    <s v="qualificada"/>
    <n v="0.3"/>
    <n v="115"/>
    <n v="208"/>
    <n v="10.08"/>
    <x v="0"/>
    <x v="175"/>
    <n v="37"/>
  </r>
  <r>
    <d v="2013-09-24T00:00:00"/>
    <s v="ativada"/>
    <s v="montar Onix"/>
    <x v="16"/>
    <s v="qualificada"/>
    <n v="0.9"/>
    <n v="1"/>
    <n v="8"/>
    <n v="0.06"/>
    <x v="0"/>
    <x v="149"/>
    <n v="39"/>
  </r>
  <r>
    <d v="2013-09-27T00:00:00"/>
    <s v="ativada"/>
    <s v="preços novo Onix"/>
    <x v="12"/>
    <s v="qualificada"/>
    <n v="0.25"/>
    <n v="2"/>
    <n v="10"/>
    <n v="0.28000000000000003"/>
    <x v="0"/>
    <x v="230"/>
    <n v="39"/>
  </r>
  <r>
    <d v="2013-09-09T00:00:00"/>
    <s v="ativada"/>
    <s v="carro onix LTZ 2014"/>
    <x v="10"/>
    <s v="qualificada"/>
    <n v="0.8"/>
    <n v="0"/>
    <n v="0"/>
    <n v="0"/>
    <x v="0"/>
    <x v="273"/>
    <n v="37"/>
  </r>
  <r>
    <d v="2013-09-22T00:00:00"/>
    <s v="ativada"/>
    <s v="Onix LT preço"/>
    <x v="12"/>
    <s v="qualificada"/>
    <n v="0.54"/>
    <n v="5"/>
    <n v="11"/>
    <n v="0.97"/>
    <x v="0"/>
    <x v="220"/>
    <n v="38"/>
  </r>
  <r>
    <d v="2013-09-27T00:00:00"/>
    <s v="ativada"/>
    <s v="valor Onix"/>
    <x v="12"/>
    <s v="qualificada"/>
    <n v="0.37"/>
    <n v="27"/>
    <n v="166"/>
    <n v="5"/>
    <x v="0"/>
    <x v="200"/>
    <n v="39"/>
  </r>
  <r>
    <d v="2013-09-15T00:00:00"/>
    <s v="ativada"/>
    <s v="valor onix 2012"/>
    <x v="12"/>
    <s v="qualificada"/>
    <n v="0.46"/>
    <n v="0"/>
    <n v="3"/>
    <n v="0"/>
    <x v="0"/>
    <x v="154"/>
    <n v="37"/>
  </r>
  <r>
    <d v="2013-09-25T00:00:00"/>
    <s v="ativada"/>
    <s v="propaganda Onix"/>
    <x v="14"/>
    <s v="qualificada"/>
    <n v="0.8"/>
    <n v="0"/>
    <n v="2"/>
    <n v="0"/>
    <x v="0"/>
    <x v="191"/>
    <n v="39"/>
  </r>
  <r>
    <d v="2013-09-24T00:00:00"/>
    <s v="ativada"/>
    <s v="[preço Onix]"/>
    <x v="12"/>
    <s v="qualificada"/>
    <n v="0.36"/>
    <n v="25"/>
    <n v="102"/>
    <n v="5.08"/>
    <x v="0"/>
    <x v="180"/>
    <n v="39"/>
  </r>
  <r>
    <d v="2013-09-23T00:00:00"/>
    <s v="ativada"/>
    <s v="onix 2013 1.8"/>
    <x v="13"/>
    <s v="qualificada"/>
    <n v="0.8"/>
    <n v="0"/>
    <n v="2"/>
    <n v="0"/>
    <x v="0"/>
    <x v="278"/>
    <n v="39"/>
  </r>
  <r>
    <d v="2013-09-26T00:00:00"/>
    <s v="ativada"/>
    <s v="novo Onix 1.4"/>
    <x v="13"/>
    <s v="qualificada"/>
    <n v="0.8"/>
    <n v="2"/>
    <n v="9"/>
    <n v="1.27"/>
    <x v="0"/>
    <x v="221"/>
    <n v="39"/>
  </r>
  <r>
    <d v="2013-09-16T00:00:00"/>
    <s v="ativada"/>
    <s v="Onix 1.8"/>
    <x v="13"/>
    <s v="qualificada"/>
    <n v="0.8"/>
    <n v="2"/>
    <n v="17"/>
    <n v="0.83"/>
    <x v="0"/>
    <x v="246"/>
    <n v="38"/>
  </r>
  <r>
    <d v="2013-09-08T00:00:00"/>
    <s v="ativada"/>
    <s v="[preço Onix]"/>
    <x v="12"/>
    <s v="qualificada"/>
    <n v="0.36"/>
    <n v="28"/>
    <n v="145"/>
    <n v="3.21"/>
    <x v="0"/>
    <x v="180"/>
    <n v="36"/>
  </r>
  <r>
    <d v="2013-09-29T00:00:00"/>
    <s v="ativada"/>
    <s v="preços onix 2013"/>
    <x v="12"/>
    <s v="qualificada"/>
    <n v="0.31"/>
    <n v="4"/>
    <n v="12"/>
    <n v="0.53"/>
    <x v="0"/>
    <x v="231"/>
    <n v="39"/>
  </r>
  <r>
    <d v="2013-09-02T00:00:00"/>
    <s v="ativada"/>
    <s v="Onix LTZ preços"/>
    <x v="12"/>
    <s v="qualificada"/>
    <n v="0.8"/>
    <n v="4"/>
    <n v="15"/>
    <n v="0.66"/>
    <x v="0"/>
    <x v="193"/>
    <n v="36"/>
  </r>
  <r>
    <d v="2013-09-12T00:00:00"/>
    <s v="ativada"/>
    <s v="onix LTZ 2012"/>
    <x v="10"/>
    <s v="qualificada"/>
    <n v="0.8"/>
    <n v="1"/>
    <n v="8"/>
    <n v="0.41"/>
    <x v="0"/>
    <x v="164"/>
    <n v="37"/>
  </r>
  <r>
    <d v="2013-09-15T00:00:00"/>
    <s v="ativada"/>
    <s v="preços Onix"/>
    <x v="12"/>
    <s v="qualificada"/>
    <n v="0.32"/>
    <n v="11"/>
    <n v="51"/>
    <n v="1.66"/>
    <x v="0"/>
    <x v="143"/>
    <n v="37"/>
  </r>
  <r>
    <d v="2013-09-17T00:00:00"/>
    <s v="ativada"/>
    <s v="onix 2012 1.0"/>
    <x v="13"/>
    <s v="qualificada"/>
    <n v="0.63"/>
    <n v="0"/>
    <n v="4"/>
    <n v="0"/>
    <x v="0"/>
    <x v="189"/>
    <n v="38"/>
  </r>
  <r>
    <d v="2013-08-29T00:00:00"/>
    <s v="ativada"/>
    <s v="preço onix 2013"/>
    <x v="12"/>
    <s v="qualificada"/>
    <n v="0.34"/>
    <n v="43"/>
    <n v="209"/>
    <n v="7.76"/>
    <x v="0"/>
    <x v="204"/>
    <n v="35"/>
  </r>
  <r>
    <d v="2013-09-03T00:00:00"/>
    <s v="ativada"/>
    <s v="valor Onix"/>
    <x v="12"/>
    <s v="qualificada"/>
    <n v="0.37"/>
    <n v="32"/>
    <n v="153"/>
    <n v="3.74"/>
    <x v="0"/>
    <x v="200"/>
    <n v="36"/>
  </r>
  <r>
    <d v="2013-08-31T00:00:00"/>
    <s v="ativada"/>
    <s v="Onix 1.8"/>
    <x v="13"/>
    <s v="qualificada"/>
    <n v="0.8"/>
    <n v="1"/>
    <n v="20"/>
    <n v="0.27"/>
    <x v="0"/>
    <x v="246"/>
    <n v="35"/>
  </r>
  <r>
    <d v="2013-09-27T00:00:00"/>
    <s v="ativada"/>
    <s v="novo Onyx"/>
    <x v="11"/>
    <s v="qualificada"/>
    <n v="0.8"/>
    <n v="5"/>
    <n v="49"/>
    <n v="2.38"/>
    <x v="0"/>
    <x v="157"/>
    <n v="39"/>
  </r>
  <r>
    <d v="2013-09-20T00:00:00"/>
    <s v="ativada"/>
    <s v="Onyx 1.0"/>
    <x v="13"/>
    <s v="qualificada"/>
    <n v="0.8"/>
    <n v="0"/>
    <n v="13"/>
    <n v="0"/>
    <x v="0"/>
    <x v="190"/>
    <n v="38"/>
  </r>
  <r>
    <d v="2013-08-31T00:00:00"/>
    <s v="ativada"/>
    <s v="preço novo onix 2013"/>
    <x v="12"/>
    <s v="qualificada"/>
    <n v="0.8"/>
    <n v="2"/>
    <n v="4"/>
    <n v="0.5"/>
    <x v="0"/>
    <x v="170"/>
    <n v="35"/>
  </r>
  <r>
    <d v="2013-09-28T00:00:00"/>
    <s v="ativada"/>
    <s v="Onix GM mylink"/>
    <x v="15"/>
    <s v="qualificada"/>
    <n v="0.8"/>
    <n v="1"/>
    <n v="2"/>
    <n v="0.52"/>
    <x v="0"/>
    <x v="206"/>
    <n v="39"/>
  </r>
  <r>
    <d v="2013-09-18T00:00:00"/>
    <s v="ativada"/>
    <s v="preço onix 2012"/>
    <x v="12"/>
    <s v="qualificada"/>
    <n v="0.6"/>
    <n v="1"/>
    <n v="24"/>
    <n v="0.27"/>
    <x v="0"/>
    <x v="140"/>
    <n v="38"/>
  </r>
  <r>
    <d v="2013-09-10T00:00:00"/>
    <s v="ativada"/>
    <s v="Onix LT preço"/>
    <x v="12"/>
    <s v="qualificada"/>
    <n v="0.54"/>
    <n v="3"/>
    <n v="9"/>
    <n v="0.86"/>
    <x v="0"/>
    <x v="220"/>
    <n v="37"/>
  </r>
  <r>
    <d v="2013-09-21T00:00:00"/>
    <s v="ativada"/>
    <s v="valores onix 2013"/>
    <x v="12"/>
    <s v="qualificada"/>
    <n v="0.8"/>
    <n v="0"/>
    <n v="0"/>
    <n v="0"/>
    <x v="0"/>
    <x v="255"/>
    <n v="38"/>
  </r>
  <r>
    <d v="2013-09-13T00:00:00"/>
    <s v="ativada"/>
    <s v="Novo Onix LTZ chevrolet"/>
    <x v="10"/>
    <s v="qualificada"/>
    <n v="0.8"/>
    <n v="1"/>
    <n v="5"/>
    <n v="0.36"/>
    <x v="0"/>
    <x v="253"/>
    <n v="37"/>
  </r>
  <r>
    <d v="2013-09-09T00:00:00"/>
    <s v="ativada"/>
    <s v="onix 2013 1.4"/>
    <x v="13"/>
    <s v="qualificada"/>
    <n v="0.8"/>
    <n v="3"/>
    <n v="47"/>
    <n v="0.87"/>
    <x v="0"/>
    <x v="256"/>
    <n v="37"/>
  </r>
  <r>
    <d v="2013-09-27T00:00:00"/>
    <s v="ativada"/>
    <s v="quanto custa Onyx"/>
    <x v="12"/>
    <s v="qualificada"/>
    <n v="0.8"/>
    <n v="3"/>
    <n v="10"/>
    <n v="0.47"/>
    <x v="0"/>
    <x v="150"/>
    <n v="39"/>
  </r>
  <r>
    <d v="2013-09-16T00:00:00"/>
    <s v="ativada"/>
    <s v="onix 2014 1.0"/>
    <x v="13"/>
    <s v="qualificada"/>
    <n v="0.8"/>
    <n v="3"/>
    <n v="17"/>
    <n v="1.4"/>
    <x v="0"/>
    <x v="213"/>
    <n v="38"/>
  </r>
  <r>
    <d v="2013-09-05T00:00:00"/>
    <s v="ativada"/>
    <s v="novo Onix"/>
    <x v="11"/>
    <s v="qualificada"/>
    <n v="0.38"/>
    <n v="18"/>
    <n v="133"/>
    <n v="2.5299999999999998"/>
    <x v="0"/>
    <x v="171"/>
    <n v="36"/>
  </r>
  <r>
    <d v="2013-09-10T00:00:00"/>
    <s v="ativada"/>
    <s v="Onyx"/>
    <x v="11"/>
    <s v="qualificada"/>
    <n v="0.6"/>
    <n v="15"/>
    <n v="177"/>
    <n v="4.63"/>
    <x v="0"/>
    <x v="184"/>
    <n v="37"/>
  </r>
  <r>
    <d v="2013-09-21T00:00:00"/>
    <s v="ativada"/>
    <s v="carros Onix LTZ"/>
    <x v="10"/>
    <s v="qualificada"/>
    <n v="0.8"/>
    <n v="0"/>
    <n v="4"/>
    <n v="0"/>
    <x v="0"/>
    <x v="182"/>
    <n v="38"/>
  </r>
  <r>
    <d v="2013-08-30T00:00:00"/>
    <s v="ativada"/>
    <s v="Onyx 1.8"/>
    <x v="13"/>
    <s v="qualificada"/>
    <n v="0.8"/>
    <n v="1"/>
    <n v="2"/>
    <n v="0.8"/>
    <x v="0"/>
    <x v="202"/>
    <n v="35"/>
  </r>
  <r>
    <d v="2013-08-30T00:00:00"/>
    <s v="ativada"/>
    <s v="Onix mylink"/>
    <x v="15"/>
    <s v="qualificada"/>
    <n v="0.7"/>
    <n v="12"/>
    <n v="199"/>
    <n v="1.55"/>
    <x v="0"/>
    <x v="176"/>
    <n v="35"/>
  </r>
  <r>
    <d v="2013-09-26T00:00:00"/>
    <s v="ativada"/>
    <s v="Onix mylink"/>
    <x v="15"/>
    <s v="qualificada"/>
    <n v="0.7"/>
    <n v="14"/>
    <n v="130"/>
    <n v="6.26"/>
    <x v="0"/>
    <x v="176"/>
    <n v="39"/>
  </r>
  <r>
    <d v="2013-09-02T00:00:00"/>
    <s v="ativada"/>
    <s v="valor novo onix 2013"/>
    <x v="12"/>
    <s v="qualificada"/>
    <n v="0.8"/>
    <n v="0"/>
    <n v="1"/>
    <n v="0"/>
    <x v="0"/>
    <x v="227"/>
    <n v="36"/>
  </r>
  <r>
    <d v="2013-09-06T00:00:00"/>
    <s v="ativada"/>
    <s v="comercial Onix"/>
    <x v="14"/>
    <s v="qualificada"/>
    <n v="0.9"/>
    <n v="1"/>
    <n v="11"/>
    <n v="0.36"/>
    <x v="0"/>
    <x v="146"/>
    <n v="36"/>
  </r>
  <r>
    <d v="2013-09-21T00:00:00"/>
    <s v="ativada"/>
    <s v="Onyx 1.8"/>
    <x v="13"/>
    <s v="qualificada"/>
    <n v="0.8"/>
    <n v="0"/>
    <n v="0"/>
    <n v="0"/>
    <x v="0"/>
    <x v="202"/>
    <n v="38"/>
  </r>
  <r>
    <d v="2013-09-18T00:00:00"/>
    <s v="ativada"/>
    <s v="quanto custa onix 2013"/>
    <x v="12"/>
    <s v="qualificada"/>
    <n v="0.8"/>
    <n v="1"/>
    <n v="6"/>
    <n v="0.25"/>
    <x v="0"/>
    <x v="199"/>
    <n v="38"/>
  </r>
  <r>
    <d v="2013-09-25T00:00:00"/>
    <s v="ativada"/>
    <s v="valor novo Onix"/>
    <x v="12"/>
    <s v="qualificada"/>
    <n v="0.8"/>
    <n v="3"/>
    <n v="9"/>
    <n v="0.6"/>
    <x v="0"/>
    <x v="262"/>
    <n v="39"/>
  </r>
  <r>
    <d v="2013-09-03T00:00:00"/>
    <s v="ativada"/>
    <s v="Onyx"/>
    <x v="11"/>
    <s v="qualificada"/>
    <n v="0.6"/>
    <n v="7"/>
    <n v="125"/>
    <n v="1.8"/>
    <x v="0"/>
    <x v="184"/>
    <n v="36"/>
  </r>
  <r>
    <d v="2013-09-27T00:00:00"/>
    <s v="ativada"/>
    <s v="Onix LTZ"/>
    <x v="10"/>
    <s v="qualificada"/>
    <n v="0.42"/>
    <n v="21"/>
    <n v="237"/>
    <n v="4.37"/>
    <x v="0"/>
    <x v="163"/>
    <n v="39"/>
  </r>
  <r>
    <d v="2013-09-15T00:00:00"/>
    <s v="ativada"/>
    <s v="valores onix 2014"/>
    <x v="12"/>
    <s v="qualificada"/>
    <n v="0.8"/>
    <n v="0"/>
    <n v="1"/>
    <n v="0"/>
    <x v="0"/>
    <x v="197"/>
    <n v="37"/>
  </r>
  <r>
    <d v="2013-09-23T00:00:00"/>
    <s v="ativada"/>
    <s v="Onix 2013 mylink"/>
    <x v="15"/>
    <s v="qualificada"/>
    <n v="0.8"/>
    <n v="0"/>
    <n v="1"/>
    <n v="0"/>
    <x v="0"/>
    <x v="232"/>
    <n v="39"/>
  </r>
  <r>
    <d v="2013-09-13T00:00:00"/>
    <s v="ativada"/>
    <s v="Onix LT preço"/>
    <x v="12"/>
    <s v="qualificada"/>
    <n v="0.54"/>
    <n v="4"/>
    <n v="21"/>
    <n v="1.25"/>
    <x v="0"/>
    <x v="220"/>
    <n v="37"/>
  </r>
  <r>
    <d v="2013-09-23T00:00:00"/>
    <s v="ativada"/>
    <s v="preços onix 2013"/>
    <x v="12"/>
    <s v="qualificada"/>
    <n v="0.31"/>
    <n v="0"/>
    <n v="10"/>
    <n v="0"/>
    <x v="0"/>
    <x v="231"/>
    <n v="39"/>
  </r>
  <r>
    <d v="2013-08-30T00:00:00"/>
    <s v="ativada"/>
    <s v="Onyx"/>
    <x v="11"/>
    <s v="qualificada"/>
    <n v="0.6"/>
    <n v="19"/>
    <n v="107"/>
    <n v="4.54"/>
    <x v="0"/>
    <x v="184"/>
    <n v="35"/>
  </r>
  <r>
    <d v="2013-08-30T00:00:00"/>
    <s v="ativada"/>
    <s v="onix 2012 1.4"/>
    <x v="13"/>
    <s v="qualificada"/>
    <n v="0.48"/>
    <n v="0"/>
    <n v="9"/>
    <n v="0"/>
    <x v="0"/>
    <x v="194"/>
    <n v="35"/>
  </r>
  <r>
    <d v="2013-09-01T00:00:00"/>
    <s v="ativada"/>
    <s v="preços Onix"/>
    <x v="12"/>
    <s v="qualificada"/>
    <n v="0.32"/>
    <n v="15"/>
    <n v="63"/>
    <n v="2.21"/>
    <x v="0"/>
    <x v="143"/>
    <n v="35"/>
  </r>
  <r>
    <d v="2013-09-17T00:00:00"/>
    <s v="ativada"/>
    <s v="propaganda Onyx"/>
    <x v="14"/>
    <s v="qualificada"/>
    <n v="0.8"/>
    <n v="0"/>
    <n v="1"/>
    <n v="0"/>
    <x v="0"/>
    <x v="239"/>
    <n v="38"/>
  </r>
  <r>
    <d v="2013-09-25T00:00:00"/>
    <s v="ativada"/>
    <s v="Novo Onix LTZ"/>
    <x v="10"/>
    <s v="qualificada"/>
    <n v="0.8"/>
    <n v="1"/>
    <n v="1"/>
    <n v="0.3"/>
    <x v="0"/>
    <x v="196"/>
    <n v="39"/>
  </r>
  <r>
    <d v="2013-09-01T00:00:00"/>
    <s v="ativada"/>
    <s v="onix LTZ 2013"/>
    <x v="10"/>
    <s v="qualificada"/>
    <n v="0.8"/>
    <n v="0"/>
    <n v="5"/>
    <n v="0"/>
    <x v="0"/>
    <x v="144"/>
    <n v="35"/>
  </r>
  <r>
    <d v="2013-09-27T00:00:00"/>
    <s v="ativada"/>
    <s v="Onix"/>
    <x v="11"/>
    <s v="qualificada"/>
    <n v="0.95"/>
    <n v="277"/>
    <n v="3634"/>
    <n v="118.69"/>
    <x v="0"/>
    <x v="138"/>
    <n v="39"/>
  </r>
  <r>
    <d v="2013-09-10T00:00:00"/>
    <s v="ativada"/>
    <s v="Onix ficha técnica"/>
    <x v="17"/>
    <s v="qualificada"/>
    <n v="0.8"/>
    <n v="1"/>
    <n v="5"/>
    <n v="0.37"/>
    <x v="0"/>
    <x v="179"/>
    <n v="37"/>
  </r>
  <r>
    <d v="2013-09-13T00:00:00"/>
    <s v="ativada"/>
    <s v="valor novo onix 2013"/>
    <x v="12"/>
    <s v="qualificada"/>
    <n v="0.8"/>
    <n v="0"/>
    <n v="1"/>
    <n v="0"/>
    <x v="0"/>
    <x v="227"/>
    <n v="37"/>
  </r>
  <r>
    <d v="2013-09-13T00:00:00"/>
    <s v="ativada"/>
    <s v="quanto custa onix 2014"/>
    <x v="12"/>
    <s v="qualificada"/>
    <n v="0.8"/>
    <n v="0"/>
    <n v="5"/>
    <n v="0"/>
    <x v="0"/>
    <x v="195"/>
    <n v="37"/>
  </r>
  <r>
    <d v="2013-09-24T00:00:00"/>
    <s v="ativada"/>
    <s v="valor onix 2014"/>
    <x v="12"/>
    <s v="qualificada"/>
    <n v="0.8"/>
    <n v="3"/>
    <n v="20"/>
    <n v="0.8"/>
    <x v="0"/>
    <x v="192"/>
    <n v="39"/>
  </r>
  <r>
    <d v="2013-09-08T00:00:00"/>
    <s v="ativada"/>
    <s v="Onix chevrolet mylink"/>
    <x v="15"/>
    <s v="qualificada"/>
    <n v="0.8"/>
    <n v="3"/>
    <n v="7"/>
    <n v="0.99"/>
    <x v="0"/>
    <x v="147"/>
    <n v="36"/>
  </r>
  <r>
    <d v="2013-09-16T00:00:00"/>
    <s v="ativada"/>
    <s v="preço novo onix 2014"/>
    <x v="12"/>
    <s v="qualificada"/>
    <n v="0.8"/>
    <n v="5"/>
    <n v="12"/>
    <n v="1.64"/>
    <x v="0"/>
    <x v="167"/>
    <n v="38"/>
  </r>
  <r>
    <d v="2013-09-26T00:00:00"/>
    <s v="ativada"/>
    <s v="valor Onyx"/>
    <x v="12"/>
    <s v="qualificada"/>
    <n v="0.42"/>
    <n v="1"/>
    <n v="3"/>
    <n v="0.24"/>
    <x v="0"/>
    <x v="249"/>
    <n v="39"/>
  </r>
  <r>
    <d v="2013-09-02T00:00:00"/>
    <s v="ativada"/>
    <s v="Onyx 1.4"/>
    <x v="13"/>
    <s v="qualificada"/>
    <n v="0.47"/>
    <n v="1"/>
    <n v="26"/>
    <n v="0.16"/>
    <x v="0"/>
    <x v="251"/>
    <n v="36"/>
  </r>
  <r>
    <d v="2013-09-26T00:00:00"/>
    <s v="ativada"/>
    <s v="Onix LT preço"/>
    <x v="12"/>
    <s v="qualificada"/>
    <n v="0.54"/>
    <n v="3"/>
    <n v="10"/>
    <n v="0.65"/>
    <x v="0"/>
    <x v="220"/>
    <n v="39"/>
  </r>
  <r>
    <d v="2013-09-22T00:00:00"/>
    <s v="ativada"/>
    <s v="Onyx 1.8"/>
    <x v="13"/>
    <s v="qualificada"/>
    <n v="0.8"/>
    <n v="1"/>
    <n v="2"/>
    <n v="0.11"/>
    <x v="0"/>
    <x v="202"/>
    <n v="38"/>
  </r>
  <r>
    <d v="2013-09-12T00:00:00"/>
    <s v="ativada"/>
    <s v="valores onix 2014"/>
    <x v="12"/>
    <s v="qualificada"/>
    <n v="0.8"/>
    <n v="3"/>
    <n v="9"/>
    <n v="1.08"/>
    <x v="0"/>
    <x v="197"/>
    <n v="37"/>
  </r>
  <r>
    <d v="2013-08-29T00:00:00"/>
    <s v="ativada"/>
    <s v="preços Onix"/>
    <x v="12"/>
    <s v="qualificada"/>
    <n v="0.32"/>
    <n v="11"/>
    <n v="55"/>
    <n v="1.97"/>
    <x v="0"/>
    <x v="143"/>
    <n v="35"/>
  </r>
  <r>
    <d v="2013-09-05T00:00:00"/>
    <s v="ativada"/>
    <s v="Onix LT preço"/>
    <x v="12"/>
    <s v="qualificada"/>
    <n v="0.54"/>
    <n v="1"/>
    <n v="14"/>
    <n v="0.4"/>
    <x v="0"/>
    <x v="220"/>
    <n v="36"/>
  </r>
  <r>
    <d v="2013-09-20T00:00:00"/>
    <s v="ativada"/>
    <s v="onix LTZ 2012 chevrolet"/>
    <x v="10"/>
    <s v="qualificada"/>
    <n v="0.8"/>
    <n v="0"/>
    <n v="2"/>
    <n v="0"/>
    <x v="0"/>
    <x v="139"/>
    <n v="38"/>
  </r>
  <r>
    <d v="2013-09-27T00:00:00"/>
    <s v="ativada"/>
    <s v="novo Onix"/>
    <x v="11"/>
    <s v="qualificada"/>
    <n v="0.38"/>
    <n v="5"/>
    <n v="25"/>
    <n v="0.75"/>
    <x v="0"/>
    <x v="171"/>
    <n v="39"/>
  </r>
  <r>
    <d v="2013-09-20T00:00:00"/>
    <s v="ativada"/>
    <s v="Onix GM mylink"/>
    <x v="15"/>
    <s v="qualificada"/>
    <n v="0.8"/>
    <n v="0"/>
    <n v="3"/>
    <n v="0"/>
    <x v="0"/>
    <x v="206"/>
    <n v="38"/>
  </r>
  <r>
    <d v="2013-09-19T00:00:00"/>
    <s v="ativada"/>
    <s v="Onix LTZ preços"/>
    <x v="12"/>
    <s v="qualificada"/>
    <n v="0.8"/>
    <n v="1"/>
    <n v="6"/>
    <n v="0.4"/>
    <x v="0"/>
    <x v="193"/>
    <n v="38"/>
  </r>
  <r>
    <d v="2013-08-30T00:00:00"/>
    <s v="ativada"/>
    <s v="onix LTZ 2012"/>
    <x v="10"/>
    <s v="qualificada"/>
    <n v="0.8"/>
    <n v="4"/>
    <n v="19"/>
    <n v="1.87"/>
    <x v="0"/>
    <x v="164"/>
    <n v="35"/>
  </r>
  <r>
    <d v="2013-09-08T00:00:00"/>
    <s v="ativada"/>
    <s v="Novo Onix LTZ chevrolet"/>
    <x v="10"/>
    <s v="qualificada"/>
    <n v="0.8"/>
    <n v="5"/>
    <n v="40"/>
    <n v="0.51"/>
    <x v="0"/>
    <x v="253"/>
    <n v="36"/>
  </r>
  <r>
    <d v="2013-09-17T00:00:00"/>
    <s v="ativada"/>
    <s v="monte Onyx"/>
    <x v="16"/>
    <s v="qualificada"/>
    <n v="0.8"/>
    <n v="2"/>
    <n v="6"/>
    <n v="0.94"/>
    <x v="0"/>
    <x v="236"/>
    <n v="38"/>
  </r>
  <r>
    <d v="2013-09-12T00:00:00"/>
    <s v="ativada"/>
    <s v="valor onix 2012"/>
    <x v="12"/>
    <s v="qualificada"/>
    <n v="0.46"/>
    <n v="1"/>
    <n v="3"/>
    <n v="0.26"/>
    <x v="0"/>
    <x v="154"/>
    <n v="37"/>
  </r>
  <r>
    <d v="2013-09-26T00:00:00"/>
    <s v="ativada"/>
    <s v="preço onix 2012"/>
    <x v="12"/>
    <s v="qualificada"/>
    <n v="0.6"/>
    <n v="0"/>
    <n v="19"/>
    <n v="0"/>
    <x v="0"/>
    <x v="140"/>
    <n v="39"/>
  </r>
  <r>
    <d v="2013-09-14T00:00:00"/>
    <s v="ativada"/>
    <s v="Onix LTZ quanto custa"/>
    <x v="12"/>
    <s v="qualificada"/>
    <n v="0.8"/>
    <n v="0"/>
    <n v="1"/>
    <n v="0"/>
    <x v="0"/>
    <x v="241"/>
    <n v="37"/>
  </r>
  <r>
    <d v="2013-09-19T00:00:00"/>
    <s v="ativada"/>
    <s v="carro onix LTZ 2014"/>
    <x v="10"/>
    <s v="qualificada"/>
    <n v="0.8"/>
    <n v="1"/>
    <n v="2"/>
    <n v="0.25"/>
    <x v="0"/>
    <x v="273"/>
    <n v="38"/>
  </r>
  <r>
    <d v="2013-09-13T00:00:00"/>
    <s v="ativada"/>
    <s v="onix LTZ 2013"/>
    <x v="10"/>
    <s v="qualificada"/>
    <n v="0.8"/>
    <n v="0"/>
    <n v="6"/>
    <n v="0"/>
    <x v="0"/>
    <x v="144"/>
    <n v="37"/>
  </r>
  <r>
    <d v="2013-09-02T00:00:00"/>
    <s v="ativada"/>
    <s v="quanto custa Onix"/>
    <x v="12"/>
    <s v="qualificada"/>
    <n v="0.3"/>
    <n v="15"/>
    <n v="50"/>
    <n v="2.23"/>
    <x v="0"/>
    <x v="151"/>
    <n v="36"/>
  </r>
  <r>
    <d v="2013-08-29T00:00:00"/>
    <s v="ativada"/>
    <s v="Novo Onix LTZ valor"/>
    <x v="12"/>
    <s v="baixo volume de pesquisa"/>
    <n v="0.8"/>
    <n v="1"/>
    <n v="2"/>
    <n v="0.43"/>
    <x v="0"/>
    <x v="291"/>
    <n v="35"/>
  </r>
  <r>
    <d v="2013-09-26T00:00:00"/>
    <s v="ativada"/>
    <s v="preço Onyx"/>
    <x v="12"/>
    <s v="qualificada"/>
    <n v="0.55000000000000004"/>
    <n v="12"/>
    <n v="58"/>
    <n v="3.85"/>
    <x v="0"/>
    <x v="258"/>
    <n v="39"/>
  </r>
  <r>
    <d v="2013-09-02T00:00:00"/>
    <s v="ativada"/>
    <s v="Onyx"/>
    <x v="11"/>
    <s v="qualificada"/>
    <n v="0.6"/>
    <n v="12"/>
    <n v="168"/>
    <n v="2.81"/>
    <x v="0"/>
    <x v="184"/>
    <n v="36"/>
  </r>
  <r>
    <d v="2013-09-19T00:00:00"/>
    <s v="ativada"/>
    <s v="carro Onix LTZ"/>
    <x v="10"/>
    <s v="qualificada"/>
    <n v="0.8"/>
    <n v="1"/>
    <n v="8"/>
    <n v="0.28999999999999998"/>
    <x v="0"/>
    <x v="188"/>
    <n v="38"/>
  </r>
  <r>
    <d v="2013-09-05T00:00:00"/>
    <s v="ativada"/>
    <s v="Onix 2.0"/>
    <x v="13"/>
    <s v="qualificada"/>
    <n v="0.28000000000000003"/>
    <n v="0"/>
    <n v="1"/>
    <n v="0"/>
    <x v="0"/>
    <x v="201"/>
    <n v="36"/>
  </r>
  <r>
    <d v="2013-09-13T00:00:00"/>
    <s v="ativada"/>
    <s v="onix LTZ 2014 chevrolet"/>
    <x v="10"/>
    <s v="qualificada"/>
    <n v="0.8"/>
    <n v="1"/>
    <n v="7"/>
    <n v="0.04"/>
    <x v="0"/>
    <x v="210"/>
    <n v="37"/>
  </r>
  <r>
    <d v="2013-09-13T00:00:00"/>
    <s v="ativada"/>
    <s v="preços novo Onix"/>
    <x v="12"/>
    <s v="qualificada"/>
    <n v="0.25"/>
    <n v="2"/>
    <n v="12"/>
    <n v="0.26"/>
    <x v="0"/>
    <x v="230"/>
    <n v="37"/>
  </r>
  <r>
    <d v="2013-09-16T00:00:00"/>
    <s v="ativada"/>
    <s v="quanto custa onix 2014"/>
    <x v="12"/>
    <s v="qualificada"/>
    <n v="0.8"/>
    <n v="0"/>
    <n v="2"/>
    <n v="0"/>
    <x v="0"/>
    <x v="195"/>
    <n v="38"/>
  </r>
  <r>
    <d v="2013-09-24T00:00:00"/>
    <s v="ativada"/>
    <s v="Onix detalhes"/>
    <x v="17"/>
    <s v="qualificada"/>
    <n v="0.8"/>
    <n v="2"/>
    <n v="4"/>
    <n v="0.25"/>
    <x v="0"/>
    <x v="229"/>
    <n v="39"/>
  </r>
  <r>
    <d v="2013-09-06T00:00:00"/>
    <s v="ativada"/>
    <s v="preços Onix"/>
    <x v="12"/>
    <s v="qualificada"/>
    <n v="0.32"/>
    <n v="4"/>
    <n v="21"/>
    <n v="0.43"/>
    <x v="0"/>
    <x v="143"/>
    <n v="36"/>
  </r>
  <r>
    <d v="2013-09-26T00:00:00"/>
    <s v="ativada"/>
    <s v="onix 2012 1.4"/>
    <x v="13"/>
    <s v="qualificada"/>
    <n v="0.48"/>
    <n v="2"/>
    <n v="12"/>
    <n v="0.41"/>
    <x v="0"/>
    <x v="194"/>
    <n v="39"/>
  </r>
  <r>
    <d v="2013-09-12T00:00:00"/>
    <s v="ativada"/>
    <s v="Onix LS preço"/>
    <x v="12"/>
    <s v="qualificada"/>
    <n v="0.8"/>
    <n v="1"/>
    <n v="4"/>
    <n v="0.05"/>
    <x v="0"/>
    <x v="198"/>
    <n v="37"/>
  </r>
  <r>
    <d v="2013-08-30T00:00:00"/>
    <s v="ativada"/>
    <s v="Onix LTZ chevrolet"/>
    <x v="10"/>
    <s v="qualificada"/>
    <n v="0.65"/>
    <n v="27"/>
    <n v="127"/>
    <n v="7.11"/>
    <x v="0"/>
    <x v="137"/>
    <n v="35"/>
  </r>
  <r>
    <d v="2013-09-17T00:00:00"/>
    <s v="ativada"/>
    <s v="Onix LTZ chevrolet"/>
    <x v="10"/>
    <s v="qualificada"/>
    <n v="0.65"/>
    <n v="21"/>
    <n v="118"/>
    <n v="7.61"/>
    <x v="0"/>
    <x v="137"/>
    <n v="38"/>
  </r>
  <r>
    <d v="2013-09-19T00:00:00"/>
    <s v="ativada"/>
    <s v="monte Onix"/>
    <x v="16"/>
    <s v="qualificada"/>
    <n v="0.3"/>
    <n v="14"/>
    <n v="20"/>
    <n v="1.73"/>
    <x v="0"/>
    <x v="175"/>
    <n v="38"/>
  </r>
  <r>
    <d v="2013-09-11T00:00:00"/>
    <s v="ativada"/>
    <s v="preços Onix"/>
    <x v="12"/>
    <s v="qualificada"/>
    <n v="0.32"/>
    <n v="9"/>
    <n v="49"/>
    <n v="1.73"/>
    <x v="0"/>
    <x v="143"/>
    <n v="37"/>
  </r>
  <r>
    <d v="2013-09-13T00:00:00"/>
    <s v="ativada"/>
    <s v="onix LT 2013 valor"/>
    <x v="12"/>
    <s v="qualificada"/>
    <n v="0.8"/>
    <n v="0"/>
    <n v="1"/>
    <n v="0"/>
    <x v="0"/>
    <x v="287"/>
    <n v="37"/>
  </r>
  <r>
    <d v="2013-09-17T00:00:00"/>
    <s v="ativada"/>
    <s v="preço onix 2012"/>
    <x v="12"/>
    <s v="qualificada"/>
    <n v="0.6"/>
    <n v="4"/>
    <n v="15"/>
    <n v="2.2599999999999998"/>
    <x v="0"/>
    <x v="140"/>
    <n v="38"/>
  </r>
  <r>
    <d v="2013-09-23T00:00:00"/>
    <s v="ativada"/>
    <s v="Novo Onix LTZ"/>
    <x v="10"/>
    <s v="qualificada"/>
    <n v="0.8"/>
    <n v="0"/>
    <n v="2"/>
    <n v="0"/>
    <x v="0"/>
    <x v="196"/>
    <n v="39"/>
  </r>
  <r>
    <d v="2013-09-19T00:00:00"/>
    <s v="ativada"/>
    <s v="onix LTZ 2012 chevrolet"/>
    <x v="10"/>
    <s v="qualificada"/>
    <n v="0.8"/>
    <n v="1"/>
    <n v="1"/>
    <n v="0.66"/>
    <x v="0"/>
    <x v="139"/>
    <n v="38"/>
  </r>
  <r>
    <d v="2013-09-20T00:00:00"/>
    <s v="ativada"/>
    <s v="Onix LTZ"/>
    <x v="10"/>
    <s v="qualificada"/>
    <n v="0.42"/>
    <n v="27"/>
    <n v="235"/>
    <n v="5.44"/>
    <x v="0"/>
    <x v="163"/>
    <n v="38"/>
  </r>
  <r>
    <d v="2013-09-16T00:00:00"/>
    <s v="ativada"/>
    <s v="novo Onix 1.0"/>
    <x v="13"/>
    <s v="qualificada"/>
    <n v="0.8"/>
    <n v="0"/>
    <n v="5"/>
    <n v="0"/>
    <x v="0"/>
    <x v="141"/>
    <n v="38"/>
  </r>
  <r>
    <d v="2013-09-14T00:00:00"/>
    <s v="ativada"/>
    <s v="preço Onyx"/>
    <x v="12"/>
    <s v="qualificada"/>
    <n v="0.55000000000000004"/>
    <n v="11"/>
    <n v="90"/>
    <n v="3.05"/>
    <x v="0"/>
    <x v="258"/>
    <n v="37"/>
  </r>
  <r>
    <d v="2013-09-02T00:00:00"/>
    <s v="ativada"/>
    <s v="[Onix]"/>
    <x v="11"/>
    <s v="qualificada"/>
    <n v="0.65"/>
    <n v="1230"/>
    <n v="7864"/>
    <n v="175.89"/>
    <x v="0"/>
    <x v="138"/>
    <n v="36"/>
  </r>
  <r>
    <d v="2013-09-26T00:00:00"/>
    <s v="ativada"/>
    <s v="preços onix 2013"/>
    <x v="12"/>
    <s v="qualificada"/>
    <n v="0.31"/>
    <n v="3"/>
    <n v="6"/>
    <n v="0.46"/>
    <x v="0"/>
    <x v="231"/>
    <n v="39"/>
  </r>
  <r>
    <d v="2013-08-31T00:00:00"/>
    <s v="ativada"/>
    <s v="valores onix 2013"/>
    <x v="12"/>
    <s v="qualificada"/>
    <n v="0.8"/>
    <n v="0"/>
    <n v="8"/>
    <n v="0"/>
    <x v="0"/>
    <x v="255"/>
    <n v="35"/>
  </r>
  <r>
    <d v="2013-09-22T00:00:00"/>
    <s v="ativada"/>
    <s v="valor Onix"/>
    <x v="12"/>
    <s v="qualificada"/>
    <n v="0.37"/>
    <n v="26"/>
    <n v="154"/>
    <n v="3.29"/>
    <x v="0"/>
    <x v="200"/>
    <n v="38"/>
  </r>
  <r>
    <d v="2013-09-10T00:00:00"/>
    <s v="ativada"/>
    <s v="Onix LT valor"/>
    <x v="12"/>
    <s v="qualificada"/>
    <n v="0.8"/>
    <n v="4"/>
    <n v="8"/>
    <n v="1.1299999999999999"/>
    <x v="0"/>
    <x v="166"/>
    <n v="37"/>
  </r>
  <r>
    <d v="2013-09-19T00:00:00"/>
    <s v="ativada"/>
    <s v="preço onix 2014"/>
    <x v="12"/>
    <s v="qualificada"/>
    <n v="0.18"/>
    <n v="29"/>
    <n v="130"/>
    <n v="3.22"/>
    <x v="0"/>
    <x v="159"/>
    <n v="38"/>
  </r>
  <r>
    <d v="2013-09-02T00:00:00"/>
    <s v="ativada"/>
    <s v="propaganda Onix"/>
    <x v="14"/>
    <s v="qualificada"/>
    <n v="0.8"/>
    <n v="2"/>
    <n v="9"/>
    <n v="0.61"/>
    <x v="0"/>
    <x v="191"/>
    <n v="36"/>
  </r>
  <r>
    <d v="2013-09-03T00:00:00"/>
    <s v="ativada"/>
    <s v="quanto custa Onyx"/>
    <x v="12"/>
    <s v="qualificada"/>
    <n v="0.8"/>
    <n v="3"/>
    <n v="12"/>
    <n v="1.1399999999999999"/>
    <x v="0"/>
    <x v="150"/>
    <n v="36"/>
  </r>
  <r>
    <d v="2013-09-28T00:00:00"/>
    <s v="ativada"/>
    <s v="Onyx 1.4"/>
    <x v="13"/>
    <s v="qualificada"/>
    <n v="0.47"/>
    <n v="3"/>
    <n v="49"/>
    <n v="0.91"/>
    <x v="0"/>
    <x v="251"/>
    <n v="39"/>
  </r>
  <r>
    <d v="2013-09-16T00:00:00"/>
    <s v="ativada"/>
    <s v="valores onix 2014"/>
    <x v="12"/>
    <s v="qualificada"/>
    <n v="0.8"/>
    <n v="0"/>
    <n v="1"/>
    <n v="0"/>
    <x v="0"/>
    <x v="197"/>
    <n v="38"/>
  </r>
  <r>
    <d v="2013-09-18T00:00:00"/>
    <s v="ativada"/>
    <s v="Onix"/>
    <x v="11"/>
    <s v="qualificada"/>
    <n v="0.95"/>
    <n v="237"/>
    <n v="3913"/>
    <n v="96.35"/>
    <x v="0"/>
    <x v="138"/>
    <n v="38"/>
  </r>
  <r>
    <d v="2013-09-26T00:00:00"/>
    <s v="ativada"/>
    <s v="preço novo onix 2014"/>
    <x v="12"/>
    <s v="qualificada"/>
    <n v="0.8"/>
    <n v="1"/>
    <n v="7"/>
    <n v="0.08"/>
    <x v="0"/>
    <x v="167"/>
    <n v="39"/>
  </r>
  <r>
    <d v="2013-09-17T00:00:00"/>
    <s v="ativada"/>
    <s v="preços onix 2013"/>
    <x v="12"/>
    <s v="qualificada"/>
    <n v="0.31"/>
    <n v="2"/>
    <n v="9"/>
    <n v="0.3"/>
    <x v="0"/>
    <x v="231"/>
    <n v="38"/>
  </r>
  <r>
    <d v="2013-09-18T00:00:00"/>
    <s v="ativada"/>
    <s v="onix 2014 1.8"/>
    <x v="13"/>
    <s v="qualificada"/>
    <n v="0.8"/>
    <n v="1"/>
    <n v="2"/>
    <n v="0.13"/>
    <x v="0"/>
    <x v="225"/>
    <n v="38"/>
  </r>
  <r>
    <d v="2013-09-17T00:00:00"/>
    <s v="ativada"/>
    <s v="Onix chevrolet mylink"/>
    <x v="15"/>
    <s v="qualificada"/>
    <n v="0.8"/>
    <n v="3"/>
    <n v="4"/>
    <n v="1.2"/>
    <x v="0"/>
    <x v="147"/>
    <n v="38"/>
  </r>
  <r>
    <d v="2013-09-09T00:00:00"/>
    <s v="ativada"/>
    <s v="preços novo Onix"/>
    <x v="12"/>
    <s v="qualificada"/>
    <n v="0.25"/>
    <n v="2"/>
    <n v="5"/>
    <n v="0.26"/>
    <x v="0"/>
    <x v="230"/>
    <n v="37"/>
  </r>
  <r>
    <d v="2013-09-07T00:00:00"/>
    <s v="ativada"/>
    <s v="Onix LTZ valor"/>
    <x v="12"/>
    <s v="qualificada"/>
    <n v="0.8"/>
    <n v="1"/>
    <n v="6"/>
    <n v="0.38"/>
    <x v="0"/>
    <x v="212"/>
    <n v="36"/>
  </r>
  <r>
    <d v="2013-09-29T00:00:00"/>
    <s v="ativada"/>
    <s v="Onix LTZ preço"/>
    <x v="12"/>
    <s v="qualificada"/>
    <n v="0.8"/>
    <n v="6"/>
    <n v="19"/>
    <n v="2.46"/>
    <x v="0"/>
    <x v="161"/>
    <n v="39"/>
  </r>
  <r>
    <d v="2013-09-19T00:00:00"/>
    <s v="ativada"/>
    <s v="preços onix 2014"/>
    <x v="12"/>
    <s v="qualificada"/>
    <n v="0.8"/>
    <n v="8"/>
    <n v="26"/>
    <n v="2.14"/>
    <x v="0"/>
    <x v="209"/>
    <n v="38"/>
  </r>
  <r>
    <d v="2013-09-08T00:00:00"/>
    <s v="ativada"/>
    <s v="onix LTZ 2013 chevrolet"/>
    <x v="10"/>
    <s v="qualificada"/>
    <n v="0.8"/>
    <n v="0"/>
    <n v="1"/>
    <n v="0"/>
    <x v="0"/>
    <x v="173"/>
    <n v="36"/>
  </r>
  <r>
    <d v="2013-08-28T00:00:00"/>
    <s v="ativada"/>
    <s v="onix 2014 1.8"/>
    <x v="13"/>
    <s v="qualificada"/>
    <n v="0.8"/>
    <n v="0"/>
    <n v="1"/>
    <n v="0"/>
    <x v="0"/>
    <x v="225"/>
    <n v="35"/>
  </r>
  <r>
    <d v="2013-09-28T00:00:00"/>
    <s v="ativada"/>
    <s v="valor Onix"/>
    <x v="12"/>
    <s v="qualificada"/>
    <n v="0.37"/>
    <n v="18"/>
    <n v="162"/>
    <n v="3.14"/>
    <x v="0"/>
    <x v="200"/>
    <n v="39"/>
  </r>
  <r>
    <d v="2013-09-26T00:00:00"/>
    <s v="ativada"/>
    <s v="quanto custa Onyx"/>
    <x v="12"/>
    <s v="qualificada"/>
    <n v="0.8"/>
    <n v="2"/>
    <n v="5"/>
    <n v="0.39"/>
    <x v="0"/>
    <x v="150"/>
    <n v="39"/>
  </r>
  <r>
    <d v="2013-08-30T00:00:00"/>
    <s v="ativada"/>
    <s v="preço novo onix 2013"/>
    <x v="12"/>
    <s v="qualificada"/>
    <n v="0.8"/>
    <n v="0"/>
    <n v="3"/>
    <n v="0"/>
    <x v="0"/>
    <x v="170"/>
    <n v="35"/>
  </r>
  <r>
    <d v="2013-09-10T00:00:00"/>
    <s v="ativada"/>
    <s v="preço onyx 2013"/>
    <x v="12"/>
    <s v="baixo volume de pesquisa"/>
    <n v="0.8"/>
    <n v="0"/>
    <n v="11"/>
    <n v="0"/>
    <x v="0"/>
    <x v="160"/>
    <n v="37"/>
  </r>
  <r>
    <d v="2013-09-25T00:00:00"/>
    <s v="ativada"/>
    <s v="onix LTZ 2014 valor"/>
    <x v="12"/>
    <s v="qualificada"/>
    <n v="0.8"/>
    <n v="0"/>
    <n v="1"/>
    <n v="0"/>
    <x v="0"/>
    <x v="276"/>
    <n v="39"/>
  </r>
  <r>
    <d v="2013-09-01T00:00:00"/>
    <s v="ativada"/>
    <s v="Onix LT qual o valor"/>
    <x v="12"/>
    <s v="qualificada"/>
    <n v="0.8"/>
    <n v="1"/>
    <n v="1"/>
    <n v="0.7"/>
    <x v="0"/>
    <x v="264"/>
    <n v="35"/>
  </r>
  <r>
    <d v="2013-09-20T00:00:00"/>
    <s v="ativada"/>
    <s v="Onix chevrolet mylink"/>
    <x v="15"/>
    <s v="qualificada"/>
    <n v="0.8"/>
    <n v="1"/>
    <n v="2"/>
    <n v="0.3"/>
    <x v="0"/>
    <x v="147"/>
    <n v="38"/>
  </r>
  <r>
    <d v="2013-09-04T00:00:00"/>
    <s v="ativada"/>
    <s v="Onyx 1.0"/>
    <x v="13"/>
    <s v="qualificada"/>
    <n v="0.8"/>
    <n v="0"/>
    <n v="2"/>
    <n v="0"/>
    <x v="0"/>
    <x v="190"/>
    <n v="36"/>
  </r>
  <r>
    <d v="2013-09-06T00:00:00"/>
    <s v="ativada"/>
    <s v="onix LTZ 2013"/>
    <x v="10"/>
    <s v="qualificada"/>
    <n v="0.8"/>
    <n v="0"/>
    <n v="8"/>
    <n v="0"/>
    <x v="0"/>
    <x v="144"/>
    <n v="36"/>
  </r>
  <r>
    <d v="2013-08-28T00:00:00"/>
    <s v="ativada"/>
    <s v="propaganda Onix"/>
    <x v="14"/>
    <s v="qualificada"/>
    <n v="0.8"/>
    <n v="0"/>
    <n v="11"/>
    <n v="0"/>
    <x v="0"/>
    <x v="191"/>
    <n v="35"/>
  </r>
  <r>
    <d v="2013-09-22T00:00:00"/>
    <s v="ativada"/>
    <s v="preço Onyx"/>
    <x v="12"/>
    <s v="qualificada"/>
    <n v="0.55000000000000004"/>
    <n v="7"/>
    <n v="69"/>
    <n v="1.89"/>
    <x v="0"/>
    <x v="258"/>
    <n v="38"/>
  </r>
  <r>
    <d v="2013-09-07T00:00:00"/>
    <s v="ativada"/>
    <s v="onix 2012 1.4"/>
    <x v="13"/>
    <s v="qualificada"/>
    <n v="0.48"/>
    <n v="2"/>
    <n v="28"/>
    <n v="0.63"/>
    <x v="0"/>
    <x v="194"/>
    <n v="36"/>
  </r>
  <r>
    <d v="2013-09-12T00:00:00"/>
    <s v="ativada"/>
    <s v="monte Onix"/>
    <x v="16"/>
    <s v="qualificada"/>
    <n v="0.3"/>
    <n v="110"/>
    <n v="211"/>
    <n v="10.16"/>
    <x v="0"/>
    <x v="175"/>
    <n v="37"/>
  </r>
  <r>
    <d v="2013-09-08T00:00:00"/>
    <s v="ativada"/>
    <s v="onix 2013 1.4"/>
    <x v="13"/>
    <s v="qualificada"/>
    <n v="0.8"/>
    <n v="13"/>
    <n v="41"/>
    <n v="5.04"/>
    <x v="0"/>
    <x v="256"/>
    <n v="36"/>
  </r>
  <r>
    <d v="2013-09-11T00:00:00"/>
    <s v="ativada"/>
    <s v="onix LT 2013 valor"/>
    <x v="12"/>
    <s v="qualificada"/>
    <n v="0.8"/>
    <n v="0"/>
    <n v="0"/>
    <n v="0"/>
    <x v="0"/>
    <x v="287"/>
    <n v="37"/>
  </r>
  <r>
    <d v="2013-09-26T00:00:00"/>
    <s v="ativada"/>
    <s v="Onix LTZ zero"/>
    <x v="19"/>
    <s v="qualificada"/>
    <n v="0.8"/>
    <n v="1"/>
    <n v="2"/>
    <n v="0.1"/>
    <x v="0"/>
    <x v="296"/>
    <n v="39"/>
  </r>
  <r>
    <d v="2013-09-26T00:00:00"/>
    <s v="ativada"/>
    <s v="Onix news"/>
    <x v="18"/>
    <s v="qualificada"/>
    <n v="0.8"/>
    <n v="0"/>
    <n v="1"/>
    <n v="0"/>
    <x v="0"/>
    <x v="218"/>
    <n v="39"/>
  </r>
  <r>
    <d v="2013-08-29T00:00:00"/>
    <s v="ativada"/>
    <s v="Onyx zero"/>
    <x v="19"/>
    <s v="qualificada"/>
    <n v="0.8"/>
    <n v="2"/>
    <n v="12"/>
    <n v="1.04"/>
    <x v="0"/>
    <x v="297"/>
    <n v="35"/>
  </r>
  <r>
    <d v="2013-09-15T00:00:00"/>
    <s v="ativada"/>
    <s v="Onix novidades"/>
    <x v="18"/>
    <s v="qualificada"/>
    <n v="0.87"/>
    <n v="1"/>
    <n v="3"/>
    <n v="0.23"/>
    <x v="0"/>
    <x v="298"/>
    <n v="37"/>
  </r>
  <r>
    <d v="2013-09-08T00:00:00"/>
    <s v="ativada"/>
    <s v="Onyx zero"/>
    <x v="19"/>
    <s v="qualificada"/>
    <n v="0.8"/>
    <n v="2"/>
    <n v="13"/>
    <n v="0.82"/>
    <x v="0"/>
    <x v="297"/>
    <n v="36"/>
  </r>
  <r>
    <d v="2013-08-28T00:00:00"/>
    <s v="ativada"/>
    <s v="Onix zero"/>
    <x v="19"/>
    <s v="qualificada"/>
    <n v="0.35"/>
    <n v="6"/>
    <n v="19"/>
    <n v="0.62"/>
    <x v="0"/>
    <x v="299"/>
    <n v="35"/>
  </r>
  <r>
    <d v="2013-09-18T00:00:00"/>
    <s v="ativada"/>
    <s v="Onix LTZ 0 km"/>
    <x v="19"/>
    <s v="qualificada"/>
    <n v="0.8"/>
    <n v="1"/>
    <n v="1"/>
    <n v="0.03"/>
    <x v="0"/>
    <x v="300"/>
    <n v="38"/>
  </r>
  <r>
    <d v="2013-09-24T00:00:00"/>
    <s v="ativada"/>
    <s v="Onix 0 km"/>
    <x v="19"/>
    <s v="qualificada"/>
    <n v="0.2"/>
    <n v="0"/>
    <n v="3"/>
    <n v="0"/>
    <x v="0"/>
    <x v="301"/>
    <n v="39"/>
  </r>
  <r>
    <d v="2013-09-07T00:00:00"/>
    <s v="ativada"/>
    <s v="Onix zero"/>
    <x v="19"/>
    <s v="qualificada"/>
    <n v="0.35"/>
    <n v="2"/>
    <n v="27"/>
    <n v="0.16"/>
    <x v="0"/>
    <x v="299"/>
    <n v="36"/>
  </r>
  <r>
    <d v="2013-09-02T00:00:00"/>
    <s v="ativada"/>
    <s v="Onix novidades"/>
    <x v="18"/>
    <s v="qualificada"/>
    <n v="0.87"/>
    <n v="0"/>
    <n v="4"/>
    <n v="0"/>
    <x v="0"/>
    <x v="298"/>
    <n v="36"/>
  </r>
  <r>
    <d v="2013-09-02T00:00:00"/>
    <s v="ativada"/>
    <s v="Onix LT 0km"/>
    <x v="19"/>
    <s v="qualificada"/>
    <n v="0.8"/>
    <n v="0"/>
    <n v="3"/>
    <n v="0"/>
    <x v="0"/>
    <x v="302"/>
    <n v="36"/>
  </r>
  <r>
    <d v="2013-09-28T00:00:00"/>
    <s v="ativada"/>
    <s v="Onix LTZ 0 km"/>
    <x v="19"/>
    <s v="qualificada"/>
    <n v="0.8"/>
    <n v="0"/>
    <n v="1"/>
    <n v="0"/>
    <x v="0"/>
    <x v="300"/>
    <n v="39"/>
  </r>
  <r>
    <d v="2013-09-23T00:00:00"/>
    <s v="ativada"/>
    <s v="Onix LTZ zero"/>
    <x v="19"/>
    <s v="qualificada"/>
    <n v="0.8"/>
    <n v="0"/>
    <n v="1"/>
    <n v="0"/>
    <x v="0"/>
    <x v="296"/>
    <n v="39"/>
  </r>
  <r>
    <d v="2013-09-23T00:00:00"/>
    <s v="ativada"/>
    <s v="Onix notícias"/>
    <x v="18"/>
    <s v="qualificada"/>
    <n v="0.8"/>
    <n v="0"/>
    <n v="0"/>
    <n v="0"/>
    <x v="0"/>
    <x v="303"/>
    <n v="39"/>
  </r>
  <r>
    <d v="2013-09-19T00:00:00"/>
    <s v="ativada"/>
    <s v="Onix news"/>
    <x v="18"/>
    <s v="qualificada"/>
    <n v="0.8"/>
    <n v="0"/>
    <n v="3"/>
    <n v="0"/>
    <x v="0"/>
    <x v="218"/>
    <n v="38"/>
  </r>
  <r>
    <d v="2013-09-25T00:00:00"/>
    <s v="ativada"/>
    <s v="Onix chevrolet gps"/>
    <x v="20"/>
    <s v="qualificada"/>
    <n v="0.8"/>
    <n v="7"/>
    <n v="98"/>
    <n v="1.1200000000000001"/>
    <x v="0"/>
    <x v="304"/>
    <n v="39"/>
  </r>
  <r>
    <d v="2013-09-20T00:00:00"/>
    <s v="ativada"/>
    <s v="Onix GM gps"/>
    <x v="20"/>
    <s v="qualificada"/>
    <n v="0.8"/>
    <n v="0"/>
    <n v="1"/>
    <n v="0"/>
    <x v="0"/>
    <x v="305"/>
    <n v="38"/>
  </r>
  <r>
    <d v="2013-09-10T00:00:00"/>
    <s v="ativada"/>
    <s v="Onix 0km"/>
    <x v="19"/>
    <s v="qualificada"/>
    <n v="0.44"/>
    <n v="5"/>
    <n v="12"/>
    <n v="0.56000000000000005"/>
    <x v="0"/>
    <x v="306"/>
    <n v="37"/>
  </r>
  <r>
    <d v="2013-09-19T00:00:00"/>
    <s v="ativada"/>
    <s v="Onix LS zero"/>
    <x v="19"/>
    <s v="qualificada"/>
    <n v="0.8"/>
    <n v="0"/>
    <n v="1"/>
    <n v="0"/>
    <x v="0"/>
    <x v="307"/>
    <n v="38"/>
  </r>
  <r>
    <d v="2013-08-28T00:00:00"/>
    <s v="ativada"/>
    <s v="Onix novidades"/>
    <x v="18"/>
    <s v="qualificada"/>
    <n v="0.87"/>
    <n v="0"/>
    <n v="4"/>
    <n v="0"/>
    <x v="0"/>
    <x v="298"/>
    <n v="35"/>
  </r>
  <r>
    <d v="2013-09-03T00:00:00"/>
    <s v="ativada"/>
    <s v="Onix 0km"/>
    <x v="19"/>
    <s v="qualificada"/>
    <n v="0.44"/>
    <n v="1"/>
    <n v="14"/>
    <n v="0.2"/>
    <x v="0"/>
    <x v="306"/>
    <n v="36"/>
  </r>
  <r>
    <d v="2013-09-28T00:00:00"/>
    <s v="ativada"/>
    <s v="Onix zero"/>
    <x v="19"/>
    <s v="qualificada"/>
    <n v="0.35"/>
    <n v="3"/>
    <n v="19"/>
    <n v="0.49"/>
    <x v="0"/>
    <x v="299"/>
    <n v="39"/>
  </r>
  <r>
    <d v="2013-09-29T00:00:00"/>
    <s v="ativada"/>
    <s v="Onyx zero"/>
    <x v="19"/>
    <s v="qualificada"/>
    <n v="0.8"/>
    <n v="3"/>
    <n v="18"/>
    <n v="0.94"/>
    <x v="0"/>
    <x v="297"/>
    <n v="39"/>
  </r>
  <r>
    <d v="2013-08-28T00:00:00"/>
    <s v="ativada"/>
    <s v="Onix 0km"/>
    <x v="19"/>
    <s v="qualificada"/>
    <n v="0.44"/>
    <n v="3"/>
    <n v="19"/>
    <n v="0.52"/>
    <x v="0"/>
    <x v="306"/>
    <n v="35"/>
  </r>
  <r>
    <d v="2013-09-12T00:00:00"/>
    <s v="ativada"/>
    <s v="Onix 0km"/>
    <x v="19"/>
    <s v="qualificada"/>
    <n v="0.44"/>
    <n v="3"/>
    <n v="10"/>
    <n v="0.21"/>
    <x v="0"/>
    <x v="306"/>
    <n v="37"/>
  </r>
  <r>
    <d v="2013-09-20T00:00:00"/>
    <s v="ativada"/>
    <s v="Onix LTZ zero"/>
    <x v="19"/>
    <s v="qualificada"/>
    <n v="0.8"/>
    <n v="1"/>
    <n v="2"/>
    <n v="0.8"/>
    <x v="0"/>
    <x v="296"/>
    <n v="38"/>
  </r>
  <r>
    <d v="2013-09-07T00:00:00"/>
    <s v="ativada"/>
    <s v="Onix notícias"/>
    <x v="18"/>
    <s v="qualificada"/>
    <n v="0.8"/>
    <n v="0"/>
    <n v="2"/>
    <n v="0"/>
    <x v="0"/>
    <x v="303"/>
    <n v="36"/>
  </r>
  <r>
    <d v="2013-09-26T00:00:00"/>
    <s v="ativada"/>
    <s v="Onix zero"/>
    <x v="19"/>
    <s v="qualificada"/>
    <n v="0.35"/>
    <n v="5"/>
    <n v="19"/>
    <n v="0.95"/>
    <x v="0"/>
    <x v="299"/>
    <n v="39"/>
  </r>
  <r>
    <d v="2013-09-19T00:00:00"/>
    <s v="ativada"/>
    <s v="Onix 0 km"/>
    <x v="19"/>
    <s v="qualificada"/>
    <n v="0.2"/>
    <n v="0"/>
    <n v="1"/>
    <n v="0"/>
    <x v="0"/>
    <x v="301"/>
    <n v="38"/>
  </r>
  <r>
    <d v="2013-09-17T00:00:00"/>
    <s v="ativada"/>
    <s v="Onix LT zero"/>
    <x v="19"/>
    <s v="qualificada"/>
    <n v="0.8"/>
    <n v="1"/>
    <n v="2"/>
    <n v="0.27"/>
    <x v="0"/>
    <x v="308"/>
    <n v="38"/>
  </r>
  <r>
    <d v="2013-08-30T00:00:00"/>
    <s v="ativada"/>
    <s v="Onix 0km"/>
    <x v="19"/>
    <s v="qualificada"/>
    <n v="0.44"/>
    <n v="6"/>
    <n v="14"/>
    <n v="0.79"/>
    <x v="0"/>
    <x v="306"/>
    <n v="35"/>
  </r>
  <r>
    <d v="2013-09-20T00:00:00"/>
    <s v="ativada"/>
    <s v="Onix chevrolet gps"/>
    <x v="20"/>
    <s v="qualificada"/>
    <n v="0.8"/>
    <n v="10"/>
    <n v="99"/>
    <n v="3.32"/>
    <x v="0"/>
    <x v="304"/>
    <n v="38"/>
  </r>
  <r>
    <d v="2013-09-19T00:00:00"/>
    <s v="ativada"/>
    <s v="Onix 0km"/>
    <x v="19"/>
    <s v="qualificada"/>
    <n v="0.44"/>
    <n v="4"/>
    <n v="11"/>
    <n v="0.71"/>
    <x v="0"/>
    <x v="306"/>
    <n v="38"/>
  </r>
  <r>
    <d v="2013-09-10T00:00:00"/>
    <s v="ativada"/>
    <s v="Onix LT zero"/>
    <x v="19"/>
    <s v="qualificada"/>
    <n v="0.8"/>
    <n v="0"/>
    <n v="4"/>
    <n v="0"/>
    <x v="0"/>
    <x v="308"/>
    <n v="37"/>
  </r>
  <r>
    <d v="2013-09-29T00:00:00"/>
    <s v="ativada"/>
    <s v="Onix chevrolet gps"/>
    <x v="20"/>
    <s v="qualificada"/>
    <n v="0.8"/>
    <n v="9"/>
    <n v="96"/>
    <n v="2.97"/>
    <x v="0"/>
    <x v="304"/>
    <n v="39"/>
  </r>
  <r>
    <d v="2013-09-27T00:00:00"/>
    <s v="ativada"/>
    <s v="Onix news"/>
    <x v="18"/>
    <s v="qualificada"/>
    <n v="0.8"/>
    <n v="0"/>
    <n v="1"/>
    <n v="0"/>
    <x v="0"/>
    <x v="218"/>
    <n v="39"/>
  </r>
  <r>
    <d v="2013-09-10T00:00:00"/>
    <s v="ativada"/>
    <s v="Onix LTZ zero"/>
    <x v="19"/>
    <s v="qualificada"/>
    <n v="0.8"/>
    <n v="0"/>
    <n v="2"/>
    <n v="0"/>
    <x v="0"/>
    <x v="296"/>
    <n v="37"/>
  </r>
  <r>
    <d v="2013-09-22T00:00:00"/>
    <s v="ativada"/>
    <s v="Onix zero"/>
    <x v="19"/>
    <s v="qualificada"/>
    <n v="0.35"/>
    <n v="2"/>
    <n v="11"/>
    <n v="0.47"/>
    <x v="0"/>
    <x v="299"/>
    <n v="38"/>
  </r>
  <r>
    <d v="2013-09-13T00:00:00"/>
    <s v="ativada"/>
    <s v="Onix news"/>
    <x v="18"/>
    <s v="qualificada"/>
    <n v="0.8"/>
    <n v="1"/>
    <n v="5"/>
    <n v="0.28999999999999998"/>
    <x v="0"/>
    <x v="218"/>
    <n v="37"/>
  </r>
  <r>
    <d v="2013-08-29T00:00:00"/>
    <s v="ativada"/>
    <s v="Onix LT zero"/>
    <x v="19"/>
    <s v="qualificada"/>
    <n v="0.8"/>
    <n v="2"/>
    <n v="6"/>
    <n v="1.07"/>
    <x v="0"/>
    <x v="308"/>
    <n v="35"/>
  </r>
  <r>
    <d v="2013-09-23T00:00:00"/>
    <s v="ativada"/>
    <s v="Onix 0 km"/>
    <x v="19"/>
    <s v="qualificada"/>
    <n v="0.2"/>
    <n v="0"/>
    <n v="5"/>
    <n v="0"/>
    <x v="0"/>
    <x v="301"/>
    <n v="39"/>
  </r>
  <r>
    <d v="2013-09-07T00:00:00"/>
    <s v="ativada"/>
    <s v="Onix LT zero"/>
    <x v="19"/>
    <s v="qualificada"/>
    <n v="0.8"/>
    <n v="0"/>
    <n v="1"/>
    <n v="0"/>
    <x v="0"/>
    <x v="308"/>
    <n v="36"/>
  </r>
  <r>
    <d v="2013-09-04T00:00:00"/>
    <s v="ativada"/>
    <s v="Onix zero"/>
    <x v="19"/>
    <s v="qualificada"/>
    <n v="0.35"/>
    <n v="6"/>
    <n v="32"/>
    <n v="0.73"/>
    <x v="0"/>
    <x v="299"/>
    <n v="36"/>
  </r>
  <r>
    <d v="2013-09-15T00:00:00"/>
    <s v="ativada"/>
    <s v="Onix LT zero"/>
    <x v="19"/>
    <s v="qualificada"/>
    <n v="0.8"/>
    <n v="0"/>
    <n v="2"/>
    <n v="0"/>
    <x v="0"/>
    <x v="308"/>
    <n v="37"/>
  </r>
  <r>
    <d v="2013-09-16T00:00:00"/>
    <s v="ativada"/>
    <s v="Onix zero"/>
    <x v="19"/>
    <s v="qualificada"/>
    <n v="0.35"/>
    <n v="6"/>
    <n v="21"/>
    <n v="0.62"/>
    <x v="0"/>
    <x v="299"/>
    <n v="38"/>
  </r>
  <r>
    <d v="2013-09-20T00:00:00"/>
    <s v="ativada"/>
    <s v="Onyx zero"/>
    <x v="19"/>
    <s v="qualificada"/>
    <n v="0.8"/>
    <n v="1"/>
    <n v="7"/>
    <n v="0.43"/>
    <x v="0"/>
    <x v="297"/>
    <n v="38"/>
  </r>
  <r>
    <d v="2013-09-28T00:00:00"/>
    <s v="ativada"/>
    <s v="Onix 2014 gps"/>
    <x v="20"/>
    <s v="qualificada"/>
    <n v="0.8"/>
    <n v="0"/>
    <n v="2"/>
    <n v="0"/>
    <x v="0"/>
    <x v="309"/>
    <n v="39"/>
  </r>
  <r>
    <d v="2013-09-29T00:00:00"/>
    <s v="ativada"/>
    <s v="Onix 0km"/>
    <x v="19"/>
    <s v="qualificada"/>
    <n v="0.44"/>
    <n v="3"/>
    <n v="10"/>
    <n v="0.93"/>
    <x v="0"/>
    <x v="306"/>
    <n v="39"/>
  </r>
  <r>
    <d v="2013-09-12T00:00:00"/>
    <s v="ativada"/>
    <s v="Onix 0 km"/>
    <x v="19"/>
    <s v="qualificada"/>
    <n v="0.2"/>
    <n v="4"/>
    <n v="7"/>
    <n v="0.59"/>
    <x v="0"/>
    <x v="301"/>
    <n v="37"/>
  </r>
  <r>
    <d v="2013-09-11T00:00:00"/>
    <s v="ativada"/>
    <s v="Onyx zero"/>
    <x v="19"/>
    <s v="qualificada"/>
    <n v="0.8"/>
    <n v="2"/>
    <n v="11"/>
    <n v="0.33"/>
    <x v="0"/>
    <x v="297"/>
    <n v="37"/>
  </r>
  <r>
    <d v="2013-09-16T00:00:00"/>
    <s v="ativada"/>
    <s v="Onix GM gps"/>
    <x v="20"/>
    <s v="qualificada"/>
    <n v="0.8"/>
    <n v="0"/>
    <n v="2"/>
    <n v="0"/>
    <x v="0"/>
    <x v="305"/>
    <n v="38"/>
  </r>
  <r>
    <d v="2013-08-29T00:00:00"/>
    <s v="ativada"/>
    <s v="Onix 0km"/>
    <x v="19"/>
    <s v="qualificada"/>
    <n v="0.44"/>
    <n v="1"/>
    <n v="11"/>
    <n v="0.2"/>
    <x v="0"/>
    <x v="306"/>
    <n v="35"/>
  </r>
  <r>
    <d v="2013-08-29T00:00:00"/>
    <s v="ativada"/>
    <s v="Onix novidades"/>
    <x v="18"/>
    <s v="qualificada"/>
    <n v="0.87"/>
    <n v="0"/>
    <n v="5"/>
    <n v="0"/>
    <x v="0"/>
    <x v="298"/>
    <n v="35"/>
  </r>
  <r>
    <d v="2013-09-02T00:00:00"/>
    <s v="ativada"/>
    <s v="Onix notícias"/>
    <x v="18"/>
    <s v="qualificada"/>
    <n v="0.8"/>
    <n v="1"/>
    <n v="1"/>
    <n v="7.0000000000000007E-2"/>
    <x v="0"/>
    <x v="303"/>
    <n v="36"/>
  </r>
  <r>
    <d v="2013-09-07T00:00:00"/>
    <s v="ativada"/>
    <s v="Onix LTZ zero"/>
    <x v="19"/>
    <s v="qualificada"/>
    <n v="0.8"/>
    <n v="0"/>
    <n v="1"/>
    <n v="0"/>
    <x v="0"/>
    <x v="296"/>
    <n v="36"/>
  </r>
  <r>
    <d v="2013-09-22T00:00:00"/>
    <s v="ativada"/>
    <s v="Onix LT zero"/>
    <x v="19"/>
    <s v="qualificada"/>
    <n v="0.8"/>
    <n v="0"/>
    <n v="1"/>
    <n v="0"/>
    <x v="0"/>
    <x v="308"/>
    <n v="38"/>
  </r>
  <r>
    <d v="2013-09-27T00:00:00"/>
    <s v="ativada"/>
    <s v="Onyx zero"/>
    <x v="19"/>
    <s v="qualificada"/>
    <n v="0.8"/>
    <n v="1"/>
    <n v="9"/>
    <n v="0.12"/>
    <x v="0"/>
    <x v="297"/>
    <n v="39"/>
  </r>
  <r>
    <d v="2013-09-28T00:00:00"/>
    <s v="ativada"/>
    <s v="Onix 0km"/>
    <x v="19"/>
    <s v="qualificada"/>
    <n v="0.44"/>
    <n v="6"/>
    <n v="14"/>
    <n v="0.93"/>
    <x v="0"/>
    <x v="306"/>
    <n v="39"/>
  </r>
  <r>
    <d v="2013-09-25T00:00:00"/>
    <s v="ativada"/>
    <s v="Onix novidades"/>
    <x v="18"/>
    <s v="qualificada"/>
    <n v="0.87"/>
    <n v="0"/>
    <n v="5"/>
    <n v="0"/>
    <x v="0"/>
    <x v="298"/>
    <n v="39"/>
  </r>
  <r>
    <d v="2013-09-08T00:00:00"/>
    <s v="ativada"/>
    <s v="Onix chevrolet gps"/>
    <x v="20"/>
    <s v="qualificada"/>
    <n v="0.8"/>
    <n v="23"/>
    <n v="147"/>
    <n v="9.58"/>
    <x v="0"/>
    <x v="304"/>
    <n v="36"/>
  </r>
  <r>
    <d v="2013-09-21T00:00:00"/>
    <s v="ativada"/>
    <s v="Onix LTZ 0km"/>
    <x v="19"/>
    <s v="qualificada"/>
    <n v="0.8"/>
    <n v="0"/>
    <n v="1"/>
    <n v="0"/>
    <x v="0"/>
    <x v="310"/>
    <n v="38"/>
  </r>
  <r>
    <d v="2013-09-22T00:00:00"/>
    <s v="ativada"/>
    <s v="Onix LT 0km"/>
    <x v="19"/>
    <s v="qualificada"/>
    <n v="0.8"/>
    <n v="0"/>
    <n v="3"/>
    <n v="0"/>
    <x v="0"/>
    <x v="302"/>
    <n v="38"/>
  </r>
  <r>
    <d v="2013-08-31T00:00:00"/>
    <s v="ativada"/>
    <s v="Onix zero"/>
    <x v="19"/>
    <s v="qualificada"/>
    <n v="0.35"/>
    <n v="5"/>
    <n v="23"/>
    <n v="0.46"/>
    <x v="0"/>
    <x v="299"/>
    <n v="35"/>
  </r>
  <r>
    <d v="2013-09-09T00:00:00"/>
    <s v="ativada"/>
    <s v="Onix LT zero"/>
    <x v="19"/>
    <s v="qualificada"/>
    <n v="0.8"/>
    <n v="1"/>
    <n v="2"/>
    <n v="0.38"/>
    <x v="0"/>
    <x v="308"/>
    <n v="37"/>
  </r>
  <r>
    <d v="2013-09-28T00:00:00"/>
    <s v="ativada"/>
    <s v="Onix LT zero"/>
    <x v="19"/>
    <s v="qualificada"/>
    <n v="0.8"/>
    <n v="0"/>
    <n v="13"/>
    <n v="0"/>
    <x v="0"/>
    <x v="308"/>
    <n v="39"/>
  </r>
  <r>
    <d v="2013-09-29T00:00:00"/>
    <s v="ativada"/>
    <s v="Onix notícias"/>
    <x v="18"/>
    <s v="qualificada"/>
    <n v="0.8"/>
    <n v="0"/>
    <n v="1"/>
    <n v="0"/>
    <x v="0"/>
    <x v="303"/>
    <n v="39"/>
  </r>
  <r>
    <d v="2013-09-21T00:00:00"/>
    <s v="ativada"/>
    <s v="Onix GM gps"/>
    <x v="20"/>
    <s v="qualificada"/>
    <n v="0.8"/>
    <n v="0"/>
    <n v="1"/>
    <n v="0"/>
    <x v="0"/>
    <x v="305"/>
    <n v="38"/>
  </r>
  <r>
    <d v="2013-08-31T00:00:00"/>
    <s v="ativada"/>
    <s v="Onyx zero"/>
    <x v="19"/>
    <s v="qualificada"/>
    <n v="0.8"/>
    <n v="0"/>
    <n v="4"/>
    <n v="0"/>
    <x v="0"/>
    <x v="297"/>
    <n v="35"/>
  </r>
  <r>
    <d v="2013-09-20T00:00:00"/>
    <s v="ativada"/>
    <s v="Onix zero"/>
    <x v="19"/>
    <s v="qualificada"/>
    <n v="0.35"/>
    <n v="9"/>
    <n v="25"/>
    <n v="1.64"/>
    <x v="0"/>
    <x v="299"/>
    <n v="38"/>
  </r>
  <r>
    <d v="2013-09-04T00:00:00"/>
    <s v="ativada"/>
    <s v="Onix chevrolet gps"/>
    <x v="20"/>
    <s v="qualificada"/>
    <n v="0.8"/>
    <n v="9"/>
    <n v="94"/>
    <n v="2.35"/>
    <x v="0"/>
    <x v="304"/>
    <n v="36"/>
  </r>
  <r>
    <d v="2013-09-04T00:00:00"/>
    <s v="ativada"/>
    <s v="Onix 0km"/>
    <x v="19"/>
    <s v="qualificada"/>
    <n v="0.44"/>
    <n v="0"/>
    <n v="6"/>
    <n v="0"/>
    <x v="0"/>
    <x v="306"/>
    <n v="36"/>
  </r>
  <r>
    <d v="2013-08-30T00:00:00"/>
    <s v="ativada"/>
    <s v="Onix 0 km"/>
    <x v="19"/>
    <s v="qualificada"/>
    <n v="0.2"/>
    <n v="2"/>
    <n v="11"/>
    <n v="0.34"/>
    <x v="0"/>
    <x v="301"/>
    <n v="35"/>
  </r>
  <r>
    <d v="2013-09-20T00:00:00"/>
    <s v="ativada"/>
    <s v="Onix notícias"/>
    <x v="18"/>
    <s v="qualificada"/>
    <n v="0.8"/>
    <n v="0"/>
    <n v="1"/>
    <n v="0"/>
    <x v="0"/>
    <x v="303"/>
    <n v="38"/>
  </r>
  <r>
    <d v="2013-09-26T00:00:00"/>
    <s v="ativada"/>
    <s v="Onix LT zero"/>
    <x v="19"/>
    <s v="qualificada"/>
    <n v="0.8"/>
    <n v="1"/>
    <n v="3"/>
    <n v="0.2"/>
    <x v="0"/>
    <x v="308"/>
    <n v="39"/>
  </r>
  <r>
    <d v="2013-09-18T00:00:00"/>
    <s v="ativada"/>
    <s v="Onix 0km"/>
    <x v="19"/>
    <s v="qualificada"/>
    <n v="0.44"/>
    <n v="2"/>
    <n v="6"/>
    <n v="0.27"/>
    <x v="0"/>
    <x v="306"/>
    <n v="38"/>
  </r>
  <r>
    <d v="2013-09-27T00:00:00"/>
    <s v="ativada"/>
    <s v="Onix zero"/>
    <x v="19"/>
    <s v="qualificada"/>
    <n v="0.35"/>
    <n v="5"/>
    <n v="14"/>
    <n v="0.95"/>
    <x v="0"/>
    <x v="299"/>
    <n v="39"/>
  </r>
  <r>
    <d v="2013-09-16T00:00:00"/>
    <s v="ativada"/>
    <s v="Onix chevrolet gps"/>
    <x v="20"/>
    <s v="qualificada"/>
    <n v="0.8"/>
    <n v="16"/>
    <n v="151"/>
    <n v="5.98"/>
    <x v="0"/>
    <x v="304"/>
    <n v="38"/>
  </r>
  <r>
    <d v="2013-09-18T00:00:00"/>
    <s v="ativada"/>
    <s v="Onix news"/>
    <x v="18"/>
    <s v="qualificada"/>
    <n v="0.8"/>
    <n v="1"/>
    <n v="1"/>
    <n v="0.63"/>
    <x v="0"/>
    <x v="218"/>
    <n v="38"/>
  </r>
  <r>
    <d v="2013-09-23T00:00:00"/>
    <s v="ativada"/>
    <s v="Onix novidades"/>
    <x v="18"/>
    <s v="qualificada"/>
    <n v="0.87"/>
    <n v="0"/>
    <n v="11"/>
    <n v="0"/>
    <x v="0"/>
    <x v="298"/>
    <n v="39"/>
  </r>
  <r>
    <d v="2013-09-21T00:00:00"/>
    <s v="ativada"/>
    <s v="Onix 0 km"/>
    <x v="19"/>
    <s v="qualificada"/>
    <n v="0.2"/>
    <n v="1"/>
    <n v="1"/>
    <n v="0.06"/>
    <x v="0"/>
    <x v="301"/>
    <n v="38"/>
  </r>
  <r>
    <d v="2013-09-12T00:00:00"/>
    <s v="ativada"/>
    <s v="Onyx zero"/>
    <x v="19"/>
    <s v="qualificada"/>
    <n v="0.8"/>
    <n v="0"/>
    <n v="10"/>
    <n v="0"/>
    <x v="0"/>
    <x v="297"/>
    <n v="37"/>
  </r>
  <r>
    <d v="2013-09-02T00:00:00"/>
    <s v="ativada"/>
    <s v="Onix LT zero"/>
    <x v="19"/>
    <s v="qualificada"/>
    <n v="0.8"/>
    <n v="0"/>
    <n v="1"/>
    <n v="0"/>
    <x v="0"/>
    <x v="308"/>
    <n v="36"/>
  </r>
  <r>
    <d v="2013-09-10T00:00:00"/>
    <s v="ativada"/>
    <s v="Onix zero"/>
    <x v="19"/>
    <s v="qualificada"/>
    <n v="0.35"/>
    <n v="7"/>
    <n v="29"/>
    <n v="0.71"/>
    <x v="0"/>
    <x v="299"/>
    <n v="37"/>
  </r>
  <r>
    <d v="2013-09-06T00:00:00"/>
    <s v="ativada"/>
    <s v="Onyx zero"/>
    <x v="19"/>
    <s v="qualificada"/>
    <n v="0.8"/>
    <n v="2"/>
    <n v="6"/>
    <n v="0.97"/>
    <x v="0"/>
    <x v="297"/>
    <n v="36"/>
  </r>
  <r>
    <d v="2013-09-08T00:00:00"/>
    <s v="ativada"/>
    <s v="Onix 0 km"/>
    <x v="19"/>
    <s v="qualificada"/>
    <n v="0.2"/>
    <n v="1"/>
    <n v="2"/>
    <n v="0.11"/>
    <x v="0"/>
    <x v="301"/>
    <n v="36"/>
  </r>
  <r>
    <d v="2013-09-11T00:00:00"/>
    <s v="ativada"/>
    <s v="Onix LT zero"/>
    <x v="19"/>
    <s v="qualificada"/>
    <n v="0.8"/>
    <n v="1"/>
    <n v="6"/>
    <n v="0.57999999999999996"/>
    <x v="0"/>
    <x v="308"/>
    <n v="37"/>
  </r>
  <r>
    <d v="2013-09-05T00:00:00"/>
    <s v="ativada"/>
    <s v="Onix novidades"/>
    <x v="18"/>
    <s v="qualificada"/>
    <n v="0.87"/>
    <n v="0"/>
    <n v="9"/>
    <n v="0"/>
    <x v="0"/>
    <x v="298"/>
    <n v="36"/>
  </r>
  <r>
    <d v="2013-09-20T00:00:00"/>
    <s v="ativada"/>
    <s v="Onix 2013 gps"/>
    <x v="20"/>
    <s v="qualificada"/>
    <n v="0.8"/>
    <n v="0"/>
    <n v="1"/>
    <n v="0"/>
    <x v="0"/>
    <x v="311"/>
    <n v="38"/>
  </r>
  <r>
    <d v="2013-09-21T00:00:00"/>
    <s v="ativada"/>
    <s v="Onix zero"/>
    <x v="19"/>
    <s v="qualificada"/>
    <n v="0.35"/>
    <n v="3"/>
    <n v="12"/>
    <n v="0.36"/>
    <x v="0"/>
    <x v="299"/>
    <n v="38"/>
  </r>
  <r>
    <d v="2013-09-11T00:00:00"/>
    <s v="ativada"/>
    <s v="Onix zero"/>
    <x v="19"/>
    <s v="qualificada"/>
    <n v="0.35"/>
    <n v="2"/>
    <n v="16"/>
    <n v="0.18"/>
    <x v="0"/>
    <x v="299"/>
    <n v="37"/>
  </r>
  <r>
    <d v="2013-09-13T00:00:00"/>
    <s v="ativada"/>
    <s v="Onix LT zero"/>
    <x v="19"/>
    <s v="qualificada"/>
    <n v="0.8"/>
    <n v="1"/>
    <n v="2"/>
    <n v="0.43"/>
    <x v="0"/>
    <x v="308"/>
    <n v="37"/>
  </r>
  <r>
    <d v="2013-09-21T00:00:00"/>
    <s v="ativada"/>
    <s v="Onix news"/>
    <x v="18"/>
    <s v="qualificada"/>
    <n v="0.8"/>
    <n v="0"/>
    <n v="1"/>
    <n v="0"/>
    <x v="0"/>
    <x v="218"/>
    <n v="38"/>
  </r>
  <r>
    <d v="2013-09-06T00:00:00"/>
    <s v="ativada"/>
    <s v="Onix 0km"/>
    <x v="19"/>
    <s v="qualificada"/>
    <n v="0.44"/>
    <n v="2"/>
    <n v="9"/>
    <n v="0.27"/>
    <x v="0"/>
    <x v="306"/>
    <n v="36"/>
  </r>
  <r>
    <d v="2013-09-19T00:00:00"/>
    <s v="ativada"/>
    <s v="Onyx zero"/>
    <x v="19"/>
    <s v="qualificada"/>
    <n v="0.8"/>
    <n v="1"/>
    <n v="7"/>
    <n v="0.21"/>
    <x v="0"/>
    <x v="297"/>
    <n v="38"/>
  </r>
  <r>
    <d v="2013-09-24T00:00:00"/>
    <s v="ativada"/>
    <s v="Onix GM gps"/>
    <x v="20"/>
    <s v="qualificada"/>
    <n v="0.8"/>
    <n v="0"/>
    <n v="1"/>
    <n v="0"/>
    <x v="0"/>
    <x v="305"/>
    <n v="39"/>
  </r>
  <r>
    <d v="2013-09-23T00:00:00"/>
    <s v="ativada"/>
    <s v="Onix zero"/>
    <x v="19"/>
    <s v="qualificada"/>
    <n v="0.35"/>
    <n v="9"/>
    <n v="20"/>
    <n v="1.61"/>
    <x v="0"/>
    <x v="299"/>
    <n v="39"/>
  </r>
  <r>
    <d v="2013-09-15T00:00:00"/>
    <s v="ativada"/>
    <s v="Onix chevrolet gps"/>
    <x v="20"/>
    <s v="qualificada"/>
    <n v="0.8"/>
    <n v="8"/>
    <n v="105"/>
    <n v="2.71"/>
    <x v="0"/>
    <x v="304"/>
    <n v="37"/>
  </r>
  <r>
    <d v="2013-09-19T00:00:00"/>
    <s v="ativada"/>
    <s v="Onix chevrolet gps"/>
    <x v="20"/>
    <s v="qualificada"/>
    <n v="0.8"/>
    <n v="4"/>
    <n v="81"/>
    <n v="0.61"/>
    <x v="0"/>
    <x v="304"/>
    <n v="38"/>
  </r>
  <r>
    <d v="2013-09-22T00:00:00"/>
    <s v="ativada"/>
    <s v="Onix chevrolet gps"/>
    <x v="20"/>
    <s v="qualificada"/>
    <n v="0.8"/>
    <n v="8"/>
    <n v="85"/>
    <n v="3.68"/>
    <x v="0"/>
    <x v="304"/>
    <n v="38"/>
  </r>
  <r>
    <d v="2013-09-02T00:00:00"/>
    <s v="ativada"/>
    <s v="Onix LTZ 0km"/>
    <x v="19"/>
    <s v="qualificada"/>
    <n v="0.8"/>
    <n v="1"/>
    <n v="2"/>
    <n v="0.2"/>
    <x v="0"/>
    <x v="310"/>
    <n v="36"/>
  </r>
  <r>
    <d v="2013-09-09T00:00:00"/>
    <s v="ativada"/>
    <s v="Onix zero"/>
    <x v="19"/>
    <s v="qualificada"/>
    <n v="0.35"/>
    <n v="6"/>
    <n v="25"/>
    <n v="0.35"/>
    <x v="0"/>
    <x v="299"/>
    <n v="37"/>
  </r>
  <r>
    <d v="2013-09-26T00:00:00"/>
    <s v="ativada"/>
    <s v="Onix chevrolet gps"/>
    <x v="20"/>
    <s v="qualificada"/>
    <n v="0.8"/>
    <n v="11"/>
    <n v="125"/>
    <n v="3.97"/>
    <x v="0"/>
    <x v="304"/>
    <n v="39"/>
  </r>
  <r>
    <d v="2013-09-07T00:00:00"/>
    <s v="ativada"/>
    <s v="Onyx zero"/>
    <x v="19"/>
    <s v="qualificada"/>
    <n v="0.8"/>
    <n v="1"/>
    <n v="14"/>
    <n v="0.63"/>
    <x v="0"/>
    <x v="297"/>
    <n v="36"/>
  </r>
  <r>
    <d v="2013-09-17T00:00:00"/>
    <s v="ativada"/>
    <s v="Onix 0 km"/>
    <x v="19"/>
    <s v="qualificada"/>
    <n v="0.2"/>
    <n v="1"/>
    <n v="6"/>
    <n v="0.19"/>
    <x v="0"/>
    <x v="301"/>
    <n v="38"/>
  </r>
  <r>
    <d v="2013-09-24T00:00:00"/>
    <s v="ativada"/>
    <s v="Onix 0km"/>
    <x v="19"/>
    <s v="qualificada"/>
    <n v="0.44"/>
    <n v="7"/>
    <n v="19"/>
    <n v="1.04"/>
    <x v="0"/>
    <x v="306"/>
    <n v="39"/>
  </r>
  <r>
    <d v="2013-09-15T00:00:00"/>
    <s v="ativada"/>
    <s v="Onix news"/>
    <x v="18"/>
    <s v="qualificada"/>
    <n v="0.8"/>
    <n v="0"/>
    <n v="6"/>
    <n v="0"/>
    <x v="0"/>
    <x v="218"/>
    <n v="37"/>
  </r>
  <r>
    <d v="2013-08-28T00:00:00"/>
    <s v="ativada"/>
    <s v="Onix LT zero"/>
    <x v="19"/>
    <s v="qualificada"/>
    <n v="0.8"/>
    <n v="0"/>
    <n v="4"/>
    <n v="0"/>
    <x v="0"/>
    <x v="308"/>
    <n v="35"/>
  </r>
  <r>
    <d v="2013-09-23T00:00:00"/>
    <s v="ativada"/>
    <s v="Onix chevrolet gps"/>
    <x v="20"/>
    <s v="qualificada"/>
    <n v="0.8"/>
    <n v="7"/>
    <n v="117"/>
    <n v="2.2599999999999998"/>
    <x v="0"/>
    <x v="304"/>
    <n v="39"/>
  </r>
  <r>
    <d v="2013-09-03T00:00:00"/>
    <s v="ativada"/>
    <s v="Onix zero"/>
    <x v="19"/>
    <s v="qualificada"/>
    <n v="0.35"/>
    <n v="6"/>
    <n v="20"/>
    <n v="0.52"/>
    <x v="0"/>
    <x v="299"/>
    <n v="36"/>
  </r>
  <r>
    <d v="2013-09-07T00:00:00"/>
    <s v="ativada"/>
    <s v="Onix 0 km"/>
    <x v="19"/>
    <s v="qualificada"/>
    <n v="0.2"/>
    <n v="2"/>
    <n v="5"/>
    <n v="0.11"/>
    <x v="0"/>
    <x v="301"/>
    <n v="36"/>
  </r>
  <r>
    <d v="2013-09-15T00:00:00"/>
    <s v="ativada"/>
    <s v="Onix 2013 gps"/>
    <x v="20"/>
    <s v="qualificada"/>
    <n v="0.8"/>
    <n v="0"/>
    <n v="1"/>
    <n v="0"/>
    <x v="0"/>
    <x v="311"/>
    <n v="37"/>
  </r>
  <r>
    <d v="2013-09-06T00:00:00"/>
    <s v="ativada"/>
    <s v="Onix LT zero"/>
    <x v="19"/>
    <s v="qualificada"/>
    <n v="0.8"/>
    <n v="0"/>
    <n v="3"/>
    <n v="0"/>
    <x v="0"/>
    <x v="308"/>
    <n v="36"/>
  </r>
  <r>
    <d v="2013-08-31T00:00:00"/>
    <s v="ativada"/>
    <s v="Onix 0km"/>
    <x v="19"/>
    <s v="qualificada"/>
    <n v="0.44"/>
    <n v="0"/>
    <n v="5"/>
    <n v="0"/>
    <x v="0"/>
    <x v="306"/>
    <n v="35"/>
  </r>
  <r>
    <d v="2013-09-22T00:00:00"/>
    <s v="ativada"/>
    <s v="Onyx zero"/>
    <x v="19"/>
    <s v="qualificada"/>
    <n v="0.8"/>
    <n v="1"/>
    <n v="6"/>
    <n v="0.05"/>
    <x v="0"/>
    <x v="297"/>
    <n v="38"/>
  </r>
  <r>
    <d v="2013-09-24T00:00:00"/>
    <s v="ativada"/>
    <s v="Onix zero"/>
    <x v="19"/>
    <s v="qualificada"/>
    <n v="0.35"/>
    <n v="12"/>
    <n v="23"/>
    <n v="2.16"/>
    <x v="0"/>
    <x v="299"/>
    <n v="39"/>
  </r>
  <r>
    <d v="2013-09-09T00:00:00"/>
    <s v="ativada"/>
    <s v="Onyx zero"/>
    <x v="19"/>
    <s v="qualificada"/>
    <n v="0.8"/>
    <n v="0"/>
    <n v="13"/>
    <n v="0"/>
    <x v="0"/>
    <x v="297"/>
    <n v="37"/>
  </r>
  <r>
    <d v="2013-09-07T00:00:00"/>
    <s v="ativada"/>
    <s v="Onix LTZ 0 km"/>
    <x v="19"/>
    <s v="qualificada"/>
    <n v="0.8"/>
    <n v="1"/>
    <n v="1"/>
    <n v="0.51"/>
    <x v="0"/>
    <x v="300"/>
    <n v="36"/>
  </r>
  <r>
    <d v="2013-09-23T00:00:00"/>
    <s v="ativada"/>
    <s v="Onix news"/>
    <x v="18"/>
    <s v="qualificada"/>
    <n v="0.8"/>
    <n v="0"/>
    <n v="2"/>
    <n v="0"/>
    <x v="0"/>
    <x v="218"/>
    <n v="39"/>
  </r>
  <r>
    <d v="2013-09-10T00:00:00"/>
    <s v="ativada"/>
    <s v="Onix novidades"/>
    <x v="18"/>
    <s v="qualificada"/>
    <n v="0.87"/>
    <n v="0"/>
    <n v="2"/>
    <n v="0"/>
    <x v="0"/>
    <x v="298"/>
    <n v="37"/>
  </r>
  <r>
    <d v="2013-09-15T00:00:00"/>
    <s v="ativada"/>
    <s v="Onyx zero"/>
    <x v="19"/>
    <s v="qualificada"/>
    <n v="0.8"/>
    <n v="1"/>
    <n v="6"/>
    <n v="0.08"/>
    <x v="0"/>
    <x v="297"/>
    <n v="37"/>
  </r>
  <r>
    <d v="2013-09-18T00:00:00"/>
    <s v="ativada"/>
    <s v="Onix LT zero"/>
    <x v="19"/>
    <s v="qualificada"/>
    <n v="0.8"/>
    <n v="0"/>
    <n v="1"/>
    <n v="0"/>
    <x v="0"/>
    <x v="308"/>
    <n v="38"/>
  </r>
  <r>
    <d v="2013-09-09T00:00:00"/>
    <s v="ativada"/>
    <s v="Onix LTZ zero"/>
    <x v="19"/>
    <s v="qualificada"/>
    <n v="0.8"/>
    <n v="2"/>
    <n v="4"/>
    <n v="0.1"/>
    <x v="0"/>
    <x v="296"/>
    <n v="37"/>
  </r>
  <r>
    <d v="2013-09-10T00:00:00"/>
    <s v="ativada"/>
    <s v="Onix chevrolet gps"/>
    <x v="20"/>
    <s v="qualificada"/>
    <n v="0.8"/>
    <n v="16"/>
    <n v="129"/>
    <n v="6.13"/>
    <x v="0"/>
    <x v="304"/>
    <n v="37"/>
  </r>
  <r>
    <d v="2013-09-21T00:00:00"/>
    <s v="ativada"/>
    <s v="Onix 0km"/>
    <x v="19"/>
    <s v="qualificada"/>
    <n v="0.44"/>
    <n v="7"/>
    <n v="9"/>
    <n v="1.25"/>
    <x v="0"/>
    <x v="306"/>
    <n v="38"/>
  </r>
  <r>
    <d v="2013-09-14T00:00:00"/>
    <s v="ativada"/>
    <s v="Onix 0 km"/>
    <x v="19"/>
    <s v="qualificada"/>
    <n v="0.2"/>
    <n v="2"/>
    <n v="6"/>
    <n v="0.14000000000000001"/>
    <x v="0"/>
    <x v="301"/>
    <n v="37"/>
  </r>
  <r>
    <d v="2013-09-03T00:00:00"/>
    <s v="ativada"/>
    <s v="Onix LT zero"/>
    <x v="19"/>
    <s v="qualificada"/>
    <n v="0.8"/>
    <n v="0"/>
    <n v="0"/>
    <n v="0"/>
    <x v="0"/>
    <x v="308"/>
    <n v="36"/>
  </r>
  <r>
    <d v="2013-09-06T00:00:00"/>
    <s v="ativada"/>
    <s v="Onix zero"/>
    <x v="19"/>
    <s v="qualificada"/>
    <n v="0.35"/>
    <n v="4"/>
    <n v="18"/>
    <n v="0.38"/>
    <x v="0"/>
    <x v="299"/>
    <n v="36"/>
  </r>
  <r>
    <d v="2013-09-06T00:00:00"/>
    <s v="ativada"/>
    <s v="Onix LTZ 0 km"/>
    <x v="19"/>
    <s v="qualificada"/>
    <n v="0.8"/>
    <n v="0"/>
    <n v="1"/>
    <n v="0"/>
    <x v="0"/>
    <x v="300"/>
    <n v="36"/>
  </r>
  <r>
    <d v="2013-09-10T00:00:00"/>
    <s v="ativada"/>
    <s v="Onix notícias"/>
    <x v="18"/>
    <s v="qualificada"/>
    <n v="0.8"/>
    <n v="0"/>
    <n v="1"/>
    <n v="0"/>
    <x v="0"/>
    <x v="303"/>
    <n v="37"/>
  </r>
  <r>
    <d v="2013-09-05T00:00:00"/>
    <s v="ativada"/>
    <s v="Onix zero"/>
    <x v="19"/>
    <s v="qualificada"/>
    <n v="0.35"/>
    <n v="8"/>
    <n v="21"/>
    <n v="0.81"/>
    <x v="0"/>
    <x v="299"/>
    <n v="36"/>
  </r>
  <r>
    <d v="2013-09-12T00:00:00"/>
    <s v="ativada"/>
    <s v="Onix news"/>
    <x v="18"/>
    <s v="qualificada"/>
    <n v="0.8"/>
    <n v="0"/>
    <n v="4"/>
    <n v="0"/>
    <x v="0"/>
    <x v="218"/>
    <n v="37"/>
  </r>
  <r>
    <d v="2013-09-12T00:00:00"/>
    <s v="ativada"/>
    <s v="Onix novidades"/>
    <x v="18"/>
    <s v="qualificada"/>
    <n v="0.87"/>
    <n v="0"/>
    <n v="3"/>
    <n v="0"/>
    <x v="0"/>
    <x v="298"/>
    <n v="37"/>
  </r>
  <r>
    <d v="2013-09-04T00:00:00"/>
    <s v="ativada"/>
    <s v="Onix novidades"/>
    <x v="18"/>
    <s v="qualificada"/>
    <n v="0.87"/>
    <n v="0"/>
    <n v="5"/>
    <n v="0"/>
    <x v="0"/>
    <x v="298"/>
    <n v="36"/>
  </r>
  <r>
    <d v="2013-08-28T00:00:00"/>
    <s v="ativada"/>
    <s v="Onix LTZ 0km"/>
    <x v="19"/>
    <s v="qualificada"/>
    <n v="0.8"/>
    <n v="1"/>
    <n v="2"/>
    <n v="0.56000000000000005"/>
    <x v="0"/>
    <x v="310"/>
    <n v="35"/>
  </r>
  <r>
    <d v="2013-09-14T00:00:00"/>
    <s v="ativada"/>
    <s v="Onix notícias"/>
    <x v="18"/>
    <s v="qualificada"/>
    <n v="0.8"/>
    <n v="0"/>
    <n v="1"/>
    <n v="0"/>
    <x v="0"/>
    <x v="303"/>
    <n v="37"/>
  </r>
  <r>
    <d v="2013-09-21T00:00:00"/>
    <s v="ativada"/>
    <s v="Onix LT zero"/>
    <x v="19"/>
    <s v="qualificada"/>
    <n v="0.8"/>
    <n v="0"/>
    <n v="2"/>
    <n v="0"/>
    <x v="0"/>
    <x v="308"/>
    <n v="38"/>
  </r>
  <r>
    <d v="2013-09-22T00:00:00"/>
    <s v="ativada"/>
    <s v="Onix 0km"/>
    <x v="19"/>
    <s v="qualificada"/>
    <n v="0.44"/>
    <n v="5"/>
    <n v="9"/>
    <n v="0.93"/>
    <x v="0"/>
    <x v="306"/>
    <n v="38"/>
  </r>
  <r>
    <d v="2013-08-31T00:00:00"/>
    <s v="ativada"/>
    <s v="Onix novidades"/>
    <x v="18"/>
    <s v="qualificada"/>
    <n v="0.87"/>
    <n v="1"/>
    <n v="8"/>
    <n v="0.21"/>
    <x v="0"/>
    <x v="298"/>
    <n v="35"/>
  </r>
  <r>
    <d v="2013-09-09T00:00:00"/>
    <s v="ativada"/>
    <s v="Onix 0 km"/>
    <x v="19"/>
    <s v="qualificada"/>
    <n v="0.2"/>
    <n v="0"/>
    <n v="5"/>
    <n v="0"/>
    <x v="0"/>
    <x v="301"/>
    <n v="37"/>
  </r>
  <r>
    <d v="2013-08-31T00:00:00"/>
    <s v="ativada"/>
    <s v="Onix notícias"/>
    <x v="18"/>
    <s v="qualificada"/>
    <n v="0.8"/>
    <n v="0"/>
    <n v="1"/>
    <n v="0"/>
    <x v="0"/>
    <x v="303"/>
    <n v="35"/>
  </r>
  <r>
    <d v="2013-09-01T00:00:00"/>
    <s v="ativada"/>
    <s v="Onix LT zero"/>
    <x v="19"/>
    <s v="qualificada"/>
    <n v="0.8"/>
    <n v="0"/>
    <n v="1"/>
    <n v="0"/>
    <x v="0"/>
    <x v="308"/>
    <n v="35"/>
  </r>
  <r>
    <d v="2013-08-29T00:00:00"/>
    <s v="ativada"/>
    <s v="Onix zero"/>
    <x v="19"/>
    <s v="qualificada"/>
    <n v="0.35"/>
    <n v="5"/>
    <n v="28"/>
    <n v="0.48"/>
    <x v="0"/>
    <x v="299"/>
    <n v="35"/>
  </r>
  <r>
    <d v="2013-09-27T00:00:00"/>
    <s v="ativada"/>
    <s v="Onix chevrolet gps"/>
    <x v="20"/>
    <s v="qualificada"/>
    <n v="0.8"/>
    <n v="14"/>
    <n v="114"/>
    <n v="5.33"/>
    <x v="0"/>
    <x v="304"/>
    <n v="39"/>
  </r>
  <r>
    <d v="2013-09-23T00:00:00"/>
    <s v="ativada"/>
    <s v="Onix 2013 gps"/>
    <x v="20"/>
    <s v="qualificada"/>
    <n v="0.8"/>
    <n v="0"/>
    <n v="1"/>
    <n v="0"/>
    <x v="0"/>
    <x v="311"/>
    <n v="39"/>
  </r>
  <r>
    <d v="2013-09-13T00:00:00"/>
    <s v="ativada"/>
    <s v="Onix novidades"/>
    <x v="18"/>
    <s v="qualificada"/>
    <n v="0.87"/>
    <n v="1"/>
    <n v="6"/>
    <n v="0.19"/>
    <x v="0"/>
    <x v="298"/>
    <n v="37"/>
  </r>
  <r>
    <d v="2013-09-25T00:00:00"/>
    <s v="ativada"/>
    <s v="Onix 0km"/>
    <x v="19"/>
    <s v="qualificada"/>
    <n v="0.44"/>
    <n v="4"/>
    <n v="16"/>
    <n v="0.79"/>
    <x v="0"/>
    <x v="306"/>
    <n v="39"/>
  </r>
  <r>
    <d v="2013-09-20T00:00:00"/>
    <s v="ativada"/>
    <s v="Onix LT 0km"/>
    <x v="19"/>
    <s v="qualificada"/>
    <n v="0.8"/>
    <n v="0"/>
    <n v="1"/>
    <n v="0"/>
    <x v="0"/>
    <x v="302"/>
    <n v="38"/>
  </r>
  <r>
    <d v="2013-09-23T00:00:00"/>
    <s v="ativada"/>
    <s v="Onyx zero"/>
    <x v="19"/>
    <s v="qualificada"/>
    <n v="0.8"/>
    <n v="1"/>
    <n v="9"/>
    <n v="0.25"/>
    <x v="0"/>
    <x v="297"/>
    <n v="39"/>
  </r>
  <r>
    <d v="2013-09-03T00:00:00"/>
    <s v="ativada"/>
    <s v="Onix notícias"/>
    <x v="18"/>
    <s v="qualificada"/>
    <n v="0.8"/>
    <n v="0"/>
    <n v="2"/>
    <n v="0"/>
    <x v="0"/>
    <x v="303"/>
    <n v="36"/>
  </r>
  <r>
    <d v="2013-09-05T00:00:00"/>
    <s v="ativada"/>
    <s v="Onix chevrolet gps"/>
    <x v="20"/>
    <s v="qualificada"/>
    <n v="0.8"/>
    <n v="12"/>
    <n v="137"/>
    <n v="5.69"/>
    <x v="0"/>
    <x v="304"/>
    <n v="36"/>
  </r>
  <r>
    <d v="2013-09-29T00:00:00"/>
    <s v="ativada"/>
    <s v="Onix novidades"/>
    <x v="18"/>
    <s v="qualificada"/>
    <n v="0.87"/>
    <n v="1"/>
    <n v="2"/>
    <n v="0.66"/>
    <x v="0"/>
    <x v="298"/>
    <n v="39"/>
  </r>
  <r>
    <d v="2013-09-07T00:00:00"/>
    <s v="ativada"/>
    <s v="Onix 0km"/>
    <x v="19"/>
    <s v="qualificada"/>
    <n v="0.44"/>
    <n v="1"/>
    <n v="14"/>
    <n v="0.14000000000000001"/>
    <x v="0"/>
    <x v="306"/>
    <n v="36"/>
  </r>
  <r>
    <d v="2013-09-27T00:00:00"/>
    <s v="ativada"/>
    <s v="Onix 0km"/>
    <x v="19"/>
    <s v="qualificada"/>
    <n v="0.44"/>
    <n v="4"/>
    <n v="16"/>
    <n v="0.77"/>
    <x v="0"/>
    <x v="306"/>
    <n v="39"/>
  </r>
  <r>
    <d v="2013-09-23T00:00:00"/>
    <s v="ativada"/>
    <s v="Onix LT zero"/>
    <x v="19"/>
    <s v="qualificada"/>
    <n v="0.8"/>
    <n v="0"/>
    <n v="3"/>
    <n v="0"/>
    <x v="0"/>
    <x v="308"/>
    <n v="39"/>
  </r>
  <r>
    <d v="2013-09-05T00:00:00"/>
    <s v="ativada"/>
    <s v="Onix 0km"/>
    <x v="19"/>
    <s v="qualificada"/>
    <n v="0.44"/>
    <n v="0"/>
    <n v="16"/>
    <n v="0"/>
    <x v="0"/>
    <x v="306"/>
    <n v="36"/>
  </r>
  <r>
    <d v="2013-09-27T00:00:00"/>
    <s v="ativada"/>
    <s v="Onix LS zero"/>
    <x v="19"/>
    <s v="qualificada"/>
    <n v="0.8"/>
    <n v="1"/>
    <n v="1"/>
    <n v="0.23"/>
    <x v="0"/>
    <x v="307"/>
    <n v="39"/>
  </r>
  <r>
    <d v="2013-09-25T00:00:00"/>
    <s v="ativada"/>
    <s v="Onix LTZ 0km"/>
    <x v="19"/>
    <s v="qualificada"/>
    <n v="0.8"/>
    <n v="1"/>
    <n v="1"/>
    <n v="7.0000000000000007E-2"/>
    <x v="0"/>
    <x v="310"/>
    <n v="39"/>
  </r>
  <r>
    <d v="2013-09-29T00:00:00"/>
    <s v="ativada"/>
    <s v="Onix LT zero"/>
    <x v="19"/>
    <s v="qualificada"/>
    <n v="0.8"/>
    <n v="1"/>
    <n v="7"/>
    <n v="0.28000000000000003"/>
    <x v="0"/>
    <x v="308"/>
    <n v="39"/>
  </r>
  <r>
    <d v="2013-09-27T00:00:00"/>
    <s v="ativada"/>
    <s v="Onix LTZ 0km"/>
    <x v="19"/>
    <s v="qualificada"/>
    <n v="0.8"/>
    <n v="1"/>
    <n v="1"/>
    <n v="0.13"/>
    <x v="0"/>
    <x v="310"/>
    <n v="39"/>
  </r>
  <r>
    <d v="2013-09-18T00:00:00"/>
    <s v="ativada"/>
    <s v="Onix LTZ 0km"/>
    <x v="19"/>
    <s v="qualificada"/>
    <n v="0.8"/>
    <n v="0"/>
    <n v="2"/>
    <n v="0"/>
    <x v="0"/>
    <x v="310"/>
    <n v="38"/>
  </r>
  <r>
    <d v="2013-09-25T00:00:00"/>
    <s v="ativada"/>
    <s v="Onix LS zero"/>
    <x v="19"/>
    <s v="qualificada"/>
    <n v="0.8"/>
    <n v="1"/>
    <n v="3"/>
    <n v="0.1"/>
    <x v="0"/>
    <x v="307"/>
    <n v="39"/>
  </r>
  <r>
    <d v="2013-09-24T00:00:00"/>
    <s v="ativada"/>
    <s v="Onix LT zero"/>
    <x v="19"/>
    <s v="qualificada"/>
    <n v="0.8"/>
    <n v="1"/>
    <n v="3"/>
    <n v="0.6"/>
    <x v="0"/>
    <x v="308"/>
    <n v="39"/>
  </r>
  <r>
    <d v="2013-09-16T00:00:00"/>
    <s v="ativada"/>
    <s v="Onix 0km"/>
    <x v="19"/>
    <s v="qualificada"/>
    <n v="0.44"/>
    <n v="3"/>
    <n v="15"/>
    <n v="0.41"/>
    <x v="0"/>
    <x v="306"/>
    <n v="38"/>
  </r>
  <r>
    <d v="2013-09-19T00:00:00"/>
    <s v="ativada"/>
    <s v="Onix notícias"/>
    <x v="18"/>
    <s v="qualificada"/>
    <n v="0.8"/>
    <n v="0"/>
    <n v="1"/>
    <n v="0"/>
    <x v="0"/>
    <x v="303"/>
    <n v="38"/>
  </r>
  <r>
    <d v="2013-09-17T00:00:00"/>
    <s v="ativada"/>
    <s v="Onix LTZ zero"/>
    <x v="19"/>
    <s v="qualificada"/>
    <n v="0.8"/>
    <n v="0"/>
    <n v="2"/>
    <n v="0"/>
    <x v="0"/>
    <x v="296"/>
    <n v="38"/>
  </r>
  <r>
    <d v="2013-09-03T00:00:00"/>
    <s v="ativada"/>
    <s v="Onix LTZ 0 km"/>
    <x v="19"/>
    <s v="qualificada"/>
    <n v="0.8"/>
    <n v="0"/>
    <n v="2"/>
    <n v="0"/>
    <x v="0"/>
    <x v="300"/>
    <n v="36"/>
  </r>
  <r>
    <d v="2013-09-28T00:00:00"/>
    <s v="ativada"/>
    <s v="Onyx zero"/>
    <x v="19"/>
    <s v="qualificada"/>
    <n v="0.8"/>
    <n v="0"/>
    <n v="1"/>
    <n v="0"/>
    <x v="0"/>
    <x v="297"/>
    <n v="39"/>
  </r>
  <r>
    <d v="2013-09-12T00:00:00"/>
    <s v="ativada"/>
    <s v="Onix LTZ zero"/>
    <x v="19"/>
    <s v="qualificada"/>
    <n v="0.8"/>
    <n v="0"/>
    <n v="3"/>
    <n v="0"/>
    <x v="0"/>
    <x v="296"/>
    <n v="37"/>
  </r>
  <r>
    <d v="2013-09-28T00:00:00"/>
    <s v="ativada"/>
    <s v="Onix news"/>
    <x v="18"/>
    <s v="qualificada"/>
    <n v="0.8"/>
    <n v="0"/>
    <n v="0"/>
    <n v="0"/>
    <x v="0"/>
    <x v="218"/>
    <n v="39"/>
  </r>
  <r>
    <d v="2013-09-24T00:00:00"/>
    <s v="ativada"/>
    <s v="Onix novidades"/>
    <x v="18"/>
    <s v="qualificada"/>
    <n v="0.87"/>
    <n v="0"/>
    <n v="1"/>
    <n v="0"/>
    <x v="0"/>
    <x v="298"/>
    <n v="39"/>
  </r>
  <r>
    <d v="2013-09-12T00:00:00"/>
    <s v="ativada"/>
    <s v="Onix LS 0km"/>
    <x v="19"/>
    <s v="baixo volume de pesquisa"/>
    <n v="0.8"/>
    <n v="0"/>
    <n v="1"/>
    <n v="0"/>
    <x v="0"/>
    <x v="312"/>
    <n v="37"/>
  </r>
  <r>
    <d v="2013-09-22T00:00:00"/>
    <s v="ativada"/>
    <s v="Onix LS 0km"/>
    <x v="19"/>
    <s v="baixo volume de pesquisa"/>
    <n v="0.8"/>
    <n v="0"/>
    <n v="1"/>
    <n v="0"/>
    <x v="0"/>
    <x v="312"/>
    <n v="38"/>
  </r>
  <r>
    <d v="2013-09-10T00:00:00"/>
    <s v="ativada"/>
    <s v="Onix LTZ 0 km"/>
    <x v="19"/>
    <s v="qualificada"/>
    <n v="0.8"/>
    <n v="0"/>
    <n v="1"/>
    <n v="0"/>
    <x v="0"/>
    <x v="300"/>
    <n v="37"/>
  </r>
  <r>
    <d v="2013-09-27T00:00:00"/>
    <s v="ativada"/>
    <s v="Onix 0 km"/>
    <x v="19"/>
    <s v="qualificada"/>
    <n v="0.2"/>
    <n v="0"/>
    <n v="4"/>
    <n v="0"/>
    <x v="0"/>
    <x v="301"/>
    <n v="39"/>
  </r>
  <r>
    <d v="2013-09-05T00:00:00"/>
    <s v="ativada"/>
    <s v="Onyx zero"/>
    <x v="19"/>
    <s v="qualificada"/>
    <n v="0.8"/>
    <n v="0"/>
    <n v="12"/>
    <n v="0"/>
    <x v="0"/>
    <x v="297"/>
    <n v="36"/>
  </r>
  <r>
    <d v="2013-09-14T00:00:00"/>
    <s v="ativada"/>
    <s v="Onix news"/>
    <x v="18"/>
    <s v="qualificada"/>
    <n v="0.8"/>
    <n v="0"/>
    <n v="5"/>
    <n v="0"/>
    <x v="0"/>
    <x v="218"/>
    <n v="37"/>
  </r>
  <r>
    <d v="2013-09-19T00:00:00"/>
    <s v="ativada"/>
    <s v="Onix 2013 gps"/>
    <x v="20"/>
    <s v="qualificada"/>
    <n v="0.8"/>
    <n v="0"/>
    <n v="1"/>
    <n v="0"/>
    <x v="0"/>
    <x v="311"/>
    <n v="38"/>
  </r>
  <r>
    <d v="2013-09-25T00:00:00"/>
    <s v="ativada"/>
    <s v="Onix LT zero"/>
    <x v="19"/>
    <s v="qualificada"/>
    <n v="0.8"/>
    <n v="1"/>
    <n v="4"/>
    <n v="0.09"/>
    <x v="0"/>
    <x v="308"/>
    <n v="39"/>
  </r>
  <r>
    <d v="2013-09-14T00:00:00"/>
    <s v="ativada"/>
    <s v="Onix zero"/>
    <x v="19"/>
    <s v="qualificada"/>
    <n v="0.35"/>
    <n v="5"/>
    <n v="18"/>
    <n v="0.55000000000000004"/>
    <x v="0"/>
    <x v="299"/>
    <n v="37"/>
  </r>
  <r>
    <d v="2013-09-08T00:00:00"/>
    <s v="ativada"/>
    <s v="Onix zero"/>
    <x v="19"/>
    <s v="qualificada"/>
    <n v="0.35"/>
    <n v="11"/>
    <n v="35"/>
    <n v="1.24"/>
    <x v="0"/>
    <x v="299"/>
    <n v="36"/>
  </r>
  <r>
    <d v="2013-09-26T00:00:00"/>
    <s v="ativada"/>
    <s v="Onyx zero"/>
    <x v="19"/>
    <s v="qualificada"/>
    <n v="0.8"/>
    <n v="2"/>
    <n v="8"/>
    <n v="0.31"/>
    <x v="0"/>
    <x v="297"/>
    <n v="39"/>
  </r>
  <r>
    <d v="2013-09-20T00:00:00"/>
    <s v="ativada"/>
    <s v="Onix 0km"/>
    <x v="19"/>
    <s v="qualificada"/>
    <n v="0.44"/>
    <n v="5"/>
    <n v="13"/>
    <n v="1.5"/>
    <x v="0"/>
    <x v="306"/>
    <n v="38"/>
  </r>
  <r>
    <d v="2013-09-14T00:00:00"/>
    <s v="ativada"/>
    <s v="Onix LT zero"/>
    <x v="19"/>
    <s v="qualificada"/>
    <n v="0.8"/>
    <n v="0"/>
    <n v="1"/>
    <n v="0"/>
    <x v="0"/>
    <x v="308"/>
    <n v="37"/>
  </r>
  <r>
    <d v="2013-09-17T00:00:00"/>
    <s v="ativada"/>
    <s v="Onix LT 0km"/>
    <x v="19"/>
    <s v="qualificada"/>
    <n v="0.8"/>
    <n v="1"/>
    <n v="5"/>
    <n v="0.23"/>
    <x v="0"/>
    <x v="302"/>
    <n v="38"/>
  </r>
  <r>
    <d v="2013-08-30T00:00:00"/>
    <s v="ativada"/>
    <s v="Onix novidades"/>
    <x v="18"/>
    <s v="qualificada"/>
    <n v="0.87"/>
    <n v="0"/>
    <n v="10"/>
    <n v="0"/>
    <x v="0"/>
    <x v="298"/>
    <n v="35"/>
  </r>
  <r>
    <d v="2013-09-16T00:00:00"/>
    <s v="ativada"/>
    <s v="Onix 2013 gps"/>
    <x v="20"/>
    <s v="qualificada"/>
    <n v="0.8"/>
    <n v="0"/>
    <n v="1"/>
    <n v="0"/>
    <x v="0"/>
    <x v="311"/>
    <n v="38"/>
  </r>
  <r>
    <d v="2013-09-24T00:00:00"/>
    <s v="ativada"/>
    <s v="Onyx zero"/>
    <x v="19"/>
    <s v="qualificada"/>
    <n v="0.8"/>
    <n v="1"/>
    <n v="7"/>
    <n v="0.05"/>
    <x v="0"/>
    <x v="297"/>
    <n v="39"/>
  </r>
  <r>
    <d v="2013-09-09T00:00:00"/>
    <s v="ativada"/>
    <s v="Onix chevrolet gps"/>
    <x v="20"/>
    <s v="qualificada"/>
    <n v="0.8"/>
    <n v="21"/>
    <n v="169"/>
    <n v="8.27"/>
    <x v="0"/>
    <x v="304"/>
    <n v="37"/>
  </r>
  <r>
    <d v="2013-09-22T00:00:00"/>
    <s v="ativada"/>
    <s v="Onix GM gps"/>
    <x v="20"/>
    <s v="qualificada"/>
    <n v="0.8"/>
    <n v="0"/>
    <n v="1"/>
    <n v="0"/>
    <x v="0"/>
    <x v="305"/>
    <n v="38"/>
  </r>
  <r>
    <d v="2013-09-11T00:00:00"/>
    <s v="ativada"/>
    <s v="Onix chevrolet gps"/>
    <x v="20"/>
    <s v="qualificada"/>
    <n v="0.8"/>
    <n v="14"/>
    <n v="134"/>
    <n v="5.15"/>
    <x v="0"/>
    <x v="304"/>
    <n v="37"/>
  </r>
  <r>
    <d v="2013-09-04T00:00:00"/>
    <s v="ativada"/>
    <s v="Onix LT 0km"/>
    <x v="19"/>
    <s v="qualificada"/>
    <n v="0.8"/>
    <n v="0"/>
    <n v="2"/>
    <n v="0"/>
    <x v="0"/>
    <x v="302"/>
    <n v="36"/>
  </r>
  <r>
    <d v="2013-09-01T00:00:00"/>
    <s v="ativada"/>
    <s v="Onyx zero"/>
    <x v="19"/>
    <s v="qualificada"/>
    <n v="0.8"/>
    <n v="1"/>
    <n v="10"/>
    <n v="0.04"/>
    <x v="0"/>
    <x v="297"/>
    <n v="35"/>
  </r>
  <r>
    <d v="2013-09-10T00:00:00"/>
    <s v="ativada"/>
    <s v="Onix LS 0km"/>
    <x v="19"/>
    <s v="baixo volume de pesquisa"/>
    <n v="0.8"/>
    <n v="0"/>
    <n v="2"/>
    <n v="0"/>
    <x v="0"/>
    <x v="312"/>
    <n v="37"/>
  </r>
  <r>
    <d v="2013-09-04T00:00:00"/>
    <s v="ativada"/>
    <s v="Onyx zero"/>
    <x v="19"/>
    <s v="qualificada"/>
    <n v="0.8"/>
    <n v="3"/>
    <n v="21"/>
    <n v="0.76"/>
    <x v="0"/>
    <x v="297"/>
    <n v="36"/>
  </r>
  <r>
    <d v="2013-09-18T00:00:00"/>
    <s v="ativada"/>
    <s v="Onyx zero"/>
    <x v="19"/>
    <s v="qualificada"/>
    <n v="0.8"/>
    <n v="2"/>
    <n v="28"/>
    <n v="0.89"/>
    <x v="0"/>
    <x v="297"/>
    <n v="38"/>
  </r>
  <r>
    <d v="2013-09-01T00:00:00"/>
    <s v="ativada"/>
    <s v="Onix zero"/>
    <x v="19"/>
    <s v="qualificada"/>
    <n v="0.35"/>
    <n v="3"/>
    <n v="14"/>
    <n v="0.25"/>
    <x v="0"/>
    <x v="299"/>
    <n v="35"/>
  </r>
  <r>
    <d v="2013-09-27T00:00:00"/>
    <s v="ativada"/>
    <s v="Onix novidades"/>
    <x v="18"/>
    <s v="qualificada"/>
    <n v="0.87"/>
    <n v="1"/>
    <n v="1"/>
    <n v="0.5"/>
    <x v="0"/>
    <x v="298"/>
    <n v="39"/>
  </r>
  <r>
    <d v="2013-09-26T00:00:00"/>
    <s v="ativada"/>
    <s v="Onix 0 km"/>
    <x v="19"/>
    <s v="qualificada"/>
    <n v="0.2"/>
    <n v="0"/>
    <n v="2"/>
    <n v="0"/>
    <x v="0"/>
    <x v="301"/>
    <n v="39"/>
  </r>
  <r>
    <d v="2013-09-18T00:00:00"/>
    <s v="ativada"/>
    <s v="Onix chevrolet gps"/>
    <x v="20"/>
    <s v="qualificada"/>
    <n v="0.8"/>
    <n v="10"/>
    <n v="89"/>
    <n v="3.6"/>
    <x v="0"/>
    <x v="304"/>
    <n v="38"/>
  </r>
  <r>
    <d v="2013-09-02T00:00:00"/>
    <s v="ativada"/>
    <s v="Onix zero"/>
    <x v="19"/>
    <s v="qualificada"/>
    <n v="0.35"/>
    <n v="8"/>
    <n v="21"/>
    <n v="0.69"/>
    <x v="0"/>
    <x v="299"/>
    <n v="36"/>
  </r>
  <r>
    <d v="2013-09-20T00:00:00"/>
    <s v="ativada"/>
    <s v="Onix novidades"/>
    <x v="18"/>
    <s v="qualificada"/>
    <n v="0.87"/>
    <n v="2"/>
    <n v="8"/>
    <n v="0.79"/>
    <x v="0"/>
    <x v="298"/>
    <n v="38"/>
  </r>
  <r>
    <d v="2013-09-08T00:00:00"/>
    <s v="ativada"/>
    <s v="Onix 0km"/>
    <x v="19"/>
    <s v="qualificada"/>
    <n v="0.44"/>
    <n v="3"/>
    <n v="17"/>
    <n v="0.35"/>
    <x v="0"/>
    <x v="306"/>
    <n v="36"/>
  </r>
  <r>
    <d v="2013-09-24T00:00:00"/>
    <s v="ativada"/>
    <s v="Onix LTZ 0 km"/>
    <x v="19"/>
    <s v="qualificada"/>
    <n v="0.8"/>
    <n v="1"/>
    <n v="1"/>
    <n v="0.35"/>
    <x v="0"/>
    <x v="300"/>
    <n v="39"/>
  </r>
  <r>
    <d v="2013-09-22T00:00:00"/>
    <s v="ativada"/>
    <s v="Onix novidades"/>
    <x v="18"/>
    <s v="qualificada"/>
    <n v="0.87"/>
    <n v="3"/>
    <n v="11"/>
    <n v="1.84"/>
    <x v="0"/>
    <x v="298"/>
    <n v="38"/>
  </r>
  <r>
    <d v="2013-09-02T00:00:00"/>
    <s v="ativada"/>
    <s v="Onix 0km"/>
    <x v="19"/>
    <s v="qualificada"/>
    <n v="0.44"/>
    <n v="5"/>
    <n v="14"/>
    <n v="0.34"/>
    <x v="0"/>
    <x v="306"/>
    <n v="36"/>
  </r>
  <r>
    <d v="2013-09-20T00:00:00"/>
    <s v="ativada"/>
    <s v="Onix 0 km"/>
    <x v="19"/>
    <s v="qualificada"/>
    <n v="0.2"/>
    <n v="1"/>
    <n v="1"/>
    <n v="0.15"/>
    <x v="0"/>
    <x v="301"/>
    <n v="38"/>
  </r>
  <r>
    <d v="2013-09-12T00:00:00"/>
    <s v="ativada"/>
    <s v="Onix zero"/>
    <x v="19"/>
    <s v="qualificada"/>
    <n v="0.35"/>
    <n v="4"/>
    <n v="16"/>
    <n v="0.42"/>
    <x v="0"/>
    <x v="299"/>
    <n v="37"/>
  </r>
  <r>
    <d v="2013-09-05T00:00:00"/>
    <s v="ativada"/>
    <s v="Onix notícias"/>
    <x v="18"/>
    <s v="qualificada"/>
    <n v="0.8"/>
    <n v="0"/>
    <n v="1"/>
    <n v="0"/>
    <x v="0"/>
    <x v="303"/>
    <n v="36"/>
  </r>
  <r>
    <d v="2013-09-14T00:00:00"/>
    <s v="ativada"/>
    <s v="Onyx zero"/>
    <x v="19"/>
    <s v="qualificada"/>
    <n v="0.8"/>
    <n v="1"/>
    <n v="5"/>
    <n v="0.24"/>
    <x v="0"/>
    <x v="297"/>
    <n v="37"/>
  </r>
  <r>
    <d v="2013-09-13T00:00:00"/>
    <s v="ativada"/>
    <s v="Onyx zero"/>
    <x v="19"/>
    <s v="qualificada"/>
    <n v="0.8"/>
    <n v="4"/>
    <n v="16"/>
    <n v="1.29"/>
    <x v="0"/>
    <x v="297"/>
    <n v="37"/>
  </r>
  <r>
    <d v="2013-09-08T00:00:00"/>
    <s v="ativada"/>
    <s v="Onix notícias"/>
    <x v="18"/>
    <s v="qualificada"/>
    <n v="0.8"/>
    <n v="0"/>
    <n v="2"/>
    <n v="0"/>
    <x v="0"/>
    <x v="303"/>
    <n v="36"/>
  </r>
  <r>
    <d v="2013-09-09T00:00:00"/>
    <s v="ativada"/>
    <s v="Onix novidades"/>
    <x v="18"/>
    <s v="qualificada"/>
    <n v="0.87"/>
    <n v="2"/>
    <n v="4"/>
    <n v="1.05"/>
    <x v="0"/>
    <x v="298"/>
    <n v="37"/>
  </r>
  <r>
    <d v="2013-09-16T00:00:00"/>
    <s v="ativada"/>
    <s v="Onix LS 0km"/>
    <x v="19"/>
    <s v="baixo volume de pesquisa"/>
    <n v="0.8"/>
    <n v="0"/>
    <n v="6"/>
    <n v="0"/>
    <x v="0"/>
    <x v="312"/>
    <n v="38"/>
  </r>
  <r>
    <d v="2013-08-30T00:00:00"/>
    <s v="ativada"/>
    <s v="Onix LTZ zero"/>
    <x v="19"/>
    <s v="qualificada"/>
    <n v="0.8"/>
    <n v="0"/>
    <n v="1"/>
    <n v="0"/>
    <x v="0"/>
    <x v="296"/>
    <n v="35"/>
  </r>
  <r>
    <d v="2013-08-31T00:00:00"/>
    <s v="ativada"/>
    <s v="Onix 0 km"/>
    <x v="19"/>
    <s v="qualificada"/>
    <n v="0.2"/>
    <n v="2"/>
    <n v="3"/>
    <n v="0.24"/>
    <x v="0"/>
    <x v="301"/>
    <n v="35"/>
  </r>
  <r>
    <d v="2013-09-10T00:00:00"/>
    <s v="ativada"/>
    <s v="Onyx zero"/>
    <x v="19"/>
    <s v="qualificada"/>
    <n v="0.8"/>
    <n v="1"/>
    <n v="12"/>
    <n v="0.35"/>
    <x v="0"/>
    <x v="297"/>
    <n v="37"/>
  </r>
  <r>
    <d v="2013-08-30T00:00:00"/>
    <s v="ativada"/>
    <s v="Onyx zero"/>
    <x v="19"/>
    <s v="qualificada"/>
    <n v="0.8"/>
    <n v="3"/>
    <n v="13"/>
    <n v="0.86"/>
    <x v="0"/>
    <x v="297"/>
    <n v="35"/>
  </r>
  <r>
    <d v="2013-09-13T00:00:00"/>
    <s v="ativada"/>
    <s v="Onix 0km"/>
    <x v="19"/>
    <s v="qualificada"/>
    <n v="0.44"/>
    <n v="5"/>
    <n v="15"/>
    <n v="0.71"/>
    <x v="0"/>
    <x v="306"/>
    <n v="37"/>
  </r>
  <r>
    <d v="2013-09-04T00:00:00"/>
    <s v="ativada"/>
    <s v="Onix LTZ 0 km"/>
    <x v="19"/>
    <s v="qualificada"/>
    <n v="0.8"/>
    <n v="0"/>
    <n v="3"/>
    <n v="0"/>
    <x v="0"/>
    <x v="300"/>
    <n v="36"/>
  </r>
  <r>
    <d v="2013-09-03T00:00:00"/>
    <s v="ativada"/>
    <s v="Onix 0 km"/>
    <x v="19"/>
    <s v="qualificada"/>
    <n v="0.2"/>
    <n v="0"/>
    <n v="2"/>
    <n v="0"/>
    <x v="0"/>
    <x v="301"/>
    <n v="36"/>
  </r>
  <r>
    <d v="2013-09-10T00:00:00"/>
    <s v="ativada"/>
    <s v="Onix 0 km"/>
    <x v="19"/>
    <s v="qualificada"/>
    <n v="0.2"/>
    <n v="1"/>
    <n v="1"/>
    <n v="0.1"/>
    <x v="0"/>
    <x v="301"/>
    <n v="37"/>
  </r>
  <r>
    <d v="2013-09-20T00:00:00"/>
    <s v="ativada"/>
    <s v="Onix news"/>
    <x v="18"/>
    <s v="qualificada"/>
    <n v="0.8"/>
    <n v="0"/>
    <n v="1"/>
    <n v="0"/>
    <x v="0"/>
    <x v="218"/>
    <n v="38"/>
  </r>
  <r>
    <d v="2013-09-02T00:00:00"/>
    <s v="ativada"/>
    <s v="Onix LTZ 0 km"/>
    <x v="19"/>
    <s v="qualificada"/>
    <n v="0.8"/>
    <n v="0"/>
    <n v="1"/>
    <n v="0"/>
    <x v="0"/>
    <x v="300"/>
    <n v="36"/>
  </r>
  <r>
    <d v="2013-09-28T00:00:00"/>
    <s v="ativada"/>
    <s v="Onix LTZ zero"/>
    <x v="19"/>
    <s v="qualificada"/>
    <n v="0.8"/>
    <n v="0"/>
    <n v="1"/>
    <n v="0"/>
    <x v="0"/>
    <x v="296"/>
    <n v="39"/>
  </r>
  <r>
    <d v="2013-09-12T00:00:00"/>
    <s v="ativada"/>
    <s v="Onix chevrolet gps"/>
    <x v="20"/>
    <s v="qualificada"/>
    <n v="0.8"/>
    <n v="9"/>
    <n v="122"/>
    <n v="3.11"/>
    <x v="0"/>
    <x v="304"/>
    <n v="37"/>
  </r>
  <r>
    <d v="2013-09-03T00:00:00"/>
    <s v="ativada"/>
    <s v="Onyx zero"/>
    <x v="19"/>
    <s v="qualificada"/>
    <n v="0.8"/>
    <n v="2"/>
    <n v="16"/>
    <n v="0.44"/>
    <x v="0"/>
    <x v="297"/>
    <n v="36"/>
  </r>
  <r>
    <d v="2013-09-11T00:00:00"/>
    <s v="ativada"/>
    <s v="Onix novidades"/>
    <x v="18"/>
    <s v="qualificada"/>
    <n v="0.87"/>
    <n v="1"/>
    <n v="9"/>
    <n v="0.77"/>
    <x v="0"/>
    <x v="298"/>
    <n v="37"/>
  </r>
  <r>
    <d v="2013-09-16T00:00:00"/>
    <s v="ativada"/>
    <s v="Onix 0 km"/>
    <x v="19"/>
    <s v="qualificada"/>
    <n v="0.2"/>
    <n v="1"/>
    <n v="3"/>
    <n v="0.05"/>
    <x v="0"/>
    <x v="301"/>
    <n v="38"/>
  </r>
  <r>
    <d v="2013-09-06T00:00:00"/>
    <s v="ativada"/>
    <s v="Onix 0 km"/>
    <x v="19"/>
    <s v="qualificada"/>
    <n v="0.2"/>
    <n v="0"/>
    <n v="2"/>
    <n v="0"/>
    <x v="0"/>
    <x v="301"/>
    <n v="36"/>
  </r>
  <r>
    <d v="2013-08-28T00:00:00"/>
    <s v="ativada"/>
    <s v="Onix 0 km"/>
    <x v="19"/>
    <s v="qualificada"/>
    <n v="0.2"/>
    <n v="0"/>
    <n v="4"/>
    <n v="0"/>
    <x v="0"/>
    <x v="301"/>
    <n v="35"/>
  </r>
  <r>
    <d v="2013-09-14T00:00:00"/>
    <s v="ativada"/>
    <s v="Onix chevrolet gps"/>
    <x v="20"/>
    <s v="qualificada"/>
    <n v="0.8"/>
    <n v="11"/>
    <n v="117"/>
    <n v="6.04"/>
    <x v="0"/>
    <x v="304"/>
    <n v="37"/>
  </r>
  <r>
    <d v="2013-08-29T00:00:00"/>
    <s v="ativada"/>
    <s v="Onix 0 km"/>
    <x v="19"/>
    <s v="qualificada"/>
    <n v="0.2"/>
    <n v="2"/>
    <n v="6"/>
    <n v="0.22"/>
    <x v="0"/>
    <x v="301"/>
    <n v="35"/>
  </r>
  <r>
    <d v="2013-09-17T00:00:00"/>
    <s v="ativada"/>
    <s v="Onix news"/>
    <x v="18"/>
    <s v="qualificada"/>
    <n v="0.8"/>
    <n v="1"/>
    <n v="1"/>
    <n v="0.75"/>
    <x v="0"/>
    <x v="218"/>
    <n v="38"/>
  </r>
  <r>
    <d v="2013-09-15T00:00:00"/>
    <s v="ativada"/>
    <s v="Onix 0km"/>
    <x v="19"/>
    <s v="qualificada"/>
    <n v="0.44"/>
    <n v="4"/>
    <n v="15"/>
    <n v="0.34"/>
    <x v="0"/>
    <x v="306"/>
    <n v="37"/>
  </r>
  <r>
    <d v="2013-09-02T00:00:00"/>
    <s v="ativada"/>
    <s v="Onyx zero"/>
    <x v="19"/>
    <s v="qualificada"/>
    <n v="0.8"/>
    <n v="1"/>
    <n v="11"/>
    <n v="0.16"/>
    <x v="0"/>
    <x v="297"/>
    <n v="36"/>
  </r>
  <r>
    <d v="2013-09-17T00:00:00"/>
    <s v="ativada"/>
    <s v="Onix LS zero"/>
    <x v="19"/>
    <s v="qualificada"/>
    <n v="0.8"/>
    <n v="0"/>
    <n v="1"/>
    <n v="0"/>
    <x v="0"/>
    <x v="307"/>
    <n v="38"/>
  </r>
  <r>
    <d v="2013-09-05T00:00:00"/>
    <s v="ativada"/>
    <s v="Onix 0 km"/>
    <x v="19"/>
    <s v="qualificada"/>
    <n v="0.2"/>
    <n v="4"/>
    <n v="7"/>
    <n v="0.34"/>
    <x v="0"/>
    <x v="301"/>
    <n v="36"/>
  </r>
  <r>
    <d v="2013-09-24T00:00:00"/>
    <s v="ativada"/>
    <s v="Onix LTZ 0km"/>
    <x v="19"/>
    <s v="qualificada"/>
    <n v="0.8"/>
    <n v="0"/>
    <n v="1"/>
    <n v="0"/>
    <x v="0"/>
    <x v="310"/>
    <n v="39"/>
  </r>
  <r>
    <d v="2013-09-13T00:00:00"/>
    <s v="ativada"/>
    <s v="Onix 0 km"/>
    <x v="19"/>
    <s v="qualificada"/>
    <n v="0.2"/>
    <n v="0"/>
    <n v="2"/>
    <n v="0"/>
    <x v="0"/>
    <x v="301"/>
    <n v="37"/>
  </r>
  <r>
    <d v="2013-09-13T00:00:00"/>
    <s v="ativada"/>
    <s v="Onix zero"/>
    <x v="19"/>
    <s v="qualificada"/>
    <n v="0.35"/>
    <n v="8"/>
    <n v="20"/>
    <n v="0.9"/>
    <x v="0"/>
    <x v="299"/>
    <n v="37"/>
  </r>
  <r>
    <d v="2013-09-24T00:00:00"/>
    <s v="ativada"/>
    <s v="Onix 2014 gps"/>
    <x v="20"/>
    <s v="qualificada"/>
    <n v="0.8"/>
    <n v="0"/>
    <n v="1"/>
    <n v="0"/>
    <x v="0"/>
    <x v="309"/>
    <n v="39"/>
  </r>
  <r>
    <d v="2013-09-21T00:00:00"/>
    <s v="ativada"/>
    <s v="Onyx zero"/>
    <x v="19"/>
    <s v="qualificada"/>
    <n v="0.8"/>
    <n v="1"/>
    <n v="5"/>
    <n v="0.71"/>
    <x v="0"/>
    <x v="297"/>
    <n v="38"/>
  </r>
  <r>
    <d v="2013-09-16T00:00:00"/>
    <s v="ativada"/>
    <s v="Onix news"/>
    <x v="18"/>
    <s v="qualificada"/>
    <n v="0.8"/>
    <n v="0"/>
    <n v="3"/>
    <n v="0"/>
    <x v="0"/>
    <x v="218"/>
    <n v="38"/>
  </r>
  <r>
    <d v="2013-08-29T00:00:00"/>
    <s v="ativada"/>
    <s v="Onix notícias"/>
    <x v="18"/>
    <s v="qualificada"/>
    <n v="0.8"/>
    <n v="0"/>
    <n v="3"/>
    <n v="0"/>
    <x v="0"/>
    <x v="303"/>
    <n v="35"/>
  </r>
  <r>
    <d v="2013-09-13T00:00:00"/>
    <s v="ativada"/>
    <s v="Onix LTZ zero"/>
    <x v="19"/>
    <s v="qualificada"/>
    <n v="0.8"/>
    <n v="1"/>
    <n v="1"/>
    <n v="0.03"/>
    <x v="0"/>
    <x v="296"/>
    <n v="37"/>
  </r>
  <r>
    <d v="2013-09-08T00:00:00"/>
    <s v="ativada"/>
    <s v="Onix LTZ zero"/>
    <x v="19"/>
    <s v="qualificada"/>
    <n v="0.8"/>
    <n v="0"/>
    <n v="2"/>
    <n v="0"/>
    <x v="0"/>
    <x v="296"/>
    <n v="36"/>
  </r>
  <r>
    <d v="2013-09-11T00:00:00"/>
    <s v="ativada"/>
    <s v="Onix LTZ zero"/>
    <x v="19"/>
    <s v="qualificada"/>
    <n v="0.8"/>
    <n v="1"/>
    <n v="1"/>
    <n v="0.28000000000000003"/>
    <x v="0"/>
    <x v="296"/>
    <n v="37"/>
  </r>
  <r>
    <d v="2013-09-17T00:00:00"/>
    <s v="ativada"/>
    <s v="Onix zero"/>
    <x v="19"/>
    <s v="qualificada"/>
    <n v="0.35"/>
    <n v="7"/>
    <n v="21"/>
    <n v="0.87"/>
    <x v="0"/>
    <x v="299"/>
    <n v="38"/>
  </r>
  <r>
    <d v="2013-09-07T00:00:00"/>
    <s v="ativada"/>
    <s v="Onix novidades"/>
    <x v="18"/>
    <s v="qualificada"/>
    <n v="0.87"/>
    <n v="0"/>
    <n v="8"/>
    <n v="0"/>
    <x v="0"/>
    <x v="298"/>
    <n v="36"/>
  </r>
  <r>
    <d v="2013-09-18T00:00:00"/>
    <s v="ativada"/>
    <s v="Onix LS 0km"/>
    <x v="19"/>
    <s v="baixo volume de pesquisa"/>
    <n v="0.8"/>
    <n v="1"/>
    <n v="2"/>
    <n v="0.06"/>
    <x v="0"/>
    <x v="312"/>
    <n v="38"/>
  </r>
  <r>
    <d v="2013-09-04T00:00:00"/>
    <s v="ativada"/>
    <s v="Onix 0 km"/>
    <x v="19"/>
    <s v="qualificada"/>
    <n v="0.2"/>
    <n v="3"/>
    <n v="9"/>
    <n v="0.39"/>
    <x v="0"/>
    <x v="301"/>
    <n v="36"/>
  </r>
  <r>
    <d v="2013-09-01T00:00:00"/>
    <s v="ativada"/>
    <s v="Onix novidades"/>
    <x v="18"/>
    <s v="qualificada"/>
    <n v="0.87"/>
    <n v="1"/>
    <n v="6"/>
    <n v="0.75"/>
    <x v="0"/>
    <x v="298"/>
    <n v="35"/>
  </r>
  <r>
    <d v="2013-09-15T00:00:00"/>
    <s v="ativada"/>
    <s v="Onix LTZ 0 km"/>
    <x v="19"/>
    <s v="qualificada"/>
    <n v="0.8"/>
    <n v="1"/>
    <n v="1"/>
    <n v="0.21"/>
    <x v="0"/>
    <x v="300"/>
    <n v="37"/>
  </r>
  <r>
    <d v="2013-09-24T00:00:00"/>
    <s v="ativada"/>
    <s v="Onix LTZ zero"/>
    <x v="19"/>
    <s v="qualificada"/>
    <n v="0.8"/>
    <n v="1"/>
    <n v="3"/>
    <n v="0.12"/>
    <x v="0"/>
    <x v="296"/>
    <n v="39"/>
  </r>
  <r>
    <d v="2013-08-28T00:00:00"/>
    <s v="ativada"/>
    <s v="Onyx zero"/>
    <x v="19"/>
    <s v="qualificada"/>
    <n v="0.8"/>
    <n v="4"/>
    <n v="23"/>
    <n v="1.96"/>
    <x v="0"/>
    <x v="297"/>
    <n v="35"/>
  </r>
  <r>
    <d v="2013-09-16T00:00:00"/>
    <s v="ativada"/>
    <s v="Onix LT 0km"/>
    <x v="19"/>
    <s v="qualificada"/>
    <n v="0.8"/>
    <n v="1"/>
    <n v="2"/>
    <n v="0.56000000000000005"/>
    <x v="0"/>
    <x v="302"/>
    <n v="38"/>
  </r>
  <r>
    <d v="2013-09-19T00:00:00"/>
    <s v="ativada"/>
    <s v="Onix novidades"/>
    <x v="18"/>
    <s v="qualificada"/>
    <n v="0.87"/>
    <n v="0"/>
    <n v="4"/>
    <n v="0"/>
    <x v="0"/>
    <x v="298"/>
    <n v="38"/>
  </r>
  <r>
    <d v="2013-09-17T00:00:00"/>
    <s v="ativada"/>
    <s v="Onyx zero"/>
    <x v="19"/>
    <s v="qualificada"/>
    <n v="0.8"/>
    <n v="1"/>
    <n v="16"/>
    <n v="0.63"/>
    <x v="0"/>
    <x v="297"/>
    <n v="38"/>
  </r>
  <r>
    <d v="2013-09-01T00:00:00"/>
    <s v="ativada"/>
    <s v="Onix 0km"/>
    <x v="19"/>
    <s v="qualificada"/>
    <n v="0.44"/>
    <n v="1"/>
    <n v="16"/>
    <n v="0.08"/>
    <x v="0"/>
    <x v="306"/>
    <n v="35"/>
  </r>
  <r>
    <d v="2013-09-06T00:00:00"/>
    <s v="ativada"/>
    <s v="Onix novidades"/>
    <x v="18"/>
    <s v="qualificada"/>
    <n v="0.87"/>
    <n v="0"/>
    <n v="6"/>
    <n v="0"/>
    <x v="0"/>
    <x v="298"/>
    <n v="36"/>
  </r>
  <r>
    <d v="2013-09-27T00:00:00"/>
    <s v="ativada"/>
    <s v="Onix LT 0km"/>
    <x v="19"/>
    <s v="qualificada"/>
    <n v="0.8"/>
    <n v="0"/>
    <n v="2"/>
    <n v="0"/>
    <x v="0"/>
    <x v="302"/>
    <n v="39"/>
  </r>
  <r>
    <d v="2013-09-16T00:00:00"/>
    <s v="ativada"/>
    <s v="Onix LT zero"/>
    <x v="19"/>
    <s v="qualificada"/>
    <n v="0.8"/>
    <n v="0"/>
    <n v="3"/>
    <n v="0"/>
    <x v="0"/>
    <x v="308"/>
    <n v="38"/>
  </r>
  <r>
    <d v="2013-09-06T00:00:00"/>
    <s v="ativada"/>
    <s v="Onix chevrolet gps"/>
    <x v="20"/>
    <s v="qualificada"/>
    <n v="0.8"/>
    <n v="11"/>
    <n v="118"/>
    <n v="6.01"/>
    <x v="0"/>
    <x v="304"/>
    <n v="36"/>
  </r>
  <r>
    <d v="2013-09-25T00:00:00"/>
    <s v="ativada"/>
    <s v="Onix zero"/>
    <x v="19"/>
    <s v="qualificada"/>
    <n v="0.35"/>
    <n v="2"/>
    <n v="17"/>
    <n v="0.32"/>
    <x v="0"/>
    <x v="299"/>
    <n v="39"/>
  </r>
  <r>
    <d v="2013-09-29T00:00:00"/>
    <s v="ativada"/>
    <s v="Onix zero"/>
    <x v="19"/>
    <s v="qualificada"/>
    <n v="0.35"/>
    <n v="3"/>
    <n v="14"/>
    <n v="0.41"/>
    <x v="0"/>
    <x v="299"/>
    <n v="39"/>
  </r>
  <r>
    <d v="2013-09-17T00:00:00"/>
    <s v="ativada"/>
    <s v="Onix 0km"/>
    <x v="19"/>
    <s v="qualificada"/>
    <n v="0.44"/>
    <n v="3"/>
    <n v="15"/>
    <n v="0.41"/>
    <x v="0"/>
    <x v="306"/>
    <n v="38"/>
  </r>
  <r>
    <d v="2013-09-17T00:00:00"/>
    <s v="ativada"/>
    <s v="Onix chevrolet gps"/>
    <x v="20"/>
    <s v="qualificada"/>
    <n v="0.8"/>
    <n v="9"/>
    <n v="85"/>
    <n v="2.31"/>
    <x v="0"/>
    <x v="304"/>
    <n v="38"/>
  </r>
  <r>
    <d v="2013-09-11T00:00:00"/>
    <s v="ativada"/>
    <s v="Onix 0 km"/>
    <x v="19"/>
    <s v="qualificada"/>
    <n v="0.2"/>
    <n v="1"/>
    <n v="7"/>
    <n v="0.19"/>
    <x v="0"/>
    <x v="301"/>
    <n v="37"/>
  </r>
  <r>
    <d v="2013-09-14T00:00:00"/>
    <s v="ativada"/>
    <s v="Onix LTZ 0 km"/>
    <x v="19"/>
    <s v="qualificada"/>
    <n v="0.8"/>
    <n v="0"/>
    <n v="1"/>
    <n v="0"/>
    <x v="0"/>
    <x v="300"/>
    <n v="37"/>
  </r>
  <r>
    <d v="2013-09-29T00:00:00"/>
    <s v="ativada"/>
    <s v="Onix 0 km"/>
    <x v="19"/>
    <s v="qualificada"/>
    <n v="0.2"/>
    <n v="1"/>
    <n v="2"/>
    <n v="0.15"/>
    <x v="0"/>
    <x v="301"/>
    <n v="39"/>
  </r>
  <r>
    <d v="2013-09-15T00:00:00"/>
    <s v="ativada"/>
    <s v="Onix 0 km"/>
    <x v="19"/>
    <s v="qualificada"/>
    <n v="0.2"/>
    <n v="1"/>
    <n v="2"/>
    <n v="0.03"/>
    <x v="0"/>
    <x v="301"/>
    <n v="37"/>
  </r>
  <r>
    <d v="2013-09-05T00:00:00"/>
    <s v="ativada"/>
    <s v="Onix LT zero"/>
    <x v="19"/>
    <s v="qualificada"/>
    <n v="0.8"/>
    <n v="0"/>
    <n v="1"/>
    <n v="0"/>
    <x v="0"/>
    <x v="308"/>
    <n v="36"/>
  </r>
  <r>
    <d v="2013-09-01T00:00:00"/>
    <s v="ativada"/>
    <s v="Onix 0 km"/>
    <x v="19"/>
    <s v="qualificada"/>
    <n v="0.2"/>
    <n v="0"/>
    <n v="3"/>
    <n v="0"/>
    <x v="0"/>
    <x v="301"/>
    <n v="35"/>
  </r>
  <r>
    <d v="2013-09-14T00:00:00"/>
    <s v="ativada"/>
    <s v="Onix novidades"/>
    <x v="18"/>
    <s v="qualificada"/>
    <n v="0.87"/>
    <n v="0"/>
    <n v="4"/>
    <n v="0"/>
    <x v="0"/>
    <x v="298"/>
    <n v="37"/>
  </r>
  <r>
    <d v="2013-09-29T00:00:00"/>
    <s v="ativada"/>
    <s v="Onix LT 0km"/>
    <x v="19"/>
    <s v="qualificada"/>
    <n v="0.8"/>
    <n v="1"/>
    <n v="1"/>
    <n v="0.25"/>
    <x v="0"/>
    <x v="302"/>
    <n v="39"/>
  </r>
  <r>
    <d v="2013-09-28T00:00:00"/>
    <s v="ativada"/>
    <s v="Onix 0 km"/>
    <x v="19"/>
    <s v="qualificada"/>
    <n v="0.2"/>
    <n v="0"/>
    <n v="2"/>
    <n v="0"/>
    <x v="0"/>
    <x v="301"/>
    <n v="39"/>
  </r>
  <r>
    <d v="2013-09-28T00:00:00"/>
    <s v="ativada"/>
    <s v="Onix chevrolet gps"/>
    <x v="20"/>
    <s v="qualificada"/>
    <n v="0.8"/>
    <n v="5"/>
    <n v="78"/>
    <n v="2.46"/>
    <x v="0"/>
    <x v="304"/>
    <n v="39"/>
  </r>
  <r>
    <d v="2013-09-25T00:00:00"/>
    <s v="ativada"/>
    <s v="Onix news"/>
    <x v="18"/>
    <s v="qualificada"/>
    <n v="0.8"/>
    <n v="0"/>
    <n v="0"/>
    <n v="0"/>
    <x v="0"/>
    <x v="218"/>
    <n v="39"/>
  </r>
  <r>
    <d v="2013-09-19T00:00:00"/>
    <s v="ativada"/>
    <s v="Onix zero"/>
    <x v="19"/>
    <s v="qualificada"/>
    <n v="0.35"/>
    <n v="5"/>
    <n v="18"/>
    <n v="0.56999999999999995"/>
    <x v="0"/>
    <x v="299"/>
    <n v="38"/>
  </r>
  <r>
    <d v="2013-09-21T00:00:00"/>
    <s v="ativada"/>
    <s v="Onix chevrolet gps"/>
    <x v="20"/>
    <s v="qualificada"/>
    <n v="0.8"/>
    <n v="12"/>
    <n v="82"/>
    <n v="5.0999999999999996"/>
    <x v="0"/>
    <x v="304"/>
    <n v="38"/>
  </r>
  <r>
    <d v="2013-09-26T00:00:00"/>
    <s v="ativada"/>
    <s v="Onix 0km"/>
    <x v="19"/>
    <s v="qualificada"/>
    <n v="0.44"/>
    <n v="4"/>
    <n v="9"/>
    <n v="1.32"/>
    <x v="0"/>
    <x v="306"/>
    <n v="39"/>
  </r>
  <r>
    <d v="2013-09-13T00:00:00"/>
    <s v="ativada"/>
    <s v="Onix chevrolet gps"/>
    <x v="20"/>
    <s v="qualificada"/>
    <n v="0.8"/>
    <n v="6"/>
    <n v="164"/>
    <n v="1.96"/>
    <x v="0"/>
    <x v="304"/>
    <n v="37"/>
  </r>
  <r>
    <d v="2013-09-25T00:00:00"/>
    <s v="ativada"/>
    <s v="Onix LTZ 0 km"/>
    <x v="19"/>
    <s v="qualificada"/>
    <n v="0.8"/>
    <n v="1"/>
    <n v="1"/>
    <n v="0.78"/>
    <x v="0"/>
    <x v="300"/>
    <n v="39"/>
  </r>
  <r>
    <d v="2013-09-11T00:00:00"/>
    <s v="ativada"/>
    <s v="Onix LTZ 0 km"/>
    <x v="19"/>
    <s v="qualificada"/>
    <n v="0.8"/>
    <n v="2"/>
    <n v="2"/>
    <n v="0.96"/>
    <x v="0"/>
    <x v="300"/>
    <n v="37"/>
  </r>
  <r>
    <d v="2013-09-14T00:00:00"/>
    <s v="ativada"/>
    <s v="Onix LT 0km"/>
    <x v="19"/>
    <s v="qualificada"/>
    <n v="0.8"/>
    <n v="0"/>
    <n v="2"/>
    <n v="0"/>
    <x v="0"/>
    <x v="302"/>
    <n v="37"/>
  </r>
  <r>
    <d v="2013-09-18T00:00:00"/>
    <s v="ativada"/>
    <s v="Onix zero"/>
    <x v="19"/>
    <s v="qualificada"/>
    <n v="0.35"/>
    <n v="5"/>
    <n v="16"/>
    <n v="0.54"/>
    <x v="0"/>
    <x v="299"/>
    <n v="38"/>
  </r>
  <r>
    <d v="2013-09-07T00:00:00"/>
    <s v="ativada"/>
    <s v="Onix LTZ 0km"/>
    <x v="19"/>
    <s v="qualificada"/>
    <n v="0.8"/>
    <n v="0"/>
    <n v="1"/>
    <n v="0"/>
    <x v="0"/>
    <x v="310"/>
    <n v="36"/>
  </r>
  <r>
    <d v="2013-09-16T00:00:00"/>
    <s v="ativada"/>
    <s v="Onyx zero"/>
    <x v="19"/>
    <s v="qualificada"/>
    <n v="0.8"/>
    <n v="1"/>
    <n v="16"/>
    <n v="0.24"/>
    <x v="0"/>
    <x v="297"/>
    <n v="38"/>
  </r>
  <r>
    <d v="2013-09-16T00:00:00"/>
    <s v="ativada"/>
    <s v="Onix novidades"/>
    <x v="18"/>
    <s v="qualificada"/>
    <n v="0.87"/>
    <n v="0"/>
    <n v="1"/>
    <n v="0"/>
    <x v="0"/>
    <x v="298"/>
    <n v="38"/>
  </r>
  <r>
    <d v="2013-09-08T00:00:00"/>
    <s v="ativada"/>
    <s v="Onix novidades"/>
    <x v="18"/>
    <s v="qualificada"/>
    <n v="0.87"/>
    <n v="0"/>
    <n v="5"/>
    <n v="0"/>
    <x v="0"/>
    <x v="298"/>
    <n v="36"/>
  </r>
  <r>
    <d v="2013-09-11T00:00:00"/>
    <s v="ativada"/>
    <s v="Onix 0km"/>
    <x v="19"/>
    <s v="qualificada"/>
    <n v="0.44"/>
    <n v="3"/>
    <n v="13"/>
    <n v="0.15"/>
    <x v="0"/>
    <x v="306"/>
    <n v="37"/>
  </r>
  <r>
    <d v="2013-08-30T00:00:00"/>
    <s v="ativada"/>
    <s v="Onix zero"/>
    <x v="19"/>
    <s v="qualificada"/>
    <n v="0.35"/>
    <n v="4"/>
    <n v="30"/>
    <n v="0.47"/>
    <x v="0"/>
    <x v="299"/>
    <n v="35"/>
  </r>
  <r>
    <d v="2013-09-25T00:00:00"/>
    <s v="ativada"/>
    <s v="Onyx zero"/>
    <x v="19"/>
    <s v="qualificada"/>
    <n v="0.8"/>
    <n v="1"/>
    <n v="7"/>
    <n v="0.19"/>
    <x v="0"/>
    <x v="297"/>
    <n v="39"/>
  </r>
  <r>
    <d v="2013-09-23T00:00:00"/>
    <s v="ativada"/>
    <s v="Onix 0km"/>
    <x v="19"/>
    <s v="qualificada"/>
    <n v="0.44"/>
    <n v="5"/>
    <n v="22"/>
    <n v="1.08"/>
    <x v="0"/>
    <x v="306"/>
    <n v="39"/>
  </r>
  <r>
    <d v="2013-09-26T00:00:00"/>
    <s v="ativada"/>
    <s v="Onix novidades"/>
    <x v="18"/>
    <s v="qualificada"/>
    <n v="0.87"/>
    <n v="0"/>
    <n v="4"/>
    <n v="0"/>
    <x v="0"/>
    <x v="298"/>
    <n v="39"/>
  </r>
  <r>
    <d v="2013-09-27T00:00:00"/>
    <s v="ativada"/>
    <s v="Onix LT zero"/>
    <x v="19"/>
    <s v="qualificada"/>
    <n v="0.8"/>
    <n v="1"/>
    <n v="4"/>
    <n v="0.03"/>
    <x v="0"/>
    <x v="308"/>
    <n v="39"/>
  </r>
  <r>
    <d v="2013-09-18T00:00:00"/>
    <s v="ativada"/>
    <s v="Onix 0 km"/>
    <x v="19"/>
    <s v="qualificada"/>
    <n v="0.2"/>
    <n v="0"/>
    <n v="3"/>
    <n v="0"/>
    <x v="0"/>
    <x v="301"/>
    <n v="38"/>
  </r>
  <r>
    <d v="2013-09-05T00:00:00"/>
    <s v="ativada"/>
    <s v="Onix LTZ 0 km"/>
    <x v="19"/>
    <s v="qualificada"/>
    <n v="0.8"/>
    <n v="0"/>
    <n v="1"/>
    <n v="0"/>
    <x v="0"/>
    <x v="300"/>
    <n v="36"/>
  </r>
  <r>
    <d v="2013-09-26T00:00:00"/>
    <s v="ativada"/>
    <s v="Onix notícias"/>
    <x v="18"/>
    <s v="qualificada"/>
    <n v="0.8"/>
    <n v="0"/>
    <n v="1"/>
    <n v="0"/>
    <x v="0"/>
    <x v="303"/>
    <n v="39"/>
  </r>
  <r>
    <d v="2013-09-21T00:00:00"/>
    <s v="ativada"/>
    <s v="Onix novidades"/>
    <x v="18"/>
    <s v="qualificada"/>
    <n v="0.87"/>
    <n v="0"/>
    <n v="2"/>
    <n v="0"/>
    <x v="0"/>
    <x v="298"/>
    <n v="38"/>
  </r>
  <r>
    <d v="2013-09-15T00:00:00"/>
    <s v="ativada"/>
    <s v="Onix LTZ zero"/>
    <x v="19"/>
    <s v="qualificada"/>
    <n v="0.8"/>
    <n v="1"/>
    <n v="1"/>
    <n v="0.06"/>
    <x v="0"/>
    <x v="296"/>
    <n v="37"/>
  </r>
  <r>
    <d v="2013-09-25T00:00:00"/>
    <s v="ativada"/>
    <s v="Onix notícias"/>
    <x v="18"/>
    <s v="qualificada"/>
    <n v="0.8"/>
    <n v="0"/>
    <n v="2"/>
    <n v="0"/>
    <x v="0"/>
    <x v="303"/>
    <n v="39"/>
  </r>
  <r>
    <d v="2013-09-07T00:00:00"/>
    <s v="ativada"/>
    <s v="Onix chevrolet gps"/>
    <x v="20"/>
    <s v="qualificada"/>
    <n v="0.8"/>
    <n v="14"/>
    <n v="135"/>
    <n v="6.95"/>
    <x v="0"/>
    <x v="304"/>
    <n v="36"/>
  </r>
  <r>
    <d v="2013-09-03T00:00:00"/>
    <s v="ativada"/>
    <s v="Onix novidades"/>
    <x v="18"/>
    <s v="qualificada"/>
    <n v="0.87"/>
    <n v="0"/>
    <n v="3"/>
    <n v="0"/>
    <x v="0"/>
    <x v="298"/>
    <n v="36"/>
  </r>
  <r>
    <d v="2013-09-14T00:00:00"/>
    <s v="ativada"/>
    <s v="Onix 0km"/>
    <x v="19"/>
    <s v="qualificada"/>
    <n v="0.44"/>
    <n v="3"/>
    <n v="9"/>
    <n v="0.3"/>
    <x v="0"/>
    <x v="306"/>
    <n v="37"/>
  </r>
  <r>
    <d v="2013-08-31T00:00:00"/>
    <s v="ativada"/>
    <s v="Onix LT zero"/>
    <x v="19"/>
    <s v="qualificada"/>
    <n v="0.8"/>
    <n v="0"/>
    <n v="2"/>
    <n v="0"/>
    <x v="0"/>
    <x v="308"/>
    <n v="35"/>
  </r>
  <r>
    <d v="2013-09-18T00:00:00"/>
    <s v="ativada"/>
    <s v="Onix novidades"/>
    <x v="18"/>
    <s v="qualificada"/>
    <n v="0.87"/>
    <n v="0"/>
    <n v="6"/>
    <n v="0"/>
    <x v="0"/>
    <x v="298"/>
    <n v="38"/>
  </r>
  <r>
    <d v="2013-09-09T00:00:00"/>
    <s v="ativada"/>
    <s v="Onix 0km"/>
    <x v="19"/>
    <s v="qualificada"/>
    <n v="0.44"/>
    <n v="5"/>
    <n v="16"/>
    <n v="0.69"/>
    <x v="0"/>
    <x v="306"/>
    <n v="37"/>
  </r>
  <r>
    <d v="2013-09-17T00:00:00"/>
    <s v="ativada"/>
    <s v="Onix novidades"/>
    <x v="18"/>
    <s v="qualificada"/>
    <n v="0.87"/>
    <n v="1"/>
    <n v="6"/>
    <n v="0.16"/>
    <x v="0"/>
    <x v="298"/>
    <n v="38"/>
  </r>
  <r>
    <d v="2013-09-22T00:00:00"/>
    <s v="ativada"/>
    <s v="Onix news"/>
    <x v="18"/>
    <s v="qualificada"/>
    <n v="0.8"/>
    <n v="0"/>
    <n v="3"/>
    <n v="0"/>
    <x v="0"/>
    <x v="218"/>
    <n v="38"/>
  </r>
  <r>
    <d v="2013-09-24T00:00:00"/>
    <s v="ativada"/>
    <s v="Onix chevrolet gps"/>
    <x v="20"/>
    <s v="qualificada"/>
    <n v="0.8"/>
    <n v="16"/>
    <n v="124"/>
    <n v="4.13"/>
    <x v="0"/>
    <x v="304"/>
    <n v="39"/>
  </r>
  <r>
    <d v="2013-09-28T00:00:00"/>
    <s v="ativada"/>
    <s v="Onix novidades"/>
    <x v="18"/>
    <s v="qualificada"/>
    <n v="0.87"/>
    <n v="0"/>
    <n v="2"/>
    <n v="0"/>
    <x v="0"/>
    <x v="298"/>
    <n v="39"/>
  </r>
  <r>
    <d v="2013-09-15T00:00:00"/>
    <s v="ativada"/>
    <s v="Onix zero"/>
    <x v="19"/>
    <s v="qualificada"/>
    <n v="0.35"/>
    <n v="1"/>
    <n v="11"/>
    <n v="0.15"/>
    <x v="0"/>
    <x v="299"/>
    <n v="37"/>
  </r>
  <r>
    <d v="2013-09-04T00:00:00"/>
    <s v="ativada"/>
    <s v="Onix LT zero"/>
    <x v="19"/>
    <s v="qualificada"/>
    <n v="0.8"/>
    <n v="0"/>
    <n v="6"/>
    <n v="0"/>
    <x v="0"/>
    <x v="308"/>
    <n v="36"/>
  </r>
  <r>
    <d v="2013-09-22T00:00:00"/>
    <s v="ativada"/>
    <s v="Onix 0 km"/>
    <x v="19"/>
    <s v="qualificada"/>
    <n v="0.2"/>
    <n v="0"/>
    <n v="2"/>
    <n v="0"/>
    <x v="0"/>
    <x v="301"/>
    <n v="38"/>
  </r>
  <r>
    <d v="2013-09-16T00:00:00"/>
    <s v="ativada"/>
    <s v="Onix LTZ zero"/>
    <x v="19"/>
    <s v="qualificada"/>
    <n v="0.8"/>
    <n v="1"/>
    <n v="2"/>
    <n v="0.72"/>
    <x v="0"/>
    <x v="296"/>
    <n v="38"/>
  </r>
  <r>
    <d v="2013-09-24T00:00:00"/>
    <s v="ativada"/>
    <s v="Onix news"/>
    <x v="18"/>
    <s v="qualificada"/>
    <n v="0.8"/>
    <n v="0"/>
    <n v="1"/>
    <n v="0"/>
    <x v="0"/>
    <x v="218"/>
    <n v="39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n v="1"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  <r>
    <m/>
    <m/>
    <m/>
    <x v="21"/>
    <m/>
    <m/>
    <m/>
    <m/>
    <m/>
    <x v="0"/>
    <x v="31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33">
  <r>
    <s v="ativada"/>
    <x v="0"/>
    <x v="0"/>
    <x v="0"/>
    <s v="www.Chevrolet.com.br/Onix-GPS"/>
    <s v="http://www.chevrolet.com.br/carros/onix.html?cmp=Campanha:LP:120905_-_Onix:Google"/>
    <s v=" --"/>
    <s v="Onix - Motor"/>
    <s v="aprovado"/>
    <n v="273"/>
    <n v="4004"/>
    <n v="96.87"/>
    <x v="0"/>
  </r>
  <r>
    <s v="pausado"/>
    <x v="1"/>
    <x v="1"/>
    <x v="1"/>
    <s v="www.Chevrolet.com.br/Onix"/>
    <s v="http://www.chevrolet.com.br/veiculos/conceitos-e-futuros-lancamentos/onix/index.html"/>
    <s v=" --"/>
    <s v="Onix"/>
    <s v="grupo de anúncios excluído"/>
    <n v="0"/>
    <n v="0"/>
    <n v="0"/>
    <x v="1"/>
  </r>
  <r>
    <s v="excluído"/>
    <x v="2"/>
    <x v="1"/>
    <x v="1"/>
    <s v="www.Chevrolet.com.br/Onix"/>
    <s v="http://www.chevrolet.com.br/veiculos/conceitos-e-futuros-lancamentos/onix/index.html"/>
    <s v=" --"/>
    <s v="Onix"/>
    <s v="grupo de anúncios excluído"/>
    <n v="0"/>
    <n v="0"/>
    <n v="0"/>
    <x v="2"/>
  </r>
  <r>
    <s v="ativada"/>
    <x v="3"/>
    <x v="2"/>
    <x v="2"/>
    <s v="www.Chevrolet.com.br/Onix-GPS"/>
    <s v="http://www.chevrolet.com.br/carros/onix.html?cmp=Campanha:LP:120905_-_Onix:Google"/>
    <s v=" --"/>
    <s v="Onix - Propaganda"/>
    <s v="aprovado"/>
    <n v="8"/>
    <n v="93"/>
    <n v="3"/>
    <x v="3"/>
  </r>
  <r>
    <s v="excluído"/>
    <x v="4"/>
    <x v="3"/>
    <x v="3"/>
    <s v="www.Chevrolet.com.br"/>
    <s v="http://www.chevrolet.com.br/veiculos/todos-os-modelos/carros/onix/apresentacao.html"/>
    <s v=" --"/>
    <s v="Onix - Geral"/>
    <s v="excluído"/>
    <n v="0"/>
    <n v="0"/>
    <n v="0"/>
    <x v="4"/>
  </r>
  <r>
    <s v="excluído"/>
    <x v="5"/>
    <x v="4"/>
    <x v="4"/>
    <s v="www.Chevrolet.com.br/Onix"/>
    <s v="http://www.chevrolet.com.br/veiculos/conceitos-e-futuros-lancamentos/onix/index.html"/>
    <s v=" --"/>
    <s v="Preço"/>
    <s v="grupo de anúncios excluído"/>
    <n v="0"/>
    <n v="0"/>
    <n v="0"/>
    <x v="5"/>
  </r>
  <r>
    <s v="excluído"/>
    <x v="2"/>
    <x v="5"/>
    <x v="5"/>
    <s v="www.Chevrolet.com.br/Onix"/>
    <s v="http://www.chevrolet.com.br/veiculos/conceitos-e-futuros-lancamentos/onix/index.html"/>
    <s v=" --"/>
    <s v="Onix LT"/>
    <s v="grupo de anúncios excluído"/>
    <n v="0"/>
    <n v="0"/>
    <n v="0"/>
    <x v="6"/>
  </r>
  <r>
    <s v="excluído"/>
    <x v="2"/>
    <x v="6"/>
    <x v="4"/>
    <s v="www.Chevrolet.com.br/Onix"/>
    <s v="http://www.chevrolet.com.br/veiculos/conceitos-e-futuros-lancamentos/onix/index.html"/>
    <s v=" --"/>
    <s v="Onix LTZ"/>
    <s v="grupo de anúncios excluído"/>
    <n v="0"/>
    <n v="0"/>
    <n v="0"/>
    <x v="7"/>
  </r>
  <r>
    <s v="ativada"/>
    <x v="6"/>
    <x v="2"/>
    <x v="2"/>
    <s v="www.Chevrolet.com.br/Onix-GPS"/>
    <s v="http://www.chevrolet.com.br/carros/onix.html?cmp=Campanha:LP:120905_-_Onix:Google"/>
    <s v=" --"/>
    <s v="Onix - Fotos"/>
    <s v="aprovado"/>
    <n v="81"/>
    <n v="1148"/>
    <n v="24.56"/>
    <x v="8"/>
  </r>
  <r>
    <s v="excluído"/>
    <x v="4"/>
    <x v="3"/>
    <x v="3"/>
    <s v="www.Chevrolet.com.br/Onix"/>
    <s v="http://www.chevrolet.com.br/veiculos/todos-os-modelos/carros/onix/apresentacao.html"/>
    <s v=" --"/>
    <s v="Onix - Ano"/>
    <s v="excluído"/>
    <n v="0"/>
    <n v="0"/>
    <n v="0"/>
    <x v="4"/>
  </r>
  <r>
    <s v="excluído"/>
    <x v="3"/>
    <x v="7"/>
    <x v="6"/>
    <s v="www.Chevrolet.com.br/Onix"/>
    <s v="http://www.chevrolet.com.br/veiculos/todos-os-modelos/carros/onix/apresentacao.html"/>
    <s v=" --"/>
    <s v="Onix - Carro"/>
    <s v="excluído"/>
    <n v="0"/>
    <n v="0"/>
    <n v="0"/>
    <x v="9"/>
  </r>
  <r>
    <s v="excluído"/>
    <x v="7"/>
    <x v="3"/>
    <x v="3"/>
    <s v="www.Chevrolet.com.br/Onix"/>
    <s v="http://www.chevrolet.com.br/veiculos/todos-os-modelos/carros/onix/apresentacao.html"/>
    <s v=" --"/>
    <s v="Onix - Preço"/>
    <s v="excluído"/>
    <n v="0"/>
    <n v="0"/>
    <n v="0"/>
    <x v="10"/>
  </r>
  <r>
    <s v="excluído"/>
    <x v="8"/>
    <x v="8"/>
    <x v="7"/>
    <s v="www.Chevrolet.com.br/Onix"/>
    <s v="http://www.chevrolet.com.br/veiculos/todos-os-modelos/carros/onix/apresentacao.html"/>
    <s v=" --"/>
    <s v="Onix - Geral"/>
    <s v="excluído"/>
    <n v="0"/>
    <n v="0"/>
    <n v="0"/>
    <x v="11"/>
  </r>
  <r>
    <s v="excluído"/>
    <x v="9"/>
    <x v="9"/>
    <x v="8"/>
    <s v="www.Chevrolet.com.br/Onix"/>
    <s v="http://www.chevrolet.com.br/veiculos/todos-os-modelos/carros/onix/apresentacao.html"/>
    <s v=" --"/>
    <s v="Onix - Novidades"/>
    <s v="excluído"/>
    <n v="0"/>
    <n v="0"/>
    <n v="0"/>
    <x v="12"/>
  </r>
  <r>
    <s v="excluído"/>
    <x v="2"/>
    <x v="5"/>
    <x v="5"/>
    <s v="www.Chevrolet.com.br/Onix"/>
    <s v="http://www.chevrolet.com.br/veiculos/conceitos-e-futuros-lancamentos/onix/index.html"/>
    <s v=" --"/>
    <s v="Propaganda"/>
    <s v="grupo de anúncios excluído"/>
    <n v="0"/>
    <n v="0"/>
    <n v="0"/>
    <x v="6"/>
  </r>
  <r>
    <s v="excluído"/>
    <x v="10"/>
    <x v="7"/>
    <x v="6"/>
    <s v="www.Chevrolet.com.br"/>
    <s v="http://www.chevrolet.com.br/veiculos/todos-os-modelos/carros/onix/apresentacao.html"/>
    <s v=" --"/>
    <s v="Onix - LS"/>
    <s v="excluído"/>
    <n v="0"/>
    <n v="0"/>
    <n v="0"/>
    <x v="13"/>
  </r>
  <r>
    <s v="pausado"/>
    <x v="4"/>
    <x v="9"/>
    <x v="8"/>
    <s v="www.Chevrolet.com.br/Onix"/>
    <s v="http://www.chevrolet.com.br/veiculos/todos-os-modelos/carros/onix/apresentacao.html"/>
    <s v=" --"/>
    <s v="Onix - Combustível"/>
    <s v="pausado"/>
    <n v="3"/>
    <n v="29"/>
    <n v="0.92"/>
    <x v="14"/>
  </r>
  <r>
    <s v="ativada"/>
    <x v="2"/>
    <x v="2"/>
    <x v="2"/>
    <s v="www.Chevrolet.com.br/Onix-GPS"/>
    <s v="http://www.chevrolet.com.br/carros/onix.html?cmp=Campanha:LP:120905_-_Onix:Google"/>
    <s v=" --"/>
    <s v="Onix - MyLink"/>
    <s v="aprovado"/>
    <n v="83"/>
    <n v="929"/>
    <n v="31"/>
    <x v="15"/>
  </r>
  <r>
    <s v="excluído"/>
    <x v="1"/>
    <x v="7"/>
    <x v="6"/>
    <s v="www.Chevrolet.com.br"/>
    <s v="http://www.chevrolet.com.br/veiculos/todos-os-modelos/carros/onix/apresentacao.html"/>
    <s v=" --"/>
    <s v="Onix - Novidades"/>
    <s v="excluído"/>
    <n v="0"/>
    <n v="0"/>
    <n v="0"/>
    <x v="16"/>
  </r>
  <r>
    <s v="excluído"/>
    <x v="2"/>
    <x v="6"/>
    <x v="4"/>
    <s v="www.Chevrolet.com.br/Onix"/>
    <s v="http://www.chevrolet.com.br/veiculos/conceitos-e-futuros-lancamentos/onix/index.html"/>
    <s v=" --"/>
    <s v="Onix"/>
    <s v="grupo de anúncios excluído"/>
    <n v="0"/>
    <n v="0"/>
    <n v="0"/>
    <x v="7"/>
  </r>
  <r>
    <s v="excluído"/>
    <x v="11"/>
    <x v="10"/>
    <x v="9"/>
    <s v="www.Chevrolet.com.br/Find-New-Roads"/>
    <s v="http://www.chevrolet.com.br/"/>
    <s v=" --"/>
    <s v="Onix - Geral"/>
    <s v="excluído"/>
    <n v="0"/>
    <n v="0"/>
    <n v="0"/>
    <x v="17"/>
  </r>
  <r>
    <s v="pausado"/>
    <x v="11"/>
    <x v="10"/>
    <x v="9"/>
    <s v="www.Chevrolet.com.br"/>
    <s v="http://www.chevrolet.com.br/"/>
    <s v=" --"/>
    <s v="Onix - Propaganda"/>
    <s v="pausado"/>
    <n v="0"/>
    <n v="0"/>
    <n v="0"/>
    <x v="17"/>
  </r>
  <r>
    <s v="excluído"/>
    <x v="8"/>
    <x v="9"/>
    <x v="8"/>
    <s v="www.Chevrolet.com.br"/>
    <s v="http://www.chevrolet.com.br/veiculos/todos-os-modelos/carros/onix/apresentacao.html"/>
    <s v=" --"/>
    <s v="Onix - Carro"/>
    <s v="excluído"/>
    <n v="0"/>
    <n v="0"/>
    <n v="0"/>
    <x v="18"/>
  </r>
  <r>
    <s v="ativada"/>
    <x v="8"/>
    <x v="0"/>
    <x v="0"/>
    <s v="www.Chevrolet.com.br/Onix-GPS"/>
    <s v="http://www.chevrolet.com.br/carros/onix.html?cmp=Campanha:LP:120905_-_Onix:Google"/>
    <s v=" --"/>
    <s v="Onix - Combustível"/>
    <s v="aprovado"/>
    <n v="4"/>
    <n v="131"/>
    <n v="2.2400000000000002"/>
    <x v="19"/>
  </r>
  <r>
    <s v="ativada"/>
    <x v="1"/>
    <x v="4"/>
    <x v="4"/>
    <s v="www.Chevrolet.com.br/Onix"/>
    <s v="http://www.chevrolet.com.br/veiculos/conceitos-e-futuros-lancamentos/onix/index.html"/>
    <s v=" --"/>
    <s v="Preço"/>
    <s v="grupo de anúncios excluído"/>
    <n v="0"/>
    <n v="0"/>
    <n v="0"/>
    <x v="20"/>
  </r>
  <r>
    <s v="excluído"/>
    <x v="1"/>
    <x v="1"/>
    <x v="10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21"/>
  </r>
  <r>
    <s v="excluído"/>
    <x v="2"/>
    <x v="1"/>
    <x v="10"/>
    <s v="www.Chevrolet.com.br/Onix"/>
    <s v="http://www.chevrolet.com.br/veiculos/conceitos-e-futuros-lancamentos/onix/index.html"/>
    <s v=" --"/>
    <s v="Onix"/>
    <s v="grupo de anúncios excluído"/>
    <n v="0"/>
    <n v="0"/>
    <n v="0"/>
    <x v="22"/>
  </r>
  <r>
    <s v="pausado"/>
    <x v="9"/>
    <x v="3"/>
    <x v="3"/>
    <s v="www.Chevrolet.com.br/Onix"/>
    <s v="http://www.chevrolet.com.br/veiculos/todos-os-modelos/carros/onix/apresentacao.html"/>
    <s v=" --"/>
    <s v="Onix - Propaganda"/>
    <s v="pausado"/>
    <n v="2"/>
    <n v="32"/>
    <n v="0.3"/>
    <x v="23"/>
  </r>
  <r>
    <s v="ativada"/>
    <x v="2"/>
    <x v="5"/>
    <x v="5"/>
    <s v="www.Chevrolet.com.br/Onix"/>
    <s v="http://www.chevrolet.com.br/veiculos/conceitos-e-futuros-lancamentos/onix/index.html"/>
    <s v=" --"/>
    <s v="Detalhes"/>
    <s v="grupo de anúncios excluído"/>
    <n v="0"/>
    <n v="0"/>
    <n v="0"/>
    <x v="6"/>
  </r>
  <r>
    <s v="excluído"/>
    <x v="1"/>
    <x v="1"/>
    <x v="1"/>
    <s v="www.Chevrolet.com.br"/>
    <s v="http://www.chevrolet.com.br/veiculos/conceitos-e-futuros-lancamentos/onix/index.html"/>
    <s v=" --"/>
    <s v="Onix LTZ"/>
    <s v="grupo de anúncios excluído"/>
    <n v="0"/>
    <n v="0"/>
    <n v="0"/>
    <x v="1"/>
  </r>
  <r>
    <s v="excluído"/>
    <x v="1"/>
    <x v="4"/>
    <x v="4"/>
    <s v="www.Chevrolet.com.br"/>
    <s v="http://www.chevrolet.com.br/veiculos/conceitos-e-futuros-lancamentos/onix/index.html"/>
    <s v=" --"/>
    <s v="Sucessor Corsa"/>
    <s v="grupo de anúncios excluído"/>
    <n v="0"/>
    <n v="0"/>
    <n v="0"/>
    <x v="20"/>
  </r>
  <r>
    <s v="pausado"/>
    <x v="11"/>
    <x v="10"/>
    <x v="11"/>
    <s v="www.Chevrolet.com.br"/>
    <s v="http://www.chevrolet.com.br/"/>
    <s v=" --"/>
    <s v="Onix - LS"/>
    <s v="pausado"/>
    <n v="0"/>
    <n v="0"/>
    <n v="0"/>
    <x v="24"/>
  </r>
  <r>
    <s v="excluído"/>
    <x v="12"/>
    <x v="8"/>
    <x v="7"/>
    <s v="www.Chevrolet.com.br"/>
    <s v="http://www.chevrolet.com.br/veiculos/todos-os-modelos/carros/onix/apresentacao.html"/>
    <s v=" --"/>
    <s v="Onix - 0KM"/>
    <s v="excluído"/>
    <n v="0"/>
    <n v="0"/>
    <n v="0"/>
    <x v="25"/>
  </r>
  <r>
    <s v="pausado"/>
    <x v="11"/>
    <x v="10"/>
    <x v="9"/>
    <s v="www.Chevrolet.com.br"/>
    <s v="http://www.chevrolet.com.br/"/>
    <s v=" --"/>
    <s v="Salão Automóvel"/>
    <s v="grupo de anúncios excluído"/>
    <n v="0"/>
    <n v="0"/>
    <n v="0"/>
    <x v="17"/>
  </r>
  <r>
    <s v="excluído"/>
    <x v="13"/>
    <x v="7"/>
    <x v="6"/>
    <s v="www.Chevrolet.com.br/Onix"/>
    <s v="http://www.chevrolet.com.br/veiculos/todos-os-modelos/carros/onix/apresentacao.html"/>
    <s v=" --"/>
    <s v="Onix - Specs"/>
    <s v="excluído"/>
    <n v="0"/>
    <n v="0"/>
    <n v="0"/>
    <x v="26"/>
  </r>
  <r>
    <s v="excluído"/>
    <x v="2"/>
    <x v="5"/>
    <x v="5"/>
    <s v="www.Chevrolet.com.br/Onix"/>
    <s v="http://www.chevrolet.com.br/veiculos/conceitos-e-futuros-lancamentos/onix/index.html"/>
    <s v=" --"/>
    <s v="Preço"/>
    <s v="grupo de anúncios excluído"/>
    <n v="0"/>
    <n v="0"/>
    <n v="0"/>
    <x v="6"/>
  </r>
  <r>
    <s v="excluído"/>
    <x v="2"/>
    <x v="9"/>
    <x v="8"/>
    <s v="www.Chevrolet.com.br/Onix"/>
    <s v="http://www.chevrolet.com.br/veiculos/todos-os-modelos/carros/onix/apresentacao.html"/>
    <s v=" --"/>
    <s v="Onix - MyLink"/>
    <s v="excluído"/>
    <n v="0"/>
    <n v="0"/>
    <n v="0"/>
    <x v="27"/>
  </r>
  <r>
    <s v="excluído"/>
    <x v="1"/>
    <x v="7"/>
    <x v="6"/>
    <s v="www.Chevrolet.com.br"/>
    <s v="http://www.chevrolet.com.br/veiculos/todos-os-modelos/carros/onix/apresentacao.html"/>
    <s v=" --"/>
    <s v="Onix - Combustível"/>
    <s v="excluído"/>
    <n v="0"/>
    <n v="0"/>
    <n v="0"/>
    <x v="16"/>
  </r>
  <r>
    <s v="excluído"/>
    <x v="2"/>
    <x v="1"/>
    <x v="10"/>
    <s v="www.Chevrolet.com.br"/>
    <s v="http://www.chevrolet.com.br/veiculos/conceitos-e-futuros-lancamentos/onix/index.html"/>
    <s v=" --"/>
    <s v="Fotos"/>
    <s v="grupo de anúncios excluído"/>
    <n v="0"/>
    <n v="0"/>
    <n v="0"/>
    <x v="22"/>
  </r>
  <r>
    <s v="excluído"/>
    <x v="12"/>
    <x v="9"/>
    <x v="8"/>
    <s v="www.Chevrolet.com.br"/>
    <s v="http://www.chevrolet.com.br/veiculos/todos-os-modelos/carros/onix/apresentacao.html"/>
    <s v=" --"/>
    <s v="Onix - 0KM"/>
    <s v="excluído"/>
    <n v="0"/>
    <n v="0"/>
    <n v="0"/>
    <x v="28"/>
  </r>
  <r>
    <s v="pausado"/>
    <x v="8"/>
    <x v="8"/>
    <x v="7"/>
    <s v="www.Chevrolet.com.br/Onix"/>
    <s v="http://www.chevrolet.com.br/veiculos/todos-os-modelos/carros/onix/apresentacao.html"/>
    <s v=" --"/>
    <s v="Onix - Combustível"/>
    <s v="pausado"/>
    <n v="1"/>
    <n v="36"/>
    <n v="0.35"/>
    <x v="11"/>
  </r>
  <r>
    <s v="excluído"/>
    <x v="5"/>
    <x v="1"/>
    <x v="1"/>
    <s v="www.Chevrolet.com.br/Onix"/>
    <s v="http://www.chevrolet.com.br/veiculos/conceitos-e-futuros-lancamentos/onix/index.html"/>
    <s v=" --"/>
    <s v="Onix LTZ"/>
    <s v="grupo de anúncios excluído"/>
    <n v="0"/>
    <n v="0"/>
    <n v="0"/>
    <x v="29"/>
  </r>
  <r>
    <s v="excluído"/>
    <x v="1"/>
    <x v="1"/>
    <x v="10"/>
    <s v="www.Chevrolet.com.br"/>
    <s v="http://www.chevrolet.com.br/veiculos/conceitos-e-futuros-lancamentos/onix/index.html"/>
    <s v=" --"/>
    <s v="Salão Automóvel"/>
    <s v="grupo de anúncios excluído"/>
    <n v="0"/>
    <n v="0"/>
    <n v="0"/>
    <x v="21"/>
  </r>
  <r>
    <s v="excluído"/>
    <x v="14"/>
    <x v="9"/>
    <x v="8"/>
    <s v="www.Chevrolet.com.br"/>
    <s v="http://www.chevrolet.com.br/veiculos/todos-os-modelos/carros/onix/apresentacao.html"/>
    <s v=" --"/>
    <s v="Onix - Carro"/>
    <s v="excluído"/>
    <n v="0"/>
    <n v="0"/>
    <n v="0"/>
    <x v="30"/>
  </r>
  <r>
    <s v="pausado"/>
    <x v="1"/>
    <x v="4"/>
    <x v="4"/>
    <s v="www.Chevrolet.com.br/Onix"/>
    <s v="http://www.chevrolet.com.br/veiculos/conceitos-e-futuros-lancamentos/onix/index.html"/>
    <s v=" --"/>
    <s v="Fotos"/>
    <s v="grupo de anúncios excluído"/>
    <n v="0"/>
    <n v="0"/>
    <n v="0"/>
    <x v="20"/>
  </r>
  <r>
    <s v="excluído"/>
    <x v="2"/>
    <x v="4"/>
    <x v="4"/>
    <s v="www.Chevrolet.com.br"/>
    <s v="http://www.chevrolet.com.br/veiculos/conceitos-e-futuros-lancamentos/onix/index.html"/>
    <s v=" --"/>
    <s v="Detalhes"/>
    <s v="grupo de anúncios excluído"/>
    <n v="0"/>
    <n v="0"/>
    <n v="0"/>
    <x v="31"/>
  </r>
  <r>
    <s v="excluído"/>
    <x v="5"/>
    <x v="4"/>
    <x v="4"/>
    <s v="www.Chevrolet.com.br/Onix"/>
    <s v="http://www.chevrolet.com.br/veiculos/conceitos-e-futuros-lancamentos/onix/index.html"/>
    <s v=" --"/>
    <s v="Novidades"/>
    <s v="grupo de anúncios excluído"/>
    <n v="0"/>
    <n v="0"/>
    <n v="0"/>
    <x v="5"/>
  </r>
  <r>
    <s v="excluído"/>
    <x v="8"/>
    <x v="9"/>
    <x v="8"/>
    <s v="www.Chevrolet.com.br/Onix"/>
    <s v="http://www.chevrolet.com.br/veiculos/todos-os-modelos/carros/onix/apresentacao.html"/>
    <s v=" --"/>
    <s v="Onix - Carro"/>
    <s v="excluído"/>
    <n v="0"/>
    <n v="0"/>
    <n v="0"/>
    <x v="18"/>
  </r>
  <r>
    <s v="excluído"/>
    <x v="1"/>
    <x v="1"/>
    <x v="1"/>
    <s v="www.Chevrolet.com.br"/>
    <s v="http://www.chevrolet.com.br/veiculos/conceitos-e-futuros-lancamentos/onix/index.html"/>
    <s v=" --"/>
    <s v="Propaganda"/>
    <s v="grupo de anúncios excluído"/>
    <n v="0"/>
    <n v="0"/>
    <n v="0"/>
    <x v="1"/>
  </r>
  <r>
    <s v="ativada"/>
    <x v="15"/>
    <x v="1"/>
    <x v="10"/>
    <s v="www.Chevrolet.com.br/Onix"/>
    <s v="http://www.chevrolet.com.br/veiculos/conceitos-e-futuros-lancamentos/onix/index.html"/>
    <s v=" --"/>
    <s v="Novidades"/>
    <s v="grupo de anúncios excluído"/>
    <n v="0"/>
    <n v="0"/>
    <n v="0"/>
    <x v="32"/>
  </r>
  <r>
    <s v="pausado"/>
    <x v="8"/>
    <x v="8"/>
    <x v="7"/>
    <s v="www.Chevrolet.com.br/Onix"/>
    <s v="http://www.chevrolet.com.br/veiculos/todos-os-modelos/carros/onix/apresentacao.html"/>
    <s v=" --"/>
    <s v="Onix - Lançamento"/>
    <s v="pausado"/>
    <n v="2"/>
    <n v="18"/>
    <n v="0.39"/>
    <x v="11"/>
  </r>
  <r>
    <s v="excluído"/>
    <x v="8"/>
    <x v="8"/>
    <x v="7"/>
    <s v="www.Chevrolet.com.br"/>
    <s v="http://www.chevrolet.com.br/veiculos/todos-os-modelos/carros/onix/apresentacao.html"/>
    <s v=" --"/>
    <s v="Onix - Lançamento"/>
    <s v="excluído"/>
    <n v="0"/>
    <n v="0"/>
    <n v="0"/>
    <x v="11"/>
  </r>
  <r>
    <s v="pausado"/>
    <x v="4"/>
    <x v="3"/>
    <x v="3"/>
    <s v="www.Chevrolet.com.br/Onix"/>
    <s v="http://www.chevrolet.com.br/veiculos/todos-os-modelos/carros/onix/apresentacao.html"/>
    <s v=" --"/>
    <s v="Onix - Motor"/>
    <s v="pausado"/>
    <n v="253"/>
    <n v="3349"/>
    <n v="58.08"/>
    <x v="4"/>
  </r>
  <r>
    <s v="pausado"/>
    <x v="4"/>
    <x v="9"/>
    <x v="8"/>
    <s v="www.Chevrolet.com.br/Onix"/>
    <s v="http://www.chevrolet.com.br/veiculos/todos-os-modelos/carros/onix/apresentacao.html"/>
    <s v=" --"/>
    <s v="Onix - Lançamento"/>
    <s v="pausado"/>
    <n v="39"/>
    <n v="191"/>
    <n v="11.42"/>
    <x v="14"/>
  </r>
  <r>
    <s v="pausado"/>
    <x v="16"/>
    <x v="3"/>
    <x v="3"/>
    <s v="www.Chevrolet.com.br/Onix"/>
    <s v="http://www.chevrolet.com.br/veiculos/todos-os-modelos/carros/onix/apresentacao.html"/>
    <s v=" --"/>
    <s v="Onix - Fotos"/>
    <s v="pausado"/>
    <n v="14"/>
    <n v="325"/>
    <n v="3.34"/>
    <x v="33"/>
  </r>
  <r>
    <s v="excluído"/>
    <x v="5"/>
    <x v="5"/>
    <x v="5"/>
    <s v="www.Chevrolet.com.br/Onix"/>
    <s v="http://www.chevrolet.com.br/veiculos/conceitos-e-futuros-lancamentos/onix/index.html"/>
    <s v=" --"/>
    <s v="Novidades"/>
    <s v="grupo de anúncios excluído"/>
    <n v="0"/>
    <n v="0"/>
    <n v="0"/>
    <x v="34"/>
  </r>
  <r>
    <s v="excluído"/>
    <x v="2"/>
    <x v="6"/>
    <x v="4"/>
    <s v="www.Chevrolet.com.br/Onix"/>
    <s v="http://www.chevrolet.com.br/veiculos/conceitos-e-futuros-lancamentos/onix/index.html"/>
    <s v=" --"/>
    <s v="Preço"/>
    <s v="grupo de anúncios excluído"/>
    <n v="0"/>
    <n v="0"/>
    <n v="0"/>
    <x v="7"/>
  </r>
  <r>
    <s v="pausado"/>
    <x v="4"/>
    <x v="9"/>
    <x v="8"/>
    <s v="www.Chevrolet.com.br/Onix"/>
    <s v="http://www.chevrolet.com.br/veiculos/todos-os-modelos/carros/onix/apresentacao.html"/>
    <s v=" --"/>
    <s v="Onix - Ano"/>
    <s v="pausado"/>
    <n v="159"/>
    <n v="1211"/>
    <n v="43.28"/>
    <x v="14"/>
  </r>
  <r>
    <s v="excluído"/>
    <x v="11"/>
    <x v="10"/>
    <x v="9"/>
    <s v="www.Chevrolet.com.br/Find-New-Roads"/>
    <s v="http://www.chevrolet.com.br/"/>
    <s v=" --"/>
    <s v="Fotos"/>
    <s v="grupo de anúncios excluído"/>
    <n v="0"/>
    <n v="0"/>
    <n v="0"/>
    <x v="17"/>
  </r>
  <r>
    <s v="excluído"/>
    <x v="5"/>
    <x v="1"/>
    <x v="1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29"/>
  </r>
  <r>
    <s v="pausado"/>
    <x v="1"/>
    <x v="1"/>
    <x v="10"/>
    <s v="www.Chevrolet.com.br/Onix"/>
    <s v="http://www.chevrolet.com.br/veiculos/conceitos-e-futuros-lancamentos/onix/index.html"/>
    <s v=" --"/>
    <s v="Preço"/>
    <s v="grupo de anúncios excluído"/>
    <n v="0"/>
    <n v="0"/>
    <n v="0"/>
    <x v="21"/>
  </r>
  <r>
    <s v="ativada"/>
    <x v="2"/>
    <x v="2"/>
    <x v="2"/>
    <s v="www.Chevrolet.com.br/Onix-GPS"/>
    <s v="http://www.chevrolet.com.br/carros/onix.html?cmp=Campanha:LP:120905_-_Onix:Google"/>
    <s v=" --"/>
    <s v="Onix - GPS"/>
    <s v="aprovado"/>
    <n v="81"/>
    <n v="749"/>
    <n v="25.2"/>
    <x v="15"/>
  </r>
  <r>
    <s v="excluído"/>
    <x v="17"/>
    <x v="6"/>
    <x v="4"/>
    <s v="www.Chevrolet.com.br/Onix"/>
    <s v="http://www.chevrolet.com.br/veiculos/conceitos-e-futuros-lancamentos/onix/index.html"/>
    <s v=" --"/>
    <s v="Detalhes"/>
    <s v="grupo de anúncios excluído"/>
    <n v="0"/>
    <n v="0"/>
    <n v="0"/>
    <x v="35"/>
  </r>
  <r>
    <s v="pausado"/>
    <x v="9"/>
    <x v="3"/>
    <x v="3"/>
    <s v="www.Chevrolet.com.br/Onix"/>
    <s v="http://www.chevrolet.com.br/veiculos/todos-os-modelos/carros/onix/apresentacao.html"/>
    <s v=" --"/>
    <s v="Onix - Motor"/>
    <s v="pausado"/>
    <n v="83"/>
    <n v="1027"/>
    <n v="16.95"/>
    <x v="23"/>
  </r>
  <r>
    <s v="ativada"/>
    <x v="3"/>
    <x v="2"/>
    <x v="2"/>
    <s v="www.Chevrolet.com.br/Onix-GPS"/>
    <s v="http://www.chevrolet.com.br/carros/onix.html?cmp=Campanha:LP:120905_-_Onix:Google"/>
    <s v=" --"/>
    <s v="Onix - Câmbio"/>
    <s v="aprovado"/>
    <n v="424"/>
    <n v="2356"/>
    <n v="127.26"/>
    <x v="3"/>
  </r>
  <r>
    <s v="excluído"/>
    <x v="18"/>
    <x v="7"/>
    <x v="6"/>
    <s v="www.Chevrolet.com.br"/>
    <s v="http://www.chevrolet.com.br/veiculos/todos-os-modelos/carros/onix/apresentacao.html"/>
    <s v=" --"/>
    <s v="Onix - LTZ"/>
    <s v="excluído"/>
    <n v="0"/>
    <n v="0"/>
    <n v="0"/>
    <x v="36"/>
  </r>
  <r>
    <s v="excluído"/>
    <x v="6"/>
    <x v="3"/>
    <x v="3"/>
    <s v="www.Chevrolet.com.br/Onix"/>
    <s v="http://www.chevrolet.com.br/veiculos/todos-os-modelos/carros/onix/apresentacao.html"/>
    <s v=" --"/>
    <s v="Onix - Fotos"/>
    <s v="excluído"/>
    <n v="0"/>
    <n v="0"/>
    <n v="0"/>
    <x v="37"/>
  </r>
  <r>
    <s v="excluído"/>
    <x v="1"/>
    <x v="1"/>
    <x v="10"/>
    <s v="www.Chevrolet.com.br/Onix"/>
    <s v="http://www.chevrolet.com.br/veiculos/conceitos-e-futuros-lancamentos/onix/index.html"/>
    <s v=" --"/>
    <s v="Onix LS"/>
    <s v="grupo de anúncios excluído"/>
    <n v="0"/>
    <n v="0"/>
    <n v="0"/>
    <x v="21"/>
  </r>
  <r>
    <s v="pausado"/>
    <x v="2"/>
    <x v="1"/>
    <x v="10"/>
    <s v="www.Chevrolet.com.br/Onix"/>
    <s v="http://www.chevrolet.com.br/veiculos/conceitos-e-futuros-lancamentos/onix/index.html"/>
    <s v=" --"/>
    <s v="Onix LT"/>
    <s v="grupo de anúncios excluído"/>
    <n v="0"/>
    <n v="0"/>
    <n v="0"/>
    <x v="22"/>
  </r>
  <r>
    <s v="excluído"/>
    <x v="1"/>
    <x v="5"/>
    <x v="5"/>
    <s v="www.Chevrolet.com.br"/>
    <s v="http://www.chevrolet.com.br/veiculos/conceitos-e-futuros-lancamentos/onix/index.html"/>
    <s v=" --"/>
    <s v="Onix LTZ"/>
    <s v="grupo de anúncios excluído"/>
    <n v="0"/>
    <n v="0"/>
    <n v="0"/>
    <x v="38"/>
  </r>
  <r>
    <s v="ativada"/>
    <x v="16"/>
    <x v="8"/>
    <x v="7"/>
    <s v="www.Chevrolet.com.br/Onix"/>
    <s v="http://www.chevrolet.com.br/veiculos/todos-os-modelos/carros/onix/apresentacao.html"/>
    <s v=" --"/>
    <s v="Onix - Fotos"/>
    <s v="aprovado"/>
    <n v="131"/>
    <n v="1587"/>
    <n v="32.49"/>
    <x v="39"/>
  </r>
  <r>
    <s v="ativada"/>
    <x v="19"/>
    <x v="2"/>
    <x v="2"/>
    <s v="www.Chevrolet.com.br/Onix-GPS"/>
    <s v="http://www.chevrolet.com.br/carros/onix.html?cmp=Campanha:LP:120905_-_Onix:Google"/>
    <s v=" --"/>
    <s v="Onix - 0KM"/>
    <s v="aprovado"/>
    <n v="56"/>
    <n v="240"/>
    <n v="8.2100000000000009"/>
    <x v="40"/>
  </r>
  <r>
    <s v="excluído"/>
    <x v="17"/>
    <x v="1"/>
    <x v="10"/>
    <s v="www.Chevrolet.com.br/Onix"/>
    <s v="http://www.chevrolet.com.br/veiculos/conceitos-e-futuros-lancamentos/onix/index.html"/>
    <s v=" --"/>
    <s v="Onix LT"/>
    <s v="grupo de anúncios excluído"/>
    <n v="0"/>
    <n v="0"/>
    <n v="0"/>
    <x v="41"/>
  </r>
  <r>
    <s v="excluído"/>
    <x v="1"/>
    <x v="4"/>
    <x v="4"/>
    <s v="www.Chevrolet.com.br"/>
    <s v="http://www.chevrolet.com.br/veiculos/conceitos-e-futuros-lancamentos/onix/index.html"/>
    <s v=" --"/>
    <s v="Onix LS"/>
    <s v="grupo de anúncios excluído"/>
    <n v="0"/>
    <n v="0"/>
    <n v="0"/>
    <x v="20"/>
  </r>
  <r>
    <s v="excluído"/>
    <x v="8"/>
    <x v="7"/>
    <x v="6"/>
    <s v="www.Chevrolet.com.br/Onix"/>
    <s v="http://www.chevrolet.com.br/veiculos/todos-os-modelos/carros/onix/apresentacao.html"/>
    <s v=" --"/>
    <s v="Onix - Novidades"/>
    <s v="excluído"/>
    <n v="0"/>
    <n v="0"/>
    <n v="0"/>
    <x v="42"/>
  </r>
  <r>
    <s v="pausado"/>
    <x v="11"/>
    <x v="10"/>
    <x v="11"/>
    <s v="www.Chevrolet.com.br"/>
    <s v="http://www.chevrolet.com.br/"/>
    <s v=" --"/>
    <s v="Onix - MyLink"/>
    <s v="pausado"/>
    <n v="0"/>
    <n v="0"/>
    <n v="0"/>
    <x v="24"/>
  </r>
  <r>
    <s v="ativada"/>
    <x v="1"/>
    <x v="4"/>
    <x v="4"/>
    <s v="www.Chevrolet.com.br/Onix"/>
    <s v="http://www.chevrolet.com.br/veiculos/conceitos-e-futuros-lancamentos/onix/index.html"/>
    <s v=" --"/>
    <s v="Onix"/>
    <s v="grupo de anúncios excluído"/>
    <n v="0"/>
    <n v="0"/>
    <n v="0"/>
    <x v="20"/>
  </r>
  <r>
    <s v="excluído"/>
    <x v="1"/>
    <x v="7"/>
    <x v="6"/>
    <s v="www.Chevrolet.com.br/Onix"/>
    <s v="http://www.chevrolet.com.br/veiculos/todos-os-modelos/carros/onix/apresentacao.html"/>
    <s v=" --"/>
    <s v="Onix - Chevrolet"/>
    <s v="excluído"/>
    <n v="0"/>
    <n v="0"/>
    <n v="0"/>
    <x v="16"/>
  </r>
  <r>
    <s v="excluído"/>
    <x v="4"/>
    <x v="3"/>
    <x v="3"/>
    <s v="www.Chevrolet.com.br"/>
    <s v="http://www.chevrolet.com.br/veiculos/todos-os-modelos/carros/onix/apresentacao.html"/>
    <s v=" --"/>
    <s v="Onix - Novidades"/>
    <s v="excluído"/>
    <n v="0"/>
    <n v="0"/>
    <n v="0"/>
    <x v="4"/>
  </r>
  <r>
    <s v="pausado"/>
    <x v="10"/>
    <x v="7"/>
    <x v="6"/>
    <s v="www.Chevrolet.com.br/Onix"/>
    <s v="http://www.chevrolet.com.br/veiculos/todos-os-modelos/carros/onix/apresentacao.html"/>
    <s v=" --"/>
    <s v="Onix - Specs"/>
    <s v="pausado"/>
    <n v="0"/>
    <n v="21"/>
    <n v="0"/>
    <x v="13"/>
  </r>
  <r>
    <s v="excluído"/>
    <x v="5"/>
    <x v="4"/>
    <x v="4"/>
    <s v="www.Chevrolet.com.br/Onix"/>
    <s v="http://www.chevrolet.com.br/veiculos/conceitos-e-futuros-lancamentos/onix/index.html"/>
    <s v=" --"/>
    <s v="Propaganda"/>
    <s v="grupo de anúncios excluído"/>
    <n v="0"/>
    <n v="0"/>
    <n v="0"/>
    <x v="5"/>
  </r>
  <r>
    <s v="ativada"/>
    <x v="20"/>
    <x v="0"/>
    <x v="0"/>
    <s v="www.Chevrolet.com.br/Onix-GPS"/>
    <s v="http://www.chevrolet.com.br/carros/onix.html?cmp=Campanha:LP:120905_-_Onix:Google"/>
    <s v=" --"/>
    <s v="Onix - Carro"/>
    <s v="aprovado"/>
    <n v="494"/>
    <n v="3593"/>
    <n v="120.77"/>
    <x v="43"/>
  </r>
  <r>
    <s v="excluído"/>
    <x v="2"/>
    <x v="6"/>
    <x v="4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7"/>
  </r>
  <r>
    <s v="excluído"/>
    <x v="13"/>
    <x v="3"/>
    <x v="3"/>
    <s v="www.Chevrolet.com.br/Onix"/>
    <s v="http://www.chevrolet.com.br/veiculos/todos-os-modelos/carros/onix/apresentacao.html"/>
    <s v=" --"/>
    <s v="Onix - LT"/>
    <s v="excluído"/>
    <n v="0"/>
    <n v="0"/>
    <n v="0"/>
    <x v="44"/>
  </r>
  <r>
    <s v="excluído"/>
    <x v="11"/>
    <x v="10"/>
    <x v="9"/>
    <s v="www.Chevrolet.com.br"/>
    <s v="http://www.chevrolet.com.br/"/>
    <s v=" --"/>
    <s v="Fotos"/>
    <s v="grupo de anúncios excluído"/>
    <n v="0"/>
    <n v="0"/>
    <n v="0"/>
    <x v="17"/>
  </r>
  <r>
    <s v="pausado"/>
    <x v="11"/>
    <x v="10"/>
    <x v="9"/>
    <s v="www.Chevrolet.com.br"/>
    <s v="http://www.chevrolet.com.br/"/>
    <s v=" --"/>
    <s v="Onix - Motor"/>
    <s v="pausado"/>
    <n v="0"/>
    <n v="0"/>
    <n v="0"/>
    <x v="17"/>
  </r>
  <r>
    <s v="excluído"/>
    <x v="18"/>
    <x v="8"/>
    <x v="7"/>
    <s v="www.Chevrolet.com.br"/>
    <s v="http://www.chevrolet.com.br/veiculos/todos-os-modelos/carros/onix/apresentacao.html"/>
    <s v=" --"/>
    <s v="Onix - LTZ"/>
    <s v="excluído"/>
    <n v="0"/>
    <n v="0"/>
    <n v="0"/>
    <x v="45"/>
  </r>
  <r>
    <s v="pausado"/>
    <x v="2"/>
    <x v="1"/>
    <x v="10"/>
    <s v="www.Chevrolet.com.br/Onix"/>
    <s v="http://www.chevrolet.com.br/veiculos/conceitos-e-futuros-lancamentos/onix/index.html"/>
    <s v=" --"/>
    <s v="Detalhes"/>
    <s v="grupo de anúncios excluído"/>
    <n v="0"/>
    <n v="0"/>
    <n v="0"/>
    <x v="22"/>
  </r>
  <r>
    <s v="pausado"/>
    <x v="11"/>
    <x v="10"/>
    <x v="9"/>
    <s v="www.Chevrolet.com.br"/>
    <s v="http://www.chevrolet.com.br/"/>
    <s v=" --"/>
    <s v="Onix - Only"/>
    <s v="pausado"/>
    <n v="0"/>
    <n v="0"/>
    <n v="0"/>
    <x v="17"/>
  </r>
  <r>
    <s v="excluído"/>
    <x v="21"/>
    <x v="5"/>
    <x v="5"/>
    <s v="www.Chevrolet.com.br/Onix"/>
    <s v="http://www.chevrolet.com.br/veiculos/conceitos-e-futuros-lancamentos/onix/index.html"/>
    <s v=" --"/>
    <s v="Detalhes"/>
    <s v="grupo de anúncios excluído"/>
    <n v="0"/>
    <n v="0"/>
    <n v="0"/>
    <x v="46"/>
  </r>
  <r>
    <s v="excluído"/>
    <x v="5"/>
    <x v="1"/>
    <x v="10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47"/>
  </r>
  <r>
    <s v="excluído"/>
    <x v="5"/>
    <x v="1"/>
    <x v="10"/>
    <s v="www.Chevrolet.com.br"/>
    <s v="http://www.chevrolet.com.br/veiculos/conceitos-e-futuros-lancamentos/onix/index.html"/>
    <s v=" --"/>
    <s v="Onix LS"/>
    <s v="grupo de anúncios excluído"/>
    <n v="0"/>
    <n v="0"/>
    <n v="0"/>
    <x v="47"/>
  </r>
  <r>
    <s v="excluído"/>
    <x v="2"/>
    <x v="8"/>
    <x v="7"/>
    <s v="www.Chevrolet.com.br/Onix"/>
    <s v="http://www.chevrolet.com.br/veiculos/todos-os-modelos/carros/onix/apresentacao.html"/>
    <s v=" --"/>
    <s v="Onix - MyLink"/>
    <s v="excluído"/>
    <n v="0"/>
    <n v="0"/>
    <n v="0"/>
    <x v="48"/>
  </r>
  <r>
    <s v="excluído"/>
    <x v="11"/>
    <x v="10"/>
    <x v="9"/>
    <s v="www.Chevrolet.com.br"/>
    <s v="http://www.chevrolet.com.br/"/>
    <s v=" --"/>
    <s v="Onix - 0KM"/>
    <s v="excluído"/>
    <n v="0"/>
    <n v="0"/>
    <n v="0"/>
    <x v="17"/>
  </r>
  <r>
    <s v="pausado"/>
    <x v="2"/>
    <x v="1"/>
    <x v="1"/>
    <s v="www.Chevrolet.com.br/Onix"/>
    <s v="http://www.chevrolet.com.br/veiculos/conceitos-e-futuros-lancamentos/onix/index.html"/>
    <s v=" --"/>
    <s v="Propaganda"/>
    <s v="grupo de anúncios excluído"/>
    <n v="0"/>
    <n v="0"/>
    <n v="0"/>
    <x v="2"/>
  </r>
  <r>
    <s v="ativada"/>
    <x v="3"/>
    <x v="2"/>
    <x v="2"/>
    <s v="www.Chevrolet.com.br/Onix-GPS"/>
    <s v="http://www.chevrolet.com.br/carros/onix.html?cmp=Campanha:LP:120905_-_Onix:Google"/>
    <s v=" --"/>
    <s v="Onix - Novidades"/>
    <s v="aprovado"/>
    <n v="5"/>
    <n v="69"/>
    <n v="1.51"/>
    <x v="3"/>
  </r>
  <r>
    <s v="pausado"/>
    <x v="22"/>
    <x v="9"/>
    <x v="8"/>
    <s v="www.Chevrolet.com.br/Onix"/>
    <s v="http://www.chevrolet.com.br/veiculos/todos-os-modelos/carros/onix/apresentacao.html"/>
    <s v=" --"/>
    <s v="Onix - Monte o Seu"/>
    <s v="pausado"/>
    <n v="32"/>
    <n v="67"/>
    <n v="2.38"/>
    <x v="49"/>
  </r>
  <r>
    <s v="pausado"/>
    <x v="23"/>
    <x v="4"/>
    <x v="4"/>
    <s v="www.Chevrolet.com.br/Onix"/>
    <s v="http://www.chevrolet.com.br/veiculos/conceitos-e-futuros-lancamentos/onix/index.html"/>
    <s v=" --"/>
    <s v="Onix LTZ"/>
    <s v="grupo de anúncios excluído"/>
    <n v="0"/>
    <n v="0"/>
    <n v="0"/>
    <x v="50"/>
  </r>
  <r>
    <s v="excluído"/>
    <x v="5"/>
    <x v="1"/>
    <x v="1"/>
    <s v="www.Chevrolet.com.br/Onix"/>
    <s v="http://www.chevrolet.com.br/veiculos/conceitos-e-futuros-lancamentos/onix/index.html"/>
    <s v=" --"/>
    <s v="Onix LT"/>
    <s v="grupo de anúncios excluído"/>
    <n v="0"/>
    <n v="0"/>
    <n v="0"/>
    <x v="29"/>
  </r>
  <r>
    <s v="excluído"/>
    <x v="11"/>
    <x v="10"/>
    <x v="9"/>
    <s v="www.Chevrolet.com.br/Find-New-Roads"/>
    <s v="http://www.chevrolet.com.br/"/>
    <s v=" --"/>
    <s v="Onix - LT"/>
    <s v="excluído"/>
    <n v="0"/>
    <n v="0"/>
    <n v="0"/>
    <x v="17"/>
  </r>
  <r>
    <s v="excluído"/>
    <x v="17"/>
    <x v="1"/>
    <x v="10"/>
    <s v="www.Chevrolet.com.br/Onix"/>
    <s v="http://www.chevrolet.com.br/veiculos/conceitos-e-futuros-lancamentos/onix/index.html"/>
    <s v=" --"/>
    <s v="Detalhes"/>
    <s v="grupo de anúncios excluído"/>
    <n v="0"/>
    <n v="0"/>
    <n v="0"/>
    <x v="41"/>
  </r>
  <r>
    <s v="excluído"/>
    <x v="1"/>
    <x v="1"/>
    <x v="1"/>
    <s v="www.Chevrolet.com.br/Onix"/>
    <s v="http://www.chevrolet.com.br/veiculos/conceitos-e-futuros-lancamentos/onix/index.html"/>
    <s v=" --"/>
    <s v="Onix"/>
    <s v="grupo de anúncios excluído"/>
    <n v="0"/>
    <n v="0"/>
    <n v="0"/>
    <x v="1"/>
  </r>
  <r>
    <s v="excluído"/>
    <x v="17"/>
    <x v="4"/>
    <x v="4"/>
    <s v="www.Chevrolet.com.br/Onix"/>
    <s v="http://www.chevrolet.com.br/veiculos/conceitos-e-futuros-lancamentos/onix/index.html"/>
    <s v=" --"/>
    <s v="Onix LS"/>
    <s v="grupo de anúncios excluído"/>
    <n v="0"/>
    <n v="0"/>
    <n v="0"/>
    <x v="51"/>
  </r>
  <r>
    <s v="excluído"/>
    <x v="3"/>
    <x v="8"/>
    <x v="7"/>
    <s v="www.Chevrolet.com.br"/>
    <s v="http://www.chevrolet.com.br/veiculos/todos-os-modelos/carros/onix/apresentacao.html"/>
    <s v=" --"/>
    <s v="Onix - Carro"/>
    <s v="excluído"/>
    <n v="0"/>
    <n v="0"/>
    <n v="0"/>
    <x v="52"/>
  </r>
  <r>
    <s v="excluído"/>
    <x v="9"/>
    <x v="7"/>
    <x v="6"/>
    <s v="www.Chevrolet.com.br"/>
    <s v="http://www.chevrolet.com.br/veiculos/todos-os-modelos/carros/onix/apresentacao.html"/>
    <s v=" --"/>
    <s v="Onix - Ano"/>
    <s v="excluído"/>
    <n v="0"/>
    <n v="0"/>
    <n v="0"/>
    <x v="53"/>
  </r>
  <r>
    <s v="excluído"/>
    <x v="5"/>
    <x v="5"/>
    <x v="5"/>
    <s v="www.Chevrolet.com.br"/>
    <s v="http://www.chevrolet.com.br/veiculos/conceitos-e-futuros-lancamentos/onix/index.html"/>
    <s v=" --"/>
    <s v="Detalhes"/>
    <s v="grupo de anúncios excluído"/>
    <n v="0"/>
    <n v="0"/>
    <n v="0"/>
    <x v="34"/>
  </r>
  <r>
    <s v="excluído"/>
    <x v="9"/>
    <x v="3"/>
    <x v="3"/>
    <s v="www.Chevrolet.com.br"/>
    <s v="http://www.chevrolet.com.br/veiculos/todos-os-modelos/carros/onix/apresentacao.html"/>
    <s v=" --"/>
    <s v="Onix - Propaganda"/>
    <s v="excluído"/>
    <n v="0"/>
    <n v="0"/>
    <n v="0"/>
    <x v="23"/>
  </r>
  <r>
    <s v="excluído"/>
    <x v="10"/>
    <x v="8"/>
    <x v="7"/>
    <s v="www.Chevrolet.com.br"/>
    <s v="http://www.chevrolet.com.br/veiculos/todos-os-modelos/carros/onix/apresentacao.html"/>
    <s v=" --"/>
    <s v="Onix - LS"/>
    <s v="excluído"/>
    <n v="0"/>
    <n v="0"/>
    <n v="0"/>
    <x v="54"/>
  </r>
  <r>
    <s v="excluído"/>
    <x v="5"/>
    <x v="5"/>
    <x v="5"/>
    <s v="www.Chevrolet.com.br/Onix"/>
    <s v="http://www.chevrolet.com.br/veiculos/conceitos-e-futuros-lancamentos/onix/index.html"/>
    <s v=" --"/>
    <s v="Preço"/>
    <s v="grupo de anúncios excluído"/>
    <n v="0"/>
    <n v="0"/>
    <n v="0"/>
    <x v="34"/>
  </r>
  <r>
    <s v="pausado"/>
    <x v="5"/>
    <x v="4"/>
    <x v="4"/>
    <s v="www.Chevrolet.com.br/Onix"/>
    <s v="http://www.chevrolet.com.br/veiculos/conceitos-e-futuros-lancamentos/onix/index.html"/>
    <s v=" --"/>
    <s v="Novidades"/>
    <s v="grupo de anúncios excluído"/>
    <n v="0"/>
    <n v="0"/>
    <n v="0"/>
    <x v="5"/>
  </r>
  <r>
    <s v="pausado"/>
    <x v="20"/>
    <x v="9"/>
    <x v="8"/>
    <s v="www.Chevrolet.com.br/Onix"/>
    <s v="http://www.chevrolet.com.br/veiculos/todos-os-modelos/carros/onix/apresentacao.html"/>
    <s v=" --"/>
    <s v="Onix - Only"/>
    <s v="pausado"/>
    <n v="1273"/>
    <n v="9120"/>
    <n v="213.18"/>
    <x v="55"/>
  </r>
  <r>
    <s v="excluído"/>
    <x v="24"/>
    <x v="9"/>
    <x v="8"/>
    <s v="www.Chevrolet.com.br"/>
    <s v="http://www.chevrolet.com.br/veiculos/todos-os-modelos/carros/onix/apresentacao.html"/>
    <s v=" --"/>
    <s v="Onix - MyLink"/>
    <s v="excluído"/>
    <n v="0"/>
    <n v="0"/>
    <n v="0"/>
    <x v="56"/>
  </r>
  <r>
    <s v="pausado"/>
    <x v="8"/>
    <x v="7"/>
    <x v="6"/>
    <s v="www.Chevrolet.com.br/Onix"/>
    <s v="http://www.chevrolet.com.br/veiculos/todos-os-modelos/carros/onix/apresentacao.html"/>
    <s v=" --"/>
    <s v="Onix - Lançamento"/>
    <s v="pausado"/>
    <n v="3"/>
    <n v="43"/>
    <n v="1.1399999999999999"/>
    <x v="42"/>
  </r>
  <r>
    <s v="excluído"/>
    <x v="5"/>
    <x v="4"/>
    <x v="4"/>
    <s v="www.Chevrolet.com.br"/>
    <s v="http://www.chevrolet.com.br/veiculos/conceitos-e-futuros-lancamentos/onix/index.html"/>
    <s v=" --"/>
    <s v="Novidades"/>
    <s v="grupo de anúncios excluído"/>
    <n v="0"/>
    <n v="0"/>
    <n v="0"/>
    <x v="5"/>
  </r>
  <r>
    <s v="pausado"/>
    <x v="22"/>
    <x v="3"/>
    <x v="3"/>
    <s v="www.Chevrolet.com.br/Onix"/>
    <s v="http://www.chevrolet.com.br/veiculos/todos-os-modelos/carros/onix/apresentacao.html"/>
    <s v=" --"/>
    <s v="Onix - Monte o Seu"/>
    <s v="pausado"/>
    <n v="216"/>
    <n v="404"/>
    <n v="25.54"/>
    <x v="57"/>
  </r>
  <r>
    <s v="excluído"/>
    <x v="2"/>
    <x v="1"/>
    <x v="10"/>
    <s v="www.Chevrolet.com.br"/>
    <s v="http://www.chevrolet.com.br/veiculos/conceitos-e-futuros-lancamentos/onix/index.html"/>
    <s v=" --"/>
    <s v="Preço"/>
    <s v="grupo de anúncios excluído"/>
    <n v="0"/>
    <n v="0"/>
    <n v="0"/>
    <x v="22"/>
  </r>
  <r>
    <s v="excluído"/>
    <x v="0"/>
    <x v="8"/>
    <x v="7"/>
    <s v="www.Chevrolet.com.br/Onix"/>
    <s v="http://www.chevrolet.com.br/veiculos/todos-os-modelos/carros/onix/apresentacao.html"/>
    <s v=" --"/>
    <s v="Onix - Monte o Seu"/>
    <s v="excluído"/>
    <n v="0"/>
    <n v="0"/>
    <n v="0"/>
    <x v="58"/>
  </r>
  <r>
    <s v="excluído"/>
    <x v="1"/>
    <x v="3"/>
    <x v="3"/>
    <s v="www.Chevrolet.com.br"/>
    <s v="http://www.chevrolet.com.br/veiculos/todos-os-modelos/carros/onix/apresentacao.html"/>
    <s v=" --"/>
    <s v="Onix - Chevrolet"/>
    <s v="excluído"/>
    <n v="0"/>
    <n v="0"/>
    <n v="0"/>
    <x v="59"/>
  </r>
  <r>
    <s v="excluído"/>
    <x v="17"/>
    <x v="5"/>
    <x v="5"/>
    <s v="www.Chevrolet.com.br/Onix"/>
    <s v="http://www.chevrolet.com.br/veiculos/conceitos-e-futuros-lancamentos/onix/index.html"/>
    <s v=" --"/>
    <s v="Preço"/>
    <s v="grupo de anúncios excluído"/>
    <n v="0"/>
    <n v="0"/>
    <n v="0"/>
    <x v="60"/>
  </r>
  <r>
    <s v="excluído"/>
    <x v="5"/>
    <x v="1"/>
    <x v="1"/>
    <s v="www.Chevrolet.com.br/Onix"/>
    <s v="http://www.chevrolet.com.br/veiculos/conceitos-e-futuros-lancamentos/onix/index.html"/>
    <s v=" --"/>
    <s v="Onix"/>
    <s v="grupo de anúncios excluído"/>
    <n v="0"/>
    <n v="0"/>
    <n v="0"/>
    <x v="29"/>
  </r>
  <r>
    <s v="excluído"/>
    <x v="8"/>
    <x v="7"/>
    <x v="6"/>
    <s v="www.Chevrolet.com.br"/>
    <s v="http://www.chevrolet.com.br/veiculos/todos-os-modelos/carros/onix/apresentacao.html"/>
    <s v=" --"/>
    <s v="Onix - Geral"/>
    <s v="excluído"/>
    <n v="0"/>
    <n v="0"/>
    <n v="0"/>
    <x v="42"/>
  </r>
  <r>
    <s v="excluído"/>
    <x v="7"/>
    <x v="3"/>
    <x v="3"/>
    <s v="www.Chevrolet.com.br"/>
    <s v="http://www.chevrolet.com.br/veiculos/todos-os-modelos/carros/onix/apresentacao.html"/>
    <s v=" --"/>
    <s v="Onix - Preço"/>
    <s v="excluído"/>
    <n v="0"/>
    <n v="0"/>
    <n v="0"/>
    <x v="10"/>
  </r>
  <r>
    <s v="excluído"/>
    <x v="11"/>
    <x v="10"/>
    <x v="9"/>
    <s v="www.Chevrolet.com.br"/>
    <s v="http://www.chevrolet.com.br/"/>
    <s v=" --"/>
    <s v="Onix"/>
    <s v="grupo de anúncios excluído"/>
    <n v="0"/>
    <n v="0"/>
    <n v="0"/>
    <x v="17"/>
  </r>
  <r>
    <s v="excluído"/>
    <x v="5"/>
    <x v="4"/>
    <x v="4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5"/>
  </r>
  <r>
    <s v="excluído"/>
    <x v="6"/>
    <x v="8"/>
    <x v="7"/>
    <s v="www.Chevrolet.com.br/Onix"/>
    <s v="http://www.chevrolet.com.br/veiculos/todos-os-modelos/carros/onix/apresentacao.html"/>
    <s v=" --"/>
    <s v="Onix - Fotos"/>
    <s v="excluído"/>
    <n v="0"/>
    <n v="0"/>
    <n v="0"/>
    <x v="61"/>
  </r>
  <r>
    <s v="excluído"/>
    <x v="2"/>
    <x v="1"/>
    <x v="1"/>
    <s v="www.Chevrolet.com.br"/>
    <s v="http://www.chevrolet.com.br/veiculos/conceitos-e-futuros-lancamentos/onix/index.html"/>
    <s v=" --"/>
    <s v="Novidades"/>
    <s v="grupo de anúncios excluído"/>
    <n v="0"/>
    <n v="0"/>
    <n v="0"/>
    <x v="2"/>
  </r>
  <r>
    <s v="excluído"/>
    <x v="5"/>
    <x v="6"/>
    <x v="4"/>
    <s v="www.Chevrolet.com.br/Onix"/>
    <s v="http://www.chevrolet.com.br/veiculos/conceitos-e-futuros-lancamentos/onix/index.html"/>
    <s v=" --"/>
    <s v="Fotos"/>
    <s v="grupo de anúncios excluído"/>
    <n v="0"/>
    <n v="0"/>
    <n v="0"/>
    <x v="62"/>
  </r>
  <r>
    <s v="pausado"/>
    <x v="20"/>
    <x v="8"/>
    <x v="7"/>
    <s v="www.Chevrolet.com.br/Onix"/>
    <s v="http://www.chevrolet.com.br/veiculos/todos-os-modelos/carros/onix/apresentacao.html"/>
    <s v=" --"/>
    <s v="Onix - Chevrolet"/>
    <s v="pausado"/>
    <n v="600"/>
    <n v="3140"/>
    <n v="105.03"/>
    <x v="63"/>
  </r>
  <r>
    <s v="excluído"/>
    <x v="1"/>
    <x v="1"/>
    <x v="1"/>
    <s v="www.Chevrolet.com.br"/>
    <s v="http://www.chevrolet.com.br/veiculos/conceitos-e-futuros-lancamentos/onix/index.html"/>
    <s v=" --"/>
    <s v="Fotos"/>
    <s v="grupo de anúncios excluído"/>
    <n v="0"/>
    <n v="0"/>
    <n v="0"/>
    <x v="1"/>
  </r>
  <r>
    <s v="excluído"/>
    <x v="25"/>
    <x v="8"/>
    <x v="7"/>
    <s v="www.Chevrolet.com.br/Onix"/>
    <s v="http://www.chevrolet.com.br/veiculos/todos-os-modelos/carros/onix/apresentacao.html"/>
    <s v=" --"/>
    <s v="Onix - Preço"/>
    <s v="excluído"/>
    <n v="0"/>
    <n v="0"/>
    <n v="0"/>
    <x v="64"/>
  </r>
  <r>
    <s v="pausado"/>
    <x v="1"/>
    <x v="3"/>
    <x v="3"/>
    <s v="www.Chevrolet.com.br/Onix"/>
    <s v="http://www.chevrolet.com.br/veiculos/todos-os-modelos/carros/onix/apresentacao.html"/>
    <s v=" --"/>
    <s v="Onix - Only"/>
    <s v="pausado"/>
    <n v="4421"/>
    <n v="32798"/>
    <n v="780.54"/>
    <x v="59"/>
  </r>
  <r>
    <s v="excluído"/>
    <x v="5"/>
    <x v="5"/>
    <x v="5"/>
    <s v="www.Chevrolet.com.br"/>
    <s v="http://www.chevrolet.com.br/veiculos/conceitos-e-futuros-lancamentos/onix/index.html"/>
    <s v=" --"/>
    <s v="Onix LTZ"/>
    <s v="grupo de anúncios excluído"/>
    <n v="0"/>
    <n v="0"/>
    <n v="0"/>
    <x v="34"/>
  </r>
  <r>
    <s v="ativada"/>
    <x v="20"/>
    <x v="0"/>
    <x v="0"/>
    <s v="www.Chevrolet.com.br/Onix-GPS"/>
    <s v="http://www.chevrolet.com.br/carros/onix.html?cmp=Campanha:LP:120905_-_Onix:Google"/>
    <s v=" --"/>
    <s v="Onix - Specs"/>
    <s v="aprovado"/>
    <n v="8"/>
    <n v="83"/>
    <n v="3.21"/>
    <x v="43"/>
  </r>
  <r>
    <s v="pausado"/>
    <x v="5"/>
    <x v="1"/>
    <x v="1"/>
    <s v="www.Chevrolet.com.br/Onix"/>
    <s v="http://www.chevrolet.com.br/veiculos/conceitos-e-futuros-lancamentos/onix/index.html"/>
    <s v=" --"/>
    <s v="Detalhes"/>
    <s v="grupo de anúncios excluído"/>
    <n v="0"/>
    <n v="0"/>
    <n v="0"/>
    <x v="29"/>
  </r>
  <r>
    <s v="ativada"/>
    <x v="7"/>
    <x v="2"/>
    <x v="2"/>
    <s v="www.Chevrolet.com.br/Onix-GPS"/>
    <s v="http://www.chevrolet.com.br/carros/onix.html?cmp=Campanha:LP:120905_-_Onix:Google"/>
    <s v=" --"/>
    <s v="Onix - Preço"/>
    <s v="aprovado"/>
    <n v="2053"/>
    <n v="9170"/>
    <n v="369.64"/>
    <x v="65"/>
  </r>
  <r>
    <s v="excluído"/>
    <x v="2"/>
    <x v="6"/>
    <x v="4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7"/>
  </r>
  <r>
    <s v="excluído"/>
    <x v="2"/>
    <x v="4"/>
    <x v="4"/>
    <s v="www.Chevrolet.com.br"/>
    <s v="http://www.chevrolet.com.br/veiculos/conceitos-e-futuros-lancamentos/onix/index.html"/>
    <s v=" --"/>
    <s v="Onix LS"/>
    <s v="grupo de anúncios excluído"/>
    <n v="0"/>
    <n v="0"/>
    <n v="0"/>
    <x v="31"/>
  </r>
  <r>
    <s v="excluído"/>
    <x v="1"/>
    <x v="3"/>
    <x v="3"/>
    <s v="www.Chevrolet.com.br/Onix"/>
    <s v="http://www.chevrolet.com.br/veiculos/todos-os-modelos/carros/onix/apresentacao.html"/>
    <s v=" --"/>
    <s v="Onix - Only"/>
    <s v="excluído"/>
    <n v="0"/>
    <n v="0"/>
    <n v="0"/>
    <x v="59"/>
  </r>
  <r>
    <s v="ativada"/>
    <x v="3"/>
    <x v="0"/>
    <x v="0"/>
    <s v="www.Chevrolet.com.br/Onix-GPS"/>
    <s v="http://www.chevrolet.com.br/carros/onix.html?cmp=Campanha:LP:120905_-_Onix:Google"/>
    <s v=" --"/>
    <s v="Onix - Geral"/>
    <s v="aprovado"/>
    <n v="2"/>
    <n v="42"/>
    <n v="0.89"/>
    <x v="66"/>
  </r>
  <r>
    <s v="excluído"/>
    <x v="17"/>
    <x v="5"/>
    <x v="5"/>
    <s v="www.Chevrolet.com.br/Onix"/>
    <s v="http://www.chevrolet.com.br/veiculos/conceitos-e-futuros-lancamentos/onix/index.html"/>
    <s v=" --"/>
    <s v="Onix"/>
    <s v="grupo de anúncios excluído"/>
    <n v="0"/>
    <n v="0"/>
    <n v="0"/>
    <x v="60"/>
  </r>
  <r>
    <s v="ativada"/>
    <x v="25"/>
    <x v="8"/>
    <x v="7"/>
    <s v="www.Chevrolet.com.br/Onix"/>
    <s v="http://www.chevrolet.com.br/veiculos/todos-os-modelos/carros/onix/apresentacao.html"/>
    <s v=" --"/>
    <s v="Onix - Preço"/>
    <s v="aprovado"/>
    <n v="2475"/>
    <n v="11574"/>
    <n v="470.17"/>
    <x v="64"/>
  </r>
  <r>
    <s v="excluído"/>
    <x v="2"/>
    <x v="5"/>
    <x v="5"/>
    <s v="www.Chevrolet.com.br"/>
    <s v="http://www.chevrolet.com.br/veiculos/conceitos-e-futuros-lancamentos/onix/index.html"/>
    <s v=" --"/>
    <s v="Onix"/>
    <s v="grupo de anúncios excluído"/>
    <n v="0"/>
    <n v="0"/>
    <n v="0"/>
    <x v="6"/>
  </r>
  <r>
    <s v="pausado"/>
    <x v="7"/>
    <x v="7"/>
    <x v="6"/>
    <s v="www.Chevrolet.com.br/Onix"/>
    <s v="http://www.chevrolet.com.br/veiculos/todos-os-modelos/carros/onix/apresentacao.html"/>
    <s v=" --"/>
    <s v="Onix - Preço"/>
    <s v="pausado"/>
    <n v="484"/>
    <n v="2276"/>
    <n v="94.57"/>
    <x v="67"/>
  </r>
  <r>
    <s v="excluído"/>
    <x v="18"/>
    <x v="9"/>
    <x v="8"/>
    <s v="www.Chevrolet.com.br"/>
    <s v="http://www.chevrolet.com.br/veiculos/todos-os-modelos/carros/onix/apresentacao.html"/>
    <s v=" --"/>
    <s v="Onix - LTZ"/>
    <s v="excluído"/>
    <n v="0"/>
    <n v="0"/>
    <n v="0"/>
    <x v="68"/>
  </r>
  <r>
    <s v="excluído"/>
    <x v="17"/>
    <x v="5"/>
    <x v="5"/>
    <s v="www.Chevrolet.com.br/Onix"/>
    <s v="http://www.chevrolet.com.br/veiculos/conceitos-e-futuros-lancamentos/onix/index.html"/>
    <s v=" --"/>
    <s v="Onix LS"/>
    <s v="grupo de anúncios excluído"/>
    <n v="0"/>
    <n v="0"/>
    <n v="0"/>
    <x v="60"/>
  </r>
  <r>
    <s v="pausado"/>
    <x v="1"/>
    <x v="1"/>
    <x v="10"/>
    <s v="www.Chevrolet.com.br/Onix"/>
    <s v="http://www.chevrolet.com.br/veiculos/conceitos-e-futuros-lancamentos/onix/index.html"/>
    <s v=" --"/>
    <s v="Fotos"/>
    <s v="grupo de anúncios excluído"/>
    <n v="0"/>
    <n v="0"/>
    <n v="0"/>
    <x v="21"/>
  </r>
  <r>
    <s v="excluído"/>
    <x v="9"/>
    <x v="3"/>
    <x v="3"/>
    <s v="www.Chevrolet.com.br"/>
    <s v="http://www.chevrolet.com.br/veiculos/todos-os-modelos/carros/onix/apresentacao.html"/>
    <s v=" --"/>
    <s v="Onix - Câmbio"/>
    <s v="excluído"/>
    <n v="0"/>
    <n v="0"/>
    <n v="0"/>
    <x v="23"/>
  </r>
  <r>
    <s v="pausado"/>
    <x v="5"/>
    <x v="5"/>
    <x v="5"/>
    <s v="www.Chevrolet.com.br/Onix"/>
    <s v="http://www.chevrolet.com.br/veiculos/conceitos-e-futuros-lancamentos/onix/index.html"/>
    <s v=" --"/>
    <s v="Onix LS"/>
    <s v="grupo de anúncios excluído"/>
    <n v="0"/>
    <n v="0"/>
    <n v="0"/>
    <x v="34"/>
  </r>
  <r>
    <s v="excluído"/>
    <x v="1"/>
    <x v="5"/>
    <x v="5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38"/>
  </r>
  <r>
    <s v="pausado"/>
    <x v="4"/>
    <x v="9"/>
    <x v="8"/>
    <s v="www.Chevrolet.com.br/Onix"/>
    <s v="http://www.chevrolet.com.br/veiculos/todos-os-modelos/carros/onix/apresentacao.html"/>
    <s v=" --"/>
    <s v="Onix - Propaganda"/>
    <s v="pausado"/>
    <n v="2"/>
    <n v="38"/>
    <n v="0.92"/>
    <x v="14"/>
  </r>
  <r>
    <s v="excluído"/>
    <x v="1"/>
    <x v="7"/>
    <x v="6"/>
    <s v="www.Chevrolet.com.br"/>
    <s v="http://www.chevrolet.com.br/veiculos/todos-os-modelos/carros/onix/apresentacao.html"/>
    <s v=" --"/>
    <s v="Onix - Motor"/>
    <s v="excluído"/>
    <n v="0"/>
    <n v="0"/>
    <n v="0"/>
    <x v="16"/>
  </r>
  <r>
    <s v="excluído"/>
    <x v="20"/>
    <x v="7"/>
    <x v="6"/>
    <s v="www.Chevrolet.com.br"/>
    <s v="http://www.chevrolet.com.br/veiculos/todos-os-modelos/carros/onix/apresentacao.html"/>
    <s v=" --"/>
    <s v="Onix - Chevrolet"/>
    <s v="excluído"/>
    <n v="0"/>
    <n v="0"/>
    <n v="0"/>
    <x v="69"/>
  </r>
  <r>
    <s v="excluído"/>
    <x v="7"/>
    <x v="7"/>
    <x v="6"/>
    <s v="www.Chevrolet.com.br"/>
    <s v="http://www.chevrolet.com.br/veiculos/todos-os-modelos/carros/onix/apresentacao.html"/>
    <s v=" --"/>
    <s v="Onix - Preço"/>
    <s v="excluído"/>
    <n v="0"/>
    <n v="0"/>
    <n v="0"/>
    <x v="67"/>
  </r>
  <r>
    <s v="pausado"/>
    <x v="8"/>
    <x v="7"/>
    <x v="6"/>
    <s v="www.Chevrolet.com.br/Onix"/>
    <s v="http://www.chevrolet.com.br/veiculos/todos-os-modelos/carros/onix/apresentacao.html"/>
    <s v=" --"/>
    <s v="Onix - Motor"/>
    <s v="pausado"/>
    <n v="273"/>
    <n v="3396"/>
    <n v="68.28"/>
    <x v="42"/>
  </r>
  <r>
    <s v="excluído"/>
    <x v="2"/>
    <x v="4"/>
    <x v="4"/>
    <s v="www.Chevrolet.com.br/Onix"/>
    <s v="http://www.chevrolet.com.br/veiculos/conceitos-e-futuros-lancamentos/onix/index.html"/>
    <s v=" --"/>
    <s v="Propaganda"/>
    <s v="grupo de anúncios excluído"/>
    <n v="0"/>
    <n v="0"/>
    <n v="0"/>
    <x v="31"/>
  </r>
  <r>
    <s v="excluído"/>
    <x v="5"/>
    <x v="5"/>
    <x v="5"/>
    <s v="www.Chevrolet.com.br"/>
    <s v="http://www.chevrolet.com.br/veiculos/conceitos-e-futuros-lancamentos/onix/index.html"/>
    <s v=" --"/>
    <s v="Salão Automóvel"/>
    <s v="grupo de anúncios excluído"/>
    <n v="0"/>
    <n v="0"/>
    <n v="0"/>
    <x v="34"/>
  </r>
  <r>
    <s v="excluído"/>
    <x v="17"/>
    <x v="6"/>
    <x v="4"/>
    <s v="www.Chevrolet.com.br/Onix"/>
    <s v="http://www.chevrolet.com.br/veiculos/conceitos-e-futuros-lancamentos/onix/index.html"/>
    <s v=" --"/>
    <s v="Preço"/>
    <s v="grupo de anúncios excluído"/>
    <n v="0"/>
    <n v="0"/>
    <n v="0"/>
    <x v="35"/>
  </r>
  <r>
    <s v="pausado"/>
    <x v="23"/>
    <x v="5"/>
    <x v="5"/>
    <s v="www.Chevrolet.com.br/Onix"/>
    <s v="http://www.chevrolet.com.br/veiculos/conceitos-e-futuros-lancamentos/onix/index.html"/>
    <s v=" --"/>
    <s v="Onix"/>
    <s v="grupo de anúncios excluído"/>
    <n v="0"/>
    <n v="0"/>
    <n v="0"/>
    <x v="70"/>
  </r>
  <r>
    <s v="excluído"/>
    <x v="2"/>
    <x v="1"/>
    <x v="1"/>
    <s v="www.Chevrolet.com.br"/>
    <s v="http://www.chevrolet.com.br/veiculos/conceitos-e-futuros-lancamentos/onix/index.html"/>
    <s v=" --"/>
    <s v="Sucessor Corsa"/>
    <s v="grupo de anúncios excluído"/>
    <n v="0"/>
    <n v="0"/>
    <n v="0"/>
    <x v="2"/>
  </r>
  <r>
    <s v="excluído"/>
    <x v="1"/>
    <x v="4"/>
    <x v="4"/>
    <s v="www.Chevrolet.com.br"/>
    <s v="http://www.chevrolet.com.br/veiculos/conceitos-e-futuros-lancamentos/onix/index.html"/>
    <s v=" --"/>
    <s v="Preço"/>
    <s v="grupo de anúncios excluído"/>
    <n v="0"/>
    <n v="0"/>
    <n v="0"/>
    <x v="20"/>
  </r>
  <r>
    <s v="excluído"/>
    <x v="12"/>
    <x v="7"/>
    <x v="6"/>
    <s v="www.Chevrolet.com.br"/>
    <s v="http://www.chevrolet.com.br/veiculos/todos-os-modelos/carros/onix/apresentacao.html"/>
    <s v=" --"/>
    <s v="Onix - 0KM"/>
    <s v="excluído"/>
    <n v="0"/>
    <n v="0"/>
    <n v="0"/>
    <x v="71"/>
  </r>
  <r>
    <s v="excluído"/>
    <x v="1"/>
    <x v="1"/>
    <x v="10"/>
    <s v="www.Chevrolet.com.br"/>
    <s v="http://www.chevrolet.com.br/veiculos/conceitos-e-futuros-lancamentos/onix/index.html"/>
    <s v=" --"/>
    <s v="Detalhes"/>
    <s v="grupo de anúncios excluído"/>
    <n v="0"/>
    <n v="0"/>
    <n v="0"/>
    <x v="21"/>
  </r>
  <r>
    <s v="excluído"/>
    <x v="9"/>
    <x v="9"/>
    <x v="8"/>
    <s v="www.Chevrolet.com.br/Onix"/>
    <s v="http://www.chevrolet.com.br/veiculos/todos-os-modelos/carros/onix/apresentacao.html"/>
    <s v=" --"/>
    <s v="Onix - Motor"/>
    <s v="excluído"/>
    <n v="0"/>
    <n v="0"/>
    <n v="0"/>
    <x v="12"/>
  </r>
  <r>
    <s v="excluído"/>
    <x v="1"/>
    <x v="7"/>
    <x v="6"/>
    <s v="www.Chevrolet.com.br/Onix"/>
    <s v="http://www.chevrolet.com.br/veiculos/todos-os-modelos/carros/onix/apresentacao.html"/>
    <s v=" --"/>
    <s v="Onix - Motor"/>
    <s v="excluído"/>
    <n v="0"/>
    <n v="0"/>
    <n v="0"/>
    <x v="16"/>
  </r>
  <r>
    <s v="excluído"/>
    <x v="5"/>
    <x v="1"/>
    <x v="10"/>
    <s v="www.Chevrolet.com.br"/>
    <s v="http://www.chevrolet.com.br/veiculos/conceitos-e-futuros-lancamentos/onix/index.html"/>
    <s v=" --"/>
    <s v="Novidades"/>
    <s v="grupo de anúncios excluído"/>
    <n v="0"/>
    <n v="0"/>
    <n v="0"/>
    <x v="47"/>
  </r>
  <r>
    <s v="excluído"/>
    <x v="5"/>
    <x v="4"/>
    <x v="4"/>
    <s v="www.Chevrolet.com.br/Onix"/>
    <s v="http://www.chevrolet.com.br/veiculos/conceitos-e-futuros-lancamentos/onix/index.html"/>
    <s v=" --"/>
    <s v="Fotos"/>
    <s v="grupo de anúncios excluído"/>
    <n v="0"/>
    <n v="0"/>
    <n v="0"/>
    <x v="5"/>
  </r>
  <r>
    <s v="excluído"/>
    <x v="2"/>
    <x v="4"/>
    <x v="4"/>
    <s v="www.Chevrolet.com.br"/>
    <s v="http://www.chevrolet.com.br/veiculos/conceitos-e-futuros-lancamentos/onix/index.html"/>
    <s v=" --"/>
    <s v="Onix LT"/>
    <s v="grupo de anúncios excluído"/>
    <n v="0"/>
    <n v="0"/>
    <n v="0"/>
    <x v="31"/>
  </r>
  <r>
    <s v="pausado"/>
    <x v="2"/>
    <x v="1"/>
    <x v="1"/>
    <s v="www.Chevrolet.com.br/Onix"/>
    <s v="http://www.chevrolet.com.br/veiculos/conceitos-e-futuros-lancamentos/onix/index.html"/>
    <s v=" --"/>
    <s v="Detalhes"/>
    <s v="grupo de anúncios excluído"/>
    <n v="0"/>
    <n v="0"/>
    <n v="0"/>
    <x v="2"/>
  </r>
  <r>
    <s v="excluído"/>
    <x v="2"/>
    <x v="1"/>
    <x v="1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2"/>
  </r>
  <r>
    <s v="excluído"/>
    <x v="16"/>
    <x v="9"/>
    <x v="8"/>
    <s v="www.Chevrolet.com.br"/>
    <s v="http://www.chevrolet.com.br/veiculos/todos-os-modelos/carros/onix/apresentacao.html"/>
    <s v=" --"/>
    <s v="Onix - Fotos"/>
    <s v="excluído"/>
    <n v="0"/>
    <n v="0"/>
    <n v="0"/>
    <x v="72"/>
  </r>
  <r>
    <s v="pausado"/>
    <x v="15"/>
    <x v="6"/>
    <x v="4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73"/>
  </r>
  <r>
    <s v="excluído"/>
    <x v="17"/>
    <x v="6"/>
    <x v="4"/>
    <s v="www.Chevrolet.com.br/Onix"/>
    <s v="http://www.chevrolet.com.br/veiculos/conceitos-e-futuros-lancamentos/onix/index.html"/>
    <s v=" --"/>
    <s v="Novidades"/>
    <s v="grupo de anúncios excluído"/>
    <n v="0"/>
    <n v="0"/>
    <n v="0"/>
    <x v="35"/>
  </r>
  <r>
    <s v="pausado"/>
    <x v="8"/>
    <x v="9"/>
    <x v="8"/>
    <s v="www.Chevrolet.com.br/Onix"/>
    <s v="http://www.chevrolet.com.br/veiculos/todos-os-modelos/carros/onix/apresentacao.html"/>
    <s v=" --"/>
    <s v="Onix - Carro"/>
    <s v="pausado"/>
    <n v="102"/>
    <n v="897"/>
    <n v="26.24"/>
    <x v="18"/>
  </r>
  <r>
    <s v="excluído"/>
    <x v="8"/>
    <x v="7"/>
    <x v="6"/>
    <s v="www.Chevrolet.com.br/Onix"/>
    <s v="http://www.chevrolet.com.br/veiculos/todos-os-modelos/carros/onix/apresentacao.html"/>
    <s v=" --"/>
    <s v="Onix - Geral"/>
    <s v="excluído"/>
    <n v="0"/>
    <n v="0"/>
    <n v="0"/>
    <x v="42"/>
  </r>
  <r>
    <s v="ativada"/>
    <x v="1"/>
    <x v="5"/>
    <x v="5"/>
    <s v="www.Chevrolet.com.br/Onix"/>
    <s v="http://www.chevrolet.com.br/veiculos/conceitos-e-futuros-lancamentos/onix/index.html"/>
    <s v=" --"/>
    <s v="Fotos"/>
    <s v="grupo de anúncios excluído"/>
    <n v="0"/>
    <n v="0"/>
    <n v="0"/>
    <x v="38"/>
  </r>
  <r>
    <s v="excluído"/>
    <x v="17"/>
    <x v="1"/>
    <x v="10"/>
    <s v="www.Chevrolet.com.br/Onix"/>
    <s v="http://www.chevrolet.com.br/veiculos/conceitos-e-futuros-lancamentos/onix/index.html"/>
    <s v=" --"/>
    <s v="Onix LTZ"/>
    <s v="grupo de anúncios excluído"/>
    <n v="0"/>
    <n v="0"/>
    <n v="0"/>
    <x v="41"/>
  </r>
  <r>
    <s v="pausado"/>
    <x v="8"/>
    <x v="8"/>
    <x v="7"/>
    <s v="www.Chevrolet.com.br/Onix"/>
    <s v="http://www.chevrolet.com.br/veiculos/todos-os-modelos/carros/onix/apresentacao.html"/>
    <s v=" --"/>
    <s v="Onix - Geral"/>
    <s v="pausado"/>
    <n v="0"/>
    <n v="8"/>
    <n v="0"/>
    <x v="11"/>
  </r>
  <r>
    <s v="excluído"/>
    <x v="2"/>
    <x v="1"/>
    <x v="1"/>
    <s v="www.Chevrolet.com.br"/>
    <s v="http://www.chevrolet.com.br/veiculos/conceitos-e-futuros-lancamentos/onix/index.html"/>
    <s v=" --"/>
    <s v="Preço"/>
    <s v="grupo de anúncios excluído"/>
    <n v="0"/>
    <n v="0"/>
    <n v="0"/>
    <x v="2"/>
  </r>
  <r>
    <s v="excluído"/>
    <x v="9"/>
    <x v="9"/>
    <x v="8"/>
    <s v="www.Chevrolet.com.br/Onix"/>
    <s v="http://www.chevrolet.com.br/veiculos/todos-os-modelos/carros/onix/apresentacao.html"/>
    <s v=" --"/>
    <s v="Onix - Geral"/>
    <s v="excluído"/>
    <n v="0"/>
    <n v="0"/>
    <n v="0"/>
    <x v="12"/>
  </r>
  <r>
    <s v="pausado"/>
    <x v="2"/>
    <x v="4"/>
    <x v="4"/>
    <s v="www.Chevrolet.com.br/Onix"/>
    <s v="http://www.chevrolet.com.br/veiculos/conceitos-e-futuros-lancamentos/onix/index.html"/>
    <s v=" --"/>
    <s v="Onix LTZ"/>
    <s v="grupo de anúncios excluído"/>
    <n v="0"/>
    <n v="0"/>
    <n v="0"/>
    <x v="31"/>
  </r>
  <r>
    <s v="pausado"/>
    <x v="11"/>
    <x v="10"/>
    <x v="9"/>
    <s v="www.Chevrolet.com.br"/>
    <s v="http://www.chevrolet.com.br/"/>
    <s v=" --"/>
    <s v="Onix LT"/>
    <s v="grupo de anúncios excluído"/>
    <n v="0"/>
    <n v="0"/>
    <n v="0"/>
    <x v="17"/>
  </r>
  <r>
    <s v="excluído"/>
    <x v="5"/>
    <x v="4"/>
    <x v="4"/>
    <s v="www.Chevrolet.com.br"/>
    <s v="http://www.chevrolet.com.br/veiculos/conceitos-e-futuros-lancamentos/onix/index.html"/>
    <s v=" --"/>
    <s v="Onix"/>
    <s v="grupo de anúncios excluído"/>
    <n v="0"/>
    <n v="0"/>
    <n v="0"/>
    <x v="5"/>
  </r>
  <r>
    <s v="excluído"/>
    <x v="17"/>
    <x v="5"/>
    <x v="5"/>
    <s v="www.Chevrolet.com.br/Onix"/>
    <s v="http://www.chevrolet.com.br/veiculos/conceitos-e-futuros-lancamentos/onix/index.html"/>
    <s v=" --"/>
    <s v="Fotos"/>
    <s v="grupo de anúncios excluído"/>
    <n v="0"/>
    <n v="0"/>
    <n v="0"/>
    <x v="60"/>
  </r>
  <r>
    <s v="ativada"/>
    <x v="15"/>
    <x v="5"/>
    <x v="5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74"/>
  </r>
  <r>
    <s v="pausado"/>
    <x v="2"/>
    <x v="5"/>
    <x v="5"/>
    <s v="www.Chevrolet.com.br/Onix"/>
    <s v="http://www.chevrolet.com.br/veiculos/conceitos-e-futuros-lancamentos/onix/index.html"/>
    <s v=" --"/>
    <s v="Onix LTZ"/>
    <s v="grupo de anúncios excluído"/>
    <n v="0"/>
    <n v="0"/>
    <n v="0"/>
    <x v="6"/>
  </r>
  <r>
    <s v="pausado"/>
    <x v="1"/>
    <x v="1"/>
    <x v="10"/>
    <s v="www.Chevrolet.com.br/Onix"/>
    <s v="http://www.chevrolet.com.br/veiculos/conceitos-e-futuros-lancamentos/onix/index.html"/>
    <s v=" --"/>
    <s v="Onix"/>
    <s v="grupo de anúncios excluído"/>
    <n v="0"/>
    <n v="0"/>
    <n v="0"/>
    <x v="21"/>
  </r>
  <r>
    <s v="ativada"/>
    <x v="11"/>
    <x v="10"/>
    <x v="11"/>
    <s v="www.Chevrolet.com.br"/>
    <s v="http://www.chevrolet.com.br/"/>
    <s v=" --"/>
    <s v="Novidades"/>
    <s v="grupo de anúncios excluído"/>
    <n v="0"/>
    <n v="0"/>
    <n v="0"/>
    <x v="24"/>
  </r>
  <r>
    <s v="excluído"/>
    <x v="4"/>
    <x v="9"/>
    <x v="8"/>
    <s v="www.Chevrolet.com.br"/>
    <s v="http://www.chevrolet.com.br/veiculos/todos-os-modelos/carros/onix/apresentacao.html"/>
    <s v=" --"/>
    <s v="Onix - Lançamento"/>
    <s v="excluído"/>
    <n v="0"/>
    <n v="0"/>
    <n v="0"/>
    <x v="14"/>
  </r>
  <r>
    <s v="excluído"/>
    <x v="1"/>
    <x v="5"/>
    <x v="5"/>
    <s v="www.Chevrolet.com.br/Onix"/>
    <s v="http://www.chevrolet.com.br/veiculos/conceitos-e-futuros-lancamentos/onix/index.html"/>
    <s v=" --"/>
    <s v="Propaganda"/>
    <s v="grupo de anúncios excluído"/>
    <n v="0"/>
    <n v="0"/>
    <n v="0"/>
    <x v="38"/>
  </r>
  <r>
    <s v="excluído"/>
    <x v="1"/>
    <x v="1"/>
    <x v="10"/>
    <s v="www.Chevrolet.com.br"/>
    <s v="http://www.chevrolet.com.br/veiculos/conceitos-e-futuros-lancamentos/onix/index.html"/>
    <s v=" --"/>
    <s v="Fotos"/>
    <s v="grupo de anúncios excluído"/>
    <n v="0"/>
    <n v="0"/>
    <n v="0"/>
    <x v="21"/>
  </r>
  <r>
    <s v="excluído"/>
    <x v="1"/>
    <x v="4"/>
    <x v="4"/>
    <s v="www.Chevrolet.com.br"/>
    <s v="http://www.chevrolet.com.br/veiculos/conceitos-e-futuros-lancamentos/onix/index.html"/>
    <s v=" --"/>
    <s v="Onix LT"/>
    <s v="grupo de anúncios excluído"/>
    <n v="0"/>
    <n v="0"/>
    <n v="0"/>
    <x v="20"/>
  </r>
  <r>
    <s v="ativada"/>
    <x v="0"/>
    <x v="0"/>
    <x v="0"/>
    <s v="www.Chevrolet.com.br/Onix-GPS"/>
    <s v="http://www.chevrolet.com.br/carros/onix.html?cmp=Campanha:LP:120905_-_Onix:Google"/>
    <s v=" --"/>
    <s v="Onix - Only"/>
    <s v="aprovado"/>
    <n v="3847"/>
    <n v="36531"/>
    <n v="944.4"/>
    <x v="0"/>
  </r>
  <r>
    <s v="excluído"/>
    <x v="12"/>
    <x v="3"/>
    <x v="3"/>
    <s v="www.Chevrolet.com.br"/>
    <s v="http://www.chevrolet.com.br/veiculos/todos-os-modelos/carros/onix/apresentacao.html"/>
    <s v=" --"/>
    <s v="Onix - 0KM"/>
    <s v="excluído"/>
    <n v="0"/>
    <n v="0"/>
    <n v="0"/>
    <x v="75"/>
  </r>
  <r>
    <s v="pausado"/>
    <x v="25"/>
    <x v="3"/>
    <x v="3"/>
    <s v="www.Chevrolet.com.br/Onix"/>
    <s v="http://www.chevrolet.com.br/veiculos/todos-os-modelos/carros/onix/apresentacao.html"/>
    <s v=" --"/>
    <s v="Onix - Preço"/>
    <s v="pausado"/>
    <n v="619"/>
    <n v="2460"/>
    <n v="116.61"/>
    <x v="76"/>
  </r>
  <r>
    <s v="excluído"/>
    <x v="11"/>
    <x v="10"/>
    <x v="9"/>
    <s v="www.Chevrolet.com.br"/>
    <s v="http://www.chevrolet.com.br/"/>
    <s v=" --"/>
    <s v="Onix - Preço"/>
    <s v="excluído"/>
    <n v="0"/>
    <n v="0"/>
    <n v="0"/>
    <x v="17"/>
  </r>
  <r>
    <s v="pausado"/>
    <x v="11"/>
    <x v="10"/>
    <x v="9"/>
    <s v="www.Chevrolet.com.br"/>
    <s v="http://www.chevrolet.com.br/"/>
    <s v=" --"/>
    <s v="Propaganda"/>
    <s v="grupo de anúncios excluído"/>
    <n v="0"/>
    <n v="0"/>
    <n v="0"/>
    <x v="17"/>
  </r>
  <r>
    <s v="excluído"/>
    <x v="12"/>
    <x v="8"/>
    <x v="7"/>
    <s v="www.Chevrolet.com.br/Onix"/>
    <s v="http://www.chevrolet.com.br/veiculos/todos-os-modelos/carros/onix/apresentacao.html"/>
    <s v=" --"/>
    <s v="Onix - 0KM"/>
    <s v="excluído"/>
    <n v="0"/>
    <n v="0"/>
    <n v="0"/>
    <x v="25"/>
  </r>
  <r>
    <s v="pausado"/>
    <x v="20"/>
    <x v="9"/>
    <x v="8"/>
    <s v="www.Chevrolet.com.br/Onix"/>
    <s v="http://www.chevrolet.com.br/veiculos/todos-os-modelos/carros/onix/apresentacao.html"/>
    <s v=" --"/>
    <s v="Onix - Specs"/>
    <s v="pausado"/>
    <n v="2"/>
    <n v="16"/>
    <n v="0.28999999999999998"/>
    <x v="55"/>
  </r>
  <r>
    <s v="excluído"/>
    <x v="2"/>
    <x v="1"/>
    <x v="1"/>
    <s v="www.Chevrolet.com.br/Onix"/>
    <s v="http://www.chevrolet.com.br/veiculos/conceitos-e-futuros-lancamentos/onix/index.html"/>
    <s v=" --"/>
    <s v="Preço"/>
    <s v="grupo de anúncios excluído"/>
    <n v="0"/>
    <n v="0"/>
    <n v="0"/>
    <x v="2"/>
  </r>
  <r>
    <s v="excluído"/>
    <x v="2"/>
    <x v="3"/>
    <x v="3"/>
    <s v="www.Chevrolet.com.br"/>
    <s v="http://www.chevrolet.com.br/veiculos/todos-os-modelos/carros/onix/apresentacao.html"/>
    <s v=" --"/>
    <s v="Onix - MyLink"/>
    <s v="excluído"/>
    <n v="0"/>
    <n v="0"/>
    <n v="0"/>
    <x v="77"/>
  </r>
  <r>
    <s v="excluído"/>
    <x v="1"/>
    <x v="7"/>
    <x v="6"/>
    <s v="www.Chevrolet.com.br"/>
    <s v="http://www.chevrolet.com.br/veiculos/todos-os-modelos/carros/onix/apresentacao.html"/>
    <s v=" --"/>
    <s v="Onix - Geral"/>
    <s v="excluído"/>
    <n v="0"/>
    <n v="0"/>
    <n v="0"/>
    <x v="16"/>
  </r>
  <r>
    <s v="pausado"/>
    <x v="11"/>
    <x v="10"/>
    <x v="9"/>
    <s v="www.Chevrolet.com.br"/>
    <s v="http://www.chevrolet.com.br/"/>
    <s v=" --"/>
    <s v="Onix - LTZ"/>
    <s v="pausado"/>
    <n v="0"/>
    <n v="0"/>
    <n v="0"/>
    <x v="17"/>
  </r>
  <r>
    <s v="excluído"/>
    <x v="11"/>
    <x v="10"/>
    <x v="9"/>
    <s v="www.Chevrolet.com.br"/>
    <s v="http://www.chevrolet.com.br/"/>
    <s v=" --"/>
    <s v="Propaganda"/>
    <s v="grupo de anúncios excluído"/>
    <n v="0"/>
    <n v="0"/>
    <n v="0"/>
    <x v="17"/>
  </r>
  <r>
    <s v="excluído"/>
    <x v="5"/>
    <x v="1"/>
    <x v="10"/>
    <s v="www.Chevrolet.com.br"/>
    <s v="http://www.chevrolet.com.br/veiculos/conceitos-e-futuros-lancamentos/onix/index.html"/>
    <s v=" --"/>
    <s v="Fotos"/>
    <s v="grupo de anúncios excluído"/>
    <n v="0"/>
    <n v="0"/>
    <n v="0"/>
    <x v="47"/>
  </r>
  <r>
    <s v="excluído"/>
    <x v="5"/>
    <x v="5"/>
    <x v="5"/>
    <s v="www.Chevrolet.com.br"/>
    <s v="http://www.chevrolet.com.br/veiculos/conceitos-e-futuros-lancamentos/onix/index.html"/>
    <s v=" --"/>
    <s v="Onix LT"/>
    <s v="grupo de anúncios excluído"/>
    <n v="0"/>
    <n v="0"/>
    <n v="0"/>
    <x v="34"/>
  </r>
  <r>
    <s v="excluído"/>
    <x v="25"/>
    <x v="7"/>
    <x v="6"/>
    <s v="www.Chevrolet.com.br"/>
    <s v="http://www.chevrolet.com.br/veiculos/todos-os-modelos/carros/onix/apresentacao.html"/>
    <s v=" --"/>
    <s v="Onix - Preço"/>
    <s v="excluído"/>
    <n v="0"/>
    <n v="0"/>
    <n v="0"/>
    <x v="78"/>
  </r>
  <r>
    <s v="pausado"/>
    <x v="5"/>
    <x v="1"/>
    <x v="1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29"/>
  </r>
  <r>
    <s v="pausado"/>
    <x v="11"/>
    <x v="10"/>
    <x v="9"/>
    <s v="www.Chevrolet.com.br"/>
    <s v="http://www.chevrolet.com.br/"/>
    <s v=" --"/>
    <s v="Onix - Novidades"/>
    <s v="pausado"/>
    <n v="0"/>
    <n v="0"/>
    <n v="0"/>
    <x v="17"/>
  </r>
  <r>
    <s v="excluído"/>
    <x v="2"/>
    <x v="5"/>
    <x v="5"/>
    <s v="www.Chevrolet.com.br/Onix"/>
    <s v="http://www.chevrolet.com.br/veiculos/conceitos-e-futuros-lancamentos/onix/index.html"/>
    <s v=" --"/>
    <s v="Onix LS"/>
    <s v="grupo de anúncios excluído"/>
    <n v="0"/>
    <n v="0"/>
    <n v="0"/>
    <x v="6"/>
  </r>
  <r>
    <s v="pausado"/>
    <x v="5"/>
    <x v="1"/>
    <x v="10"/>
    <s v="www.Chevrolet.com.br/Onix"/>
    <s v="http://www.chevrolet.com.br/veiculos/conceitos-e-futuros-lancamentos/onix/index.html"/>
    <s v=" --"/>
    <s v="Fotos"/>
    <s v="grupo de anúncios excluído"/>
    <n v="0"/>
    <n v="0"/>
    <n v="0"/>
    <x v="47"/>
  </r>
  <r>
    <s v="excluído"/>
    <x v="8"/>
    <x v="7"/>
    <x v="6"/>
    <s v="www.Chevrolet.com.br/Onix"/>
    <s v="http://www.chevrolet.com.br/veiculos/todos-os-modelos/carros/onix/apresentacao.html"/>
    <s v=" --"/>
    <s v="Onix - Motor"/>
    <s v="excluído"/>
    <n v="0"/>
    <n v="0"/>
    <n v="0"/>
    <x v="42"/>
  </r>
  <r>
    <s v="excluído"/>
    <x v="1"/>
    <x v="1"/>
    <x v="1"/>
    <s v="www.Chevrolet.com.br/Onix"/>
    <s v="http://www.chevrolet.com.br/veiculos/conceitos-e-futuros-lancamentos/onix/index.html"/>
    <s v=" --"/>
    <s v="Detalhes"/>
    <s v="grupo de anúncios excluído"/>
    <n v="0"/>
    <n v="0"/>
    <n v="0"/>
    <x v="1"/>
  </r>
  <r>
    <s v="excluído"/>
    <x v="5"/>
    <x v="5"/>
    <x v="5"/>
    <s v="www.Chevrolet.com.br/Onix"/>
    <s v="http://www.chevrolet.com.br/veiculos/conceitos-e-futuros-lancamentos/onix/index.html"/>
    <s v=" --"/>
    <s v="Onix LT"/>
    <s v="grupo de anúncios excluído"/>
    <n v="0"/>
    <n v="0"/>
    <n v="0"/>
    <x v="34"/>
  </r>
  <r>
    <s v="excluído"/>
    <x v="1"/>
    <x v="8"/>
    <x v="7"/>
    <s v="www.Chevrolet.com.br"/>
    <s v="http://www.chevrolet.com.br/veiculos/todos-os-modelos/carros/onix/apresentacao.html"/>
    <s v=" --"/>
    <s v="Onix - Propaganda"/>
    <s v="excluído"/>
    <n v="0"/>
    <n v="0"/>
    <n v="0"/>
    <x v="79"/>
  </r>
  <r>
    <s v="excluído"/>
    <x v="16"/>
    <x v="7"/>
    <x v="6"/>
    <s v="www.Chevrolet.com.br"/>
    <s v="http://www.chevrolet.com.br/veiculos/todos-os-modelos/carros/onix/apresentacao.html"/>
    <s v=" --"/>
    <s v="Onix - Fotos"/>
    <s v="excluído"/>
    <n v="0"/>
    <n v="0"/>
    <n v="0"/>
    <x v="80"/>
  </r>
  <r>
    <s v="excluído"/>
    <x v="2"/>
    <x v="1"/>
    <x v="10"/>
    <s v="www.Chevrolet.com.br/Onix"/>
    <s v="http://www.chevrolet.com.br/veiculos/conceitos-e-futuros-lancamentos/onix/index.html"/>
    <s v=" --"/>
    <s v="Onix LTZ"/>
    <s v="grupo de anúncios excluído"/>
    <n v="0"/>
    <n v="0"/>
    <n v="0"/>
    <x v="22"/>
  </r>
  <r>
    <s v="pausado"/>
    <x v="1"/>
    <x v="4"/>
    <x v="4"/>
    <s v="www.Chevrolet.com.br"/>
    <s v="http://www.chevrolet.com.br/veiculos/conceitos-e-futuros-lancamentos/onix/index.html"/>
    <s v=" --"/>
    <s v="Detalhes"/>
    <s v="grupo de anúncios excluído"/>
    <n v="0"/>
    <n v="0"/>
    <n v="0"/>
    <x v="20"/>
  </r>
  <r>
    <s v="excluído"/>
    <x v="2"/>
    <x v="1"/>
    <x v="1"/>
    <s v="www.Chevrolet.com.br/Onix"/>
    <s v="http://www.chevrolet.com.br/veiculos/conceitos-e-futuros-lancamentos/onix/index.html"/>
    <s v=" --"/>
    <s v="Propaganda"/>
    <s v="grupo de anúncios excluído"/>
    <n v="0"/>
    <n v="0"/>
    <n v="0"/>
    <x v="2"/>
  </r>
  <r>
    <s v="excluído"/>
    <x v="11"/>
    <x v="10"/>
    <x v="9"/>
    <s v="www.Chevrolet.com.br/Find-New-Roads"/>
    <s v="http://www.chevrolet.com.br/"/>
    <s v=" --"/>
    <s v="Onix - Chevrolet"/>
    <s v="excluído"/>
    <n v="0"/>
    <n v="0"/>
    <n v="0"/>
    <x v="17"/>
  </r>
  <r>
    <s v="pausado"/>
    <x v="9"/>
    <x v="3"/>
    <x v="3"/>
    <s v="www.Chevrolet.com.br/Onix"/>
    <s v="http://www.chevrolet.com.br/veiculos/todos-os-modelos/carros/onix/apresentacao.html"/>
    <s v=" --"/>
    <s v="Onix - Lançamento"/>
    <s v="pausado"/>
    <n v="10"/>
    <n v="69"/>
    <n v="2"/>
    <x v="23"/>
  </r>
  <r>
    <s v="excluído"/>
    <x v="5"/>
    <x v="1"/>
    <x v="1"/>
    <s v="www.Chevrolet.com.br/Onix"/>
    <s v="http://www.chevrolet.com.br/veiculos/conceitos-e-futuros-lancamentos/onix/index.html"/>
    <s v=" --"/>
    <s v="Propaganda"/>
    <s v="grupo de anúncios excluído"/>
    <n v="0"/>
    <n v="0"/>
    <n v="0"/>
    <x v="29"/>
  </r>
  <r>
    <s v="pausado"/>
    <x v="11"/>
    <x v="10"/>
    <x v="11"/>
    <s v="www.Chevrolet.com.br"/>
    <s v="http://www.chevrolet.com.br/"/>
    <s v=" --"/>
    <s v="Onix - LTZ"/>
    <s v="pausado"/>
    <n v="0"/>
    <n v="0"/>
    <n v="0"/>
    <x v="24"/>
  </r>
  <r>
    <s v="excluído"/>
    <x v="5"/>
    <x v="1"/>
    <x v="10"/>
    <s v="www.Chevrolet.com.br/Onix"/>
    <s v="http://www.chevrolet.com.br/veiculos/conceitos-e-futuros-lancamentos/onix/index.html"/>
    <s v=" --"/>
    <s v="Propaganda"/>
    <s v="grupo de anúncios excluído"/>
    <n v="0"/>
    <n v="0"/>
    <n v="0"/>
    <x v="47"/>
  </r>
  <r>
    <s v="excluído"/>
    <x v="5"/>
    <x v="5"/>
    <x v="5"/>
    <s v="www.Chevrolet.com.br"/>
    <s v="http://www.chevrolet.com.br/veiculos/conceitos-e-futuros-lancamentos/onix/index.html"/>
    <s v=" --"/>
    <s v="Sucessor Corsa"/>
    <s v="grupo de anúncios excluído"/>
    <n v="0"/>
    <n v="0"/>
    <n v="0"/>
    <x v="34"/>
  </r>
  <r>
    <s v="excluído"/>
    <x v="3"/>
    <x v="3"/>
    <x v="3"/>
    <s v="www.Chevrolet.com.br"/>
    <s v="http://www.chevrolet.com.br/veiculos/todos-os-modelos/carros/onix/apresentacao.html"/>
    <s v=" --"/>
    <s v="Onix - Carro"/>
    <s v="excluído"/>
    <n v="0"/>
    <n v="0"/>
    <n v="0"/>
    <x v="81"/>
  </r>
  <r>
    <s v="ativada"/>
    <x v="18"/>
    <x v="2"/>
    <x v="2"/>
    <s v="www.Chevrolet.com.br/Onix-GPS"/>
    <s v="http://www.chevrolet.com.br/carros/onix.html?cmp=Campanha:LP:120905_-_Onix:Google"/>
    <s v=" --"/>
    <s v="Onix - LTZ"/>
    <s v="aprovado"/>
    <n v="419"/>
    <n v="3289"/>
    <n v="97.77"/>
    <x v="82"/>
  </r>
  <r>
    <s v="pausado"/>
    <x v="0"/>
    <x v="9"/>
    <x v="8"/>
    <s v="www.Chevrolet.com.br/Onix"/>
    <s v="http://www.chevrolet.com.br/veiculos/todos-os-modelos/carros/onix/apresentacao.html"/>
    <s v=" --"/>
    <s v="Onix - Monte o Seu"/>
    <s v="pausado"/>
    <n v="25"/>
    <n v="59"/>
    <n v="2.15"/>
    <x v="83"/>
  </r>
  <r>
    <s v="excluído"/>
    <x v="4"/>
    <x v="3"/>
    <x v="3"/>
    <s v="www.Chevrolet.com.br"/>
    <s v="http://www.chevrolet.com.br/veiculos/todos-os-modelos/carros/onix/apresentacao.html"/>
    <s v=" --"/>
    <s v="Onix - Propaganda"/>
    <s v="excluído"/>
    <n v="0"/>
    <n v="0"/>
    <n v="0"/>
    <x v="4"/>
  </r>
  <r>
    <s v="excluído"/>
    <x v="2"/>
    <x v="4"/>
    <x v="4"/>
    <s v="www.Chevrolet.com.br/Onix"/>
    <s v="http://www.chevrolet.com.br/veiculos/conceitos-e-futuros-lancamentos/onix/index.html"/>
    <s v=" --"/>
    <s v="Onix LS"/>
    <s v="grupo de anúncios excluído"/>
    <n v="0"/>
    <n v="0"/>
    <n v="0"/>
    <x v="31"/>
  </r>
  <r>
    <s v="excluído"/>
    <x v="17"/>
    <x v="6"/>
    <x v="4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35"/>
  </r>
  <r>
    <s v="excluído"/>
    <x v="1"/>
    <x v="5"/>
    <x v="5"/>
    <s v="www.Chevrolet.com.br/Onix"/>
    <s v="http://www.chevrolet.com.br/veiculos/conceitos-e-futuros-lancamentos/onix/index.html"/>
    <s v=" --"/>
    <s v="Propaganda"/>
    <s v="grupo de anúncios excluído"/>
    <n v="0"/>
    <n v="0"/>
    <n v="0"/>
    <x v="38"/>
  </r>
  <r>
    <s v="excluído"/>
    <x v="2"/>
    <x v="4"/>
    <x v="4"/>
    <s v="www.Chevrolet.com.br/Onix"/>
    <s v="http://www.chevrolet.com.br/veiculos/conceitos-e-futuros-lancamentos/onix/index.html"/>
    <s v=" --"/>
    <s v="Onix LT"/>
    <s v="grupo de anúncios excluído"/>
    <n v="0"/>
    <n v="0"/>
    <n v="0"/>
    <x v="31"/>
  </r>
  <r>
    <s v="excluído"/>
    <x v="17"/>
    <x v="1"/>
    <x v="10"/>
    <s v="www.Chevrolet.com.br/Onix"/>
    <s v="http://www.chevrolet.com.br/veiculos/conceitos-e-futuros-lancamentos/onix/index.html"/>
    <s v=" --"/>
    <s v="Onix"/>
    <s v="grupo de anúncios excluído"/>
    <n v="0"/>
    <n v="0"/>
    <n v="0"/>
    <x v="41"/>
  </r>
  <r>
    <s v="excluído"/>
    <x v="2"/>
    <x v="4"/>
    <x v="4"/>
    <s v="www.Chevrolet.com.br/Onix"/>
    <s v="http://www.chevrolet.com.br/veiculos/conceitos-e-futuros-lancamentos/onix/index.html"/>
    <s v=" --"/>
    <s v="Fotos"/>
    <s v="grupo de anúncios excluído"/>
    <n v="0"/>
    <n v="0"/>
    <n v="0"/>
    <x v="31"/>
  </r>
  <r>
    <s v="pausado"/>
    <x v="1"/>
    <x v="9"/>
    <x v="8"/>
    <s v="www.Chevrolet.com.br/Onix"/>
    <s v="http://www.chevrolet.com.br/veiculos/todos-os-modelos/carros/onix/apresentacao.html"/>
    <s v=" --"/>
    <s v="Onix - Only"/>
    <s v="pausado"/>
    <n v="4431"/>
    <n v="32859"/>
    <n v="779.02"/>
    <x v="84"/>
  </r>
  <r>
    <s v="excluído"/>
    <x v="9"/>
    <x v="3"/>
    <x v="3"/>
    <s v="www.Chevrolet.com.br/Onix"/>
    <s v="http://www.chevrolet.com.br/veiculos/todos-os-modelos/carros/onix/apresentacao.html"/>
    <s v=" --"/>
    <s v="Onix - Lançamento"/>
    <s v="excluído"/>
    <n v="0"/>
    <n v="0"/>
    <n v="0"/>
    <x v="23"/>
  </r>
  <r>
    <s v="excluído"/>
    <x v="1"/>
    <x v="8"/>
    <x v="7"/>
    <s v="www.Chevrolet.com.br"/>
    <s v="http://www.chevrolet.com.br/veiculos/todos-os-modelos/carros/onix/apresentacao.html"/>
    <s v=" --"/>
    <s v="Onix - Combustível"/>
    <s v="excluído"/>
    <n v="0"/>
    <n v="0"/>
    <n v="0"/>
    <x v="79"/>
  </r>
  <r>
    <s v="pausado"/>
    <x v="9"/>
    <x v="9"/>
    <x v="8"/>
    <s v="www.Chevrolet.com.br/Onix"/>
    <s v="http://www.chevrolet.com.br/veiculos/todos-os-modelos/carros/onix/apresentacao.html"/>
    <s v=" --"/>
    <s v="Onix - Geral"/>
    <s v="pausado"/>
    <n v="0"/>
    <n v="16"/>
    <n v="0"/>
    <x v="12"/>
  </r>
  <r>
    <s v="pausado"/>
    <x v="9"/>
    <x v="8"/>
    <x v="7"/>
    <s v="www.Chevrolet.com.br/Onix"/>
    <s v="http://www.chevrolet.com.br/veiculos/todos-os-modelos/carros/onix/apresentacao.html"/>
    <s v=" --"/>
    <s v="Onix - Ano"/>
    <s v="pausado"/>
    <n v="180"/>
    <n v="1334"/>
    <n v="49.33"/>
    <x v="85"/>
  </r>
  <r>
    <s v="excluído"/>
    <x v="5"/>
    <x v="5"/>
    <x v="5"/>
    <s v="www.Chevrolet.com.br"/>
    <s v="http://www.chevrolet.com.br/veiculos/conceitos-e-futuros-lancamentos/onix/index.html"/>
    <s v=" --"/>
    <s v="Onix"/>
    <s v="grupo de anúncios excluído"/>
    <n v="0"/>
    <n v="0"/>
    <n v="0"/>
    <x v="34"/>
  </r>
  <r>
    <s v="excluído"/>
    <x v="10"/>
    <x v="9"/>
    <x v="8"/>
    <s v="www.Chevrolet.com.br"/>
    <s v="http://www.chevrolet.com.br/veiculos/todos-os-modelos/carros/onix/apresentacao.html"/>
    <s v=" --"/>
    <s v="Onix - LS"/>
    <s v="excluído"/>
    <n v="0"/>
    <n v="0"/>
    <n v="0"/>
    <x v="86"/>
  </r>
  <r>
    <s v="excluído"/>
    <x v="1"/>
    <x v="4"/>
    <x v="4"/>
    <s v="www.Chevrolet.com.br/Onix"/>
    <s v="http://www.chevrolet.com.br/veiculos/conceitos-e-futuros-lancamentos/onix/index.html"/>
    <s v=" --"/>
    <s v="Onix"/>
    <s v="grupo de anúncios excluído"/>
    <n v="0"/>
    <n v="0"/>
    <n v="0"/>
    <x v="20"/>
  </r>
  <r>
    <s v="excluído"/>
    <x v="8"/>
    <x v="8"/>
    <x v="7"/>
    <s v="www.Chevrolet.com.br/Onix"/>
    <s v="http://www.chevrolet.com.br/veiculos/todos-os-modelos/carros/onix/apresentacao.html"/>
    <s v=" --"/>
    <s v="Onix - Motor"/>
    <s v="excluído"/>
    <n v="0"/>
    <n v="0"/>
    <n v="0"/>
    <x v="11"/>
  </r>
  <r>
    <s v="excluído"/>
    <x v="20"/>
    <x v="9"/>
    <x v="8"/>
    <s v="www.Chevrolet.com.br/Onix"/>
    <s v="http://www.chevrolet.com.br/veiculos/todos-os-modelos/carros/onix/apresentacao.html"/>
    <s v=" --"/>
    <s v="Onix - Chevrolet"/>
    <s v="excluído"/>
    <n v="0"/>
    <n v="0"/>
    <n v="0"/>
    <x v="55"/>
  </r>
  <r>
    <s v="ativada"/>
    <x v="7"/>
    <x v="0"/>
    <x v="0"/>
    <s v="www.Chevrolet.com.br/Onix-GPS"/>
    <s v="http://www.chevrolet.com.br/carros/onix.html?cmp=Campanha:LP:120905_-_Onix:Google"/>
    <s v=" --"/>
    <s v="Onix - Preço"/>
    <s v="aprovado"/>
    <n v="2021"/>
    <n v="9046"/>
    <n v="360.56"/>
    <x v="87"/>
  </r>
  <r>
    <s v="excluído"/>
    <x v="5"/>
    <x v="1"/>
    <x v="10"/>
    <s v="www.Chevrolet.com.br"/>
    <s v="http://www.chevrolet.com.br/veiculos/conceitos-e-futuros-lancamentos/onix/index.html"/>
    <s v=" --"/>
    <s v="Sucessor Corsa"/>
    <s v="grupo de anúncios excluído"/>
    <n v="0"/>
    <n v="0"/>
    <n v="0"/>
    <x v="47"/>
  </r>
  <r>
    <s v="ativada"/>
    <x v="5"/>
    <x v="4"/>
    <x v="4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5"/>
  </r>
  <r>
    <s v="excluído"/>
    <x v="20"/>
    <x v="8"/>
    <x v="7"/>
    <s v="www.Chevrolet.com.br/Onix"/>
    <s v="http://www.chevrolet.com.br/veiculos/todos-os-modelos/carros/onix/apresentacao.html"/>
    <s v=" --"/>
    <s v="Onix - Chevrolet"/>
    <s v="excluído"/>
    <n v="0"/>
    <n v="0"/>
    <n v="0"/>
    <x v="63"/>
  </r>
  <r>
    <s v="excluído"/>
    <x v="1"/>
    <x v="8"/>
    <x v="7"/>
    <s v="www.Chevrolet.com.br/Onix"/>
    <s v="http://www.chevrolet.com.br/veiculos/todos-os-modelos/carros/onix/apresentacao.html"/>
    <s v=" --"/>
    <s v="Onix - Combustível"/>
    <s v="excluído"/>
    <n v="0"/>
    <n v="0"/>
    <n v="0"/>
    <x v="79"/>
  </r>
  <r>
    <s v="excluído"/>
    <x v="9"/>
    <x v="3"/>
    <x v="3"/>
    <s v="www.Chevrolet.com.br"/>
    <s v="http://www.chevrolet.com.br/veiculos/todos-os-modelos/carros/onix/apresentacao.html"/>
    <s v=" --"/>
    <s v="Onix - Combustível"/>
    <s v="excluído"/>
    <n v="0"/>
    <n v="0"/>
    <n v="0"/>
    <x v="23"/>
  </r>
  <r>
    <s v="excluído"/>
    <x v="9"/>
    <x v="9"/>
    <x v="8"/>
    <s v="www.Chevrolet.com.br"/>
    <s v="http://www.chevrolet.com.br/veiculos/todos-os-modelos/carros/onix/apresentacao.html"/>
    <s v=" --"/>
    <s v="Onix - Ano"/>
    <s v="excluído"/>
    <n v="0"/>
    <n v="0"/>
    <n v="0"/>
    <x v="12"/>
  </r>
  <r>
    <s v="pausado"/>
    <x v="5"/>
    <x v="1"/>
    <x v="10"/>
    <s v="www.Chevrolet.com.br/Onix"/>
    <s v="http://www.chevrolet.com.br/veiculos/conceitos-e-futuros-lancamentos/onix/index.html"/>
    <s v=" --"/>
    <s v="Novidades"/>
    <s v="grupo de anúncios excluído"/>
    <n v="0"/>
    <n v="0"/>
    <n v="0"/>
    <x v="47"/>
  </r>
  <r>
    <s v="excluído"/>
    <x v="1"/>
    <x v="5"/>
    <x v="5"/>
    <s v="www.Chevrolet.com.br/Onix"/>
    <s v="http://www.chevrolet.com.br/veiculos/conceitos-e-futuros-lancamentos/onix/index.html"/>
    <s v=" --"/>
    <s v="Onix"/>
    <s v="grupo de anúncios excluído"/>
    <n v="0"/>
    <n v="0"/>
    <n v="0"/>
    <x v="38"/>
  </r>
  <r>
    <s v="pausado"/>
    <x v="6"/>
    <x v="9"/>
    <x v="8"/>
    <s v="www.Chevrolet.com.br/Onix"/>
    <s v="http://www.chevrolet.com.br/veiculos/todos-os-modelos/carros/onix/apresentacao.html"/>
    <s v=" --"/>
    <s v="Onix - Fotos"/>
    <s v="pausado"/>
    <n v="90"/>
    <n v="886"/>
    <n v="24.43"/>
    <x v="88"/>
  </r>
  <r>
    <s v="excluído"/>
    <x v="9"/>
    <x v="9"/>
    <x v="8"/>
    <s v="www.Chevrolet.com.br"/>
    <s v="http://www.chevrolet.com.br/veiculos/todos-os-modelos/carros/onix/apresentacao.html"/>
    <s v=" --"/>
    <s v="Onix - Propaganda"/>
    <s v="excluído"/>
    <n v="0"/>
    <n v="0"/>
    <n v="0"/>
    <x v="12"/>
  </r>
  <r>
    <s v="pausado"/>
    <x v="20"/>
    <x v="7"/>
    <x v="6"/>
    <s v="www.Chevrolet.com.br/Onix"/>
    <s v="http://www.chevrolet.com.br/veiculos/todos-os-modelos/carros/onix/apresentacao.html"/>
    <s v=" --"/>
    <s v="Onix - Chevrolet"/>
    <s v="pausado"/>
    <n v="1930"/>
    <n v="10116"/>
    <n v="290.17"/>
    <x v="69"/>
  </r>
  <r>
    <s v="pausado"/>
    <x v="26"/>
    <x v="8"/>
    <x v="7"/>
    <s v="www.Chevrolet.com.br/Onix"/>
    <s v="http://www.chevrolet.com.br/veiculos/todos-os-modelos/carros/onix/apresentacao.html"/>
    <s v=" --"/>
    <s v="Onix - MyLink"/>
    <s v="pausado"/>
    <n v="24"/>
    <n v="277"/>
    <n v="3.42"/>
    <x v="89"/>
  </r>
  <r>
    <s v="pausado"/>
    <x v="11"/>
    <x v="10"/>
    <x v="11"/>
    <s v="www.Chevrolet.com.br"/>
    <s v="http://www.chevrolet.com.br/"/>
    <s v=" --"/>
    <s v="Onix - 0KM"/>
    <s v="pausado"/>
    <n v="0"/>
    <n v="0"/>
    <n v="0"/>
    <x v="24"/>
  </r>
  <r>
    <s v="excluído"/>
    <x v="9"/>
    <x v="3"/>
    <x v="3"/>
    <s v="www.Chevrolet.com.br/Onix"/>
    <s v="http://www.chevrolet.com.br/veiculos/todos-os-modelos/carros/onix/apresentacao.html"/>
    <s v=" --"/>
    <s v="Onix - Geral"/>
    <s v="excluído"/>
    <n v="0"/>
    <n v="0"/>
    <n v="0"/>
    <x v="23"/>
  </r>
  <r>
    <s v="pausado"/>
    <x v="1"/>
    <x v="7"/>
    <x v="6"/>
    <s v="www.Chevrolet.com.br/Onix"/>
    <s v="http://www.chevrolet.com.br/veiculos/todos-os-modelos/carros/onix/apresentacao.html"/>
    <s v=" --"/>
    <s v="Onix - Chevrolet"/>
    <s v="pausado"/>
    <n v="589"/>
    <n v="3077"/>
    <n v="101.19"/>
    <x v="16"/>
  </r>
  <r>
    <s v="excluído"/>
    <x v="11"/>
    <x v="10"/>
    <x v="9"/>
    <s v="www.Chevrolet.com.br"/>
    <s v="http://www.chevrolet.com.br/"/>
    <s v=" --"/>
    <s v="Onix - Specs"/>
    <s v="excluído"/>
    <n v="0"/>
    <n v="0"/>
    <n v="0"/>
    <x v="17"/>
  </r>
  <r>
    <s v="excluído"/>
    <x v="1"/>
    <x v="8"/>
    <x v="7"/>
    <s v="www.Chevrolet.com.br/Onix"/>
    <s v="http://www.chevrolet.com.br/veiculos/todos-os-modelos/carros/onix/apresentacao.html"/>
    <s v=" --"/>
    <s v="Onix - Propaganda"/>
    <s v="excluído"/>
    <n v="0"/>
    <n v="0"/>
    <n v="0"/>
    <x v="79"/>
  </r>
  <r>
    <s v="excluído"/>
    <x v="17"/>
    <x v="1"/>
    <x v="10"/>
    <s v="www.Chevrolet.com.br/Onix"/>
    <s v="http://www.chevrolet.com.br/veiculos/conceitos-e-futuros-lancamentos/onix/index.html"/>
    <s v=" --"/>
    <s v="Fotos"/>
    <s v="grupo de anúncios excluído"/>
    <n v="0"/>
    <n v="0"/>
    <n v="0"/>
    <x v="41"/>
  </r>
  <r>
    <s v="pausado"/>
    <x v="1"/>
    <x v="7"/>
    <x v="6"/>
    <s v="www.Chevrolet.com.br/Onix"/>
    <s v="http://www.chevrolet.com.br/veiculos/todos-os-modelos/carros/onix/apresentacao.html"/>
    <s v=" --"/>
    <s v="Onix - Combustível"/>
    <s v="pausado"/>
    <n v="10"/>
    <n v="120"/>
    <n v="3.31"/>
    <x v="16"/>
  </r>
  <r>
    <s v="excluído"/>
    <x v="1"/>
    <x v="1"/>
    <x v="1"/>
    <s v="www.Chevrolet.com.br"/>
    <s v="http://www.chevrolet.com.br/veiculos/conceitos-e-futuros-lancamentos/onix/index.html"/>
    <s v=" --"/>
    <s v="Onix"/>
    <s v="grupo de anúncios excluído"/>
    <n v="0"/>
    <n v="0"/>
    <n v="0"/>
    <x v="1"/>
  </r>
  <r>
    <s v="excluído"/>
    <x v="20"/>
    <x v="9"/>
    <x v="8"/>
    <s v="www.Chevrolet.com.br"/>
    <s v="http://www.chevrolet.com.br/veiculos/todos-os-modelos/carros/onix/apresentacao.html"/>
    <s v=" --"/>
    <s v="Onix - Chevrolet"/>
    <s v="excluído"/>
    <n v="0"/>
    <n v="0"/>
    <n v="0"/>
    <x v="55"/>
  </r>
  <r>
    <s v="ativada"/>
    <x v="11"/>
    <x v="10"/>
    <x v="11"/>
    <s v="www.Chevrolet.com.br"/>
    <s v="http://www.chevrolet.com.br/"/>
    <s v=" --"/>
    <s v="Propaganda"/>
    <s v="grupo de anúncios excluído"/>
    <n v="0"/>
    <n v="0"/>
    <n v="0"/>
    <x v="24"/>
  </r>
  <r>
    <s v="pausado"/>
    <x v="5"/>
    <x v="1"/>
    <x v="10"/>
    <s v="www.Chevrolet.com.br/Onix"/>
    <s v="http://www.chevrolet.com.br/veiculos/conceitos-e-futuros-lancamentos/onix/index.html"/>
    <s v=" --"/>
    <s v="Onix LT"/>
    <s v="grupo de anúncios excluído"/>
    <n v="0"/>
    <n v="0"/>
    <n v="0"/>
    <x v="47"/>
  </r>
  <r>
    <s v="excluído"/>
    <x v="1"/>
    <x v="8"/>
    <x v="7"/>
    <s v="www.Chevrolet.com.br"/>
    <s v="http://www.chevrolet.com.br/veiculos/todos-os-modelos/carros/onix/apresentacao.html"/>
    <s v=" --"/>
    <s v="Onix - Geral"/>
    <s v="excluído"/>
    <n v="0"/>
    <n v="0"/>
    <n v="0"/>
    <x v="79"/>
  </r>
  <r>
    <s v="excluído"/>
    <x v="11"/>
    <x v="10"/>
    <x v="9"/>
    <s v="www.Chevrolet.com.br"/>
    <s v="http://www.chevrolet.com.br/"/>
    <s v=" --"/>
    <s v="Novidades"/>
    <s v="grupo de anúncios excluído"/>
    <n v="0"/>
    <n v="0"/>
    <n v="0"/>
    <x v="17"/>
  </r>
  <r>
    <s v="excluído"/>
    <x v="1"/>
    <x v="8"/>
    <x v="7"/>
    <s v="www.Chevrolet.com.br/Onix"/>
    <s v="http://www.chevrolet.com.br/veiculos/todos-os-modelos/carros/onix/apresentacao.html"/>
    <s v=" --"/>
    <s v="Onix - Novidades"/>
    <s v="excluído"/>
    <n v="0"/>
    <n v="0"/>
    <n v="0"/>
    <x v="79"/>
  </r>
  <r>
    <s v="excluído"/>
    <x v="2"/>
    <x v="1"/>
    <x v="1"/>
    <s v="www.Chevrolet.com.br"/>
    <s v="http://www.chevrolet.com.br/veiculos/conceitos-e-futuros-lancamentos/onix/index.html"/>
    <s v=" --"/>
    <s v="Onix LTZ"/>
    <s v="grupo de anúncios excluído"/>
    <n v="0"/>
    <n v="0"/>
    <n v="0"/>
    <x v="2"/>
  </r>
  <r>
    <s v="excluído"/>
    <x v="8"/>
    <x v="7"/>
    <x v="6"/>
    <s v="www.Chevrolet.com.br/Onix"/>
    <s v="http://www.chevrolet.com.br/veiculos/todos-os-modelos/carros/onix/apresentacao.html"/>
    <s v=" --"/>
    <s v="Onix - Propaganda"/>
    <s v="excluído"/>
    <n v="0"/>
    <n v="0"/>
    <n v="0"/>
    <x v="42"/>
  </r>
  <r>
    <s v="pausado"/>
    <x v="9"/>
    <x v="3"/>
    <x v="3"/>
    <s v="www.Chevrolet.com.br/Onix"/>
    <s v="http://www.chevrolet.com.br/veiculos/todos-os-modelos/carros/onix/apresentacao.html"/>
    <s v=" --"/>
    <s v="Onix - Combustível"/>
    <s v="pausado"/>
    <n v="2"/>
    <n v="34"/>
    <n v="0.96"/>
    <x v="23"/>
  </r>
  <r>
    <s v="excluído"/>
    <x v="17"/>
    <x v="1"/>
    <x v="10"/>
    <s v="www.Chevrolet.com.br/Onix"/>
    <s v="http://www.chevrolet.com.br/veiculos/conceitos-e-futuros-lancamentos/onix/index.html"/>
    <s v=" --"/>
    <s v="Novidades"/>
    <s v="grupo de anúncios excluído"/>
    <n v="0"/>
    <n v="0"/>
    <n v="0"/>
    <x v="41"/>
  </r>
  <r>
    <s v="excluído"/>
    <x v="2"/>
    <x v="7"/>
    <x v="6"/>
    <s v="www.Chevrolet.com.br/Onix"/>
    <s v="http://www.chevrolet.com.br/veiculos/todos-os-modelos/carros/onix/apresentacao.html"/>
    <s v=" --"/>
    <s v="Onix - MyLink"/>
    <s v="excluído"/>
    <n v="0"/>
    <n v="0"/>
    <n v="0"/>
    <x v="90"/>
  </r>
  <r>
    <s v="excluído"/>
    <x v="13"/>
    <x v="7"/>
    <x v="6"/>
    <s v="www.Chevrolet.com.br"/>
    <s v="http://www.chevrolet.com.br/veiculos/todos-os-modelos/carros/onix/apresentacao.html"/>
    <s v=" --"/>
    <s v="Onix - Specs"/>
    <s v="excluído"/>
    <n v="0"/>
    <n v="0"/>
    <n v="0"/>
    <x v="26"/>
  </r>
  <r>
    <s v="excluído"/>
    <x v="9"/>
    <x v="9"/>
    <x v="8"/>
    <s v="www.Chevrolet.com.br/Onix"/>
    <s v="http://www.chevrolet.com.br/veiculos/todos-os-modelos/carros/onix/apresentacao.html"/>
    <s v=" --"/>
    <s v="Onix - Câmbio"/>
    <s v="excluído"/>
    <n v="0"/>
    <n v="0"/>
    <n v="0"/>
    <x v="12"/>
  </r>
  <r>
    <s v="pausado"/>
    <x v="11"/>
    <x v="10"/>
    <x v="9"/>
    <s v="www.Chevrolet.com.br"/>
    <s v="http://www.chevrolet.com.br/"/>
    <s v=" --"/>
    <s v="Fotos"/>
    <s v="grupo de anúncios excluído"/>
    <n v="0"/>
    <n v="0"/>
    <n v="0"/>
    <x v="17"/>
  </r>
  <r>
    <s v="excluído"/>
    <x v="18"/>
    <x v="9"/>
    <x v="8"/>
    <s v="www.Chevrolet.com.br/Onix"/>
    <s v="http://www.chevrolet.com.br/veiculos/todos-os-modelos/carros/onix/apresentacao.html"/>
    <s v=" --"/>
    <s v="Onix - LTZ"/>
    <s v="excluído"/>
    <n v="0"/>
    <n v="0"/>
    <n v="0"/>
    <x v="68"/>
  </r>
  <r>
    <s v="excluído"/>
    <x v="2"/>
    <x v="4"/>
    <x v="4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31"/>
  </r>
  <r>
    <s v="excluído"/>
    <x v="17"/>
    <x v="6"/>
    <x v="4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35"/>
  </r>
  <r>
    <s v="excluído"/>
    <x v="5"/>
    <x v="6"/>
    <x v="4"/>
    <s v="www.Chevrolet.com.br/Onix"/>
    <s v="http://www.chevrolet.com.br/veiculos/conceitos-e-futuros-lancamentos/onix/index.html"/>
    <s v=" --"/>
    <s v="Onix LT"/>
    <s v="grupo de anúncios excluído"/>
    <n v="0"/>
    <n v="0"/>
    <n v="0"/>
    <x v="62"/>
  </r>
  <r>
    <s v="excluído"/>
    <x v="2"/>
    <x v="1"/>
    <x v="10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22"/>
  </r>
  <r>
    <s v="pausado"/>
    <x v="1"/>
    <x v="4"/>
    <x v="4"/>
    <s v="www.Chevrolet.com.br"/>
    <s v="http://www.chevrolet.com.br/veiculos/conceitos-e-futuros-lancamentos/onix/index.html"/>
    <s v=" --"/>
    <s v="Onix LS"/>
    <s v="grupo de anúncios excluído"/>
    <n v="0"/>
    <n v="0"/>
    <n v="0"/>
    <x v="20"/>
  </r>
  <r>
    <s v="excluído"/>
    <x v="11"/>
    <x v="10"/>
    <x v="9"/>
    <s v="www.Chevrolet.com.br"/>
    <s v="http://www.chevrolet.com.br/"/>
    <s v=" --"/>
    <s v="Onix - Fotos"/>
    <s v="excluído"/>
    <n v="0"/>
    <n v="0"/>
    <n v="0"/>
    <x v="17"/>
  </r>
  <r>
    <s v="excluído"/>
    <x v="1"/>
    <x v="7"/>
    <x v="6"/>
    <s v="www.Chevrolet.com.br/Onix"/>
    <s v="http://www.chevrolet.com.br/veiculos/todos-os-modelos/carros/onix/apresentacao.html"/>
    <s v=" --"/>
    <s v="Onix - Geral"/>
    <s v="excluído"/>
    <n v="0"/>
    <n v="0"/>
    <n v="0"/>
    <x v="16"/>
  </r>
  <r>
    <s v="excluído"/>
    <x v="2"/>
    <x v="4"/>
    <x v="4"/>
    <s v="www.Chevrolet.com.br"/>
    <s v="http://www.chevrolet.com.br/veiculos/conceitos-e-futuros-lancamentos/onix/index.html"/>
    <s v=" --"/>
    <s v="Sucessor Corsa"/>
    <s v="grupo de anúncios excluído"/>
    <n v="0"/>
    <n v="0"/>
    <n v="0"/>
    <x v="31"/>
  </r>
  <r>
    <s v="excluído"/>
    <x v="11"/>
    <x v="10"/>
    <x v="9"/>
    <s v="www.Chevrolet.com.br/Find-New-Roads"/>
    <s v="http://www.chevrolet.com.br/"/>
    <s v=" --"/>
    <s v="Propaganda"/>
    <s v="grupo de anúncios excluído"/>
    <n v="0"/>
    <n v="0"/>
    <n v="0"/>
    <x v="17"/>
  </r>
  <r>
    <s v="ativada"/>
    <x v="22"/>
    <x v="0"/>
    <x v="0"/>
    <s v="www.Chevrolet.com.br/Onix-GPS"/>
    <s v="http://www.chevrolet.com.br/carros/onix.html?cmp=Campanha:LP:120905_-_Onix:Google"/>
    <s v=" --"/>
    <s v="Onix - GPS"/>
    <s v="aprovado"/>
    <n v="21"/>
    <n v="264"/>
    <n v="9.7899999999999991"/>
    <x v="91"/>
  </r>
  <r>
    <s v="excluído"/>
    <x v="1"/>
    <x v="7"/>
    <x v="6"/>
    <s v="www.Chevrolet.com.br/Onix"/>
    <s v="http://www.chevrolet.com.br/veiculos/todos-os-modelos/carros/onix/apresentacao.html"/>
    <s v=" --"/>
    <s v="Onix - Câmbio"/>
    <s v="excluído"/>
    <n v="0"/>
    <n v="0"/>
    <n v="0"/>
    <x v="16"/>
  </r>
  <r>
    <s v="pausado"/>
    <x v="18"/>
    <x v="7"/>
    <x v="6"/>
    <s v="www.Chevrolet.com.br/Onix"/>
    <s v="http://www.chevrolet.com.br/veiculos/todos-os-modelos/carros/onix/apresentacao.html"/>
    <s v=" --"/>
    <s v="Onix - Specs"/>
    <s v="pausado"/>
    <n v="4"/>
    <n v="19"/>
    <n v="1.76"/>
    <x v="36"/>
  </r>
  <r>
    <s v="pausado"/>
    <x v="5"/>
    <x v="1"/>
    <x v="10"/>
    <s v="www.Chevrolet.com.br/Onix"/>
    <s v="http://www.chevrolet.com.br/veiculos/conceitos-e-futuros-lancamentos/onix/index.html"/>
    <s v=" --"/>
    <s v="Preço"/>
    <s v="grupo de anúncios excluído"/>
    <n v="0"/>
    <n v="0"/>
    <n v="0"/>
    <x v="47"/>
  </r>
  <r>
    <s v="excluído"/>
    <x v="26"/>
    <x v="7"/>
    <x v="6"/>
    <s v="www.Chevrolet.com.br/Onix"/>
    <s v="http://www.chevrolet.com.br/veiculos/todos-os-modelos/carros/onix/apresentacao.html"/>
    <s v=" --"/>
    <s v="Onix - MyLink"/>
    <s v="excluído"/>
    <n v="0"/>
    <n v="0"/>
    <n v="0"/>
    <x v="92"/>
  </r>
  <r>
    <s v="ativada"/>
    <x v="1"/>
    <x v="5"/>
    <x v="5"/>
    <s v="www.Chevrolet.com.br/Onix"/>
    <s v="http://www.chevrolet.com.br/veiculos/conceitos-e-futuros-lancamentos/onix/index.html"/>
    <s v=" --"/>
    <s v="Propaganda"/>
    <s v="grupo de anúncios excluído"/>
    <n v="0"/>
    <n v="0"/>
    <n v="0"/>
    <x v="38"/>
  </r>
  <r>
    <s v="excluído"/>
    <x v="1"/>
    <x v="3"/>
    <x v="3"/>
    <s v="www.Chevrolet.com.br/Onix"/>
    <s v="http://www.chevrolet.com.br/veiculos/todos-os-modelos/carros/onix/apresentacao.html"/>
    <s v=" --"/>
    <s v="Onix - Chevrolet"/>
    <s v="excluído"/>
    <n v="0"/>
    <n v="0"/>
    <n v="0"/>
    <x v="59"/>
  </r>
  <r>
    <s v="pausado"/>
    <x v="8"/>
    <x v="8"/>
    <x v="7"/>
    <s v="www.Chevrolet.com.br/Onix"/>
    <s v="http://www.chevrolet.com.br/veiculos/todos-os-modelos/carros/onix/apresentacao.html"/>
    <s v=" --"/>
    <s v="Onix - Motor"/>
    <s v="pausado"/>
    <n v="77"/>
    <n v="1046"/>
    <n v="17.920000000000002"/>
    <x v="11"/>
  </r>
  <r>
    <s v="excluído"/>
    <x v="17"/>
    <x v="1"/>
    <x v="10"/>
    <s v="www.Chevrolet.com.br/Onix"/>
    <s v="http://www.chevrolet.com.br/veiculos/conceitos-e-futuros-lancamentos/onix/index.html"/>
    <s v=" --"/>
    <s v="Onix LS"/>
    <s v="grupo de anúncios excluído"/>
    <n v="0"/>
    <n v="0"/>
    <n v="0"/>
    <x v="41"/>
  </r>
  <r>
    <s v="pausado"/>
    <x v="1"/>
    <x v="7"/>
    <x v="6"/>
    <s v="www.Chevrolet.com.br/Onix"/>
    <s v="http://www.chevrolet.com.br/veiculos/todos-os-modelos/carros/onix/apresentacao.html"/>
    <s v=" --"/>
    <s v="Onix - Câmbio"/>
    <s v="pausado"/>
    <n v="92"/>
    <n v="606"/>
    <n v="36.32"/>
    <x v="16"/>
  </r>
  <r>
    <s v="excluído"/>
    <x v="17"/>
    <x v="5"/>
    <x v="5"/>
    <s v="www.Chevrolet.com.br/Onix"/>
    <s v="http://www.chevrolet.com.br/veiculos/conceitos-e-futuros-lancamentos/onix/index.html"/>
    <s v=" --"/>
    <s v="Novidades"/>
    <s v="grupo de anúncios excluído"/>
    <n v="0"/>
    <n v="0"/>
    <n v="0"/>
    <x v="60"/>
  </r>
  <r>
    <s v="ativada"/>
    <x v="18"/>
    <x v="2"/>
    <x v="2"/>
    <s v="www.Chevrolet.com.br/Onix-GPS"/>
    <s v="http://www.chevrolet.com.br/carros/onix.html?cmp=Campanha:LP:120905_-_Onix:Google"/>
    <s v=" --"/>
    <s v="Onix - Specs"/>
    <s v="aprovado"/>
    <n v="10"/>
    <n v="85"/>
    <n v="3.17"/>
    <x v="82"/>
  </r>
  <r>
    <s v="pausado"/>
    <x v="2"/>
    <x v="1"/>
    <x v="10"/>
    <s v="www.Chevrolet.com.br/Onix"/>
    <s v="http://www.chevrolet.com.br/veiculos/conceitos-e-futuros-lancamentos/onix/index.html"/>
    <s v=" --"/>
    <s v="Fotos"/>
    <s v="grupo de anúncios excluído"/>
    <n v="0"/>
    <n v="0"/>
    <n v="0"/>
    <x v="22"/>
  </r>
  <r>
    <s v="ativada"/>
    <x v="12"/>
    <x v="0"/>
    <x v="0"/>
    <s v="www.Chevrolet.com.br/Onix-GPS"/>
    <s v="http://www.chevrolet.com.br/carros/onix.html?cmp=Campanha:LP:120905_-_Onix:Google"/>
    <s v=" --"/>
    <s v="Onix - 0KM"/>
    <s v="aprovado"/>
    <n v="50"/>
    <n v="214"/>
    <n v="8.69"/>
    <x v="93"/>
  </r>
  <r>
    <s v="excluído"/>
    <x v="2"/>
    <x v="7"/>
    <x v="6"/>
    <s v="www.Chevrolet.com.br"/>
    <s v="http://www.chevrolet.com.br/veiculos/todos-os-modelos/carros/onix/apresentacao.html"/>
    <s v=" --"/>
    <s v="Onix - MyLink"/>
    <s v="excluído"/>
    <n v="0"/>
    <n v="0"/>
    <n v="0"/>
    <x v="90"/>
  </r>
  <r>
    <s v="excluído"/>
    <x v="5"/>
    <x v="4"/>
    <x v="4"/>
    <s v="www.Chevrolet.com.br/Onix"/>
    <s v="http://www.chevrolet.com.br/veiculos/conceitos-e-futuros-lancamentos/onix/index.html"/>
    <s v=" --"/>
    <s v="Onix"/>
    <s v="grupo de anúncios excluído"/>
    <n v="0"/>
    <n v="0"/>
    <n v="0"/>
    <x v="5"/>
  </r>
  <r>
    <s v="excluído"/>
    <x v="1"/>
    <x v="4"/>
    <x v="4"/>
    <s v="www.Chevrolet.com.br/Onix"/>
    <s v="http://www.chevrolet.com.br/veiculos/conceitos-e-futuros-lancamentos/onix/index.html"/>
    <s v=" --"/>
    <s v="Propaganda"/>
    <s v="grupo de anúncios excluído"/>
    <n v="0"/>
    <n v="0"/>
    <n v="0"/>
    <x v="20"/>
  </r>
  <r>
    <s v="excluído"/>
    <x v="5"/>
    <x v="1"/>
    <x v="10"/>
    <s v="www.Chevrolet.com.br/Onix"/>
    <s v="http://www.chevrolet.com.br/veiculos/conceitos-e-futuros-lancamentos/onix/index.html"/>
    <s v=" --"/>
    <s v="Onix"/>
    <s v="grupo de anúncios excluído"/>
    <n v="0"/>
    <n v="0"/>
    <n v="0"/>
    <x v="47"/>
  </r>
  <r>
    <s v="pausado"/>
    <x v="9"/>
    <x v="3"/>
    <x v="3"/>
    <s v="www.Chevrolet.com.br/Onix"/>
    <s v="http://www.chevrolet.com.br/veiculos/todos-os-modelos/carros/onix/apresentacao.html"/>
    <s v=" --"/>
    <s v="Onix - Novidades"/>
    <s v="pausado"/>
    <n v="0"/>
    <n v="19"/>
    <n v="0"/>
    <x v="23"/>
  </r>
  <r>
    <s v="pausado"/>
    <x v="24"/>
    <x v="9"/>
    <x v="8"/>
    <s v="www.Chevrolet.com.br/Onix"/>
    <s v="http://www.chevrolet.com.br/veiculos/todos-os-modelos/carros/onix/apresentacao.html"/>
    <s v=" --"/>
    <s v="Onix - MyLink"/>
    <s v="pausado"/>
    <n v="14"/>
    <n v="249"/>
    <n v="2.79"/>
    <x v="56"/>
  </r>
  <r>
    <s v="excluído"/>
    <x v="17"/>
    <x v="6"/>
    <x v="4"/>
    <s v="www.Chevrolet.com.br/Onix"/>
    <s v="http://www.chevrolet.com.br/veiculos/conceitos-e-futuros-lancamentos/onix/index.html"/>
    <s v=" --"/>
    <s v="Onix LT"/>
    <s v="grupo de anúncios excluído"/>
    <n v="0"/>
    <n v="0"/>
    <n v="0"/>
    <x v="35"/>
  </r>
  <r>
    <s v="excluído"/>
    <x v="8"/>
    <x v="3"/>
    <x v="3"/>
    <s v="www.Chevrolet.com.br/Onix"/>
    <s v="http://www.chevrolet.com.br/veiculos/todos-os-modelos/carros/onix/apresentacao.html"/>
    <s v=" --"/>
    <s v="Onix - Carro"/>
    <s v="excluído"/>
    <n v="0"/>
    <n v="0"/>
    <n v="0"/>
    <x v="94"/>
  </r>
  <r>
    <s v="excluído"/>
    <x v="1"/>
    <x v="8"/>
    <x v="7"/>
    <s v="www.Chevrolet.com.br/Onix"/>
    <s v="http://www.chevrolet.com.br/veiculos/todos-os-modelos/carros/onix/apresentacao.html"/>
    <s v=" --"/>
    <s v="Onix - Câmbio"/>
    <s v="excluído"/>
    <n v="0"/>
    <n v="0"/>
    <n v="0"/>
    <x v="79"/>
  </r>
  <r>
    <s v="excluído"/>
    <x v="1"/>
    <x v="5"/>
    <x v="5"/>
    <s v="www.Chevrolet.com.br/Onix"/>
    <s v="http://www.chevrolet.com.br/veiculos/conceitos-e-futuros-lancamentos/onix/index.html"/>
    <s v=" --"/>
    <s v="Onix LTZ"/>
    <s v="grupo de anúncios excluído"/>
    <n v="0"/>
    <n v="0"/>
    <n v="0"/>
    <x v="38"/>
  </r>
  <r>
    <s v="excluído"/>
    <x v="4"/>
    <x v="3"/>
    <x v="3"/>
    <s v="www.Chevrolet.com.br/Onix"/>
    <s v="http://www.chevrolet.com.br/veiculos/todos-os-modelos/carros/onix/apresentacao.html"/>
    <s v=" --"/>
    <s v="Onix - Propaganda"/>
    <s v="excluído"/>
    <n v="0"/>
    <n v="0"/>
    <n v="0"/>
    <x v="4"/>
  </r>
  <r>
    <s v="ativada"/>
    <x v="2"/>
    <x v="4"/>
    <x v="4"/>
    <s v="www.Chevrolet.com.br/Onix"/>
    <s v="http://www.chevrolet.com.br/veiculos/conceitos-e-futuros-lancamentos/onix/index.html"/>
    <s v=" --"/>
    <s v="Novidades"/>
    <s v="grupo de anúncios excluído"/>
    <n v="0"/>
    <n v="0"/>
    <n v="0"/>
    <x v="31"/>
  </r>
  <r>
    <s v="excluído"/>
    <x v="1"/>
    <x v="4"/>
    <x v="4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20"/>
  </r>
  <r>
    <s v="excluído"/>
    <x v="11"/>
    <x v="10"/>
    <x v="9"/>
    <s v="www.Chevrolet.com.br"/>
    <s v="http://www.chevrolet.com.br/"/>
    <s v=" --"/>
    <s v="Onix - LTZ"/>
    <s v="excluído"/>
    <n v="0"/>
    <n v="0"/>
    <n v="0"/>
    <x v="17"/>
  </r>
  <r>
    <s v="excluído"/>
    <x v="11"/>
    <x v="10"/>
    <x v="9"/>
    <s v="www.Chevrolet.com.br/Find-New-Roads"/>
    <s v="http://www.chevrolet.com.br/"/>
    <s v=" --"/>
    <s v="Onix - LTZ"/>
    <s v="excluído"/>
    <n v="0"/>
    <n v="0"/>
    <n v="0"/>
    <x v="17"/>
  </r>
  <r>
    <s v="excluído"/>
    <x v="2"/>
    <x v="5"/>
    <x v="5"/>
    <s v="www.Chevrolet.com.br/Onix"/>
    <s v="http://www.chevrolet.com.br/veiculos/conceitos-e-futuros-lancamentos/onix/index.html"/>
    <s v=" --"/>
    <s v="Onix"/>
    <s v="grupo de anúncios excluído"/>
    <n v="0"/>
    <n v="0"/>
    <n v="0"/>
    <x v="6"/>
  </r>
  <r>
    <s v="excluído"/>
    <x v="20"/>
    <x v="3"/>
    <x v="3"/>
    <s v="www.Chevrolet.com.br/Onix"/>
    <s v="http://www.chevrolet.com.br/veiculos/todos-os-modelos/carros/onix/apresentacao.html"/>
    <s v=" --"/>
    <s v="Onix - Specs"/>
    <s v="excluído"/>
    <n v="0"/>
    <n v="0"/>
    <n v="0"/>
    <x v="95"/>
  </r>
  <r>
    <s v="excluído"/>
    <x v="1"/>
    <x v="8"/>
    <x v="7"/>
    <s v="www.Chevrolet.com.br"/>
    <s v="http://www.chevrolet.com.br/veiculos/todos-os-modelos/carros/onix/apresentacao.html"/>
    <s v=" --"/>
    <s v="Onix - Novidades"/>
    <s v="excluído"/>
    <n v="0"/>
    <n v="0"/>
    <n v="0"/>
    <x v="79"/>
  </r>
  <r>
    <s v="excluído"/>
    <x v="1"/>
    <x v="1"/>
    <x v="10"/>
    <s v="www.Chevrolet.com.br"/>
    <s v="http://www.chevrolet.com.br/veiculos/conceitos-e-futuros-lancamentos/onix/index.html"/>
    <s v=" --"/>
    <s v="Onix LS"/>
    <s v="grupo de anúncios excluído"/>
    <n v="0"/>
    <n v="0"/>
    <n v="0"/>
    <x v="21"/>
  </r>
  <r>
    <s v="excluído"/>
    <x v="26"/>
    <x v="3"/>
    <x v="3"/>
    <s v="www.Chevrolet.com.br/Onix"/>
    <s v="http://www.chevrolet.com.br/veiculos/todos-os-modelos/carros/onix/apresentacao.html"/>
    <s v=" --"/>
    <s v="Onix - MyLink"/>
    <s v="excluído"/>
    <n v="0"/>
    <n v="0"/>
    <n v="0"/>
    <x v="96"/>
  </r>
  <r>
    <s v="excluído"/>
    <x v="1"/>
    <x v="1"/>
    <x v="1"/>
    <s v="www.Chevrolet.com.br"/>
    <s v="http://www.chevrolet.com.br/veiculos/conceitos-e-futuros-lancamentos/onix/index.html"/>
    <s v=" --"/>
    <s v="Onix LT"/>
    <s v="grupo de anúncios excluído"/>
    <n v="0"/>
    <n v="0"/>
    <n v="0"/>
    <x v="1"/>
  </r>
  <r>
    <s v="excluído"/>
    <x v="1"/>
    <x v="5"/>
    <x v="5"/>
    <s v="www.Chevrolet.com.br/Onix"/>
    <s v="http://www.chevrolet.com.br/veiculos/conceitos-e-futuros-lancamentos/onix/index.html"/>
    <s v=" --"/>
    <s v="Preço"/>
    <s v="grupo de anúncios excluído"/>
    <n v="0"/>
    <n v="0"/>
    <n v="0"/>
    <x v="38"/>
  </r>
  <r>
    <s v="excluído"/>
    <x v="2"/>
    <x v="5"/>
    <x v="5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6"/>
  </r>
  <r>
    <s v="excluído"/>
    <x v="8"/>
    <x v="7"/>
    <x v="6"/>
    <s v="www.Chevrolet.com.br"/>
    <s v="http://www.chevrolet.com.br/veiculos/todos-os-modelos/carros/onix/apresentacao.html"/>
    <s v=" --"/>
    <s v="Onix - Câmbio"/>
    <s v="excluído"/>
    <n v="0"/>
    <n v="0"/>
    <n v="0"/>
    <x v="42"/>
  </r>
  <r>
    <s v="excluído"/>
    <x v="1"/>
    <x v="5"/>
    <x v="5"/>
    <s v="www.Chevrolet.com.br/Onix"/>
    <s v="http://www.chevrolet.com.br/veiculos/conceitos-e-futuros-lancamentos/onix/index.html"/>
    <s v=" --"/>
    <s v="Novidades"/>
    <s v="grupo de anúncios excluído"/>
    <n v="0"/>
    <n v="0"/>
    <n v="0"/>
    <x v="38"/>
  </r>
  <r>
    <s v="excluído"/>
    <x v="0"/>
    <x v="7"/>
    <x v="6"/>
    <s v="www.Chevrolet.com.br"/>
    <s v="http://www.chevrolet.com.br/veiculos/todos-os-modelos/carros/onix/apresentacao.html"/>
    <s v=" --"/>
    <s v="Onix - Monte o Seu"/>
    <s v="excluído"/>
    <n v="0"/>
    <n v="0"/>
    <n v="0"/>
    <x v="97"/>
  </r>
  <r>
    <s v="pausado"/>
    <x v="1"/>
    <x v="8"/>
    <x v="7"/>
    <s v="www.Chevrolet.com.br/Onix"/>
    <s v="http://www.chevrolet.com.br/veiculos/todos-os-modelos/carros/onix/apresentacao.html"/>
    <s v=" --"/>
    <s v="Onix - Combustível"/>
    <s v="pausado"/>
    <n v="4"/>
    <n v="105"/>
    <n v="2.52"/>
    <x v="79"/>
  </r>
  <r>
    <s v="excluído"/>
    <x v="20"/>
    <x v="7"/>
    <x v="6"/>
    <s v="www.Chevrolet.com.br/Onix"/>
    <s v="http://www.chevrolet.com.br/veiculos/todos-os-modelos/carros/onix/apresentacao.html"/>
    <s v=" --"/>
    <s v="Onix - Chevrolet"/>
    <s v="excluído"/>
    <n v="0"/>
    <n v="0"/>
    <n v="0"/>
    <x v="69"/>
  </r>
  <r>
    <s v="excluído"/>
    <x v="5"/>
    <x v="6"/>
    <x v="4"/>
    <s v="www.Chevrolet.com.br/Onix"/>
    <s v="http://www.chevrolet.com.br/veiculos/conceitos-e-futuros-lancamentos/onix/index.html"/>
    <s v=" --"/>
    <s v="Preço"/>
    <s v="grupo de anúncios excluído"/>
    <n v="0"/>
    <n v="0"/>
    <n v="0"/>
    <x v="62"/>
  </r>
  <r>
    <s v="excluído"/>
    <x v="4"/>
    <x v="3"/>
    <x v="3"/>
    <s v="www.Chevrolet.com.br/Onix"/>
    <s v="http://www.chevrolet.com.br/veiculos/todos-os-modelos/carros/onix/apresentacao.html"/>
    <s v=" --"/>
    <s v="Onix - Câmbio"/>
    <s v="excluído"/>
    <n v="0"/>
    <n v="0"/>
    <n v="0"/>
    <x v="4"/>
  </r>
  <r>
    <s v="ativada"/>
    <x v="19"/>
    <x v="0"/>
    <x v="0"/>
    <s v="www.Chevrolet.com.br/Onix-GPS"/>
    <s v="http://www.chevrolet.com.br/carros/onix.html?cmp=Campanha:LP:120905_-_Onix:Google"/>
    <s v=" --"/>
    <s v="Onix - Ano"/>
    <s v="aprovado"/>
    <n v="858"/>
    <n v="5778"/>
    <n v="247.71"/>
    <x v="98"/>
  </r>
  <r>
    <s v="excluído"/>
    <x v="5"/>
    <x v="6"/>
    <x v="4"/>
    <s v="www.Chevrolet.com.br/Onix"/>
    <s v="http://www.chevrolet.com.br/veiculos/conceitos-e-futuros-lancamentos/onix/index.html"/>
    <s v=" --"/>
    <s v="Onix"/>
    <s v="grupo de anúncios excluído"/>
    <n v="0"/>
    <n v="0"/>
    <n v="0"/>
    <x v="62"/>
  </r>
  <r>
    <s v="ativada"/>
    <x v="20"/>
    <x v="0"/>
    <x v="0"/>
    <s v="www.Chevrolet.com.br/Onix-GPS"/>
    <s v="http://www.chevrolet.com.br/carros/onix.html?cmp=Campanha:LP:120905_-_Onix:Google"/>
    <s v=" --"/>
    <s v="Onix - Propaganda"/>
    <s v="aprovado"/>
    <n v="5"/>
    <n v="81"/>
    <n v="1.99"/>
    <x v="43"/>
  </r>
  <r>
    <s v="excluído"/>
    <x v="18"/>
    <x v="7"/>
    <x v="6"/>
    <s v="www.Chevrolet.com.br/Onix"/>
    <s v="http://www.chevrolet.com.br/veiculos/todos-os-modelos/carros/onix/apresentacao.html"/>
    <s v=" --"/>
    <s v="Onix - LTZ"/>
    <s v="excluído"/>
    <n v="0"/>
    <n v="0"/>
    <n v="0"/>
    <x v="36"/>
  </r>
  <r>
    <s v="pausado"/>
    <x v="4"/>
    <x v="7"/>
    <x v="6"/>
    <s v="www.Chevrolet.com.br/Onix"/>
    <s v="http://www.chevrolet.com.br/veiculos/todos-os-modelos/carros/onix/apresentacao.html"/>
    <s v=" --"/>
    <s v="Onix - Ano"/>
    <s v="pausado"/>
    <n v="148"/>
    <n v="1243"/>
    <n v="38.880000000000003"/>
    <x v="99"/>
  </r>
  <r>
    <s v="excluído"/>
    <x v="2"/>
    <x v="4"/>
    <x v="4"/>
    <s v="www.Chevrolet.com.br/Onix"/>
    <s v="http://www.chevrolet.com.br/veiculos/conceitos-e-futuros-lancamentos/onix/index.html"/>
    <s v=" --"/>
    <s v="Preço"/>
    <s v="grupo de anúncios excluído"/>
    <n v="0"/>
    <n v="0"/>
    <n v="0"/>
    <x v="31"/>
  </r>
  <r>
    <s v="excluído"/>
    <x v="18"/>
    <x v="7"/>
    <x v="6"/>
    <s v="www.Chevrolet.com.br/Onix"/>
    <s v="http://www.chevrolet.com.br/veiculos/todos-os-modelos/carros/onix/apresentacao.html"/>
    <s v=" --"/>
    <s v="Onix - Specs"/>
    <s v="excluído"/>
    <n v="0"/>
    <n v="0"/>
    <n v="0"/>
    <x v="36"/>
  </r>
  <r>
    <s v="ativada"/>
    <x v="6"/>
    <x v="0"/>
    <x v="0"/>
    <s v="www.Chevrolet.com.br/Onix-GPS"/>
    <s v="http://www.chevrolet.com.br/carros/onix.html?cmp=Campanha:LP:120905_-_Onix:Google"/>
    <s v=" --"/>
    <s v="Onix - Fotos"/>
    <s v="aprovado"/>
    <n v="111"/>
    <n v="1177"/>
    <n v="27.79"/>
    <x v="100"/>
  </r>
  <r>
    <s v="ativada"/>
    <x v="18"/>
    <x v="9"/>
    <x v="8"/>
    <s v="www.Chevrolet.com.br/Onix"/>
    <s v="http://www.chevrolet.com.br/veiculos/todos-os-modelos/carros/onix/apresentacao.html"/>
    <s v=" --"/>
    <s v="Onix - LTZ"/>
    <s v="aprovado"/>
    <n v="676"/>
    <n v="4358"/>
    <n v="150.43"/>
    <x v="68"/>
  </r>
  <r>
    <s v="excluído"/>
    <x v="5"/>
    <x v="5"/>
    <x v="5"/>
    <s v="www.Chevrolet.com.br/Onix"/>
    <s v="http://www.chevrolet.com.br/veiculos/conceitos-e-futuros-lancamentos/onix/index.html"/>
    <s v=" --"/>
    <s v="Onix LS"/>
    <s v="grupo de anúncios excluído"/>
    <n v="0"/>
    <n v="0"/>
    <n v="0"/>
    <x v="34"/>
  </r>
  <r>
    <s v="excluído"/>
    <x v="4"/>
    <x v="3"/>
    <x v="3"/>
    <s v="www.Chevrolet.com.br"/>
    <s v="http://www.chevrolet.com.br/veiculos/todos-os-modelos/carros/onix/apresentacao.html"/>
    <s v=" --"/>
    <s v="Onix - Câmbio"/>
    <s v="excluído"/>
    <n v="0"/>
    <n v="0"/>
    <n v="0"/>
    <x v="4"/>
  </r>
  <r>
    <s v="ativada"/>
    <x v="13"/>
    <x v="3"/>
    <x v="3"/>
    <s v="www.Chevrolet.com.br/Onix"/>
    <s v="http://www.chevrolet.com.br/veiculos/todos-os-modelos/carros/onix/apresentacao.html"/>
    <s v=" --"/>
    <s v="Onix - LT"/>
    <s v="aprovado"/>
    <n v="190"/>
    <n v="1253"/>
    <n v="42.8"/>
    <x v="44"/>
  </r>
  <r>
    <s v="excluído"/>
    <x v="11"/>
    <x v="10"/>
    <x v="9"/>
    <s v="www.Chevrolet.com.br"/>
    <s v="http://www.chevrolet.com.br/"/>
    <s v=" --"/>
    <s v="Onix - Chevrolet"/>
    <s v="excluído"/>
    <n v="0"/>
    <n v="0"/>
    <n v="0"/>
    <x v="17"/>
  </r>
  <r>
    <s v="excluído"/>
    <x v="4"/>
    <x v="9"/>
    <x v="8"/>
    <s v="www.Chevrolet.com.br"/>
    <s v="http://www.chevrolet.com.br/veiculos/todos-os-modelos/carros/onix/apresentacao.html"/>
    <s v=" --"/>
    <s v="Onix - Propaganda"/>
    <s v="excluído"/>
    <n v="0"/>
    <n v="0"/>
    <n v="0"/>
    <x v="14"/>
  </r>
  <r>
    <s v="pausado"/>
    <x v="11"/>
    <x v="10"/>
    <x v="11"/>
    <s v="www.Chevrolet.com.br"/>
    <s v="http://www.chevrolet.com.br/"/>
    <s v=" --"/>
    <s v="Onix - Chevrolet"/>
    <s v="pausado"/>
    <n v="0"/>
    <n v="0"/>
    <n v="0"/>
    <x v="24"/>
  </r>
  <r>
    <s v="excluído"/>
    <x v="6"/>
    <x v="9"/>
    <x v="8"/>
    <s v="www.Chevrolet.com.br/Onix"/>
    <s v="http://www.chevrolet.com.br/veiculos/todos-os-modelos/carros/onix/apresentacao.html"/>
    <s v=" --"/>
    <s v="Onix - Fotos"/>
    <s v="excluído"/>
    <n v="0"/>
    <n v="0"/>
    <n v="0"/>
    <x v="88"/>
  </r>
  <r>
    <s v="pausado"/>
    <x v="12"/>
    <x v="9"/>
    <x v="8"/>
    <s v="www.Chevrolet.com.br/Onix"/>
    <s v="http://www.chevrolet.com.br/veiculos/todos-os-modelos/carros/onix/apresentacao.html"/>
    <s v=" --"/>
    <s v="Onix - 0KM"/>
    <s v="pausado"/>
    <n v="5"/>
    <n v="47"/>
    <n v="1.35"/>
    <x v="28"/>
  </r>
  <r>
    <s v="excluído"/>
    <x v="5"/>
    <x v="1"/>
    <x v="1"/>
    <s v="www.Chevrolet.com.br"/>
    <s v="http://www.chevrolet.com.br/veiculos/conceitos-e-futuros-lancamentos/onix/index.html"/>
    <s v=" --"/>
    <s v="Detalhes"/>
    <s v="grupo de anúncios excluído"/>
    <n v="0"/>
    <n v="0"/>
    <n v="0"/>
    <x v="29"/>
  </r>
  <r>
    <s v="pausado"/>
    <x v="20"/>
    <x v="3"/>
    <x v="3"/>
    <s v="www.Chevrolet.com.br/Onix"/>
    <s v="http://www.chevrolet.com.br/veiculos/todos-os-modelos/carros/onix/apresentacao.html"/>
    <s v=" --"/>
    <s v="Onix - Chevrolet"/>
    <s v="pausado"/>
    <n v="2104"/>
    <n v="10171"/>
    <n v="316.27"/>
    <x v="95"/>
  </r>
  <r>
    <s v="excluído"/>
    <x v="2"/>
    <x v="1"/>
    <x v="10"/>
    <s v="www.Chevrolet.com.br"/>
    <s v="http://www.chevrolet.com.br/veiculos/conceitos-e-futuros-lancamentos/onix/index.html"/>
    <s v=" --"/>
    <s v="Novidades"/>
    <s v="grupo de anúncios excluído"/>
    <n v="0"/>
    <n v="0"/>
    <n v="0"/>
    <x v="22"/>
  </r>
  <r>
    <s v="excluído"/>
    <x v="9"/>
    <x v="3"/>
    <x v="3"/>
    <s v="www.Chevrolet.com.br/Onix"/>
    <s v="http://www.chevrolet.com.br/veiculos/todos-os-modelos/carros/onix/apresentacao.html"/>
    <s v=" --"/>
    <s v="Onix - Combustível"/>
    <s v="excluído"/>
    <n v="0"/>
    <n v="0"/>
    <n v="0"/>
    <x v="23"/>
  </r>
  <r>
    <s v="pausado"/>
    <x v="8"/>
    <x v="3"/>
    <x v="3"/>
    <s v="www.Chevrolet.com.br/Onix"/>
    <s v="http://www.chevrolet.com.br/veiculos/todos-os-modelos/carros/onix/apresentacao.html"/>
    <s v=" --"/>
    <s v="Onix - Carro"/>
    <s v="pausado"/>
    <n v="86"/>
    <n v="879"/>
    <n v="20"/>
    <x v="94"/>
  </r>
  <r>
    <s v="pausado"/>
    <x v="2"/>
    <x v="4"/>
    <x v="4"/>
    <s v="www.Chevrolet.com.br/Onix"/>
    <s v="http://www.chevrolet.com.br/veiculos/conceitos-e-futuros-lancamentos/onix/index.html"/>
    <s v=" --"/>
    <s v="Onix"/>
    <s v="grupo de anúncios excluído"/>
    <n v="0"/>
    <n v="0"/>
    <n v="0"/>
    <x v="31"/>
  </r>
  <r>
    <s v="pausado"/>
    <x v="11"/>
    <x v="10"/>
    <x v="9"/>
    <s v="www.Chevrolet.com.br"/>
    <s v="http://www.chevrolet.com.br/"/>
    <s v=" --"/>
    <s v="Onix - LT"/>
    <s v="pausado"/>
    <n v="0"/>
    <n v="0"/>
    <n v="0"/>
    <x v="17"/>
  </r>
  <r>
    <s v="excluído"/>
    <x v="2"/>
    <x v="1"/>
    <x v="10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22"/>
  </r>
  <r>
    <s v="excluído"/>
    <x v="5"/>
    <x v="1"/>
    <x v="1"/>
    <s v="www.Chevrolet.com.br/Onix"/>
    <s v="http://www.chevrolet.com.br/veiculos/conceitos-e-futuros-lancamentos/onix/index.html"/>
    <s v=" --"/>
    <s v="Onix LS"/>
    <s v="grupo de anúncios excluído"/>
    <n v="0"/>
    <n v="0"/>
    <n v="0"/>
    <x v="29"/>
  </r>
  <r>
    <s v="pausado"/>
    <x v="4"/>
    <x v="9"/>
    <x v="8"/>
    <s v="www.Chevrolet.com.br/Onix"/>
    <s v="http://www.chevrolet.com.br/veiculos/todos-os-modelos/carros/onix/apresentacao.html"/>
    <s v=" --"/>
    <s v="Onix - Novidades"/>
    <s v="pausado"/>
    <n v="1"/>
    <n v="18"/>
    <n v="0.25"/>
    <x v="14"/>
  </r>
  <r>
    <s v="pausado"/>
    <x v="20"/>
    <x v="3"/>
    <x v="3"/>
    <s v="www.Chevrolet.com.br/Onix"/>
    <s v="http://www.chevrolet.com.br/veiculos/todos-os-modelos/carros/onix/apresentacao.html"/>
    <s v=" --"/>
    <s v="Onix - Specs"/>
    <s v="pausado"/>
    <n v="5"/>
    <n v="16"/>
    <n v="1.82"/>
    <x v="95"/>
  </r>
  <r>
    <s v="excluído"/>
    <x v="1"/>
    <x v="4"/>
    <x v="4"/>
    <s v="www.Chevrolet.com.br"/>
    <s v="http://www.chevrolet.com.br/veiculos/conceitos-e-futuros-lancamentos/onix/index.html"/>
    <s v=" --"/>
    <s v="Onix LTZ"/>
    <s v="grupo de anúncios excluído"/>
    <n v="0"/>
    <n v="0"/>
    <n v="0"/>
    <x v="20"/>
  </r>
  <r>
    <s v="pausado"/>
    <x v="8"/>
    <x v="7"/>
    <x v="6"/>
    <s v="www.Chevrolet.com.br/Onix"/>
    <s v="http://www.chevrolet.com.br/veiculos/todos-os-modelos/carros/onix/apresentacao.html"/>
    <s v=" --"/>
    <s v="Onix - Propaganda"/>
    <s v="pausado"/>
    <n v="3"/>
    <n v="156"/>
    <n v="1.19"/>
    <x v="42"/>
  </r>
  <r>
    <s v="excluído"/>
    <x v="5"/>
    <x v="1"/>
    <x v="10"/>
    <s v="www.Chevrolet.com.br"/>
    <s v="http://www.chevrolet.com.br/veiculos/conceitos-e-futuros-lancamentos/onix/index.html"/>
    <s v=" --"/>
    <s v="Preço"/>
    <s v="grupo de anúncios excluído"/>
    <n v="0"/>
    <n v="0"/>
    <n v="0"/>
    <x v="47"/>
  </r>
  <r>
    <s v="pausado"/>
    <x v="23"/>
    <x v="4"/>
    <x v="4"/>
    <s v="www.Chevrolet.com.br/Onix"/>
    <s v="http://www.chevrolet.com.br/veiculos/conceitos-e-futuros-lancamentos/onix/index.html"/>
    <s v=" --"/>
    <s v="Preço"/>
    <s v="grupo de anúncios excluído"/>
    <n v="0"/>
    <n v="0"/>
    <n v="0"/>
    <x v="50"/>
  </r>
  <r>
    <s v="pausado"/>
    <x v="5"/>
    <x v="1"/>
    <x v="10"/>
    <s v="www.Chevrolet.com.br/Onix"/>
    <s v="http://www.chevrolet.com.br/veiculos/conceitos-e-futuros-lancamentos/onix/index.html"/>
    <s v=" --"/>
    <s v="Onix LS"/>
    <s v="grupo de anúncios excluído"/>
    <n v="0"/>
    <n v="0"/>
    <n v="0"/>
    <x v="47"/>
  </r>
  <r>
    <s v="excluído"/>
    <x v="9"/>
    <x v="9"/>
    <x v="8"/>
    <s v="www.Chevrolet.com.br"/>
    <s v="http://www.chevrolet.com.br/veiculos/todos-os-modelos/carros/onix/apresentacao.html"/>
    <s v=" --"/>
    <s v="Onix - Câmbio"/>
    <s v="excluído"/>
    <n v="0"/>
    <n v="0"/>
    <n v="0"/>
    <x v="12"/>
  </r>
  <r>
    <s v="excluído"/>
    <x v="1"/>
    <x v="7"/>
    <x v="6"/>
    <s v="www.Chevrolet.com.br/Onix"/>
    <s v="http://www.chevrolet.com.br/veiculos/todos-os-modelos/carros/onix/apresentacao.html"/>
    <s v=" --"/>
    <s v="Onix - Only"/>
    <s v="excluído"/>
    <n v="0"/>
    <n v="0"/>
    <n v="0"/>
    <x v="16"/>
  </r>
  <r>
    <s v="excluído"/>
    <x v="8"/>
    <x v="7"/>
    <x v="6"/>
    <s v="www.Chevrolet.com.br/Onix"/>
    <s v="http://www.chevrolet.com.br/veiculos/todos-os-modelos/carros/onix/apresentacao.html"/>
    <s v=" --"/>
    <s v="Onix - Combustível"/>
    <s v="excluído"/>
    <n v="0"/>
    <n v="0"/>
    <n v="0"/>
    <x v="42"/>
  </r>
  <r>
    <s v="excluído"/>
    <x v="1"/>
    <x v="7"/>
    <x v="6"/>
    <s v="www.Chevrolet.com.br/Onix"/>
    <s v="http://www.chevrolet.com.br/veiculos/todos-os-modelos/carros/onix/apresentacao.html"/>
    <s v=" --"/>
    <s v="Onix - Propaganda"/>
    <s v="excluído"/>
    <n v="0"/>
    <n v="0"/>
    <n v="0"/>
    <x v="16"/>
  </r>
  <r>
    <s v="pausado"/>
    <x v="2"/>
    <x v="1"/>
    <x v="1"/>
    <s v="www.Chevrolet.com.br/Onix"/>
    <s v="http://www.chevrolet.com.br/veiculos/conceitos-e-futuros-lancamentos/onix/index.html"/>
    <s v=" --"/>
    <s v="Onix LT"/>
    <s v="grupo de anúncios excluído"/>
    <n v="0"/>
    <n v="0"/>
    <n v="0"/>
    <x v="2"/>
  </r>
  <r>
    <s v="excluído"/>
    <x v="22"/>
    <x v="8"/>
    <x v="7"/>
    <s v="www.Chevrolet.com.br/Onix"/>
    <s v="http://www.chevrolet.com.br/veiculos/todos-os-modelos/carros/onix/apresentacao.html"/>
    <s v=" --"/>
    <s v="Onix - Monte o Seu"/>
    <s v="excluído"/>
    <n v="0"/>
    <n v="0"/>
    <n v="0"/>
    <x v="101"/>
  </r>
  <r>
    <s v="pausado"/>
    <x v="1"/>
    <x v="1"/>
    <x v="1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1"/>
  </r>
  <r>
    <s v="ativada"/>
    <x v="20"/>
    <x v="2"/>
    <x v="2"/>
    <s v="www.Chevrolet.com.br/Onix-GPS"/>
    <s v="http://www.chevrolet.com.br/carros/onix.html?cmp=Campanha:LP:120905_-_Onix:Google"/>
    <s v=" --"/>
    <s v="Onix - Novidades"/>
    <s v="aprovado"/>
    <n v="7"/>
    <n v="71"/>
    <n v="4.3"/>
    <x v="102"/>
  </r>
  <r>
    <s v="excluído"/>
    <x v="5"/>
    <x v="1"/>
    <x v="1"/>
    <s v="www.Chevrolet.com.br/Onix"/>
    <s v="http://www.chevrolet.com.br/veiculos/conceitos-e-futuros-lancamentos/onix/index.html"/>
    <s v=" --"/>
    <s v="Preço"/>
    <s v="grupo de anúncios excluído"/>
    <n v="0"/>
    <n v="0"/>
    <n v="0"/>
    <x v="29"/>
  </r>
  <r>
    <s v="excluído"/>
    <x v="4"/>
    <x v="9"/>
    <x v="8"/>
    <s v="www.Chevrolet.com.br"/>
    <s v="http://www.chevrolet.com.br/veiculos/todos-os-modelos/carros/onix/apresentacao.html"/>
    <s v=" --"/>
    <s v="Onix - Ano"/>
    <s v="excluído"/>
    <n v="0"/>
    <n v="0"/>
    <n v="0"/>
    <x v="14"/>
  </r>
  <r>
    <s v="excluído"/>
    <x v="1"/>
    <x v="1"/>
    <x v="10"/>
    <s v="www.Chevrolet.com.br/Onix"/>
    <s v="http://www.chevrolet.com.br/veiculos/conceitos-e-futuros-lancamentos/onix/index.html"/>
    <s v=" --"/>
    <s v="Fotos"/>
    <s v="grupo de anúncios excluído"/>
    <n v="0"/>
    <n v="0"/>
    <n v="0"/>
    <x v="21"/>
  </r>
  <r>
    <s v="excluído"/>
    <x v="1"/>
    <x v="5"/>
    <x v="5"/>
    <s v="www.Chevrolet.com.br"/>
    <s v="http://www.chevrolet.com.br/veiculos/conceitos-e-futuros-lancamentos/onix/index.html"/>
    <s v=" --"/>
    <s v="Onix LT"/>
    <s v="grupo de anúncios excluído"/>
    <n v="0"/>
    <n v="0"/>
    <n v="0"/>
    <x v="38"/>
  </r>
  <r>
    <s v="ativada"/>
    <x v="9"/>
    <x v="2"/>
    <x v="2"/>
    <s v="www.Chevrolet.com.br/Onix-GPS"/>
    <s v="http://www.chevrolet.com.br/carros/onix.html?cmp=Campanha:LP:120905_-_Onix:Google"/>
    <s v=" --"/>
    <s v="Onix - Ano"/>
    <s v="aprovado"/>
    <n v="1326"/>
    <n v="7317"/>
    <n v="357.17"/>
    <x v="103"/>
  </r>
  <r>
    <s v="pausado"/>
    <x v="19"/>
    <x v="7"/>
    <x v="6"/>
    <s v="www.Chevrolet.com.br/Onix"/>
    <s v="http://www.chevrolet.com.br/veiculos/todos-os-modelos/carros/onix/apresentacao.html"/>
    <s v=" --"/>
    <s v="Onix - 0KM"/>
    <s v="pausado"/>
    <n v="12"/>
    <n v="54"/>
    <n v="1.97"/>
    <x v="104"/>
  </r>
  <r>
    <s v="ativada"/>
    <x v="20"/>
    <x v="2"/>
    <x v="2"/>
    <s v="www.Chevrolet.com.br/Onix-GPS"/>
    <s v="http://www.chevrolet.com.br/carros/onix.html?cmp=Campanha:LP:120905_-_Onix:Google"/>
    <s v=" --"/>
    <s v="Onix - Only"/>
    <s v="aprovado"/>
    <n v="4919"/>
    <n v="41565"/>
    <n v="1178.74"/>
    <x v="102"/>
  </r>
  <r>
    <s v="excluído"/>
    <x v="11"/>
    <x v="10"/>
    <x v="9"/>
    <s v="www.Chevrolet.com.br/Find-New-Roads"/>
    <s v="http://www.chevrolet.com.br/"/>
    <s v=" --"/>
    <s v="Onix LS"/>
    <s v="grupo de anúncios excluído"/>
    <n v="0"/>
    <n v="0"/>
    <n v="0"/>
    <x v="17"/>
  </r>
  <r>
    <s v="excluído"/>
    <x v="1"/>
    <x v="5"/>
    <x v="5"/>
    <s v="www.Chevrolet.com.br"/>
    <s v="http://www.chevrolet.com.br/veiculos/conceitos-e-futuros-lancamentos/onix/index.html"/>
    <s v=" --"/>
    <s v="Detalhes"/>
    <s v="grupo de anúncios excluído"/>
    <n v="0"/>
    <n v="0"/>
    <n v="0"/>
    <x v="38"/>
  </r>
  <r>
    <s v="excluído"/>
    <x v="4"/>
    <x v="9"/>
    <x v="8"/>
    <s v="www.Chevrolet.com.br/Onix"/>
    <s v="http://www.chevrolet.com.br/veiculos/todos-os-modelos/carros/onix/apresentacao.html"/>
    <s v=" --"/>
    <s v="Onix - Propaganda"/>
    <s v="excluído"/>
    <n v="0"/>
    <n v="0"/>
    <n v="0"/>
    <x v="14"/>
  </r>
  <r>
    <s v="excluído"/>
    <x v="9"/>
    <x v="9"/>
    <x v="8"/>
    <s v="www.Chevrolet.com.br"/>
    <s v="http://www.chevrolet.com.br/veiculos/todos-os-modelos/carros/onix/apresentacao.html"/>
    <s v=" --"/>
    <s v="Onix - Novidades"/>
    <s v="excluído"/>
    <n v="0"/>
    <n v="0"/>
    <n v="0"/>
    <x v="12"/>
  </r>
  <r>
    <s v="pausado"/>
    <x v="5"/>
    <x v="1"/>
    <x v="1"/>
    <s v="www.Chevrolet.com.br/Onix"/>
    <s v="http://www.chevrolet.com.br/veiculos/conceitos-e-futuros-lancamentos/onix/index.html"/>
    <s v=" --"/>
    <s v="Preço"/>
    <s v="grupo de anúncios excluído"/>
    <n v="0"/>
    <n v="0"/>
    <n v="0"/>
    <x v="29"/>
  </r>
  <r>
    <s v="excluído"/>
    <x v="8"/>
    <x v="8"/>
    <x v="7"/>
    <s v="www.Chevrolet.com.br"/>
    <s v="http://www.chevrolet.com.br/veiculos/todos-os-modelos/carros/onix/apresentacao.html"/>
    <s v=" --"/>
    <s v="Onix - Câmbio"/>
    <s v="excluído"/>
    <n v="0"/>
    <n v="0"/>
    <n v="0"/>
    <x v="11"/>
  </r>
  <r>
    <s v="excluído"/>
    <x v="4"/>
    <x v="9"/>
    <x v="8"/>
    <s v="www.Chevrolet.com.br/Onix"/>
    <s v="http://www.chevrolet.com.br/veiculos/todos-os-modelos/carros/onix/apresentacao.html"/>
    <s v=" --"/>
    <s v="Onix - Lançamento"/>
    <s v="excluído"/>
    <n v="0"/>
    <n v="0"/>
    <n v="0"/>
    <x v="14"/>
  </r>
  <r>
    <s v="excluído"/>
    <x v="17"/>
    <x v="4"/>
    <x v="4"/>
    <s v="www.Chevrolet.com.br/Onix"/>
    <s v="http://www.chevrolet.com.br/veiculos/conceitos-e-futuros-lancamentos/onix/index.html"/>
    <s v=" --"/>
    <s v="Onix"/>
    <s v="grupo de anúncios excluído"/>
    <n v="0"/>
    <n v="0"/>
    <n v="0"/>
    <x v="51"/>
  </r>
  <r>
    <s v="pausado"/>
    <x v="11"/>
    <x v="10"/>
    <x v="11"/>
    <s v="www.Chevrolet.com.br"/>
    <s v="http://www.chevrolet.com.br/"/>
    <s v=" --"/>
    <s v="Onix - Geral"/>
    <s v="pausado"/>
    <n v="0"/>
    <n v="0"/>
    <n v="0"/>
    <x v="24"/>
  </r>
  <r>
    <s v="excluído"/>
    <x v="8"/>
    <x v="7"/>
    <x v="6"/>
    <s v="www.Chevrolet.com.br/Onix"/>
    <s v="http://www.chevrolet.com.br/veiculos/todos-os-modelos/carros/onix/apresentacao.html"/>
    <s v=" --"/>
    <s v="Onix - Carro"/>
    <s v="excluído"/>
    <n v="0"/>
    <n v="0"/>
    <n v="0"/>
    <x v="42"/>
  </r>
  <r>
    <s v="excluído"/>
    <x v="18"/>
    <x v="3"/>
    <x v="3"/>
    <s v="www.Chevrolet.com.br/Onix"/>
    <s v="http://www.chevrolet.com.br/veiculos/todos-os-modelos/carros/onix/apresentacao.html"/>
    <s v=" --"/>
    <s v="Onix - LTZ"/>
    <s v="excluído"/>
    <n v="0"/>
    <n v="0"/>
    <n v="0"/>
    <x v="105"/>
  </r>
  <r>
    <s v="ativada"/>
    <x v="20"/>
    <x v="2"/>
    <x v="2"/>
    <s v="www.Chevrolet.com.br/Onix-GPS"/>
    <s v="http://www.chevrolet.com.br/carros/onix.html?cmp=Campanha:LP:120905_-_Onix:Google"/>
    <s v=" --"/>
    <s v="Onix - Carro"/>
    <s v="aprovado"/>
    <n v="511"/>
    <n v="3456"/>
    <n v="122.54"/>
    <x v="102"/>
  </r>
  <r>
    <s v="excluído"/>
    <x v="1"/>
    <x v="1"/>
    <x v="10"/>
    <s v="www.Chevrolet.com.br/Onix"/>
    <s v="http://www.chevrolet.com.br/veiculos/conceitos-e-futuros-lancamentos/onix/index.html"/>
    <s v=" --"/>
    <s v="Novidades"/>
    <s v="grupo de anúncios excluído"/>
    <n v="0"/>
    <n v="0"/>
    <n v="0"/>
    <x v="21"/>
  </r>
  <r>
    <s v="excluído"/>
    <x v="17"/>
    <x v="1"/>
    <x v="10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41"/>
  </r>
  <r>
    <s v="pausado"/>
    <x v="4"/>
    <x v="9"/>
    <x v="8"/>
    <s v="www.Chevrolet.com.br/Onix"/>
    <s v="http://www.chevrolet.com.br/veiculos/todos-os-modelos/carros/onix/apresentacao.html"/>
    <s v=" --"/>
    <s v="Onix - Câmbio"/>
    <s v="pausado"/>
    <n v="120"/>
    <n v="692"/>
    <n v="35.909999999999997"/>
    <x v="14"/>
  </r>
  <r>
    <s v="pausado"/>
    <x v="18"/>
    <x v="8"/>
    <x v="7"/>
    <s v="www.Chevrolet.com.br/Onix"/>
    <s v="http://www.chevrolet.com.br/veiculos/todos-os-modelos/carros/onix/apresentacao.html"/>
    <s v=" --"/>
    <s v="Onix - Specs"/>
    <s v="pausado"/>
    <n v="1"/>
    <n v="16"/>
    <n v="0.27"/>
    <x v="45"/>
  </r>
  <r>
    <s v="excluído"/>
    <x v="1"/>
    <x v="4"/>
    <x v="4"/>
    <s v="www.Chevrolet.com.br/Onix"/>
    <s v="http://www.chevrolet.com.br/veiculos/conceitos-e-futuros-lancamentos/onix/index.html"/>
    <s v=" --"/>
    <s v="Detalhes"/>
    <s v="grupo de anúncios excluído"/>
    <n v="0"/>
    <n v="0"/>
    <n v="0"/>
    <x v="20"/>
  </r>
  <r>
    <s v="pausado"/>
    <x v="5"/>
    <x v="4"/>
    <x v="4"/>
    <s v="www.Chevrolet.com.br/Onix"/>
    <s v="http://www.chevrolet.com.br/veiculos/conceitos-e-futuros-lancamentos/onix/index.html"/>
    <s v=" --"/>
    <s v="Onix"/>
    <s v="grupo de anúncios excluído"/>
    <n v="0"/>
    <n v="0"/>
    <n v="0"/>
    <x v="5"/>
  </r>
  <r>
    <s v="excluído"/>
    <x v="2"/>
    <x v="5"/>
    <x v="5"/>
    <s v="www.Chevrolet.com.br/Onix"/>
    <s v="http://www.chevrolet.com.br/veiculos/conceitos-e-futuros-lancamentos/onix/index.html"/>
    <s v=" --"/>
    <s v="Detalhes"/>
    <s v="grupo de anúncios excluído"/>
    <n v="0"/>
    <n v="0"/>
    <n v="0"/>
    <x v="6"/>
  </r>
  <r>
    <s v="pausado"/>
    <x v="2"/>
    <x v="5"/>
    <x v="5"/>
    <s v="www.Chevrolet.com.br/Onix"/>
    <s v="http://www.chevrolet.com.br/veiculos/conceitos-e-futuros-lancamentos/onix/index.html"/>
    <s v=" --"/>
    <s v="Fotos"/>
    <s v="grupo de anúncios excluído"/>
    <n v="0"/>
    <n v="0"/>
    <n v="0"/>
    <x v="6"/>
  </r>
  <r>
    <s v="excluído"/>
    <x v="19"/>
    <x v="8"/>
    <x v="7"/>
    <s v="www.Chevrolet.com.br/Onix"/>
    <s v="http://www.chevrolet.com.br/veiculos/todos-os-modelos/carros/onix/apresentacao.html"/>
    <s v=" --"/>
    <s v="Onix - 0KM"/>
    <s v="excluído"/>
    <n v="0"/>
    <n v="0"/>
    <n v="0"/>
    <x v="106"/>
  </r>
  <r>
    <s v="excluído"/>
    <x v="17"/>
    <x v="4"/>
    <x v="4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51"/>
  </r>
  <r>
    <s v="excluído"/>
    <x v="1"/>
    <x v="4"/>
    <x v="4"/>
    <s v="www.Chevrolet.com.br"/>
    <s v="http://www.chevrolet.com.br/veiculos/conceitos-e-futuros-lancamentos/onix/index.html"/>
    <s v=" --"/>
    <s v="Salão Automóvel"/>
    <s v="grupo de anúncios excluído"/>
    <n v="0"/>
    <n v="0"/>
    <n v="0"/>
    <x v="20"/>
  </r>
  <r>
    <s v="pausado"/>
    <x v="1"/>
    <x v="4"/>
    <x v="4"/>
    <s v="www.Chevrolet.com.br/Onix"/>
    <s v="http://www.chevrolet.com.br/veiculos/conceitos-e-futuros-lancamentos/onix/index.html"/>
    <s v=" --"/>
    <s v="Detalhes"/>
    <s v="grupo de anúncios excluído"/>
    <n v="0"/>
    <n v="0"/>
    <n v="0"/>
    <x v="20"/>
  </r>
  <r>
    <s v="pausado"/>
    <x v="4"/>
    <x v="3"/>
    <x v="3"/>
    <s v="www.Chevrolet.com.br/Onix"/>
    <s v="http://www.chevrolet.com.br/veiculos/todos-os-modelos/carros/onix/apresentacao.html"/>
    <s v=" --"/>
    <s v="Onix - Propaganda"/>
    <s v="pausado"/>
    <n v="7"/>
    <n v="120"/>
    <n v="2.69"/>
    <x v="4"/>
  </r>
  <r>
    <s v="excluído"/>
    <x v="22"/>
    <x v="7"/>
    <x v="6"/>
    <s v="www.Chevrolet.com.br/Onix"/>
    <s v="http://www.chevrolet.com.br/veiculos/todos-os-modelos/carros/onix/apresentacao.html"/>
    <s v=" --"/>
    <s v="Onix - Monte o Seu"/>
    <s v="excluído"/>
    <n v="0"/>
    <n v="0"/>
    <n v="0"/>
    <x v="107"/>
  </r>
  <r>
    <s v="pausado"/>
    <x v="13"/>
    <x v="7"/>
    <x v="6"/>
    <s v="www.Chevrolet.com.br/Onix"/>
    <s v="http://www.chevrolet.com.br/veiculos/todos-os-modelos/carros/onix/apresentacao.html"/>
    <s v=" --"/>
    <s v="Onix - Specs"/>
    <s v="pausado"/>
    <n v="0"/>
    <n v="24"/>
    <n v="0"/>
    <x v="26"/>
  </r>
  <r>
    <s v="excluído"/>
    <x v="1"/>
    <x v="4"/>
    <x v="4"/>
    <s v="www.Chevrolet.com.br/Onix"/>
    <s v="http://www.chevrolet.com.br/veiculos/conceitos-e-futuros-lancamentos/onix/index.html"/>
    <s v=" --"/>
    <s v="Fotos"/>
    <s v="grupo de anúncios excluído"/>
    <n v="0"/>
    <n v="0"/>
    <n v="0"/>
    <x v="20"/>
  </r>
  <r>
    <s v="excluído"/>
    <x v="2"/>
    <x v="1"/>
    <x v="10"/>
    <s v="www.Chevrolet.com.br/Onix"/>
    <s v="http://www.chevrolet.com.br/veiculos/conceitos-e-futuros-lancamentos/onix/index.html"/>
    <s v=" --"/>
    <s v="Propaganda"/>
    <s v="grupo de anúncios excluído"/>
    <n v="0"/>
    <n v="0"/>
    <n v="0"/>
    <x v="22"/>
  </r>
  <r>
    <s v="excluído"/>
    <x v="8"/>
    <x v="8"/>
    <x v="7"/>
    <s v="www.Chevrolet.com.br"/>
    <s v="http://www.chevrolet.com.br/veiculos/todos-os-modelos/carros/onix/apresentacao.html"/>
    <s v=" --"/>
    <s v="Onix - Combustível"/>
    <s v="excluído"/>
    <n v="0"/>
    <n v="0"/>
    <n v="0"/>
    <x v="11"/>
  </r>
  <r>
    <s v="pausado"/>
    <x v="2"/>
    <x v="5"/>
    <x v="5"/>
    <s v="www.Chevrolet.com.br/Onix"/>
    <s v="http://www.chevrolet.com.br/veiculos/conceitos-e-futuros-lancamentos/onix/index.html"/>
    <s v=" --"/>
    <s v="Onix LS"/>
    <s v="grupo de anúncios excluído"/>
    <n v="0"/>
    <n v="0"/>
    <n v="0"/>
    <x v="6"/>
  </r>
  <r>
    <s v="pausado"/>
    <x v="2"/>
    <x v="5"/>
    <x v="5"/>
    <s v="www.Chevrolet.com.br/Onix"/>
    <s v="http://www.chevrolet.com.br/veiculos/conceitos-e-futuros-lancamentos/onix/index.html"/>
    <s v=" --"/>
    <s v="Novidades"/>
    <s v="grupo de anúncios excluído"/>
    <n v="0"/>
    <n v="0"/>
    <n v="0"/>
    <x v="6"/>
  </r>
  <r>
    <s v="excluído"/>
    <x v="20"/>
    <x v="9"/>
    <x v="8"/>
    <s v="www.Chevrolet.com.br"/>
    <s v="http://www.chevrolet.com.br/veiculos/todos-os-modelos/carros/onix/apresentacao.html"/>
    <s v=" --"/>
    <s v="Onix - Only"/>
    <s v="excluído"/>
    <n v="0"/>
    <n v="0"/>
    <n v="0"/>
    <x v="55"/>
  </r>
  <r>
    <s v="ativada"/>
    <x v="2"/>
    <x v="5"/>
    <x v="5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6"/>
  </r>
  <r>
    <s v="excluído"/>
    <x v="1"/>
    <x v="5"/>
    <x v="5"/>
    <s v="www.Chevrolet.com.br/Onix"/>
    <s v="http://www.chevrolet.com.br/veiculos/conceitos-e-futuros-lancamentos/onix/index.html"/>
    <s v=" --"/>
    <s v="Onix LT"/>
    <s v="grupo de anúncios excluído"/>
    <n v="0"/>
    <n v="0"/>
    <n v="0"/>
    <x v="38"/>
  </r>
  <r>
    <s v="excluído"/>
    <x v="1"/>
    <x v="8"/>
    <x v="7"/>
    <s v="www.Chevrolet.com.br"/>
    <s v="http://www.chevrolet.com.br/veiculos/todos-os-modelos/carros/onix/apresentacao.html"/>
    <s v=" --"/>
    <s v="Onix - Câmbio"/>
    <s v="excluído"/>
    <n v="0"/>
    <n v="0"/>
    <n v="0"/>
    <x v="79"/>
  </r>
  <r>
    <s v="ativada"/>
    <x v="0"/>
    <x v="0"/>
    <x v="0"/>
    <s v="www.Chevrolet.com.br/Onix-GPS"/>
    <s v="http://www.chevrolet.com.br/carros/onix.html?cmp=Campanha:LP:120905_-_Onix:Google"/>
    <s v=" --"/>
    <s v="Onix - MyLink"/>
    <s v="aprovado"/>
    <n v="15"/>
    <n v="271"/>
    <n v="5.56"/>
    <x v="0"/>
  </r>
  <r>
    <s v="excluído"/>
    <x v="8"/>
    <x v="7"/>
    <x v="6"/>
    <s v="www.Chevrolet.com.br/Onix"/>
    <s v="http://www.chevrolet.com.br/veiculos/todos-os-modelos/carros/onix/apresentacao.html"/>
    <s v=" --"/>
    <s v="Onix - Câmbio"/>
    <s v="excluído"/>
    <n v="0"/>
    <n v="0"/>
    <n v="0"/>
    <x v="42"/>
  </r>
  <r>
    <s v="excluído"/>
    <x v="1"/>
    <x v="8"/>
    <x v="7"/>
    <s v="www.Chevrolet.com.br"/>
    <s v="http://www.chevrolet.com.br/veiculos/todos-os-modelos/carros/onix/apresentacao.html"/>
    <s v=" --"/>
    <s v="Onix - Lançamento"/>
    <s v="excluído"/>
    <n v="0"/>
    <n v="0"/>
    <n v="0"/>
    <x v="79"/>
  </r>
  <r>
    <s v="excluído"/>
    <x v="2"/>
    <x v="4"/>
    <x v="4"/>
    <s v="www.Chevrolet.com.br/Onix"/>
    <s v="http://www.chevrolet.com.br/veiculos/conceitos-e-futuros-lancamentos/onix/index.html"/>
    <s v=" --"/>
    <s v="Novidades"/>
    <s v="grupo de anúncios excluído"/>
    <n v="0"/>
    <n v="0"/>
    <n v="0"/>
    <x v="31"/>
  </r>
  <r>
    <s v="excluído"/>
    <x v="11"/>
    <x v="10"/>
    <x v="9"/>
    <s v="www.Chevrolet.com.br/Find-New-Roads"/>
    <s v="http://www.chevrolet.com.br/"/>
    <s v=" --"/>
    <s v="Onix - Motor"/>
    <s v="excluído"/>
    <n v="0"/>
    <n v="0"/>
    <n v="0"/>
    <x v="17"/>
  </r>
  <r>
    <s v="pausado"/>
    <x v="1"/>
    <x v="1"/>
    <x v="1"/>
    <s v="www.Chevrolet.com.br/Onix"/>
    <s v="http://www.chevrolet.com.br/veiculos/conceitos-e-futuros-lancamentos/onix/index.html"/>
    <s v=" --"/>
    <s v="Novidades"/>
    <s v="grupo de anúncios excluído"/>
    <n v="0"/>
    <n v="0"/>
    <n v="0"/>
    <x v="1"/>
  </r>
  <r>
    <s v="excluído"/>
    <x v="2"/>
    <x v="5"/>
    <x v="5"/>
    <s v="www.Chevrolet.com.br"/>
    <s v="http://www.chevrolet.com.br/veiculos/conceitos-e-futuros-lancamentos/onix/index.html"/>
    <s v=" --"/>
    <s v="Preço"/>
    <s v="grupo de anúncios excluído"/>
    <n v="0"/>
    <n v="0"/>
    <n v="0"/>
    <x v="6"/>
  </r>
  <r>
    <s v="excluído"/>
    <x v="8"/>
    <x v="7"/>
    <x v="6"/>
    <s v="www.Chevrolet.com.br"/>
    <s v="http://www.chevrolet.com.br/veiculos/todos-os-modelos/carros/onix/apresentacao.html"/>
    <s v=" --"/>
    <s v="Onix - Carro"/>
    <s v="excluído"/>
    <n v="0"/>
    <n v="0"/>
    <n v="0"/>
    <x v="42"/>
  </r>
  <r>
    <s v="excluído"/>
    <x v="5"/>
    <x v="5"/>
    <x v="5"/>
    <s v="www.Chevrolet.com.br/Onix"/>
    <s v="http://www.chevrolet.com.br/veiculos/conceitos-e-futuros-lancamentos/onix/index.html"/>
    <s v=" --"/>
    <s v="Propaganda"/>
    <s v="grupo de anúncios excluído"/>
    <n v="0"/>
    <n v="0"/>
    <n v="0"/>
    <x v="34"/>
  </r>
  <r>
    <s v="ativada"/>
    <x v="13"/>
    <x v="7"/>
    <x v="6"/>
    <s v="www.Chevrolet.com.br/Onix"/>
    <s v="http://www.chevrolet.com.br/veiculos/todos-os-modelos/carros/onix/apresentacao.html"/>
    <s v=" --"/>
    <s v="Onix - LT"/>
    <s v="aprovado"/>
    <n v="206"/>
    <n v="1271"/>
    <n v="47.8"/>
    <x v="26"/>
  </r>
  <r>
    <s v="excluído"/>
    <x v="5"/>
    <x v="4"/>
    <x v="4"/>
    <s v="www.Chevrolet.com.br"/>
    <s v="http://www.chevrolet.com.br/veiculos/conceitos-e-futuros-lancamentos/onix/index.html"/>
    <s v=" --"/>
    <s v="Sucessor Corsa"/>
    <s v="grupo de anúncios excluído"/>
    <n v="0"/>
    <n v="0"/>
    <n v="0"/>
    <x v="5"/>
  </r>
  <r>
    <s v="ativada"/>
    <x v="1"/>
    <x v="0"/>
    <x v="0"/>
    <s v="www.Chevrolet.com.br/Onix-GPS"/>
    <s v="http://www.chevrolet.com.br/carros/onix.html?cmp=Campanha:LP:120905_-_Onix:Google"/>
    <s v=" --"/>
    <s v="Onix - Preço"/>
    <s v="aprovado"/>
    <n v="1118"/>
    <n v="8262"/>
    <n v="224.03"/>
    <x v="108"/>
  </r>
  <r>
    <s v="excluído"/>
    <x v="5"/>
    <x v="6"/>
    <x v="4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62"/>
  </r>
  <r>
    <s v="excluído"/>
    <x v="17"/>
    <x v="5"/>
    <x v="5"/>
    <s v="www.Chevrolet.com.br/Onix"/>
    <s v="http://www.chevrolet.com.br/veiculos/conceitos-e-futuros-lancamentos/onix/index.html"/>
    <s v=" --"/>
    <s v="Detalhes"/>
    <s v="grupo de anúncios excluído"/>
    <n v="0"/>
    <n v="0"/>
    <n v="0"/>
    <x v="60"/>
  </r>
  <r>
    <s v="pausado"/>
    <x v="5"/>
    <x v="1"/>
    <x v="10"/>
    <s v="www.Chevrolet.com.br/Onix"/>
    <s v="http://www.chevrolet.com.br/veiculos/conceitos-e-futuros-lancamentos/onix/index.html"/>
    <s v=" --"/>
    <s v="Detalhes"/>
    <s v="grupo de anúncios excluído"/>
    <n v="0"/>
    <n v="0"/>
    <n v="0"/>
    <x v="47"/>
  </r>
  <r>
    <s v="ativada"/>
    <x v="19"/>
    <x v="0"/>
    <x v="0"/>
    <s v="www.Chevrolet.com.br/Onix-GPS"/>
    <s v="http://www.chevrolet.com.br/carros/onix.html?cmp=Campanha:LP:120905_-_Onix:Google"/>
    <s v=" --"/>
    <s v="Onix - 0KM"/>
    <s v="aprovado"/>
    <n v="82"/>
    <n v="267"/>
    <n v="16.28"/>
    <x v="98"/>
  </r>
  <r>
    <s v="pausado"/>
    <x v="9"/>
    <x v="9"/>
    <x v="8"/>
    <s v="www.Chevrolet.com.br/Onix"/>
    <s v="http://www.chevrolet.com.br/veiculos/todos-os-modelos/carros/onix/apresentacao.html"/>
    <s v=" --"/>
    <s v="Onix - Novidades"/>
    <s v="pausado"/>
    <n v="4"/>
    <n v="40"/>
    <n v="2.38"/>
    <x v="12"/>
  </r>
  <r>
    <s v="excluído"/>
    <x v="0"/>
    <x v="3"/>
    <x v="3"/>
    <s v="www.Chevrolet.com.br"/>
    <s v="http://www.chevrolet.com.br/veiculos/todos-os-modelos/carros/onix/apresentacao.html"/>
    <s v=" --"/>
    <s v="Onix - Monte o Seu"/>
    <s v="excluído"/>
    <n v="0"/>
    <n v="0"/>
    <n v="0"/>
    <x v="109"/>
  </r>
  <r>
    <s v="pausado"/>
    <x v="20"/>
    <x v="8"/>
    <x v="7"/>
    <s v="www.Chevrolet.com.br/Onix"/>
    <s v="http://www.chevrolet.com.br/veiculos/todos-os-modelos/carros/onix/apresentacao.html"/>
    <s v=" --"/>
    <s v="Onix - Only"/>
    <s v="pausado"/>
    <n v="1249"/>
    <n v="8995"/>
    <n v="223.65"/>
    <x v="63"/>
  </r>
  <r>
    <s v="ativada"/>
    <x v="3"/>
    <x v="2"/>
    <x v="2"/>
    <s v="www.Chevrolet.com.br/Onix-GPS"/>
    <s v="http://www.chevrolet.com.br/carros/onix.html?cmp=Campanha:LP:120905_-_Onix:Google"/>
    <s v=" --"/>
    <s v="Onix - Carro"/>
    <s v="aprovado"/>
    <n v="502"/>
    <n v="3936"/>
    <n v="131.41999999999999"/>
    <x v="3"/>
  </r>
  <r>
    <s v="ativada"/>
    <x v="12"/>
    <x v="2"/>
    <x v="2"/>
    <s v="www.Chevrolet.com.br/Onix-GPS"/>
    <s v="http://www.chevrolet.com.br/carros/onix.html?cmp=Campanha:LP:120905_-_Onix:Google"/>
    <s v=" --"/>
    <s v="Onix - 0KM"/>
    <s v="aprovado"/>
    <n v="49"/>
    <n v="221"/>
    <n v="9.01"/>
    <x v="110"/>
  </r>
  <r>
    <s v="excluído"/>
    <x v="2"/>
    <x v="5"/>
    <x v="5"/>
    <s v="www.Chevrolet.com.br"/>
    <s v="http://www.chevrolet.com.br/veiculos/conceitos-e-futuros-lancamentos/onix/index.html"/>
    <s v=" --"/>
    <s v="Novidades"/>
    <s v="grupo de anúncios excluído"/>
    <n v="0"/>
    <n v="0"/>
    <n v="0"/>
    <x v="6"/>
  </r>
  <r>
    <s v="excluído"/>
    <x v="1"/>
    <x v="4"/>
    <x v="4"/>
    <s v="www.Chevrolet.com.br/Onix"/>
    <s v="http://www.chevrolet.com.br/veiculos/conceitos-e-futuros-lancamentos/onix/index.html"/>
    <s v=" --"/>
    <s v="Onix LS"/>
    <s v="grupo de anúncios excluído"/>
    <n v="0"/>
    <n v="0"/>
    <n v="0"/>
    <x v="20"/>
  </r>
  <r>
    <s v="excluído"/>
    <x v="9"/>
    <x v="3"/>
    <x v="3"/>
    <s v="www.Chevrolet.com.br/Onix"/>
    <s v="http://www.chevrolet.com.br/veiculos/todos-os-modelos/carros/onix/apresentacao.html"/>
    <s v=" --"/>
    <s v="Onix - Motor"/>
    <s v="excluído"/>
    <n v="0"/>
    <n v="0"/>
    <n v="0"/>
    <x v="23"/>
  </r>
  <r>
    <s v="excluído"/>
    <x v="13"/>
    <x v="9"/>
    <x v="8"/>
    <s v="www.Chevrolet.com.br/Onix"/>
    <s v="http://www.chevrolet.com.br/veiculos/todos-os-modelos/carros/onix/apresentacao.html"/>
    <s v=" --"/>
    <s v="Onix - LT"/>
    <s v="excluído"/>
    <n v="0"/>
    <n v="0"/>
    <n v="0"/>
    <x v="111"/>
  </r>
  <r>
    <s v="excluído"/>
    <x v="4"/>
    <x v="9"/>
    <x v="8"/>
    <s v="www.Chevrolet.com.br/Onix"/>
    <s v="http://www.chevrolet.com.br/veiculos/todos-os-modelos/carros/onix/apresentacao.html"/>
    <s v=" --"/>
    <s v="Onix - Geral"/>
    <s v="excluído"/>
    <n v="0"/>
    <n v="0"/>
    <n v="0"/>
    <x v="14"/>
  </r>
  <r>
    <s v="ativada"/>
    <x v="3"/>
    <x v="2"/>
    <x v="2"/>
    <s v="www.Chevrolet.com.br/Onix-GPS"/>
    <s v="http://www.chevrolet.com.br/carros/onix.html?cmp=Campanha:LP:120905_-_Onix:Google"/>
    <s v=" --"/>
    <s v="Onix - Geral"/>
    <s v="aprovado"/>
    <n v="1"/>
    <n v="47"/>
    <n v="0.49"/>
    <x v="3"/>
  </r>
  <r>
    <s v="excluído"/>
    <x v="2"/>
    <x v="8"/>
    <x v="7"/>
    <s v="www.Chevrolet.com.br"/>
    <s v="http://www.chevrolet.com.br/veiculos/todos-os-modelos/carros/onix/apresentacao.html"/>
    <s v=" --"/>
    <s v="Onix - MyLink"/>
    <s v="excluído"/>
    <n v="0"/>
    <n v="0"/>
    <n v="0"/>
    <x v="48"/>
  </r>
  <r>
    <s v="ativada"/>
    <x v="0"/>
    <x v="0"/>
    <x v="0"/>
    <s v="www.Chevrolet.com.br/Onix-GPS"/>
    <s v="http://www.chevrolet.com.br/carros/onix.html?cmp=Campanha:LP:120905_-_Onix:Google"/>
    <s v=" --"/>
    <s v="Onix - Câmbio"/>
    <s v="aprovado"/>
    <n v="234"/>
    <n v="1376"/>
    <n v="74.27"/>
    <x v="0"/>
  </r>
  <r>
    <s v="pausado"/>
    <x v="4"/>
    <x v="3"/>
    <x v="3"/>
    <s v="www.Chevrolet.com.br/Onix"/>
    <s v="http://www.chevrolet.com.br/veiculos/todos-os-modelos/carros/onix/apresentacao.html"/>
    <s v=" --"/>
    <s v="Onix - Geral"/>
    <s v="pausado"/>
    <n v="4"/>
    <n v="52"/>
    <n v="1.64"/>
    <x v="4"/>
  </r>
  <r>
    <s v="excluído"/>
    <x v="11"/>
    <x v="10"/>
    <x v="9"/>
    <s v="www.Chevrolet.com.br"/>
    <s v="http://www.chevrolet.com.br/"/>
    <s v=" --"/>
    <s v="Onix - LS"/>
    <s v="excluído"/>
    <n v="0"/>
    <n v="0"/>
    <n v="0"/>
    <x v="17"/>
  </r>
  <r>
    <s v="pausado"/>
    <x v="15"/>
    <x v="6"/>
    <x v="4"/>
    <s v="www.Chevrolet.com.br/Onix"/>
    <s v="http://www.chevrolet.com.br/veiculos/conceitos-e-futuros-lancamentos/onix/index.html"/>
    <s v=" --"/>
    <s v="Onix LS"/>
    <s v="grupo de anúncios excluído"/>
    <n v="0"/>
    <n v="0"/>
    <n v="0"/>
    <x v="73"/>
  </r>
  <r>
    <s v="excluído"/>
    <x v="1"/>
    <x v="1"/>
    <x v="10"/>
    <s v="www.Chevrolet.com.br"/>
    <s v="http://www.chevrolet.com.br/veiculos/conceitos-e-futuros-lancamentos/onix/index.html"/>
    <s v=" --"/>
    <s v="Onix LTZ"/>
    <s v="grupo de anúncios excluído"/>
    <n v="0"/>
    <n v="0"/>
    <n v="0"/>
    <x v="21"/>
  </r>
  <r>
    <s v="excluído"/>
    <x v="4"/>
    <x v="3"/>
    <x v="3"/>
    <s v="www.Chevrolet.com.br"/>
    <s v="http://www.chevrolet.com.br/veiculos/todos-os-modelos/carros/onix/apresentacao.html"/>
    <s v=" --"/>
    <s v="Onix - Lançamento"/>
    <s v="excluído"/>
    <n v="0"/>
    <n v="0"/>
    <n v="0"/>
    <x v="4"/>
  </r>
  <r>
    <s v="excluído"/>
    <x v="1"/>
    <x v="4"/>
    <x v="4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20"/>
  </r>
  <r>
    <s v="excluído"/>
    <x v="22"/>
    <x v="3"/>
    <x v="3"/>
    <s v="www.Chevrolet.com.br/Onix"/>
    <s v="http://www.chevrolet.com.br/veiculos/todos-os-modelos/carros/onix/apresentacao.html"/>
    <s v=" --"/>
    <s v="Onix - Monte o Seu"/>
    <s v="excluído"/>
    <n v="0"/>
    <n v="0"/>
    <n v="0"/>
    <x v="57"/>
  </r>
  <r>
    <s v="excluído"/>
    <x v="2"/>
    <x v="3"/>
    <x v="3"/>
    <s v="www.Chevrolet.com.br/Onix"/>
    <s v="http://www.chevrolet.com.br/veiculos/todos-os-modelos/carros/onix/apresentacao.html"/>
    <s v=" --"/>
    <s v="Onix - MyLink"/>
    <s v="excluído"/>
    <n v="0"/>
    <n v="0"/>
    <n v="0"/>
    <x v="77"/>
  </r>
  <r>
    <s v="excluído"/>
    <x v="1"/>
    <x v="1"/>
    <x v="10"/>
    <s v="www.Chevrolet.com.br"/>
    <s v="http://www.chevrolet.com.br/veiculos/conceitos-e-futuros-lancamentos/onix/index.html"/>
    <s v=" --"/>
    <s v="Onix LT"/>
    <s v="grupo de anúncios excluído"/>
    <n v="0"/>
    <n v="0"/>
    <n v="0"/>
    <x v="21"/>
  </r>
  <r>
    <s v="pausado"/>
    <x v="11"/>
    <x v="10"/>
    <x v="11"/>
    <s v="www.Chevrolet.com.br"/>
    <s v="http://www.chevrolet.com.br/"/>
    <s v=" --"/>
    <s v="Onix - Lançamento"/>
    <s v="pausado"/>
    <n v="0"/>
    <n v="0"/>
    <n v="0"/>
    <x v="24"/>
  </r>
  <r>
    <s v="excluído"/>
    <x v="11"/>
    <x v="10"/>
    <x v="9"/>
    <s v="www.Chevrolet.com.br"/>
    <s v="http://www.chevrolet.com.br/"/>
    <s v=" --"/>
    <s v="Onix - Monte o Seu"/>
    <s v="excluído"/>
    <n v="0"/>
    <n v="0"/>
    <n v="0"/>
    <x v="17"/>
  </r>
  <r>
    <s v="ativada"/>
    <x v="9"/>
    <x v="0"/>
    <x v="0"/>
    <s v="www.Chevrolet.com.br/Onix-GPS"/>
    <s v="http://www.chevrolet.com.br/carros/onix.html?cmp=Campanha:LP:120905_-_Onix:Google"/>
    <s v=" --"/>
    <s v="Onix - Lançamento"/>
    <s v="aprovado"/>
    <n v="13"/>
    <n v="143"/>
    <n v="4.1500000000000004"/>
    <x v="112"/>
  </r>
  <r>
    <s v="excluído"/>
    <x v="5"/>
    <x v="4"/>
    <x v="4"/>
    <s v="www.Chevrolet.com.br/Onix"/>
    <s v="http://www.chevrolet.com.br/veiculos/conceitos-e-futuros-lancamentos/onix/index.html"/>
    <s v=" --"/>
    <s v="Detalhes"/>
    <s v="grupo de anúncios excluído"/>
    <n v="0"/>
    <n v="0"/>
    <n v="0"/>
    <x v="5"/>
  </r>
  <r>
    <s v="pausado"/>
    <x v="1"/>
    <x v="1"/>
    <x v="1"/>
    <s v="www.Chevrolet.com.br/Onix"/>
    <s v="http://www.chevrolet.com.br/veiculos/conceitos-e-futuros-lancamentos/onix/index.html"/>
    <s v=" --"/>
    <s v="Fotos"/>
    <s v="grupo de anúncios excluído"/>
    <n v="0"/>
    <n v="0"/>
    <n v="0"/>
    <x v="1"/>
  </r>
  <r>
    <s v="excluído"/>
    <x v="5"/>
    <x v="6"/>
    <x v="4"/>
    <s v="www.Chevrolet.com.br/Onix"/>
    <s v="http://www.chevrolet.com.br/veiculos/conceitos-e-futuros-lancamentos/onix/index.html"/>
    <s v=" --"/>
    <s v="Onix LS"/>
    <s v="grupo de anúncios excluído"/>
    <n v="0"/>
    <n v="0"/>
    <n v="0"/>
    <x v="62"/>
  </r>
  <r>
    <s v="excluído"/>
    <x v="11"/>
    <x v="10"/>
    <x v="9"/>
    <s v="www.Chevrolet.com.br/Find-New-Roads"/>
    <s v="http://www.chevrolet.com.br/"/>
    <s v=" --"/>
    <s v="Onix LTZ"/>
    <s v="grupo de anúncios excluído"/>
    <n v="0"/>
    <n v="0"/>
    <n v="0"/>
    <x v="17"/>
  </r>
  <r>
    <s v="excluído"/>
    <x v="5"/>
    <x v="1"/>
    <x v="1"/>
    <s v="www.Chevrolet.com.br"/>
    <s v="http://www.chevrolet.com.br/veiculos/conceitos-e-futuros-lancamentos/onix/index.html"/>
    <s v=" --"/>
    <s v="Onix LS"/>
    <s v="grupo de anúncios excluído"/>
    <n v="0"/>
    <n v="0"/>
    <n v="0"/>
    <x v="29"/>
  </r>
  <r>
    <s v="excluído"/>
    <x v="27"/>
    <x v="9"/>
    <x v="8"/>
    <s v="www.Chevrolet.com.br/Onix"/>
    <s v="http://www.chevrolet.com.br/veiculos/todos-os-modelos/carros/onix/apresentacao.html"/>
    <s v=" --"/>
    <s v="Onix - Preço"/>
    <s v="excluído"/>
    <n v="0"/>
    <n v="0"/>
    <n v="0"/>
    <x v="113"/>
  </r>
  <r>
    <s v="excluído"/>
    <x v="1"/>
    <x v="7"/>
    <x v="6"/>
    <s v="www.Chevrolet.com.br"/>
    <s v="http://www.chevrolet.com.br/veiculos/todos-os-modelos/carros/onix/apresentacao.html"/>
    <s v=" --"/>
    <s v="Onix - Chevrolet"/>
    <s v="excluído"/>
    <n v="0"/>
    <n v="0"/>
    <n v="0"/>
    <x v="16"/>
  </r>
  <r>
    <s v="pausado"/>
    <x v="5"/>
    <x v="1"/>
    <x v="1"/>
    <s v="www.Chevrolet.com.br/Onix"/>
    <s v="http://www.chevrolet.com.br/veiculos/conceitos-e-futuros-lancamentos/onix/index.html"/>
    <s v=" --"/>
    <s v="Onix LTZ"/>
    <s v="grupo de anúncios excluído"/>
    <n v="0"/>
    <n v="0"/>
    <n v="0"/>
    <x v="29"/>
  </r>
  <r>
    <s v="excluído"/>
    <x v="2"/>
    <x v="6"/>
    <x v="4"/>
    <s v="www.Chevrolet.com.br/Onix"/>
    <s v="http://www.chevrolet.com.br/veiculos/conceitos-e-futuros-lancamentos/onix/index.html"/>
    <s v=" --"/>
    <s v="Novidades"/>
    <s v="grupo de anúncios excluído"/>
    <n v="0"/>
    <n v="0"/>
    <n v="0"/>
    <x v="7"/>
  </r>
  <r>
    <s v="pausado"/>
    <x v="5"/>
    <x v="1"/>
    <x v="1"/>
    <s v="www.Chevrolet.com.br/Onix"/>
    <s v="http://www.chevrolet.com.br/veiculos/conceitos-e-futuros-lancamentos/onix/index.html"/>
    <s v=" --"/>
    <s v="Fotos"/>
    <s v="grupo de anúncios excluído"/>
    <n v="0"/>
    <n v="0"/>
    <n v="0"/>
    <x v="29"/>
  </r>
  <r>
    <s v="excluído"/>
    <x v="5"/>
    <x v="4"/>
    <x v="4"/>
    <s v="www.Chevrolet.com.br/Onix"/>
    <s v="http://www.chevrolet.com.br/veiculos/conceitos-e-futuros-lancamentos/onix/index.html"/>
    <s v=" --"/>
    <s v="Onix LT"/>
    <s v="grupo de anúncios excluído"/>
    <n v="0"/>
    <n v="0"/>
    <n v="0"/>
    <x v="5"/>
  </r>
  <r>
    <s v="excluído"/>
    <x v="1"/>
    <x v="7"/>
    <x v="6"/>
    <s v="www.Chevrolet.com.br"/>
    <s v="http://www.chevrolet.com.br/veiculos/todos-os-modelos/carros/onix/apresentacao.html"/>
    <s v=" --"/>
    <s v="Onix - Câmbio"/>
    <s v="excluído"/>
    <n v="0"/>
    <n v="0"/>
    <n v="0"/>
    <x v="16"/>
  </r>
  <r>
    <s v="excluído"/>
    <x v="9"/>
    <x v="3"/>
    <x v="3"/>
    <s v="www.Chevrolet.com.br/Onix"/>
    <s v="http://www.chevrolet.com.br/veiculos/todos-os-modelos/carros/onix/apresentacao.html"/>
    <s v=" --"/>
    <s v="Onix - Ano"/>
    <s v="excluído"/>
    <n v="0"/>
    <n v="0"/>
    <n v="0"/>
    <x v="23"/>
  </r>
  <r>
    <s v="excluído"/>
    <x v="13"/>
    <x v="7"/>
    <x v="6"/>
    <s v="www.Chevrolet.com.br/Onix"/>
    <s v="http://www.chevrolet.com.br/veiculos/todos-os-modelos/carros/onix/apresentacao.html"/>
    <s v=" --"/>
    <s v="Onix - LT"/>
    <s v="excluído"/>
    <n v="0"/>
    <n v="0"/>
    <n v="0"/>
    <x v="26"/>
  </r>
  <r>
    <s v="ativada"/>
    <x v="3"/>
    <x v="0"/>
    <x v="0"/>
    <s v="www.Chevrolet.com.br/Onix-GPS"/>
    <s v="http://www.chevrolet.com.br/carros/onix.html?cmp=Campanha:LP:120905_-_Onix:Google"/>
    <s v=" --"/>
    <s v="Onix - Only"/>
    <s v="aprovado"/>
    <n v="5984"/>
    <n v="48107"/>
    <n v="1376.3"/>
    <x v="66"/>
  </r>
  <r>
    <s v="ativada"/>
    <x v="5"/>
    <x v="5"/>
    <x v="5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34"/>
  </r>
  <r>
    <s v="pausado"/>
    <x v="2"/>
    <x v="1"/>
    <x v="10"/>
    <s v="www.Chevrolet.com.br/Onix"/>
    <s v="http://www.chevrolet.com.br/veiculos/conceitos-e-futuros-lancamentos/onix/index.html"/>
    <s v=" --"/>
    <s v="Onix LS"/>
    <s v="grupo de anúncios excluído"/>
    <n v="0"/>
    <n v="0"/>
    <n v="0"/>
    <x v="22"/>
  </r>
  <r>
    <s v="excluído"/>
    <x v="5"/>
    <x v="4"/>
    <x v="4"/>
    <s v="www.Chevrolet.com.br"/>
    <s v="http://www.chevrolet.com.br/veiculos/conceitos-e-futuros-lancamentos/onix/index.html"/>
    <s v=" --"/>
    <s v="Onix LT"/>
    <s v="grupo de anúncios excluído"/>
    <n v="0"/>
    <n v="0"/>
    <n v="0"/>
    <x v="5"/>
  </r>
  <r>
    <s v="excluído"/>
    <x v="10"/>
    <x v="8"/>
    <x v="7"/>
    <s v="www.Chevrolet.com.br"/>
    <s v="http://www.chevrolet.com.br/veiculos/todos-os-modelos/carros/onix/apresentacao.html"/>
    <s v=" --"/>
    <s v="Onix - Specs"/>
    <s v="excluído"/>
    <n v="0"/>
    <n v="0"/>
    <n v="0"/>
    <x v="54"/>
  </r>
  <r>
    <s v="ativada"/>
    <x v="2"/>
    <x v="4"/>
    <x v="4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31"/>
  </r>
  <r>
    <s v="pausado"/>
    <x v="1"/>
    <x v="4"/>
    <x v="4"/>
    <s v="www.Chevrolet.com.br/Onix"/>
    <s v="http://www.chevrolet.com.br/veiculos/conceitos-e-futuros-lancamentos/onix/index.html"/>
    <s v=" --"/>
    <s v="Propaganda"/>
    <s v="grupo de anúncios excluído"/>
    <n v="0"/>
    <n v="0"/>
    <n v="0"/>
    <x v="20"/>
  </r>
  <r>
    <s v="excluído"/>
    <x v="17"/>
    <x v="4"/>
    <x v="4"/>
    <s v="www.Chevrolet.com.br/Onix"/>
    <s v="http://www.chevrolet.com.br/veiculos/conceitos-e-futuros-lancamentos/onix/index.html"/>
    <s v=" --"/>
    <s v="Detalhes"/>
    <s v="grupo de anúncios excluído"/>
    <n v="0"/>
    <n v="0"/>
    <n v="0"/>
    <x v="51"/>
  </r>
  <r>
    <s v="ativada"/>
    <x v="1"/>
    <x v="4"/>
    <x v="4"/>
    <s v="www.Chevrolet.com.br/Onix"/>
    <s v="http://www.chevrolet.com.br/veiculos/conceitos-e-futuros-lancamentos/onix/index.html"/>
    <s v=" --"/>
    <s v="Onix LT"/>
    <s v="grupo de anúncios excluído"/>
    <n v="0"/>
    <n v="0"/>
    <n v="0"/>
    <x v="20"/>
  </r>
  <r>
    <s v="ativada"/>
    <x v="20"/>
    <x v="0"/>
    <x v="0"/>
    <s v="www.Chevrolet.com.br/Onix-GPS"/>
    <s v="http://www.chevrolet.com.br/carros/onix.html?cmp=Campanha:LP:120905_-_Onix:Google"/>
    <s v=" --"/>
    <s v="Onix - Câmbio"/>
    <s v="aprovado"/>
    <n v="352"/>
    <n v="1813"/>
    <n v="106.67"/>
    <x v="43"/>
  </r>
  <r>
    <s v="excluído"/>
    <x v="3"/>
    <x v="7"/>
    <x v="6"/>
    <s v="www.Chevrolet.com.br"/>
    <s v="http://www.chevrolet.com.br/veiculos/todos-os-modelos/carros/onix/apresentacao.html"/>
    <s v=" --"/>
    <s v="Onix - Carro"/>
    <s v="excluído"/>
    <n v="0"/>
    <n v="0"/>
    <n v="0"/>
    <x v="9"/>
  </r>
  <r>
    <s v="pausado"/>
    <x v="12"/>
    <x v="7"/>
    <x v="6"/>
    <s v="www.Chevrolet.com.br/Onix"/>
    <s v="http://www.chevrolet.com.br/veiculos/todos-os-modelos/carros/onix/apresentacao.html"/>
    <s v=" --"/>
    <s v="Onix - 0KM"/>
    <s v="pausado"/>
    <n v="6"/>
    <n v="50"/>
    <n v="1.52"/>
    <x v="71"/>
  </r>
  <r>
    <s v="excluído"/>
    <x v="11"/>
    <x v="10"/>
    <x v="9"/>
    <s v="www.Chevrolet.com.br"/>
    <s v="http://www.chevrolet.com.br/"/>
    <s v=" --"/>
    <s v="Onix - Ano"/>
    <s v="excluído"/>
    <n v="0"/>
    <n v="0"/>
    <n v="0"/>
    <x v="17"/>
  </r>
  <r>
    <s v="ativada"/>
    <x v="2"/>
    <x v="8"/>
    <x v="7"/>
    <s v="www.Chevrolet.com.br/Onix"/>
    <s v="http://www.chevrolet.com.br/veiculos/todos-os-modelos/carros/onix/apresentacao.html"/>
    <s v=" --"/>
    <s v="Onix - MyLink"/>
    <s v="aprovado"/>
    <n v="116"/>
    <n v="1245"/>
    <n v="39.880000000000003"/>
    <x v="48"/>
  </r>
  <r>
    <s v="ativada"/>
    <x v="0"/>
    <x v="2"/>
    <x v="2"/>
    <s v="www.Chevrolet.com.br/Onix-GPS"/>
    <s v="http://www.chevrolet.com.br/carros/onix.html?cmp=Campanha:LP:120905_-_Onix:Google"/>
    <s v=" --"/>
    <s v="Onix - Monte o Seu"/>
    <s v="aprovado"/>
    <n v="269"/>
    <n v="547"/>
    <n v="31.47"/>
    <x v="114"/>
  </r>
  <r>
    <s v="pausado"/>
    <x v="2"/>
    <x v="1"/>
    <x v="1"/>
    <s v="www.Chevrolet.com.br/Onix"/>
    <s v="http://www.chevrolet.com.br/veiculos/conceitos-e-futuros-lancamentos/onix/index.html"/>
    <s v=" --"/>
    <s v="Onix LTZ"/>
    <s v="grupo de anúncios excluído"/>
    <n v="0"/>
    <n v="0"/>
    <n v="0"/>
    <x v="2"/>
  </r>
  <r>
    <s v="excluído"/>
    <x v="11"/>
    <x v="10"/>
    <x v="9"/>
    <s v="www.Chevrolet.com.br/Find-New-Roads"/>
    <s v="http://www.chevrolet.com.br/"/>
    <s v=" --"/>
    <s v="Onix - Novidades"/>
    <s v="excluído"/>
    <n v="0"/>
    <n v="0"/>
    <n v="0"/>
    <x v="17"/>
  </r>
  <r>
    <s v="excluído"/>
    <x v="9"/>
    <x v="9"/>
    <x v="8"/>
    <s v="www.Chevrolet.com.br/Onix"/>
    <s v="http://www.chevrolet.com.br/veiculos/todos-os-modelos/carros/onix/apresentacao.html"/>
    <s v=" --"/>
    <s v="Onix - Combustível"/>
    <s v="excluído"/>
    <n v="0"/>
    <n v="0"/>
    <n v="0"/>
    <x v="12"/>
  </r>
  <r>
    <s v="excluído"/>
    <x v="1"/>
    <x v="3"/>
    <x v="3"/>
    <s v="www.Chevrolet.com.br"/>
    <s v="http://www.chevrolet.com.br/veiculos/todos-os-modelos/carros/onix/apresentacao.html"/>
    <s v=" --"/>
    <s v="Onix - Only"/>
    <s v="excluído"/>
    <n v="0"/>
    <n v="0"/>
    <n v="0"/>
    <x v="59"/>
  </r>
  <r>
    <s v="pausado"/>
    <x v="2"/>
    <x v="1"/>
    <x v="1"/>
    <s v="www.Chevrolet.com.br/Onix"/>
    <s v="http://www.chevrolet.com.br/veiculos/conceitos-e-futuros-lancamentos/onix/index.html"/>
    <s v=" --"/>
    <s v="Preço"/>
    <s v="grupo de anúncios excluído"/>
    <n v="0"/>
    <n v="0"/>
    <n v="0"/>
    <x v="2"/>
  </r>
  <r>
    <s v="ativada"/>
    <x v="2"/>
    <x v="4"/>
    <x v="4"/>
    <s v="www.Chevrolet.com.br/Onix"/>
    <s v="http://www.chevrolet.com.br/veiculos/conceitos-e-futuros-lancamentos/onix/index.html"/>
    <s v=" --"/>
    <s v="Onix LT"/>
    <s v="grupo de anúncios excluído"/>
    <n v="0"/>
    <n v="0"/>
    <n v="0"/>
    <x v="31"/>
  </r>
  <r>
    <s v="pausado"/>
    <x v="2"/>
    <x v="1"/>
    <x v="10"/>
    <s v="www.Chevrolet.com.br/Onix"/>
    <s v="http://www.chevrolet.com.br/veiculos/conceitos-e-futuros-lancamentos/onix/index.html"/>
    <s v=" --"/>
    <s v="Onix LTZ"/>
    <s v="grupo de anúncios excluído"/>
    <n v="0"/>
    <n v="0"/>
    <n v="0"/>
    <x v="22"/>
  </r>
  <r>
    <s v="excluído"/>
    <x v="2"/>
    <x v="1"/>
    <x v="10"/>
    <s v="www.Chevrolet.com.br"/>
    <s v="http://www.chevrolet.com.br/veiculos/conceitos-e-futuros-lancamentos/onix/index.html"/>
    <s v=" --"/>
    <s v="Onix"/>
    <s v="grupo de anúncios excluído"/>
    <n v="0"/>
    <n v="0"/>
    <n v="0"/>
    <x v="22"/>
  </r>
  <r>
    <s v="excluído"/>
    <x v="17"/>
    <x v="4"/>
    <x v="4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51"/>
  </r>
  <r>
    <s v="ativada"/>
    <x v="1"/>
    <x v="4"/>
    <x v="4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20"/>
  </r>
  <r>
    <s v="excluído"/>
    <x v="4"/>
    <x v="8"/>
    <x v="7"/>
    <s v="www.Chevrolet.com.br"/>
    <s v="http://www.chevrolet.com.br/veiculos/todos-os-modelos/carros/onix/apresentacao.html"/>
    <s v=" --"/>
    <s v="Onix - Ano"/>
    <s v="excluído"/>
    <n v="0"/>
    <n v="0"/>
    <n v="0"/>
    <x v="115"/>
  </r>
  <r>
    <s v="excluído"/>
    <x v="5"/>
    <x v="1"/>
    <x v="10"/>
    <s v="www.Chevrolet.com.br/Onix"/>
    <s v="http://www.chevrolet.com.br/veiculos/conceitos-e-futuros-lancamentos/onix/index.html"/>
    <s v=" --"/>
    <s v="Fotos"/>
    <s v="grupo de anúncios excluído"/>
    <n v="0"/>
    <n v="0"/>
    <n v="0"/>
    <x v="47"/>
  </r>
  <r>
    <s v="excluído"/>
    <x v="22"/>
    <x v="9"/>
    <x v="8"/>
    <s v="www.Chevrolet.com.br"/>
    <s v="http://www.chevrolet.com.br/veiculos/todos-os-modelos/carros/onix/apresentacao.html"/>
    <s v=" --"/>
    <s v="Onix - Monte o Seu"/>
    <s v="excluído"/>
    <n v="0"/>
    <n v="0"/>
    <n v="0"/>
    <x v="49"/>
  </r>
  <r>
    <s v="ativada"/>
    <x v="9"/>
    <x v="0"/>
    <x v="0"/>
    <s v="www.Chevrolet.com.br/Onix-GPS"/>
    <s v="http://www.chevrolet.com.br/carros/onix.html?cmp=Campanha:LP:120905_-_Onix:Google"/>
    <s v=" --"/>
    <s v="Onix - Ano"/>
    <s v="aprovado"/>
    <n v="1338"/>
    <n v="7470"/>
    <n v="359.67"/>
    <x v="112"/>
  </r>
  <r>
    <s v="pausado"/>
    <x v="20"/>
    <x v="9"/>
    <x v="8"/>
    <s v="www.Chevrolet.com.br/Onix"/>
    <s v="http://www.chevrolet.com.br/veiculos/todos-os-modelos/carros/onix/apresentacao.html"/>
    <s v=" --"/>
    <s v="Onix - Chevrolet"/>
    <s v="pausado"/>
    <n v="676"/>
    <n v="3207"/>
    <n v="116.58"/>
    <x v="55"/>
  </r>
  <r>
    <s v="pausado"/>
    <x v="10"/>
    <x v="8"/>
    <x v="7"/>
    <s v="www.Chevrolet.com.br/Onix"/>
    <s v="http://www.chevrolet.com.br/veiculos/todos-os-modelos/carros/onix/apresentacao.html"/>
    <s v=" --"/>
    <s v="Onix - Specs"/>
    <s v="pausado"/>
    <n v="10"/>
    <n v="71"/>
    <n v="2.98"/>
    <x v="54"/>
  </r>
  <r>
    <s v="pausado"/>
    <x v="2"/>
    <x v="1"/>
    <x v="1"/>
    <s v="www.Chevrolet.com.br/Onix"/>
    <s v="http://www.chevrolet.com.br/veiculos/conceitos-e-futuros-lancamentos/onix/index.html"/>
    <s v=" --"/>
    <s v="Onix"/>
    <s v="grupo de anúncios excluído"/>
    <n v="0"/>
    <n v="0"/>
    <n v="0"/>
    <x v="2"/>
  </r>
  <r>
    <s v="excluído"/>
    <x v="5"/>
    <x v="1"/>
    <x v="10"/>
    <s v="www.Chevrolet.com.br"/>
    <s v="http://www.chevrolet.com.br/veiculos/conceitos-e-futuros-lancamentos/onix/index.html"/>
    <s v=" --"/>
    <s v="Detalhes"/>
    <s v="grupo de anúncios excluído"/>
    <n v="0"/>
    <n v="0"/>
    <n v="0"/>
    <x v="47"/>
  </r>
  <r>
    <s v="ativada"/>
    <x v="8"/>
    <x v="2"/>
    <x v="2"/>
    <s v="www.Chevrolet.com.br/Onix-GPS"/>
    <s v="http://www.chevrolet.com.br/carros/onix.html?cmp=Campanha:LP:120905_-_Onix:Google"/>
    <s v=" --"/>
    <s v="Onix - Combustível"/>
    <s v="aprovado"/>
    <n v="13"/>
    <n v="189"/>
    <n v="6.34"/>
    <x v="116"/>
  </r>
  <r>
    <s v="excluído"/>
    <x v="5"/>
    <x v="5"/>
    <x v="5"/>
    <s v="www.Chevrolet.com.br/Onix"/>
    <s v="http://www.chevrolet.com.br/veiculos/conceitos-e-futuros-lancamentos/onix/index.html"/>
    <s v=" --"/>
    <s v="Onix"/>
    <s v="grupo de anúncios excluído"/>
    <n v="0"/>
    <n v="0"/>
    <n v="0"/>
    <x v="34"/>
  </r>
  <r>
    <s v="excluído"/>
    <x v="11"/>
    <x v="10"/>
    <x v="9"/>
    <s v="www.Chevrolet.com.br/Find-New-Roads"/>
    <s v="http://www.chevrolet.com.br/"/>
    <s v=" --"/>
    <s v="Onix - Only"/>
    <s v="excluído"/>
    <n v="0"/>
    <n v="0"/>
    <n v="0"/>
    <x v="17"/>
  </r>
  <r>
    <s v="pausado"/>
    <x v="19"/>
    <x v="9"/>
    <x v="8"/>
    <s v="www.Chevrolet.com.br/Onix"/>
    <s v="http://www.chevrolet.com.br/veiculos/todos-os-modelos/carros/onix/apresentacao.html"/>
    <s v=" --"/>
    <s v="Onix - 0KM"/>
    <s v="pausado"/>
    <n v="8"/>
    <n v="47"/>
    <n v="1.67"/>
    <x v="117"/>
  </r>
  <r>
    <s v="pausado"/>
    <x v="2"/>
    <x v="1"/>
    <x v="10"/>
    <s v="www.Chevrolet.com.br/Onix"/>
    <s v="http://www.chevrolet.com.br/veiculos/conceitos-e-futuros-lancamentos/onix/index.html"/>
    <s v=" --"/>
    <s v="Propaganda"/>
    <s v="grupo de anúncios excluído"/>
    <n v="0"/>
    <n v="0"/>
    <n v="0"/>
    <x v="22"/>
  </r>
  <r>
    <s v="pausado"/>
    <x v="1"/>
    <x v="5"/>
    <x v="5"/>
    <s v="www.Chevrolet.com.br/Onix"/>
    <s v="http://www.chevrolet.com.br/veiculos/conceitos-e-futuros-lancamentos/onix/index.html"/>
    <s v=" --"/>
    <s v="Onix LT"/>
    <s v="grupo de anúncios excluído"/>
    <n v="0"/>
    <n v="0"/>
    <n v="0"/>
    <x v="38"/>
  </r>
  <r>
    <s v="ativada"/>
    <x v="11"/>
    <x v="10"/>
    <x v="11"/>
    <s v="www.Chevrolet.com.br"/>
    <s v="http://www.chevrolet.com.br/"/>
    <s v=" --"/>
    <s v="Onix LT"/>
    <s v="grupo de anúncios excluído"/>
    <n v="0"/>
    <n v="0"/>
    <n v="0"/>
    <x v="24"/>
  </r>
  <r>
    <s v="pausado"/>
    <x v="11"/>
    <x v="10"/>
    <x v="9"/>
    <s v="www.Chevrolet.com.br"/>
    <s v="http://www.chevrolet.com.br/"/>
    <s v=" --"/>
    <s v="Onix - Preço"/>
    <s v="pausado"/>
    <n v="0"/>
    <n v="0"/>
    <n v="0"/>
    <x v="17"/>
  </r>
  <r>
    <s v="excluído"/>
    <x v="13"/>
    <x v="7"/>
    <x v="6"/>
    <s v="www.Chevrolet.com.br"/>
    <s v="http://www.chevrolet.com.br/veiculos/todos-os-modelos/carros/onix/apresentacao.html"/>
    <s v=" --"/>
    <s v="Onix - LT"/>
    <s v="excluído"/>
    <n v="0"/>
    <n v="0"/>
    <n v="0"/>
    <x v="26"/>
  </r>
  <r>
    <s v="excluído"/>
    <x v="1"/>
    <x v="5"/>
    <x v="5"/>
    <s v="www.Chevrolet.com.br/Onix"/>
    <s v="http://www.chevrolet.com.br/veiculos/conceitos-e-futuros-lancamentos/onix/index.html"/>
    <s v=" --"/>
    <s v="Fotos"/>
    <s v="grupo de anúncios excluído"/>
    <n v="0"/>
    <n v="0"/>
    <n v="0"/>
    <x v="38"/>
  </r>
  <r>
    <s v="excluído"/>
    <x v="1"/>
    <x v="1"/>
    <x v="1"/>
    <s v="www.Chevrolet.com.br"/>
    <s v="http://www.chevrolet.com.br/veiculos/conceitos-e-futuros-lancamentos/onix/index.html"/>
    <s v=" --"/>
    <s v="Onix LS"/>
    <s v="grupo de anúncios excluído"/>
    <n v="0"/>
    <n v="0"/>
    <n v="0"/>
    <x v="1"/>
  </r>
  <r>
    <s v="excluído"/>
    <x v="5"/>
    <x v="1"/>
    <x v="10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47"/>
  </r>
  <r>
    <s v="excluído"/>
    <x v="16"/>
    <x v="7"/>
    <x v="6"/>
    <s v="www.Chevrolet.com.br/Onix"/>
    <s v="http://www.chevrolet.com.br/veiculos/todos-os-modelos/carros/onix/apresentacao.html"/>
    <s v=" --"/>
    <s v="Onix - Fotos"/>
    <s v="excluído"/>
    <n v="0"/>
    <n v="0"/>
    <n v="0"/>
    <x v="80"/>
  </r>
  <r>
    <s v="excluído"/>
    <x v="11"/>
    <x v="10"/>
    <x v="9"/>
    <s v="www.Chevrolet.com.br/Find-New-Roads"/>
    <s v="http://www.chevrolet.com.br/"/>
    <s v=" --"/>
    <s v="Novidades"/>
    <s v="grupo de anúncios excluído"/>
    <n v="0"/>
    <n v="0"/>
    <n v="0"/>
    <x v="17"/>
  </r>
  <r>
    <s v="excluído"/>
    <x v="11"/>
    <x v="10"/>
    <x v="9"/>
    <s v="www.Chevrolet.com.br/Find-New-Roads"/>
    <s v="http://www.chevrolet.com.br/"/>
    <s v=" --"/>
    <s v="Onix - Preço"/>
    <s v="excluído"/>
    <n v="0"/>
    <n v="0"/>
    <n v="0"/>
    <x v="17"/>
  </r>
  <r>
    <s v="excluído"/>
    <x v="1"/>
    <x v="8"/>
    <x v="7"/>
    <s v="www.Chevrolet.com.br/Onix"/>
    <s v="http://www.chevrolet.com.br/veiculos/todos-os-modelos/carros/onix/apresentacao.html"/>
    <s v=" --"/>
    <s v="Onix - Only"/>
    <s v="excluído"/>
    <n v="0"/>
    <n v="0"/>
    <n v="0"/>
    <x v="79"/>
  </r>
  <r>
    <s v="excluído"/>
    <x v="2"/>
    <x v="6"/>
    <x v="4"/>
    <s v="www.Chevrolet.com.br/Onix"/>
    <s v="http://www.chevrolet.com.br/veiculos/conceitos-e-futuros-lancamentos/onix/index.html"/>
    <s v=" --"/>
    <s v="Onix LT"/>
    <s v="grupo de anúncios excluído"/>
    <n v="0"/>
    <n v="0"/>
    <n v="0"/>
    <x v="7"/>
  </r>
  <r>
    <s v="pausado"/>
    <x v="5"/>
    <x v="1"/>
    <x v="1"/>
    <s v="www.Chevrolet.com.br/Onix"/>
    <s v="http://www.chevrolet.com.br/veiculos/conceitos-e-futuros-lancamentos/onix/index.html"/>
    <s v=" --"/>
    <s v="Onix LS"/>
    <s v="grupo de anúncios excluído"/>
    <n v="0"/>
    <n v="0"/>
    <n v="0"/>
    <x v="29"/>
  </r>
  <r>
    <s v="excluído"/>
    <x v="8"/>
    <x v="8"/>
    <x v="7"/>
    <s v="www.Chevrolet.com.br/Onix"/>
    <s v="http://www.chevrolet.com.br/veiculos/todos-os-modelos/carros/onix/apresentacao.html"/>
    <s v=" --"/>
    <s v="Onix - Câmbio"/>
    <s v="excluído"/>
    <n v="0"/>
    <n v="0"/>
    <n v="0"/>
    <x v="11"/>
  </r>
  <r>
    <s v="excluído"/>
    <x v="4"/>
    <x v="9"/>
    <x v="8"/>
    <s v="www.Chevrolet.com.br"/>
    <s v="http://www.chevrolet.com.br/veiculos/todos-os-modelos/carros/onix/apresentacao.html"/>
    <s v=" --"/>
    <s v="Onix - Novidades"/>
    <s v="excluído"/>
    <n v="0"/>
    <n v="0"/>
    <n v="0"/>
    <x v="14"/>
  </r>
  <r>
    <s v="excluído"/>
    <x v="8"/>
    <x v="3"/>
    <x v="3"/>
    <s v="www.Chevrolet.com.br"/>
    <s v="http://www.chevrolet.com.br/veiculos/todos-os-modelos/carros/onix/apresentacao.html"/>
    <s v=" --"/>
    <s v="Onix - Carro"/>
    <s v="excluído"/>
    <n v="0"/>
    <n v="0"/>
    <n v="0"/>
    <x v="94"/>
  </r>
  <r>
    <s v="pausado"/>
    <x v="1"/>
    <x v="8"/>
    <x v="7"/>
    <s v="www.Chevrolet.com.br/Onix"/>
    <s v="http://www.chevrolet.com.br/veiculos/todos-os-modelos/carros/onix/apresentacao.html"/>
    <s v=" --"/>
    <s v="Onix - Lançamento"/>
    <s v="pausado"/>
    <n v="7"/>
    <n v="46"/>
    <n v="2.81"/>
    <x v="79"/>
  </r>
  <r>
    <s v="pausado"/>
    <x v="1"/>
    <x v="8"/>
    <x v="7"/>
    <s v="www.Chevrolet.com.br/Onix"/>
    <s v="http://www.chevrolet.com.br/veiculos/todos-os-modelos/carros/onix/apresentacao.html"/>
    <s v=" --"/>
    <s v="Onix - Novidades"/>
    <s v="pausado"/>
    <n v="2"/>
    <n v="20"/>
    <n v="0.59"/>
    <x v="79"/>
  </r>
  <r>
    <s v="pausado"/>
    <x v="18"/>
    <x v="7"/>
    <x v="6"/>
    <s v="www.Chevrolet.com.br/Onix"/>
    <s v="http://www.chevrolet.com.br/veiculos/todos-os-modelos/carros/onix/apresentacao.html"/>
    <s v=" --"/>
    <s v="Onix - LTZ"/>
    <s v="pausado"/>
    <n v="138"/>
    <n v="1013"/>
    <n v="30.46"/>
    <x v="36"/>
  </r>
  <r>
    <s v="pausado"/>
    <x v="11"/>
    <x v="10"/>
    <x v="9"/>
    <s v="www.Chevrolet.com.br"/>
    <s v="http://www.chevrolet.com.br/"/>
    <s v=" --"/>
    <s v="Onix - Carro"/>
    <s v="pausado"/>
    <n v="0"/>
    <n v="0"/>
    <n v="0"/>
    <x v="17"/>
  </r>
  <r>
    <s v="pausado"/>
    <x v="1"/>
    <x v="1"/>
    <x v="10"/>
    <s v="www.Chevrolet.com.br/Onix"/>
    <s v="http://www.chevrolet.com.br/veiculos/conceitos-e-futuros-lancamentos/onix/index.html"/>
    <s v=" --"/>
    <s v="Onix LTZ"/>
    <s v="grupo de anúncios excluído"/>
    <n v="0"/>
    <n v="0"/>
    <n v="0"/>
    <x v="21"/>
  </r>
  <r>
    <s v="excluído"/>
    <x v="5"/>
    <x v="6"/>
    <x v="4"/>
    <s v="www.Chevrolet.com.br/Onix"/>
    <s v="http://www.chevrolet.com.br/veiculos/conceitos-e-futuros-lancamentos/onix/index.html"/>
    <s v=" --"/>
    <s v="Novidades"/>
    <s v="grupo de anúncios excluído"/>
    <n v="0"/>
    <n v="0"/>
    <n v="0"/>
    <x v="62"/>
  </r>
  <r>
    <s v="pausado"/>
    <x v="8"/>
    <x v="7"/>
    <x v="6"/>
    <s v="www.Chevrolet.com.br/Onix"/>
    <s v="http://www.chevrolet.com.br/veiculos/todos-os-modelos/carros/onix/apresentacao.html"/>
    <s v=" --"/>
    <s v="Onix - Novidades"/>
    <s v="pausado"/>
    <n v="1"/>
    <n v="23"/>
    <n v="7.0000000000000007E-2"/>
    <x v="42"/>
  </r>
  <r>
    <s v="pausado"/>
    <x v="4"/>
    <x v="8"/>
    <x v="7"/>
    <s v="www.Chevrolet.com.br/Onix"/>
    <s v="http://www.chevrolet.com.br/veiculos/todos-os-modelos/carros/onix/apresentacao.html"/>
    <s v=" --"/>
    <s v="Onix - Ano"/>
    <s v="pausado"/>
    <n v="162"/>
    <n v="1277"/>
    <n v="44.18"/>
    <x v="115"/>
  </r>
  <r>
    <s v="excluído"/>
    <x v="10"/>
    <x v="7"/>
    <x v="6"/>
    <s v="www.Chevrolet.com.br/Onix"/>
    <s v="http://www.chevrolet.com.br/veiculos/todos-os-modelos/carros/onix/apresentacao.html"/>
    <s v=" --"/>
    <s v="Onix - LS"/>
    <s v="excluído"/>
    <n v="0"/>
    <n v="0"/>
    <n v="0"/>
    <x v="13"/>
  </r>
  <r>
    <s v="excluído"/>
    <x v="1"/>
    <x v="4"/>
    <x v="4"/>
    <s v="www.Chevrolet.com.br"/>
    <s v="http://www.chevrolet.com.br/veiculos/conceitos-e-futuros-lancamentos/onix/index.html"/>
    <s v=" --"/>
    <s v="Novidades"/>
    <s v="grupo de anúncios excluído"/>
    <n v="0"/>
    <n v="0"/>
    <n v="0"/>
    <x v="20"/>
  </r>
  <r>
    <s v="pausado"/>
    <x v="19"/>
    <x v="3"/>
    <x v="3"/>
    <s v="www.Chevrolet.com.br/Onix"/>
    <s v="http://www.chevrolet.com.br/veiculos/todos-os-modelos/carros/onix/apresentacao.html"/>
    <s v=" --"/>
    <s v="Onix - 0KM"/>
    <s v="pausado"/>
    <n v="44"/>
    <n v="205"/>
    <n v="6.34"/>
    <x v="118"/>
  </r>
  <r>
    <s v="excluído"/>
    <x v="11"/>
    <x v="10"/>
    <x v="9"/>
    <s v="www.Chevrolet.com.br/Find-New-Roads"/>
    <s v="http://www.chevrolet.com.br/"/>
    <s v=" --"/>
    <s v="Preço"/>
    <s v="grupo de anúncios excluído"/>
    <n v="0"/>
    <n v="0"/>
    <n v="0"/>
    <x v="17"/>
  </r>
  <r>
    <s v="excluído"/>
    <x v="5"/>
    <x v="5"/>
    <x v="5"/>
    <s v="www.Chevrolet.com.br"/>
    <s v="http://www.chevrolet.com.br/veiculos/conceitos-e-futuros-lancamentos/onix/index.html"/>
    <s v=" --"/>
    <s v="Fotos"/>
    <s v="grupo de anúncios excluído"/>
    <n v="0"/>
    <n v="0"/>
    <n v="0"/>
    <x v="34"/>
  </r>
  <r>
    <s v="excluído"/>
    <x v="9"/>
    <x v="9"/>
    <x v="8"/>
    <s v="www.Chevrolet.com.br"/>
    <s v="http://www.chevrolet.com.br/veiculos/todos-os-modelos/carros/onix/apresentacao.html"/>
    <s v=" --"/>
    <s v="Onix - Motor"/>
    <s v="excluído"/>
    <n v="0"/>
    <n v="0"/>
    <n v="0"/>
    <x v="12"/>
  </r>
  <r>
    <s v="excluído"/>
    <x v="11"/>
    <x v="10"/>
    <x v="9"/>
    <s v="www.Chevrolet.com.br"/>
    <s v="http://www.chevrolet.com.br/"/>
    <s v=" --"/>
    <s v="Onix - Only"/>
    <s v="excluído"/>
    <n v="0"/>
    <n v="0"/>
    <n v="0"/>
    <x v="17"/>
  </r>
  <r>
    <s v="pausado"/>
    <x v="25"/>
    <x v="7"/>
    <x v="6"/>
    <s v="www.Chevrolet.com.br/Onix"/>
    <s v="http://www.chevrolet.com.br/veiculos/todos-os-modelos/carros/onix/apresentacao.html"/>
    <s v=" --"/>
    <s v="Onix - Preço"/>
    <s v="pausado"/>
    <n v="517"/>
    <n v="2331"/>
    <n v="98.04"/>
    <x v="78"/>
  </r>
  <r>
    <s v="excluído"/>
    <x v="16"/>
    <x v="9"/>
    <x v="8"/>
    <s v="www.Chevrolet.com.br/Onix"/>
    <s v="http://www.chevrolet.com.br/veiculos/todos-os-modelos/carros/onix/apresentacao.html"/>
    <s v=" --"/>
    <s v="Onix - Fotos"/>
    <s v="excluído"/>
    <n v="0"/>
    <n v="0"/>
    <n v="0"/>
    <x v="72"/>
  </r>
  <r>
    <s v="pausado"/>
    <x v="5"/>
    <x v="4"/>
    <x v="4"/>
    <s v="www.Chevrolet.com.br/Onix"/>
    <s v="http://www.chevrolet.com.br/veiculos/conceitos-e-futuros-lancamentos/onix/index.html"/>
    <s v=" --"/>
    <s v="Fotos"/>
    <s v="grupo de anúncios excluído"/>
    <n v="0"/>
    <n v="0"/>
    <n v="0"/>
    <x v="5"/>
  </r>
  <r>
    <s v="pausado"/>
    <x v="1"/>
    <x v="7"/>
    <x v="6"/>
    <s v="www.Chevrolet.com.br/Onix"/>
    <s v="http://www.chevrolet.com.br/veiculos/todos-os-modelos/carros/onix/apresentacao.html"/>
    <s v=" --"/>
    <s v="Onix - Lançamento"/>
    <s v="pausado"/>
    <n v="4"/>
    <n v="41"/>
    <n v="1.73"/>
    <x v="16"/>
  </r>
  <r>
    <s v="pausado"/>
    <x v="11"/>
    <x v="10"/>
    <x v="11"/>
    <s v="www.Chevrolet.com.br"/>
    <s v="http://www.chevrolet.com.br/"/>
    <s v=" --"/>
    <s v="Onix - Carro"/>
    <s v="pausado"/>
    <n v="0"/>
    <n v="0"/>
    <n v="0"/>
    <x v="24"/>
  </r>
  <r>
    <s v="pausado"/>
    <x v="11"/>
    <x v="10"/>
    <x v="9"/>
    <s v="www.Chevrolet.com.br"/>
    <s v="http://www.chevrolet.com.br/"/>
    <s v=" --"/>
    <s v="Onix - MyLink"/>
    <s v="pausado"/>
    <n v="0"/>
    <n v="0"/>
    <n v="0"/>
    <x v="17"/>
  </r>
  <r>
    <s v="excluído"/>
    <x v="5"/>
    <x v="4"/>
    <x v="4"/>
    <s v="www.Chevrolet.com.br"/>
    <s v="http://www.chevrolet.com.br/veiculos/conceitos-e-futuros-lancamentos/onix/index.html"/>
    <s v=" --"/>
    <s v="Propaganda"/>
    <s v="grupo de anúncios excluído"/>
    <n v="0"/>
    <n v="0"/>
    <n v="0"/>
    <x v="5"/>
  </r>
  <r>
    <s v="pausado"/>
    <x v="2"/>
    <x v="5"/>
    <x v="5"/>
    <s v="www.Chevrolet.com.br/Onix"/>
    <s v="http://www.chevrolet.com.br/veiculos/conceitos-e-futuros-lancamentos/onix/index.html"/>
    <s v=" --"/>
    <s v="Onix"/>
    <s v="grupo de anúncios excluído"/>
    <n v="0"/>
    <n v="0"/>
    <n v="0"/>
    <x v="6"/>
  </r>
  <r>
    <s v="excluído"/>
    <x v="11"/>
    <x v="10"/>
    <x v="9"/>
    <s v="www.Chevrolet.com.br"/>
    <s v="http://www.chevrolet.com.br/"/>
    <s v=" --"/>
    <s v="Onix LT"/>
    <s v="grupo de anúncios excluído"/>
    <n v="0"/>
    <n v="0"/>
    <n v="0"/>
    <x v="17"/>
  </r>
  <r>
    <s v="pausado"/>
    <x v="11"/>
    <x v="10"/>
    <x v="9"/>
    <s v="www.Chevrolet.com.br"/>
    <s v="http://www.chevrolet.com.br/"/>
    <s v=" --"/>
    <s v="Preço"/>
    <s v="grupo de anúncios excluído"/>
    <n v="0"/>
    <n v="0"/>
    <n v="0"/>
    <x v="17"/>
  </r>
  <r>
    <s v="pausado"/>
    <x v="4"/>
    <x v="3"/>
    <x v="3"/>
    <s v="www.Chevrolet.com.br/Onix"/>
    <s v="http://www.chevrolet.com.br/veiculos/todos-os-modelos/carros/onix/apresentacao.html"/>
    <s v=" --"/>
    <s v="Onix - Novidades"/>
    <s v="pausado"/>
    <n v="0"/>
    <n v="17"/>
    <n v="0"/>
    <x v="4"/>
  </r>
  <r>
    <s v="excluído"/>
    <x v="2"/>
    <x v="1"/>
    <x v="10"/>
    <s v="www.Chevrolet.com.br/Onix"/>
    <s v="http://www.chevrolet.com.br/veiculos/conceitos-e-futuros-lancamentos/onix/index.html"/>
    <s v=" --"/>
    <s v="Novidades"/>
    <s v="grupo de anúncios excluído"/>
    <n v="0"/>
    <n v="0"/>
    <n v="0"/>
    <x v="22"/>
  </r>
  <r>
    <s v="excluído"/>
    <x v="5"/>
    <x v="1"/>
    <x v="1"/>
    <s v="www.Chevrolet.com.br"/>
    <s v="http://www.chevrolet.com.br/veiculos/conceitos-e-futuros-lancamentos/onix/index.html"/>
    <s v=" --"/>
    <s v="Novidades"/>
    <s v="grupo de anúncios excluído"/>
    <n v="0"/>
    <n v="0"/>
    <n v="0"/>
    <x v="29"/>
  </r>
  <r>
    <s v="excluído"/>
    <x v="16"/>
    <x v="3"/>
    <x v="3"/>
    <s v="www.Chevrolet.com.br"/>
    <s v="http://www.chevrolet.com.br/veiculos/todos-os-modelos/carros/onix/apresentacao.html"/>
    <s v=" --"/>
    <s v="Onix - Fotos"/>
    <s v="excluído"/>
    <n v="0"/>
    <n v="0"/>
    <n v="0"/>
    <x v="33"/>
  </r>
  <r>
    <s v="excluído"/>
    <x v="1"/>
    <x v="1"/>
    <x v="1"/>
    <s v="www.Chevrolet.com.br/Onix"/>
    <s v="http://www.chevrolet.com.br/veiculos/conceitos-e-futuros-lancamentos/onix/index.html"/>
    <s v=" --"/>
    <s v="Fotos"/>
    <s v="grupo de anúncios excluído"/>
    <n v="0"/>
    <n v="0"/>
    <n v="0"/>
    <x v="1"/>
  </r>
  <r>
    <s v="excluído"/>
    <x v="5"/>
    <x v="6"/>
    <x v="4"/>
    <s v="www.Chevrolet.com.br/Onix"/>
    <s v="http://www.chevrolet.com.br/veiculos/conceitos-e-futuros-lancamentos/onix/index.html"/>
    <s v=" --"/>
    <s v="Onix LTZ"/>
    <s v="grupo de anúncios excluído"/>
    <n v="0"/>
    <n v="0"/>
    <n v="0"/>
    <x v="62"/>
  </r>
  <r>
    <s v="pausado"/>
    <x v="11"/>
    <x v="10"/>
    <x v="9"/>
    <s v="www.Chevrolet.com.br"/>
    <s v="http://www.chevrolet.com.br/"/>
    <s v=" --"/>
    <s v="Onix - LS"/>
    <s v="pausado"/>
    <n v="0"/>
    <n v="0"/>
    <n v="0"/>
    <x v="17"/>
  </r>
  <r>
    <s v="excluído"/>
    <x v="11"/>
    <x v="10"/>
    <x v="9"/>
    <s v="www.Chevrolet.com.br"/>
    <s v="http://www.chevrolet.com.br/"/>
    <s v=" --"/>
    <s v="Onix - Lançamento"/>
    <s v="excluído"/>
    <n v="0"/>
    <n v="0"/>
    <n v="0"/>
    <x v="17"/>
  </r>
  <r>
    <s v="pausado"/>
    <x v="0"/>
    <x v="8"/>
    <x v="7"/>
    <s v="www.Chevrolet.com.br/Onix"/>
    <s v="http://www.chevrolet.com.br/veiculos/todos-os-modelos/carros/onix/apresentacao.html"/>
    <s v=" --"/>
    <s v="Onix - Monte o Seu"/>
    <s v="pausado"/>
    <n v="28"/>
    <n v="69"/>
    <n v="2.2000000000000002"/>
    <x v="58"/>
  </r>
  <r>
    <s v="excluído"/>
    <x v="1"/>
    <x v="4"/>
    <x v="4"/>
    <s v="www.Chevrolet.com.br"/>
    <s v="http://www.chevrolet.com.br/veiculos/conceitos-e-futuros-lancamentos/onix/index.html"/>
    <s v=" --"/>
    <s v="Detalhes"/>
    <s v="grupo de anúncios excluído"/>
    <n v="0"/>
    <n v="0"/>
    <n v="0"/>
    <x v="20"/>
  </r>
  <r>
    <s v="excluído"/>
    <x v="5"/>
    <x v="4"/>
    <x v="4"/>
    <s v="www.Chevrolet.com.br"/>
    <s v="http://www.chevrolet.com.br/veiculos/conceitos-e-futuros-lancamentos/onix/index.html"/>
    <s v=" --"/>
    <s v="Salão Automóvel"/>
    <s v="grupo de anúncios excluído"/>
    <n v="0"/>
    <n v="0"/>
    <n v="0"/>
    <x v="5"/>
  </r>
  <r>
    <s v="excluído"/>
    <x v="1"/>
    <x v="8"/>
    <x v="7"/>
    <s v="www.Chevrolet.com.br/Onix"/>
    <s v="http://www.chevrolet.com.br/veiculos/todos-os-modelos/carros/onix/apresentacao.html"/>
    <s v=" --"/>
    <s v="Onix - Geral"/>
    <s v="excluído"/>
    <n v="0"/>
    <n v="0"/>
    <n v="0"/>
    <x v="79"/>
  </r>
  <r>
    <s v="excluído"/>
    <x v="1"/>
    <x v="5"/>
    <x v="5"/>
    <s v="www.Chevrolet.com.br"/>
    <s v="http://www.chevrolet.com.br/veiculos/conceitos-e-futuros-lancamentos/onix/index.html"/>
    <s v=" --"/>
    <s v="Sucessor Corsa"/>
    <s v="grupo de anúncios excluído"/>
    <n v="0"/>
    <n v="0"/>
    <n v="0"/>
    <x v="38"/>
  </r>
  <r>
    <s v="excluído"/>
    <x v="17"/>
    <x v="4"/>
    <x v="4"/>
    <s v="www.Chevrolet.com.br/Onix"/>
    <s v="http://www.chevrolet.com.br/veiculos/conceitos-e-futuros-lancamentos/onix/index.html"/>
    <s v=" --"/>
    <s v="Propaganda"/>
    <s v="grupo de anúncios excluído"/>
    <n v="0"/>
    <n v="0"/>
    <n v="0"/>
    <x v="51"/>
  </r>
  <r>
    <s v="pausado"/>
    <x v="12"/>
    <x v="3"/>
    <x v="3"/>
    <s v="www.Chevrolet.com.br/Onix"/>
    <s v="http://www.chevrolet.com.br/veiculos/todos-os-modelos/carros/onix/apresentacao.html"/>
    <s v=" --"/>
    <s v="Onix - 0KM"/>
    <s v="pausado"/>
    <n v="11"/>
    <n v="60"/>
    <n v="1.06"/>
    <x v="75"/>
  </r>
  <r>
    <s v="excluído"/>
    <x v="17"/>
    <x v="1"/>
    <x v="10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41"/>
  </r>
  <r>
    <s v="excluído"/>
    <x v="2"/>
    <x v="1"/>
    <x v="1"/>
    <s v="www.Chevrolet.com.br"/>
    <s v="http://www.chevrolet.com.br/veiculos/conceitos-e-futuros-lancamentos/onix/index.html"/>
    <s v=" --"/>
    <s v="Detalhes"/>
    <s v="grupo de anúncios excluído"/>
    <n v="0"/>
    <n v="0"/>
    <n v="0"/>
    <x v="2"/>
  </r>
  <r>
    <s v="excluído"/>
    <x v="2"/>
    <x v="1"/>
    <x v="1"/>
    <s v="www.Chevrolet.com.br"/>
    <s v="http://www.chevrolet.com.br/veiculos/conceitos-e-futuros-lancamentos/onix/index.html"/>
    <s v=" --"/>
    <s v="Fotos"/>
    <s v="grupo de anúncios excluído"/>
    <n v="0"/>
    <n v="0"/>
    <n v="0"/>
    <x v="2"/>
  </r>
  <r>
    <s v="pausado"/>
    <x v="26"/>
    <x v="3"/>
    <x v="3"/>
    <s v="www.Chevrolet.com.br/Onix"/>
    <s v="http://www.chevrolet.com.br/veiculos/todos-os-modelos/carros/onix/apresentacao.html"/>
    <s v=" --"/>
    <s v="Onix - MyLink"/>
    <s v="pausado"/>
    <n v="21"/>
    <n v="290"/>
    <n v="3.23"/>
    <x v="96"/>
  </r>
  <r>
    <s v="excluído"/>
    <x v="1"/>
    <x v="8"/>
    <x v="7"/>
    <s v="www.Chevrolet.com.br"/>
    <s v="http://www.chevrolet.com.br/veiculos/todos-os-modelos/carros/onix/apresentacao.html"/>
    <s v=" --"/>
    <s v="Onix - Motor"/>
    <s v="excluído"/>
    <n v="0"/>
    <n v="0"/>
    <n v="0"/>
    <x v="79"/>
  </r>
  <r>
    <s v="excluído"/>
    <x v="5"/>
    <x v="4"/>
    <x v="4"/>
    <s v="www.Chevrolet.com.br"/>
    <s v="http://www.chevrolet.com.br/veiculos/conceitos-e-futuros-lancamentos/onix/index.html"/>
    <s v=" --"/>
    <s v="Preço"/>
    <s v="grupo de anúncios excluído"/>
    <n v="0"/>
    <n v="0"/>
    <n v="0"/>
    <x v="5"/>
  </r>
  <r>
    <s v="excluído"/>
    <x v="4"/>
    <x v="9"/>
    <x v="8"/>
    <s v="www.Chevrolet.com.br"/>
    <s v="http://www.chevrolet.com.br/veiculos/todos-os-modelos/carros/onix/apresentacao.html"/>
    <s v=" --"/>
    <s v="Onix - Motor"/>
    <s v="excluído"/>
    <n v="0"/>
    <n v="0"/>
    <n v="0"/>
    <x v="14"/>
  </r>
  <r>
    <s v="excluído"/>
    <x v="2"/>
    <x v="6"/>
    <x v="4"/>
    <s v="www.Chevrolet.com.br/Onix"/>
    <s v="http://www.chevrolet.com.br/veiculos/conceitos-e-futuros-lancamentos/onix/index.html"/>
    <s v=" --"/>
    <s v="Fotos"/>
    <s v="grupo de anúncios excluído"/>
    <n v="0"/>
    <n v="0"/>
    <n v="0"/>
    <x v="7"/>
  </r>
  <r>
    <s v="pausado"/>
    <x v="1"/>
    <x v="4"/>
    <x v="4"/>
    <s v="www.Chevrolet.com.br"/>
    <s v="http://www.chevrolet.com.br/veiculos/conceitos-e-futuros-lancamentos/onix/index.html"/>
    <s v=" --"/>
    <s v="Onix LTZ"/>
    <s v="grupo de anúncios excluído"/>
    <n v="0"/>
    <n v="0"/>
    <n v="0"/>
    <x v="20"/>
  </r>
  <r>
    <s v="excluído"/>
    <x v="13"/>
    <x v="3"/>
    <x v="3"/>
    <s v="www.Chevrolet.com.br"/>
    <s v="http://www.chevrolet.com.br/veiculos/todos-os-modelos/carros/onix/apresentacao.html"/>
    <s v=" --"/>
    <s v="Onix - LT"/>
    <s v="excluído"/>
    <n v="0"/>
    <n v="0"/>
    <n v="0"/>
    <x v="44"/>
  </r>
  <r>
    <s v="ativada"/>
    <x v="1"/>
    <x v="0"/>
    <x v="0"/>
    <s v="www.Chevrolet.com.br/Onix-GPS"/>
    <s v="http://www.chevrolet.com.br/carros/onix.html?cmp=Campanha:LP:120905_-_Onix:Google"/>
    <s v=" --"/>
    <s v="Onix - MyLink"/>
    <s v="aprovado"/>
    <n v="25"/>
    <n v="320"/>
    <n v="10.67"/>
    <x v="108"/>
  </r>
  <r>
    <s v="excluído"/>
    <x v="11"/>
    <x v="10"/>
    <x v="9"/>
    <s v="www.Chevrolet.com.br"/>
    <s v="http://www.chevrolet.com.br/"/>
    <s v=" --"/>
    <s v="Onix LS"/>
    <s v="grupo de anúncios excluído"/>
    <n v="0"/>
    <n v="0"/>
    <n v="0"/>
    <x v="17"/>
  </r>
  <r>
    <s v="ativada"/>
    <x v="2"/>
    <x v="0"/>
    <x v="0"/>
    <s v="www.Chevrolet.com.br/Onix-GPS"/>
    <s v="http://www.chevrolet.com.br/carros/onix.html?cmp=Campanha:LP:120905_-_Onix:Google"/>
    <s v=" --"/>
    <s v="Onix - MyLink"/>
    <s v="aprovado"/>
    <n v="55"/>
    <n v="663"/>
    <n v="19.32"/>
    <x v="119"/>
  </r>
  <r>
    <s v="excluído"/>
    <x v="18"/>
    <x v="8"/>
    <x v="7"/>
    <s v="www.Chevrolet.com.br"/>
    <s v="http://www.chevrolet.com.br/veiculos/todos-os-modelos/carros/onix/apresentacao.html"/>
    <s v=" --"/>
    <s v="Onix - Specs"/>
    <s v="excluído"/>
    <n v="0"/>
    <n v="0"/>
    <n v="0"/>
    <x v="45"/>
  </r>
  <r>
    <s v="excluído"/>
    <x v="11"/>
    <x v="10"/>
    <x v="9"/>
    <s v="www.Chevrolet.com.br/Find-New-Roads"/>
    <s v="http://www.chevrolet.com.br/"/>
    <s v=" --"/>
    <s v="Onix - Combustível"/>
    <s v="excluído"/>
    <n v="0"/>
    <n v="0"/>
    <n v="0"/>
    <x v="17"/>
  </r>
  <r>
    <s v="excluído"/>
    <x v="8"/>
    <x v="7"/>
    <x v="6"/>
    <s v="www.Chevrolet.com.br"/>
    <s v="http://www.chevrolet.com.br/veiculos/todos-os-modelos/carros/onix/apresentacao.html"/>
    <s v=" --"/>
    <s v="Onix - Novidades"/>
    <s v="excluído"/>
    <n v="0"/>
    <n v="0"/>
    <n v="0"/>
    <x v="42"/>
  </r>
  <r>
    <s v="pausado"/>
    <x v="8"/>
    <x v="8"/>
    <x v="7"/>
    <s v="www.Chevrolet.com.br/Onix"/>
    <s v="http://www.chevrolet.com.br/veiculos/todos-os-modelos/carros/onix/apresentacao.html"/>
    <s v=" --"/>
    <s v="Onix - Câmbio"/>
    <s v="pausado"/>
    <n v="111"/>
    <n v="665"/>
    <n v="40.96"/>
    <x v="11"/>
  </r>
  <r>
    <s v="excluído"/>
    <x v="9"/>
    <x v="3"/>
    <x v="3"/>
    <s v="www.Chevrolet.com.br/Onix"/>
    <s v="http://www.chevrolet.com.br/veiculos/todos-os-modelos/carros/onix/apresentacao.html"/>
    <s v=" --"/>
    <s v="Onix - Propaganda"/>
    <s v="excluído"/>
    <n v="0"/>
    <n v="0"/>
    <n v="0"/>
    <x v="23"/>
  </r>
  <r>
    <s v="pausado"/>
    <x v="20"/>
    <x v="3"/>
    <x v="3"/>
    <s v="www.Chevrolet.com.br/Onix"/>
    <s v="http://www.chevrolet.com.br/veiculos/todos-os-modelos/carros/onix/apresentacao.html"/>
    <s v=" --"/>
    <s v="Onix - Only"/>
    <s v="pausado"/>
    <n v="1298"/>
    <n v="9122"/>
    <n v="220.33"/>
    <x v="95"/>
  </r>
  <r>
    <s v="pausado"/>
    <x v="11"/>
    <x v="10"/>
    <x v="9"/>
    <s v="www.Chevrolet.com.br"/>
    <s v="http://www.chevrolet.com.br/"/>
    <s v=" --"/>
    <s v="Novidades"/>
    <s v="grupo de anúncios excluído"/>
    <n v="0"/>
    <n v="0"/>
    <n v="0"/>
    <x v="17"/>
  </r>
  <r>
    <s v="pausado"/>
    <x v="5"/>
    <x v="4"/>
    <x v="4"/>
    <s v="www.Chevrolet.com.br/Onix"/>
    <s v="http://www.chevrolet.com.br/veiculos/conceitos-e-futuros-lancamentos/onix/index.html"/>
    <s v=" --"/>
    <s v="Preço"/>
    <s v="grupo de anúncios excluído"/>
    <n v="0"/>
    <n v="0"/>
    <n v="0"/>
    <x v="5"/>
  </r>
  <r>
    <s v="excluído"/>
    <x v="1"/>
    <x v="1"/>
    <x v="10"/>
    <s v="www.Chevrolet.com.br/Onix"/>
    <s v="http://www.chevrolet.com.br/veiculos/conceitos-e-futuros-lancamentos/onix/index.html"/>
    <s v=" --"/>
    <s v="Preço"/>
    <s v="grupo de anúncios excluído"/>
    <n v="0"/>
    <n v="0"/>
    <n v="0"/>
    <x v="21"/>
  </r>
  <r>
    <s v="excluído"/>
    <x v="2"/>
    <x v="1"/>
    <x v="10"/>
    <s v="www.Chevrolet.com.br"/>
    <s v="http://www.chevrolet.com.br/veiculos/conceitos-e-futuros-lancamentos/onix/index.html"/>
    <s v=" --"/>
    <s v="Propaganda"/>
    <s v="grupo de anúncios excluído"/>
    <n v="0"/>
    <n v="0"/>
    <n v="0"/>
    <x v="22"/>
  </r>
  <r>
    <s v="excluído"/>
    <x v="2"/>
    <x v="1"/>
    <x v="10"/>
    <s v="www.Chevrolet.com.br"/>
    <s v="http://www.chevrolet.com.br/veiculos/conceitos-e-futuros-lancamentos/onix/index.html"/>
    <s v=" --"/>
    <s v="Salão Automóvel"/>
    <s v="grupo de anúncios excluído"/>
    <n v="0"/>
    <n v="0"/>
    <n v="0"/>
    <x v="22"/>
  </r>
  <r>
    <s v="ativada"/>
    <x v="3"/>
    <x v="0"/>
    <x v="0"/>
    <s v="www.Chevrolet.com.br/Onix-GPS"/>
    <s v="http://www.chevrolet.com.br/carros/onix.html?cmp=Campanha:LP:120905_-_Onix:Google"/>
    <s v=" --"/>
    <s v="Onix - Propaganda"/>
    <s v="aprovado"/>
    <n v="7"/>
    <n v="88"/>
    <n v="2.97"/>
    <x v="66"/>
  </r>
  <r>
    <s v="ativada"/>
    <x v="2"/>
    <x v="5"/>
    <x v="5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6"/>
  </r>
  <r>
    <s v="ativada"/>
    <x v="22"/>
    <x v="2"/>
    <x v="2"/>
    <s v="www.Chevrolet.com.br/Onix-GPS"/>
    <s v="http://www.chevrolet.com.br/carros/onix.html?cmp=Campanha:LP:120905_-_Onix:Google"/>
    <s v=" --"/>
    <s v="Onix - Ano"/>
    <s v="aprovado"/>
    <n v="649"/>
    <n v="5293"/>
    <n v="195.15"/>
    <x v="120"/>
  </r>
  <r>
    <s v="pausado"/>
    <x v="6"/>
    <x v="3"/>
    <x v="3"/>
    <s v="www.Chevrolet.com.br/Onix"/>
    <s v="http://www.chevrolet.com.br/veiculos/todos-os-modelos/carros/onix/apresentacao.html"/>
    <s v=" --"/>
    <s v="Onix - Fotos"/>
    <s v="pausado"/>
    <n v="16"/>
    <n v="266"/>
    <n v="3.38"/>
    <x v="37"/>
  </r>
  <r>
    <s v="excluído"/>
    <x v="1"/>
    <x v="1"/>
    <x v="1"/>
    <s v="www.Chevrolet.com.br"/>
    <s v="http://www.chevrolet.com.br/veiculos/conceitos-e-futuros-lancamentos/onix/index.html"/>
    <s v=" --"/>
    <s v="Sucessor Corsa"/>
    <s v="grupo de anúncios excluído"/>
    <n v="0"/>
    <n v="0"/>
    <n v="0"/>
    <x v="1"/>
  </r>
  <r>
    <s v="pausado"/>
    <x v="1"/>
    <x v="5"/>
    <x v="5"/>
    <s v="www.Chevrolet.com.br/Onix"/>
    <s v="http://www.chevrolet.com.br/veiculos/conceitos-e-futuros-lancamentos/onix/index.html"/>
    <s v=" --"/>
    <s v="Novidades"/>
    <s v="grupo de anúncios excluído"/>
    <n v="0"/>
    <n v="0"/>
    <n v="0"/>
    <x v="38"/>
  </r>
  <r>
    <s v="excluído"/>
    <x v="19"/>
    <x v="9"/>
    <x v="8"/>
    <s v="www.Chevrolet.com.br/Onix"/>
    <s v="http://www.chevrolet.com.br/veiculos/todos-os-modelos/carros/onix/apresentacao.html"/>
    <s v=" --"/>
    <s v="Onix - 0KM"/>
    <s v="excluído"/>
    <n v="0"/>
    <n v="0"/>
    <n v="0"/>
    <x v="117"/>
  </r>
  <r>
    <s v="ativada"/>
    <x v="20"/>
    <x v="2"/>
    <x v="2"/>
    <s v="www.Chevrolet.com.br/Onix-GPS"/>
    <s v="http://www.chevrolet.com.br/carros/onix.html?cmp=Campanha:LP:120905_-_Onix:Google"/>
    <s v=" --"/>
    <s v="Onix - Motor"/>
    <s v="aprovado"/>
    <n v="345"/>
    <n v="4237"/>
    <n v="109.68"/>
    <x v="102"/>
  </r>
  <r>
    <s v="excluído"/>
    <x v="0"/>
    <x v="8"/>
    <x v="7"/>
    <s v="www.Chevrolet.com.br"/>
    <s v="http://www.chevrolet.com.br/veiculos/todos-os-modelos/carros/onix/apresentacao.html"/>
    <s v=" --"/>
    <s v="Onix - Monte o Seu"/>
    <s v="excluído"/>
    <n v="0"/>
    <n v="0"/>
    <n v="0"/>
    <x v="58"/>
  </r>
  <r>
    <s v="excluído"/>
    <x v="11"/>
    <x v="10"/>
    <x v="9"/>
    <s v="www.Chevrolet.com.br/Find-New-Roads"/>
    <s v="http://www.chevrolet.com.br/"/>
    <s v=" --"/>
    <s v="Onix - Carro"/>
    <s v="excluído"/>
    <n v="0"/>
    <n v="0"/>
    <n v="0"/>
    <x v="17"/>
  </r>
  <r>
    <s v="excluído"/>
    <x v="28"/>
    <x v="5"/>
    <x v="5"/>
    <s v="www.Chevrolet.com.br/Onix"/>
    <s v="http://www.chevrolet.com.br/veiculos/conceitos-e-futuros-lancamentos/onix/index.html"/>
    <s v=" --"/>
    <s v="Detalhes"/>
    <s v="grupo de anúncios excluído"/>
    <n v="0"/>
    <n v="0"/>
    <n v="0"/>
    <x v="121"/>
  </r>
  <r>
    <s v="excluído"/>
    <x v="11"/>
    <x v="10"/>
    <x v="9"/>
    <s v="www.Chevrolet.com.br"/>
    <s v="http://www.chevrolet.com.br/"/>
    <s v=" --"/>
    <s v="Sucessor Corsa"/>
    <s v="grupo de anúncios excluído"/>
    <n v="0"/>
    <n v="0"/>
    <n v="0"/>
    <x v="17"/>
  </r>
  <r>
    <s v="ativada"/>
    <x v="3"/>
    <x v="0"/>
    <x v="0"/>
    <s v="www.Chevrolet.com.br/Onix-GPS"/>
    <s v="http://www.chevrolet.com.br/carros/onix.html?cmp=Campanha:LP:120905_-_Onix:Google"/>
    <s v=" --"/>
    <s v="Onix - Motor"/>
    <s v="aprovado"/>
    <n v="398"/>
    <n v="4856"/>
    <n v="111.1"/>
    <x v="66"/>
  </r>
  <r>
    <s v="ativada"/>
    <x v="9"/>
    <x v="0"/>
    <x v="0"/>
    <s v="www.Chevrolet.com.br/Onix-GPS"/>
    <s v="http://www.chevrolet.com.br/carros/onix.html?cmp=Campanha:LP:120905_-_Onix:Google"/>
    <s v=" --"/>
    <s v="Onix - Combustível"/>
    <s v="aprovado"/>
    <n v="5"/>
    <n v="119"/>
    <n v="2.59"/>
    <x v="112"/>
  </r>
  <r>
    <s v="excluído"/>
    <x v="1"/>
    <x v="4"/>
    <x v="4"/>
    <s v="www.Chevrolet.com.br/Onix"/>
    <s v="http://www.chevrolet.com.br/veiculos/conceitos-e-futuros-lancamentos/onix/index.html"/>
    <s v=" --"/>
    <s v="Preço"/>
    <s v="grupo de anúncios excluído"/>
    <n v="0"/>
    <n v="0"/>
    <n v="0"/>
    <x v="20"/>
  </r>
  <r>
    <s v="pausado"/>
    <x v="1"/>
    <x v="8"/>
    <x v="7"/>
    <s v="www.Chevrolet.com.br/Onix"/>
    <s v="http://www.chevrolet.com.br/veiculos/todos-os-modelos/carros/onix/apresentacao.html"/>
    <s v=" --"/>
    <s v="Onix - Motor"/>
    <s v="pausado"/>
    <n v="72"/>
    <n v="947"/>
    <n v="18.41"/>
    <x v="79"/>
  </r>
  <r>
    <s v="excluído"/>
    <x v="9"/>
    <x v="3"/>
    <x v="3"/>
    <s v="www.Chevrolet.com.br"/>
    <s v="http://www.chevrolet.com.br/veiculos/todos-os-modelos/carros/onix/apresentacao.html"/>
    <s v=" --"/>
    <s v="Onix - Lançamento"/>
    <s v="excluído"/>
    <n v="0"/>
    <n v="0"/>
    <n v="0"/>
    <x v="23"/>
  </r>
  <r>
    <s v="ativada"/>
    <x v="2"/>
    <x v="0"/>
    <x v="0"/>
    <s v="www.Chevrolet.com.br/Onix-GPS"/>
    <s v="http://www.chevrolet.com.br/carros/onix.html?cmp=Campanha:LP:120905_-_Onix:Google"/>
    <s v=" --"/>
    <s v="Onix - GPS"/>
    <s v="aprovado"/>
    <n v="96"/>
    <n v="896"/>
    <n v="33.83"/>
    <x v="119"/>
  </r>
  <r>
    <s v="ativada"/>
    <x v="1"/>
    <x v="5"/>
    <x v="5"/>
    <s v="www.Chevrolet.com.br/Onix"/>
    <s v="http://www.chevrolet.com.br/veiculos/conceitos-e-futuros-lancamentos/onix/index.html"/>
    <s v=" --"/>
    <s v="Preço"/>
    <s v="grupo de anúncios excluído"/>
    <n v="0"/>
    <n v="0"/>
    <n v="0"/>
    <x v="38"/>
  </r>
  <r>
    <s v="excluído"/>
    <x v="24"/>
    <x v="9"/>
    <x v="8"/>
    <s v="www.Chevrolet.com.br/Onix"/>
    <s v="http://www.chevrolet.com.br/veiculos/todos-os-modelos/carros/onix/apresentacao.html"/>
    <s v=" --"/>
    <s v="Onix - MyLink"/>
    <s v="excluído"/>
    <n v="0"/>
    <n v="0"/>
    <n v="0"/>
    <x v="56"/>
  </r>
  <r>
    <s v="pausado"/>
    <x v="11"/>
    <x v="10"/>
    <x v="9"/>
    <s v="www.Chevrolet.com.br"/>
    <s v="http://www.chevrolet.com.br/"/>
    <s v=" --"/>
    <s v="Sucessor Corsa"/>
    <s v="grupo de anúncios excluído"/>
    <n v="0"/>
    <n v="0"/>
    <n v="0"/>
    <x v="17"/>
  </r>
  <r>
    <s v="pausado"/>
    <x v="1"/>
    <x v="8"/>
    <x v="7"/>
    <s v="www.Chevrolet.com.br/Onix"/>
    <s v="http://www.chevrolet.com.br/veiculos/todos-os-modelos/carros/onix/apresentacao.html"/>
    <s v=" --"/>
    <s v="Onix - Only"/>
    <s v="pausado"/>
    <n v="1313"/>
    <n v="9371"/>
    <n v="227.41"/>
    <x v="79"/>
  </r>
  <r>
    <s v="pausado"/>
    <x v="5"/>
    <x v="1"/>
    <x v="10"/>
    <s v="www.Chevrolet.com.br/Onix"/>
    <s v="http://www.chevrolet.com.br/veiculos/conceitos-e-futuros-lancamentos/onix/index.html"/>
    <s v=" --"/>
    <s v="Onix"/>
    <s v="grupo de anúncios excluído"/>
    <n v="0"/>
    <n v="0"/>
    <n v="0"/>
    <x v="47"/>
  </r>
  <r>
    <s v="pausado"/>
    <x v="2"/>
    <x v="4"/>
    <x v="4"/>
    <s v="www.Chevrolet.com.br/Onix"/>
    <s v="http://www.chevrolet.com.br/veiculos/conceitos-e-futuros-lancamentos/onix/index.html"/>
    <s v=" --"/>
    <s v="Preço"/>
    <s v="grupo de anúncios excluído"/>
    <n v="0"/>
    <n v="0"/>
    <n v="0"/>
    <x v="31"/>
  </r>
  <r>
    <s v="pausado"/>
    <x v="26"/>
    <x v="7"/>
    <x v="6"/>
    <s v="www.Chevrolet.com.br/Onix"/>
    <s v="http://www.chevrolet.com.br/veiculos/todos-os-modelos/carros/onix/apresentacao.html"/>
    <s v=" --"/>
    <s v="Onix - MyLink"/>
    <s v="pausado"/>
    <n v="15"/>
    <n v="308"/>
    <n v="4.38"/>
    <x v="92"/>
  </r>
  <r>
    <s v="excluído"/>
    <x v="1"/>
    <x v="4"/>
    <x v="4"/>
    <s v="www.Chevrolet.com.br"/>
    <s v="http://www.chevrolet.com.br/veiculos/conceitos-e-futuros-lancamentos/onix/index.html"/>
    <s v=" --"/>
    <s v="Fotos"/>
    <s v="grupo de anúncios excluído"/>
    <n v="0"/>
    <n v="0"/>
    <n v="0"/>
    <x v="20"/>
  </r>
  <r>
    <s v="excluído"/>
    <x v="9"/>
    <x v="3"/>
    <x v="3"/>
    <s v="www.Chevrolet.com.br"/>
    <s v="http://www.chevrolet.com.br/veiculos/todos-os-modelos/carros/onix/apresentacao.html"/>
    <s v=" --"/>
    <s v="Onix - Motor"/>
    <s v="excluído"/>
    <n v="0"/>
    <n v="0"/>
    <n v="0"/>
    <x v="23"/>
  </r>
  <r>
    <s v="excluído"/>
    <x v="5"/>
    <x v="5"/>
    <x v="5"/>
    <s v="www.Chevrolet.com.br"/>
    <s v="http://www.chevrolet.com.br/veiculos/conceitos-e-futuros-lancamentos/onix/index.html"/>
    <s v=" --"/>
    <s v="Preço"/>
    <s v="grupo de anúncios excluído"/>
    <n v="0"/>
    <n v="0"/>
    <n v="0"/>
    <x v="34"/>
  </r>
  <r>
    <s v="excluído"/>
    <x v="4"/>
    <x v="3"/>
    <x v="3"/>
    <s v="www.Chevrolet.com.br/Onix"/>
    <s v="http://www.chevrolet.com.br/veiculos/todos-os-modelos/carros/onix/apresentacao.html"/>
    <s v=" --"/>
    <s v="Onix - Motor"/>
    <s v="excluído"/>
    <n v="0"/>
    <n v="0"/>
    <n v="0"/>
    <x v="4"/>
  </r>
  <r>
    <s v="excluído"/>
    <x v="5"/>
    <x v="1"/>
    <x v="10"/>
    <s v="www.Chevrolet.com.br/Onix"/>
    <s v="http://www.chevrolet.com.br/veiculos/conceitos-e-futuros-lancamentos/onix/index.html"/>
    <s v=" --"/>
    <s v="Preço"/>
    <s v="grupo de anúncios excluído"/>
    <n v="0"/>
    <n v="0"/>
    <n v="0"/>
    <x v="47"/>
  </r>
  <r>
    <s v="excluído"/>
    <x v="1"/>
    <x v="7"/>
    <x v="6"/>
    <s v="www.Chevrolet.com.br"/>
    <s v="http://www.chevrolet.com.br/veiculos/todos-os-modelos/carros/onix/apresentacao.html"/>
    <s v=" --"/>
    <s v="Onix - Lançamento"/>
    <s v="excluído"/>
    <n v="0"/>
    <n v="0"/>
    <n v="0"/>
    <x v="16"/>
  </r>
  <r>
    <s v="excluído"/>
    <x v="4"/>
    <x v="9"/>
    <x v="8"/>
    <s v="www.Chevrolet.com.br/Onix"/>
    <s v="http://www.chevrolet.com.br/veiculos/todos-os-modelos/carros/onix/apresentacao.html"/>
    <s v=" --"/>
    <s v="Onix - Câmbio"/>
    <s v="excluído"/>
    <n v="0"/>
    <n v="0"/>
    <n v="0"/>
    <x v="14"/>
  </r>
  <r>
    <s v="excluído"/>
    <x v="8"/>
    <x v="7"/>
    <x v="6"/>
    <s v="www.Chevrolet.com.br"/>
    <s v="http://www.chevrolet.com.br/veiculos/todos-os-modelos/carros/onix/apresentacao.html"/>
    <s v=" --"/>
    <s v="Onix - Propaganda"/>
    <s v="excluído"/>
    <n v="0"/>
    <n v="0"/>
    <n v="0"/>
    <x v="42"/>
  </r>
  <r>
    <s v="excluído"/>
    <x v="17"/>
    <x v="5"/>
    <x v="5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60"/>
  </r>
  <r>
    <s v="ativada"/>
    <x v="11"/>
    <x v="10"/>
    <x v="11"/>
    <s v="www.Chevrolet.com.br"/>
    <s v="http://www.chevrolet.com.br/"/>
    <s v=" --"/>
    <s v="Salão Automóvel"/>
    <s v="grupo de anúncios excluído"/>
    <n v="0"/>
    <n v="0"/>
    <n v="0"/>
    <x v="24"/>
  </r>
  <r>
    <s v="pausado"/>
    <x v="16"/>
    <x v="9"/>
    <x v="8"/>
    <s v="www.Chevrolet.com.br/Onix"/>
    <s v="http://www.chevrolet.com.br/veiculos/todos-os-modelos/carros/onix/apresentacao.html"/>
    <s v=" --"/>
    <s v="Onix - Fotos"/>
    <s v="pausado"/>
    <n v="20"/>
    <n v="308"/>
    <n v="5.29"/>
    <x v="72"/>
  </r>
  <r>
    <s v="ativada"/>
    <x v="2"/>
    <x v="4"/>
    <x v="4"/>
    <s v="www.Chevrolet.com.br/Onix"/>
    <s v="http://www.chevrolet.com.br/veiculos/conceitos-e-futuros-lancamentos/onix/index.html"/>
    <s v=" --"/>
    <s v="Detalhes"/>
    <s v="grupo de anúncios excluído"/>
    <n v="0"/>
    <n v="0"/>
    <n v="0"/>
    <x v="31"/>
  </r>
  <r>
    <s v="excluído"/>
    <x v="2"/>
    <x v="1"/>
    <x v="10"/>
    <s v="www.Chevrolet.com.br/Onix"/>
    <s v="http://www.chevrolet.com.br/veiculos/conceitos-e-futuros-lancamentos/onix/index.html"/>
    <s v=" --"/>
    <s v="Onix LS"/>
    <s v="grupo de anúncios excluído"/>
    <n v="0"/>
    <n v="0"/>
    <n v="0"/>
    <x v="22"/>
  </r>
  <r>
    <s v="excluído"/>
    <x v="17"/>
    <x v="4"/>
    <x v="4"/>
    <s v="www.Chevrolet.com.br/Onix"/>
    <s v="http://www.chevrolet.com.br/veiculos/conceitos-e-futuros-lancamentos/onix/index.html"/>
    <s v=" --"/>
    <s v="Onix LTZ"/>
    <s v="grupo de anúncios excluído"/>
    <n v="0"/>
    <n v="0"/>
    <n v="0"/>
    <x v="51"/>
  </r>
  <r>
    <s v="pausado"/>
    <x v="1"/>
    <x v="7"/>
    <x v="6"/>
    <s v="www.Chevrolet.com.br/Onix"/>
    <s v="http://www.chevrolet.com.br/veiculos/todos-os-modelos/carros/onix/apresentacao.html"/>
    <s v=" --"/>
    <s v="Onix - Motor"/>
    <s v="pausado"/>
    <n v="64"/>
    <n v="921"/>
    <n v="16.48"/>
    <x v="16"/>
  </r>
  <r>
    <s v="excluído"/>
    <x v="1"/>
    <x v="1"/>
    <x v="1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1"/>
  </r>
  <r>
    <s v="pausado"/>
    <x v="5"/>
    <x v="1"/>
    <x v="10"/>
    <s v="www.Chevrolet.com.br/Onix"/>
    <s v="http://www.chevrolet.com.br/veiculos/conceitos-e-futuros-lancamentos/onix/index.html"/>
    <s v=" --"/>
    <s v="Onix LTZ"/>
    <s v="grupo de anúncios excluído"/>
    <n v="0"/>
    <n v="0"/>
    <n v="0"/>
    <x v="47"/>
  </r>
  <r>
    <s v="excluído"/>
    <x v="6"/>
    <x v="8"/>
    <x v="7"/>
    <s v="www.Chevrolet.com.br"/>
    <s v="http://www.chevrolet.com.br/veiculos/todos-os-modelos/carros/onix/apresentacao.html"/>
    <s v=" --"/>
    <s v="Onix - Fotos"/>
    <s v="excluído"/>
    <n v="0"/>
    <n v="0"/>
    <n v="0"/>
    <x v="61"/>
  </r>
  <r>
    <s v="excluído"/>
    <x v="12"/>
    <x v="9"/>
    <x v="8"/>
    <s v="www.Chevrolet.com.br/Onix"/>
    <s v="http://www.chevrolet.com.br/veiculos/todos-os-modelos/carros/onix/apresentacao.html"/>
    <s v=" --"/>
    <s v="Onix - 0KM"/>
    <s v="excluído"/>
    <n v="0"/>
    <n v="0"/>
    <n v="0"/>
    <x v="28"/>
  </r>
  <r>
    <s v="excluído"/>
    <x v="2"/>
    <x v="4"/>
    <x v="4"/>
    <s v="www.Chevrolet.com.br"/>
    <s v="http://www.chevrolet.com.br/veiculos/conceitos-e-futuros-lancamentos/onix/index.html"/>
    <s v=" --"/>
    <s v="Onix LTZ"/>
    <s v="grupo de anúncios excluído"/>
    <n v="0"/>
    <n v="0"/>
    <n v="0"/>
    <x v="31"/>
  </r>
  <r>
    <s v="excluído"/>
    <x v="9"/>
    <x v="3"/>
    <x v="3"/>
    <s v="www.Chevrolet.com.br"/>
    <s v="http://www.chevrolet.com.br/veiculos/todos-os-modelos/carros/onix/apresentacao.html"/>
    <s v=" --"/>
    <s v="Onix - Ano"/>
    <s v="excluído"/>
    <n v="0"/>
    <n v="0"/>
    <n v="0"/>
    <x v="23"/>
  </r>
  <r>
    <s v="excluído"/>
    <x v="26"/>
    <x v="8"/>
    <x v="7"/>
    <s v="www.Chevrolet.com.br/Onix"/>
    <s v="http://www.chevrolet.com.br/veiculos/todos-os-modelos/carros/onix/apresentacao.html"/>
    <s v=" --"/>
    <s v="Onix - MyLink"/>
    <s v="excluído"/>
    <n v="0"/>
    <n v="0"/>
    <n v="0"/>
    <x v="89"/>
  </r>
  <r>
    <s v="ativada"/>
    <x v="10"/>
    <x v="9"/>
    <x v="8"/>
    <s v="www.Chevrolet.com.br/Onix"/>
    <s v="http://www.chevrolet.com.br/veiculos/todos-os-modelos/carros/onix/apresentacao.html"/>
    <s v=" --"/>
    <s v="Onix - LS"/>
    <s v="aprovado"/>
    <n v="84"/>
    <n v="469"/>
    <n v="15.3"/>
    <x v="86"/>
  </r>
  <r>
    <s v="excluído"/>
    <x v="2"/>
    <x v="4"/>
    <x v="4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31"/>
  </r>
  <r>
    <s v="excluído"/>
    <x v="2"/>
    <x v="5"/>
    <x v="5"/>
    <s v="www.Chevrolet.com.br"/>
    <s v="http://www.chevrolet.com.br/veiculos/conceitos-e-futuros-lancamentos/onix/index.html"/>
    <s v=" --"/>
    <s v="Onix LS"/>
    <s v="grupo de anúncios excluído"/>
    <n v="0"/>
    <n v="0"/>
    <n v="0"/>
    <x v="6"/>
  </r>
  <r>
    <s v="excluído"/>
    <x v="16"/>
    <x v="3"/>
    <x v="3"/>
    <s v="www.Chevrolet.com.br/Onix"/>
    <s v="http://www.chevrolet.com.br/veiculos/todos-os-modelos/carros/onix/apresentacao.html"/>
    <s v=" --"/>
    <s v="Onix - Fotos"/>
    <s v="excluído"/>
    <n v="0"/>
    <n v="0"/>
    <n v="0"/>
    <x v="33"/>
  </r>
  <r>
    <s v="ativada"/>
    <x v="1"/>
    <x v="5"/>
    <x v="5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38"/>
  </r>
  <r>
    <s v="pausado"/>
    <x v="9"/>
    <x v="9"/>
    <x v="8"/>
    <s v="www.Chevrolet.com.br/Onix"/>
    <s v="http://www.chevrolet.com.br/veiculos/todos-os-modelos/carros/onix/apresentacao.html"/>
    <s v=" --"/>
    <s v="Onix - Motor"/>
    <s v="pausado"/>
    <n v="78"/>
    <n v="1089"/>
    <n v="15.53"/>
    <x v="12"/>
  </r>
  <r>
    <s v="excluído"/>
    <x v="1"/>
    <x v="1"/>
    <x v="1"/>
    <s v="www.Chevrolet.com.br"/>
    <s v="http://www.chevrolet.com.br/veiculos/conceitos-e-futuros-lancamentos/onix/index.html"/>
    <s v=" --"/>
    <s v="Novidades"/>
    <s v="grupo de anúncios excluído"/>
    <n v="0"/>
    <n v="0"/>
    <n v="0"/>
    <x v="1"/>
  </r>
  <r>
    <s v="ativada"/>
    <x v="9"/>
    <x v="9"/>
    <x v="8"/>
    <s v="www.Chevrolet.com.br/Onix"/>
    <s v="http://www.chevrolet.com.br/veiculos/todos-os-modelos/carros/onix/apresentacao.html"/>
    <s v=" --"/>
    <s v="Onix - Ano"/>
    <s v="aprovado"/>
    <n v="1548"/>
    <n v="8633"/>
    <n v="410.34"/>
    <x v="12"/>
  </r>
  <r>
    <s v="excluído"/>
    <x v="6"/>
    <x v="7"/>
    <x v="6"/>
    <s v="www.Chevrolet.com.br/Onix"/>
    <s v="http://www.chevrolet.com.br/veiculos/todos-os-modelos/carros/onix/apresentacao.html"/>
    <s v=" --"/>
    <s v="Onix - Fotos"/>
    <s v="excluído"/>
    <n v="0"/>
    <n v="0"/>
    <n v="0"/>
    <x v="122"/>
  </r>
  <r>
    <s v="pausado"/>
    <x v="8"/>
    <x v="7"/>
    <x v="6"/>
    <s v="www.Chevrolet.com.br/Onix"/>
    <s v="http://www.chevrolet.com.br/veiculos/todos-os-modelos/carros/onix/apresentacao.html"/>
    <s v=" --"/>
    <s v="Onix - Carro"/>
    <s v="pausado"/>
    <n v="82"/>
    <n v="897"/>
    <n v="19.420000000000002"/>
    <x v="42"/>
  </r>
  <r>
    <s v="ativada"/>
    <x v="3"/>
    <x v="2"/>
    <x v="2"/>
    <s v="www.Chevrolet.com.br/Onix-GPS"/>
    <s v="http://www.chevrolet.com.br/carros/onix.html?cmp=Campanha:LP:120905_-_Onix:Google"/>
    <s v=" --"/>
    <s v="Onix - Only"/>
    <s v="aprovado"/>
    <n v="6017"/>
    <n v="48441"/>
    <n v="1384.31"/>
    <x v="3"/>
  </r>
  <r>
    <s v="ativada"/>
    <x v="20"/>
    <x v="2"/>
    <x v="2"/>
    <s v="www.Chevrolet.com.br/Onix-GPS"/>
    <s v="http://www.chevrolet.com.br/carros/onix.html?cmp=Campanha:LP:120905_-_Onix:Google"/>
    <s v=" --"/>
    <s v="Onix - Geral"/>
    <s v="aprovado"/>
    <n v="0"/>
    <n v="34"/>
    <n v="0"/>
    <x v="102"/>
  </r>
  <r>
    <s v="excluído"/>
    <x v="11"/>
    <x v="10"/>
    <x v="9"/>
    <s v="www.Chevrolet.com.br"/>
    <s v="http://www.chevrolet.com.br/"/>
    <s v=" --"/>
    <s v="Onix - Motor"/>
    <s v="excluído"/>
    <n v="0"/>
    <n v="0"/>
    <n v="0"/>
    <x v="17"/>
  </r>
  <r>
    <s v="excluído"/>
    <x v="1"/>
    <x v="5"/>
    <x v="5"/>
    <s v="www.Chevrolet.com.br"/>
    <s v="http://www.chevrolet.com.br/veiculos/conceitos-e-futuros-lancamentos/onix/index.html"/>
    <s v=" --"/>
    <s v="Propaganda"/>
    <s v="grupo de anúncios excluído"/>
    <n v="0"/>
    <n v="0"/>
    <n v="0"/>
    <x v="38"/>
  </r>
  <r>
    <s v="pausado"/>
    <x v="5"/>
    <x v="1"/>
    <x v="1"/>
    <s v="www.Chevrolet.com.br/Onix"/>
    <s v="http://www.chevrolet.com.br/veiculos/conceitos-e-futuros-lancamentos/onix/index.html"/>
    <s v=" --"/>
    <s v="Onix"/>
    <s v="grupo de anúncios excluído"/>
    <n v="0"/>
    <n v="0"/>
    <n v="0"/>
    <x v="29"/>
  </r>
  <r>
    <s v="excluído"/>
    <x v="12"/>
    <x v="3"/>
    <x v="3"/>
    <s v="www.Chevrolet.com.br/Onix"/>
    <s v="http://www.chevrolet.com.br/veiculos/todos-os-modelos/carros/onix/apresentacao.html"/>
    <s v=" --"/>
    <s v="Onix - 0KM"/>
    <s v="excluído"/>
    <n v="0"/>
    <n v="0"/>
    <n v="0"/>
    <x v="75"/>
  </r>
  <r>
    <s v="ativada"/>
    <x v="1"/>
    <x v="2"/>
    <x v="2"/>
    <s v="www.Chevrolet.com.br/Onix-GPS"/>
    <s v="http://www.chevrolet.com.br/carros/onix.html?cmp=Campanha:LP:120905_-_Onix:Google"/>
    <s v=" --"/>
    <s v="Onix - MyLink"/>
    <s v="aprovado"/>
    <n v="34"/>
    <n v="443"/>
    <n v="14.81"/>
    <x v="123"/>
  </r>
  <r>
    <s v="excluído"/>
    <x v="2"/>
    <x v="1"/>
    <x v="1"/>
    <s v="www.Chevrolet.com.br/Onix"/>
    <s v="http://www.chevrolet.com.br/veiculos/conceitos-e-futuros-lancamentos/onix/index.html"/>
    <s v=" --"/>
    <s v="Onix LS"/>
    <s v="grupo de anúncios excluído"/>
    <n v="0"/>
    <n v="0"/>
    <n v="0"/>
    <x v="2"/>
  </r>
  <r>
    <s v="excluído"/>
    <x v="2"/>
    <x v="6"/>
    <x v="4"/>
    <s v="www.Chevrolet.com.br/Onix"/>
    <s v="http://www.chevrolet.com.br/veiculos/conceitos-e-futuros-lancamentos/onix/index.html"/>
    <s v=" --"/>
    <s v="Detalhes"/>
    <s v="grupo de anúncios excluído"/>
    <n v="0"/>
    <n v="0"/>
    <n v="0"/>
    <x v="7"/>
  </r>
  <r>
    <s v="excluído"/>
    <x v="5"/>
    <x v="1"/>
    <x v="1"/>
    <s v="www.Chevrolet.com.br"/>
    <s v="http://www.chevrolet.com.br/veiculos/conceitos-e-futuros-lancamentos/onix/index.html"/>
    <s v=" --"/>
    <s v="Onix LTZ"/>
    <s v="grupo de anúncios excluído"/>
    <n v="0"/>
    <n v="0"/>
    <n v="0"/>
    <x v="29"/>
  </r>
  <r>
    <s v="excluído"/>
    <x v="0"/>
    <x v="3"/>
    <x v="3"/>
    <s v="www.Chevrolet.com.br/Onix"/>
    <s v="http://www.chevrolet.com.br/veiculos/todos-os-modelos/carros/onix/apresentacao.html"/>
    <s v=" --"/>
    <s v="Onix - Monte o Seu"/>
    <s v="excluído"/>
    <n v="0"/>
    <n v="0"/>
    <n v="0"/>
    <x v="109"/>
  </r>
  <r>
    <s v="pausado"/>
    <x v="11"/>
    <x v="10"/>
    <x v="9"/>
    <s v="www.Chevrolet.com.br"/>
    <s v="http://www.chevrolet.com.br/"/>
    <s v=" --"/>
    <s v="Onix - Fotos"/>
    <s v="pausado"/>
    <n v="0"/>
    <n v="0"/>
    <n v="0"/>
    <x v="17"/>
  </r>
  <r>
    <s v="pausado"/>
    <x v="2"/>
    <x v="4"/>
    <x v="4"/>
    <s v="www.Chevrolet.com.br/Onix"/>
    <s v="http://www.chevrolet.com.br/veiculos/conceitos-e-futuros-lancamentos/onix/index.html"/>
    <s v=" --"/>
    <s v="Onix LS"/>
    <s v="grupo de anúncios excluído"/>
    <n v="0"/>
    <n v="0"/>
    <n v="0"/>
    <x v="31"/>
  </r>
  <r>
    <s v="excluído"/>
    <x v="5"/>
    <x v="1"/>
    <x v="1"/>
    <s v="www.Chevrolet.com.br"/>
    <s v="http://www.chevrolet.com.br/veiculos/conceitos-e-futuros-lancamentos/onix/index.html"/>
    <s v=" --"/>
    <s v="Salão Automóvel"/>
    <s v="grupo de anúncios excluído"/>
    <n v="0"/>
    <n v="0"/>
    <n v="0"/>
    <x v="29"/>
  </r>
  <r>
    <s v="excluído"/>
    <x v="19"/>
    <x v="3"/>
    <x v="3"/>
    <s v="www.Chevrolet.com.br"/>
    <s v="http://www.chevrolet.com.br/veiculos/todos-os-modelos/carros/onix/apresentacao.html"/>
    <s v=" --"/>
    <s v="Onix - 0KM"/>
    <s v="excluído"/>
    <n v="0"/>
    <n v="0"/>
    <n v="0"/>
    <x v="118"/>
  </r>
  <r>
    <s v="pausado"/>
    <x v="9"/>
    <x v="7"/>
    <x v="6"/>
    <s v="www.Chevrolet.com.br/Onix"/>
    <s v="http://www.chevrolet.com.br/veiculos/todos-os-modelos/carros/onix/apresentacao.html"/>
    <s v=" --"/>
    <s v="Onix - Ano"/>
    <s v="pausado"/>
    <n v="1004"/>
    <n v="5790"/>
    <n v="223.1"/>
    <x v="53"/>
  </r>
  <r>
    <s v="pausado"/>
    <x v="14"/>
    <x v="9"/>
    <x v="8"/>
    <s v="www.Chevrolet.com.br/Onix"/>
    <s v="http://www.chevrolet.com.br/veiculos/todos-os-modelos/carros/onix/apresentacao.html"/>
    <s v=" --"/>
    <s v="Onix - Carro"/>
    <s v="pausado"/>
    <n v="444"/>
    <n v="3102"/>
    <n v="92.47"/>
    <x v="30"/>
  </r>
  <r>
    <s v="excluído"/>
    <x v="4"/>
    <x v="9"/>
    <x v="8"/>
    <s v="www.Chevrolet.com.br"/>
    <s v="http://www.chevrolet.com.br/veiculos/todos-os-modelos/carros/onix/apresentacao.html"/>
    <s v=" --"/>
    <s v="Onix - Combustível"/>
    <s v="excluído"/>
    <n v="0"/>
    <n v="0"/>
    <n v="0"/>
    <x v="14"/>
  </r>
  <r>
    <s v="excluído"/>
    <x v="5"/>
    <x v="1"/>
    <x v="1"/>
    <s v="www.Chevrolet.com.br/Onix"/>
    <s v="http://www.chevrolet.com.br/veiculos/conceitos-e-futuros-lancamentos/onix/index.html"/>
    <s v=" --"/>
    <s v="Novidades"/>
    <s v="grupo de anúncios excluído"/>
    <n v="0"/>
    <n v="0"/>
    <n v="0"/>
    <x v="29"/>
  </r>
  <r>
    <s v="pausado"/>
    <x v="8"/>
    <x v="8"/>
    <x v="7"/>
    <s v="www.Chevrolet.com.br/Onix"/>
    <s v="http://www.chevrolet.com.br/veiculos/todos-os-modelos/carros/onix/apresentacao.html"/>
    <s v=" --"/>
    <s v="Onix - Novidades"/>
    <s v="pausado"/>
    <n v="10"/>
    <n v="67"/>
    <n v="4.38"/>
    <x v="11"/>
  </r>
  <r>
    <s v="excluído"/>
    <x v="2"/>
    <x v="5"/>
    <x v="5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6"/>
  </r>
  <r>
    <s v="pausado"/>
    <x v="1"/>
    <x v="8"/>
    <x v="7"/>
    <s v="www.Chevrolet.com.br/Onix"/>
    <s v="http://www.chevrolet.com.br/veiculos/todos-os-modelos/carros/onix/apresentacao.html"/>
    <s v=" --"/>
    <s v="Onix - Câmbio"/>
    <s v="pausado"/>
    <n v="427"/>
    <n v="2274"/>
    <n v="136.34"/>
    <x v="79"/>
  </r>
  <r>
    <s v="ativada"/>
    <x v="11"/>
    <x v="10"/>
    <x v="11"/>
    <s v="www.Chevrolet.com.br"/>
    <s v="http://www.chevrolet.com.br/"/>
    <s v=" --"/>
    <s v="Onix LS"/>
    <s v="grupo de anúncios excluído"/>
    <n v="0"/>
    <n v="0"/>
    <n v="0"/>
    <x v="24"/>
  </r>
  <r>
    <s v="excluído"/>
    <x v="0"/>
    <x v="9"/>
    <x v="8"/>
    <s v="www.Chevrolet.com.br"/>
    <s v="http://www.chevrolet.com.br/veiculos/todos-os-modelos/carros/onix/apresentacao.html"/>
    <s v=" --"/>
    <s v="Onix - Monte o Seu"/>
    <s v="excluído"/>
    <n v="0"/>
    <n v="0"/>
    <n v="0"/>
    <x v="83"/>
  </r>
  <r>
    <s v="ativada"/>
    <x v="1"/>
    <x v="2"/>
    <x v="2"/>
    <s v="www.Chevrolet.com.br/Onix-GPS"/>
    <s v="http://www.chevrolet.com.br/carros/onix.html?cmp=Campanha:LP:120905_-_Onix:Google"/>
    <s v=" --"/>
    <s v="Onix - Preço"/>
    <s v="aprovado"/>
    <n v="1154"/>
    <n v="8252"/>
    <n v="229.46"/>
    <x v="123"/>
  </r>
  <r>
    <s v="excluído"/>
    <x v="13"/>
    <x v="9"/>
    <x v="8"/>
    <s v="www.Chevrolet.com.br"/>
    <s v="http://www.chevrolet.com.br/veiculos/todos-os-modelos/carros/onix/apresentacao.html"/>
    <s v=" --"/>
    <s v="Onix - LT"/>
    <s v="excluído"/>
    <n v="0"/>
    <n v="0"/>
    <n v="0"/>
    <x v="111"/>
  </r>
  <r>
    <s v="excluído"/>
    <x v="17"/>
    <x v="4"/>
    <x v="4"/>
    <s v="www.Chevrolet.com.br/Onix"/>
    <s v="http://www.chevrolet.com.br/veiculos/conceitos-e-futuros-lancamentos/onix/index.html"/>
    <s v=" --"/>
    <s v="Novidades"/>
    <s v="grupo de anúncios excluído"/>
    <n v="0"/>
    <n v="0"/>
    <n v="0"/>
    <x v="51"/>
  </r>
  <r>
    <s v="excluído"/>
    <x v="1"/>
    <x v="7"/>
    <x v="6"/>
    <s v="www.Chevrolet.com.br"/>
    <s v="http://www.chevrolet.com.br/veiculos/todos-os-modelos/carros/onix/apresentacao.html"/>
    <s v=" --"/>
    <s v="Onix - Propaganda"/>
    <s v="excluído"/>
    <n v="0"/>
    <n v="0"/>
    <n v="0"/>
    <x v="16"/>
  </r>
  <r>
    <s v="pausado"/>
    <x v="1"/>
    <x v="8"/>
    <x v="7"/>
    <s v="www.Chevrolet.com.br/Onix"/>
    <s v="http://www.chevrolet.com.br/veiculos/todos-os-modelos/carros/onix/apresentacao.html"/>
    <s v=" --"/>
    <s v="Onix - Geral"/>
    <s v="pausado"/>
    <n v="0"/>
    <n v="8"/>
    <n v="0"/>
    <x v="79"/>
  </r>
  <r>
    <s v="pausado"/>
    <x v="7"/>
    <x v="8"/>
    <x v="7"/>
    <s v="www.Chevrolet.com.br/Onix"/>
    <s v="http://www.chevrolet.com.br/veiculos/todos-os-modelos/carros/onix/apresentacao.html"/>
    <s v=" --"/>
    <s v="Onix - Preço"/>
    <s v="pausado"/>
    <n v="558"/>
    <n v="2341"/>
    <n v="108.04"/>
    <x v="124"/>
  </r>
  <r>
    <s v="ativada"/>
    <x v="13"/>
    <x v="9"/>
    <x v="8"/>
    <s v="www.Chevrolet.com.br/Onix"/>
    <s v="http://www.chevrolet.com.br/veiculos/todos-os-modelos/carros/onix/apresentacao.html"/>
    <s v=" --"/>
    <s v="Onix - LT"/>
    <s v="aprovado"/>
    <n v="192"/>
    <n v="1332"/>
    <n v="45.06"/>
    <x v="111"/>
  </r>
  <r>
    <s v="excluído"/>
    <x v="1"/>
    <x v="5"/>
    <x v="5"/>
    <s v="www.Chevrolet.com.br"/>
    <s v="http://www.chevrolet.com.br/veiculos/conceitos-e-futuros-lancamentos/onix/index.html"/>
    <s v=" --"/>
    <s v="Fotos"/>
    <s v="grupo de anúncios excluído"/>
    <n v="0"/>
    <n v="0"/>
    <n v="0"/>
    <x v="38"/>
  </r>
  <r>
    <s v="pausado"/>
    <x v="6"/>
    <x v="8"/>
    <x v="7"/>
    <s v="www.Chevrolet.com.br/Onix"/>
    <s v="http://www.chevrolet.com.br/veiculos/todos-os-modelos/carros/onix/apresentacao.html"/>
    <s v=" --"/>
    <s v="Onix - Fotos"/>
    <s v="pausado"/>
    <n v="24"/>
    <n v="286"/>
    <n v="7.42"/>
    <x v="61"/>
  </r>
  <r>
    <s v="excluído"/>
    <x v="1"/>
    <x v="5"/>
    <x v="5"/>
    <s v="www.Chevrolet.com.br/Onix"/>
    <s v="http://www.chevrolet.com.br/veiculos/conceitos-e-futuros-lancamentos/onix/index.html"/>
    <s v=" --"/>
    <s v="Onix LS"/>
    <s v="grupo de anúncios excluído"/>
    <n v="0"/>
    <n v="0"/>
    <n v="0"/>
    <x v="38"/>
  </r>
  <r>
    <s v="excluído"/>
    <x v="1"/>
    <x v="1"/>
    <x v="1"/>
    <s v="www.Chevrolet.com.br/Onix"/>
    <s v="http://www.chevrolet.com.br/veiculos/conceitos-e-futuros-lancamentos/onix/index.html"/>
    <s v=" --"/>
    <s v="Propaganda"/>
    <s v="grupo de anúncios excluído"/>
    <n v="0"/>
    <n v="0"/>
    <n v="0"/>
    <x v="1"/>
  </r>
  <r>
    <s v="excluído"/>
    <x v="5"/>
    <x v="5"/>
    <x v="5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34"/>
  </r>
  <r>
    <s v="excluído"/>
    <x v="2"/>
    <x v="1"/>
    <x v="10"/>
    <s v="www.Chevrolet.com.br/Onix"/>
    <s v="http://www.chevrolet.com.br/veiculos/conceitos-e-futuros-lancamentos/onix/index.html"/>
    <s v=" --"/>
    <s v="Onix LT"/>
    <s v="grupo de anúncios excluído"/>
    <n v="0"/>
    <n v="0"/>
    <n v="0"/>
    <x v="22"/>
  </r>
  <r>
    <s v="excluído"/>
    <x v="1"/>
    <x v="9"/>
    <x v="8"/>
    <s v="www.Chevrolet.com.br"/>
    <s v="http://www.chevrolet.com.br/veiculos/todos-os-modelos/carros/onix/apresentacao.html"/>
    <s v=" --"/>
    <s v="Onix - Only"/>
    <s v="excluído"/>
    <n v="0"/>
    <n v="0"/>
    <n v="0"/>
    <x v="84"/>
  </r>
  <r>
    <s v="excluído"/>
    <x v="10"/>
    <x v="7"/>
    <x v="6"/>
    <s v="www.Chevrolet.com.br/Onix"/>
    <s v="http://www.chevrolet.com.br/veiculos/todos-os-modelos/carros/onix/apresentacao.html"/>
    <s v=" --"/>
    <s v="Onix - Specs"/>
    <s v="excluído"/>
    <n v="0"/>
    <n v="0"/>
    <n v="0"/>
    <x v="13"/>
  </r>
  <r>
    <s v="pausado"/>
    <x v="12"/>
    <x v="8"/>
    <x v="7"/>
    <s v="www.Chevrolet.com.br/Onix"/>
    <s v="http://www.chevrolet.com.br/veiculos/todos-os-modelos/carros/onix/apresentacao.html"/>
    <s v=" --"/>
    <s v="Onix - 0KM"/>
    <s v="pausado"/>
    <n v="5"/>
    <n v="53"/>
    <n v="0.82"/>
    <x v="25"/>
  </r>
  <r>
    <s v="excluído"/>
    <x v="1"/>
    <x v="5"/>
    <x v="5"/>
    <s v="www.Chevrolet.com.br"/>
    <s v="http://www.chevrolet.com.br/veiculos/conceitos-e-futuros-lancamentos/onix/index.html"/>
    <s v=" --"/>
    <s v="Onix"/>
    <s v="grupo de anúncios excluído"/>
    <n v="0"/>
    <n v="0"/>
    <n v="0"/>
    <x v="38"/>
  </r>
  <r>
    <s v="ativada"/>
    <x v="16"/>
    <x v="2"/>
    <x v="2"/>
    <s v="www.Chevrolet.com.br/Onix-GPS"/>
    <s v="http://www.chevrolet.com.br/carros/onix.html?cmp=Campanha:LP:120905_-_Onix:Google"/>
    <s v=" --"/>
    <s v="Onix - Fotos"/>
    <s v="aprovado"/>
    <n v="92"/>
    <n v="1267"/>
    <n v="25.06"/>
    <x v="125"/>
  </r>
  <r>
    <s v="pausado"/>
    <x v="3"/>
    <x v="8"/>
    <x v="7"/>
    <s v="www.Chevrolet.com.br/Onix"/>
    <s v="http://www.chevrolet.com.br/veiculos/todos-os-modelos/carros/onix/apresentacao.html"/>
    <s v=" --"/>
    <s v="Onix - Carro"/>
    <s v="pausado"/>
    <n v="129"/>
    <n v="957"/>
    <n v="29.98"/>
    <x v="52"/>
  </r>
  <r>
    <s v="excluído"/>
    <x v="1"/>
    <x v="9"/>
    <x v="8"/>
    <s v="www.Chevrolet.com.br"/>
    <s v="http://www.chevrolet.com.br/veiculos/todos-os-modelos/carros/onix/apresentacao.html"/>
    <s v=" --"/>
    <s v="Onix - Chevrolet"/>
    <s v="excluído"/>
    <n v="0"/>
    <n v="0"/>
    <n v="0"/>
    <x v="84"/>
  </r>
  <r>
    <s v="pausado"/>
    <x v="11"/>
    <x v="10"/>
    <x v="9"/>
    <s v="www.Chevrolet.com.br"/>
    <s v="http://www.chevrolet.com.br/"/>
    <s v=" --"/>
    <s v="Onix - 0KM"/>
    <s v="pausado"/>
    <n v="0"/>
    <n v="0"/>
    <n v="0"/>
    <x v="17"/>
  </r>
  <r>
    <s v="pausado"/>
    <x v="2"/>
    <x v="1"/>
    <x v="10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22"/>
  </r>
  <r>
    <s v="pausado"/>
    <x v="11"/>
    <x v="10"/>
    <x v="11"/>
    <s v="www.Chevrolet.com.br"/>
    <s v="http://www.chevrolet.com.br/"/>
    <s v=" --"/>
    <s v="Onix - Ano"/>
    <s v="pausado"/>
    <n v="0"/>
    <n v="0"/>
    <n v="0"/>
    <x v="24"/>
  </r>
  <r>
    <s v="excluído"/>
    <x v="5"/>
    <x v="1"/>
    <x v="10"/>
    <s v="www.Chevrolet.com.br/Onix"/>
    <s v="http://www.chevrolet.com.br/veiculos/conceitos-e-futuros-lancamentos/onix/index.html"/>
    <s v=" --"/>
    <s v="Novidades"/>
    <s v="grupo de anúncios excluído"/>
    <n v="0"/>
    <n v="0"/>
    <n v="0"/>
    <x v="47"/>
  </r>
  <r>
    <s v="pausado"/>
    <x v="7"/>
    <x v="3"/>
    <x v="3"/>
    <s v="www.Chevrolet.com.br/Onix"/>
    <s v="http://www.chevrolet.com.br/veiculos/todos-os-modelos/carros/onix/apresentacao.html"/>
    <s v=" --"/>
    <s v="Onix - Preço"/>
    <s v="pausado"/>
    <n v="592"/>
    <n v="2362"/>
    <n v="116.85"/>
    <x v="10"/>
  </r>
  <r>
    <s v="excluído"/>
    <x v="2"/>
    <x v="1"/>
    <x v="1"/>
    <s v="www.Chevrolet.com.br/Onix"/>
    <s v="http://www.chevrolet.com.br/veiculos/conceitos-e-futuros-lancamentos/onix/index.html"/>
    <s v=" --"/>
    <s v="Fotos"/>
    <s v="grupo de anúncios excluído"/>
    <n v="0"/>
    <n v="0"/>
    <n v="0"/>
    <x v="2"/>
  </r>
  <r>
    <s v="excluído"/>
    <x v="18"/>
    <x v="3"/>
    <x v="3"/>
    <s v="www.Chevrolet.com.br"/>
    <s v="http://www.chevrolet.com.br/veiculos/todos-os-modelos/carros/onix/apresentacao.html"/>
    <s v=" --"/>
    <s v="Onix - LTZ"/>
    <s v="excluído"/>
    <n v="0"/>
    <n v="0"/>
    <n v="0"/>
    <x v="105"/>
  </r>
  <r>
    <s v="excluído"/>
    <x v="2"/>
    <x v="1"/>
    <x v="1"/>
    <s v="www.Chevrolet.com.br"/>
    <s v="http://www.chevrolet.com.br/veiculos/conceitos-e-futuros-lancamentos/onix/index.html"/>
    <s v=" --"/>
    <s v="Propaganda"/>
    <s v="grupo de anúncios excluído"/>
    <n v="0"/>
    <n v="0"/>
    <n v="0"/>
    <x v="2"/>
  </r>
  <r>
    <s v="pausado"/>
    <x v="1"/>
    <x v="9"/>
    <x v="8"/>
    <s v="www.Chevrolet.com.br/Onix"/>
    <s v="http://www.chevrolet.com.br/veiculos/todos-os-modelos/carros/onix/apresentacao.html"/>
    <s v=" --"/>
    <s v="Onix - Chevrolet"/>
    <s v="pausado"/>
    <n v="692"/>
    <n v="3225"/>
    <n v="119.26"/>
    <x v="84"/>
  </r>
  <r>
    <s v="excluído"/>
    <x v="1"/>
    <x v="5"/>
    <x v="5"/>
    <s v="www.Chevrolet.com.br/Onix"/>
    <s v="http://www.chevrolet.com.br/veiculos/conceitos-e-futuros-lancamentos/onix/index.html"/>
    <s v=" --"/>
    <s v="Novidades"/>
    <s v="grupo de anúncios excluído"/>
    <n v="0"/>
    <n v="0"/>
    <n v="0"/>
    <x v="38"/>
  </r>
  <r>
    <s v="excluído"/>
    <x v="0"/>
    <x v="7"/>
    <x v="6"/>
    <s v="www.Chevrolet.com.br/Onix"/>
    <s v="http://www.chevrolet.com.br/veiculos/todos-os-modelos/carros/onix/apresentacao.html"/>
    <s v=" --"/>
    <s v="Onix - Monte o Seu"/>
    <s v="excluído"/>
    <n v="0"/>
    <n v="0"/>
    <n v="0"/>
    <x v="97"/>
  </r>
  <r>
    <s v="pausado"/>
    <x v="11"/>
    <x v="10"/>
    <x v="11"/>
    <s v="www.Chevrolet.com.br"/>
    <s v="http://www.chevrolet.com.br/"/>
    <s v=" --"/>
    <s v="Onix - Preço"/>
    <s v="pausado"/>
    <n v="0"/>
    <n v="0"/>
    <n v="0"/>
    <x v="24"/>
  </r>
  <r>
    <s v="ativada"/>
    <x v="19"/>
    <x v="0"/>
    <x v="0"/>
    <s v="www.Chevrolet.com.br/Onix-GPS"/>
    <s v="http://www.chevrolet.com.br/carros/onix.html?cmp=Campanha:LP:120905_-_Onix:Google"/>
    <s v=" --"/>
    <s v="Onix - Lançamento"/>
    <s v="aprovado"/>
    <n v="23"/>
    <n v="174"/>
    <n v="6.87"/>
    <x v="98"/>
  </r>
  <r>
    <s v="pausado"/>
    <x v="2"/>
    <x v="4"/>
    <x v="4"/>
    <s v="www.Chevrolet.com.br/Onix"/>
    <s v="http://www.chevrolet.com.br/veiculos/conceitos-e-futuros-lancamentos/onix/index.html"/>
    <s v=" --"/>
    <s v="Propaganda"/>
    <s v="grupo de anúncios excluído"/>
    <n v="0"/>
    <n v="0"/>
    <n v="0"/>
    <x v="31"/>
  </r>
  <r>
    <s v="excluído"/>
    <x v="5"/>
    <x v="1"/>
    <x v="10"/>
    <s v="www.Chevrolet.com.br/Onix"/>
    <s v="http://www.chevrolet.com.br/veiculos/conceitos-e-futuros-lancamentos/onix/index.html"/>
    <s v=" --"/>
    <s v="Onix LTZ"/>
    <s v="grupo de anúncios excluído"/>
    <n v="0"/>
    <n v="0"/>
    <n v="0"/>
    <x v="47"/>
  </r>
  <r>
    <s v="excluído"/>
    <x v="13"/>
    <x v="8"/>
    <x v="7"/>
    <s v="www.Chevrolet.com.br"/>
    <s v="http://www.chevrolet.com.br/veiculos/todos-os-modelos/carros/onix/apresentacao.html"/>
    <s v=" --"/>
    <s v="Onix - LT"/>
    <s v="excluído"/>
    <n v="0"/>
    <n v="0"/>
    <n v="0"/>
    <x v="126"/>
  </r>
  <r>
    <s v="excluído"/>
    <x v="11"/>
    <x v="10"/>
    <x v="9"/>
    <s v="www.Chevrolet.com.br/Find-New-Roads"/>
    <s v="http://www.chevrolet.com.br/"/>
    <s v=" --"/>
    <s v="Onix - Câmbio"/>
    <s v="excluído"/>
    <n v="0"/>
    <n v="0"/>
    <n v="0"/>
    <x v="17"/>
  </r>
  <r>
    <s v="pausado"/>
    <x v="1"/>
    <x v="1"/>
    <x v="10"/>
    <s v="www.Chevrolet.com.br/Onix"/>
    <s v="http://www.chevrolet.com.br/veiculos/conceitos-e-futuros-lancamentos/onix/index.html"/>
    <s v=" --"/>
    <s v="Onix LS"/>
    <s v="grupo de anúncios excluído"/>
    <n v="0"/>
    <n v="0"/>
    <n v="0"/>
    <x v="21"/>
  </r>
  <r>
    <s v="pausado"/>
    <x v="22"/>
    <x v="8"/>
    <x v="7"/>
    <s v="www.Chevrolet.com.br/Onix"/>
    <s v="http://www.chevrolet.com.br/veiculos/todos-os-modelos/carros/onix/apresentacao.html"/>
    <s v=" --"/>
    <s v="Onix - Monte o Seu"/>
    <s v="pausado"/>
    <n v="22"/>
    <n v="55"/>
    <n v="1.36"/>
    <x v="101"/>
  </r>
  <r>
    <s v="pausado"/>
    <x v="2"/>
    <x v="1"/>
    <x v="1"/>
    <s v="www.Chevrolet.com.br/Onix"/>
    <s v="http://www.chevrolet.com.br/veiculos/conceitos-e-futuros-lancamentos/onix/index.html"/>
    <s v=" --"/>
    <s v="Fotos"/>
    <s v="grupo de anúncios excluído"/>
    <n v="0"/>
    <n v="0"/>
    <n v="0"/>
    <x v="2"/>
  </r>
  <r>
    <s v="ativada"/>
    <x v="1"/>
    <x v="1"/>
    <x v="10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21"/>
  </r>
  <r>
    <s v="ativada"/>
    <x v="3"/>
    <x v="2"/>
    <x v="2"/>
    <s v="www.Chevrolet.com.br/Onix-GPS"/>
    <s v="http://www.chevrolet.com.br/carros/onix.html?cmp=Campanha:LP:120905_-_Onix:Google"/>
    <s v=" --"/>
    <s v="Onix - Motor"/>
    <s v="aprovado"/>
    <n v="451"/>
    <n v="5358"/>
    <n v="129.78"/>
    <x v="3"/>
  </r>
  <r>
    <s v="excluído"/>
    <x v="8"/>
    <x v="8"/>
    <x v="7"/>
    <s v="www.Chevrolet.com.br/Onix"/>
    <s v="http://www.chevrolet.com.br/veiculos/todos-os-modelos/carros/onix/apresentacao.html"/>
    <s v=" --"/>
    <s v="Onix - Lançamento"/>
    <s v="excluído"/>
    <n v="0"/>
    <n v="0"/>
    <n v="0"/>
    <x v="11"/>
  </r>
  <r>
    <s v="ativada"/>
    <x v="19"/>
    <x v="0"/>
    <x v="0"/>
    <s v="www.Chevrolet.com.br/Onix-GPS"/>
    <s v="http://www.chevrolet.com.br/carros/onix.html?cmp=Campanha:LP:120905_-_Onix:Google"/>
    <s v=" --"/>
    <s v="Onix - GPS"/>
    <s v="aprovado"/>
    <n v="13"/>
    <n v="185"/>
    <n v="6.43"/>
    <x v="98"/>
  </r>
  <r>
    <s v="pausado"/>
    <x v="18"/>
    <x v="8"/>
    <x v="7"/>
    <s v="www.Chevrolet.com.br/Onix"/>
    <s v="http://www.chevrolet.com.br/veiculos/todos-os-modelos/carros/onix/apresentacao.html"/>
    <s v=" --"/>
    <s v="Onix - LTZ"/>
    <s v="pausado"/>
    <n v="457"/>
    <n v="3030"/>
    <n v="95.2"/>
    <x v="45"/>
  </r>
  <r>
    <s v="excluído"/>
    <x v="2"/>
    <x v="1"/>
    <x v="10"/>
    <s v="www.Chevrolet.com.br/Onix"/>
    <s v="http://www.chevrolet.com.br/veiculos/conceitos-e-futuros-lancamentos/onix/index.html"/>
    <s v=" --"/>
    <s v="Fotos"/>
    <s v="grupo de anúncios excluído"/>
    <n v="0"/>
    <n v="0"/>
    <n v="0"/>
    <x v="22"/>
  </r>
  <r>
    <s v="excluído"/>
    <x v="1"/>
    <x v="7"/>
    <x v="6"/>
    <s v="www.Chevrolet.com.br/Onix"/>
    <s v="http://www.chevrolet.com.br/veiculos/todos-os-modelos/carros/onix/apresentacao.html"/>
    <s v=" --"/>
    <s v="Onix - Combustível"/>
    <s v="excluído"/>
    <n v="0"/>
    <n v="0"/>
    <n v="0"/>
    <x v="16"/>
  </r>
  <r>
    <s v="excluído"/>
    <x v="1"/>
    <x v="1"/>
    <x v="10"/>
    <s v="www.Chevrolet.com.br/Onix"/>
    <s v="http://www.chevrolet.com.br/veiculos/conceitos-e-futuros-lancamentos/onix/index.html"/>
    <s v=" --"/>
    <s v="Onix LTZ"/>
    <s v="grupo de anúncios excluído"/>
    <n v="0"/>
    <n v="0"/>
    <n v="0"/>
    <x v="21"/>
  </r>
  <r>
    <s v="excluído"/>
    <x v="20"/>
    <x v="7"/>
    <x v="6"/>
    <s v="www.Chevrolet.com.br"/>
    <s v="http://www.chevrolet.com.br/veiculos/todos-os-modelos/carros/onix/apresentacao.html"/>
    <s v=" --"/>
    <s v="Onix - Only"/>
    <s v="excluído"/>
    <n v="0"/>
    <n v="0"/>
    <n v="0"/>
    <x v="69"/>
  </r>
  <r>
    <s v="excluído"/>
    <x v="20"/>
    <x v="8"/>
    <x v="7"/>
    <s v="www.Chevrolet.com.br/Onix"/>
    <s v="http://www.chevrolet.com.br/veiculos/todos-os-modelos/carros/onix/apresentacao.html"/>
    <s v=" --"/>
    <s v="Onix - Only"/>
    <s v="excluído"/>
    <n v="0"/>
    <n v="0"/>
    <n v="0"/>
    <x v="63"/>
  </r>
  <r>
    <s v="pausado"/>
    <x v="9"/>
    <x v="9"/>
    <x v="8"/>
    <s v="www.Chevrolet.com.br/Onix"/>
    <s v="http://www.chevrolet.com.br/veiculos/todos-os-modelos/carros/onix/apresentacao.html"/>
    <s v=" --"/>
    <s v="Onix - Câmbio"/>
    <s v="pausado"/>
    <n v="104"/>
    <n v="683"/>
    <n v="37.5"/>
    <x v="12"/>
  </r>
  <r>
    <s v="excluído"/>
    <x v="2"/>
    <x v="4"/>
    <x v="4"/>
    <s v="www.Chevrolet.com.br/Onix"/>
    <s v="http://www.chevrolet.com.br/veiculos/conceitos-e-futuros-lancamentos/onix/index.html"/>
    <s v=" --"/>
    <s v="Onix LTZ"/>
    <s v="grupo de anúncios excluído"/>
    <n v="0"/>
    <n v="0"/>
    <n v="0"/>
    <x v="31"/>
  </r>
  <r>
    <s v="pausado"/>
    <x v="2"/>
    <x v="9"/>
    <x v="8"/>
    <s v="www.Chevrolet.com.br/Onix"/>
    <s v="http://www.chevrolet.com.br/veiculos/todos-os-modelos/carros/onix/apresentacao.html"/>
    <s v=" --"/>
    <s v="Onix - MyLink"/>
    <s v="pausado"/>
    <n v="20"/>
    <n v="286"/>
    <n v="2.81"/>
    <x v="27"/>
  </r>
  <r>
    <s v="excluído"/>
    <x v="1"/>
    <x v="5"/>
    <x v="5"/>
    <s v="www.Chevrolet.com.br/Onix"/>
    <s v="http://www.chevrolet.com.br/veiculos/conceitos-e-futuros-lancamentos/onix/index.html"/>
    <s v=" --"/>
    <s v="Detalhes"/>
    <s v="grupo de anúncios excluído"/>
    <n v="0"/>
    <n v="0"/>
    <n v="0"/>
    <x v="38"/>
  </r>
  <r>
    <s v="excluído"/>
    <x v="17"/>
    <x v="4"/>
    <x v="4"/>
    <s v="www.Chevrolet.com.br/Onix"/>
    <s v="http://www.chevrolet.com.br/veiculos/conceitos-e-futuros-lancamentos/onix/index.html"/>
    <s v=" --"/>
    <s v="Preço"/>
    <s v="grupo de anúncios excluído"/>
    <n v="0"/>
    <n v="0"/>
    <n v="0"/>
    <x v="51"/>
  </r>
  <r>
    <s v="excluído"/>
    <x v="9"/>
    <x v="9"/>
    <x v="8"/>
    <s v="www.Chevrolet.com.br"/>
    <s v="http://www.chevrolet.com.br/veiculos/todos-os-modelos/carros/onix/apresentacao.html"/>
    <s v=" --"/>
    <s v="Onix - Combustível"/>
    <s v="excluído"/>
    <n v="0"/>
    <n v="0"/>
    <n v="0"/>
    <x v="12"/>
  </r>
  <r>
    <s v="excluído"/>
    <x v="11"/>
    <x v="10"/>
    <x v="9"/>
    <s v="www.Chevrolet.com.br"/>
    <s v="http://www.chevrolet.com.br/"/>
    <s v=" --"/>
    <s v="Salão Automóvel"/>
    <s v="grupo de anúncios excluído"/>
    <n v="0"/>
    <n v="0"/>
    <n v="0"/>
    <x v="17"/>
  </r>
  <r>
    <s v="excluído"/>
    <x v="1"/>
    <x v="1"/>
    <x v="10"/>
    <s v="www.Chevrolet.com.br/Onix"/>
    <s v="http://www.chevrolet.com.br/veiculos/conceitos-e-futuros-lancamentos/onix/index.html"/>
    <s v=" --"/>
    <s v="Detalhes"/>
    <s v="grupo de anúncios excluído"/>
    <n v="0"/>
    <n v="0"/>
    <n v="0"/>
    <x v="21"/>
  </r>
  <r>
    <s v="excluído"/>
    <x v="1"/>
    <x v="9"/>
    <x v="8"/>
    <s v="www.Chevrolet.com.br/Onix"/>
    <s v="http://www.chevrolet.com.br/veiculos/todos-os-modelos/carros/onix/apresentacao.html"/>
    <s v=" --"/>
    <s v="Onix - Chevrolet"/>
    <s v="excluído"/>
    <n v="0"/>
    <n v="0"/>
    <n v="0"/>
    <x v="84"/>
  </r>
  <r>
    <s v="excluído"/>
    <x v="17"/>
    <x v="6"/>
    <x v="4"/>
    <s v="www.Chevrolet.com.br/Onix"/>
    <s v="http://www.chevrolet.com.br/veiculos/conceitos-e-futuros-lancamentos/onix/index.html"/>
    <s v=" --"/>
    <s v="Onix"/>
    <s v="grupo de anúncios excluído"/>
    <n v="0"/>
    <n v="0"/>
    <n v="0"/>
    <x v="35"/>
  </r>
  <r>
    <s v="excluído"/>
    <x v="2"/>
    <x v="1"/>
    <x v="1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2"/>
  </r>
  <r>
    <s v="excluído"/>
    <x v="5"/>
    <x v="5"/>
    <x v="5"/>
    <s v="www.Chevrolet.com.br/Onix"/>
    <s v="http://www.chevrolet.com.br/veiculos/conceitos-e-futuros-lancamentos/onix/index.html"/>
    <s v=" --"/>
    <s v="Detalhes"/>
    <s v="grupo de anúncios excluído"/>
    <n v="0"/>
    <n v="0"/>
    <n v="0"/>
    <x v="34"/>
  </r>
  <r>
    <s v="pausado"/>
    <x v="13"/>
    <x v="8"/>
    <x v="7"/>
    <s v="www.Chevrolet.com.br/Onix"/>
    <s v="http://www.chevrolet.com.br/veiculos/todos-os-modelos/carros/onix/apresentacao.html"/>
    <s v=" --"/>
    <s v="Onix - Specs"/>
    <s v="pausado"/>
    <n v="10"/>
    <n v="67"/>
    <n v="3.72"/>
    <x v="126"/>
  </r>
  <r>
    <s v="excluído"/>
    <x v="2"/>
    <x v="5"/>
    <x v="5"/>
    <s v="www.Chevrolet.com.br"/>
    <s v="http://www.chevrolet.com.br/veiculos/conceitos-e-futuros-lancamentos/onix/index.html"/>
    <s v=" --"/>
    <s v="Fotos"/>
    <s v="grupo de anúncios excluído"/>
    <n v="0"/>
    <n v="0"/>
    <n v="0"/>
    <x v="6"/>
  </r>
  <r>
    <s v="pausado"/>
    <x v="5"/>
    <x v="1"/>
    <x v="1"/>
    <s v="www.Chevrolet.com.br/Onix"/>
    <s v="http://www.chevrolet.com.br/veiculos/conceitos-e-futuros-lancamentos/onix/index.html"/>
    <s v=" --"/>
    <s v="Propaganda"/>
    <s v="grupo de anúncios excluído"/>
    <n v="0"/>
    <n v="0"/>
    <n v="0"/>
    <x v="29"/>
  </r>
  <r>
    <s v="pausado"/>
    <x v="4"/>
    <x v="9"/>
    <x v="8"/>
    <s v="www.Chevrolet.com.br/Onix"/>
    <s v="http://www.chevrolet.com.br/veiculos/todos-os-modelos/carros/onix/apresentacao.html"/>
    <s v=" --"/>
    <s v="Onix - Motor"/>
    <s v="pausado"/>
    <n v="89"/>
    <n v="1091"/>
    <n v="19.77"/>
    <x v="14"/>
  </r>
  <r>
    <s v="ativada"/>
    <x v="5"/>
    <x v="1"/>
    <x v="10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47"/>
  </r>
  <r>
    <s v="ativada"/>
    <x v="9"/>
    <x v="2"/>
    <x v="2"/>
    <s v="www.Chevrolet.com.br/Onix-GPS"/>
    <s v="http://www.chevrolet.com.br/carros/onix.html?cmp=Campanha:LP:120905_-_Onix:Google"/>
    <s v=" --"/>
    <s v="Onix - Lançamento"/>
    <s v="aprovado"/>
    <n v="20"/>
    <n v="158"/>
    <n v="6.12"/>
    <x v="103"/>
  </r>
  <r>
    <s v="excluído"/>
    <x v="6"/>
    <x v="7"/>
    <x v="6"/>
    <s v="www.Chevrolet.com.br"/>
    <s v="http://www.chevrolet.com.br/veiculos/todos-os-modelos/carros/onix/apresentacao.html"/>
    <s v=" --"/>
    <s v="Onix - Fotos"/>
    <s v="excluído"/>
    <n v="0"/>
    <n v="0"/>
    <n v="0"/>
    <x v="122"/>
  </r>
  <r>
    <s v="excluído"/>
    <x v="2"/>
    <x v="1"/>
    <x v="1"/>
    <s v="www.Chevrolet.com.br"/>
    <s v="http://www.chevrolet.com.br/veiculos/conceitos-e-futuros-lancamentos/onix/index.html"/>
    <s v=" --"/>
    <s v="Salão Automóvel"/>
    <s v="grupo de anúncios excluído"/>
    <n v="0"/>
    <n v="0"/>
    <n v="0"/>
    <x v="2"/>
  </r>
  <r>
    <s v="pausado"/>
    <x v="1"/>
    <x v="5"/>
    <x v="5"/>
    <s v="www.Chevrolet.com.br"/>
    <s v="http://www.chevrolet.com.br/veiculos/conceitos-e-futuros-lancamentos/onix/index.html"/>
    <s v=" --"/>
    <s v="Novidades"/>
    <s v="grupo de anúncios excluído"/>
    <n v="0"/>
    <n v="0"/>
    <n v="0"/>
    <x v="38"/>
  </r>
  <r>
    <s v="excluído"/>
    <x v="2"/>
    <x v="1"/>
    <x v="1"/>
    <s v="www.Chevrolet.com.br"/>
    <s v="http://www.chevrolet.com.br/veiculos/conceitos-e-futuros-lancamentos/onix/index.html"/>
    <s v=" --"/>
    <s v="Onix"/>
    <s v="grupo de anúncios excluído"/>
    <n v="0"/>
    <n v="0"/>
    <n v="0"/>
    <x v="2"/>
  </r>
  <r>
    <s v="excluído"/>
    <x v="4"/>
    <x v="3"/>
    <x v="3"/>
    <s v="www.Chevrolet.com.br"/>
    <s v="http://www.chevrolet.com.br/veiculos/todos-os-modelos/carros/onix/apresentacao.html"/>
    <s v=" --"/>
    <s v="Onix - Ano"/>
    <s v="excluído"/>
    <n v="0"/>
    <n v="0"/>
    <n v="0"/>
    <x v="4"/>
  </r>
  <r>
    <s v="excluído"/>
    <x v="1"/>
    <x v="1"/>
    <x v="1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1"/>
  </r>
  <r>
    <s v="pausado"/>
    <x v="2"/>
    <x v="1"/>
    <x v="1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2"/>
  </r>
  <r>
    <s v="excluído"/>
    <x v="5"/>
    <x v="4"/>
    <x v="4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5"/>
  </r>
  <r>
    <s v="ativada"/>
    <x v="16"/>
    <x v="2"/>
    <x v="2"/>
    <s v="www.Chevrolet.com.br/Onix-GPS"/>
    <s v="http://www.chevrolet.com.br/carros/onix.html?cmp=Campanha:LP:120905_-_Onix:Google"/>
    <s v=" --"/>
    <s v="Onix - Specs"/>
    <s v="aprovado"/>
    <n v="15"/>
    <n v="105"/>
    <n v="4.6500000000000004"/>
    <x v="125"/>
  </r>
  <r>
    <s v="excluído"/>
    <x v="5"/>
    <x v="1"/>
    <x v="10"/>
    <s v="www.Chevrolet.com.br/Onix"/>
    <s v="http://www.chevrolet.com.br/veiculos/conceitos-e-futuros-lancamentos/onix/index.html"/>
    <s v=" --"/>
    <s v="Onix LS"/>
    <s v="grupo de anúncios excluído"/>
    <n v="0"/>
    <n v="0"/>
    <n v="0"/>
    <x v="47"/>
  </r>
  <r>
    <s v="excluído"/>
    <x v="1"/>
    <x v="8"/>
    <x v="7"/>
    <s v="www.Chevrolet.com.br/Onix"/>
    <s v="http://www.chevrolet.com.br/veiculos/todos-os-modelos/carros/onix/apresentacao.html"/>
    <s v=" --"/>
    <s v="Onix - Chevrolet"/>
    <s v="excluído"/>
    <n v="0"/>
    <n v="0"/>
    <n v="0"/>
    <x v="79"/>
  </r>
  <r>
    <s v="pausado"/>
    <x v="9"/>
    <x v="9"/>
    <x v="8"/>
    <s v="www.Chevrolet.com.br/Onix"/>
    <s v="http://www.chevrolet.com.br/veiculos/todos-os-modelos/carros/onix/apresentacao.html"/>
    <s v=" --"/>
    <s v="Onix - Combustível"/>
    <s v="pausado"/>
    <n v="1"/>
    <n v="30"/>
    <n v="0.78"/>
    <x v="12"/>
  </r>
  <r>
    <s v="ativada"/>
    <x v="1"/>
    <x v="0"/>
    <x v="0"/>
    <s v="www.Chevrolet.com.br/Onix-GPS"/>
    <s v="http://www.chevrolet.com.br/carros/onix.html?cmp=Campanha:LP:120905_-_Onix:Google"/>
    <s v=" --"/>
    <s v="Onix - GPS"/>
    <s v="aprovado"/>
    <n v="19"/>
    <n v="221"/>
    <n v="8.94"/>
    <x v="108"/>
  </r>
  <r>
    <s v="excluído"/>
    <x v="8"/>
    <x v="8"/>
    <x v="7"/>
    <s v="www.Chevrolet.com.br"/>
    <s v="http://www.chevrolet.com.br/veiculos/todos-os-modelos/carros/onix/apresentacao.html"/>
    <s v=" --"/>
    <s v="Onix - Motor"/>
    <s v="excluído"/>
    <n v="0"/>
    <n v="0"/>
    <n v="0"/>
    <x v="11"/>
  </r>
  <r>
    <s v="ativada"/>
    <x v="20"/>
    <x v="0"/>
    <x v="0"/>
    <s v="www.Chevrolet.com.br/Onix-GPS"/>
    <s v="http://www.chevrolet.com.br/carros/onix.html?cmp=Campanha:LP:120905_-_Onix:Google"/>
    <s v=" --"/>
    <s v="Onix - Motor"/>
    <s v="aprovado"/>
    <n v="361"/>
    <n v="4362"/>
    <n v="104.37"/>
    <x v="43"/>
  </r>
  <r>
    <s v="excluído"/>
    <x v="2"/>
    <x v="1"/>
    <x v="1"/>
    <s v="www.Chevrolet.com.br"/>
    <s v="http://www.chevrolet.com.br/veiculos/conceitos-e-futuros-lancamentos/onix/index.html"/>
    <s v=" --"/>
    <s v="Onix LS"/>
    <s v="grupo de anúncios excluído"/>
    <n v="0"/>
    <n v="0"/>
    <n v="0"/>
    <x v="2"/>
  </r>
  <r>
    <s v="excluído"/>
    <x v="8"/>
    <x v="7"/>
    <x v="6"/>
    <s v="www.Chevrolet.com.br/Onix"/>
    <s v="http://www.chevrolet.com.br/veiculos/todos-os-modelos/carros/onix/apresentacao.html"/>
    <s v=" --"/>
    <s v="Onix - Lançamento"/>
    <s v="excluído"/>
    <n v="0"/>
    <n v="0"/>
    <n v="0"/>
    <x v="42"/>
  </r>
  <r>
    <s v="ativada"/>
    <x v="10"/>
    <x v="8"/>
    <x v="7"/>
    <s v="www.Chevrolet.com.br/Onix"/>
    <s v="http://www.chevrolet.com.br/veiculos/todos-os-modelos/carros/onix/apresentacao.html"/>
    <s v=" --"/>
    <s v="Onix - LS"/>
    <s v="aprovado"/>
    <n v="92"/>
    <n v="461"/>
    <n v="19.05"/>
    <x v="54"/>
  </r>
  <r>
    <s v="pausado"/>
    <x v="2"/>
    <x v="1"/>
    <x v="1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2"/>
  </r>
  <r>
    <s v="ativada"/>
    <x v="1"/>
    <x v="4"/>
    <x v="4"/>
    <s v="www.Chevrolet.com.br/Onix"/>
    <s v="http://www.chevrolet.com.br/veiculos/conceitos-e-futuros-lancamentos/onix/index.html"/>
    <s v=" --"/>
    <s v="Onix LTZ"/>
    <s v="grupo de anúncios excluído"/>
    <n v="0"/>
    <n v="0"/>
    <n v="0"/>
    <x v="20"/>
  </r>
  <r>
    <s v="excluído"/>
    <x v="9"/>
    <x v="9"/>
    <x v="8"/>
    <s v="www.Chevrolet.com.br/Onix"/>
    <s v="http://www.chevrolet.com.br/veiculos/todos-os-modelos/carros/onix/apresentacao.html"/>
    <s v=" --"/>
    <s v="Onix - Propaganda"/>
    <s v="excluído"/>
    <n v="0"/>
    <n v="0"/>
    <n v="0"/>
    <x v="12"/>
  </r>
  <r>
    <s v="excluído"/>
    <x v="5"/>
    <x v="1"/>
    <x v="1"/>
    <s v="www.Chevrolet.com.br"/>
    <s v="http://www.chevrolet.com.br/veiculos/conceitos-e-futuros-lancamentos/onix/index.html"/>
    <s v=" --"/>
    <s v="Propaganda"/>
    <s v="grupo de anúncios excluído"/>
    <n v="0"/>
    <n v="0"/>
    <n v="0"/>
    <x v="29"/>
  </r>
  <r>
    <s v="pausado"/>
    <x v="4"/>
    <x v="3"/>
    <x v="3"/>
    <s v="www.Chevrolet.com.br/Onix"/>
    <s v="http://www.chevrolet.com.br/veiculos/todos-os-modelos/carros/onix/apresentacao.html"/>
    <s v=" --"/>
    <s v="Onix - Combustível"/>
    <s v="pausado"/>
    <n v="2"/>
    <n v="37"/>
    <n v="0.97"/>
    <x v="4"/>
  </r>
  <r>
    <s v="pausado"/>
    <x v="1"/>
    <x v="7"/>
    <x v="6"/>
    <s v="www.Chevrolet.com.br/Onix"/>
    <s v="http://www.chevrolet.com.br/veiculos/todos-os-modelos/carros/onix/apresentacao.html"/>
    <s v=" --"/>
    <s v="Onix - Propaganda"/>
    <s v="pausado"/>
    <n v="1"/>
    <n v="43"/>
    <n v="0.8"/>
    <x v="16"/>
  </r>
  <r>
    <s v="excluído"/>
    <x v="5"/>
    <x v="1"/>
    <x v="10"/>
    <s v="www.Chevrolet.com.br/Onix"/>
    <s v="http://www.chevrolet.com.br/veiculos/conceitos-e-futuros-lancamentos/onix/index.html"/>
    <s v=" --"/>
    <s v="Detalhes"/>
    <s v="grupo de anúncios excluído"/>
    <n v="0"/>
    <n v="0"/>
    <n v="0"/>
    <x v="47"/>
  </r>
  <r>
    <s v="pausado"/>
    <x v="1"/>
    <x v="1"/>
    <x v="10"/>
    <s v="www.Chevrolet.com.br/Onix"/>
    <s v="http://www.chevrolet.com.br/veiculos/conceitos-e-futuros-lancamentos/onix/index.html"/>
    <s v=" --"/>
    <s v="Onix LT"/>
    <s v="grupo de anúncios excluído"/>
    <n v="0"/>
    <n v="0"/>
    <n v="0"/>
    <x v="21"/>
  </r>
  <r>
    <s v="excluído"/>
    <x v="2"/>
    <x v="1"/>
    <x v="1"/>
    <s v="www.Chevrolet.com.br/Onix"/>
    <s v="http://www.chevrolet.com.br/veiculos/conceitos-e-futuros-lancamentos/onix/index.html"/>
    <s v=" --"/>
    <s v="Onix LT"/>
    <s v="grupo de anúncios excluído"/>
    <n v="0"/>
    <n v="0"/>
    <n v="0"/>
    <x v="2"/>
  </r>
  <r>
    <s v="excluído"/>
    <x v="14"/>
    <x v="9"/>
    <x v="8"/>
    <s v="www.Chevrolet.com.br/Onix"/>
    <s v="http://www.chevrolet.com.br/veiculos/todos-os-modelos/carros/onix/apresentacao.html"/>
    <s v=" --"/>
    <s v="Onix - Carro"/>
    <s v="excluído"/>
    <n v="0"/>
    <n v="0"/>
    <n v="0"/>
    <x v="30"/>
  </r>
  <r>
    <s v="excluído"/>
    <x v="6"/>
    <x v="9"/>
    <x v="8"/>
    <s v="www.Chevrolet.com.br"/>
    <s v="http://www.chevrolet.com.br/veiculos/todos-os-modelos/carros/onix/apresentacao.html"/>
    <s v=" --"/>
    <s v="Onix - Fotos"/>
    <s v="excluído"/>
    <n v="0"/>
    <n v="0"/>
    <n v="0"/>
    <x v="88"/>
  </r>
  <r>
    <s v="excluído"/>
    <x v="1"/>
    <x v="4"/>
    <x v="4"/>
    <s v="www.Chevrolet.com.br"/>
    <s v="http://www.chevrolet.com.br/veiculos/conceitos-e-futuros-lancamentos/onix/index.html"/>
    <s v=" --"/>
    <s v="Propaganda"/>
    <s v="grupo de anúncios excluído"/>
    <n v="0"/>
    <n v="0"/>
    <n v="0"/>
    <x v="20"/>
  </r>
  <r>
    <s v="excluído"/>
    <x v="22"/>
    <x v="8"/>
    <x v="7"/>
    <s v="www.Chevrolet.com.br"/>
    <s v="http://www.chevrolet.com.br/veiculos/todos-os-modelos/carros/onix/apresentacao.html"/>
    <s v=" --"/>
    <s v="Onix - Monte o Seu"/>
    <s v="excluído"/>
    <n v="0"/>
    <n v="0"/>
    <n v="0"/>
    <x v="101"/>
  </r>
  <r>
    <s v="excluído"/>
    <x v="1"/>
    <x v="1"/>
    <x v="1"/>
    <s v="www.Chevrolet.com.br/Onix"/>
    <s v="http://www.chevrolet.com.br/veiculos/conceitos-e-futuros-lancamentos/onix/index.html"/>
    <s v=" --"/>
    <s v="Novidades"/>
    <s v="grupo de anúncios excluído"/>
    <n v="0"/>
    <n v="0"/>
    <n v="0"/>
    <x v="1"/>
  </r>
  <r>
    <s v="excluído"/>
    <x v="1"/>
    <x v="4"/>
    <x v="4"/>
    <s v="www.Chevrolet.com.br"/>
    <s v="http://www.chevrolet.com.br/veiculos/conceitos-e-futuros-lancamentos/onix/index.html"/>
    <s v=" --"/>
    <s v="Onix"/>
    <s v="grupo de anúncios excluído"/>
    <n v="0"/>
    <n v="0"/>
    <n v="0"/>
    <x v="20"/>
  </r>
  <r>
    <s v="excluído"/>
    <x v="2"/>
    <x v="5"/>
    <x v="5"/>
    <s v="www.Chevrolet.com.br"/>
    <s v="http://www.chevrolet.com.br/veiculos/conceitos-e-futuros-lancamentos/onix/index.html"/>
    <s v=" --"/>
    <s v="Detalhes"/>
    <s v="grupo de anúncios excluído"/>
    <n v="0"/>
    <n v="0"/>
    <n v="0"/>
    <x v="6"/>
  </r>
  <r>
    <s v="ativada"/>
    <x v="7"/>
    <x v="2"/>
    <x v="2"/>
    <s v="www.Chevrolet.com.br"/>
    <s v="http://www.chevrolet.com.br/carros/onix.html?cmp=Campanha:LP:120905_-_Onix:Google"/>
    <s v=" --"/>
    <s v="Onix - GPS"/>
    <s v="aprovado"/>
    <n v="22"/>
    <n v="314"/>
    <n v="9.44"/>
    <x v="65"/>
  </r>
  <r>
    <s v="excluído"/>
    <x v="1"/>
    <x v="5"/>
    <x v="5"/>
    <s v="www.Chevrolet.com.br"/>
    <s v="http://www.chevrolet.com.br/veiculos/conceitos-e-futuros-lancamentos/onix/index.html"/>
    <s v=" --"/>
    <s v="Salão Automóvel"/>
    <s v="grupo de anúncios excluído"/>
    <n v="0"/>
    <n v="0"/>
    <n v="0"/>
    <x v="38"/>
  </r>
  <r>
    <s v="excluído"/>
    <x v="11"/>
    <x v="10"/>
    <x v="9"/>
    <s v="www.Chevrolet.com.br"/>
    <s v="http://www.chevrolet.com.br/"/>
    <s v=" --"/>
    <s v="Onix - Câmbio"/>
    <s v="excluído"/>
    <n v="0"/>
    <n v="0"/>
    <n v="0"/>
    <x v="17"/>
  </r>
  <r>
    <s v="pausado"/>
    <x v="11"/>
    <x v="10"/>
    <x v="11"/>
    <s v="www.Chevrolet.com.br"/>
    <s v="http://www.chevrolet.com.br/"/>
    <s v=" --"/>
    <s v="Onix - Motor"/>
    <s v="pausado"/>
    <n v="0"/>
    <n v="0"/>
    <n v="0"/>
    <x v="24"/>
  </r>
  <r>
    <s v="pausado"/>
    <x v="5"/>
    <x v="4"/>
    <x v="4"/>
    <s v="www.Chevrolet.com.br/Onix"/>
    <s v="http://www.chevrolet.com.br/veiculos/conceitos-e-futuros-lancamentos/onix/index.html"/>
    <s v=" --"/>
    <s v="Onix LT"/>
    <s v="grupo de anúncios excluído"/>
    <n v="0"/>
    <n v="0"/>
    <n v="0"/>
    <x v="5"/>
  </r>
  <r>
    <s v="excluído"/>
    <x v="5"/>
    <x v="1"/>
    <x v="1"/>
    <s v="www.Chevrolet.com.br/Onix"/>
    <s v="http://www.chevrolet.com.br/veiculos/conceitos-e-futuros-lancamentos/onix/index.html"/>
    <s v=" --"/>
    <s v="Fotos"/>
    <s v="grupo de anúncios excluído"/>
    <n v="0"/>
    <n v="0"/>
    <n v="0"/>
    <x v="29"/>
  </r>
  <r>
    <s v="ativada"/>
    <x v="20"/>
    <x v="0"/>
    <x v="0"/>
    <s v="www.Chevrolet.com.br/Onix-GPS"/>
    <s v="http://www.chevrolet.com.br/carros/onix.html?cmp=Campanha:LP:120905_-_Onix:Google"/>
    <s v=" --"/>
    <s v="Onix - Only"/>
    <s v="aprovado"/>
    <n v="5092"/>
    <n v="42011"/>
    <n v="1211.18"/>
    <x v="43"/>
  </r>
  <r>
    <s v="excluído"/>
    <x v="13"/>
    <x v="8"/>
    <x v="7"/>
    <s v="www.Chevrolet.com.br"/>
    <s v="http://www.chevrolet.com.br/veiculos/todos-os-modelos/carros/onix/apresentacao.html"/>
    <s v=" --"/>
    <s v="Onix - Specs"/>
    <s v="excluído"/>
    <n v="0"/>
    <n v="0"/>
    <n v="0"/>
    <x v="126"/>
  </r>
  <r>
    <s v="pausado"/>
    <x v="11"/>
    <x v="10"/>
    <x v="9"/>
    <s v="www.Chevrolet.com.br"/>
    <s v="http://www.chevrolet.com.br/"/>
    <s v=" --"/>
    <s v="Onix - Lançamento"/>
    <s v="pausado"/>
    <n v="0"/>
    <n v="0"/>
    <n v="0"/>
    <x v="17"/>
  </r>
  <r>
    <s v="excluído"/>
    <x v="4"/>
    <x v="3"/>
    <x v="3"/>
    <s v="www.Chevrolet.com.br/Onix"/>
    <s v="http://www.chevrolet.com.br/veiculos/todos-os-modelos/carros/onix/apresentacao.html"/>
    <s v=" --"/>
    <s v="Onix - Lançamento"/>
    <s v="excluído"/>
    <n v="0"/>
    <n v="0"/>
    <n v="0"/>
    <x v="4"/>
  </r>
  <r>
    <s v="excluído"/>
    <x v="2"/>
    <x v="5"/>
    <x v="5"/>
    <s v="www.Chevrolet.com.br/Onix"/>
    <s v="http://www.chevrolet.com.br/veiculos/conceitos-e-futuros-lancamentos/onix/index.html"/>
    <s v=" --"/>
    <s v="Fotos"/>
    <s v="grupo de anúncios excluído"/>
    <n v="0"/>
    <n v="0"/>
    <n v="0"/>
    <x v="6"/>
  </r>
  <r>
    <s v="excluído"/>
    <x v="2"/>
    <x v="1"/>
    <x v="10"/>
    <s v="www.Chevrolet.com.br/Onix"/>
    <s v="http://www.chevrolet.com.br/veiculos/conceitos-e-futuros-lancamentos/onix/index.html"/>
    <s v=" --"/>
    <s v="Detalhes"/>
    <s v="grupo de anúncios excluído"/>
    <n v="0"/>
    <n v="0"/>
    <n v="0"/>
    <x v="22"/>
  </r>
  <r>
    <s v="pausado"/>
    <x v="4"/>
    <x v="3"/>
    <x v="3"/>
    <s v="www.Chevrolet.com.br/Onix"/>
    <s v="http://www.chevrolet.com.br/veiculos/todos-os-modelos/carros/onix/apresentacao.html"/>
    <s v=" --"/>
    <s v="Onix - Câmbio"/>
    <s v="pausado"/>
    <n v="417"/>
    <n v="2249"/>
    <n v="134.4"/>
    <x v="4"/>
  </r>
  <r>
    <s v="pausado"/>
    <x v="11"/>
    <x v="10"/>
    <x v="9"/>
    <s v="www.Chevrolet.com.br"/>
    <s v="http://www.chevrolet.com.br/"/>
    <s v=" --"/>
    <s v="Onix LS"/>
    <s v="grupo de anúncios excluído"/>
    <n v="0"/>
    <n v="0"/>
    <n v="0"/>
    <x v="17"/>
  </r>
  <r>
    <s v="ativada"/>
    <x v="3"/>
    <x v="0"/>
    <x v="0"/>
    <s v="www.Chevrolet.com.br/Onix-GPS"/>
    <s v="http://www.chevrolet.com.br/carros/onix.html?cmp=Campanha:LP:120905_-_Onix:Google"/>
    <s v=" --"/>
    <s v="Onix - Câmbio"/>
    <s v="aprovado"/>
    <n v="431"/>
    <n v="2336"/>
    <n v="128.69999999999999"/>
    <x v="66"/>
  </r>
  <r>
    <s v="excluído"/>
    <x v="5"/>
    <x v="1"/>
    <x v="1"/>
    <s v="www.Chevrolet.com.br"/>
    <s v="http://www.chevrolet.com.br/veiculos/conceitos-e-futuros-lancamentos/onix/index.html"/>
    <s v=" --"/>
    <s v="Preço"/>
    <s v="grupo de anúncios excluído"/>
    <n v="0"/>
    <n v="0"/>
    <n v="0"/>
    <x v="29"/>
  </r>
  <r>
    <s v="pausado"/>
    <x v="5"/>
    <x v="1"/>
    <x v="10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47"/>
  </r>
  <r>
    <s v="excluído"/>
    <x v="0"/>
    <x v="9"/>
    <x v="8"/>
    <s v="www.Chevrolet.com.br/Onix"/>
    <s v="http://www.chevrolet.com.br/veiculos/todos-os-modelos/carros/onix/apresentacao.html"/>
    <s v=" --"/>
    <s v="Onix - Monte o Seu"/>
    <s v="excluído"/>
    <n v="0"/>
    <n v="0"/>
    <n v="0"/>
    <x v="83"/>
  </r>
  <r>
    <s v="ativada"/>
    <x v="3"/>
    <x v="2"/>
    <x v="2"/>
    <s v="www.Chevrolet.com.br/Onix-GPS"/>
    <s v="http://www.chevrolet.com.br/carros/onix.html?cmp=Campanha:LP:120905_-_Onix:Google"/>
    <s v=" --"/>
    <s v="Onix - Chevrolet"/>
    <s v="aprovado"/>
    <n v="3026"/>
    <n v="15446"/>
    <n v="754.48"/>
    <x v="3"/>
  </r>
  <r>
    <s v="excluído"/>
    <x v="1"/>
    <x v="4"/>
    <x v="4"/>
    <s v="www.Chevrolet.com.br/Onix"/>
    <s v="http://www.chevrolet.com.br/veiculos/conceitos-e-futuros-lancamentos/onix/index.html"/>
    <s v=" --"/>
    <s v="Novidades"/>
    <s v="grupo de anúncios excluído"/>
    <n v="0"/>
    <n v="0"/>
    <n v="0"/>
    <x v="20"/>
  </r>
  <r>
    <s v="excluído"/>
    <x v="1"/>
    <x v="7"/>
    <x v="6"/>
    <s v="www.Chevrolet.com.br"/>
    <s v="http://www.chevrolet.com.br/veiculos/todos-os-modelos/carros/onix/apresentacao.html"/>
    <s v=" --"/>
    <s v="Onix - Only"/>
    <s v="excluído"/>
    <n v="0"/>
    <n v="0"/>
    <n v="0"/>
    <x v="16"/>
  </r>
  <r>
    <s v="excluído"/>
    <x v="10"/>
    <x v="3"/>
    <x v="3"/>
    <s v="www.Chevrolet.com.br/Onix"/>
    <s v="http://www.chevrolet.com.br/veiculos/todos-os-modelos/carros/onix/apresentacao.html"/>
    <s v=" --"/>
    <s v="Onix - LS"/>
    <s v="excluído"/>
    <n v="0"/>
    <n v="0"/>
    <n v="0"/>
    <x v="127"/>
  </r>
  <r>
    <s v="excluído"/>
    <x v="5"/>
    <x v="4"/>
    <x v="4"/>
    <s v="www.Chevrolet.com.br/Onix"/>
    <s v="http://www.chevrolet.com.br/veiculos/conceitos-e-futuros-lancamentos/onix/index.html"/>
    <s v=" --"/>
    <s v="Onix LS"/>
    <s v="grupo de anúncios excluído"/>
    <n v="0"/>
    <n v="0"/>
    <n v="0"/>
    <x v="5"/>
  </r>
  <r>
    <s v="excluído"/>
    <x v="11"/>
    <x v="10"/>
    <x v="9"/>
    <s v="www.Chevrolet.com.br/Find-New-Roads"/>
    <s v="http://www.chevrolet.com.br/"/>
    <s v=" --"/>
    <s v="Onix - 0KM"/>
    <s v="excluído"/>
    <n v="0"/>
    <n v="0"/>
    <n v="0"/>
    <x v="17"/>
  </r>
  <r>
    <s v="ativada"/>
    <x v="11"/>
    <x v="10"/>
    <x v="11"/>
    <s v="www.Chevrolet.com.br"/>
    <s v="http://www.chevrolet.com.br/"/>
    <s v=" --"/>
    <s v="Fotos"/>
    <s v="grupo de anúncios excluído"/>
    <n v="0"/>
    <n v="0"/>
    <n v="0"/>
    <x v="24"/>
  </r>
  <r>
    <s v="excluído"/>
    <x v="16"/>
    <x v="8"/>
    <x v="7"/>
    <s v="www.Chevrolet.com.br/Onix"/>
    <s v="http://www.chevrolet.com.br/veiculos/todos-os-modelos/carros/onix/apresentacao.html"/>
    <s v=" --"/>
    <s v="Onix - Fotos"/>
    <s v="excluído"/>
    <n v="0"/>
    <n v="0"/>
    <n v="0"/>
    <x v="39"/>
  </r>
  <r>
    <s v="ativada"/>
    <x v="22"/>
    <x v="2"/>
    <x v="2"/>
    <s v="www.Chevrolet.com.br/Onix-GPS"/>
    <s v="http://www.chevrolet.com.br/carros/onix.html?cmp=Campanha:LP:120905_-_Onix:Google"/>
    <s v=" --"/>
    <s v="Onix - Lançamento"/>
    <s v="aprovado"/>
    <n v="13"/>
    <n v="138"/>
    <n v="4.96"/>
    <x v="120"/>
  </r>
  <r>
    <s v="excluído"/>
    <x v="8"/>
    <x v="8"/>
    <x v="7"/>
    <s v="www.Chevrolet.com.br"/>
    <s v="http://www.chevrolet.com.br/veiculos/todos-os-modelos/carros/onix/apresentacao.html"/>
    <s v=" --"/>
    <s v="Onix - Carro"/>
    <s v="excluído"/>
    <n v="0"/>
    <n v="0"/>
    <n v="0"/>
    <x v="11"/>
  </r>
  <r>
    <s v="excluído"/>
    <x v="11"/>
    <x v="10"/>
    <x v="9"/>
    <s v="www.Chevrolet.com.br/Find-New-Roads"/>
    <s v="http://www.chevrolet.com.br/"/>
    <s v=" --"/>
    <s v="Onix - LS"/>
    <s v="excluído"/>
    <n v="0"/>
    <n v="0"/>
    <n v="0"/>
    <x v="17"/>
  </r>
  <r>
    <s v="pausado"/>
    <x v="11"/>
    <x v="10"/>
    <x v="11"/>
    <s v="www.Chevrolet.com.br"/>
    <s v="http://www.chevrolet.com.br/"/>
    <s v=" --"/>
    <s v="Onix - Câmbio"/>
    <s v="pausado"/>
    <n v="0"/>
    <n v="0"/>
    <n v="0"/>
    <x v="24"/>
  </r>
  <r>
    <s v="excluído"/>
    <x v="11"/>
    <x v="10"/>
    <x v="9"/>
    <s v="www.Chevrolet.com.br/Find-New-Roads"/>
    <s v="http://www.chevrolet.com.br/"/>
    <s v=" --"/>
    <s v="Onix - Specs"/>
    <s v="excluído"/>
    <n v="0"/>
    <n v="0"/>
    <n v="0"/>
    <x v="17"/>
  </r>
  <r>
    <s v="excluído"/>
    <x v="2"/>
    <x v="5"/>
    <x v="5"/>
    <s v="www.Chevrolet.com.br"/>
    <s v="http://www.chevrolet.com.br/veiculos/conceitos-e-futuros-lancamentos/onix/index.html"/>
    <s v=" --"/>
    <s v="Salão Automóvel"/>
    <s v="grupo de anúncios excluído"/>
    <n v="0"/>
    <n v="0"/>
    <n v="0"/>
    <x v="6"/>
  </r>
  <r>
    <s v="excluído"/>
    <x v="8"/>
    <x v="8"/>
    <x v="7"/>
    <s v="www.Chevrolet.com.br"/>
    <s v="http://www.chevrolet.com.br/veiculos/todos-os-modelos/carros/onix/apresentacao.html"/>
    <s v=" --"/>
    <s v="Onix - Propaganda"/>
    <s v="excluído"/>
    <n v="0"/>
    <n v="0"/>
    <n v="0"/>
    <x v="11"/>
  </r>
  <r>
    <s v="excluído"/>
    <x v="1"/>
    <x v="8"/>
    <x v="7"/>
    <s v="www.Chevrolet.com.br"/>
    <s v="http://www.chevrolet.com.br/veiculos/todos-os-modelos/carros/onix/apresentacao.html"/>
    <s v=" --"/>
    <s v="Onix - Chevrolet"/>
    <s v="excluído"/>
    <n v="0"/>
    <n v="0"/>
    <n v="0"/>
    <x v="79"/>
  </r>
  <r>
    <s v="excluído"/>
    <x v="26"/>
    <x v="8"/>
    <x v="7"/>
    <s v="www.Chevrolet.com.br"/>
    <s v="http://www.chevrolet.com.br/veiculos/todos-os-modelos/carros/onix/apresentacao.html"/>
    <s v=" --"/>
    <s v="Onix - MyLink"/>
    <s v="excluído"/>
    <n v="0"/>
    <n v="0"/>
    <n v="0"/>
    <x v="89"/>
  </r>
  <r>
    <s v="excluído"/>
    <x v="1"/>
    <x v="1"/>
    <x v="1"/>
    <s v="www.Chevrolet.com.br/Onix"/>
    <s v="http://www.chevrolet.com.br/veiculos/conceitos-e-futuros-lancamentos/onix/index.html"/>
    <s v=" --"/>
    <s v="Preço"/>
    <s v="grupo de anúncios excluído"/>
    <n v="0"/>
    <n v="0"/>
    <n v="0"/>
    <x v="1"/>
  </r>
  <r>
    <s v="excluído"/>
    <x v="1"/>
    <x v="4"/>
    <x v="4"/>
    <s v="www.Chevrolet.com.br/Onix"/>
    <s v="http://www.chevrolet.com.br/veiculos/conceitos-e-futuros-lancamentos/onix/index.html"/>
    <s v=" --"/>
    <s v="Onix LT"/>
    <s v="grupo de anúncios excluído"/>
    <n v="0"/>
    <n v="0"/>
    <n v="0"/>
    <x v="20"/>
  </r>
  <r>
    <s v="ativada"/>
    <x v="9"/>
    <x v="2"/>
    <x v="2"/>
    <s v="www.Chevrolet.com.br/Onix-GPS"/>
    <s v="http://www.chevrolet.com.br/carros/onix.html?cmp=Campanha:LP:120905_-_Onix:Google"/>
    <s v=" --"/>
    <s v="Onix - Combustível"/>
    <s v="aprovado"/>
    <n v="12"/>
    <n v="124"/>
    <n v="5.97"/>
    <x v="103"/>
  </r>
  <r>
    <s v="pausado"/>
    <x v="11"/>
    <x v="10"/>
    <x v="9"/>
    <s v="www.Chevrolet.com.br"/>
    <s v="http://www.chevrolet.com.br/"/>
    <s v=" --"/>
    <s v="Onix - Chevrolet"/>
    <s v="pausado"/>
    <n v="0"/>
    <n v="0"/>
    <n v="0"/>
    <x v="17"/>
  </r>
  <r>
    <s v="ativada"/>
    <x v="19"/>
    <x v="8"/>
    <x v="7"/>
    <s v="www.Chevrolet.com.br/Onix"/>
    <s v="http://www.chevrolet.com.br/veiculos/todos-os-modelos/carros/onix/apresentacao.html"/>
    <s v=" --"/>
    <s v="Onix - 0KM"/>
    <s v="aprovado"/>
    <n v="76"/>
    <n v="320"/>
    <n v="13.06"/>
    <x v="106"/>
  </r>
  <r>
    <s v="pausado"/>
    <x v="1"/>
    <x v="1"/>
    <x v="10"/>
    <s v="www.Chevrolet.com.br/Onix"/>
    <s v="http://www.chevrolet.com.br/veiculos/conceitos-e-futuros-lancamentos/onix/index.html"/>
    <s v=" --"/>
    <s v="Detalhes"/>
    <s v="grupo de anúncios excluído"/>
    <n v="0"/>
    <n v="0"/>
    <n v="0"/>
    <x v="21"/>
  </r>
  <r>
    <s v="excluído"/>
    <x v="17"/>
    <x v="5"/>
    <x v="5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60"/>
  </r>
  <r>
    <s v="excluído"/>
    <x v="11"/>
    <x v="10"/>
    <x v="9"/>
    <s v="www.Chevrolet.com.br/Find-New-Roads"/>
    <s v="http://www.chevrolet.com.br/"/>
    <s v=" --"/>
    <s v="Onix - Fotos"/>
    <s v="excluído"/>
    <n v="0"/>
    <n v="0"/>
    <n v="0"/>
    <x v="17"/>
  </r>
  <r>
    <s v="excluído"/>
    <x v="2"/>
    <x v="5"/>
    <x v="5"/>
    <s v="www.Chevrolet.com.br/Onix"/>
    <s v="http://www.chevrolet.com.br/veiculos/conceitos-e-futuros-lancamentos/onix/index.html"/>
    <s v=" --"/>
    <s v="Onix LTZ"/>
    <s v="grupo de anúncios excluído"/>
    <n v="0"/>
    <n v="0"/>
    <n v="0"/>
    <x v="6"/>
  </r>
  <r>
    <s v="excluído"/>
    <x v="2"/>
    <x v="5"/>
    <x v="5"/>
    <s v="www.Chevrolet.com.br/Onix"/>
    <s v="http://www.chevrolet.com.br/veiculos/conceitos-e-futuros-lancamentos/onix/index.html"/>
    <s v=" --"/>
    <s v="Novidades"/>
    <s v="grupo de anúncios excluído"/>
    <n v="0"/>
    <n v="0"/>
    <n v="0"/>
    <x v="6"/>
  </r>
  <r>
    <s v="excluído"/>
    <x v="2"/>
    <x v="4"/>
    <x v="4"/>
    <s v="www.Chevrolet.com.br/Onix"/>
    <s v="http://www.chevrolet.com.br/veiculos/conceitos-e-futuros-lancamentos/onix/index.html"/>
    <s v=" --"/>
    <s v="Onix"/>
    <s v="grupo de anúncios excluído"/>
    <n v="0"/>
    <n v="0"/>
    <n v="0"/>
    <x v="31"/>
  </r>
  <r>
    <s v="pausado"/>
    <x v="11"/>
    <x v="10"/>
    <x v="11"/>
    <s v="www.Chevrolet.com.br"/>
    <s v="http://www.chevrolet.com.br/"/>
    <s v=" --"/>
    <s v="Onix - Specs"/>
    <s v="pausado"/>
    <n v="0"/>
    <n v="0"/>
    <n v="0"/>
    <x v="24"/>
  </r>
  <r>
    <s v="pausado"/>
    <x v="11"/>
    <x v="10"/>
    <x v="9"/>
    <s v="www.Chevrolet.com.br"/>
    <s v="http://www.chevrolet.com.br/"/>
    <s v=" --"/>
    <s v="Onix - Geral"/>
    <s v="pausado"/>
    <n v="0"/>
    <n v="0"/>
    <n v="0"/>
    <x v="17"/>
  </r>
  <r>
    <s v="pausado"/>
    <x v="2"/>
    <x v="3"/>
    <x v="3"/>
    <s v="www.Chevrolet.com.br/Onix"/>
    <s v="http://www.chevrolet.com.br/veiculos/todos-os-modelos/carros/onix/apresentacao.html"/>
    <s v=" --"/>
    <s v="Onix - MyLink"/>
    <s v="pausado"/>
    <n v="16"/>
    <n v="249"/>
    <n v="2.88"/>
    <x v="77"/>
  </r>
  <r>
    <s v="excluído"/>
    <x v="8"/>
    <x v="7"/>
    <x v="6"/>
    <s v="www.Chevrolet.com.br"/>
    <s v="http://www.chevrolet.com.br/veiculos/todos-os-modelos/carros/onix/apresentacao.html"/>
    <s v=" --"/>
    <s v="Onix - Motor"/>
    <s v="excluído"/>
    <n v="0"/>
    <n v="0"/>
    <n v="0"/>
    <x v="42"/>
  </r>
  <r>
    <s v="excluído"/>
    <x v="20"/>
    <x v="3"/>
    <x v="3"/>
    <s v="www.Chevrolet.com.br"/>
    <s v="http://www.chevrolet.com.br/veiculos/todos-os-modelos/carros/onix/apresentacao.html"/>
    <s v=" --"/>
    <s v="Onix - Chevrolet"/>
    <s v="excluído"/>
    <n v="0"/>
    <n v="0"/>
    <n v="0"/>
    <x v="95"/>
  </r>
  <r>
    <s v="excluído"/>
    <x v="5"/>
    <x v="1"/>
    <x v="10"/>
    <s v="www.Chevrolet.com.br/Onix"/>
    <s v="http://www.chevrolet.com.br/veiculos/conceitos-e-futuros-lancamentos/onix/index.html"/>
    <s v=" --"/>
    <s v="Onix LT"/>
    <s v="grupo de anúncios excluído"/>
    <n v="0"/>
    <n v="0"/>
    <n v="0"/>
    <x v="47"/>
  </r>
  <r>
    <s v="pausado"/>
    <x v="2"/>
    <x v="1"/>
    <x v="1"/>
    <s v="www.Chevrolet.com.br/Onix"/>
    <s v="http://www.chevrolet.com.br/veiculos/conceitos-e-futuros-lancamentos/onix/index.html"/>
    <s v=" --"/>
    <s v="Onix LS"/>
    <s v="grupo de anúncios excluído"/>
    <n v="0"/>
    <n v="0"/>
    <n v="0"/>
    <x v="2"/>
  </r>
  <r>
    <s v="excluído"/>
    <x v="4"/>
    <x v="8"/>
    <x v="7"/>
    <s v="www.Chevrolet.com.br/Onix"/>
    <s v="http://www.chevrolet.com.br/veiculos/todos-os-modelos/carros/onix/apresentacao.html"/>
    <s v=" --"/>
    <s v="Onix - Ano"/>
    <s v="excluído"/>
    <n v="0"/>
    <n v="0"/>
    <n v="0"/>
    <x v="115"/>
  </r>
  <r>
    <s v="ativada"/>
    <x v="11"/>
    <x v="10"/>
    <x v="11"/>
    <s v="www.Chevrolet.com.br"/>
    <s v="http://www.chevrolet.com.br/"/>
    <s v=" --"/>
    <s v="Onix LTZ"/>
    <s v="grupo de anúncios excluído"/>
    <n v="0"/>
    <n v="0"/>
    <n v="0"/>
    <x v="24"/>
  </r>
  <r>
    <s v="excluído"/>
    <x v="5"/>
    <x v="4"/>
    <x v="4"/>
    <s v="www.Chevrolet.com.br/Onix"/>
    <s v="http://www.chevrolet.com.br/veiculos/conceitos-e-futuros-lancamentos/onix/index.html"/>
    <s v=" --"/>
    <s v="Onix LTZ"/>
    <s v="grupo de anúncios excluído"/>
    <n v="0"/>
    <n v="0"/>
    <n v="0"/>
    <x v="5"/>
  </r>
  <r>
    <s v="excluído"/>
    <x v="16"/>
    <x v="8"/>
    <x v="7"/>
    <s v="www.Chevrolet.com.br"/>
    <s v="http://www.chevrolet.com.br/veiculos/todos-os-modelos/carros/onix/apresentacao.html"/>
    <s v=" --"/>
    <s v="Onix - Fotos"/>
    <s v="excluído"/>
    <n v="0"/>
    <n v="0"/>
    <n v="0"/>
    <x v="39"/>
  </r>
  <r>
    <s v="pausado"/>
    <x v="8"/>
    <x v="7"/>
    <x v="6"/>
    <s v="www.Chevrolet.com.br/Onix"/>
    <s v="http://www.chevrolet.com.br/veiculos/todos-os-modelos/carros/onix/apresentacao.html"/>
    <s v=" --"/>
    <s v="Onix - Câmbio"/>
    <s v="pausado"/>
    <n v="100"/>
    <n v="605"/>
    <n v="35.17"/>
    <x v="42"/>
  </r>
  <r>
    <s v="excluído"/>
    <x v="2"/>
    <x v="1"/>
    <x v="10"/>
    <s v="www.Chevrolet.com.br"/>
    <s v="http://www.chevrolet.com.br/veiculos/conceitos-e-futuros-lancamentos/onix/index.html"/>
    <s v=" --"/>
    <s v="Sucessor Corsa"/>
    <s v="grupo de anúncios excluído"/>
    <n v="0"/>
    <n v="0"/>
    <n v="0"/>
    <x v="22"/>
  </r>
  <r>
    <s v="ativada"/>
    <x v="19"/>
    <x v="2"/>
    <x v="2"/>
    <s v="www.Chevrolet.com.br/Onix-GPS"/>
    <s v="http://www.chevrolet.com.br/carros/onix.html?cmp=Campanha:LP:120905_-_Onix:Google"/>
    <s v=" --"/>
    <s v="Onix - Ano"/>
    <s v="aprovado"/>
    <n v="885"/>
    <n v="5800"/>
    <n v="262.58"/>
    <x v="40"/>
  </r>
  <r>
    <s v="excluído"/>
    <x v="20"/>
    <x v="8"/>
    <x v="7"/>
    <s v="www.Chevrolet.com.br"/>
    <s v="http://www.chevrolet.com.br/veiculos/todos-os-modelos/carros/onix/apresentacao.html"/>
    <s v=" --"/>
    <s v="Onix - Only"/>
    <s v="excluído"/>
    <n v="0"/>
    <n v="0"/>
    <n v="0"/>
    <x v="63"/>
  </r>
  <r>
    <s v="pausado"/>
    <x v="27"/>
    <x v="9"/>
    <x v="8"/>
    <s v="www.Chevrolet.com.br/Onix"/>
    <s v="http://www.chevrolet.com.br/veiculos/todos-os-modelos/carros/onix/apresentacao.html"/>
    <s v=" --"/>
    <s v="Onix - Preço"/>
    <s v="pausado"/>
    <n v="1927"/>
    <n v="7853"/>
    <n v="329.21"/>
    <x v="113"/>
  </r>
  <r>
    <s v="pausado"/>
    <x v="1"/>
    <x v="5"/>
    <x v="5"/>
    <s v="www.Chevrolet.com.br"/>
    <s v="http://www.chevrolet.com.br/veiculos/conceitos-e-futuros-lancamentos/onix/index.html"/>
    <s v=" --"/>
    <s v="Propaganda"/>
    <s v="grupo de anúncios excluído"/>
    <n v="0"/>
    <n v="0"/>
    <n v="0"/>
    <x v="38"/>
  </r>
  <r>
    <s v="excluído"/>
    <x v="1"/>
    <x v="1"/>
    <x v="1"/>
    <s v="www.Chevrolet.com.br/Onix"/>
    <s v="http://www.chevrolet.com.br/veiculos/conceitos-e-futuros-lancamentos/onix/index.html"/>
    <s v=" --"/>
    <s v="Onix LTZ"/>
    <s v="grupo de anúncios excluído"/>
    <n v="0"/>
    <n v="0"/>
    <n v="0"/>
    <x v="1"/>
  </r>
  <r>
    <s v="excluído"/>
    <x v="5"/>
    <x v="1"/>
    <x v="1"/>
    <s v="www.Chevrolet.com.br/Onix"/>
    <s v="http://www.chevrolet.com.br/veiculos/conceitos-e-futuros-lancamentos/onix/index.html"/>
    <s v=" --"/>
    <s v="Detalhes"/>
    <s v="grupo de anúncios excluído"/>
    <n v="0"/>
    <n v="0"/>
    <n v="0"/>
    <x v="29"/>
  </r>
  <r>
    <s v="pausado"/>
    <x v="11"/>
    <x v="10"/>
    <x v="11"/>
    <s v="www.Chevrolet.com.br"/>
    <s v="http://www.chevrolet.com.br/"/>
    <s v=" --"/>
    <s v="Onix - Monte o Seu"/>
    <s v="pausado"/>
    <n v="0"/>
    <n v="0"/>
    <n v="0"/>
    <x v="24"/>
  </r>
  <r>
    <s v="excluído"/>
    <x v="7"/>
    <x v="9"/>
    <x v="8"/>
    <s v="www.Chevrolet.com.br"/>
    <s v="http://www.chevrolet.com.br/veiculos/todos-os-modelos/carros/onix/apresentacao.html"/>
    <s v=" --"/>
    <s v="Onix - Preço"/>
    <s v="excluído"/>
    <n v="0"/>
    <n v="0"/>
    <n v="0"/>
    <x v="128"/>
  </r>
  <r>
    <s v="excluído"/>
    <x v="4"/>
    <x v="3"/>
    <x v="3"/>
    <s v="www.Chevrolet.com.br/Onix"/>
    <s v="http://www.chevrolet.com.br/veiculos/todos-os-modelos/carros/onix/apresentacao.html"/>
    <s v=" --"/>
    <s v="Onix - Combustível"/>
    <s v="excluído"/>
    <n v="0"/>
    <n v="0"/>
    <n v="0"/>
    <x v="4"/>
  </r>
  <r>
    <s v="ativada"/>
    <x v="28"/>
    <x v="5"/>
    <x v="5"/>
    <s v="www.Chevrolet.com.br/Onix"/>
    <s v="http://www.chevrolet.com.br/veiculos/conceitos-e-futuros-lancamentos/onix/index.html"/>
    <s v=" --"/>
    <s v="Detalhes"/>
    <s v="grupo de anúncios excluído"/>
    <n v="0"/>
    <n v="0"/>
    <n v="0"/>
    <x v="121"/>
  </r>
  <r>
    <s v="excluído"/>
    <x v="17"/>
    <x v="5"/>
    <x v="5"/>
    <s v="www.Chevrolet.com.br/Onix"/>
    <s v="http://www.chevrolet.com.br/veiculos/conceitos-e-futuros-lancamentos/onix/index.html"/>
    <s v=" --"/>
    <s v="Onix LT"/>
    <s v="grupo de anúncios excluído"/>
    <n v="0"/>
    <n v="0"/>
    <n v="0"/>
    <x v="60"/>
  </r>
  <r>
    <s v="excluído"/>
    <x v="1"/>
    <x v="1"/>
    <x v="10"/>
    <s v="www.Chevrolet.com.br"/>
    <s v="http://www.chevrolet.com.br/veiculos/conceitos-e-futuros-lancamentos/onix/index.html"/>
    <s v=" --"/>
    <s v="Preço"/>
    <s v="grupo de anúncios excluído"/>
    <n v="0"/>
    <n v="0"/>
    <n v="0"/>
    <x v="21"/>
  </r>
  <r>
    <s v="excluído"/>
    <x v="7"/>
    <x v="9"/>
    <x v="8"/>
    <s v="www.Chevrolet.com.br/Onix"/>
    <s v="http://www.chevrolet.com.br/veiculos/todos-os-modelos/carros/onix/apresentacao.html"/>
    <s v=" --"/>
    <s v="Onix - Preço"/>
    <s v="excluído"/>
    <n v="0"/>
    <n v="0"/>
    <n v="0"/>
    <x v="128"/>
  </r>
  <r>
    <s v="excluído"/>
    <x v="20"/>
    <x v="3"/>
    <x v="3"/>
    <s v="www.Chevrolet.com.br/Onix"/>
    <s v="http://www.chevrolet.com.br/veiculos/todos-os-modelos/carros/onix/apresentacao.html"/>
    <s v=" --"/>
    <s v="Onix - Chevrolet"/>
    <s v="excluído"/>
    <n v="0"/>
    <n v="0"/>
    <n v="0"/>
    <x v="95"/>
  </r>
  <r>
    <s v="excluído"/>
    <x v="2"/>
    <x v="1"/>
    <x v="1"/>
    <s v="www.Chevrolet.com.br/Onix"/>
    <s v="http://www.chevrolet.com.br/veiculos/conceitos-e-futuros-lancamentos/onix/index.html"/>
    <s v=" --"/>
    <s v="Novidades"/>
    <s v="grupo de anúncios excluído"/>
    <n v="0"/>
    <n v="0"/>
    <n v="0"/>
    <x v="2"/>
  </r>
  <r>
    <s v="excluído"/>
    <x v="11"/>
    <x v="10"/>
    <x v="9"/>
    <s v="www.Chevrolet.com.br/Find-New-Roads"/>
    <s v="http://www.chevrolet.com.br/"/>
    <s v=" --"/>
    <s v="Detalhes"/>
    <s v="grupo de anúncios excluído"/>
    <n v="0"/>
    <n v="0"/>
    <n v="0"/>
    <x v="17"/>
  </r>
  <r>
    <s v="excluído"/>
    <x v="9"/>
    <x v="8"/>
    <x v="7"/>
    <s v="www.Chevrolet.com.br"/>
    <s v="http://www.chevrolet.com.br/veiculos/todos-os-modelos/carros/onix/apresentacao.html"/>
    <s v=" --"/>
    <s v="Onix - Ano"/>
    <s v="excluído"/>
    <n v="0"/>
    <n v="0"/>
    <n v="0"/>
    <x v="85"/>
  </r>
  <r>
    <s v="excluído"/>
    <x v="2"/>
    <x v="1"/>
    <x v="10"/>
    <s v="www.Chevrolet.com.br"/>
    <s v="http://www.chevrolet.com.br/veiculos/conceitos-e-futuros-lancamentos/onix/index.html"/>
    <s v=" --"/>
    <s v="Detalhes"/>
    <s v="grupo de anúncios excluído"/>
    <n v="0"/>
    <n v="0"/>
    <n v="0"/>
    <x v="22"/>
  </r>
  <r>
    <s v="excluído"/>
    <x v="5"/>
    <x v="1"/>
    <x v="10"/>
    <s v="www.Chevrolet.com.br"/>
    <s v="http://www.chevrolet.com.br/veiculos/conceitos-e-futuros-lancamentos/onix/index.html"/>
    <s v=" --"/>
    <s v="Onix"/>
    <s v="grupo de anúncios excluído"/>
    <n v="0"/>
    <n v="0"/>
    <n v="0"/>
    <x v="47"/>
  </r>
  <r>
    <s v="excluído"/>
    <x v="5"/>
    <x v="1"/>
    <x v="10"/>
    <s v="www.Chevrolet.com.br"/>
    <s v="http://www.chevrolet.com.br/veiculos/conceitos-e-futuros-lancamentos/onix/index.html"/>
    <s v=" --"/>
    <s v="Propaganda"/>
    <s v="grupo de anúncios excluído"/>
    <n v="0"/>
    <n v="0"/>
    <n v="0"/>
    <x v="47"/>
  </r>
  <r>
    <s v="excluído"/>
    <x v="19"/>
    <x v="3"/>
    <x v="3"/>
    <s v="www.Chevrolet.com.br/Onix"/>
    <s v="http://www.chevrolet.com.br/veiculos/todos-os-modelos/carros/onix/apresentacao.html"/>
    <s v=" --"/>
    <s v="Onix - 0KM"/>
    <s v="excluído"/>
    <n v="0"/>
    <n v="0"/>
    <n v="0"/>
    <x v="118"/>
  </r>
  <r>
    <s v="pausado"/>
    <x v="2"/>
    <x v="5"/>
    <x v="5"/>
    <s v="www.Chevrolet.com.br/Onix"/>
    <s v="http://www.chevrolet.com.br/veiculos/conceitos-e-futuros-lancamentos/onix/index.html"/>
    <s v=" --"/>
    <s v="Preço"/>
    <s v="grupo de anúncios excluído"/>
    <n v="0"/>
    <n v="0"/>
    <n v="0"/>
    <x v="6"/>
  </r>
  <r>
    <s v="excluído"/>
    <x v="1"/>
    <x v="4"/>
    <x v="4"/>
    <s v="www.Chevrolet.com.br/Onix"/>
    <s v="http://www.chevrolet.com.br/veiculos/conceitos-e-futuros-lancamentos/onix/index.html"/>
    <s v=" --"/>
    <s v="Detalhes"/>
    <s v="grupo de anúncios excluído"/>
    <n v="0"/>
    <n v="0"/>
    <n v="0"/>
    <x v="20"/>
  </r>
  <r>
    <s v="ativada"/>
    <x v="18"/>
    <x v="0"/>
    <x v="0"/>
    <s v="www.Chevrolet.com.br/Onix-GPS"/>
    <s v="http://www.chevrolet.com.br/carros/onix.html?cmp=Campanha:LP:120905_-_Onix:Google"/>
    <s v=" --"/>
    <s v="Onix - LTZ"/>
    <s v="aprovado"/>
    <n v="486"/>
    <n v="3232"/>
    <n v="108.08"/>
    <x v="129"/>
  </r>
  <r>
    <s v="excluído"/>
    <x v="2"/>
    <x v="4"/>
    <x v="4"/>
    <s v="www.Chevrolet.com.br"/>
    <s v="http://www.chevrolet.com.br/veiculos/conceitos-e-futuros-lancamentos/onix/index.html"/>
    <s v=" --"/>
    <s v="Salão Automóvel"/>
    <s v="grupo de anúncios excluído"/>
    <n v="0"/>
    <n v="0"/>
    <n v="0"/>
    <x v="31"/>
  </r>
  <r>
    <s v="pausado"/>
    <x v="5"/>
    <x v="5"/>
    <x v="5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34"/>
  </r>
  <r>
    <s v="pausado"/>
    <x v="11"/>
    <x v="10"/>
    <x v="9"/>
    <s v="www.Chevrolet.com.br"/>
    <s v="http://www.chevrolet.com.br/"/>
    <s v=" --"/>
    <s v="Onix - Monte o Seu"/>
    <s v="pausado"/>
    <n v="0"/>
    <n v="0"/>
    <n v="0"/>
    <x v="17"/>
  </r>
  <r>
    <s v="excluído"/>
    <x v="9"/>
    <x v="7"/>
    <x v="6"/>
    <s v="www.Chevrolet.com.br/Onix"/>
    <s v="http://www.chevrolet.com.br/veiculos/todos-os-modelos/carros/onix/apresentacao.html"/>
    <s v=" --"/>
    <s v="Onix - Ano"/>
    <s v="excluído"/>
    <n v="0"/>
    <n v="0"/>
    <n v="0"/>
    <x v="53"/>
  </r>
  <r>
    <s v="excluído"/>
    <x v="1"/>
    <x v="5"/>
    <x v="5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38"/>
  </r>
  <r>
    <s v="excluído"/>
    <x v="5"/>
    <x v="1"/>
    <x v="10"/>
    <s v="www.Chevrolet.com.br"/>
    <s v="http://www.chevrolet.com.br/veiculos/conceitos-e-futuros-lancamentos/onix/index.html"/>
    <s v=" --"/>
    <s v="Onix LT"/>
    <s v="grupo de anúncios excluído"/>
    <n v="0"/>
    <n v="0"/>
    <n v="0"/>
    <x v="47"/>
  </r>
  <r>
    <s v="excluído"/>
    <x v="22"/>
    <x v="9"/>
    <x v="8"/>
    <s v="www.Chevrolet.com.br/Onix"/>
    <s v="http://www.chevrolet.com.br/veiculos/todos-os-modelos/carros/onix/apresentacao.html"/>
    <s v=" --"/>
    <s v="Onix - Monte o Seu"/>
    <s v="excluído"/>
    <n v="0"/>
    <n v="0"/>
    <n v="0"/>
    <x v="49"/>
  </r>
  <r>
    <s v="pausado"/>
    <x v="11"/>
    <x v="10"/>
    <x v="9"/>
    <s v="www.Chevrolet.com.br"/>
    <s v="http://www.chevrolet.com.br/"/>
    <s v=" --"/>
    <s v="Onix - Ano"/>
    <s v="pausado"/>
    <n v="0"/>
    <n v="0"/>
    <n v="0"/>
    <x v="17"/>
  </r>
  <r>
    <s v="ativada"/>
    <x v="15"/>
    <x v="5"/>
    <x v="5"/>
    <s v="www.Chevrolet.com.br/Onix"/>
    <s v="http://www.chevrolet.com.br/veiculos/conceitos-e-futuros-lancamentos/onix/index.html"/>
    <s v=" --"/>
    <s v="Onix LT"/>
    <s v="grupo de anúncios excluído"/>
    <n v="0"/>
    <n v="0"/>
    <n v="0"/>
    <x v="74"/>
  </r>
  <r>
    <s v="excluído"/>
    <x v="1"/>
    <x v="1"/>
    <x v="10"/>
    <s v="www.Chevrolet.com.br/Onix"/>
    <s v="http://www.chevrolet.com.br/veiculos/conceitos-e-futuros-lancamentos/onix/index.html"/>
    <s v=" --"/>
    <s v="Onix LT"/>
    <s v="grupo de anúncios excluído"/>
    <n v="0"/>
    <n v="0"/>
    <n v="0"/>
    <x v="21"/>
  </r>
  <r>
    <s v="pausado"/>
    <x v="1"/>
    <x v="3"/>
    <x v="3"/>
    <s v="www.Chevrolet.com.br/Onix"/>
    <s v="http://www.chevrolet.com.br/veiculos/todos-os-modelos/carros/onix/apresentacao.html"/>
    <s v=" --"/>
    <s v="Onix - Chevrolet"/>
    <s v="pausado"/>
    <n v="678"/>
    <n v="3088"/>
    <n v="108.35"/>
    <x v="59"/>
  </r>
  <r>
    <s v="ativada"/>
    <x v="22"/>
    <x v="0"/>
    <x v="0"/>
    <s v="www.Chevrolet.com.br/Onix-GPS"/>
    <s v="http://www.chevrolet.com.br/carros/onix.html?cmp=Campanha:LP:120905_-_Onix:Google"/>
    <s v=" --"/>
    <s v="Onix - Monte o Seu"/>
    <s v="aprovado"/>
    <n v="265"/>
    <n v="577"/>
    <n v="36.93"/>
    <x v="91"/>
  </r>
  <r>
    <s v="pausado"/>
    <x v="1"/>
    <x v="4"/>
    <x v="4"/>
    <s v="www.Chevrolet.com.br/Onix"/>
    <s v="http://www.chevrolet.com.br/veiculos/conceitos-e-futuros-lancamentos/onix/index.html"/>
    <s v=" --"/>
    <s v="Novidades"/>
    <s v="grupo de anúncios excluído"/>
    <n v="0"/>
    <n v="0"/>
    <n v="0"/>
    <x v="20"/>
  </r>
  <r>
    <s v="excluído"/>
    <x v="25"/>
    <x v="7"/>
    <x v="6"/>
    <s v="www.Chevrolet.com.br/Onix"/>
    <s v="http://www.chevrolet.com.br/veiculos/todos-os-modelos/carros/onix/apresentacao.html"/>
    <s v=" --"/>
    <s v="Onix - Preço"/>
    <s v="excluído"/>
    <n v="0"/>
    <n v="0"/>
    <n v="0"/>
    <x v="78"/>
  </r>
  <r>
    <s v="excluído"/>
    <x v="6"/>
    <x v="3"/>
    <x v="3"/>
    <s v="www.Chevrolet.com.br"/>
    <s v="http://www.chevrolet.com.br/veiculos/todos-os-modelos/carros/onix/apresentacao.html"/>
    <s v=" --"/>
    <s v="Onix - Fotos"/>
    <s v="excluído"/>
    <n v="0"/>
    <n v="0"/>
    <n v="0"/>
    <x v="37"/>
  </r>
  <r>
    <s v="excluído"/>
    <x v="4"/>
    <x v="3"/>
    <x v="3"/>
    <s v="www.Chevrolet.com.br"/>
    <s v="http://www.chevrolet.com.br/veiculos/todos-os-modelos/carros/onix/apresentacao.html"/>
    <s v=" --"/>
    <s v="Onix - Motor"/>
    <s v="excluído"/>
    <n v="0"/>
    <n v="0"/>
    <n v="0"/>
    <x v="4"/>
  </r>
  <r>
    <s v="excluído"/>
    <x v="1"/>
    <x v="8"/>
    <x v="7"/>
    <s v="www.Chevrolet.com.br/Onix"/>
    <s v="http://www.chevrolet.com.br/veiculos/todos-os-modelos/carros/onix/apresentacao.html"/>
    <s v=" --"/>
    <s v="Onix - Motor"/>
    <s v="excluído"/>
    <n v="0"/>
    <n v="0"/>
    <n v="0"/>
    <x v="79"/>
  </r>
  <r>
    <s v="pausado"/>
    <x v="4"/>
    <x v="9"/>
    <x v="8"/>
    <s v="www.Chevrolet.com.br/Onix"/>
    <s v="http://www.chevrolet.com.br/veiculos/todos-os-modelos/carros/onix/apresentacao.html"/>
    <s v=" --"/>
    <s v="Onix - Geral"/>
    <s v="pausado"/>
    <n v="0"/>
    <n v="12"/>
    <n v="0"/>
    <x v="14"/>
  </r>
  <r>
    <s v="pausado"/>
    <x v="11"/>
    <x v="10"/>
    <x v="9"/>
    <s v="www.Chevrolet.com.br"/>
    <s v="http://www.chevrolet.com.br/"/>
    <s v=" --"/>
    <s v="Onix - Specs"/>
    <s v="pausado"/>
    <n v="0"/>
    <n v="0"/>
    <n v="0"/>
    <x v="17"/>
  </r>
  <r>
    <s v="excluído"/>
    <x v="1"/>
    <x v="5"/>
    <x v="5"/>
    <s v="www.Chevrolet.com.br"/>
    <s v="http://www.chevrolet.com.br/veiculos/conceitos-e-futuros-lancamentos/onix/index.html"/>
    <s v=" --"/>
    <s v="Preço"/>
    <s v="grupo de anúncios excluído"/>
    <n v="0"/>
    <n v="0"/>
    <n v="0"/>
    <x v="38"/>
  </r>
  <r>
    <s v="ativada"/>
    <x v="20"/>
    <x v="2"/>
    <x v="2"/>
    <s v="www.Chevrolet.com.br/Onix-GPS"/>
    <s v="http://www.chevrolet.com.br/carros/onix.html?cmp=Campanha:LP:120905_-_Onix:Google"/>
    <s v=" --"/>
    <s v="Onix - Propaganda"/>
    <s v="aprovado"/>
    <n v="2"/>
    <n v="62"/>
    <n v="0.44"/>
    <x v="102"/>
  </r>
  <r>
    <s v="ativada"/>
    <x v="20"/>
    <x v="2"/>
    <x v="2"/>
    <s v="www.Chevrolet.com.br/Onix-GPS"/>
    <s v="http://www.chevrolet.com.br/carros/onix.html?cmp=Campanha:LP:120905_-_Onix:Google"/>
    <s v=" --"/>
    <s v="Onix - Specs"/>
    <s v="aprovado"/>
    <n v="10"/>
    <n v="89"/>
    <n v="2.16"/>
    <x v="102"/>
  </r>
  <r>
    <s v="pausado"/>
    <x v="2"/>
    <x v="5"/>
    <x v="5"/>
    <s v="www.Chevrolet.com.br/Onix"/>
    <s v="http://www.chevrolet.com.br/veiculos/conceitos-e-futuros-lancamentos/onix/index.html"/>
    <s v=" --"/>
    <s v="Propaganda"/>
    <s v="grupo de anúncios excluído"/>
    <n v="0"/>
    <n v="0"/>
    <n v="0"/>
    <x v="6"/>
  </r>
  <r>
    <s v="ativada"/>
    <x v="3"/>
    <x v="0"/>
    <x v="0"/>
    <s v="www.Chevrolet.com.br/Onix-GPS"/>
    <s v="http://www.chevrolet.com.br/carros/onix.html?cmp=Campanha:LP:120905_-_Onix:Google"/>
    <s v=" --"/>
    <s v="Onix - Novidades"/>
    <s v="aprovado"/>
    <n v="4"/>
    <n v="66"/>
    <n v="2.2799999999999998"/>
    <x v="66"/>
  </r>
  <r>
    <s v="excluído"/>
    <x v="5"/>
    <x v="1"/>
    <x v="1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29"/>
  </r>
  <r>
    <s v="excluído"/>
    <x v="1"/>
    <x v="1"/>
    <x v="1"/>
    <s v="www.Chevrolet.com.br/Onix"/>
    <s v="http://www.chevrolet.com.br/veiculos/conceitos-e-futuros-lancamentos/onix/index.html"/>
    <s v=" --"/>
    <s v="Onix LS"/>
    <s v="grupo de anúncios excluído"/>
    <n v="0"/>
    <n v="0"/>
    <n v="0"/>
    <x v="1"/>
  </r>
  <r>
    <s v="excluído"/>
    <x v="11"/>
    <x v="10"/>
    <x v="9"/>
    <s v="www.Chevrolet.com.br/Find-New-Roads"/>
    <s v="http://www.chevrolet.com.br/"/>
    <s v=" --"/>
    <s v="Onix"/>
    <s v="grupo de anúncios excluído"/>
    <n v="0"/>
    <n v="0"/>
    <n v="0"/>
    <x v="17"/>
  </r>
  <r>
    <s v="excluído"/>
    <x v="9"/>
    <x v="3"/>
    <x v="3"/>
    <s v="www.Chevrolet.com.br"/>
    <s v="http://www.chevrolet.com.br/veiculos/todos-os-modelos/carros/onix/apresentacao.html"/>
    <s v=" --"/>
    <s v="Onix - Novidades"/>
    <s v="excluído"/>
    <n v="0"/>
    <n v="0"/>
    <n v="0"/>
    <x v="23"/>
  </r>
  <r>
    <s v="excluído"/>
    <x v="9"/>
    <x v="9"/>
    <x v="8"/>
    <s v="www.Chevrolet.com.br/Onix"/>
    <s v="http://www.chevrolet.com.br/veiculos/todos-os-modelos/carros/onix/apresentacao.html"/>
    <s v=" --"/>
    <s v="Onix - Lançamento"/>
    <s v="excluído"/>
    <n v="0"/>
    <n v="0"/>
    <n v="0"/>
    <x v="12"/>
  </r>
  <r>
    <s v="ativada"/>
    <x v="19"/>
    <x v="2"/>
    <x v="2"/>
    <s v="www.Chevrolet.com.br/Onix-GPS"/>
    <s v="http://www.chevrolet.com.br/carros/onix.html?cmp=Campanha:LP:120905_-_Onix:Google"/>
    <s v=" --"/>
    <s v="Onix - Lançamento"/>
    <s v="aprovado"/>
    <n v="27"/>
    <n v="174"/>
    <n v="8.65"/>
    <x v="40"/>
  </r>
  <r>
    <s v="excluído"/>
    <x v="10"/>
    <x v="8"/>
    <x v="7"/>
    <s v="www.Chevrolet.com.br/Onix"/>
    <s v="http://www.chevrolet.com.br/veiculos/todos-os-modelos/carros/onix/apresentacao.html"/>
    <s v=" --"/>
    <s v="Onix - Specs"/>
    <s v="excluído"/>
    <n v="0"/>
    <n v="0"/>
    <n v="0"/>
    <x v="54"/>
  </r>
  <r>
    <s v="ativada"/>
    <x v="11"/>
    <x v="10"/>
    <x v="11"/>
    <s v="www.Chevrolet.com.br"/>
    <s v="http://www.chevrolet.com.br/"/>
    <s v=" --"/>
    <s v="Detalhes"/>
    <s v="grupo de anúncios excluído"/>
    <n v="0"/>
    <n v="0"/>
    <n v="0"/>
    <x v="24"/>
  </r>
  <r>
    <s v="excluído"/>
    <x v="1"/>
    <x v="1"/>
    <x v="10"/>
    <s v="www.Chevrolet.com.br"/>
    <s v="http://www.chevrolet.com.br/veiculos/conceitos-e-futuros-lancamentos/onix/index.html"/>
    <s v=" --"/>
    <s v="Onix"/>
    <s v="grupo de anúncios excluído"/>
    <n v="0"/>
    <n v="0"/>
    <n v="0"/>
    <x v="21"/>
  </r>
  <r>
    <s v="excluído"/>
    <x v="4"/>
    <x v="9"/>
    <x v="8"/>
    <s v="www.Chevrolet.com.br"/>
    <s v="http://www.chevrolet.com.br/veiculos/todos-os-modelos/carros/onix/apresentacao.html"/>
    <s v=" --"/>
    <s v="Onix - Geral"/>
    <s v="excluído"/>
    <n v="0"/>
    <n v="0"/>
    <n v="0"/>
    <x v="14"/>
  </r>
  <r>
    <s v="excluído"/>
    <x v="2"/>
    <x v="1"/>
    <x v="1"/>
    <s v="www.Chevrolet.com.br"/>
    <s v="http://www.chevrolet.com.br/veiculos/conceitos-e-futuros-lancamentos/onix/index.html"/>
    <s v=" --"/>
    <s v="Onix LT"/>
    <s v="grupo de anúncios excluído"/>
    <n v="0"/>
    <n v="0"/>
    <n v="0"/>
    <x v="2"/>
  </r>
  <r>
    <s v="pausado"/>
    <x v="7"/>
    <x v="9"/>
    <x v="8"/>
    <s v="www.Chevrolet.com.br/Onix"/>
    <s v="http://www.chevrolet.com.br/veiculos/todos-os-modelos/carros/onix/apresentacao.html"/>
    <s v=" --"/>
    <s v="Onix - Preço"/>
    <s v="pausado"/>
    <n v="625"/>
    <n v="2275"/>
    <n v="118.35"/>
    <x v="128"/>
  </r>
  <r>
    <s v="pausado"/>
    <x v="1"/>
    <x v="1"/>
    <x v="10"/>
    <s v="www.Chevrolet.com.br/Onix"/>
    <s v="http://www.chevrolet.com.br/veiculos/conceitos-e-futuros-lancamentos/onix/index.html"/>
    <s v=" --"/>
    <s v="Novidades"/>
    <s v="grupo de anúncios excluído"/>
    <n v="0"/>
    <n v="0"/>
    <n v="0"/>
    <x v="21"/>
  </r>
  <r>
    <s v="excluído"/>
    <x v="2"/>
    <x v="1"/>
    <x v="10"/>
    <s v="www.Chevrolet.com.br/Onix"/>
    <s v="http://www.chevrolet.com.br/veiculos/conceitos-e-futuros-lancamentos/onix/index.html"/>
    <s v=" --"/>
    <s v="Preço"/>
    <s v="grupo de anúncios excluído"/>
    <n v="0"/>
    <n v="0"/>
    <n v="0"/>
    <x v="22"/>
  </r>
  <r>
    <s v="excluído"/>
    <x v="17"/>
    <x v="1"/>
    <x v="10"/>
    <s v="www.Chevrolet.com.br/Onix"/>
    <s v="http://www.chevrolet.com.br/veiculos/conceitos-e-futuros-lancamentos/onix/index.html"/>
    <s v=" --"/>
    <s v="Preço"/>
    <s v="grupo de anúncios excluído"/>
    <n v="0"/>
    <n v="0"/>
    <n v="0"/>
    <x v="41"/>
  </r>
  <r>
    <s v="excluído"/>
    <x v="2"/>
    <x v="4"/>
    <x v="4"/>
    <s v="www.Chevrolet.com.br"/>
    <s v="http://www.chevrolet.com.br/veiculos/conceitos-e-futuros-lancamentos/onix/index.html"/>
    <s v=" --"/>
    <s v="Preço"/>
    <s v="grupo de anúncios excluído"/>
    <n v="0"/>
    <n v="0"/>
    <n v="0"/>
    <x v="31"/>
  </r>
  <r>
    <s v="excluído"/>
    <x v="4"/>
    <x v="3"/>
    <x v="3"/>
    <s v="www.Chevrolet.com.br"/>
    <s v="http://www.chevrolet.com.br/veiculos/todos-os-modelos/carros/onix/apresentacao.html"/>
    <s v=" --"/>
    <s v="Onix - Combustível"/>
    <s v="excluído"/>
    <n v="0"/>
    <n v="0"/>
    <n v="0"/>
    <x v="4"/>
  </r>
  <r>
    <s v="excluído"/>
    <x v="11"/>
    <x v="10"/>
    <x v="9"/>
    <s v="www.Chevrolet.com.br"/>
    <s v="http://www.chevrolet.com.br/"/>
    <s v=" --"/>
    <s v="Onix - LT"/>
    <s v="excluído"/>
    <n v="0"/>
    <n v="0"/>
    <n v="0"/>
    <x v="17"/>
  </r>
  <r>
    <s v="excluído"/>
    <x v="20"/>
    <x v="3"/>
    <x v="3"/>
    <s v="www.Chevrolet.com.br"/>
    <s v="http://www.chevrolet.com.br/veiculos/todos-os-modelos/carros/onix/apresentacao.html"/>
    <s v=" --"/>
    <s v="Onix - Specs"/>
    <s v="excluído"/>
    <n v="0"/>
    <n v="0"/>
    <n v="0"/>
    <x v="95"/>
  </r>
  <r>
    <s v="pausado"/>
    <x v="18"/>
    <x v="3"/>
    <x v="3"/>
    <s v="www.Chevrolet.com.br/Onix"/>
    <s v="http://www.chevrolet.com.br/veiculos/todos-os-modelos/carros/onix/apresentacao.html"/>
    <s v=" --"/>
    <s v="Onix - LTZ"/>
    <s v="pausado"/>
    <n v="158"/>
    <n v="1024"/>
    <n v="33.99"/>
    <x v="105"/>
  </r>
  <r>
    <s v="ativada"/>
    <x v="1"/>
    <x v="4"/>
    <x v="4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20"/>
  </r>
  <r>
    <s v="pausado"/>
    <x v="1"/>
    <x v="8"/>
    <x v="7"/>
    <s v="www.Chevrolet.com.br/Onix"/>
    <s v="http://www.chevrolet.com.br/veiculos/todos-os-modelos/carros/onix/apresentacao.html"/>
    <s v=" --"/>
    <s v="Onix - Chevrolet"/>
    <s v="pausado"/>
    <n v="695"/>
    <n v="3279"/>
    <n v="118.68"/>
    <x v="79"/>
  </r>
  <r>
    <s v="excluído"/>
    <x v="5"/>
    <x v="5"/>
    <x v="5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34"/>
  </r>
  <r>
    <s v="pausado"/>
    <x v="9"/>
    <x v="3"/>
    <x v="3"/>
    <s v="www.Chevrolet.com.br/Onix"/>
    <s v="http://www.chevrolet.com.br/veiculos/todos-os-modelos/carros/onix/apresentacao.html"/>
    <s v=" --"/>
    <s v="Onix - Câmbio"/>
    <s v="pausado"/>
    <n v="122"/>
    <n v="686"/>
    <n v="40.11"/>
    <x v="23"/>
  </r>
  <r>
    <s v="ativada"/>
    <x v="11"/>
    <x v="10"/>
    <x v="11"/>
    <s v="www.Chevrolet.com.br"/>
    <s v="http://www.chevrolet.com.br/"/>
    <s v=" --"/>
    <s v="Sucessor Corsa"/>
    <s v="grupo de anúncios excluído"/>
    <n v="0"/>
    <n v="0"/>
    <n v="0"/>
    <x v="24"/>
  </r>
  <r>
    <s v="ativada"/>
    <x v="20"/>
    <x v="0"/>
    <x v="0"/>
    <s v="www.Chevrolet.com.br/Onix-GPS"/>
    <s v="http://www.chevrolet.com.br/carros/onix.html?cmp=Campanha:LP:120905_-_Onix:Google"/>
    <s v=" --"/>
    <s v="Onix - Chevrolet"/>
    <s v="aprovado"/>
    <n v="2529"/>
    <n v="13886"/>
    <n v="673.84"/>
    <x v="43"/>
  </r>
  <r>
    <s v="excluído"/>
    <x v="11"/>
    <x v="10"/>
    <x v="9"/>
    <s v="www.Chevrolet.com.br/Find-New-Roads"/>
    <s v="http://www.chevrolet.com.br/"/>
    <s v=" --"/>
    <s v="Onix - Lançamento"/>
    <s v="excluído"/>
    <n v="0"/>
    <n v="0"/>
    <n v="0"/>
    <x v="17"/>
  </r>
  <r>
    <s v="excluído"/>
    <x v="11"/>
    <x v="10"/>
    <x v="9"/>
    <s v="www.Chevrolet.com.br"/>
    <s v="http://www.chevrolet.com.br/"/>
    <s v=" --"/>
    <s v="Onix - MyLink"/>
    <s v="excluído"/>
    <n v="0"/>
    <n v="0"/>
    <n v="0"/>
    <x v="17"/>
  </r>
  <r>
    <s v="pausado"/>
    <x v="6"/>
    <x v="7"/>
    <x v="6"/>
    <s v="www.Chevrolet.com.br/Onix"/>
    <s v="http://www.chevrolet.com.br/veiculos/todos-os-modelos/carros/onix/apresentacao.html"/>
    <s v=" --"/>
    <s v="Onix - Fotos"/>
    <s v="pausado"/>
    <n v="16"/>
    <n v="236"/>
    <n v="6.63"/>
    <x v="122"/>
  </r>
  <r>
    <s v="ativada"/>
    <x v="1"/>
    <x v="2"/>
    <x v="2"/>
    <s v="www.Chevrolet.com.br/Onix-GPS"/>
    <s v="http://www.chevrolet.com.br/carros/onix.html?cmp=Campanha:LP:120905_-_Onix:Google"/>
    <s v=" --"/>
    <s v="Onix - GPS"/>
    <s v="aprovado"/>
    <n v="40"/>
    <n v="380"/>
    <n v="17.16"/>
    <x v="123"/>
  </r>
  <r>
    <s v="excluído"/>
    <x v="17"/>
    <x v="4"/>
    <x v="4"/>
    <s v="www.Chevrolet.com.br/Onix"/>
    <s v="http://www.chevrolet.com.br/veiculos/conceitos-e-futuros-lancamentos/onix/index.html"/>
    <s v=" --"/>
    <s v="Fotos"/>
    <s v="grupo de anúncios excluído"/>
    <n v="0"/>
    <n v="0"/>
    <n v="0"/>
    <x v="51"/>
  </r>
  <r>
    <s v="ativada"/>
    <x v="15"/>
    <x v="1"/>
    <x v="10"/>
    <s v="www.Chevrolet.com.br/Onix"/>
    <s v="http://www.chevrolet.com.br/veiculos/conceitos-e-futuros-lancamentos/onix/index.html"/>
    <s v=" --"/>
    <s v="Propaganda"/>
    <s v="grupo de anúncios excluído"/>
    <n v="0"/>
    <n v="0"/>
    <n v="0"/>
    <x v="32"/>
  </r>
  <r>
    <s v="excluído"/>
    <x v="20"/>
    <x v="9"/>
    <x v="8"/>
    <s v="www.Chevrolet.com.br/Onix"/>
    <s v="http://www.chevrolet.com.br/veiculos/todos-os-modelos/carros/onix/apresentacao.html"/>
    <s v=" --"/>
    <s v="Onix - Specs"/>
    <s v="excluído"/>
    <n v="0"/>
    <n v="0"/>
    <n v="0"/>
    <x v="55"/>
  </r>
  <r>
    <s v="excluído"/>
    <x v="17"/>
    <x v="6"/>
    <x v="4"/>
    <s v="www.Chevrolet.com.br/Onix"/>
    <s v="http://www.chevrolet.com.br/veiculos/conceitos-e-futuros-lancamentos/onix/index.html"/>
    <s v=" --"/>
    <s v="Fotos"/>
    <s v="grupo de anúncios excluído"/>
    <n v="0"/>
    <n v="0"/>
    <n v="0"/>
    <x v="35"/>
  </r>
  <r>
    <s v="excluído"/>
    <x v="17"/>
    <x v="6"/>
    <x v="4"/>
    <s v="www.Chevrolet.com.br/Onix"/>
    <s v="http://www.chevrolet.com.br/veiculos/conceitos-e-futuros-lancamentos/onix/index.html"/>
    <s v=" --"/>
    <s v="Propaganda"/>
    <s v="grupo de anúncios excluído"/>
    <n v="0"/>
    <n v="0"/>
    <n v="0"/>
    <x v="35"/>
  </r>
  <r>
    <s v="excluído"/>
    <x v="11"/>
    <x v="10"/>
    <x v="9"/>
    <s v="www.Chevrolet.com.br/Find-New-Roads"/>
    <s v="http://www.chevrolet.com.br/"/>
    <s v=" --"/>
    <s v="Onix - Monte o Seu"/>
    <s v="excluído"/>
    <n v="0"/>
    <n v="0"/>
    <n v="0"/>
    <x v="17"/>
  </r>
  <r>
    <s v="pausado"/>
    <x v="2"/>
    <x v="7"/>
    <x v="6"/>
    <s v="www.Chevrolet.com.br/Onix"/>
    <s v="http://www.chevrolet.com.br/veiculos/todos-os-modelos/carros/onix/apresentacao.html"/>
    <s v=" --"/>
    <s v="Onix - MyLink"/>
    <s v="pausado"/>
    <n v="48"/>
    <n v="619"/>
    <n v="12.86"/>
    <x v="90"/>
  </r>
  <r>
    <s v="pausado"/>
    <x v="2"/>
    <x v="1"/>
    <x v="10"/>
    <s v="www.Chevrolet.com.br/Onix"/>
    <s v="http://www.chevrolet.com.br/veiculos/conceitos-e-futuros-lancamentos/onix/index.html"/>
    <s v=" --"/>
    <s v="Novidades"/>
    <s v="grupo de anúncios excluído"/>
    <n v="0"/>
    <n v="0"/>
    <n v="0"/>
    <x v="22"/>
  </r>
  <r>
    <s v="pausado"/>
    <x v="2"/>
    <x v="1"/>
    <x v="1"/>
    <s v="www.Chevrolet.com.br/Onix"/>
    <s v="http://www.chevrolet.com.br/veiculos/conceitos-e-futuros-lancamentos/onix/index.html"/>
    <s v=" --"/>
    <s v="Novidades"/>
    <s v="grupo de anúncios excluído"/>
    <n v="0"/>
    <n v="0"/>
    <n v="0"/>
    <x v="2"/>
  </r>
  <r>
    <s v="pausado"/>
    <x v="5"/>
    <x v="1"/>
    <x v="10"/>
    <s v="www.Chevrolet.com.br/Onix"/>
    <s v="http://www.chevrolet.com.br/veiculos/conceitos-e-futuros-lancamentos/onix/index.html"/>
    <s v=" --"/>
    <s v="Propaganda"/>
    <s v="grupo de anúncios excluído"/>
    <n v="0"/>
    <n v="0"/>
    <n v="0"/>
    <x v="47"/>
  </r>
  <r>
    <s v="pausado"/>
    <x v="5"/>
    <x v="1"/>
    <x v="1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29"/>
  </r>
  <r>
    <s v="excluído"/>
    <x v="11"/>
    <x v="10"/>
    <x v="9"/>
    <s v="www.Chevrolet.com.br"/>
    <s v="http://www.chevrolet.com.br/"/>
    <s v=" --"/>
    <s v="Onix - Geral"/>
    <s v="excluído"/>
    <n v="0"/>
    <n v="0"/>
    <n v="0"/>
    <x v="17"/>
  </r>
  <r>
    <s v="excluído"/>
    <x v="10"/>
    <x v="7"/>
    <x v="6"/>
    <s v="www.Chevrolet.com.br"/>
    <s v="http://www.chevrolet.com.br/veiculos/todos-os-modelos/carros/onix/apresentacao.html"/>
    <s v=" --"/>
    <s v="Onix - Specs"/>
    <s v="excluído"/>
    <n v="0"/>
    <n v="0"/>
    <n v="0"/>
    <x v="13"/>
  </r>
  <r>
    <s v="excluído"/>
    <x v="9"/>
    <x v="3"/>
    <x v="3"/>
    <s v="www.Chevrolet.com.br/Onix"/>
    <s v="http://www.chevrolet.com.br/veiculos/todos-os-modelos/carros/onix/apresentacao.html"/>
    <s v=" --"/>
    <s v="Onix - Câmbio"/>
    <s v="excluído"/>
    <n v="0"/>
    <n v="0"/>
    <n v="0"/>
    <x v="23"/>
  </r>
  <r>
    <s v="pausado"/>
    <x v="11"/>
    <x v="10"/>
    <x v="9"/>
    <s v="www.Chevrolet.com.br"/>
    <s v="http://www.chevrolet.com.br/"/>
    <s v=" --"/>
    <s v="Onix - Combustível"/>
    <s v="pausado"/>
    <n v="0"/>
    <n v="0"/>
    <n v="0"/>
    <x v="17"/>
  </r>
  <r>
    <s v="pausado"/>
    <x v="1"/>
    <x v="1"/>
    <x v="1"/>
    <s v="www.Chevrolet.com.br/Onix"/>
    <s v="http://www.chevrolet.com.br/veiculos/conceitos-e-futuros-lancamentos/onix/index.html"/>
    <s v=" --"/>
    <s v="Preço"/>
    <s v="grupo de anúncios excluído"/>
    <n v="0"/>
    <n v="0"/>
    <n v="0"/>
    <x v="1"/>
  </r>
  <r>
    <s v="pausado"/>
    <x v="5"/>
    <x v="4"/>
    <x v="4"/>
    <s v="www.Chevrolet.com.br/Onix"/>
    <s v="http://www.chevrolet.com.br/veiculos/conceitos-e-futuros-lancamentos/onix/index.html"/>
    <s v=" --"/>
    <s v="Propaganda"/>
    <s v="grupo de anúncios excluído"/>
    <n v="0"/>
    <n v="0"/>
    <n v="0"/>
    <x v="5"/>
  </r>
  <r>
    <s v="excluído"/>
    <x v="20"/>
    <x v="3"/>
    <x v="3"/>
    <s v="www.Chevrolet.com.br/Onix"/>
    <s v="http://www.chevrolet.com.br/veiculos/todos-os-modelos/carros/onix/apresentacao.html"/>
    <s v=" --"/>
    <s v="Onix - Only"/>
    <s v="excluído"/>
    <n v="0"/>
    <n v="0"/>
    <n v="0"/>
    <x v="95"/>
  </r>
  <r>
    <s v="excluído"/>
    <x v="2"/>
    <x v="5"/>
    <x v="5"/>
    <s v="www.Chevrolet.com.br"/>
    <s v="http://www.chevrolet.com.br/veiculos/conceitos-e-futuros-lancamentos/onix/index.html"/>
    <s v=" --"/>
    <s v="Sucessor Corsa"/>
    <s v="grupo de anúncios excluído"/>
    <n v="0"/>
    <n v="0"/>
    <n v="0"/>
    <x v="6"/>
  </r>
  <r>
    <s v="excluído"/>
    <x v="11"/>
    <x v="10"/>
    <x v="9"/>
    <s v="www.Chevrolet.com.br/Find-New-Roads"/>
    <s v="http://www.chevrolet.com.br/"/>
    <s v=" --"/>
    <s v="Sucessor Corsa"/>
    <s v="grupo de anúncios excluído"/>
    <n v="0"/>
    <n v="0"/>
    <n v="0"/>
    <x v="17"/>
  </r>
  <r>
    <s v="excluído"/>
    <x v="27"/>
    <x v="9"/>
    <x v="8"/>
    <s v="www.Chevrolet.com.br"/>
    <s v="http://www.chevrolet.com.br/veiculos/todos-os-modelos/carros/onix/apresentacao.html"/>
    <s v=" --"/>
    <s v="Onix - Preço"/>
    <s v="excluído"/>
    <n v="0"/>
    <n v="0"/>
    <n v="0"/>
    <x v="113"/>
  </r>
  <r>
    <s v="excluído"/>
    <x v="1"/>
    <x v="1"/>
    <x v="1"/>
    <s v="www.Chevrolet.com.br"/>
    <s v="http://www.chevrolet.com.br/veiculos/conceitos-e-futuros-lancamentos/onix/index.html"/>
    <s v=" --"/>
    <s v="Preço"/>
    <s v="grupo de anúncios excluído"/>
    <n v="0"/>
    <n v="0"/>
    <n v="0"/>
    <x v="1"/>
  </r>
  <r>
    <s v="excluído"/>
    <x v="20"/>
    <x v="9"/>
    <x v="8"/>
    <s v="www.Chevrolet.com.br/Onix"/>
    <s v="http://www.chevrolet.com.br/veiculos/todos-os-modelos/carros/onix/apresentacao.html"/>
    <s v=" --"/>
    <s v="Onix - Only"/>
    <s v="excluído"/>
    <n v="0"/>
    <n v="0"/>
    <n v="0"/>
    <x v="55"/>
  </r>
  <r>
    <s v="pausado"/>
    <x v="1"/>
    <x v="1"/>
    <x v="1"/>
    <s v="www.Chevrolet.com.br/Onix"/>
    <s v="http://www.chevrolet.com.br/veiculos/conceitos-e-futuros-lancamentos/onix/index.html"/>
    <s v=" --"/>
    <s v="Detalhes"/>
    <s v="grupo de anúncios excluído"/>
    <n v="0"/>
    <n v="0"/>
    <n v="0"/>
    <x v="1"/>
  </r>
  <r>
    <s v="excluído"/>
    <x v="4"/>
    <x v="9"/>
    <x v="8"/>
    <s v="www.Chevrolet.com.br/Onix"/>
    <s v="http://www.chevrolet.com.br/veiculos/todos-os-modelos/carros/onix/apresentacao.html"/>
    <s v=" --"/>
    <s v="Onix - Motor"/>
    <s v="excluído"/>
    <n v="0"/>
    <n v="0"/>
    <n v="0"/>
    <x v="14"/>
  </r>
  <r>
    <s v="pausado"/>
    <x v="1"/>
    <x v="8"/>
    <x v="7"/>
    <s v="www.Chevrolet.com.br/Onix"/>
    <s v="http://www.chevrolet.com.br/veiculos/todos-os-modelos/carros/onix/apresentacao.html"/>
    <s v=" --"/>
    <s v="Onix - Propaganda"/>
    <s v="pausado"/>
    <n v="0"/>
    <n v="29"/>
    <n v="0"/>
    <x v="79"/>
  </r>
  <r>
    <s v="excluído"/>
    <x v="4"/>
    <x v="7"/>
    <x v="6"/>
    <s v="www.Chevrolet.com.br"/>
    <s v="http://www.chevrolet.com.br/veiculos/todos-os-modelos/carros/onix/apresentacao.html"/>
    <s v=" --"/>
    <s v="Onix - Ano"/>
    <s v="excluído"/>
    <n v="0"/>
    <n v="0"/>
    <n v="0"/>
    <x v="99"/>
  </r>
  <r>
    <s v="excluído"/>
    <x v="8"/>
    <x v="7"/>
    <x v="6"/>
    <s v="www.Chevrolet.com.br"/>
    <s v="http://www.chevrolet.com.br/veiculos/todos-os-modelos/carros/onix/apresentacao.html"/>
    <s v=" --"/>
    <s v="Onix - Lançamento"/>
    <s v="excluído"/>
    <n v="0"/>
    <n v="0"/>
    <n v="0"/>
    <x v="42"/>
  </r>
  <r>
    <s v="excluído"/>
    <x v="1"/>
    <x v="7"/>
    <x v="6"/>
    <s v="www.Chevrolet.com.br/Onix"/>
    <s v="http://www.chevrolet.com.br/veiculos/todos-os-modelos/carros/onix/apresentacao.html"/>
    <s v=" --"/>
    <s v="Onix - Novidades"/>
    <s v="excluído"/>
    <n v="0"/>
    <n v="0"/>
    <n v="0"/>
    <x v="16"/>
  </r>
  <r>
    <s v="excluído"/>
    <x v="1"/>
    <x v="1"/>
    <x v="10"/>
    <s v="www.Chevrolet.com.br"/>
    <s v="http://www.chevrolet.com.br/veiculos/conceitos-e-futuros-lancamentos/onix/index.html"/>
    <s v=" --"/>
    <s v="Sucessor Corsa"/>
    <s v="grupo de anúncios excluído"/>
    <n v="0"/>
    <n v="0"/>
    <n v="0"/>
    <x v="21"/>
  </r>
  <r>
    <s v="excluído"/>
    <x v="19"/>
    <x v="9"/>
    <x v="8"/>
    <s v="www.Chevrolet.com.br"/>
    <s v="http://www.chevrolet.com.br/veiculos/todos-os-modelos/carros/onix/apresentacao.html"/>
    <s v=" --"/>
    <s v="Onix - 0KM"/>
    <s v="excluído"/>
    <n v="0"/>
    <n v="0"/>
    <n v="0"/>
    <x v="117"/>
  </r>
  <r>
    <s v="pausado"/>
    <x v="8"/>
    <x v="7"/>
    <x v="6"/>
    <s v="www.Chevrolet.com.br/Onix"/>
    <s v="http://www.chevrolet.com.br/veiculos/todos-os-modelos/carros/onix/apresentacao.html"/>
    <s v=" --"/>
    <s v="Onix - Geral"/>
    <s v="pausado"/>
    <n v="0"/>
    <n v="15"/>
    <n v="0"/>
    <x v="42"/>
  </r>
  <r>
    <s v="pausado"/>
    <x v="1"/>
    <x v="1"/>
    <x v="1"/>
    <s v="www.Chevrolet.com.br/Onix"/>
    <s v="http://www.chevrolet.com.br/veiculos/conceitos-e-futuros-lancamentos/onix/index.html"/>
    <s v=" --"/>
    <s v="Onix LS"/>
    <s v="grupo de anúncios excluído"/>
    <n v="0"/>
    <n v="0"/>
    <n v="0"/>
    <x v="1"/>
  </r>
  <r>
    <s v="pausado"/>
    <x v="1"/>
    <x v="1"/>
    <x v="1"/>
    <s v="www.Chevrolet.com.br/Onix"/>
    <s v="http://www.chevrolet.com.br/veiculos/conceitos-e-futuros-lancamentos/onix/index.html"/>
    <s v=" --"/>
    <s v="Onix LTZ"/>
    <s v="grupo de anúncios excluído"/>
    <n v="0"/>
    <n v="0"/>
    <n v="0"/>
    <x v="1"/>
  </r>
  <r>
    <s v="excluído"/>
    <x v="1"/>
    <x v="4"/>
    <x v="4"/>
    <s v="www.Chevrolet.com.br/Onix"/>
    <s v="http://www.chevrolet.com.br/veiculos/conceitos-e-futuros-lancamentos/onix/index.html"/>
    <s v=" --"/>
    <s v="Onix LTZ"/>
    <s v="grupo de anúncios excluído"/>
    <n v="0"/>
    <n v="0"/>
    <n v="0"/>
    <x v="20"/>
  </r>
  <r>
    <s v="pausado"/>
    <x v="1"/>
    <x v="5"/>
    <x v="5"/>
    <s v="www.Chevrolet.com.br/Onix"/>
    <s v="http://www.chevrolet.com.br/veiculos/conceitos-e-futuros-lancamentos/onix/index.html"/>
    <s v=" --"/>
    <s v="Detalhes"/>
    <s v="grupo de anúncios excluído"/>
    <n v="0"/>
    <n v="0"/>
    <n v="0"/>
    <x v="38"/>
  </r>
  <r>
    <s v="ativada"/>
    <x v="11"/>
    <x v="10"/>
    <x v="11"/>
    <s v="www.Chevrolet.com.br"/>
    <s v="http://www.chevrolet.com.br/"/>
    <s v=" --"/>
    <s v="Preço"/>
    <s v="grupo de anúncios excluído"/>
    <n v="0"/>
    <n v="0"/>
    <n v="0"/>
    <x v="24"/>
  </r>
  <r>
    <s v="excluído"/>
    <x v="2"/>
    <x v="1"/>
    <x v="10"/>
    <s v="www.Chevrolet.com.br"/>
    <s v="http://www.chevrolet.com.br/veiculos/conceitos-e-futuros-lancamentos/onix/index.html"/>
    <s v=" --"/>
    <s v="Onix LS"/>
    <s v="grupo de anúncios excluído"/>
    <n v="0"/>
    <n v="0"/>
    <n v="0"/>
    <x v="22"/>
  </r>
  <r>
    <s v="pausado"/>
    <x v="11"/>
    <x v="10"/>
    <x v="11"/>
    <s v="www.Chevrolet.com.br"/>
    <s v="http://www.chevrolet.com.br/"/>
    <s v=" --"/>
    <s v="Onix - Only"/>
    <s v="pausado"/>
    <n v="0"/>
    <n v="0"/>
    <n v="0"/>
    <x v="24"/>
  </r>
  <r>
    <s v="excluído"/>
    <x v="11"/>
    <x v="10"/>
    <x v="9"/>
    <s v="www.Chevrolet.com.br/Find-New-Roads"/>
    <s v="http://www.chevrolet.com.br/"/>
    <s v=" --"/>
    <s v="Onix - Ano"/>
    <s v="excluído"/>
    <n v="0"/>
    <n v="0"/>
    <n v="0"/>
    <x v="17"/>
  </r>
  <r>
    <s v="excluído"/>
    <x v="2"/>
    <x v="9"/>
    <x v="8"/>
    <s v="www.Chevrolet.com.br"/>
    <s v="http://www.chevrolet.com.br/veiculos/todos-os-modelos/carros/onix/apresentacao.html"/>
    <s v=" --"/>
    <s v="Onix - MyLink"/>
    <s v="excluído"/>
    <n v="0"/>
    <n v="0"/>
    <n v="0"/>
    <x v="27"/>
  </r>
  <r>
    <s v="pausado"/>
    <x v="3"/>
    <x v="3"/>
    <x v="3"/>
    <s v="www.Chevrolet.com.br/Onix"/>
    <s v="http://www.chevrolet.com.br/veiculos/todos-os-modelos/carros/onix/apresentacao.html"/>
    <s v=" --"/>
    <s v="Onix - Carro"/>
    <s v="pausado"/>
    <n v="435"/>
    <n v="3247"/>
    <n v="92.49"/>
    <x v="81"/>
  </r>
  <r>
    <s v="excluído"/>
    <x v="4"/>
    <x v="9"/>
    <x v="8"/>
    <s v="www.Chevrolet.com.br/Onix"/>
    <s v="http://www.chevrolet.com.br/veiculos/todos-os-modelos/carros/onix/apresentacao.html"/>
    <s v=" --"/>
    <s v="Onix - Ano"/>
    <s v="excluído"/>
    <n v="0"/>
    <n v="0"/>
    <n v="0"/>
    <x v="14"/>
  </r>
  <r>
    <s v="excluído"/>
    <x v="11"/>
    <x v="10"/>
    <x v="9"/>
    <s v="www.Chevrolet.com.br"/>
    <s v="http://www.chevrolet.com.br/"/>
    <s v=" --"/>
    <s v="Detalhes"/>
    <s v="grupo de anúncios excluído"/>
    <n v="0"/>
    <n v="0"/>
    <n v="0"/>
    <x v="17"/>
  </r>
  <r>
    <s v="pausado"/>
    <x v="5"/>
    <x v="1"/>
    <x v="1"/>
    <s v="www.Chevrolet.com.br/Onix"/>
    <s v="http://www.chevrolet.com.br/veiculos/conceitos-e-futuros-lancamentos/onix/index.html"/>
    <s v=" --"/>
    <s v="Onix LT"/>
    <s v="grupo de anúncios excluído"/>
    <n v="0"/>
    <n v="0"/>
    <n v="0"/>
    <x v="29"/>
  </r>
  <r>
    <s v="excluído"/>
    <x v="5"/>
    <x v="5"/>
    <x v="5"/>
    <s v="www.Chevrolet.com.br"/>
    <s v="http://www.chevrolet.com.br/veiculos/conceitos-e-futuros-lancamentos/onix/index.html"/>
    <s v=" --"/>
    <s v="Onix LS"/>
    <s v="grupo de anúncios excluído"/>
    <n v="0"/>
    <n v="0"/>
    <n v="0"/>
    <x v="34"/>
  </r>
  <r>
    <s v="excluído"/>
    <x v="1"/>
    <x v="1"/>
    <x v="1"/>
    <s v="www.Chevrolet.com.br"/>
    <s v="http://www.chevrolet.com.br/veiculos/conceitos-e-futuros-lancamentos/onix/index.html"/>
    <s v=" --"/>
    <s v="Salão Automóvel"/>
    <s v="grupo de anúncios excluído"/>
    <n v="0"/>
    <n v="0"/>
    <n v="0"/>
    <x v="1"/>
  </r>
  <r>
    <s v="excluído"/>
    <x v="8"/>
    <x v="8"/>
    <x v="7"/>
    <s v="www.Chevrolet.com.br/Onix"/>
    <s v="http://www.chevrolet.com.br/veiculos/todos-os-modelos/carros/onix/apresentacao.html"/>
    <s v=" --"/>
    <s v="Onix - Combustível"/>
    <s v="excluído"/>
    <n v="0"/>
    <n v="0"/>
    <n v="0"/>
    <x v="11"/>
  </r>
  <r>
    <s v="pausado"/>
    <x v="11"/>
    <x v="10"/>
    <x v="9"/>
    <s v="www.Chevrolet.com.br"/>
    <s v="http://www.chevrolet.com.br/"/>
    <s v=" --"/>
    <s v="Onix"/>
    <s v="grupo de anúncios excluído"/>
    <n v="0"/>
    <n v="0"/>
    <n v="0"/>
    <x v="17"/>
  </r>
  <r>
    <s v="pausado"/>
    <x v="3"/>
    <x v="7"/>
    <x v="6"/>
    <s v="www.Chevrolet.com.br/Onix"/>
    <s v="http://www.chevrolet.com.br/veiculos/todos-os-modelos/carros/onix/apresentacao.html"/>
    <s v=" --"/>
    <s v="Onix - Carro"/>
    <s v="pausado"/>
    <n v="100"/>
    <n v="956"/>
    <n v="22.82"/>
    <x v="9"/>
  </r>
  <r>
    <s v="excluído"/>
    <x v="1"/>
    <x v="7"/>
    <x v="6"/>
    <s v="www.Chevrolet.com.br/Onix"/>
    <s v="http://www.chevrolet.com.br/veiculos/todos-os-modelos/carros/onix/apresentacao.html"/>
    <s v=" --"/>
    <s v="Onix - Lançamento"/>
    <s v="excluído"/>
    <n v="0"/>
    <n v="0"/>
    <n v="0"/>
    <x v="16"/>
  </r>
  <r>
    <s v="pausado"/>
    <x v="4"/>
    <x v="3"/>
    <x v="3"/>
    <s v="www.Chevrolet.com.br/Onix"/>
    <s v="http://www.chevrolet.com.br/veiculos/todos-os-modelos/carros/onix/apresentacao.html"/>
    <s v=" --"/>
    <s v="Onix - Ano"/>
    <s v="pausado"/>
    <n v="180"/>
    <n v="1351"/>
    <n v="43.73"/>
    <x v="4"/>
  </r>
  <r>
    <s v="pausado"/>
    <x v="5"/>
    <x v="5"/>
    <x v="5"/>
    <s v="www.Chevrolet.com.br/Onix"/>
    <s v="http://www.chevrolet.com.br/veiculos/conceitos-e-futuros-lancamentos/onix/index.html"/>
    <s v=" --"/>
    <s v="Onix"/>
    <s v="grupo de anúncios excluído"/>
    <n v="0"/>
    <n v="0"/>
    <n v="0"/>
    <x v="34"/>
  </r>
  <r>
    <s v="excluído"/>
    <x v="1"/>
    <x v="4"/>
    <x v="4"/>
    <s v="www.Chevrolet.com.br/Onix"/>
    <s v="http://www.chevrolet.com.br/veiculos/conceitos-e-futuros-lancamentos/onix/index.html"/>
    <s v=" --"/>
    <s v="Onix LS"/>
    <s v="grupo de anúncios excluído"/>
    <n v="0"/>
    <n v="0"/>
    <n v="0"/>
    <x v="20"/>
  </r>
  <r>
    <s v="excluído"/>
    <x v="11"/>
    <x v="10"/>
    <x v="9"/>
    <s v="www.Chevrolet.com.br"/>
    <s v="http://www.chevrolet.com.br/"/>
    <s v=" --"/>
    <s v="Onix LTZ"/>
    <s v="grupo de anúncios excluído"/>
    <n v="0"/>
    <n v="0"/>
    <n v="0"/>
    <x v="17"/>
  </r>
  <r>
    <s v="excluído"/>
    <x v="13"/>
    <x v="8"/>
    <x v="7"/>
    <s v="www.Chevrolet.com.br/Onix"/>
    <s v="http://www.chevrolet.com.br/veiculos/todos-os-modelos/carros/onix/apresentacao.html"/>
    <s v=" --"/>
    <s v="Onix - LT"/>
    <s v="excluído"/>
    <n v="0"/>
    <n v="0"/>
    <n v="0"/>
    <x v="126"/>
  </r>
  <r>
    <s v="excluído"/>
    <x v="1"/>
    <x v="4"/>
    <x v="4"/>
    <s v="www.Chevrolet.com.br/Onix"/>
    <s v="http://www.chevrolet.com.br/veiculos/conceitos-e-futuros-lancamentos/onix/index.html"/>
    <s v=" --"/>
    <s v="Onix LTZ"/>
    <s v="grupo de anúncios excluído"/>
    <n v="0"/>
    <n v="0"/>
    <n v="0"/>
    <x v="20"/>
  </r>
  <r>
    <s v="ativada"/>
    <x v="22"/>
    <x v="2"/>
    <x v="2"/>
    <s v="www.Chevrolet.com.br/Onix-GPS"/>
    <s v="http://www.chevrolet.com.br/carros/onix.html?cmp=Campanha:LP:120905_-_Onix:Google"/>
    <s v=" --"/>
    <s v="Onix - Monte o Seu"/>
    <s v="aprovado"/>
    <n v="250"/>
    <n v="504"/>
    <n v="31.62"/>
    <x v="120"/>
  </r>
  <r>
    <s v="pausado"/>
    <x v="8"/>
    <x v="8"/>
    <x v="7"/>
    <s v="www.Chevrolet.com.br/Onix"/>
    <s v="http://www.chevrolet.com.br/veiculos/todos-os-modelos/carros/onix/apresentacao.html"/>
    <s v=" --"/>
    <s v="Onix - Carro"/>
    <s v="pausado"/>
    <n v="79"/>
    <n v="895"/>
    <n v="20.239999999999998"/>
    <x v="11"/>
  </r>
  <r>
    <s v="excluído"/>
    <x v="1"/>
    <x v="1"/>
    <x v="10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21"/>
  </r>
  <r>
    <s v="excluído"/>
    <x v="2"/>
    <x v="4"/>
    <x v="4"/>
    <s v="www.Chevrolet.com.br/Onix"/>
    <s v="http://www.chevrolet.com.br/veiculos/conceitos-e-futuros-lancamentos/onix/index.html"/>
    <s v=" --"/>
    <s v="Detalhes"/>
    <s v="grupo de anúncios excluído"/>
    <n v="0"/>
    <n v="0"/>
    <n v="0"/>
    <x v="31"/>
  </r>
  <r>
    <s v="ativada"/>
    <x v="10"/>
    <x v="7"/>
    <x v="6"/>
    <s v="www.Chevrolet.com.br/Onix"/>
    <s v="http://www.chevrolet.com.br/veiculos/todos-os-modelos/carros/onix/apresentacao.html"/>
    <s v=" --"/>
    <s v="Onix - LS"/>
    <s v="aprovado"/>
    <n v="77"/>
    <n v="444"/>
    <n v="19.079999999999998"/>
    <x v="13"/>
  </r>
  <r>
    <s v="excluído"/>
    <x v="25"/>
    <x v="3"/>
    <x v="3"/>
    <s v="www.Chevrolet.com.br/Onix"/>
    <s v="http://www.chevrolet.com.br/veiculos/todos-os-modelos/carros/onix/apresentacao.html"/>
    <s v=" --"/>
    <s v="Onix - Preço"/>
    <s v="excluído"/>
    <n v="0"/>
    <n v="0"/>
    <n v="0"/>
    <x v="76"/>
  </r>
  <r>
    <s v="excluído"/>
    <x v="20"/>
    <x v="9"/>
    <x v="8"/>
    <s v="www.Chevrolet.com.br"/>
    <s v="http://www.chevrolet.com.br/veiculos/todos-os-modelos/carros/onix/apresentacao.html"/>
    <s v=" --"/>
    <s v="Onix - Specs"/>
    <s v="excluído"/>
    <n v="0"/>
    <n v="0"/>
    <n v="0"/>
    <x v="55"/>
  </r>
  <r>
    <s v="pausado"/>
    <x v="5"/>
    <x v="5"/>
    <x v="5"/>
    <s v="www.Chevrolet.com.br/Onix"/>
    <s v="http://www.chevrolet.com.br/veiculos/conceitos-e-futuros-lancamentos/onix/index.html"/>
    <s v=" --"/>
    <s v="Fotos"/>
    <s v="grupo de anúncios excluído"/>
    <n v="0"/>
    <n v="0"/>
    <n v="0"/>
    <x v="34"/>
  </r>
  <r>
    <s v="excluído"/>
    <x v="4"/>
    <x v="3"/>
    <x v="3"/>
    <s v="www.Chevrolet.com.br/Onix"/>
    <s v="http://www.chevrolet.com.br/veiculos/todos-os-modelos/carros/onix/apresentacao.html"/>
    <s v=" --"/>
    <s v="Onix - Novidades"/>
    <s v="excluído"/>
    <n v="0"/>
    <n v="0"/>
    <n v="0"/>
    <x v="4"/>
  </r>
  <r>
    <s v="excluído"/>
    <x v="17"/>
    <x v="5"/>
    <x v="5"/>
    <s v="www.Chevrolet.com.br/Onix"/>
    <s v="http://www.chevrolet.com.br/veiculos/conceitos-e-futuros-lancamentos/onix/index.html"/>
    <s v=" --"/>
    <s v="Propaganda"/>
    <s v="grupo de anúncios excluído"/>
    <n v="0"/>
    <n v="0"/>
    <n v="0"/>
    <x v="60"/>
  </r>
  <r>
    <s v="excluído"/>
    <x v="11"/>
    <x v="10"/>
    <x v="9"/>
    <s v="www.Chevrolet.com.br/Find-New-Roads"/>
    <s v="http://www.chevrolet.com.br/"/>
    <s v=" --"/>
    <s v="Salão Automóvel"/>
    <s v="grupo de anúncios excluído"/>
    <n v="0"/>
    <n v="0"/>
    <n v="0"/>
    <x v="17"/>
  </r>
  <r>
    <s v="pausado"/>
    <x v="1"/>
    <x v="1"/>
    <x v="1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1"/>
  </r>
  <r>
    <s v="excluído"/>
    <x v="8"/>
    <x v="8"/>
    <x v="7"/>
    <s v="www.Chevrolet.com.br/Onix"/>
    <s v="http://www.chevrolet.com.br/veiculos/todos-os-modelos/carros/onix/apresentacao.html"/>
    <s v=" --"/>
    <s v="Onix - Novidades"/>
    <s v="excluído"/>
    <n v="0"/>
    <n v="0"/>
    <n v="0"/>
    <x v="11"/>
  </r>
  <r>
    <s v="ativada"/>
    <x v="13"/>
    <x v="8"/>
    <x v="7"/>
    <s v="www.Chevrolet.com.br/Onix"/>
    <s v="http://www.chevrolet.com.br/veiculos/todos-os-modelos/carros/onix/apresentacao.html"/>
    <s v=" --"/>
    <s v="Onix - LT"/>
    <s v="aprovado"/>
    <n v="210"/>
    <n v="1306"/>
    <n v="48.45"/>
    <x v="126"/>
  </r>
  <r>
    <s v="pausado"/>
    <x v="5"/>
    <x v="5"/>
    <x v="5"/>
    <s v="www.Chevrolet.com.br/Onix"/>
    <s v="http://www.chevrolet.com.br/veiculos/conceitos-e-futuros-lancamentos/onix/index.html"/>
    <s v=" --"/>
    <s v="Detalhes"/>
    <s v="grupo de anúncios excluído"/>
    <n v="0"/>
    <n v="0"/>
    <n v="0"/>
    <x v="34"/>
  </r>
  <r>
    <s v="excluído"/>
    <x v="5"/>
    <x v="6"/>
    <x v="4"/>
    <s v="www.Chevrolet.com.br/Onix"/>
    <s v="http://www.chevrolet.com.br/veiculos/conceitos-e-futuros-lancamentos/onix/index.html"/>
    <s v=" --"/>
    <s v="Propaganda"/>
    <s v="grupo de anúncios excluído"/>
    <n v="0"/>
    <n v="0"/>
    <n v="0"/>
    <x v="62"/>
  </r>
  <r>
    <s v="excluído"/>
    <x v="17"/>
    <x v="4"/>
    <x v="4"/>
    <s v="www.Chevrolet.com.br/Onix"/>
    <s v="http://www.chevrolet.com.br/veiculos/conceitos-e-futuros-lancamentos/onix/index.html"/>
    <s v=" --"/>
    <s v="Onix LT"/>
    <s v="grupo de anúncios excluído"/>
    <n v="0"/>
    <n v="0"/>
    <n v="0"/>
    <x v="51"/>
  </r>
  <r>
    <s v="excluído"/>
    <x v="7"/>
    <x v="8"/>
    <x v="7"/>
    <s v="www.Chevrolet.com.br"/>
    <s v="http://www.chevrolet.com.br/veiculos/todos-os-modelos/carros/onix/apresentacao.html"/>
    <s v=" --"/>
    <s v="Onix - Preço"/>
    <s v="excluído"/>
    <n v="0"/>
    <n v="0"/>
    <n v="0"/>
    <x v="124"/>
  </r>
  <r>
    <s v="excluído"/>
    <x v="23"/>
    <x v="5"/>
    <x v="5"/>
    <s v="www.Chevrolet.com.br/Onix"/>
    <s v="http://www.chevrolet.com.br/veiculos/conceitos-e-futuros-lancamentos/onix/index.html"/>
    <s v=" --"/>
    <s v="Onix"/>
    <s v="grupo de anúncios excluído"/>
    <n v="0"/>
    <n v="0"/>
    <n v="0"/>
    <x v="70"/>
  </r>
  <r>
    <s v="excluído"/>
    <x v="26"/>
    <x v="7"/>
    <x v="6"/>
    <s v="www.Chevrolet.com.br"/>
    <s v="http://www.chevrolet.com.br/veiculos/todos-os-modelos/carros/onix/apresentacao.html"/>
    <s v=" --"/>
    <s v="Onix - MyLink"/>
    <s v="excluído"/>
    <n v="0"/>
    <n v="0"/>
    <n v="0"/>
    <x v="92"/>
  </r>
  <r>
    <s v="excluído"/>
    <x v="5"/>
    <x v="5"/>
    <x v="5"/>
    <s v="www.Chevrolet.com.br/Onix"/>
    <s v="http://www.chevrolet.com.br/veiculos/conceitos-e-futuros-lancamentos/onix/index.html"/>
    <s v=" --"/>
    <s v="Fotos"/>
    <s v="grupo de anúncios excluído"/>
    <n v="0"/>
    <n v="0"/>
    <n v="0"/>
    <x v="34"/>
  </r>
  <r>
    <s v="excluído"/>
    <x v="11"/>
    <x v="10"/>
    <x v="9"/>
    <s v="www.Chevrolet.com.br/Find-New-Roads"/>
    <s v="http://www.chevrolet.com.br/"/>
    <s v=" --"/>
    <s v="Onix - Propaganda"/>
    <s v="excluído"/>
    <n v="0"/>
    <n v="0"/>
    <n v="0"/>
    <x v="17"/>
  </r>
  <r>
    <s v="excluído"/>
    <x v="17"/>
    <x v="1"/>
    <x v="10"/>
    <s v="www.Chevrolet.com.br/Onix"/>
    <s v="http://www.chevrolet.com.br/veiculos/conceitos-e-futuros-lancamentos/onix/index.html"/>
    <s v=" --"/>
    <s v="Propaganda"/>
    <s v="grupo de anúncios excluído"/>
    <n v="0"/>
    <n v="0"/>
    <n v="0"/>
    <x v="41"/>
  </r>
  <r>
    <s v="excluído"/>
    <x v="1"/>
    <x v="8"/>
    <x v="7"/>
    <s v="www.Chevrolet.com.br"/>
    <s v="http://www.chevrolet.com.br/veiculos/todos-os-modelos/carros/onix/apresentacao.html"/>
    <s v=" --"/>
    <s v="Onix - Only"/>
    <s v="excluído"/>
    <n v="0"/>
    <n v="0"/>
    <n v="0"/>
    <x v="79"/>
  </r>
  <r>
    <s v="pausado"/>
    <x v="1"/>
    <x v="7"/>
    <x v="6"/>
    <s v="www.Chevrolet.com.br/Onix"/>
    <s v="http://www.chevrolet.com.br/veiculos/todos-os-modelos/carros/onix/apresentacao.html"/>
    <s v=" --"/>
    <s v="Onix - Novidades"/>
    <s v="pausado"/>
    <n v="1"/>
    <n v="16"/>
    <n v="0.41"/>
    <x v="16"/>
  </r>
  <r>
    <s v="pausado"/>
    <x v="8"/>
    <x v="8"/>
    <x v="7"/>
    <s v="www.Chevrolet.com.br/Onix"/>
    <s v="http://www.chevrolet.com.br/veiculos/todos-os-modelos/carros/onix/apresentacao.html"/>
    <s v=" --"/>
    <s v="Onix - Propaganda"/>
    <s v="pausado"/>
    <n v="1"/>
    <n v="44"/>
    <n v="0.5"/>
    <x v="11"/>
  </r>
  <r>
    <s v="excluído"/>
    <x v="2"/>
    <x v="1"/>
    <x v="1"/>
    <s v="www.Chevrolet.com.br/Onix"/>
    <s v="http://www.chevrolet.com.br/veiculos/conceitos-e-futuros-lancamentos/onix/index.html"/>
    <s v=" --"/>
    <s v="Detalhes"/>
    <s v="grupo de anúncios excluído"/>
    <n v="0"/>
    <n v="0"/>
    <n v="0"/>
    <x v="2"/>
  </r>
  <r>
    <s v="ativada"/>
    <x v="0"/>
    <x v="0"/>
    <x v="0"/>
    <s v="www.Chevrolet.com.br/Onix-GPS"/>
    <s v="http://www.chevrolet.com.br/carros/onix.html?cmp=Campanha:LP:120905_-_Onix:Google"/>
    <s v=" --"/>
    <s v="Onix - Monte o Seu"/>
    <s v="aprovado"/>
    <n v="249"/>
    <n v="498"/>
    <n v="32.619999999999997"/>
    <x v="0"/>
  </r>
  <r>
    <s v="excluído"/>
    <x v="17"/>
    <x v="6"/>
    <x v="4"/>
    <s v="www.Chevrolet.com.br/Onix"/>
    <s v="http://www.chevrolet.com.br/veiculos/conceitos-e-futuros-lancamentos/onix/index.html"/>
    <s v=" --"/>
    <s v="Onix LS"/>
    <s v="grupo de anúncios excluído"/>
    <n v="0"/>
    <n v="0"/>
    <n v="0"/>
    <x v="35"/>
  </r>
  <r>
    <s v="excluído"/>
    <x v="3"/>
    <x v="3"/>
    <x v="3"/>
    <s v="www.Chevrolet.com.br/Onix"/>
    <s v="http://www.chevrolet.com.br/veiculos/todos-os-modelos/carros/onix/apresentacao.html"/>
    <s v=" --"/>
    <s v="Onix - Carro"/>
    <s v="excluído"/>
    <n v="0"/>
    <n v="0"/>
    <n v="0"/>
    <x v="81"/>
  </r>
  <r>
    <s v="excluído"/>
    <x v="1"/>
    <x v="1"/>
    <x v="1"/>
    <s v="www.Chevrolet.com.br/Onix"/>
    <s v="http://www.chevrolet.com.br/veiculos/conceitos-e-futuros-lancamentos/onix/index.html"/>
    <s v=" --"/>
    <s v="Onix LT"/>
    <s v="grupo de anúncios excluído"/>
    <n v="0"/>
    <n v="0"/>
    <n v="0"/>
    <x v="1"/>
  </r>
  <r>
    <s v="ativada"/>
    <x v="2"/>
    <x v="1"/>
    <x v="10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22"/>
  </r>
  <r>
    <s v="excluído"/>
    <x v="1"/>
    <x v="9"/>
    <x v="8"/>
    <s v="www.Chevrolet.com.br/Onix"/>
    <s v="http://www.chevrolet.com.br/veiculos/todos-os-modelos/carros/onix/apresentacao.html"/>
    <s v=" --"/>
    <s v="Onix - Only"/>
    <s v="excluído"/>
    <n v="0"/>
    <n v="0"/>
    <n v="0"/>
    <x v="84"/>
  </r>
  <r>
    <s v="pausado"/>
    <x v="11"/>
    <x v="10"/>
    <x v="11"/>
    <s v="www.Chevrolet.com.br"/>
    <s v="http://www.chevrolet.com.br/"/>
    <s v=" --"/>
    <s v="Onix - Combustível"/>
    <s v="pausado"/>
    <n v="0"/>
    <n v="0"/>
    <n v="0"/>
    <x v="24"/>
  </r>
  <r>
    <s v="excluído"/>
    <x v="8"/>
    <x v="8"/>
    <x v="7"/>
    <s v="www.Chevrolet.com.br/Onix"/>
    <s v="http://www.chevrolet.com.br/veiculos/todos-os-modelos/carros/onix/apresentacao.html"/>
    <s v=" --"/>
    <s v="Onix - Propaganda"/>
    <s v="excluído"/>
    <n v="0"/>
    <n v="0"/>
    <n v="0"/>
    <x v="11"/>
  </r>
  <r>
    <s v="pausado"/>
    <x v="2"/>
    <x v="1"/>
    <x v="10"/>
    <s v="www.Chevrolet.com.br/Onix"/>
    <s v="http://www.chevrolet.com.br/veiculos/conceitos-e-futuros-lancamentos/onix/index.html"/>
    <s v=" --"/>
    <s v="Preço"/>
    <s v="grupo de anúncios excluído"/>
    <n v="0"/>
    <n v="0"/>
    <n v="0"/>
    <x v="22"/>
  </r>
  <r>
    <s v="excluído"/>
    <x v="9"/>
    <x v="8"/>
    <x v="7"/>
    <s v="www.Chevrolet.com.br/Onix"/>
    <s v="http://www.chevrolet.com.br/veiculos/todos-os-modelos/carros/onix/apresentacao.html"/>
    <s v=" --"/>
    <s v="Onix - Ano"/>
    <s v="excluído"/>
    <n v="0"/>
    <n v="0"/>
    <n v="0"/>
    <x v="85"/>
  </r>
  <r>
    <s v="pausado"/>
    <x v="2"/>
    <x v="1"/>
    <x v="10"/>
    <s v="www.Chevrolet.com.br/Onix"/>
    <s v="http://www.chevrolet.com.br/veiculos/conceitos-e-futuros-lancamentos/onix/index.html"/>
    <s v=" --"/>
    <s v="Onix"/>
    <s v="grupo de anúncios excluído"/>
    <n v="0"/>
    <n v="0"/>
    <n v="0"/>
    <x v="22"/>
  </r>
  <r>
    <s v="excluído"/>
    <x v="10"/>
    <x v="8"/>
    <x v="7"/>
    <s v="www.Chevrolet.com.br/Onix"/>
    <s v="http://www.chevrolet.com.br/veiculos/todos-os-modelos/carros/onix/apresentacao.html"/>
    <s v=" --"/>
    <s v="Onix - LS"/>
    <s v="excluído"/>
    <n v="0"/>
    <n v="0"/>
    <n v="0"/>
    <x v="54"/>
  </r>
  <r>
    <s v="excluído"/>
    <x v="9"/>
    <x v="9"/>
    <x v="8"/>
    <s v="www.Chevrolet.com.br"/>
    <s v="http://www.chevrolet.com.br/veiculos/todos-os-modelos/carros/onix/apresentacao.html"/>
    <s v=" --"/>
    <s v="Onix - Geral"/>
    <s v="excluído"/>
    <n v="0"/>
    <n v="0"/>
    <n v="0"/>
    <x v="12"/>
  </r>
  <r>
    <s v="excluído"/>
    <x v="4"/>
    <x v="9"/>
    <x v="8"/>
    <s v="www.Chevrolet.com.br/Onix"/>
    <s v="http://www.chevrolet.com.br/veiculos/todos-os-modelos/carros/onix/apresentacao.html"/>
    <s v=" --"/>
    <s v="Onix - Novidades"/>
    <s v="excluído"/>
    <n v="0"/>
    <n v="0"/>
    <n v="0"/>
    <x v="14"/>
  </r>
  <r>
    <s v="excluído"/>
    <x v="7"/>
    <x v="8"/>
    <x v="7"/>
    <s v="www.Chevrolet.com.br/Onix"/>
    <s v="http://www.chevrolet.com.br/veiculos/todos-os-modelos/carros/onix/apresentacao.html"/>
    <s v=" --"/>
    <s v="Onix - Preço"/>
    <s v="excluído"/>
    <n v="0"/>
    <n v="0"/>
    <n v="0"/>
    <x v="124"/>
  </r>
  <r>
    <s v="ativada"/>
    <x v="1"/>
    <x v="1"/>
    <x v="10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21"/>
  </r>
  <r>
    <s v="excluído"/>
    <x v="9"/>
    <x v="3"/>
    <x v="3"/>
    <s v="www.Chevrolet.com.br/Onix"/>
    <s v="http://www.chevrolet.com.br/veiculos/todos-os-modelos/carros/onix/apresentacao.html"/>
    <s v=" --"/>
    <s v="Onix - Novidades"/>
    <s v="excluído"/>
    <n v="0"/>
    <n v="0"/>
    <n v="0"/>
    <x v="23"/>
  </r>
  <r>
    <s v="excluído"/>
    <x v="22"/>
    <x v="7"/>
    <x v="6"/>
    <s v="www.Chevrolet.com.br"/>
    <s v="http://www.chevrolet.com.br/veiculos/todos-os-modelos/carros/onix/apresentacao.html"/>
    <s v=" --"/>
    <s v="Onix - Monte o Seu"/>
    <s v="excluído"/>
    <n v="0"/>
    <n v="0"/>
    <n v="0"/>
    <x v="107"/>
  </r>
  <r>
    <s v="excluído"/>
    <x v="5"/>
    <x v="1"/>
    <x v="1"/>
    <s v="www.Chevrolet.com.br"/>
    <s v="http://www.chevrolet.com.br/veiculos/conceitos-e-futuros-lancamentos/onix/index.html"/>
    <s v=" --"/>
    <s v="Onix"/>
    <s v="grupo de anúncios excluído"/>
    <n v="0"/>
    <n v="0"/>
    <n v="0"/>
    <x v="29"/>
  </r>
  <r>
    <s v="pausado"/>
    <x v="5"/>
    <x v="5"/>
    <x v="5"/>
    <s v="www.Chevrolet.com.br/Onix"/>
    <s v="http://www.chevrolet.com.br/veiculos/conceitos-e-futuros-lancamentos/onix/index.html"/>
    <s v=" --"/>
    <s v="Preço"/>
    <s v="grupo de anúncios excluído"/>
    <n v="0"/>
    <n v="0"/>
    <n v="0"/>
    <x v="34"/>
  </r>
  <r>
    <s v="excluído"/>
    <x v="9"/>
    <x v="9"/>
    <x v="8"/>
    <s v="www.Chevrolet.com.br/Onix"/>
    <s v="http://www.chevrolet.com.br/veiculos/todos-os-modelos/carros/onix/apresentacao.html"/>
    <s v=" --"/>
    <s v="Onix - Ano"/>
    <s v="excluído"/>
    <n v="0"/>
    <n v="0"/>
    <n v="0"/>
    <x v="12"/>
  </r>
  <r>
    <s v="excluído"/>
    <x v="8"/>
    <x v="8"/>
    <x v="7"/>
    <s v="www.Chevrolet.com.br/Onix"/>
    <s v="http://www.chevrolet.com.br/veiculos/todos-os-modelos/carros/onix/apresentacao.html"/>
    <s v=" --"/>
    <s v="Onix - Carro"/>
    <s v="excluído"/>
    <n v="0"/>
    <n v="0"/>
    <n v="0"/>
    <x v="11"/>
  </r>
  <r>
    <s v="excluído"/>
    <x v="4"/>
    <x v="9"/>
    <x v="8"/>
    <s v="www.Chevrolet.com.br"/>
    <s v="http://www.chevrolet.com.br/veiculos/todos-os-modelos/carros/onix/apresentacao.html"/>
    <s v=" --"/>
    <s v="Onix - Câmbio"/>
    <s v="excluído"/>
    <n v="0"/>
    <n v="0"/>
    <n v="0"/>
    <x v="14"/>
  </r>
  <r>
    <s v="excluído"/>
    <x v="2"/>
    <x v="4"/>
    <x v="4"/>
    <s v="www.Chevrolet.com.br"/>
    <s v="http://www.chevrolet.com.br/veiculos/conceitos-e-futuros-lancamentos/onix/index.html"/>
    <s v=" --"/>
    <s v="Novidades"/>
    <s v="grupo de anúncios excluído"/>
    <n v="0"/>
    <n v="0"/>
    <n v="0"/>
    <x v="31"/>
  </r>
  <r>
    <s v="excluído"/>
    <x v="5"/>
    <x v="6"/>
    <x v="4"/>
    <s v="www.Chevrolet.com.br/Onix"/>
    <s v="http://www.chevrolet.com.br/veiculos/conceitos-e-futuros-lancamentos/onix/index.html"/>
    <s v=" --"/>
    <s v="Detalhes"/>
    <s v="grupo de anúncios excluído"/>
    <n v="0"/>
    <n v="0"/>
    <n v="0"/>
    <x v="62"/>
  </r>
  <r>
    <s v="excluído"/>
    <x v="7"/>
    <x v="7"/>
    <x v="6"/>
    <s v="www.Chevrolet.com.br/Onix"/>
    <s v="http://www.chevrolet.com.br/veiculos/todos-os-modelos/carros/onix/apresentacao.html"/>
    <s v=" --"/>
    <s v="Onix - Preço"/>
    <s v="excluído"/>
    <n v="0"/>
    <n v="0"/>
    <n v="0"/>
    <x v="67"/>
  </r>
  <r>
    <s v="ativada"/>
    <x v="15"/>
    <x v="5"/>
    <x v="5"/>
    <s v="www.Chevrolet.com.br/Onix"/>
    <s v="http://www.chevrolet.com.br/veiculos/conceitos-e-futuros-lancamentos/onix/index.html"/>
    <s v=" --"/>
    <s v="Fotos"/>
    <s v="grupo de anúncios excluído"/>
    <n v="0"/>
    <n v="0"/>
    <n v="0"/>
    <x v="74"/>
  </r>
  <r>
    <s v="excluído"/>
    <x v="4"/>
    <x v="3"/>
    <x v="3"/>
    <s v="www.Chevrolet.com.br/Onix"/>
    <s v="http://www.chevrolet.com.br/veiculos/todos-os-modelos/carros/onix/apresentacao.html"/>
    <s v=" --"/>
    <s v="Onix - Geral"/>
    <s v="excluído"/>
    <n v="0"/>
    <n v="0"/>
    <n v="0"/>
    <x v="4"/>
  </r>
  <r>
    <s v="excluído"/>
    <x v="18"/>
    <x v="8"/>
    <x v="7"/>
    <s v="www.Chevrolet.com.br/Onix"/>
    <s v="http://www.chevrolet.com.br/veiculos/todos-os-modelos/carros/onix/apresentacao.html"/>
    <s v=" --"/>
    <s v="Onix - Specs"/>
    <s v="excluído"/>
    <n v="0"/>
    <n v="0"/>
    <n v="0"/>
    <x v="45"/>
  </r>
  <r>
    <s v="excluído"/>
    <x v="2"/>
    <x v="4"/>
    <x v="4"/>
    <s v="www.Chevrolet.com.br"/>
    <s v="http://www.chevrolet.com.br/veiculos/conceitos-e-futuros-lancamentos/onix/index.html"/>
    <s v=" --"/>
    <s v="Onix"/>
    <s v="grupo de anúncios excluído"/>
    <n v="0"/>
    <n v="0"/>
    <n v="0"/>
    <x v="31"/>
  </r>
  <r>
    <s v="excluído"/>
    <x v="11"/>
    <x v="10"/>
    <x v="9"/>
    <s v="www.Chevrolet.com.br"/>
    <s v="http://www.chevrolet.com.br/"/>
    <s v=" --"/>
    <s v="Preço"/>
    <s v="grupo de anúncios excluído"/>
    <n v="0"/>
    <n v="0"/>
    <n v="0"/>
    <x v="17"/>
  </r>
  <r>
    <s v="excluído"/>
    <x v="13"/>
    <x v="8"/>
    <x v="7"/>
    <s v="www.Chevrolet.com.br/Onix"/>
    <s v="http://www.chevrolet.com.br/veiculos/todos-os-modelos/carros/onix/apresentacao.html"/>
    <s v=" --"/>
    <s v="Onix - Specs"/>
    <s v="excluído"/>
    <n v="0"/>
    <n v="0"/>
    <n v="0"/>
    <x v="126"/>
  </r>
  <r>
    <s v="excluído"/>
    <x v="1"/>
    <x v="1"/>
    <x v="10"/>
    <s v="www.Chevrolet.com.br"/>
    <s v="http://www.chevrolet.com.br/veiculos/conceitos-e-futuros-lancamentos/onix/index.html"/>
    <s v=" --"/>
    <s v="Propaganda"/>
    <s v="grupo de anúncios excluído"/>
    <n v="0"/>
    <n v="0"/>
    <n v="0"/>
    <x v="21"/>
  </r>
  <r>
    <s v="excluído"/>
    <x v="8"/>
    <x v="7"/>
    <x v="6"/>
    <s v="www.Chevrolet.com.br"/>
    <s v="http://www.chevrolet.com.br/veiculos/todos-os-modelos/carros/onix/apresentacao.html"/>
    <s v=" --"/>
    <s v="Onix - Combustível"/>
    <s v="excluído"/>
    <n v="0"/>
    <n v="0"/>
    <n v="0"/>
    <x v="42"/>
  </r>
  <r>
    <s v="pausado"/>
    <x v="1"/>
    <x v="7"/>
    <x v="6"/>
    <s v="www.Chevrolet.com.br/Onix"/>
    <s v="http://www.chevrolet.com.br/veiculos/todos-os-modelos/carros/onix/apresentacao.html"/>
    <s v=" --"/>
    <s v="Onix - Only"/>
    <s v="pausado"/>
    <n v="1333"/>
    <n v="9472"/>
    <n v="239.82"/>
    <x v="16"/>
  </r>
  <r>
    <s v="excluído"/>
    <x v="19"/>
    <x v="7"/>
    <x v="6"/>
    <s v="www.Chevrolet.com.br"/>
    <s v="http://www.chevrolet.com.br/veiculos/todos-os-modelos/carros/onix/apresentacao.html"/>
    <s v=" --"/>
    <s v="Onix - 0KM"/>
    <s v="excluído"/>
    <n v="0"/>
    <n v="0"/>
    <n v="0"/>
    <x v="104"/>
  </r>
  <r>
    <s v="ativada"/>
    <x v="1"/>
    <x v="5"/>
    <x v="5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38"/>
  </r>
  <r>
    <s v="pausado"/>
    <x v="5"/>
    <x v="5"/>
    <x v="5"/>
    <s v="www.Chevrolet.com.br/Onix"/>
    <s v="http://www.chevrolet.com.br/veiculos/conceitos-e-futuros-lancamentos/onix/index.html"/>
    <s v=" --"/>
    <s v="Onix LT"/>
    <s v="grupo de anúncios excluído"/>
    <n v="0"/>
    <n v="0"/>
    <n v="0"/>
    <x v="34"/>
  </r>
  <r>
    <s v="excluído"/>
    <x v="26"/>
    <x v="3"/>
    <x v="3"/>
    <s v="www.Chevrolet.com.br"/>
    <s v="http://www.chevrolet.com.br/veiculos/todos-os-modelos/carros/onix/apresentacao.html"/>
    <s v=" --"/>
    <s v="Onix - MyLink"/>
    <s v="excluído"/>
    <n v="0"/>
    <n v="0"/>
    <n v="0"/>
    <x v="96"/>
  </r>
  <r>
    <s v="excluído"/>
    <x v="18"/>
    <x v="7"/>
    <x v="6"/>
    <s v="www.Chevrolet.com.br"/>
    <s v="http://www.chevrolet.com.br/veiculos/todos-os-modelos/carros/onix/apresentacao.html"/>
    <s v=" --"/>
    <s v="Onix - Specs"/>
    <s v="excluído"/>
    <n v="0"/>
    <n v="0"/>
    <n v="0"/>
    <x v="36"/>
  </r>
  <r>
    <s v="excluído"/>
    <x v="19"/>
    <x v="8"/>
    <x v="7"/>
    <s v="www.Chevrolet.com.br"/>
    <s v="http://www.chevrolet.com.br/veiculos/todos-os-modelos/carros/onix/apresentacao.html"/>
    <s v=" --"/>
    <s v="Onix - 0KM"/>
    <s v="excluído"/>
    <n v="0"/>
    <n v="0"/>
    <n v="0"/>
    <x v="106"/>
  </r>
  <r>
    <s v="pausado"/>
    <x v="1"/>
    <x v="1"/>
    <x v="10"/>
    <s v="www.Chevrolet.com.br/Onix"/>
    <s v="http://www.chevrolet.com.br/veiculos/conceitos-e-futuros-lancamentos/onix/index.html"/>
    <s v=" --"/>
    <s v="Propaganda"/>
    <s v="grupo de anúncios excluído"/>
    <n v="0"/>
    <n v="0"/>
    <n v="0"/>
    <x v="21"/>
  </r>
  <r>
    <s v="excluído"/>
    <x v="5"/>
    <x v="4"/>
    <x v="4"/>
    <s v="www.Chevrolet.com.br"/>
    <s v="http://www.chevrolet.com.br/veiculos/conceitos-e-futuros-lancamentos/onix/index.html"/>
    <s v=" --"/>
    <s v="Fotos"/>
    <s v="grupo de anúncios excluído"/>
    <n v="0"/>
    <n v="0"/>
    <n v="0"/>
    <x v="5"/>
  </r>
  <r>
    <s v="excluído"/>
    <x v="1"/>
    <x v="8"/>
    <x v="7"/>
    <s v="www.Chevrolet.com.br/Onix"/>
    <s v="http://www.chevrolet.com.br/veiculos/todos-os-modelos/carros/onix/apresentacao.html"/>
    <s v=" --"/>
    <s v="Onix - Lançamento"/>
    <s v="excluído"/>
    <n v="0"/>
    <n v="0"/>
    <n v="0"/>
    <x v="79"/>
  </r>
  <r>
    <s v="excluído"/>
    <x v="11"/>
    <x v="10"/>
    <x v="9"/>
    <s v="www.Chevrolet.com.br"/>
    <s v="http://www.chevrolet.com.br/"/>
    <s v=" --"/>
    <s v="Onix - Novidades"/>
    <s v="excluído"/>
    <n v="0"/>
    <n v="0"/>
    <n v="0"/>
    <x v="17"/>
  </r>
  <r>
    <s v="excluído"/>
    <x v="2"/>
    <x v="6"/>
    <x v="4"/>
    <s v="www.Chevrolet.com.br/Onix"/>
    <s v="http://www.chevrolet.com.br/veiculos/conceitos-e-futuros-lancamentos/onix/index.html"/>
    <s v=" --"/>
    <s v="Onix LS"/>
    <s v="grupo de anúncios excluído"/>
    <n v="0"/>
    <n v="0"/>
    <n v="0"/>
    <x v="7"/>
  </r>
  <r>
    <s v="ativada"/>
    <x v="1"/>
    <x v="5"/>
    <x v="5"/>
    <s v="www.Chevrolet.com.br/Onix"/>
    <s v="http://www.chevrolet.com.br/veiculos/conceitos-e-futuros-lancamentos/onix/index.html"/>
    <s v=" --"/>
    <s v="Onix LS"/>
    <s v="grupo de anúncios excluído"/>
    <n v="0"/>
    <n v="0"/>
    <n v="0"/>
    <x v="38"/>
  </r>
  <r>
    <s v="excluído"/>
    <x v="25"/>
    <x v="8"/>
    <x v="7"/>
    <s v="www.Chevrolet.com.br"/>
    <s v="http://www.chevrolet.com.br/veiculos/todos-os-modelos/carros/onix/apresentacao.html"/>
    <s v=" --"/>
    <s v="Onix - Preço"/>
    <s v="excluído"/>
    <n v="0"/>
    <n v="0"/>
    <n v="0"/>
    <x v="64"/>
  </r>
  <r>
    <s v="excluído"/>
    <x v="18"/>
    <x v="8"/>
    <x v="7"/>
    <s v="www.Chevrolet.com.br/Onix"/>
    <s v="http://www.chevrolet.com.br/veiculos/todos-os-modelos/carros/onix/apresentacao.html"/>
    <s v=" --"/>
    <s v="Onix - LTZ"/>
    <s v="excluído"/>
    <n v="0"/>
    <n v="0"/>
    <n v="0"/>
    <x v="45"/>
  </r>
  <r>
    <s v="pausado"/>
    <x v="2"/>
    <x v="4"/>
    <x v="4"/>
    <s v="www.Chevrolet.com.br/Onix"/>
    <s v="http://www.chevrolet.com.br/veiculos/conceitos-e-futuros-lancamentos/onix/index.html"/>
    <s v=" --"/>
    <s v="Fotos"/>
    <s v="grupo de anúncios excluído"/>
    <n v="0"/>
    <n v="0"/>
    <n v="0"/>
    <x v="31"/>
  </r>
  <r>
    <s v="pausado"/>
    <x v="5"/>
    <x v="5"/>
    <x v="5"/>
    <s v="www.Chevrolet.com.br/Onix"/>
    <s v="http://www.chevrolet.com.br/veiculos/conceitos-e-futuros-lancamentos/onix/index.html"/>
    <s v=" --"/>
    <s v="Onix LTZ"/>
    <s v="grupo de anúncios excluído"/>
    <n v="0"/>
    <n v="0"/>
    <n v="0"/>
    <x v="34"/>
  </r>
  <r>
    <s v="pausado"/>
    <x v="11"/>
    <x v="10"/>
    <x v="9"/>
    <s v="www.Chevrolet.com.br"/>
    <s v="http://www.chevrolet.com.br/"/>
    <s v=" --"/>
    <s v="Detalhes"/>
    <s v="grupo de anúncios excluído"/>
    <n v="0"/>
    <n v="0"/>
    <n v="0"/>
    <x v="17"/>
  </r>
  <r>
    <s v="excluído"/>
    <x v="2"/>
    <x v="5"/>
    <x v="5"/>
    <s v="www.Chevrolet.com.br"/>
    <s v="http://www.chevrolet.com.br/veiculos/conceitos-e-futuros-lancamentos/onix/index.html"/>
    <s v=" --"/>
    <s v="Onix LTZ"/>
    <s v="grupo de anúncios excluído"/>
    <n v="0"/>
    <n v="0"/>
    <n v="0"/>
    <x v="6"/>
  </r>
  <r>
    <s v="excluído"/>
    <x v="2"/>
    <x v="1"/>
    <x v="10"/>
    <s v="www.Chevrolet.com.br"/>
    <s v="http://www.chevrolet.com.br/veiculos/conceitos-e-futuros-lancamentos/onix/index.html"/>
    <s v=" --"/>
    <s v="Onix LTZ"/>
    <s v="grupo de anúncios excluído"/>
    <n v="0"/>
    <n v="0"/>
    <n v="0"/>
    <x v="22"/>
  </r>
  <r>
    <s v="ativada"/>
    <x v="10"/>
    <x v="3"/>
    <x v="3"/>
    <s v="www.Chevrolet.com.br/Onix"/>
    <s v="http://www.chevrolet.com.br/veiculos/todos-os-modelos/carros/onix/apresentacao.html"/>
    <s v=" --"/>
    <s v="Onix - LS"/>
    <s v="aprovado"/>
    <n v="69"/>
    <n v="473"/>
    <n v="13.97"/>
    <x v="127"/>
  </r>
  <r>
    <s v="excluído"/>
    <x v="5"/>
    <x v="1"/>
    <x v="10"/>
    <s v="www.Chevrolet.com.br"/>
    <s v="http://www.chevrolet.com.br/veiculos/conceitos-e-futuros-lancamentos/onix/index.html"/>
    <s v=" --"/>
    <s v="Onix LTZ"/>
    <s v="grupo de anúncios excluído"/>
    <n v="0"/>
    <n v="0"/>
    <n v="0"/>
    <x v="47"/>
  </r>
  <r>
    <s v="excluído"/>
    <x v="4"/>
    <x v="7"/>
    <x v="6"/>
    <s v="www.Chevrolet.com.br/Onix"/>
    <s v="http://www.chevrolet.com.br/veiculos/todos-os-modelos/carros/onix/apresentacao.html"/>
    <s v=" --"/>
    <s v="Onix - Ano"/>
    <s v="excluído"/>
    <n v="0"/>
    <n v="0"/>
    <n v="0"/>
    <x v="99"/>
  </r>
  <r>
    <s v="pausado"/>
    <x v="9"/>
    <x v="3"/>
    <x v="3"/>
    <s v="www.Chevrolet.com.br/Onix"/>
    <s v="http://www.chevrolet.com.br/veiculos/todos-os-modelos/carros/onix/apresentacao.html"/>
    <s v=" --"/>
    <s v="Onix - Ano"/>
    <s v="pausado"/>
    <n v="170"/>
    <n v="1315"/>
    <n v="44.02"/>
    <x v="23"/>
  </r>
  <r>
    <s v="excluído"/>
    <x v="1"/>
    <x v="1"/>
    <x v="10"/>
    <s v="www.Chevrolet.com.br"/>
    <s v="http://www.chevrolet.com.br/veiculos/conceitos-e-futuros-lancamentos/onix/index.html"/>
    <s v=" --"/>
    <s v="Novidades"/>
    <s v="grupo de anúncios excluído"/>
    <n v="0"/>
    <n v="0"/>
    <n v="0"/>
    <x v="21"/>
  </r>
  <r>
    <s v="excluído"/>
    <x v="10"/>
    <x v="3"/>
    <x v="3"/>
    <s v="www.Chevrolet.com.br"/>
    <s v="http://www.chevrolet.com.br/veiculos/todos-os-modelos/carros/onix/apresentacao.html"/>
    <s v=" --"/>
    <s v="Onix - LS"/>
    <s v="excluído"/>
    <n v="0"/>
    <n v="0"/>
    <n v="0"/>
    <x v="127"/>
  </r>
  <r>
    <s v="ativada"/>
    <x v="11"/>
    <x v="10"/>
    <x v="11"/>
    <s v="www.Chevrolet.com.br"/>
    <s v="http://www.chevrolet.com.br/"/>
    <s v=" --"/>
    <s v="Onix"/>
    <s v="grupo de anúncios excluído"/>
    <n v="0"/>
    <n v="0"/>
    <n v="0"/>
    <x v="24"/>
  </r>
  <r>
    <s v="pausado"/>
    <x v="11"/>
    <x v="10"/>
    <x v="9"/>
    <s v="www.Chevrolet.com.br"/>
    <s v="http://www.chevrolet.com.br/"/>
    <s v=" --"/>
    <s v="Onix LTZ"/>
    <s v="grupo de anúncios excluído"/>
    <n v="0"/>
    <n v="0"/>
    <n v="0"/>
    <x v="17"/>
  </r>
  <r>
    <s v="excluído"/>
    <x v="1"/>
    <x v="1"/>
    <x v="10"/>
    <s v="www.Chevrolet.com.br/Onix"/>
    <s v="http://www.chevrolet.com.br/veiculos/conceitos-e-futuros-lancamentos/onix/index.html"/>
    <s v=" --"/>
    <s v="Onix"/>
    <s v="grupo de anúncios excluído"/>
    <n v="0"/>
    <n v="0"/>
    <n v="0"/>
    <x v="21"/>
  </r>
  <r>
    <s v="pausado"/>
    <x v="1"/>
    <x v="5"/>
    <x v="5"/>
    <s v="www.Chevrolet.com.br/Onix"/>
    <s v="http://www.chevrolet.com.br/veiculos/conceitos-e-futuros-lancamentos/onix/index.html"/>
    <s v=" --"/>
    <s v="Onix LTZ"/>
    <s v="grupo de anúncios excluído"/>
    <n v="0"/>
    <n v="0"/>
    <n v="0"/>
    <x v="38"/>
  </r>
  <r>
    <s v="ativada"/>
    <x v="20"/>
    <x v="2"/>
    <x v="2"/>
    <s v="www.Chevrolet.com.br/Onix-GPS"/>
    <s v="http://www.chevrolet.com.br/carros/onix.html?cmp=Campanha:LP:120905_-_Onix:Google"/>
    <s v=" --"/>
    <s v="Onix - Chevrolet"/>
    <s v="aprovado"/>
    <n v="2620"/>
    <n v="13815"/>
    <n v="697.73"/>
    <x v="102"/>
  </r>
  <r>
    <s v="ativada"/>
    <x v="3"/>
    <x v="0"/>
    <x v="0"/>
    <s v="www.Chevrolet.com.br/Onix-GPS"/>
    <s v="http://www.chevrolet.com.br/carros/onix.html?cmp=Campanha:LP:120905_-_Onix:Google"/>
    <s v=" --"/>
    <s v="Onix - Chevrolet"/>
    <s v="aprovado"/>
    <n v="2957"/>
    <n v="15504"/>
    <n v="727.44"/>
    <x v="66"/>
  </r>
  <r>
    <s v="pausado"/>
    <x v="9"/>
    <x v="3"/>
    <x v="3"/>
    <s v="www.Chevrolet.com.br/Onix"/>
    <s v="http://www.chevrolet.com.br/veiculos/todos-os-modelos/carros/onix/apresentacao.html"/>
    <s v=" --"/>
    <s v="Onix - Geral"/>
    <s v="pausado"/>
    <n v="0"/>
    <n v="10"/>
    <n v="0"/>
    <x v="23"/>
  </r>
  <r>
    <s v="pausado"/>
    <x v="9"/>
    <x v="9"/>
    <x v="8"/>
    <s v="www.Chevrolet.com.br/Onix"/>
    <s v="http://www.chevrolet.com.br/veiculos/todos-os-modelos/carros/onix/apresentacao.html"/>
    <s v=" --"/>
    <s v="Onix - Lançamento"/>
    <s v="pausado"/>
    <n v="31"/>
    <n v="184"/>
    <n v="10.51"/>
    <x v="12"/>
  </r>
  <r>
    <s v="pausado"/>
    <x v="1"/>
    <x v="7"/>
    <x v="6"/>
    <s v="www.Chevrolet.com.br/Onix"/>
    <s v="http://www.chevrolet.com.br/veiculos/todos-os-modelos/carros/onix/apresentacao.html"/>
    <s v=" --"/>
    <s v="Onix - Geral"/>
    <s v="pausado"/>
    <n v="0"/>
    <n v="16"/>
    <n v="0"/>
    <x v="16"/>
  </r>
  <r>
    <s v="pausado"/>
    <x v="1"/>
    <x v="1"/>
    <x v="1"/>
    <s v="www.Chevrolet.com.br/Onix"/>
    <s v="http://www.chevrolet.com.br/veiculos/conceitos-e-futuros-lancamentos/onix/index.html"/>
    <s v=" --"/>
    <s v="Propaganda"/>
    <s v="grupo de anúncios excluído"/>
    <n v="0"/>
    <n v="0"/>
    <n v="0"/>
    <x v="1"/>
  </r>
  <r>
    <s v="pausado"/>
    <x v="5"/>
    <x v="4"/>
    <x v="4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5"/>
  </r>
  <r>
    <s v="pausado"/>
    <x v="16"/>
    <x v="7"/>
    <x v="6"/>
    <s v="www.Chevrolet.com.br/Onix"/>
    <s v="http://www.chevrolet.com.br/veiculos/todos-os-modelos/carros/onix/apresentacao.html"/>
    <s v=" --"/>
    <s v="Onix - Fotos"/>
    <s v="pausado"/>
    <n v="23"/>
    <n v="295"/>
    <n v="6.1"/>
    <x v="80"/>
  </r>
  <r>
    <s v="pausado"/>
    <x v="8"/>
    <x v="7"/>
    <x v="6"/>
    <s v="www.Chevrolet.com.br/Onix"/>
    <s v="http://www.chevrolet.com.br/veiculos/todos-os-modelos/carros/onix/apresentacao.html"/>
    <s v=" --"/>
    <s v="Onix - Combustível"/>
    <s v="pausado"/>
    <n v="3"/>
    <n v="55"/>
    <n v="1.4"/>
    <x v="42"/>
  </r>
  <r>
    <s v="excluído"/>
    <x v="1"/>
    <x v="5"/>
    <x v="5"/>
    <s v="www.Chevrolet.com.br"/>
    <s v="http://www.chevrolet.com.br/veiculos/conceitos-e-futuros-lancamentos/onix/index.html"/>
    <s v=" --"/>
    <s v="Novidades"/>
    <s v="grupo de anúncios excluído"/>
    <n v="0"/>
    <n v="0"/>
    <n v="0"/>
    <x v="38"/>
  </r>
  <r>
    <s v="excluído"/>
    <x v="2"/>
    <x v="4"/>
    <x v="4"/>
    <s v="www.Chevrolet.com.br"/>
    <s v="http://www.chevrolet.com.br/veiculos/conceitos-e-futuros-lancamentos/onix/index.html"/>
    <s v=" --"/>
    <s v="Propaganda"/>
    <s v="grupo de anúncios excluído"/>
    <n v="0"/>
    <n v="0"/>
    <n v="0"/>
    <x v="31"/>
  </r>
  <r>
    <s v="excluído"/>
    <x v="4"/>
    <x v="9"/>
    <x v="8"/>
    <s v="www.Chevrolet.com.br/Onix"/>
    <s v="http://www.chevrolet.com.br/veiculos/todos-os-modelos/carros/onix/apresentacao.html"/>
    <s v=" --"/>
    <s v="Onix - Combustível"/>
    <s v="excluído"/>
    <n v="0"/>
    <n v="0"/>
    <n v="0"/>
    <x v="14"/>
  </r>
  <r>
    <s v="excluído"/>
    <x v="5"/>
    <x v="1"/>
    <x v="1"/>
    <s v="www.Chevrolet.com.br"/>
    <s v="http://www.chevrolet.com.br/veiculos/conceitos-e-futuros-lancamentos/onix/index.html"/>
    <s v=" --"/>
    <s v="Fotos"/>
    <s v="grupo de anúncios excluído"/>
    <n v="0"/>
    <n v="0"/>
    <n v="0"/>
    <x v="29"/>
  </r>
  <r>
    <s v="excluído"/>
    <x v="11"/>
    <x v="10"/>
    <x v="9"/>
    <s v="www.Chevrolet.com.br/Find-New-Roads"/>
    <s v="http://www.chevrolet.com.br/"/>
    <s v=" --"/>
    <s v="Onix LT"/>
    <s v="grupo de anúncios excluído"/>
    <n v="0"/>
    <n v="0"/>
    <n v="0"/>
    <x v="17"/>
  </r>
  <r>
    <s v="pausado"/>
    <x v="11"/>
    <x v="10"/>
    <x v="11"/>
    <s v="www.Chevrolet.com.br"/>
    <s v="http://www.chevrolet.com.br/"/>
    <s v=" --"/>
    <s v="Onix - Fotos"/>
    <s v="pausado"/>
    <n v="0"/>
    <n v="0"/>
    <n v="0"/>
    <x v="24"/>
  </r>
  <r>
    <s v="excluído"/>
    <x v="11"/>
    <x v="10"/>
    <x v="9"/>
    <s v="www.Chevrolet.com.br"/>
    <s v="http://www.chevrolet.com.br/"/>
    <s v=" --"/>
    <s v="Onix - Propaganda"/>
    <s v="excluído"/>
    <n v="0"/>
    <n v="0"/>
    <n v="0"/>
    <x v="17"/>
  </r>
  <r>
    <s v="ativada"/>
    <x v="1"/>
    <x v="5"/>
    <x v="5"/>
    <s v="www.Chevrolet.com.br/Onix"/>
    <s v="http://www.chevrolet.com.br/veiculos/conceitos-e-futuros-lancamentos/onix/index.html"/>
    <s v=" --"/>
    <s v="Onix"/>
    <s v="grupo de anúncios excluído"/>
    <n v="0"/>
    <n v="0"/>
    <n v="0"/>
    <x v="38"/>
  </r>
  <r>
    <s v="pausado"/>
    <x v="11"/>
    <x v="10"/>
    <x v="11"/>
    <s v="www.Chevrolet.com.br"/>
    <s v="http://www.chevrolet.com.br/"/>
    <s v=" --"/>
    <s v="Onix - Novidades"/>
    <s v="pausado"/>
    <n v="0"/>
    <n v="0"/>
    <n v="0"/>
    <x v="24"/>
  </r>
  <r>
    <s v="excluído"/>
    <x v="5"/>
    <x v="1"/>
    <x v="1"/>
    <s v="www.Chevrolet.com.br"/>
    <s v="http://www.chevrolet.com.br/veiculos/conceitos-e-futuros-lancamentos/onix/index.html"/>
    <s v=" --"/>
    <s v="Sucessor Corsa"/>
    <s v="grupo de anúncios excluído"/>
    <n v="0"/>
    <n v="0"/>
    <n v="0"/>
    <x v="29"/>
  </r>
  <r>
    <s v="ativada"/>
    <x v="20"/>
    <x v="0"/>
    <x v="0"/>
    <s v="www.Chevrolet.com.br/Onix-GPS"/>
    <s v="http://www.chevrolet.com.br/carros/onix.html?cmp=Campanha:LP:120905_-_Onix:Google"/>
    <s v=" --"/>
    <s v="Onix - Geral"/>
    <s v="aprovado"/>
    <n v="2"/>
    <n v="38"/>
    <n v="1.58"/>
    <x v="43"/>
  </r>
  <r>
    <s v="excluído"/>
    <x v="2"/>
    <x v="4"/>
    <x v="4"/>
    <s v="www.Chevrolet.com.br"/>
    <s v="http://www.chevrolet.com.br/veiculos/conceitos-e-futuros-lancamentos/onix/index.html"/>
    <s v=" --"/>
    <s v="Fotos"/>
    <s v="grupo de anúncios excluído"/>
    <n v="0"/>
    <n v="0"/>
    <n v="0"/>
    <x v="31"/>
  </r>
  <r>
    <s v="ativada"/>
    <x v="16"/>
    <x v="0"/>
    <x v="0"/>
    <s v="www.Chevrolet.com.br/Onix-GPS"/>
    <s v="http://www.chevrolet.com.br/carros/onix.html?cmp=Campanha:LP:120905_-_Onix:Google"/>
    <s v=" --"/>
    <s v="Onix - Fotos"/>
    <s v="aprovado"/>
    <n v="94"/>
    <n v="1298"/>
    <n v="27.64"/>
    <x v="130"/>
  </r>
  <r>
    <s v="excluído"/>
    <x v="5"/>
    <x v="1"/>
    <x v="1"/>
    <s v="www.Chevrolet.com.br"/>
    <s v="http://www.chevrolet.com.br/veiculos/conceitos-e-futuros-lancamentos/onix/index.html"/>
    <s v=" --"/>
    <s v="Onix LT"/>
    <s v="grupo de anúncios excluído"/>
    <n v="0"/>
    <n v="0"/>
    <n v="0"/>
    <x v="29"/>
  </r>
  <r>
    <s v="excluído"/>
    <x v="1"/>
    <x v="5"/>
    <x v="5"/>
    <s v="www.Chevrolet.com.br"/>
    <s v="http://www.chevrolet.com.br/veiculos/conceitos-e-futuros-lancamentos/onix/index.html"/>
    <s v=" --"/>
    <s v="Onix LS"/>
    <s v="grupo de anúncios excluído"/>
    <n v="0"/>
    <n v="0"/>
    <n v="0"/>
    <x v="38"/>
  </r>
  <r>
    <s v="excluído"/>
    <x v="8"/>
    <x v="8"/>
    <x v="7"/>
    <s v="www.Chevrolet.com.br"/>
    <s v="http://www.chevrolet.com.br/veiculos/todos-os-modelos/carros/onix/apresentacao.html"/>
    <s v=" --"/>
    <s v="Onix - Novidades"/>
    <s v="excluído"/>
    <n v="0"/>
    <n v="0"/>
    <n v="0"/>
    <x v="11"/>
  </r>
  <r>
    <s v="excluído"/>
    <x v="2"/>
    <x v="1"/>
    <x v="10"/>
    <s v="www.Chevrolet.com.br"/>
    <s v="http://www.chevrolet.com.br/veiculos/conceitos-e-futuros-lancamentos/onix/index.html"/>
    <s v=" --"/>
    <s v="Onix LT"/>
    <s v="grupo de anúncios excluído"/>
    <n v="0"/>
    <n v="0"/>
    <n v="0"/>
    <x v="22"/>
  </r>
  <r>
    <s v="excluído"/>
    <x v="9"/>
    <x v="3"/>
    <x v="3"/>
    <s v="www.Chevrolet.com.br"/>
    <s v="http://www.chevrolet.com.br/veiculos/todos-os-modelos/carros/onix/apresentacao.html"/>
    <s v=" --"/>
    <s v="Onix - Geral"/>
    <s v="excluído"/>
    <n v="0"/>
    <n v="0"/>
    <n v="0"/>
    <x v="23"/>
  </r>
  <r>
    <s v="excluído"/>
    <x v="2"/>
    <x v="5"/>
    <x v="5"/>
    <s v="www.Chevrolet.com.br"/>
    <s v="http://www.chevrolet.com.br/veiculos/conceitos-e-futuros-lancamentos/onix/index.html"/>
    <s v=" --"/>
    <s v="Onix LT"/>
    <s v="grupo de anúncios excluído"/>
    <n v="0"/>
    <n v="0"/>
    <n v="0"/>
    <x v="6"/>
  </r>
  <r>
    <s v="excluído"/>
    <x v="2"/>
    <x v="5"/>
    <x v="5"/>
    <s v="www.Chevrolet.com.br"/>
    <s v="http://www.chevrolet.com.br/veiculos/conceitos-e-futuros-lancamentos/onix/index.html"/>
    <s v=" --"/>
    <s v="Propaganda"/>
    <s v="grupo de anúncios excluído"/>
    <n v="0"/>
    <n v="0"/>
    <n v="0"/>
    <x v="6"/>
  </r>
  <r>
    <s v="pausado"/>
    <x v="9"/>
    <x v="9"/>
    <x v="8"/>
    <s v="www.Chevrolet.com.br/Onix"/>
    <s v="http://www.chevrolet.com.br/veiculos/todos-os-modelos/carros/onix/apresentacao.html"/>
    <s v=" --"/>
    <s v="Onix - Propaganda"/>
    <s v="pausado"/>
    <n v="1"/>
    <n v="40"/>
    <n v="0.62"/>
    <x v="12"/>
  </r>
  <r>
    <s v="pausado"/>
    <x v="2"/>
    <x v="5"/>
    <x v="5"/>
    <s v="www.Chevrolet.com.br/Onix"/>
    <s v="http://www.chevrolet.com.br/veiculos/conceitos-e-futuros-lancamentos/onix/index.html"/>
    <s v=" --"/>
    <s v="Onix LT"/>
    <s v="grupo de anúncios excluído"/>
    <n v="0"/>
    <n v="0"/>
    <n v="0"/>
    <x v="6"/>
  </r>
  <r>
    <s v="excluído"/>
    <x v="5"/>
    <x v="5"/>
    <x v="5"/>
    <s v="www.Chevrolet.com.br/Onix"/>
    <s v="http://www.chevrolet.com.br/veiculos/conceitos-e-futuros-lancamentos/onix/index.html"/>
    <s v=" --"/>
    <s v="Onix LTZ"/>
    <s v="grupo de anúncios excluído"/>
    <n v="0"/>
    <n v="0"/>
    <n v="0"/>
    <x v="34"/>
  </r>
  <r>
    <s v="excluído"/>
    <x v="11"/>
    <x v="10"/>
    <x v="9"/>
    <s v="www.Chevrolet.com.br"/>
    <s v="http://www.chevrolet.com.br/"/>
    <s v=" --"/>
    <s v="Onix - Combustível"/>
    <s v="excluído"/>
    <n v="0"/>
    <n v="0"/>
    <n v="0"/>
    <x v="17"/>
  </r>
  <r>
    <s v="ativada"/>
    <x v="3"/>
    <x v="0"/>
    <x v="0"/>
    <s v="www.Chevrolet.com.br/Onix-GPS"/>
    <s v="http://www.chevrolet.com.br/carros/onix.html?cmp=Campanha:LP:120905_-_Onix:Google"/>
    <s v=" --"/>
    <s v="Onix - Carro"/>
    <s v="aprovado"/>
    <n v="572"/>
    <n v="4067"/>
    <n v="145.74"/>
    <x v="66"/>
  </r>
  <r>
    <s v="pausado"/>
    <x v="2"/>
    <x v="4"/>
    <x v="4"/>
    <s v="www.Chevrolet.com.br/Onix"/>
    <s v="http://www.chevrolet.com.br/veiculos/conceitos-e-futuros-lancamentos/onix/index.html"/>
    <s v=" --"/>
    <s v="Salão Automóvel"/>
    <s v="grupo de anúncios excluído"/>
    <n v="0"/>
    <n v="0"/>
    <n v="0"/>
    <x v="31"/>
  </r>
  <r>
    <s v="pausado"/>
    <x v="11"/>
    <x v="10"/>
    <x v="11"/>
    <s v="www.Chevrolet.com.br"/>
    <s v="http://www.chevrolet.com.br/"/>
    <s v=" --"/>
    <s v="Onix - Propaganda"/>
    <s v="pausado"/>
    <n v="0"/>
    <n v="0"/>
    <n v="0"/>
    <x v="24"/>
  </r>
  <r>
    <s v="excluído"/>
    <x v="10"/>
    <x v="9"/>
    <x v="8"/>
    <s v="www.Chevrolet.com.br/Onix"/>
    <s v="http://www.chevrolet.com.br/veiculos/todos-os-modelos/carros/onix/apresentacao.html"/>
    <s v=" --"/>
    <s v="Onix - LS"/>
    <s v="excluído"/>
    <n v="0"/>
    <n v="0"/>
    <n v="0"/>
    <x v="86"/>
  </r>
  <r>
    <s v="pausado"/>
    <x v="20"/>
    <x v="7"/>
    <x v="6"/>
    <s v="www.Chevrolet.com.br/Onix"/>
    <s v="http://www.chevrolet.com.br/veiculos/todos-os-modelos/carros/onix/apresentacao.html"/>
    <s v=" --"/>
    <s v="Onix - Only"/>
    <s v="pausado"/>
    <n v="1151"/>
    <n v="8953"/>
    <n v="202.92"/>
    <x v="69"/>
  </r>
  <r>
    <s v="excluído"/>
    <x v="11"/>
    <x v="10"/>
    <x v="9"/>
    <s v="www.Chevrolet.com.br"/>
    <s v="http://www.chevrolet.com.br/"/>
    <s v=" --"/>
    <s v="Onix - Carro"/>
    <s v="excluído"/>
    <n v="0"/>
    <n v="0"/>
    <n v="0"/>
    <x v="17"/>
  </r>
  <r>
    <s v="excluído"/>
    <x v="9"/>
    <x v="9"/>
    <x v="8"/>
    <s v="www.Chevrolet.com.br"/>
    <s v="http://www.chevrolet.com.br/veiculos/todos-os-modelos/carros/onix/apresentacao.html"/>
    <s v=" --"/>
    <s v="Onix - Lançamento"/>
    <s v="excluído"/>
    <n v="0"/>
    <n v="0"/>
    <n v="0"/>
    <x v="12"/>
  </r>
  <r>
    <s v="pausado"/>
    <x v="11"/>
    <x v="10"/>
    <x v="11"/>
    <s v="www.Chevrolet.com.br"/>
    <s v="http://www.chevrolet.com.br/"/>
    <s v=" --"/>
    <s v="Onix - LT"/>
    <s v="pausado"/>
    <n v="0"/>
    <n v="0"/>
    <n v="0"/>
    <x v="24"/>
  </r>
  <r>
    <s v="excluído"/>
    <x v="17"/>
    <x v="5"/>
    <x v="5"/>
    <s v="www.Chevrolet.com.br/Onix"/>
    <s v="http://www.chevrolet.com.br/veiculos/conceitos-e-futuros-lancamentos/onix/index.html"/>
    <s v=" --"/>
    <s v="Onix LTZ"/>
    <s v="grupo de anúncios excluído"/>
    <n v="0"/>
    <n v="0"/>
    <n v="0"/>
    <x v="60"/>
  </r>
  <r>
    <s v="ativada"/>
    <x v="1"/>
    <x v="4"/>
    <x v="4"/>
    <s v="www.Chevrolet.com.br/Onix"/>
    <s v="http://www.chevrolet.com.br/veiculos/conceitos-e-futuros-lancamentos/onix/index.html"/>
    <s v=" --"/>
    <s v="Onix LS"/>
    <s v="grupo de anúncios excluído"/>
    <n v="0"/>
    <n v="0"/>
    <n v="0"/>
    <x v="20"/>
  </r>
  <r>
    <s v="excluído"/>
    <x v="12"/>
    <x v="7"/>
    <x v="6"/>
    <s v="www.Chevrolet.com.br/Onix"/>
    <s v="http://www.chevrolet.com.br/veiculos/todos-os-modelos/carros/onix/apresentacao.html"/>
    <s v=" --"/>
    <s v="Onix - 0KM"/>
    <s v="excluído"/>
    <n v="0"/>
    <n v="0"/>
    <n v="0"/>
    <x v="71"/>
  </r>
  <r>
    <s v="pausado"/>
    <x v="11"/>
    <x v="10"/>
    <x v="9"/>
    <s v="www.Chevrolet.com.br"/>
    <s v="http://www.chevrolet.com.br/"/>
    <s v=" --"/>
    <s v="Onix - Câmbio"/>
    <s v="pausado"/>
    <n v="0"/>
    <n v="0"/>
    <n v="0"/>
    <x v="17"/>
  </r>
  <r>
    <s v="excluído"/>
    <x v="20"/>
    <x v="8"/>
    <x v="7"/>
    <s v="www.Chevrolet.com.br"/>
    <s v="http://www.chevrolet.com.br/veiculos/todos-os-modelos/carros/onix/apresentacao.html"/>
    <s v=" --"/>
    <s v="Onix - Chevrolet"/>
    <s v="excluído"/>
    <n v="0"/>
    <n v="0"/>
    <n v="0"/>
    <x v="63"/>
  </r>
  <r>
    <s v="excluído"/>
    <x v="2"/>
    <x v="6"/>
    <x v="4"/>
    <s v="www.Chevrolet.com.br/Onix"/>
    <s v="http://www.chevrolet.com.br/veiculos/conceitos-e-futuros-lancamentos/onix/index.html"/>
    <s v=" --"/>
    <s v="Propaganda"/>
    <s v="grupo de anúncios excluído"/>
    <n v="0"/>
    <n v="0"/>
    <n v="0"/>
    <x v="7"/>
  </r>
  <r>
    <s v="pausado"/>
    <x v="22"/>
    <x v="7"/>
    <x v="6"/>
    <s v="www.Chevrolet.com.br/Onix"/>
    <s v="http://www.chevrolet.com.br/veiculos/todos-os-modelos/carros/onix/apresentacao.html"/>
    <s v=" --"/>
    <s v="Onix - Monte o Seu"/>
    <s v="pausado"/>
    <n v="22"/>
    <n v="57"/>
    <n v="1.81"/>
    <x v="107"/>
  </r>
  <r>
    <s v="pausado"/>
    <x v="5"/>
    <x v="1"/>
    <x v="1"/>
    <s v="www.Chevrolet.com.br/Onix"/>
    <s v="http://www.chevrolet.com.br/veiculos/conceitos-e-futuros-lancamentos/onix/index.html"/>
    <s v=" --"/>
    <s v="Novidades"/>
    <s v="grupo de anúncios excluído"/>
    <n v="0"/>
    <n v="0"/>
    <n v="0"/>
    <x v="29"/>
  </r>
  <r>
    <s v="excluído"/>
    <x v="5"/>
    <x v="1"/>
    <x v="10"/>
    <s v="www.Chevrolet.com.br"/>
    <s v="http://www.chevrolet.com.br/veiculos/conceitos-e-futuros-lancamentos/onix/index.html"/>
    <s v=" --"/>
    <s v="Salão Automóvel"/>
    <s v="grupo de anúncios excluído"/>
    <n v="0"/>
    <n v="0"/>
    <n v="0"/>
    <x v="47"/>
  </r>
  <r>
    <s v="excluído"/>
    <x v="1"/>
    <x v="1"/>
    <x v="10"/>
    <s v="www.Chevrolet.com.br/Onix"/>
    <s v="http://www.chevrolet.com.br/veiculos/conceitos-e-futuros-lancamentos/onix/index.html"/>
    <s v=" --"/>
    <s v="Propaganda"/>
    <s v="grupo de anúncios excluído"/>
    <n v="0"/>
    <n v="0"/>
    <n v="0"/>
    <x v="21"/>
  </r>
  <r>
    <s v="excluído"/>
    <x v="17"/>
    <x v="6"/>
    <x v="4"/>
    <s v="www.Chevrolet.com.br/Onix"/>
    <s v="http://www.chevrolet.com.br/veiculos/conceitos-e-futuros-lancamentos/onix/index.html"/>
    <s v=" --"/>
    <s v="Onix LTZ"/>
    <s v="grupo de anúncios excluído"/>
    <n v="0"/>
    <n v="0"/>
    <n v="0"/>
    <x v="35"/>
  </r>
  <r>
    <s v="excluído"/>
    <x v="3"/>
    <x v="8"/>
    <x v="7"/>
    <s v="www.Chevrolet.com.br/Onix"/>
    <s v="http://www.chevrolet.com.br/veiculos/todos-os-modelos/carros/onix/apresentacao.html"/>
    <s v=" --"/>
    <s v="Onix - Carro"/>
    <s v="excluído"/>
    <n v="0"/>
    <n v="0"/>
    <n v="0"/>
    <x v="52"/>
  </r>
  <r>
    <s v="excluído"/>
    <x v="22"/>
    <x v="3"/>
    <x v="3"/>
    <s v="www.Chevrolet.com.br"/>
    <s v="http://www.chevrolet.com.br/veiculos/todos-os-modelos/carros/onix/apresentacao.html"/>
    <s v=" --"/>
    <s v="Onix - Monte o Seu"/>
    <s v="excluído"/>
    <n v="0"/>
    <n v="0"/>
    <n v="0"/>
    <x v="57"/>
  </r>
  <r>
    <s v="excluído"/>
    <x v="1"/>
    <x v="1"/>
    <x v="1"/>
    <s v="www.Chevrolet.com.br"/>
    <s v="http://www.chevrolet.com.br/veiculos/conceitos-e-futuros-lancamentos/onix/index.html"/>
    <s v=" --"/>
    <s v="Detalhes"/>
    <s v="grupo de anúncios excluído"/>
    <n v="0"/>
    <n v="0"/>
    <n v="0"/>
    <x v="1"/>
  </r>
  <r>
    <s v="ativada"/>
    <x v="20"/>
    <x v="2"/>
    <x v="2"/>
    <s v="www.Chevrolet.com.br/Onix-GPS"/>
    <s v="http://www.chevrolet.com.br/carros/onix.html?cmp=Campanha:LP:120905_-_Onix:Google"/>
    <s v=" --"/>
    <s v="Onix - Câmbio"/>
    <s v="aprovado"/>
    <n v="349"/>
    <n v="1862"/>
    <n v="100.21"/>
    <x v="102"/>
  </r>
  <r>
    <s v="pausado"/>
    <x v="1"/>
    <x v="1"/>
    <x v="1"/>
    <s v="www.Chevrolet.com.br/Onix"/>
    <s v="http://www.chevrolet.com.br/veiculos/conceitos-e-futuros-lancamentos/onix/index.html"/>
    <s v=" --"/>
    <s v="Onix LT"/>
    <s v="grupo de anúncios excluído"/>
    <n v="0"/>
    <n v="0"/>
    <n v="0"/>
    <x v="1"/>
  </r>
  <r>
    <s v="excluído"/>
    <x v="5"/>
    <x v="6"/>
    <x v="4"/>
    <s v="www.Chevrolet.com.br/Onix"/>
    <s v="http://www.chevrolet.com.br/veiculos/conceitos-e-futuros-lancamentos/onix/index.html"/>
    <s v=" --"/>
    <s v="Sucessor Corsa"/>
    <s v="grupo de anúncios excluído"/>
    <n v="0"/>
    <n v="0"/>
    <n v="0"/>
    <x v="62"/>
  </r>
  <r>
    <s v="excluído"/>
    <x v="25"/>
    <x v="3"/>
    <x v="3"/>
    <s v="www.Chevrolet.com.br"/>
    <s v="http://www.chevrolet.com.br/veiculos/todos-os-modelos/carros/onix/apresentacao.html"/>
    <s v=" --"/>
    <s v="Onix - Preço"/>
    <s v="excluído"/>
    <n v="0"/>
    <n v="0"/>
    <n v="0"/>
    <x v="76"/>
  </r>
  <r>
    <s v="excluído"/>
    <x v="20"/>
    <x v="7"/>
    <x v="6"/>
    <s v="www.Chevrolet.com.br/Onix"/>
    <s v="http://www.chevrolet.com.br/veiculos/todos-os-modelos/carros/onix/apresentacao.html"/>
    <s v=" --"/>
    <s v="Onix - Only"/>
    <s v="excluído"/>
    <n v="0"/>
    <n v="0"/>
    <n v="0"/>
    <x v="69"/>
  </r>
  <r>
    <s v="ativada"/>
    <x v="20"/>
    <x v="0"/>
    <x v="0"/>
    <s v="www.Chevrolet.com.br/Onix-GPS"/>
    <s v="http://www.chevrolet.com.br/carros/onix.html?cmp=Campanha:LP:120905_-_Onix:Google"/>
    <s v=" --"/>
    <s v="Onix - Novidades"/>
    <s v="aprovado"/>
    <n v="3"/>
    <n v="49"/>
    <n v="1.47"/>
    <x v="43"/>
  </r>
  <r>
    <s v="pausado"/>
    <x v="0"/>
    <x v="7"/>
    <x v="6"/>
    <s v="www.Chevrolet.com.br/Onix"/>
    <s v="http://www.chevrolet.com.br/veiculos/todos-os-modelos/carros/onix/apresentacao.html"/>
    <s v=" --"/>
    <s v="Onix - Monte o Seu"/>
    <s v="pausado"/>
    <n v="22"/>
    <n v="55"/>
    <n v="1.53"/>
    <x v="97"/>
  </r>
  <r>
    <s v="excluído"/>
    <x v="8"/>
    <x v="8"/>
    <x v="7"/>
    <s v="www.Chevrolet.com.br"/>
    <s v="http://www.chevrolet.com.br/veiculos/todos-os-modelos/carros/onix/apresentacao.html"/>
    <s v=" --"/>
    <s v="Onix - Geral"/>
    <s v="excluído"/>
    <n v="0"/>
    <n v="0"/>
    <n v="0"/>
    <x v="11"/>
  </r>
  <r>
    <s v="excluído"/>
    <x v="2"/>
    <x v="1"/>
    <x v="1"/>
    <s v="www.Chevrolet.com.br/Onix"/>
    <s v="http://www.chevrolet.com.br/veiculos/conceitos-e-futuros-lancamentos/onix/index.html"/>
    <s v=" --"/>
    <s v="Onix LTZ"/>
    <s v="grupo de anúncios excluído"/>
    <n v="0"/>
    <n v="0"/>
    <n v="0"/>
    <x v="2"/>
  </r>
  <r>
    <s v="excluído"/>
    <x v="20"/>
    <x v="3"/>
    <x v="3"/>
    <s v="www.Chevrolet.com.br"/>
    <s v="http://www.chevrolet.com.br/veiculos/todos-os-modelos/carros/onix/apresentacao.html"/>
    <s v=" --"/>
    <s v="Onix - Only"/>
    <s v="excluído"/>
    <n v="0"/>
    <n v="0"/>
    <n v="0"/>
    <x v="95"/>
  </r>
  <r>
    <s v="excluído"/>
    <x v="11"/>
    <x v="10"/>
    <x v="9"/>
    <s v="www.Chevrolet.com.br/Find-New-Roads"/>
    <s v="http://www.chevrolet.com.br/"/>
    <s v=" --"/>
    <s v="Onix - MyLink"/>
    <s v="excluído"/>
    <n v="0"/>
    <n v="0"/>
    <n v="0"/>
    <x v="17"/>
  </r>
  <r>
    <s v="pausado"/>
    <x v="0"/>
    <x v="3"/>
    <x v="3"/>
    <s v="www.Chevrolet.com.br/Onix"/>
    <s v="http://www.chevrolet.com.br/veiculos/todos-os-modelos/carros/onix/apresentacao.html"/>
    <s v=" --"/>
    <s v="Onix - Monte o Seu"/>
    <s v="pausado"/>
    <n v="215"/>
    <n v="409"/>
    <n v="25.53"/>
    <x v="109"/>
  </r>
  <r>
    <s v="pausado"/>
    <x v="4"/>
    <x v="3"/>
    <x v="3"/>
    <s v="www.Chevrolet.com.br/Onix"/>
    <s v="http://www.chevrolet.com.br/veiculos/todos-os-modelos/carros/onix/apresentacao.html"/>
    <s v=" --"/>
    <s v="Onix - Lançamento"/>
    <s v="pausado"/>
    <n v="7"/>
    <n v="71"/>
    <n v="0.73"/>
    <x v="4"/>
  </r>
  <r>
    <s v="excluído"/>
    <x v="19"/>
    <x v="7"/>
    <x v="6"/>
    <s v="www.Chevrolet.com.br/Onix"/>
    <s v="http://www.chevrolet.com.br/veiculos/todos-os-modelos/carros/onix/apresentacao.html"/>
    <s v=" --"/>
    <s v="Onix - 0KM"/>
    <s v="excluído"/>
    <n v="0"/>
    <n v="0"/>
    <n v="0"/>
    <x v="104"/>
  </r>
  <r>
    <s v="ativada"/>
    <x v="0"/>
    <x v="0"/>
    <x v="0"/>
    <s v="www.Chevrolet.com.br/Onix-GPS"/>
    <s v="http://www.chevrolet.com.br/carros/onix.html?cmp=Campanha:LP:120905_-_Onix:Google"/>
    <s v=" --"/>
    <s v="Onix - Carro"/>
    <s v="aprovado"/>
    <n v="221"/>
    <n v="2574"/>
    <n v="57.55"/>
    <x v="0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m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6.09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29.3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.34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1.21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66.14"/>
    <x v="131"/>
  </r>
  <r>
    <m/>
    <x v="29"/>
    <x v="11"/>
    <x v="12"/>
    <m/>
    <m/>
    <m/>
    <m/>
    <m/>
    <m/>
    <m/>
    <n v="0.1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4.0999999999999996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23.36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29.79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11.37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8.35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1.1200000000000001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.95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.21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22.9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159.36000000000001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174.77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8.4700000000000006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3.27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.14000000000000001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n v="0"/>
    <x v="131"/>
  </r>
  <r>
    <m/>
    <x v="29"/>
    <x v="11"/>
    <x v="12"/>
    <m/>
    <m/>
    <m/>
    <m/>
    <m/>
    <m/>
    <m/>
    <m/>
    <x v="1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3" cacheId="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BF3:BL69" firstHeaderRow="0" firstDataRow="1" firstDataCol="4"/>
  <pivotFields count="14">
    <pivotField showAll="0"/>
    <pivotField axis="axisRow" outline="0" showAll="0" sortType="descending" defaultSubtotal="0">
      <items count="77">
        <item m="1" x="58"/>
        <item m="1" x="63"/>
        <item m="1" x="60"/>
        <item m="1" x="62"/>
        <item m="1" x="30"/>
        <item m="1" x="49"/>
        <item m="1" x="45"/>
        <item m="1" x="61"/>
        <item m="1" x="75"/>
        <item m="1" x="52"/>
        <item m="1" x="68"/>
        <item m="1" x="44"/>
        <item m="1" x="41"/>
        <item m="1" x="76"/>
        <item m="1" x="57"/>
        <item m="1" x="66"/>
        <item m="1" x="35"/>
        <item m="1" x="36"/>
        <item m="1" x="32"/>
        <item m="1" x="71"/>
        <item m="1" x="74"/>
        <item m="1" x="39"/>
        <item m="1" x="33"/>
        <item m="1" x="65"/>
        <item m="1" x="37"/>
        <item x="29"/>
        <item m="1" x="72"/>
        <item m="1" x="73"/>
        <item m="1" x="40"/>
        <item m="1" x="55"/>
        <item m="1" x="53"/>
        <item m="1" x="51"/>
        <item m="1" x="70"/>
        <item m="1" x="43"/>
        <item m="1" x="69"/>
        <item m="1" x="31"/>
        <item m="1" x="56"/>
        <item m="1" x="48"/>
        <item m="1" x="42"/>
        <item m="1" x="34"/>
        <item m="1" x="47"/>
        <item m="1" x="46"/>
        <item m="1" x="50"/>
        <item m="1" x="59"/>
        <item m="1" x="54"/>
        <item m="1" x="38"/>
        <item m="1" x="67"/>
        <item m="1" x="64"/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axis="axisRow" outline="0" showAll="0" defaultSubtotal="0">
      <items count="24">
        <item m="1" x="16"/>
        <item m="1" x="12"/>
        <item x="11"/>
        <item m="1" x="17"/>
        <item m="1" x="13"/>
        <item m="1" x="21"/>
        <item m="1" x="22"/>
        <item m="1" x="14"/>
        <item m="1" x="19"/>
        <item m="1" x="18"/>
        <item m="1" x="20"/>
        <item m="1" x="23"/>
        <item m="1" x="15"/>
        <item x="10"/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outline="0" showAll="0" sortType="descending" defaultSubtotal="0">
      <items count="24">
        <item m="1" x="22"/>
        <item m="1" x="20"/>
        <item x="12"/>
        <item m="1" x="13"/>
        <item m="1" x="21"/>
        <item m="1" x="23"/>
        <item m="1" x="15"/>
        <item m="1" x="16"/>
        <item m="1" x="18"/>
        <item m="1" x="19"/>
        <item m="1" x="17"/>
        <item m="1" x="14"/>
        <item x="9"/>
        <item x="11"/>
        <item x="0"/>
        <item x="1"/>
        <item x="2"/>
        <item x="3"/>
        <item x="4"/>
        <item x="5"/>
        <item x="6"/>
        <item x="7"/>
        <item x="8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axis="axisRow" outline="0" showAll="0" measureFilter="1" sortType="descending" defaultSubtotal="0">
      <items count="347">
        <item x="132"/>
        <item m="1" x="160"/>
        <item m="1" x="188"/>
        <item m="1" x="328"/>
        <item m="1" x="201"/>
        <item m="1" x="151"/>
        <item m="1" x="334"/>
        <item m="1" x="187"/>
        <item m="1" x="228"/>
        <item m="1" x="150"/>
        <item m="1" x="333"/>
        <item m="1" x="186"/>
        <item m="1" x="227"/>
        <item m="1" x="198"/>
        <item m="1" x="327"/>
        <item m="1" x="279"/>
        <item m="1" x="171"/>
        <item m="1" x="197"/>
        <item m="1" x="326"/>
        <item m="1" x="278"/>
        <item m="1" x="170"/>
        <item m="1" x="159"/>
        <item m="1" x="185"/>
        <item m="1" x="325"/>
        <item m="1" x="200"/>
        <item m="1" x="304"/>
        <item m="1" x="280"/>
        <item m="1" x="317"/>
        <item m="1" x="229"/>
        <item m="1" x="142"/>
        <item m="1" x="271"/>
        <item m="1" x="235"/>
        <item m="1" x="290"/>
        <item m="1" x="174"/>
        <item m="1" x="336"/>
        <item m="1" x="156"/>
        <item m="1" x="234"/>
        <item m="1" x="137"/>
        <item m="1" x="243"/>
        <item m="1" x="289"/>
        <item m="1" x="226"/>
        <item m="1" x="284"/>
        <item m="1" x="192"/>
        <item m="1" x="135"/>
        <item m="1" x="265"/>
        <item m="1" x="225"/>
        <item m="1" x="277"/>
        <item m="1" x="181"/>
        <item m="1" x="299"/>
        <item m="1" x="264"/>
        <item m="1" x="154"/>
        <item m="1" x="180"/>
        <item m="1" x="298"/>
        <item m="1" x="263"/>
        <item m="1" x="153"/>
        <item m="1" x="302"/>
        <item m="1" x="190"/>
        <item m="1" x="337"/>
        <item m="1" x="241"/>
        <item m="1" x="133"/>
        <item m="1" x="276"/>
        <item m="1" x="221"/>
        <item m="1" x="288"/>
        <item m="1" x="220"/>
        <item m="1" x="287"/>
        <item m="1" x="219"/>
        <item m="1" x="286"/>
        <item m="1" x="254"/>
        <item m="1" x="145"/>
        <item m="1" x="217"/>
        <item m="1" x="140"/>
        <item m="1" x="216"/>
        <item m="1" x="139"/>
        <item m="1" x="253"/>
        <item m="1" x="144"/>
        <item m="1" x="335"/>
        <item m="1" x="164"/>
        <item m="1" x="218"/>
        <item m="1" x="285"/>
        <item m="1" x="273"/>
        <item m="1" x="191"/>
        <item m="1" x="323"/>
        <item m="1" x="148"/>
        <item m="1" x="272"/>
        <item m="1" x="155"/>
        <item m="1" x="260"/>
        <item m="1" x="291"/>
        <item m="1" x="203"/>
        <item m="1" x="303"/>
        <item m="1" x="300"/>
        <item m="1" x="202"/>
        <item m="1" x="169"/>
        <item m="1" x="270"/>
        <item m="1" x="316"/>
        <item m="1" x="245"/>
        <item m="1" x="296"/>
        <item m="1" x="267"/>
        <item m="1" x="138"/>
        <item m="1" x="168"/>
        <item m="1" x="310"/>
        <item m="1" x="301"/>
        <item m="1" x="275"/>
        <item m="1" x="295"/>
        <item m="1" x="311"/>
        <item m="1" x="274"/>
        <item m="1" x="179"/>
        <item m="1" x="297"/>
        <item m="1" x="262"/>
        <item m="1" x="152"/>
        <item m="1" x="196"/>
        <item m="1" x="177"/>
        <item m="1" x="206"/>
        <item m="1" x="340"/>
        <item m="1" x="195"/>
        <item m="1" x="176"/>
        <item m="1" x="205"/>
        <item m="1" x="339"/>
        <item m="1" x="194"/>
        <item m="1" x="175"/>
        <item m="1" x="204"/>
        <item m="1" x="338"/>
        <item m="1" x="251"/>
        <item m="1" x="255"/>
        <item m="1" x="167"/>
        <item m="1" x="345"/>
        <item m="1" x="250"/>
        <item m="1" x="222"/>
        <item m="1" x="182"/>
        <item m="1" x="246"/>
        <item m="1" x="256"/>
        <item m="1" x="215"/>
        <item m="1" x="257"/>
        <item m="1" x="324"/>
        <item m="1" x="309"/>
        <item m="1" x="240"/>
        <item m="1" x="308"/>
        <item m="1" x="239"/>
        <item m="1" x="307"/>
        <item m="1" x="238"/>
        <item m="1" x="306"/>
        <item m="1" x="237"/>
        <item m="1" x="166"/>
        <item m="1" x="315"/>
        <item m="1" x="165"/>
        <item m="1" x="314"/>
        <item m="1" x="344"/>
        <item m="1" x="232"/>
        <item x="131"/>
        <item x="17"/>
        <item m="1" x="283"/>
        <item m="1" x="247"/>
        <item x="24"/>
        <item m="1" x="329"/>
        <item m="1" x="208"/>
        <item m="1" x="224"/>
        <item m="1" x="230"/>
        <item m="1" x="189"/>
        <item m="1" x="157"/>
        <item m="1" x="266"/>
        <item m="1" x="193"/>
        <item m="1" x="199"/>
        <item m="1" x="209"/>
        <item m="1" x="212"/>
        <item m="1" x="261"/>
        <item m="1" x="244"/>
        <item m="1" x="258"/>
        <item m="1" x="346"/>
        <item m="1" x="268"/>
        <item m="1" x="259"/>
        <item m="1" x="332"/>
        <item m="1" x="330"/>
        <item m="1" x="293"/>
        <item m="1" x="184"/>
        <item m="1" x="248"/>
        <item m="1" x="312"/>
        <item m="1" x="163"/>
        <item m="1" x="331"/>
        <item m="1" x="281"/>
        <item m="1" x="318"/>
        <item m="1" x="134"/>
        <item m="1" x="211"/>
        <item m="1" x="321"/>
        <item m="1" x="147"/>
        <item m="1" x="161"/>
        <item m="1" x="233"/>
        <item m="1" x="313"/>
        <item m="1" x="292"/>
        <item m="1" x="223"/>
        <item m="1" x="141"/>
        <item m="1" x="136"/>
        <item m="1" x="319"/>
        <item m="1" x="231"/>
        <item m="1" x="146"/>
        <item m="1" x="143"/>
        <item m="1" x="214"/>
        <item m="1" x="213"/>
        <item m="1" x="305"/>
        <item m="1" x="320"/>
        <item m="1" x="236"/>
        <item m="1" x="252"/>
        <item m="1" x="172"/>
        <item m="1" x="178"/>
        <item m="1" x="269"/>
        <item m="1" x="342"/>
        <item m="1" x="183"/>
        <item m="1" x="322"/>
        <item m="1" x="249"/>
        <item m="1" x="242"/>
        <item m="1" x="207"/>
        <item m="1" x="294"/>
        <item m="1" x="341"/>
        <item m="1" x="210"/>
        <item m="1" x="173"/>
        <item m="1" x="158"/>
        <item m="1" x="343"/>
        <item m="1" x="162"/>
        <item m="1" x="149"/>
        <item m="1" x="2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dragToRow="0" dragToCol="0" dragToPage="0" showAll="0" defaultSubtotal="0"/>
  </pivotFields>
  <rowFields count="4">
    <field x="12"/>
    <field x="1"/>
    <field x="2"/>
    <field x="3"/>
  </rowFields>
  <rowItems count="66">
    <i>
      <x v="273"/>
      <x v="70"/>
      <x v="17"/>
      <x v="17"/>
    </i>
    <i>
      <x v="325"/>
      <x v="49"/>
      <x v="17"/>
      <x v="17"/>
    </i>
    <i>
      <x v="330"/>
      <x v="49"/>
      <x v="16"/>
      <x v="16"/>
    </i>
    <i>
      <x v="307"/>
      <x v="70"/>
      <x v="14"/>
      <x v="14"/>
    </i>
    <i>
      <x v="344"/>
      <x v="56"/>
      <x v="23"/>
      <x v="22"/>
    </i>
    <i>
      <x v="292"/>
      <x v="73"/>
      <x v="17"/>
      <x v="17"/>
    </i>
    <i>
      <x v="228"/>
      <x v="56"/>
      <x v="17"/>
      <x v="17"/>
    </i>
    <i>
      <x v="329"/>
      <x v="75"/>
      <x v="23"/>
      <x v="22"/>
    </i>
    <i>
      <x v="340"/>
      <x v="56"/>
      <x v="22"/>
      <x v="21"/>
    </i>
    <i>
      <x v="303"/>
      <x v="56"/>
      <x v="14"/>
      <x v="14"/>
    </i>
    <i>
      <x v="294"/>
      <x v="73"/>
      <x v="21"/>
      <x v="20"/>
    </i>
    <i>
      <x v="281"/>
      <x v="56"/>
      <x v="16"/>
      <x v="16"/>
    </i>
    <i>
      <x v="280"/>
      <x v="73"/>
      <x v="22"/>
      <x v="21"/>
    </i>
    <i>
      <x v="283"/>
      <x v="56"/>
      <x v="21"/>
      <x v="20"/>
    </i>
    <i>
      <x v="270"/>
      <x v="59"/>
      <x v="22"/>
      <x v="21"/>
    </i>
    <i>
      <x v="319"/>
      <x v="58"/>
      <x v="16"/>
      <x v="16"/>
    </i>
    <i>
      <x v="311"/>
      <x v="68"/>
      <x v="17"/>
      <x v="17"/>
    </i>
    <i>
      <x v="328"/>
      <x v="58"/>
      <x v="14"/>
      <x v="14"/>
    </i>
    <i>
      <x v="269"/>
      <x v="58"/>
      <x v="21"/>
      <x v="20"/>
    </i>
    <i>
      <x v="230"/>
      <x v="58"/>
      <x v="23"/>
      <x v="22"/>
    </i>
    <i>
      <x v="285"/>
      <x v="68"/>
      <x v="21"/>
      <x v="20"/>
    </i>
    <i>
      <x v="342"/>
      <x v="61"/>
      <x v="22"/>
      <x v="21"/>
    </i>
    <i>
      <x v="242"/>
      <x v="61"/>
      <x v="21"/>
      <x v="20"/>
    </i>
    <i>
      <x v="271"/>
      <x v="68"/>
      <x v="23"/>
      <x v="22"/>
    </i>
    <i>
      <x v="295"/>
      <x v="50"/>
      <x v="22"/>
      <x v="21"/>
    </i>
    <i>
      <x v="256"/>
      <x v="67"/>
      <x v="16"/>
      <x v="16"/>
    </i>
    <i>
      <x v="284"/>
      <x v="66"/>
      <x v="23"/>
      <x v="22"/>
    </i>
    <i>
      <x v="321"/>
      <x v="66"/>
      <x v="17"/>
      <x v="17"/>
    </i>
    <i>
      <x v="336"/>
      <x v="70"/>
      <x v="16"/>
      <x v="16"/>
    </i>
    <i>
      <x v="314"/>
      <x v="67"/>
      <x v="14"/>
      <x v="14"/>
    </i>
    <i>
      <x v="279"/>
      <x v="68"/>
      <x v="22"/>
      <x v="21"/>
    </i>
    <i>
      <x v="260"/>
      <x v="61"/>
      <x v="17"/>
      <x v="17"/>
    </i>
    <i>
      <x v="345"/>
      <x v="66"/>
      <x v="14"/>
      <x v="14"/>
    </i>
    <i>
      <x v="261"/>
      <x v="66"/>
      <x v="22"/>
      <x v="21"/>
    </i>
    <i>
      <x v="234"/>
      <x v="50"/>
      <x v="21"/>
      <x v="20"/>
    </i>
    <i>
      <x v="327"/>
      <x v="61"/>
      <x v="23"/>
      <x v="22"/>
    </i>
    <i>
      <x v="246"/>
      <x v="62"/>
      <x v="23"/>
      <x v="22"/>
    </i>
    <i>
      <x v="275"/>
      <x v="50"/>
      <x v="17"/>
      <x v="17"/>
    </i>
    <i>
      <x v="300"/>
      <x v="50"/>
      <x v="23"/>
      <x v="22"/>
    </i>
    <i>
      <x v="282"/>
      <x v="52"/>
      <x v="14"/>
      <x v="14"/>
    </i>
    <i>
      <x v="221"/>
      <x v="52"/>
      <x v="16"/>
      <x v="16"/>
    </i>
    <i>
      <x v="252"/>
      <x v="66"/>
      <x v="21"/>
      <x v="20"/>
    </i>
    <i>
      <x v="339"/>
      <x v="50"/>
      <x v="16"/>
      <x v="16"/>
    </i>
    <i>
      <x v="301"/>
      <x v="58"/>
      <x v="22"/>
      <x v="21"/>
    </i>
    <i>
      <x v="268"/>
      <x v="52"/>
      <x v="22"/>
      <x v="21"/>
    </i>
    <i>
      <x v="318"/>
      <x v="68"/>
      <x v="16"/>
      <x v="16"/>
    </i>
    <i>
      <x v="259"/>
      <x v="68"/>
      <x v="14"/>
      <x v="14"/>
    </i>
    <i>
      <x v="297"/>
      <x v="52"/>
      <x v="17"/>
      <x v="17"/>
    </i>
    <i>
      <x v="324"/>
      <x v="50"/>
      <x v="14"/>
      <x v="14"/>
    </i>
    <i>
      <x v="298"/>
      <x v="66"/>
      <x v="16"/>
      <x v="16"/>
    </i>
    <i>
      <x v="331"/>
      <x v="53"/>
      <x v="22"/>
      <x v="21"/>
    </i>
    <i>
      <x v="232"/>
      <x v="53"/>
      <x v="23"/>
      <x v="22"/>
    </i>
    <i>
      <x v="240"/>
      <x v="58"/>
      <x v="17"/>
      <x v="17"/>
    </i>
    <i>
      <x v="222"/>
      <x v="53"/>
      <x v="17"/>
      <x v="17"/>
    </i>
    <i>
      <x v="315"/>
      <x v="53"/>
      <x v="21"/>
      <x v="20"/>
    </i>
    <i>
      <x v="235"/>
      <x v="57"/>
      <x v="23"/>
      <x v="22"/>
    </i>
    <i>
      <x v="218"/>
      <x v="49"/>
      <x v="14"/>
      <x v="14"/>
    </i>
    <i>
      <x v="229"/>
      <x v="57"/>
      <x v="22"/>
      <x v="21"/>
    </i>
    <i>
      <x v="233"/>
      <x v="51"/>
      <x v="16"/>
      <x v="16"/>
    </i>
    <i>
      <x v="335"/>
      <x v="51"/>
      <x v="14"/>
      <x v="14"/>
    </i>
    <i>
      <x v="316"/>
      <x v="55"/>
      <x v="14"/>
      <x v="14"/>
    </i>
    <i>
      <x v="264"/>
      <x v="51"/>
      <x v="22"/>
      <x v="21"/>
    </i>
    <i>
      <x v="258"/>
      <x v="57"/>
      <x v="21"/>
      <x v="20"/>
    </i>
    <i>
      <x v="255"/>
      <x v="64"/>
      <x v="22"/>
      <x v="21"/>
    </i>
    <i>
      <x v="341"/>
      <x v="64"/>
      <x v="16"/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Impressões" fld="10" baseField="12" baseItem="8" numFmtId="3"/>
    <dataField name="Soma de Cliques" fld="9" baseField="12" baseItem="8" numFmtId="3"/>
    <dataField name="Soma de CTR" fld="13" baseField="0" baseItem="0" numFmtId="10"/>
  </dataFields>
  <formats count="4">
    <format dxfId="1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2" type="valueGreaterThan" evalOrder="-1" id="20" iMeasureFld="1">
      <autoFilter ref="A1">
        <filterColumn colId="0">
          <customFilters>
            <customFilter operator="greaterThan" val="1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Q3:AV318" firstHeaderRow="0" firstDataRow="1" firstDataCol="2"/>
  <pivotFields count="14">
    <pivotField showAll="0"/>
    <pivotField showAll="0"/>
    <pivotField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dataField="1" showAll="0"/>
    <pivotField showAll="0"/>
    <pivotField axis="axisRow" outline="0" showAll="0">
      <items count="1245">
        <item m="1" x="557"/>
        <item m="1" x="132"/>
        <item m="1" x="688"/>
        <item m="1" x="138"/>
        <item m="1" x="1200"/>
        <item m="1" x="1194"/>
        <item m="1" x="1156"/>
        <item m="1" x="298"/>
        <item m="1" x="559"/>
        <item m="1" x="494"/>
        <item m="1" x="272"/>
        <item m="1" x="83"/>
        <item m="1" x="576"/>
        <item m="1" x="398"/>
        <item m="1" x="1237"/>
        <item m="1" x="277"/>
        <item m="1" x="1164"/>
        <item m="1" x="387"/>
        <item m="1" x="451"/>
        <item m="1" x="62"/>
        <item m="1" x="153"/>
        <item m="1" x="106"/>
        <item m="1" x="179"/>
        <item m="1" x="190"/>
        <item m="1" x="195"/>
        <item m="1" x="346"/>
        <item m="1" x="187"/>
        <item m="1" x="191"/>
        <item m="1" x="1180"/>
        <item m="1" x="1208"/>
        <item m="1" x="479"/>
        <item m="1" x="164"/>
        <item m="1" x="484"/>
        <item m="1" x="213"/>
        <item m="1" x="63"/>
        <item m="1" x="107"/>
        <item m="1" x="504"/>
        <item m="1" x="528"/>
        <item m="1" x="1230"/>
        <item m="1" x="400"/>
        <item m="1" x="29"/>
        <item m="1" x="419"/>
        <item m="1" x="70"/>
        <item m="1" x="245"/>
        <item m="1" x="115"/>
        <item m="1" x="197"/>
        <item m="1" x="266"/>
        <item m="1" x="1103"/>
        <item m="1" x="1107"/>
        <item m="1" x="1113"/>
        <item m="1" x="282"/>
        <item m="1" x="286"/>
        <item m="1" x="678"/>
        <item m="1" x="490"/>
        <item m="1" x="575"/>
        <item m="1" x="289"/>
        <item m="1" x="679"/>
        <item m="1" x="962"/>
        <item m="1" x="290"/>
        <item m="1" x="30"/>
        <item m="1" x="1209"/>
        <item m="1" x="1225"/>
        <item m="1" x="1232"/>
        <item m="1" x="31"/>
        <item m="1" x="1149"/>
        <item m="1" x="302"/>
        <item m="1" x="131"/>
        <item m="1" x="35"/>
        <item m="1" x="303"/>
        <item m="1" x="281"/>
        <item m="1" x="304"/>
        <item m="1" x="291"/>
        <item m="1" x="314"/>
        <item m="1" x="148"/>
        <item m="1" x="299"/>
        <item m="1" x="263"/>
        <item m="1" x="130"/>
        <item m="1" x="321"/>
        <item m="1" x="588"/>
        <item m="1" x="450"/>
        <item m="1" x="149"/>
        <item m="1" x="300"/>
        <item m="1" x="569"/>
        <item m="1" x="280"/>
        <item m="1" x="599"/>
        <item m="1" x="287"/>
        <item m="1" x="980"/>
        <item m="1" x="594"/>
        <item m="1" x="150"/>
        <item m="1" x="301"/>
        <item m="1" x="961"/>
        <item m="1" x="292"/>
        <item m="1" x="889"/>
        <item m="1" x="1162"/>
        <item m="1" x="199"/>
        <item m="1" x="167"/>
        <item m="1" x="410"/>
        <item m="1" x="448"/>
        <item m="1" x="943"/>
        <item m="1" x="88"/>
        <item m="1" x="359"/>
        <item m="1" x="512"/>
        <item m="1" x="381"/>
        <item m="1" x="34"/>
        <item m="1" x="171"/>
        <item m="1" x="110"/>
        <item m="1" x="1137"/>
        <item m="1" x="942"/>
        <item m="1" x="963"/>
        <item m="1" x="87"/>
        <item m="1" x="938"/>
        <item m="1" x="1234"/>
        <item m="1" x="154"/>
        <item m="1" x="200"/>
        <item m="1" x="1098"/>
        <item m="1" x="1168"/>
        <item m="1" x="1037"/>
        <item m="1" x="358"/>
        <item m="1" x="1206"/>
        <item m="1" x="511"/>
        <item m="1" x="380"/>
        <item m="1" x="822"/>
        <item m="1" x="11"/>
        <item m="1" x="33"/>
        <item m="1" x="9"/>
        <item m="1" x="857"/>
        <item m="1" x="968"/>
        <item m="1" x="147"/>
        <item m="1" x="521"/>
        <item m="1" x="170"/>
        <item m="1" x="534"/>
        <item m="1" x="561"/>
        <item m="1" x="332"/>
        <item m="1" x="533"/>
        <item m="1" x="42"/>
        <item m="1" x="240"/>
        <item m="1" x="123"/>
        <item m="1" x="1163"/>
        <item m="1" x="124"/>
        <item m="1" x="1187"/>
        <item m="1" x="1096"/>
        <item m="1" x="668"/>
        <item m="1" x="565"/>
        <item m="1" x="810"/>
        <item m="1" x="210"/>
        <item m="1" x="520"/>
        <item m="1" x="541"/>
        <item m="1" x="295"/>
        <item m="1" x="1177"/>
        <item m="1" x="564"/>
        <item m="1" x="1183"/>
        <item m="1" x="242"/>
        <item m="1" x="809"/>
        <item m="1" x="1184"/>
        <item m="1" x="257"/>
        <item m="1" x="1090"/>
        <item m="1" x="621"/>
        <item m="1" x="1005"/>
        <item m="1" x="499"/>
        <item m="1" x="519"/>
        <item m="1" x="622"/>
        <item m="1" x="1006"/>
        <item m="1" x="542"/>
        <item m="1" x="540"/>
        <item m="1" x="1007"/>
        <item m="1" x="333"/>
        <item m="1" x="1003"/>
        <item m="1" x="294"/>
        <item m="1" x="854"/>
        <item m="1" x="60"/>
        <item m="1" x="853"/>
        <item m="1" x="538"/>
        <item m="1" x="870"/>
        <item m="1" x="539"/>
        <item m="1" x="875"/>
        <item m="1" x="837"/>
        <item m="1" x="1115"/>
        <item m="1" x="666"/>
        <item m="1" x="686"/>
        <item m="1" x="995"/>
        <item m="1" x="233"/>
        <item m="1" x="665"/>
        <item m="1" x="145"/>
        <item m="1" x="685"/>
        <item m="1" x="474"/>
        <item m="1" x="921"/>
        <item m="1" x="475"/>
        <item m="1" x="204"/>
        <item m="1" x="493"/>
        <item m="1" x="2"/>
        <item m="1" x="1119"/>
        <item m="1" x="994"/>
        <item m="1" x="844"/>
        <item m="1" x="331"/>
        <item m="1" x="845"/>
        <item m="1" x="160"/>
        <item m="1" x="330"/>
        <item m="1" x="10"/>
        <item m="1" x="1078"/>
        <item m="1" x="598"/>
        <item m="1" x="122"/>
        <item m="1" x="56"/>
        <item m="1" x="1051"/>
        <item m="1" x="850"/>
        <item m="1" x="1054"/>
        <item m="1" x="930"/>
        <item m="1" x="999"/>
        <item m="1" x="426"/>
        <item m="1" x="372"/>
        <item m="1" x="69"/>
        <item m="1" x="1134"/>
        <item m="1" x="75"/>
        <item m="1" x="835"/>
        <item m="1" x="811"/>
        <item m="1" x="96"/>
        <item m="1" x="893"/>
        <item m="1" x="1197"/>
        <item m="1" x="1222"/>
        <item m="1" x="473"/>
        <item m="1" x="76"/>
        <item m="1" x="91"/>
        <item m="1" x="671"/>
        <item m="1" x="642"/>
        <item m="1" x="55"/>
        <item m="1" x="1191"/>
        <item m="1" x="851"/>
        <item m="1" x="1172"/>
        <item m="1" x="1190"/>
        <item m="1" x="496"/>
        <item m="1" x="126"/>
        <item m="1" x="1048"/>
        <item m="1" x="653"/>
        <item m="1" x="589"/>
        <item m="1" x="309"/>
        <item m="1" x="1121"/>
        <item m="1" x="1146"/>
        <item m="1" x="1221"/>
        <item m="1" x="1089"/>
        <item m="1" x="459"/>
        <item m="1" x="215"/>
        <item m="1" x="993"/>
        <item m="1" x="397"/>
        <item m="1" x="562"/>
        <item m="1" x="1053"/>
        <item m="1" x="208"/>
        <item m="1" x="361"/>
        <item m="1" x="1229"/>
        <item m="1" x="178"/>
        <item m="1" x="1157"/>
        <item m="1" x="1236"/>
        <item m="1" x="492"/>
        <item m="1" x="177"/>
        <item m="1" x="37"/>
        <item m="1" x="990"/>
        <item m="1" x="407"/>
        <item m="1" x="1073"/>
        <item m="1" x="902"/>
        <item m="1" x="607"/>
        <item m="1" x="1063"/>
        <item m="1" x="808"/>
        <item m="1" x="305"/>
        <item m="1" x="901"/>
        <item m="1" x="373"/>
        <item m="1" x="603"/>
        <item m="1" x="1002"/>
        <item m="1" x="345"/>
        <item m="1" x="469"/>
        <item m="1" x="948"/>
        <item m="1" x="307"/>
        <item m="1" x="1062"/>
        <item m="1" x="235"/>
        <item m="1" x="1012"/>
        <item m="1" x="399"/>
        <item m="1" x="912"/>
        <item m="1" x="1142"/>
        <item m="1" x="643"/>
        <item m="1" x="134"/>
        <item m="1" x="1097"/>
        <item m="1" x="522"/>
        <item m="1" x="600"/>
        <item m="1" x="966"/>
        <item m="1" x="886"/>
        <item m="1" x="485"/>
        <item m="1" x="911"/>
        <item m="1" x="375"/>
        <item m="1" x="502"/>
        <item m="1" x="979"/>
        <item m="1" x="915"/>
        <item m="1" x="1139"/>
        <item m="1" x="977"/>
        <item m="1" x="1028"/>
        <item m="1" x="898"/>
        <item m="1" x="137"/>
        <item m="1" x="1147"/>
        <item m="1" x="501"/>
        <item m="1" x="630"/>
        <item m="1" x="978"/>
        <item m="1" x="486"/>
        <item m="1" x="913"/>
        <item m="1" x="1155"/>
        <item m="1" x="1138"/>
        <item m="1" x="651"/>
        <item m="1" x="284"/>
        <item m="1" x="487"/>
        <item m="1" x="914"/>
        <item m="1" x="376"/>
        <item m="1" x="1169"/>
        <item m="1" x="670"/>
        <item m="1" x="488"/>
        <item m="1" x="982"/>
        <item m="1" x="1125"/>
        <item m="1" x="377"/>
        <item m="1" x="47"/>
        <item m="1" x="945"/>
        <item m="1" x="641"/>
        <item m="1" x="1027"/>
        <item m="1" x="1214"/>
        <item m="1" x="897"/>
        <item m="1" x="462"/>
        <item m="1" x="136"/>
        <item m="1" x="270"/>
        <item m="1" x="510"/>
        <item m="1" x="1171"/>
        <item m="1" x="65"/>
        <item m="1" x="108"/>
        <item m="1" x="657"/>
        <item m="1" x="505"/>
        <item m="1" x="364"/>
        <item m="1" x="574"/>
        <item m="1" x="1233"/>
        <item m="1" x="401"/>
        <item m="1" x="32"/>
        <item m="1" x="420"/>
        <item m="1" x="71"/>
        <item m="1" x="590"/>
        <item m="1" x="310"/>
        <item m="1" x="1122"/>
        <item m="1" x="180"/>
        <item m="1" x="157"/>
        <item m="1" x="140"/>
        <item m="1" x="1166"/>
        <item m="1" x="38"/>
        <item m="1" x="1133"/>
        <item m="1" x="1210"/>
        <item m="1" x="609"/>
        <item m="1" x="1226"/>
        <item m="1" x="1239"/>
        <item m="1" x="3"/>
        <item m="1" x="460"/>
        <item m="1" x="216"/>
        <item m="1" x="463"/>
        <item m="1" x="573"/>
        <item m="1" x="667"/>
        <item m="1" x="214"/>
        <item m="1" x="19"/>
        <item m="1" x="613"/>
        <item m="1" x="619"/>
        <item m="1" x="246"/>
        <item m="1" x="253"/>
        <item m="1" x="347"/>
        <item m="1" x="481"/>
        <item m="1" x="1161"/>
        <item m="1" x="73"/>
        <item m="1" x="369"/>
        <item m="1" x="188"/>
        <item m="1" x="192"/>
        <item m="1" x="155"/>
        <item m="1" x="863"/>
        <item m="1" x="577"/>
        <item m="1" x="579"/>
        <item m="1" x="125"/>
        <item m="1" x="960"/>
        <item m="1" x="67"/>
        <item m="1" x="269"/>
        <item m="1" x="77"/>
        <item m="1" x="1004"/>
        <item m="1" x="320"/>
        <item m="1" x="296"/>
        <item m="1" x="161"/>
        <item m="1" x="329"/>
        <item m="1" x="351"/>
        <item m="1" x="1001"/>
        <item m="1" x="1219"/>
        <item m="1" x="162"/>
        <item m="1" x="974"/>
        <item m="1" x="1176"/>
        <item m="1" x="1072"/>
        <item m="1" x="357"/>
        <item m="1" x="1008"/>
        <item m="1" x="674"/>
        <item m="1" x="1032"/>
        <item m="1" x="834"/>
        <item m="1" x="306"/>
        <item m="1" x="1193"/>
        <item m="1" x="673"/>
        <item m="1" x="903"/>
        <item m="1" x="1195"/>
        <item m="1" x="812"/>
        <item m="1" x="904"/>
        <item m="1" x="89"/>
        <item m="1" x="1031"/>
        <item m="1" x="869"/>
        <item m="1" x="1015"/>
        <item m="1" x="954"/>
        <item m="1" x="1026"/>
        <item m="1" x="350"/>
        <item m="1" x="1220"/>
        <item m="1" x="186"/>
        <item m="1" x="952"/>
        <item m="1" x="976"/>
        <item m="1" x="905"/>
        <item m="1" x="234"/>
        <item m="1" x="423"/>
        <item m="1" x="616"/>
        <item m="1" x="273"/>
        <item m="1" x="625"/>
        <item m="1" x="650"/>
        <item m="1" x="1034"/>
        <item m="1" x="194"/>
        <item m="1" x="950"/>
        <item m="1" x="24"/>
        <item m="1" x="624"/>
        <item m="1" x="906"/>
        <item m="1" x="25"/>
        <item m="1" x="649"/>
        <item m="1" x="907"/>
        <item m="1" x="22"/>
        <item m="1" x="26"/>
        <item m="1" x="90"/>
        <item m="1" x="1033"/>
        <item m="1" x="109"/>
        <item m="1" x="856"/>
        <item m="1" x="865"/>
        <item m="1" x="313"/>
        <item m="1" x="317"/>
        <item m="1" x="1065"/>
        <item m="1" x="1182"/>
        <item m="1" x="105"/>
        <item m="1" x="189"/>
        <item m="1" x="271"/>
        <item m="1" x="558"/>
        <item m="1" x="899"/>
        <item m="1" x="184"/>
        <item m="1" x="318"/>
        <item m="1" x="413"/>
        <item m="1" x="1213"/>
        <item m="1" x="612"/>
        <item m="1" x="1023"/>
        <item m="1" x="15"/>
        <item m="1" x="152"/>
        <item m="1" x="1010"/>
        <item m="1" x="1086"/>
        <item m="1" x="424"/>
        <item m="1" x="1022"/>
        <item m="1" x="414"/>
        <item m="1" x="1083"/>
        <item m="1" x="14"/>
        <item m="1" x="415"/>
        <item m="1" x="683"/>
        <item m="1" x="441"/>
        <item m="1" x="1196"/>
        <item m="1" x="151"/>
        <item m="1" x="354"/>
        <item m="1" x="652"/>
        <item m="1" x="173"/>
        <item m="1" x="629"/>
        <item m="1" x="615"/>
        <item m="1" x="476"/>
        <item m="1" x="669"/>
        <item m="1" x="251"/>
        <item m="1" x="553"/>
        <item m="1" x="941"/>
        <item m="1" x="1057"/>
        <item m="1" x="230"/>
        <item m="1" x="560"/>
        <item m="1" x="258"/>
        <item m="1" x="896"/>
        <item m="1" x="250"/>
        <item m="1" x="690"/>
        <item m="1" x="1042"/>
        <item m="1" x="892"/>
        <item m="1" x="873"/>
        <item m="1" x="606"/>
        <item m="1" x="477"/>
        <item m="1" x="894"/>
        <item m="1" x="918"/>
        <item m="1" x="874"/>
        <item m="1" x="608"/>
        <item m="1" x="478"/>
        <item m="1" x="1223"/>
        <item m="1" x="111"/>
        <item m="1" x="46"/>
        <item m="1" x="830"/>
        <item m="1" x="363"/>
        <item m="1" x="1076"/>
        <item m="1" x="503"/>
        <item m="1" x="842"/>
        <item m="1" x="1025"/>
        <item m="1" x="821"/>
        <item m="1" x="52"/>
        <item m="1" x="142"/>
        <item m="1" x="1036"/>
        <item m="1" x="1101"/>
        <item m="1" x="1049"/>
        <item m="1" x="1020"/>
        <item m="1" x="895"/>
        <item m="1" x="1135"/>
        <item m="1" x="885"/>
        <item m="1" x="1040"/>
        <item m="1" x="852"/>
        <item m="1" x="585"/>
        <item m="1" x="1050"/>
        <item m="1" x="293"/>
        <item m="1" x="1067"/>
        <item m="1" x="1151"/>
        <item m="1" x="247"/>
        <item m="1" x="1055"/>
        <item m="1" x="545"/>
        <item m="1" x="231"/>
        <item m="1" x="1038"/>
        <item m="1" x="1148"/>
        <item m="1" x="859"/>
        <item m="1" x="1165"/>
        <item m="1" x="1159"/>
        <item m="1" x="880"/>
        <item m="1" x="996"/>
        <item m="1" x="578"/>
        <item m="1" x="823"/>
        <item m="1" x="355"/>
        <item m="1" x="248"/>
        <item m="1" x="605"/>
        <item m="1" x="172"/>
        <item m="1" x="1108"/>
        <item m="1" x="840"/>
        <item m="1" x="390"/>
        <item m="1" x="43"/>
        <item m="1" x="1030"/>
        <item m="1" x="40"/>
        <item m="1" x="326"/>
        <item m="1" x="465"/>
        <item m="1" x="872"/>
        <item m="1" x="871"/>
        <item m="1" x="283"/>
        <item m="1" x="591"/>
        <item m="1" x="991"/>
        <item m="1" x="311"/>
        <item m="1" x="1123"/>
        <item m="1" x="181"/>
        <item m="1" x="201"/>
        <item m="1" x="158"/>
        <item m="1" x="207"/>
        <item m="1" x="141"/>
        <item m="1" x="984"/>
        <item m="1" x="660"/>
        <item m="1" x="58"/>
        <item m="1" x="1131"/>
        <item m="1" x="958"/>
        <item m="1" x="1211"/>
        <item m="1" x="610"/>
        <item m="1" x="1227"/>
        <item m="1" x="1240"/>
        <item m="1" x="4"/>
        <item m="1" x="595"/>
        <item m="1" x="531"/>
        <item m="1" x="461"/>
        <item m="1" x="217"/>
        <item m="1" x="464"/>
        <item m="1" x="470"/>
        <item m="1" x="555"/>
        <item m="1" x="406"/>
        <item m="1" x="408"/>
        <item m="1" x="224"/>
        <item m="1" x="185"/>
        <item m="1" x="20"/>
        <item m="1" x="36"/>
        <item m="1" x="614"/>
        <item m="1" x="41"/>
        <item m="1" x="1243"/>
        <item m="1" x="1173"/>
        <item m="1" x="997"/>
        <item m="1" x="348"/>
        <item m="1" x="482"/>
        <item m="1" x="1174"/>
        <item m="1" x="13"/>
        <item m="1" x="582"/>
        <item m="1" x="838"/>
        <item m="1" x="226"/>
        <item m="1" x="1069"/>
        <item m="1" x="1080"/>
        <item m="1" x="349"/>
        <item m="1" x="483"/>
        <item m="1" x="1017"/>
        <item m="1" x="353"/>
        <item m="1" x="94"/>
        <item m="1" x="389"/>
        <item m="1" x="244"/>
        <item m="1" x="551"/>
        <item m="1" x="403"/>
        <item m="1" x="1016"/>
        <item m="1" x="86"/>
        <item m="1" x="675"/>
        <item m="1" x="858"/>
        <item m="1" x="862"/>
        <item m="1" x="691"/>
        <item m="1" x="467"/>
        <item m="1" x="352"/>
        <item m="1" x="72"/>
        <item m="1" x="936"/>
        <item m="1" x="312"/>
        <item m="1" x="1124"/>
        <item m="1" x="182"/>
        <item m="1" x="159"/>
        <item m="1" x="908"/>
        <item m="1" x="661"/>
        <item m="1" x="59"/>
        <item m="1" x="1061"/>
        <item m="1" x="848"/>
        <item m="1" x="1212"/>
        <item m="1" x="611"/>
        <item m="1" x="1228"/>
        <item m="1" x="1241"/>
        <item m="1" x="5"/>
        <item m="1" x="249"/>
        <item m="1" x="583"/>
        <item m="1" x="367"/>
        <item m="1" x="1084"/>
        <item m="1" x="193"/>
        <item m="1" x="1060"/>
        <item m="1" x="1181"/>
        <item m="1" x="1094"/>
        <item m="1" x="1029"/>
        <item m="1" x="920"/>
        <item m="1" x="452"/>
        <item m="1" x="422"/>
        <item m="1" x="500"/>
        <item m="1" x="78"/>
        <item m="1" x="1144"/>
        <item m="1" x="864"/>
        <item m="1" x="881"/>
        <item m="1" x="133"/>
        <item m="1" x="1091"/>
        <item m="1" x="1095"/>
        <item m="1" x="497"/>
        <item m="1" x="986"/>
        <item m="1" x="405"/>
        <item m="1" x="45"/>
        <item m="1" x="987"/>
        <item m="1" x="988"/>
        <item m="1" x="18"/>
        <item m="1" x="633"/>
        <item m="1" x="524"/>
        <item m="1" x="205"/>
        <item m="1" x="456"/>
        <item m="1" x="404"/>
        <item m="1" x="440"/>
        <item m="1" x="453"/>
        <item m="1" x="1056"/>
        <item m="1" x="1099"/>
        <item m="1" x="139"/>
        <item m="1" x="166"/>
        <item m="1" x="884"/>
        <item m="1" x="1087"/>
        <item m="1" x="1132"/>
        <item m="1" x="371"/>
        <item m="1" x="442"/>
        <item m="1" x="165"/>
        <item m="1" x="388"/>
        <item m="1" x="843"/>
        <item m="1" x="454"/>
        <item m="1" x="883"/>
        <item m="1" x="480"/>
        <item m="1" x="536"/>
        <item m="1" x="1059"/>
        <item m="1" x="537"/>
        <item m="1" x="1077"/>
        <item m="1" x="535"/>
        <item x="0"/>
        <item m="1" x="196"/>
        <item m="1" x="992"/>
        <item m="1" x="202"/>
        <item m="1" x="12"/>
        <item m="1" x="428"/>
        <item m="1" x="529"/>
        <item m="1" x="1231"/>
        <item m="1" x="421"/>
        <item m="1" x="491"/>
        <item m="1" x="267"/>
        <item m="1" x="900"/>
        <item m="1" x="114"/>
        <item m="1" x="44"/>
        <item m="1" x="439"/>
        <item m="1" x="319"/>
        <item m="1" x="581"/>
        <item m="1" x="1000"/>
        <item m="1" x="288"/>
        <item m="1" x="923"/>
        <item m="1" x="861"/>
        <item m="1" x="437"/>
        <item m="1" x="438"/>
        <item m="1" x="680"/>
        <item m="1" x="239"/>
        <item m="1" x="243"/>
        <item m="1" x="692"/>
        <item m="1" x="924"/>
        <item m="1" x="64"/>
        <item m="1" x="429"/>
        <item m="1" x="203"/>
        <item m="1" x="1238"/>
        <item m="1" x="998"/>
        <item m="1" x="550"/>
        <item m="1" x="489"/>
        <item m="1" x="919"/>
        <item m="1" x="498"/>
        <item m="1" x="254"/>
        <item m="1" x="659"/>
        <item m="1" x="592"/>
        <item m="1" x="430"/>
        <item m="1" x="580"/>
        <item m="1" x="632"/>
        <item m="1" x="274"/>
        <item m="1" x="601"/>
        <item m="1" x="1104"/>
        <item m="1" x="888"/>
        <item m="1" x="949"/>
        <item m="1" x="658"/>
        <item m="1" x="951"/>
        <item m="1" x="343"/>
        <item m="1" x="887"/>
        <item m="1" x="1179"/>
        <item m="1" x="21"/>
        <item m="1" x="127"/>
        <item m="1" x="647"/>
        <item m="1" x="644"/>
        <item m="1" x="681"/>
        <item m="1" x="672"/>
        <item m="1" x="813"/>
        <item m="1" x="1126"/>
        <item m="1" x="664"/>
        <item m="1" x="1175"/>
        <item m="1" x="523"/>
        <item m="1" x="402"/>
        <item m="1" x="682"/>
        <item m="1" x="1118"/>
        <item m="1" x="285"/>
        <item m="1" x="567"/>
        <item m="1" x="1170"/>
        <item m="1" x="97"/>
        <item m="1" x="412"/>
        <item m="1" x="981"/>
        <item m="1" x="549"/>
        <item m="1" x="27"/>
        <item m="1" x="878"/>
        <item m="1" x="1116"/>
        <item m="1" x="526"/>
        <item m="1" x="156"/>
        <item m="1" x="867"/>
        <item m="1" x="891"/>
        <item m="1" x="113"/>
        <item m="1" x="374"/>
        <item m="1" x="1201"/>
        <item m="1" x="922"/>
        <item m="1" x="66"/>
        <item m="1" x="546"/>
        <item m="1" x="527"/>
        <item m="1" x="916"/>
        <item m="1" x="964"/>
        <item m="1" x="418"/>
        <item m="1" x="315"/>
        <item m="1" x="128"/>
        <item m="1" x="1224"/>
        <item m="1" x="316"/>
        <item m="1" x="383"/>
        <item m="1" x="262"/>
        <item m="1" x="206"/>
        <item m="1" x="79"/>
        <item m="1" x="556"/>
        <item m="1" x="623"/>
        <item m="1" x="910"/>
        <item m="1" x="1024"/>
        <item m="1" x="1093"/>
        <item m="1" x="237"/>
        <item m="1" x="1071"/>
        <item m="1" x="344"/>
        <item m="1" x="530"/>
        <item m="1" x="1070"/>
        <item m="1" x="334"/>
        <item m="1" x="841"/>
        <item m="1" x="416"/>
        <item m="1" x="684"/>
        <item m="1" x="379"/>
        <item m="1" x="23"/>
        <item m="1" x="939"/>
        <item m="1" x="972"/>
        <item m="1" x="866"/>
        <item m="1" x="275"/>
        <item m="1" x="339"/>
        <item m="1" x="1082"/>
        <item m="1" x="455"/>
        <item m="1" x="833"/>
        <item m="1" x="593"/>
        <item m="1" x="1081"/>
        <item m="1" x="639"/>
        <item m="1" x="890"/>
        <item m="1" x="434"/>
        <item m="1" x="360"/>
        <item m="1" x="1100"/>
        <item m="1" x="513"/>
        <item m="1" x="929"/>
        <item m="1" x="516"/>
        <item m="1" x="1064"/>
        <item m="1" x="218"/>
        <item m="1" x="584"/>
        <item m="1" x="392"/>
        <item m="1" x="663"/>
        <item m="1" x="876"/>
        <item m="1" x="508"/>
        <item m="1" x="268"/>
        <item m="1" x="1154"/>
        <item m="1" x="338"/>
        <item m="1" x="1158"/>
        <item m="1" x="1160"/>
        <item m="1" x="637"/>
        <item m="1" x="953"/>
        <item m="1" x="826"/>
        <item m="1" x="382"/>
        <item m="1" x="1102"/>
        <item m="1" x="222"/>
        <item m="1" x="638"/>
        <item m="1" x="855"/>
        <item m="1" x="1216"/>
        <item m="1" x="868"/>
        <item m="1" x="554"/>
        <item m="1" x="53"/>
        <item m="1" x="1117"/>
        <item m="1" x="384"/>
        <item m="1" x="229"/>
        <item m="1" x="596"/>
        <item m="1" x="143"/>
        <item m="1" x="631"/>
        <item m="1" x="495"/>
        <item m="1" x="118"/>
        <item m="1" x="568"/>
        <item m="1" x="99"/>
        <item m="1" x="933"/>
        <item m="1" x="39"/>
        <item m="1" x="825"/>
        <item m="1" x="232"/>
        <item m="1" x="1198"/>
        <item m="1" x="1105"/>
        <item m="1" x="636"/>
        <item m="1" x="571"/>
        <item m="1" x="989"/>
        <item m="1" x="82"/>
        <item m="1" x="1140"/>
        <item m="1" x="640"/>
        <item m="1" x="544"/>
        <item m="1" x="259"/>
        <item m="1" x="1202"/>
        <item m="1" x="57"/>
        <item m="1" x="219"/>
        <item m="1" x="662"/>
        <item m="1" x="909"/>
        <item m="1" x="677"/>
        <item m="1" x="1199"/>
        <item m="1" x="831"/>
        <item m="1" x="1110"/>
        <item m="1" x="946"/>
        <item m="1" x="824"/>
        <item m="1" x="1152"/>
        <item m="1" x="1041"/>
        <item m="1" x="1215"/>
        <item m="1" x="6"/>
        <item m="1" x="1109"/>
        <item m="1" x="81"/>
        <item m="1" x="1145"/>
        <item m="1" x="368"/>
        <item m="1" x="965"/>
        <item m="1" x="618"/>
        <item m="1" x="227"/>
        <item m="1" x="144"/>
        <item m="1" x="955"/>
        <item m="1" x="98"/>
        <item m="1" x="814"/>
        <item m="1" x="116"/>
        <item m="1" x="80"/>
        <item m="1" x="1141"/>
        <item m="1" x="645"/>
        <item m="1" x="433"/>
        <item m="1" x="971"/>
        <item m="1" x="385"/>
        <item m="1" x="967"/>
        <item m="1" x="468"/>
        <item m="1" x="212"/>
        <item m="1" x="1068"/>
        <item m="1" x="816"/>
        <item m="1" x="507"/>
        <item m="1" x="828"/>
        <item m="1" x="1111"/>
        <item m="1" x="1143"/>
        <item m="1" x="328"/>
        <item m="1" x="443"/>
        <item m="1" x="391"/>
        <item m="1" x="1009"/>
        <item m="1" x="860"/>
        <item m="1" x="1047"/>
        <item m="1" x="198"/>
        <item m="1" x="396"/>
        <item m="1" x="1018"/>
        <item m="1" x="570"/>
        <item m="1" x="323"/>
        <item m="1" x="85"/>
        <item m="1" x="48"/>
        <item m="1" x="940"/>
        <item m="1" x="1192"/>
        <item m="1" x="417"/>
        <item m="1" x="427"/>
        <item m="1" x="457"/>
        <item m="1" x="935"/>
        <item m="1" x="1207"/>
        <item m="1" x="255"/>
        <item m="1" x="563"/>
        <item m="1" x="934"/>
        <item m="1" x="279"/>
        <item m="1" x="839"/>
        <item m="1" x="411"/>
        <item m="1" x="1019"/>
        <item m="1" x="1052"/>
        <item m="1" x="393"/>
        <item m="1" x="937"/>
        <item m="1" x="409"/>
        <item m="1" x="1085"/>
        <item m="1" x="829"/>
        <item m="1" x="566"/>
        <item m="1" x="61"/>
        <item m="1" x="1092"/>
        <item m="1" x="1203"/>
        <item m="1" x="100"/>
        <item m="1" x="847"/>
        <item m="1" x="926"/>
        <item m="1" x="656"/>
        <item m="1" x="820"/>
        <item m="1" x="1114"/>
        <item m="1" x="515"/>
        <item m="1" x="597"/>
        <item m="1" x="1188"/>
        <item m="1" x="1043"/>
        <item m="1" x="223"/>
        <item m="1" x="163"/>
        <item m="1" x="827"/>
        <item m="1" x="973"/>
        <item m="1" x="947"/>
        <item m="1" x="832"/>
        <item m="1" x="646"/>
        <item m="1" x="1189"/>
        <item m="1" x="836"/>
        <item m="1" x="514"/>
        <item m="1" x="117"/>
        <item m="1" x="620"/>
        <item m="1" x="927"/>
        <item m="1" x="8"/>
        <item m="1" x="445"/>
        <item m="1" x="362"/>
        <item m="1" x="221"/>
        <item m="1" x="815"/>
        <item m="1" x="278"/>
        <item m="1" x="16"/>
        <item m="1" x="1074"/>
        <item m="1" x="532"/>
        <item m="1" x="956"/>
        <item m="1" x="103"/>
        <item m="1" x="121"/>
        <item m="1" x="325"/>
        <item m="1" x="425"/>
        <item m="1" x="449"/>
        <item m="1" x="1035"/>
        <item m="1" x="49"/>
        <item m="1" x="322"/>
        <item m="1" x="228"/>
        <item m="1" x="168"/>
        <item m="1" x="1075"/>
        <item m="1" x="297"/>
        <item m="1" x="846"/>
        <item m="1" x="28"/>
        <item m="1" x="635"/>
        <item m="1" x="337"/>
        <item m="1" x="1128"/>
        <item m="1" x="509"/>
        <item m="1" x="84"/>
        <item m="1" x="928"/>
        <item m="1" x="1185"/>
        <item m="1" x="431"/>
        <item m="1" x="435"/>
        <item m="1" x="818"/>
        <item m="1" x="517"/>
        <item m="1" x="655"/>
        <item m="1" x="676"/>
        <item m="1" x="552"/>
        <item m="1" x="51"/>
        <item m="1" x="236"/>
        <item m="1" x="518"/>
        <item m="1" x="446"/>
        <item m="1" x="324"/>
        <item m="1" x="1039"/>
        <item m="1" x="627"/>
        <item m="1" x="129"/>
        <item m="1" x="175"/>
        <item m="1" x="256"/>
        <item m="1" x="506"/>
        <item m="1" x="985"/>
        <item m="1" x="1186"/>
        <item m="1" x="525"/>
        <item m="1" x="183"/>
        <item m="1" x="879"/>
        <item m="1" x="394"/>
        <item m="1" x="602"/>
        <item m="1" x="447"/>
        <item m="1" x="1066"/>
        <item m="1" x="174"/>
        <item m="1" x="1127"/>
        <item m="1" x="54"/>
        <item m="1" x="120"/>
        <item m="1" x="604"/>
        <item m="1" x="241"/>
        <item m="1" x="119"/>
        <item m="1" x="587"/>
        <item m="1" x="819"/>
        <item m="1" x="211"/>
        <item m="1" x="1178"/>
        <item m="1" x="264"/>
        <item m="1" x="444"/>
        <item m="1" x="969"/>
        <item m="1" x="1079"/>
        <item m="1" x="1167"/>
        <item m="1" x="944"/>
        <item m="1" x="7"/>
        <item m="1" x="959"/>
        <item m="1" x="931"/>
        <item m="1" x="572"/>
        <item m="1" x="1046"/>
        <item m="1" x="970"/>
        <item m="1" x="689"/>
        <item m="1" x="220"/>
        <item m="1" x="617"/>
        <item m="1" x="634"/>
        <item m="1" x="817"/>
        <item m="1" x="169"/>
        <item m="1" x="335"/>
        <item m="1" x="925"/>
        <item m="1" x="1218"/>
        <item m="1" x="548"/>
        <item m="1" x="458"/>
        <item m="1" x="101"/>
        <item m="1" x="395"/>
        <item m="1" x="1044"/>
        <item m="1" x="104"/>
        <item m="1" x="112"/>
        <item m="1" x="260"/>
        <item m="1" x="135"/>
        <item m="1" x="1112"/>
        <item m="1" x="50"/>
        <item m="1" x="877"/>
        <item m="1" x="252"/>
        <item m="1" x="628"/>
        <item m="1" x="340"/>
        <item m="1" x="983"/>
        <item m="1" x="1235"/>
        <item m="1" x="1204"/>
        <item m="1" x="276"/>
        <item m="1" x="92"/>
        <item m="1" x="327"/>
        <item m="1" x="1120"/>
        <item m="1" x="1129"/>
        <item m="1" x="370"/>
        <item m="1" x="146"/>
        <item m="1" x="917"/>
        <item m="1" x="626"/>
        <item m="1" x="1045"/>
        <item m="1" x="1106"/>
        <item m="1" x="102"/>
        <item m="1" x="1021"/>
        <item m="1" x="654"/>
        <item m="1" x="366"/>
        <item m="1" x="341"/>
        <item m="1" x="472"/>
        <item m="1" x="1205"/>
        <item m="1" x="308"/>
        <item m="1" x="1217"/>
        <item m="1" x="1011"/>
        <item m="1" x="1136"/>
        <item m="1" x="336"/>
        <item m="1" x="261"/>
        <item m="1" x="93"/>
        <item m="1" x="1014"/>
        <item m="1" x="1013"/>
        <item m="1" x="265"/>
        <item m="1" x="1242"/>
        <item m="1" x="466"/>
        <item m="1" x="95"/>
        <item m="1" x="176"/>
        <item m="1" x="543"/>
        <item m="1" x="1153"/>
        <item m="1" x="68"/>
        <item m="1" x="957"/>
        <item m="1" x="74"/>
        <item m="1" x="1"/>
        <item m="1" x="471"/>
        <item m="1" x="882"/>
        <item m="1" x="849"/>
        <item m="1" x="547"/>
        <item m="1" x="1130"/>
        <item m="1" x="209"/>
        <item m="1" x="365"/>
        <item m="1" x="932"/>
        <item m="1" x="238"/>
        <item m="1" x="378"/>
        <item m="1" x="436"/>
        <item m="1" x="586"/>
        <item m="1" x="356"/>
        <item m="1" x="225"/>
        <item m="1" x="729"/>
        <item m="1" x="775"/>
        <item m="1" x="743"/>
        <item m="1" x="725"/>
        <item m="1" x="702"/>
        <item m="1" x="753"/>
        <item m="1" x="761"/>
        <item m="1" x="771"/>
        <item m="1" x="701"/>
        <item m="1" x="758"/>
        <item m="1" x="707"/>
        <item m="1" x="722"/>
        <item m="1" x="708"/>
        <item m="1" x="726"/>
        <item m="1" x="693"/>
        <item m="1" x="738"/>
        <item m="1" x="781"/>
        <item m="1" x="747"/>
        <item m="1" x="757"/>
        <item m="1" x="745"/>
        <item m="1" x="717"/>
        <item m="1" x="779"/>
        <item m="1" x="705"/>
        <item m="1" x="751"/>
        <item m="1" x="794"/>
        <item m="1" x="793"/>
        <item m="1" x="784"/>
        <item m="1" x="709"/>
        <item m="1" x="755"/>
        <item m="1" x="704"/>
        <item m="1" x="774"/>
        <item m="1" x="780"/>
        <item m="1" x="748"/>
        <item m="1" x="698"/>
        <item m="1" x="711"/>
        <item m="1" x="723"/>
        <item m="1" x="786"/>
        <item m="1" x="695"/>
        <item m="1" x="735"/>
        <item m="1" x="773"/>
        <item m="1" x="713"/>
        <item m="1" x="699"/>
        <item m="1" x="724"/>
        <item m="1" x="744"/>
        <item m="1" x="712"/>
        <item m="1" x="768"/>
        <item m="1" x="727"/>
        <item m="1" x="778"/>
        <item m="1" x="720"/>
        <item m="1" x="746"/>
        <item m="1" x="703"/>
        <item m="1" x="694"/>
        <item m="1" x="791"/>
        <item m="1" x="776"/>
        <item m="1" x="796"/>
        <item m="1" x="733"/>
        <item m="1" x="742"/>
        <item m="1" x="762"/>
        <item m="1" x="802"/>
        <item m="1" x="739"/>
        <item m="1" x="706"/>
        <item m="1" x="734"/>
        <item m="1" x="741"/>
        <item m="1" x="790"/>
        <item m="1" x="697"/>
        <item m="1" x="721"/>
        <item m="1" x="782"/>
        <item m="1" x="777"/>
        <item m="1" x="756"/>
        <item m="1" x="719"/>
        <item m="1" x="754"/>
        <item m="1" x="770"/>
        <item m="1" x="737"/>
        <item m="1" x="740"/>
        <item m="1" x="728"/>
        <item m="1" x="760"/>
        <item m="1" x="710"/>
        <item m="1" x="700"/>
        <item m="1" x="800"/>
        <item m="1" x="730"/>
        <item m="1" x="805"/>
        <item m="1" x="783"/>
        <item m="1" x="785"/>
        <item m="1" x="787"/>
        <item m="1" x="807"/>
        <item m="1" x="714"/>
        <item m="1" x="767"/>
        <item m="1" x="696"/>
        <item m="1" x="769"/>
        <item m="1" x="749"/>
        <item m="1" x="750"/>
        <item m="1" x="772"/>
        <item m="1" x="752"/>
        <item m="1" x="789"/>
        <item m="1" x="718"/>
        <item m="1" x="804"/>
        <item m="1" x="732"/>
        <item m="1" x="736"/>
        <item m="1" x="715"/>
        <item m="1" x="764"/>
        <item m="1" x="801"/>
        <item m="1" x="795"/>
        <item m="1" x="766"/>
        <item m="1" x="798"/>
        <item m="1" x="792"/>
        <item m="1" x="731"/>
        <item m="1" x="788"/>
        <item m="1" x="763"/>
        <item m="1" x="806"/>
        <item m="1" x="799"/>
        <item m="1" x="797"/>
        <item m="1" x="765"/>
        <item m="1" x="803"/>
        <item m="1" x="759"/>
        <item m="1" x="716"/>
        <item m="1" x="17"/>
        <item m="1" x="1088"/>
        <item m="1" x="648"/>
        <item m="1" x="386"/>
        <item m="1" x="432"/>
        <item m="1" x="975"/>
        <item m="1" x="687"/>
        <item m="1" x="1058"/>
        <item m="1" x="1150"/>
        <item m="1" x="342"/>
        <item t="default"/>
      </items>
    </pivotField>
    <pivotField axis="axisRow" outline="0" showAll="0" sortType="descending" defaultSubtotal="0">
      <items count="315">
        <item m="1" x="314"/>
        <item sd="0" x="313"/>
        <item x="297"/>
        <item x="149"/>
        <item x="185"/>
        <item x="164"/>
        <item x="15"/>
        <item x="39"/>
        <item x="0"/>
        <item x="155"/>
        <item x="152"/>
        <item x="255"/>
        <item x="64"/>
        <item x="191"/>
        <item x="212"/>
        <item x="242"/>
        <item x="237"/>
        <item x="25"/>
        <item x="197"/>
        <item x="67"/>
        <item x="163"/>
        <item x="30"/>
        <item x="200"/>
        <item x="158"/>
        <item x="61"/>
        <item x="47"/>
        <item x="202"/>
        <item x="10"/>
        <item x="180"/>
        <item x="213"/>
        <item x="33"/>
        <item x="183"/>
        <item x="218"/>
        <item x="23"/>
        <item x="150"/>
        <item x="173"/>
        <item x="43"/>
        <item x="111"/>
        <item x="238"/>
        <item x="137"/>
        <item x="249"/>
        <item x="38"/>
        <item x="166"/>
        <item x="4"/>
        <item x="63"/>
        <item x="90"/>
        <item x="105"/>
        <item x="26"/>
        <item x="208"/>
        <item x="209"/>
        <item x="106"/>
        <item x="92"/>
        <item x="28"/>
        <item x="5"/>
        <item x="35"/>
        <item x="82"/>
        <item x="170"/>
        <item x="195"/>
        <item x="81"/>
        <item x="32"/>
        <item x="308"/>
        <item x="42"/>
        <item x="181"/>
        <item x="13"/>
        <item x="91"/>
        <item x="178"/>
        <item x="256"/>
        <item x="140"/>
        <item x="83"/>
        <item x="9"/>
        <item x="36"/>
        <item x="236"/>
        <item x="3"/>
        <item x="31"/>
        <item x="29"/>
        <item x="56"/>
        <item x="190"/>
        <item x="58"/>
        <item x="138"/>
        <item x="251"/>
        <item x="262"/>
        <item x="161"/>
        <item x="76"/>
        <item x="261"/>
        <item x="259"/>
        <item x="154"/>
        <item x="100"/>
        <item x="153"/>
        <item x="269"/>
        <item x="167"/>
        <item x="1"/>
        <item x="169"/>
        <item x="102"/>
        <item x="298"/>
        <item x="143"/>
        <item x="37"/>
        <item x="21"/>
        <item x="14"/>
        <item x="177"/>
        <item x="253"/>
        <item x="287"/>
        <item x="51"/>
        <item x="227"/>
        <item x="95"/>
        <item x="182"/>
        <item x="73"/>
        <item x="245"/>
        <item x="59"/>
        <item x="2"/>
        <item x="86"/>
        <item x="41"/>
        <item x="70"/>
        <item x="12"/>
        <item x="306"/>
        <item x="184"/>
        <item x="18"/>
        <item x="97"/>
        <item x="34"/>
        <item x="235"/>
        <item x="53"/>
        <item x="119"/>
        <item x="263"/>
        <item x="192"/>
        <item x="189"/>
        <item x="198"/>
        <item x="45"/>
        <item x="171"/>
        <item x="300"/>
        <item x="7"/>
        <item x="246"/>
        <item x="46"/>
        <item x="194"/>
        <item x="196"/>
        <item x="210"/>
        <item x="257"/>
        <item x="221"/>
        <item x="88"/>
        <item x="8"/>
        <item x="55"/>
        <item x="145"/>
        <item x="151"/>
        <item x="230"/>
        <item x="175"/>
        <item x="69"/>
        <item x="85"/>
        <item x="204"/>
        <item x="52"/>
        <item x="79"/>
        <item x="168"/>
        <item x="144"/>
        <item x="22"/>
        <item x="104"/>
        <item x="176"/>
        <item x="57"/>
        <item x="84"/>
        <item x="264"/>
        <item x="211"/>
        <item x="110"/>
        <item x="205"/>
        <item x="142"/>
        <item x="6"/>
        <item x="115"/>
        <item x="74"/>
        <item x="299"/>
        <item x="96"/>
        <item x="66"/>
        <item x="241"/>
        <item x="250"/>
        <item x="17"/>
        <item x="65"/>
        <item x="49"/>
        <item x="146"/>
        <item x="179"/>
        <item x="71"/>
        <item x="107"/>
        <item x="89"/>
        <item x="225"/>
        <item x="108"/>
        <item x="141"/>
        <item x="20"/>
        <item x="215"/>
        <item x="60"/>
        <item x="16"/>
        <item x="248"/>
        <item x="157"/>
        <item x="159"/>
        <item x="139"/>
        <item x="301"/>
        <item x="219"/>
        <item x="19"/>
        <item x="147"/>
        <item x="258"/>
        <item x="27"/>
        <item x="98"/>
        <item x="99"/>
        <item x="193"/>
        <item x="188"/>
        <item x="54"/>
        <item x="285"/>
        <item x="160"/>
        <item x="48"/>
        <item x="118"/>
        <item x="77"/>
        <item x="303"/>
        <item x="116"/>
        <item x="75"/>
        <item x="117"/>
        <item x="302"/>
        <item x="271"/>
        <item x="276"/>
        <item x="267"/>
        <item x="231"/>
        <item x="243"/>
        <item x="304"/>
        <item x="103"/>
        <item x="87"/>
        <item x="295"/>
        <item x="80"/>
        <item x="94"/>
        <item x="232"/>
        <item x="40"/>
        <item x="199"/>
        <item x="220"/>
        <item x="201"/>
        <item x="222"/>
        <item x="93"/>
        <item x="156"/>
        <item x="229"/>
        <item x="224"/>
        <item x="122"/>
        <item x="186"/>
        <item x="214"/>
        <item x="266"/>
        <item x="240"/>
        <item x="217"/>
        <item x="223"/>
        <item x="44"/>
        <item x="268"/>
        <item x="226"/>
        <item x="247"/>
        <item x="109"/>
        <item x="24"/>
        <item x="112"/>
        <item x="68"/>
        <item x="234"/>
        <item x="101"/>
        <item x="187"/>
        <item x="62"/>
        <item x="206"/>
        <item x="78"/>
        <item x="165"/>
        <item x="11"/>
        <item x="270"/>
        <item x="296"/>
        <item x="172"/>
        <item x="123"/>
        <item x="282"/>
        <item x="128"/>
        <item x="254"/>
        <item x="281"/>
        <item x="311"/>
        <item x="127"/>
        <item x="273"/>
        <item x="274"/>
        <item x="278"/>
        <item x="124"/>
        <item x="312"/>
        <item x="216"/>
        <item x="228"/>
        <item x="265"/>
        <item x="162"/>
        <item x="72"/>
        <item x="291"/>
        <item x="113"/>
        <item x="125"/>
        <item x="148"/>
        <item x="203"/>
        <item x="133"/>
        <item x="280"/>
        <item x="244"/>
        <item x="310"/>
        <item x="283"/>
        <item x="260"/>
        <item x="174"/>
        <item x="121"/>
        <item x="114"/>
        <item x="120"/>
        <item x="275"/>
        <item x="290"/>
        <item x="293"/>
        <item x="134"/>
        <item x="136"/>
        <item x="305"/>
        <item x="233"/>
        <item x="307"/>
        <item x="239"/>
        <item x="277"/>
        <item x="286"/>
        <item x="284"/>
        <item x="252"/>
        <item x="279"/>
        <item x="294"/>
        <item x="289"/>
        <item x="50"/>
        <item x="126"/>
        <item x="131"/>
        <item x="132"/>
        <item x="129"/>
        <item x="288"/>
        <item x="130"/>
        <item x="135"/>
        <item x="207"/>
        <item x="272"/>
        <item x="292"/>
        <item x="30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dragToRow="0" dragToCol="0" dragToPage="0" showAll="0" defaultSubtotal="0"/>
    <pivotField dataField="1" dragToRow="0" dragToCol="0" dragToPage="0" showAll="0" defaultSubtotal="0"/>
  </pivotFields>
  <rowFields count="2">
    <field x="10"/>
    <field x="9"/>
  </rowFields>
  <rowItems count="315">
    <i>
      <x v="78"/>
      <x v="676"/>
    </i>
    <i>
      <x v="75"/>
      <x v="676"/>
    </i>
    <i>
      <x v="28"/>
      <x v="676"/>
    </i>
    <i>
      <x v="161"/>
      <x v="676"/>
    </i>
    <i>
      <x v="179"/>
      <x v="676"/>
    </i>
    <i>
      <x v="192"/>
      <x v="676"/>
    </i>
    <i>
      <x v="54"/>
      <x v="676"/>
    </i>
    <i>
      <x v="61"/>
      <x v="676"/>
    </i>
    <i>
      <x v="148"/>
      <x v="676"/>
    </i>
    <i>
      <x v="20"/>
      <x v="676"/>
    </i>
    <i>
      <x v="142"/>
      <x v="676"/>
    </i>
    <i>
      <x v="145"/>
      <x v="676"/>
    </i>
    <i>
      <x v="22"/>
      <x v="676"/>
    </i>
    <i>
      <x v="185"/>
      <x v="676"/>
    </i>
    <i>
      <x v="39"/>
      <x v="676"/>
    </i>
    <i>
      <x v="188"/>
      <x v="676"/>
    </i>
    <i>
      <x v="191"/>
      <x v="676"/>
    </i>
    <i>
      <x v="69"/>
      <x v="676"/>
    </i>
    <i>
      <x v="47"/>
      <x v="676"/>
    </i>
    <i>
      <x v="267"/>
      <x v="676"/>
    </i>
    <i>
      <x v="95"/>
      <x v="676"/>
    </i>
    <i>
      <x v="126"/>
      <x v="676"/>
    </i>
    <i>
      <x v="94"/>
      <x v="676"/>
    </i>
    <i>
      <x v="236"/>
      <x v="676"/>
    </i>
    <i>
      <x v="152"/>
      <x v="676"/>
    </i>
    <i>
      <x v="140"/>
      <x v="676"/>
    </i>
    <i>
      <x v="109"/>
      <x v="676"/>
    </i>
    <i>
      <x v="213"/>
      <x v="676"/>
    </i>
    <i>
      <x v="137"/>
      <x v="676"/>
    </i>
    <i>
      <x v="169"/>
      <x v="676"/>
    </i>
    <i>
      <x v="114"/>
      <x v="676"/>
    </i>
    <i>
      <x v="218"/>
      <x v="676"/>
    </i>
    <i>
      <x v="81"/>
      <x v="676"/>
    </i>
    <i>
      <x v="55"/>
      <x v="676"/>
    </i>
    <i>
      <x v="103"/>
      <x v="676"/>
    </i>
    <i>
      <x v="116"/>
      <x v="676"/>
    </i>
    <i>
      <x v="146"/>
      <x v="676"/>
    </i>
    <i>
      <x v="128"/>
      <x v="676"/>
    </i>
    <i>
      <x v="214"/>
      <x v="676"/>
    </i>
    <i>
      <x v="49"/>
      <x v="676"/>
    </i>
    <i>
      <x v="91"/>
      <x v="676"/>
    </i>
    <i>
      <x v="202"/>
      <x v="676"/>
    </i>
    <i>
      <x v="163"/>
      <x v="676"/>
    </i>
    <i>
      <x v="108"/>
      <x v="676"/>
    </i>
    <i>
      <x v="15"/>
      <x v="676"/>
    </i>
    <i>
      <x v="118"/>
      <x v="676"/>
    </i>
    <i>
      <x v="68"/>
      <x v="676"/>
    </i>
    <i>
      <x v="90"/>
      <x v="676"/>
    </i>
    <i>
      <x v="66"/>
      <x v="676"/>
    </i>
    <i>
      <x v="241"/>
      <x v="676"/>
    </i>
    <i>
      <x v="79"/>
      <x v="676"/>
    </i>
    <i>
      <x v="160"/>
      <x v="676"/>
    </i>
    <i>
      <x v="112"/>
      <x v="676"/>
    </i>
    <i>
      <x v="159"/>
      <x v="676"/>
    </i>
    <i>
      <x v="184"/>
      <x v="676"/>
    </i>
    <i>
      <x v="232"/>
      <x v="676"/>
    </i>
    <i>
      <x v="67"/>
      <x v="676"/>
    </i>
    <i>
      <x v="70"/>
      <x v="676"/>
    </i>
    <i>
      <x v="113"/>
      <x v="676"/>
    </i>
    <i>
      <x v="122"/>
      <x v="676"/>
    </i>
    <i>
      <x v="197"/>
      <x v="676"/>
    </i>
    <i>
      <x v="73"/>
      <x v="676"/>
    </i>
    <i>
      <x v="222"/>
      <x v="676"/>
    </i>
    <i>
      <x v="125"/>
      <x v="676"/>
    </i>
    <i>
      <x v="228"/>
      <x v="676"/>
    </i>
    <i>
      <x v="8"/>
      <x v="676"/>
    </i>
    <i>
      <x v="234"/>
      <x v="676"/>
    </i>
    <i>
      <x v="27"/>
      <x v="676"/>
    </i>
    <i>
      <x v="225"/>
      <x v="676"/>
    </i>
    <i>
      <x v="141"/>
      <x v="676"/>
    </i>
    <i>
      <x v="80"/>
      <x v="676"/>
    </i>
    <i>
      <x v="17"/>
      <x v="676"/>
    </i>
    <i>
      <x v="41"/>
      <x v="676"/>
    </i>
    <i>
      <x v="87"/>
      <x v="676"/>
    </i>
    <i>
      <x v="211"/>
      <x v="676"/>
    </i>
    <i>
      <x v="31"/>
      <x v="676"/>
    </i>
    <i>
      <x v="88"/>
      <x v="676"/>
    </i>
    <i>
      <x v="130"/>
      <x v="676"/>
    </i>
    <i>
      <x v="129"/>
      <x v="676"/>
    </i>
    <i>
      <x v="89"/>
      <x v="676"/>
    </i>
    <i>
      <x v="119"/>
      <x v="676"/>
    </i>
    <i>
      <x v="242"/>
      <x v="676"/>
    </i>
    <i>
      <x v="34"/>
      <x v="676"/>
    </i>
    <i>
      <x v="53"/>
      <x v="676"/>
    </i>
    <i>
      <x v="150"/>
      <x v="676"/>
    </i>
    <i>
      <x v="14"/>
      <x v="676"/>
    </i>
    <i>
      <x v="29"/>
      <x v="676"/>
    </i>
    <i>
      <x v="204"/>
      <x v="676"/>
    </i>
    <i>
      <x v="45"/>
      <x v="676"/>
    </i>
    <i>
      <x v="101"/>
      <x v="676"/>
    </i>
    <i>
      <x v="170"/>
      <x v="676"/>
    </i>
    <i>
      <x v="2"/>
      <x v="676"/>
    </i>
    <i>
      <x v="7"/>
      <x v="676"/>
    </i>
    <i>
      <x v="224"/>
      <x v="676"/>
    </i>
    <i>
      <x v="147"/>
      <x v="676"/>
    </i>
    <i>
      <x v="110"/>
      <x v="676"/>
    </i>
    <i>
      <x v="230"/>
      <x v="676"/>
    </i>
    <i>
      <x v="97"/>
      <x v="676"/>
    </i>
    <i>
      <x v="132"/>
      <x v="676"/>
    </i>
    <i>
      <x v="181"/>
      <x v="676"/>
    </i>
    <i>
      <x v="135"/>
      <x v="676"/>
    </i>
    <i>
      <x v="12"/>
      <x v="676"/>
    </i>
    <i>
      <x v="5"/>
      <x v="676"/>
    </i>
    <i>
      <x v="33"/>
      <x v="676"/>
    </i>
    <i>
      <x v="82"/>
      <x v="676"/>
    </i>
    <i>
      <x v="21"/>
      <x v="676"/>
    </i>
    <i>
      <x v="44"/>
      <x v="676"/>
    </i>
    <i>
      <x v="71"/>
      <x v="676"/>
    </i>
    <i>
      <x v="3"/>
      <x v="676"/>
    </i>
    <i>
      <x v="16"/>
      <x v="676"/>
    </i>
    <i>
      <x v="99"/>
      <x v="676"/>
    </i>
    <i>
      <x v="193"/>
      <x v="676"/>
    </i>
    <i>
      <x v="221"/>
      <x v="676"/>
    </i>
    <i>
      <x v="92"/>
      <x v="676"/>
    </i>
    <i>
      <x v="196"/>
      <x v="676"/>
    </i>
    <i>
      <x v="42"/>
      <x v="676"/>
    </i>
    <i>
      <x v="187"/>
      <x v="676"/>
    </i>
    <i>
      <x v="200"/>
      <x v="676"/>
    </i>
    <i>
      <x v="195"/>
      <x v="676"/>
    </i>
    <i>
      <x v="56"/>
      <x v="676"/>
    </i>
    <i>
      <x v="6"/>
      <x v="676"/>
    </i>
    <i>
      <x v="72"/>
      <x v="676"/>
    </i>
    <i>
      <x v="227"/>
      <x v="676"/>
    </i>
    <i>
      <x v="4"/>
      <x v="676"/>
    </i>
    <i>
      <x v="84"/>
      <x v="676"/>
    </i>
    <i>
      <x v="74"/>
      <x v="676"/>
    </i>
    <i>
      <x v="133"/>
      <x v="676"/>
    </i>
    <i>
      <x v="131"/>
      <x v="676"/>
    </i>
    <i>
      <x v="9"/>
      <x v="676"/>
    </i>
    <i>
      <x v="168"/>
      <x v="676"/>
    </i>
    <i>
      <x v="106"/>
      <x v="676"/>
    </i>
    <i>
      <x v="190"/>
      <x v="676"/>
    </i>
    <i>
      <x v="19"/>
      <x v="676"/>
    </i>
    <i>
      <x v="124"/>
      <x v="676"/>
    </i>
    <i>
      <x v="40"/>
      <x v="676"/>
    </i>
    <i>
      <x v="105"/>
      <x v="676"/>
    </i>
    <i>
      <x v="63"/>
      <x v="676"/>
    </i>
    <i>
      <x v="268"/>
      <x v="676"/>
    </i>
    <i>
      <x v="24"/>
      <x v="676"/>
    </i>
    <i>
      <x v="177"/>
      <x v="676"/>
    </i>
    <i>
      <x v="76"/>
      <x v="676"/>
    </i>
    <i>
      <x v="235"/>
      <x v="676"/>
    </i>
    <i>
      <x v="115"/>
      <x v="676"/>
    </i>
    <i>
      <x v="220"/>
      <x v="676"/>
    </i>
    <i>
      <x v="35"/>
      <x v="676"/>
    </i>
    <i>
      <x v="59"/>
      <x v="676"/>
    </i>
    <i>
      <x v="171"/>
      <x v="676"/>
    </i>
    <i>
      <x v="149"/>
      <x v="676"/>
    </i>
    <i>
      <x v="48"/>
      <x v="676"/>
    </i>
    <i>
      <x v="182"/>
      <x v="676"/>
    </i>
    <i>
      <x v="164"/>
      <x v="676"/>
    </i>
    <i>
      <x v="77"/>
      <x v="676"/>
    </i>
    <i>
      <x v="64"/>
      <x v="676"/>
    </i>
    <i>
      <x v="18"/>
      <x v="676"/>
    </i>
    <i>
      <x v="93"/>
      <x v="676"/>
    </i>
    <i>
      <x v="13"/>
      <x v="676"/>
    </i>
    <i>
      <x v="248"/>
      <x v="676"/>
    </i>
    <i>
      <x v="151"/>
      <x v="676"/>
    </i>
    <i>
      <x v="172"/>
      <x v="676"/>
    </i>
    <i>
      <x v="199"/>
      <x v="676"/>
    </i>
    <i>
      <x v="153"/>
      <x v="676"/>
    </i>
    <i>
      <x v="215"/>
      <x v="676"/>
    </i>
    <i>
      <x v="178"/>
      <x v="676"/>
    </i>
    <i>
      <x v="117"/>
      <x v="676"/>
    </i>
    <i>
      <x v="175"/>
      <x v="676"/>
    </i>
    <i>
      <x v="104"/>
      <x v="676"/>
    </i>
    <i>
      <x v="249"/>
      <x v="676"/>
    </i>
    <i>
      <x v="11"/>
      <x v="676"/>
    </i>
    <i>
      <x v="57"/>
      <x v="676"/>
    </i>
    <i>
      <x v="36"/>
      <x v="676"/>
    </i>
    <i>
      <x v="60"/>
      <x v="676"/>
    </i>
    <i>
      <x v="43"/>
      <x v="676"/>
    </i>
    <i>
      <x v="10"/>
      <x v="676"/>
    </i>
    <i>
      <x v="223"/>
      <x v="676"/>
    </i>
    <i>
      <x v="107"/>
      <x v="676"/>
    </i>
    <i>
      <x v="240"/>
      <x v="676"/>
    </i>
    <i>
      <x v="85"/>
      <x v="676"/>
    </i>
    <i>
      <x v="83"/>
      <x v="676"/>
    </i>
    <i>
      <x v="144"/>
      <x v="676"/>
    </i>
    <i>
      <x v="253"/>
      <x v="676"/>
    </i>
    <i>
      <x v="247"/>
      <x v="676"/>
    </i>
    <i>
      <x v="162"/>
      <x v="676"/>
    </i>
    <i>
      <x v="58"/>
      <x v="676"/>
    </i>
    <i>
      <x v="166"/>
      <x v="676"/>
    </i>
    <i>
      <x v="189"/>
      <x v="676"/>
    </i>
    <i>
      <x v="212"/>
      <x v="676"/>
    </i>
    <i>
      <x v="37"/>
      <x v="676"/>
    </i>
    <i>
      <x v="180"/>
      <x v="676"/>
    </i>
    <i>
      <x v="123"/>
      <x v="676"/>
    </i>
    <i>
      <x v="98"/>
      <x v="676"/>
    </i>
    <i>
      <x v="127"/>
      <x v="676"/>
    </i>
    <i>
      <x v="51"/>
      <x v="676"/>
    </i>
    <i>
      <x v="23"/>
      <x v="676"/>
    </i>
    <i>
      <x v="226"/>
      <x v="676"/>
    </i>
    <i>
      <x v="231"/>
      <x v="676"/>
    </i>
    <i>
      <x v="238"/>
      <x v="676"/>
    </i>
    <i>
      <x v="186"/>
      <x v="676"/>
    </i>
    <i>
      <x v="233"/>
      <x v="676"/>
    </i>
    <i>
      <x v="251"/>
      <x v="676"/>
    </i>
    <i>
      <x v="32"/>
      <x v="676"/>
    </i>
    <i>
      <x v="38"/>
      <x v="676"/>
    </i>
    <i>
      <x v="50"/>
      <x v="676"/>
    </i>
    <i>
      <x v="120"/>
      <x v="676"/>
    </i>
    <i>
      <x v="96"/>
      <x v="676"/>
    </i>
    <i>
      <x v="62"/>
      <x v="676"/>
    </i>
    <i>
      <x v="205"/>
      <x v="676"/>
    </i>
    <i>
      <x v="176"/>
      <x v="676"/>
    </i>
    <i>
      <x v="198"/>
      <x v="676"/>
    </i>
    <i>
      <x v="86"/>
      <x v="676"/>
    </i>
    <i>
      <x v="25"/>
      <x v="676"/>
    </i>
    <i>
      <x v="194"/>
      <x v="676"/>
    </i>
    <i>
      <x v="246"/>
      <x v="676"/>
    </i>
    <i>
      <x v="154"/>
      <x v="676"/>
    </i>
    <i>
      <x v="280"/>
      <x v="676"/>
    </i>
    <i>
      <x v="158"/>
      <x v="676"/>
    </i>
    <i>
      <x v="243"/>
      <x v="676"/>
    </i>
    <i>
      <x v="276"/>
      <x v="676"/>
    </i>
    <i>
      <x v="165"/>
      <x v="676"/>
    </i>
    <i>
      <x v="245"/>
      <x v="676"/>
    </i>
    <i>
      <x v="237"/>
      <x v="676"/>
    </i>
    <i>
      <x v="273"/>
      <x v="676"/>
    </i>
    <i>
      <x v="30"/>
      <x v="676"/>
    </i>
    <i>
      <x v="174"/>
      <x v="676"/>
    </i>
    <i>
      <x v="207"/>
      <x v="676"/>
    </i>
    <i>
      <x v="65"/>
      <x v="676"/>
    </i>
    <i>
      <x v="173"/>
      <x v="676"/>
    </i>
    <i>
      <x v="155"/>
      <x v="676"/>
    </i>
    <i>
      <x v="136"/>
      <x v="676"/>
    </i>
    <i>
      <x v="111"/>
      <x v="676"/>
    </i>
    <i>
      <x v="229"/>
      <x v="676"/>
    </i>
    <i>
      <x v="294"/>
      <x v="676"/>
    </i>
    <i>
      <x v="26"/>
      <x v="676"/>
    </i>
    <i>
      <x v="300"/>
      <x v="676"/>
    </i>
    <i>
      <x v="271"/>
      <x v="676"/>
    </i>
    <i>
      <x v="252"/>
      <x v="676"/>
    </i>
    <i>
      <x v="239"/>
      <x v="676"/>
    </i>
    <i>
      <x v="258"/>
      <x v="676"/>
    </i>
    <i>
      <x v="289"/>
      <x v="676"/>
    </i>
    <i>
      <x v="262"/>
      <x v="676"/>
    </i>
    <i>
      <x v="264"/>
      <x v="676"/>
    </i>
    <i>
      <x v="138"/>
      <x v="676"/>
    </i>
    <i>
      <x v="52"/>
      <x v="676"/>
    </i>
    <i>
      <x v="217"/>
      <x v="676"/>
    </i>
    <i>
      <x v="287"/>
      <x v="676"/>
    </i>
    <i>
      <x v="275"/>
      <x v="676"/>
    </i>
    <i>
      <x v="250"/>
      <x v="676"/>
    </i>
    <i>
      <x v="295"/>
      <x v="676"/>
    </i>
    <i>
      <x v="46"/>
      <x v="676"/>
    </i>
    <i>
      <x v="272"/>
      <x v="676"/>
    </i>
    <i>
      <x v="183"/>
      <x v="676"/>
    </i>
    <i>
      <x v="156"/>
      <x v="676"/>
    </i>
    <i>
      <x v="206"/>
      <x v="676"/>
    </i>
    <i>
      <x v="210"/>
      <x v="676"/>
    </i>
    <i>
      <x v="254"/>
      <x v="676"/>
    </i>
    <i>
      <x v="303"/>
      <x v="676"/>
    </i>
    <i>
      <x v="257"/>
      <x v="676"/>
    </i>
    <i>
      <x v="219"/>
      <x v="676"/>
    </i>
    <i>
      <x v="209"/>
      <x v="676"/>
    </i>
    <i>
      <x v="307"/>
      <x v="676"/>
    </i>
    <i>
      <x v="259"/>
      <x v="676"/>
    </i>
    <i>
      <x v="208"/>
      <x v="676"/>
    </i>
    <i>
      <x v="261"/>
      <x v="676"/>
    </i>
    <i>
      <x v="282"/>
      <x v="676"/>
    </i>
    <i>
      <x v="143"/>
      <x v="676"/>
    </i>
    <i>
      <x v="288"/>
      <x v="676"/>
    </i>
    <i>
      <x v="139"/>
      <x v="676"/>
    </i>
    <i>
      <x v="203"/>
      <x v="676"/>
    </i>
    <i>
      <x v="266"/>
      <x v="676"/>
    </i>
    <i>
      <x v="121"/>
      <x v="676"/>
    </i>
    <i>
      <x v="201"/>
      <x v="676"/>
    </i>
    <i>
      <x v="306"/>
      <x v="676"/>
    </i>
    <i>
      <x v="311"/>
      <x v="676"/>
    </i>
    <i>
      <x v="270"/>
      <x v="676"/>
    </i>
    <i>
      <x v="244"/>
      <x v="676"/>
    </i>
    <i>
      <x v="157"/>
      <x v="676"/>
    </i>
    <i>
      <x v="274"/>
      <x v="676"/>
    </i>
    <i>
      <x v="299"/>
      <x v="676"/>
    </i>
    <i>
      <x v="263"/>
      <x v="676"/>
    </i>
    <i>
      <x v="277"/>
      <x v="676"/>
    </i>
    <i>
      <x v="260"/>
      <x v="676"/>
    </i>
    <i>
      <x v="278"/>
      <x v="676"/>
    </i>
    <i>
      <x v="100"/>
      <x v="676"/>
    </i>
    <i>
      <x v="279"/>
      <x v="676"/>
    </i>
    <i>
      <x v="297"/>
      <x v="676"/>
    </i>
    <i>
      <x v="167"/>
      <x v="676"/>
    </i>
    <i>
      <x v="301"/>
      <x v="676"/>
    </i>
    <i>
      <x v="281"/>
      <x v="676"/>
    </i>
    <i>
      <x v="305"/>
      <x v="676"/>
    </i>
    <i>
      <x v="265"/>
      <x v="676"/>
    </i>
    <i>
      <x v="309"/>
      <x v="676"/>
    </i>
    <i>
      <x v="283"/>
      <x v="676"/>
    </i>
    <i>
      <x v="313"/>
      <x v="676"/>
    </i>
    <i>
      <x v="284"/>
      <x v="676"/>
    </i>
    <i>
      <x v="296"/>
      <x v="676"/>
    </i>
    <i>
      <x v="285"/>
      <x v="676"/>
    </i>
    <i>
      <x v="298"/>
      <x v="676"/>
    </i>
    <i>
      <x v="286"/>
      <x v="676"/>
    </i>
    <i>
      <x v="1"/>
    </i>
    <i>
      <x v="255"/>
      <x v="676"/>
    </i>
    <i>
      <x v="302"/>
      <x v="676"/>
    </i>
    <i>
      <x v="256"/>
      <x v="676"/>
    </i>
    <i>
      <x v="304"/>
      <x v="676"/>
    </i>
    <i>
      <x v="134"/>
      <x v="676"/>
    </i>
    <i>
      <x v="216"/>
      <x v="676"/>
    </i>
    <i>
      <x v="290"/>
      <x v="676"/>
    </i>
    <i>
      <x v="308"/>
      <x v="676"/>
    </i>
    <i>
      <x v="291"/>
      <x v="676"/>
    </i>
    <i>
      <x v="310"/>
      <x v="676"/>
    </i>
    <i>
      <x v="292"/>
      <x v="676"/>
    </i>
    <i>
      <x v="312"/>
      <x v="676"/>
    </i>
    <i>
      <x v="293"/>
      <x v="676"/>
    </i>
    <i>
      <x v="314"/>
      <x v="676"/>
    </i>
    <i>
      <x v="269"/>
      <x v="676"/>
    </i>
    <i>
      <x v="102"/>
      <x v="67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a de Cliques" fld="6" baseField="2" baseItem="0"/>
    <dataField name="Soma de Impressões" fld="7" baseField="2" baseItem="28"/>
    <dataField name="Soma de CTR" fld="12" baseField="0" baseItem="0" numFmtId="165"/>
    <dataField name="Soma de CPC" fld="13" baseField="0" baseItem="0" numFmtId="8"/>
  </dataFields>
  <formats count="2">
    <format dxfId="1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I3:AJ26" firstHeaderRow="1" firstDataRow="1" firstDataCol="1"/>
  <pivotFields count="14">
    <pivotField showAll="0"/>
    <pivotField showAll="0"/>
    <pivotField showAll="0"/>
    <pivotField axis="axisRow" showAll="0" sortType="descending">
      <items count="142">
        <item m="1" x="95"/>
        <item m="1" x="90"/>
        <item m="1" x="42"/>
        <item m="1" x="83"/>
        <item m="1" x="72"/>
        <item m="1" x="81"/>
        <item m="1" x="114"/>
        <item m="1" x="111"/>
        <item m="1" x="106"/>
        <item m="1" x="68"/>
        <item m="1" x="69"/>
        <item x="21"/>
        <item m="1" x="60"/>
        <item m="1" x="91"/>
        <item m="1" x="131"/>
        <item m="1" x="46"/>
        <item m="1" x="125"/>
        <item m="1" x="121"/>
        <item m="1" x="117"/>
        <item m="1" x="115"/>
        <item m="1" x="23"/>
        <item m="1" x="130"/>
        <item m="1" x="30"/>
        <item m="1" x="122"/>
        <item m="1" x="77"/>
        <item m="1" x="82"/>
        <item m="1" x="128"/>
        <item m="1" x="84"/>
        <item m="1" x="78"/>
        <item m="1" x="33"/>
        <item m="1" x="36"/>
        <item m="1" x="101"/>
        <item m="1" x="119"/>
        <item m="1" x="134"/>
        <item m="1" x="47"/>
        <item m="1" x="25"/>
        <item m="1" x="53"/>
        <item m="1" x="124"/>
        <item m="1" x="88"/>
        <item m="1" x="58"/>
        <item m="1" x="76"/>
        <item m="1" x="45"/>
        <item m="1" x="92"/>
        <item m="1" x="104"/>
        <item m="1" x="94"/>
        <item m="1" x="109"/>
        <item m="1" x="26"/>
        <item m="1" x="24"/>
        <item m="1" x="71"/>
        <item m="1" x="40"/>
        <item m="1" x="35"/>
        <item m="1" x="129"/>
        <item m="1" x="136"/>
        <item m="1" x="27"/>
        <item m="1" x="61"/>
        <item m="1" x="100"/>
        <item m="1" x="34"/>
        <item m="1" x="70"/>
        <item m="1" x="67"/>
        <item m="1" x="86"/>
        <item m="1" x="59"/>
        <item m="1" x="74"/>
        <item m="1" x="120"/>
        <item m="1" x="32"/>
        <item m="1" x="29"/>
        <item m="1" x="52"/>
        <item m="1" x="87"/>
        <item m="1" x="48"/>
        <item m="1" x="108"/>
        <item m="1" x="75"/>
        <item m="1" x="37"/>
        <item m="1" x="140"/>
        <item m="1" x="139"/>
        <item m="1" x="56"/>
        <item m="1" x="31"/>
        <item m="1" x="105"/>
        <item m="1" x="44"/>
        <item m="1" x="123"/>
        <item m="1" x="38"/>
        <item m="1" x="43"/>
        <item m="1" x="41"/>
        <item m="1" x="102"/>
        <item m="1" x="50"/>
        <item m="1" x="93"/>
        <item m="1" x="135"/>
        <item m="1" x="132"/>
        <item m="1" x="55"/>
        <item m="1" x="73"/>
        <item m="1" x="28"/>
        <item m="1" x="116"/>
        <item m="1" x="22"/>
        <item m="1" x="63"/>
        <item m="1" x="107"/>
        <item m="1" x="64"/>
        <item m="1" x="51"/>
        <item m="1" x="54"/>
        <item m="1" x="79"/>
        <item m="1" x="103"/>
        <item m="1" x="96"/>
        <item m="1" x="137"/>
        <item m="1" x="99"/>
        <item m="1" x="98"/>
        <item m="1" x="127"/>
        <item m="1" x="66"/>
        <item m="1" x="80"/>
        <item m="1" x="62"/>
        <item m="1" x="85"/>
        <item m="1" x="39"/>
        <item m="1" x="97"/>
        <item m="1" x="65"/>
        <item m="1" x="110"/>
        <item m="1" x="112"/>
        <item m="1" x="126"/>
        <item m="1" x="49"/>
        <item m="1" x="57"/>
        <item m="1" x="133"/>
        <item m="1" x="118"/>
        <item m="1" x="89"/>
        <item m="1" x="138"/>
        <item m="1" x="113"/>
        <item x="19"/>
        <item x="16"/>
        <item x="12"/>
        <item x="10"/>
        <item x="2"/>
        <item x="3"/>
        <item x="0"/>
        <item x="6"/>
        <item x="14"/>
        <item x="13"/>
        <item x="15"/>
        <item x="8"/>
        <item x="9"/>
        <item x="18"/>
        <item x="4"/>
        <item x="7"/>
        <item x="1"/>
        <item x="11"/>
        <item x="17"/>
        <item x="5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23">
    <i>
      <x v="137"/>
    </i>
    <i>
      <x v="134"/>
    </i>
    <i>
      <x v="122"/>
    </i>
    <i>
      <x v="124"/>
    </i>
    <i>
      <x v="136"/>
    </i>
    <i>
      <x v="125"/>
    </i>
    <i>
      <x v="129"/>
    </i>
    <i>
      <x v="123"/>
    </i>
    <i>
      <x v="121"/>
    </i>
    <i>
      <x v="127"/>
    </i>
    <i>
      <x v="126"/>
    </i>
    <i>
      <x v="130"/>
    </i>
    <i>
      <x v="120"/>
    </i>
    <i>
      <x v="131"/>
    </i>
    <i>
      <x v="140"/>
    </i>
    <i>
      <x v="139"/>
    </i>
    <i>
      <x v="138"/>
    </i>
    <i>
      <x v="135"/>
    </i>
    <i>
      <x v="128"/>
    </i>
    <i>
      <x v="133"/>
    </i>
    <i>
      <x v="132"/>
    </i>
    <i>
      <x v="11"/>
    </i>
    <i t="grand">
      <x/>
    </i>
  </rowItems>
  <colItems count="1">
    <i/>
  </colItems>
  <dataFields count="1">
    <dataField name="Soma de Cliques" fld="6" baseField="3" baseItem="7" numFmtId="3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15687"/>
  <sheetViews>
    <sheetView tabSelected="1" zoomScaleNormal="100" workbookViewId="0">
      <selection activeCell="K10" sqref="K10"/>
    </sheetView>
  </sheetViews>
  <sheetFormatPr defaultRowHeight="15" x14ac:dyDescent="0.25"/>
  <cols>
    <col min="1" max="1" width="18.28515625" customWidth="1"/>
    <col min="2" max="2" width="31.5703125" customWidth="1"/>
    <col min="3" max="3" width="27.7109375" bestFit="1" customWidth="1"/>
    <col min="4" max="4" width="27" bestFit="1" customWidth="1"/>
    <col min="5" max="5" width="12.7109375" customWidth="1"/>
    <col min="6" max="6" width="16.85546875" customWidth="1"/>
    <col min="7" max="7" width="7.5703125" bestFit="1" customWidth="1"/>
    <col min="8" max="8" width="11.140625" bestFit="1" customWidth="1"/>
    <col min="9" max="9" width="8.140625" bestFit="1" customWidth="1"/>
    <col min="10" max="10" width="18.28515625" style="40" customWidth="1"/>
    <col min="11" max="11" width="16.5703125" style="40" bestFit="1" customWidth="1"/>
    <col min="12" max="12" width="35.140625" style="40" customWidth="1"/>
    <col min="14" max="14" width="21" bestFit="1" customWidth="1"/>
    <col min="15" max="16" width="30.28515625" customWidth="1"/>
  </cols>
  <sheetData>
    <row r="1" spans="1:16" x14ac:dyDescent="0.25">
      <c r="A1" s="40" t="s">
        <v>546</v>
      </c>
      <c r="B1" s="40"/>
      <c r="C1" s="40"/>
      <c r="D1" s="40"/>
      <c r="E1" s="40"/>
      <c r="F1" s="40"/>
      <c r="G1" s="40"/>
      <c r="H1" s="40"/>
      <c r="I1" s="40"/>
    </row>
    <row r="2" spans="1:16" s="67" customFormat="1" ht="47.25" customHeight="1" x14ac:dyDescent="0.25">
      <c r="A2" s="66" t="s">
        <v>0</v>
      </c>
      <c r="B2" s="66" t="s">
        <v>1</v>
      </c>
      <c r="C2" s="66" t="s">
        <v>2</v>
      </c>
      <c r="D2" s="66" t="s">
        <v>3</v>
      </c>
      <c r="E2" s="67" t="s">
        <v>4</v>
      </c>
      <c r="F2" s="66" t="s">
        <v>5</v>
      </c>
      <c r="G2" s="66" t="s">
        <v>6</v>
      </c>
      <c r="H2" s="66" t="s">
        <v>7</v>
      </c>
      <c r="I2" s="66" t="s">
        <v>8</v>
      </c>
      <c r="J2" s="66" t="s">
        <v>561</v>
      </c>
      <c r="K2" s="67" t="s">
        <v>16</v>
      </c>
      <c r="L2" s="67" t="s">
        <v>76</v>
      </c>
      <c r="M2" s="66" t="s">
        <v>25</v>
      </c>
      <c r="N2" s="66" t="s">
        <v>560</v>
      </c>
      <c r="O2" s="68" t="s">
        <v>562</v>
      </c>
      <c r="P2" s="68" t="s">
        <v>563</v>
      </c>
    </row>
    <row r="3" spans="1:16" x14ac:dyDescent="0.25">
      <c r="A3" s="1">
        <v>41536</v>
      </c>
      <c r="B3" s="40" t="s">
        <v>9</v>
      </c>
      <c r="C3" s="40" t="s">
        <v>161</v>
      </c>
      <c r="D3" s="40" t="s">
        <v>94</v>
      </c>
      <c r="E3" s="40" t="s">
        <v>10</v>
      </c>
      <c r="F3" s="40">
        <v>0.42</v>
      </c>
      <c r="G3" s="40">
        <v>51</v>
      </c>
      <c r="H3" s="40">
        <v>342</v>
      </c>
      <c r="I3" s="40">
        <v>16.78</v>
      </c>
      <c r="L3" s="40" t="str">
        <f>IF(LEFT(C3,1)="[",MID(C3,2,SEARCH("]",C3)-2),IF(LEFT(C3,1)="""",MID(C3,2,SEARCH("""",C3,2)-2),C3))</f>
        <v>onix 2013</v>
      </c>
      <c r="M3">
        <f>WEEKNUM(A3,2)</f>
        <v>38</v>
      </c>
    </row>
    <row r="4" spans="1:16" x14ac:dyDescent="0.25">
      <c r="A4" s="1">
        <v>41532</v>
      </c>
      <c r="B4" s="40" t="s">
        <v>9</v>
      </c>
      <c r="C4" s="40" t="s">
        <v>161</v>
      </c>
      <c r="D4" s="40" t="s">
        <v>94</v>
      </c>
      <c r="E4" s="40" t="s">
        <v>10</v>
      </c>
      <c r="F4" s="40">
        <v>0.42</v>
      </c>
      <c r="G4" s="40">
        <v>48</v>
      </c>
      <c r="H4" s="40">
        <v>262</v>
      </c>
      <c r="I4" s="40">
        <v>12.01</v>
      </c>
      <c r="L4" s="40" t="str">
        <f>IF(LEFT(C4,1)="[",MID(C4,2,SEARCH("]",C4)-2),IF(LEFT(C4,1)="""",MID(C4,2,SEARCH("""",C4,2)-2),C4))</f>
        <v>onix 2013</v>
      </c>
      <c r="M4" s="40">
        <f>WEEKNUM(A4,2)</f>
        <v>37</v>
      </c>
    </row>
    <row r="5" spans="1:16" x14ac:dyDescent="0.25">
      <c r="A5" s="1">
        <v>41535</v>
      </c>
      <c r="B5" s="40" t="s">
        <v>9</v>
      </c>
      <c r="C5" s="40" t="s">
        <v>161</v>
      </c>
      <c r="D5" s="40" t="s">
        <v>94</v>
      </c>
      <c r="E5" s="40" t="s">
        <v>10</v>
      </c>
      <c r="F5" s="40">
        <v>0.42</v>
      </c>
      <c r="G5" s="40">
        <v>57</v>
      </c>
      <c r="H5" s="40">
        <v>370</v>
      </c>
      <c r="I5" s="40">
        <v>16.78</v>
      </c>
      <c r="L5" s="40" t="str">
        <f>IF(LEFT(C5,1)="[",MID(C5,2,SEARCH("]",C5)-2),IF(LEFT(C5,1)="""",MID(C5,2,SEARCH("""",C5,2)-2),C5))</f>
        <v>onix 2013</v>
      </c>
      <c r="M5" s="40">
        <f>WEEKNUM(A5,2)</f>
        <v>38</v>
      </c>
    </row>
    <row r="6" spans="1:16" x14ac:dyDescent="0.25">
      <c r="A6" s="1">
        <v>41518</v>
      </c>
      <c r="B6" s="40" t="s">
        <v>9</v>
      </c>
      <c r="C6" s="40" t="s">
        <v>161</v>
      </c>
      <c r="D6" s="40" t="s">
        <v>94</v>
      </c>
      <c r="E6" s="40" t="s">
        <v>10</v>
      </c>
      <c r="F6" s="40">
        <v>0.42</v>
      </c>
      <c r="G6" s="40">
        <v>38</v>
      </c>
      <c r="H6" s="40">
        <v>357</v>
      </c>
      <c r="I6" s="40">
        <v>10.39</v>
      </c>
      <c r="L6" s="40" t="str">
        <f>IF(LEFT(C6,1)="[",MID(C6,2,SEARCH("]",C6)-2),IF(LEFT(C6,1)="""",MID(C6,2,SEARCH("""",C6,2)-2),C6))</f>
        <v>onix 2013</v>
      </c>
      <c r="M6" s="40">
        <f>WEEKNUM(A6,2)</f>
        <v>35</v>
      </c>
    </row>
    <row r="7" spans="1:16" x14ac:dyDescent="0.25">
      <c r="A7" s="1">
        <v>41516</v>
      </c>
      <c r="B7" s="40" t="s">
        <v>9</v>
      </c>
      <c r="C7" s="40" t="s">
        <v>161</v>
      </c>
      <c r="D7" s="40" t="s">
        <v>94</v>
      </c>
      <c r="E7" s="40" t="s">
        <v>10</v>
      </c>
      <c r="F7" s="40">
        <v>0.42</v>
      </c>
      <c r="G7" s="40">
        <v>37</v>
      </c>
      <c r="H7" s="40">
        <v>366</v>
      </c>
      <c r="I7" s="40">
        <v>9.1999999999999993</v>
      </c>
      <c r="L7" s="40" t="str">
        <f>IF(LEFT(C7,1)="[",MID(C7,2,SEARCH("]",C7)-2),IF(LEFT(C7,1)="""",MID(C7,2,SEARCH("""",C7,2)-2),C7))</f>
        <v>onix 2013</v>
      </c>
      <c r="M7" s="40">
        <f>WEEKNUM(A7,2)</f>
        <v>35</v>
      </c>
    </row>
    <row r="8" spans="1:16" x14ac:dyDescent="0.25">
      <c r="A8" s="1">
        <v>41529</v>
      </c>
      <c r="B8" s="40" t="s">
        <v>9</v>
      </c>
      <c r="C8" s="40" t="s">
        <v>161</v>
      </c>
      <c r="D8" s="40" t="s">
        <v>94</v>
      </c>
      <c r="E8" s="40" t="s">
        <v>10</v>
      </c>
      <c r="F8" s="40">
        <v>0.42</v>
      </c>
      <c r="G8" s="40">
        <v>41</v>
      </c>
      <c r="H8" s="40">
        <v>302</v>
      </c>
      <c r="I8" s="40">
        <v>9.17</v>
      </c>
      <c r="L8" s="40" t="str">
        <f>IF(LEFT(C8,1)="[",MID(C8,2,SEARCH("]",C8)-2),IF(LEFT(C8,1)="""",MID(C8,2,SEARCH("""",C8,2)-2),C8))</f>
        <v>onix 2013</v>
      </c>
      <c r="M8" s="40">
        <f>WEEKNUM(A8,2)</f>
        <v>37</v>
      </c>
    </row>
    <row r="9" spans="1:16" x14ac:dyDescent="0.25">
      <c r="A9" s="1">
        <v>41525</v>
      </c>
      <c r="B9" s="40" t="s">
        <v>9</v>
      </c>
      <c r="C9" s="40" t="s">
        <v>161</v>
      </c>
      <c r="D9" s="40" t="s">
        <v>94</v>
      </c>
      <c r="E9" s="40" t="s">
        <v>10</v>
      </c>
      <c r="F9" s="40">
        <v>0.42</v>
      </c>
      <c r="G9" s="40">
        <v>30</v>
      </c>
      <c r="H9" s="40">
        <v>246</v>
      </c>
      <c r="I9" s="40">
        <v>6.06</v>
      </c>
      <c r="L9" s="40" t="str">
        <f>IF(LEFT(C9,1)="[",MID(C9,2,SEARCH("]",C9)-2),IF(LEFT(C9,1)="""",MID(C9,2,SEARCH("""",C9,2)-2),C9))</f>
        <v>onix 2013</v>
      </c>
      <c r="M9" s="40">
        <f>WEEKNUM(A9,2)</f>
        <v>36</v>
      </c>
    </row>
    <row r="10" spans="1:16" x14ac:dyDescent="0.25">
      <c r="A10" s="1">
        <v>41533</v>
      </c>
      <c r="B10" s="40" t="s">
        <v>9</v>
      </c>
      <c r="C10" s="40" t="s">
        <v>161</v>
      </c>
      <c r="D10" s="40" t="s">
        <v>94</v>
      </c>
      <c r="E10" s="40" t="s">
        <v>10</v>
      </c>
      <c r="F10" s="40">
        <v>0.42</v>
      </c>
      <c r="G10" s="40">
        <v>58</v>
      </c>
      <c r="H10" s="40">
        <v>412</v>
      </c>
      <c r="I10" s="40">
        <v>15.71</v>
      </c>
      <c r="L10" s="40" t="str">
        <f>IF(LEFT(C10,1)="[",MID(C10,2,SEARCH("]",C10)-2),IF(LEFT(C10,1)="""",MID(C10,2,SEARCH("""",C10,2)-2),C10))</f>
        <v>onix 2013</v>
      </c>
      <c r="M10" s="40">
        <f>WEEKNUM(A10,2)</f>
        <v>38</v>
      </c>
    </row>
    <row r="11" spans="1:16" x14ac:dyDescent="0.25">
      <c r="A11" s="1">
        <v>41546</v>
      </c>
      <c r="B11" s="40" t="s">
        <v>9</v>
      </c>
      <c r="C11" s="40" t="s">
        <v>161</v>
      </c>
      <c r="D11" s="40" t="s">
        <v>94</v>
      </c>
      <c r="E11" s="40" t="s">
        <v>10</v>
      </c>
      <c r="F11" s="40">
        <v>0.42</v>
      </c>
      <c r="G11" s="40">
        <v>87</v>
      </c>
      <c r="H11" s="40">
        <v>446</v>
      </c>
      <c r="I11" s="40">
        <v>25.58</v>
      </c>
      <c r="L11" s="40" t="str">
        <f>IF(LEFT(C11,1)="[",MID(C11,2,SEARCH("]",C11)-2),IF(LEFT(C11,1)="""",MID(C11,2,SEARCH("""",C11,2)-2),C11))</f>
        <v>onix 2013</v>
      </c>
      <c r="M11" s="40">
        <f>WEEKNUM(A11,2)</f>
        <v>39</v>
      </c>
    </row>
    <row r="12" spans="1:16" x14ac:dyDescent="0.25">
      <c r="A12" s="1">
        <v>41522</v>
      </c>
      <c r="B12" s="40" t="s">
        <v>9</v>
      </c>
      <c r="C12" s="40" t="s">
        <v>161</v>
      </c>
      <c r="D12" s="40" t="s">
        <v>94</v>
      </c>
      <c r="E12" s="40" t="s">
        <v>10</v>
      </c>
      <c r="F12" s="40">
        <v>0.42</v>
      </c>
      <c r="G12" s="40">
        <v>34</v>
      </c>
      <c r="H12" s="40">
        <v>274</v>
      </c>
      <c r="I12" s="40">
        <v>7.08</v>
      </c>
      <c r="L12" s="40" t="str">
        <f>IF(LEFT(C12,1)="[",MID(C12,2,SEARCH("]",C12)-2),IF(LEFT(C12,1)="""",MID(C12,2,SEARCH("""",C12,2)-2),C12))</f>
        <v>onix 2013</v>
      </c>
      <c r="M12" s="40">
        <f>WEEKNUM(A12,2)</f>
        <v>36</v>
      </c>
    </row>
    <row r="13" spans="1:16" x14ac:dyDescent="0.25">
      <c r="A13" s="1">
        <v>41539</v>
      </c>
      <c r="B13" s="40" t="s">
        <v>9</v>
      </c>
      <c r="C13" s="40" t="s">
        <v>161</v>
      </c>
      <c r="D13" s="40" t="s">
        <v>94</v>
      </c>
      <c r="E13" s="40" t="s">
        <v>10</v>
      </c>
      <c r="F13" s="40">
        <v>0.42</v>
      </c>
      <c r="G13" s="40">
        <v>55</v>
      </c>
      <c r="H13" s="40">
        <v>333</v>
      </c>
      <c r="I13" s="40">
        <v>17.71</v>
      </c>
      <c r="L13" s="40" t="str">
        <f>IF(LEFT(C13,1)="[",MID(C13,2,SEARCH("]",C13)-2),IF(LEFT(C13,1)="""",MID(C13,2,SEARCH("""",C13,2)-2),C13))</f>
        <v>onix 2013</v>
      </c>
      <c r="M13" s="40">
        <f>WEEKNUM(A13,2)</f>
        <v>38</v>
      </c>
    </row>
    <row r="14" spans="1:16" x14ac:dyDescent="0.25">
      <c r="A14" s="1">
        <v>41544</v>
      </c>
      <c r="B14" s="40" t="s">
        <v>9</v>
      </c>
      <c r="C14" s="40" t="s">
        <v>161</v>
      </c>
      <c r="D14" s="40" t="s">
        <v>94</v>
      </c>
      <c r="E14" s="40" t="s">
        <v>10</v>
      </c>
      <c r="F14" s="40">
        <v>0.42</v>
      </c>
      <c r="G14" s="40">
        <v>86</v>
      </c>
      <c r="H14" s="40">
        <v>434</v>
      </c>
      <c r="I14" s="40">
        <v>28.77</v>
      </c>
      <c r="L14" s="40" t="str">
        <f>IF(LEFT(C14,1)="[",MID(C14,2,SEARCH("]",C14)-2),IF(LEFT(C14,1)="""",MID(C14,2,SEARCH("""",C14,2)-2),C14))</f>
        <v>onix 2013</v>
      </c>
      <c r="M14" s="40">
        <f>WEEKNUM(A14,2)</f>
        <v>39</v>
      </c>
    </row>
    <row r="15" spans="1:16" x14ac:dyDescent="0.25">
      <c r="A15" s="1">
        <v>41534</v>
      </c>
      <c r="B15" s="40" t="s">
        <v>9</v>
      </c>
      <c r="C15" s="40" t="s">
        <v>161</v>
      </c>
      <c r="D15" s="40" t="s">
        <v>94</v>
      </c>
      <c r="E15" s="40" t="s">
        <v>10</v>
      </c>
      <c r="F15" s="40">
        <v>0.42</v>
      </c>
      <c r="G15" s="40">
        <v>88</v>
      </c>
      <c r="H15" s="40">
        <v>425</v>
      </c>
      <c r="I15" s="40">
        <v>27.93</v>
      </c>
      <c r="L15" s="40" t="str">
        <f>IF(LEFT(C15,1)="[",MID(C15,2,SEARCH("]",C15)-2),IF(LEFT(C15,1)="""",MID(C15,2,SEARCH("""",C15,2)-2),C15))</f>
        <v>onix 2013</v>
      </c>
      <c r="M15" s="40">
        <f>WEEKNUM(A15,2)</f>
        <v>38</v>
      </c>
    </row>
    <row r="16" spans="1:16" x14ac:dyDescent="0.25">
      <c r="A16" s="1">
        <v>41541</v>
      </c>
      <c r="B16" s="40" t="s">
        <v>9</v>
      </c>
      <c r="C16" s="40" t="s">
        <v>161</v>
      </c>
      <c r="D16" s="40" t="s">
        <v>94</v>
      </c>
      <c r="E16" s="40" t="s">
        <v>10</v>
      </c>
      <c r="F16" s="40">
        <v>0.42</v>
      </c>
      <c r="G16" s="40">
        <v>67</v>
      </c>
      <c r="H16" s="40">
        <v>385</v>
      </c>
      <c r="I16" s="40">
        <v>23.16</v>
      </c>
      <c r="L16" s="40" t="str">
        <f>IF(LEFT(C16,1)="[",MID(C16,2,SEARCH("]",C16)-2),IF(LEFT(C16,1)="""",MID(C16,2,SEARCH("""",C16,2)-2),C16))</f>
        <v>onix 2013</v>
      </c>
      <c r="M16" s="40">
        <f>WEEKNUM(A16,2)</f>
        <v>39</v>
      </c>
    </row>
    <row r="17" spans="1:13" x14ac:dyDescent="0.25">
      <c r="A17" s="1">
        <v>41527</v>
      </c>
      <c r="B17" s="40" t="s">
        <v>9</v>
      </c>
      <c r="C17" s="40" t="s">
        <v>161</v>
      </c>
      <c r="D17" s="40" t="s">
        <v>94</v>
      </c>
      <c r="E17" s="40" t="s">
        <v>10</v>
      </c>
      <c r="F17" s="40">
        <v>0.42</v>
      </c>
      <c r="G17" s="40">
        <v>43</v>
      </c>
      <c r="H17" s="40">
        <v>281</v>
      </c>
      <c r="I17" s="40">
        <v>11.23</v>
      </c>
      <c r="L17" s="40" t="str">
        <f>IF(LEFT(C17,1)="[",MID(C17,2,SEARCH("]",C17)-2),IF(LEFT(C17,1)="""",MID(C17,2,SEARCH("""",C17,2)-2),C17))</f>
        <v>onix 2013</v>
      </c>
      <c r="M17" s="40">
        <f>WEEKNUM(A17,2)</f>
        <v>37</v>
      </c>
    </row>
    <row r="18" spans="1:13" x14ac:dyDescent="0.25">
      <c r="A18" s="1">
        <v>41524</v>
      </c>
      <c r="B18" s="40" t="s">
        <v>9</v>
      </c>
      <c r="C18" s="40" t="s">
        <v>161</v>
      </c>
      <c r="D18" s="40" t="s">
        <v>94</v>
      </c>
      <c r="E18" s="40" t="s">
        <v>10</v>
      </c>
      <c r="F18" s="40">
        <v>0.42</v>
      </c>
      <c r="G18" s="40">
        <v>35</v>
      </c>
      <c r="H18" s="40">
        <v>198</v>
      </c>
      <c r="I18" s="40">
        <v>6.6</v>
      </c>
      <c r="L18" s="40" t="str">
        <f>IF(LEFT(C18,1)="[",MID(C18,2,SEARCH("]",C18)-2),IF(LEFT(C18,1)="""",MID(C18,2,SEARCH("""",C18,2)-2),C18))</f>
        <v>onix 2013</v>
      </c>
      <c r="M18" s="40">
        <f>WEEKNUM(A18,2)</f>
        <v>36</v>
      </c>
    </row>
    <row r="19" spans="1:13" x14ac:dyDescent="0.25">
      <c r="A19" s="1">
        <v>41526</v>
      </c>
      <c r="B19" s="40" t="s">
        <v>9</v>
      </c>
      <c r="C19" s="40" t="s">
        <v>161</v>
      </c>
      <c r="D19" s="40" t="s">
        <v>94</v>
      </c>
      <c r="E19" s="40" t="s">
        <v>10</v>
      </c>
      <c r="F19" s="40">
        <v>0.42</v>
      </c>
      <c r="G19" s="40">
        <v>35</v>
      </c>
      <c r="H19" s="40">
        <v>335</v>
      </c>
      <c r="I19" s="40">
        <v>8.65</v>
      </c>
      <c r="L19" s="40" t="str">
        <f>IF(LEFT(C19,1)="[",MID(C19,2,SEARCH("]",C19)-2),IF(LEFT(C19,1)="""",MID(C19,2,SEARCH("""",C19,2)-2),C19))</f>
        <v>onix 2013</v>
      </c>
      <c r="M19" s="40">
        <f>WEEKNUM(A19,2)</f>
        <v>37</v>
      </c>
    </row>
    <row r="20" spans="1:13" x14ac:dyDescent="0.25">
      <c r="A20" s="1">
        <v>41517</v>
      </c>
      <c r="B20" s="40" t="s">
        <v>9</v>
      </c>
      <c r="C20" s="40" t="s">
        <v>161</v>
      </c>
      <c r="D20" s="40" t="s">
        <v>94</v>
      </c>
      <c r="E20" s="40" t="s">
        <v>10</v>
      </c>
      <c r="F20" s="40">
        <v>0.42</v>
      </c>
      <c r="G20" s="40">
        <v>41</v>
      </c>
      <c r="H20" s="40">
        <v>285</v>
      </c>
      <c r="I20" s="40">
        <v>10.61</v>
      </c>
      <c r="L20" s="40" t="str">
        <f>IF(LEFT(C20,1)="[",MID(C20,2,SEARCH("]",C20)-2),IF(LEFT(C20,1)="""",MID(C20,2,SEARCH("""",C20,2)-2),C20))</f>
        <v>onix 2013</v>
      </c>
      <c r="M20" s="40">
        <f>WEEKNUM(A20,2)</f>
        <v>35</v>
      </c>
    </row>
    <row r="21" spans="1:13" x14ac:dyDescent="0.25">
      <c r="A21" s="1">
        <v>41542</v>
      </c>
      <c r="B21" s="40" t="s">
        <v>9</v>
      </c>
      <c r="C21" s="40" t="s">
        <v>161</v>
      </c>
      <c r="D21" s="40" t="s">
        <v>94</v>
      </c>
      <c r="E21" s="40" t="s">
        <v>10</v>
      </c>
      <c r="F21" s="40">
        <v>0.42</v>
      </c>
      <c r="G21" s="40">
        <v>68</v>
      </c>
      <c r="H21" s="40">
        <v>403</v>
      </c>
      <c r="I21" s="40">
        <v>20.74</v>
      </c>
      <c r="L21" s="40" t="str">
        <f>IF(LEFT(C21,1)="[",MID(C21,2,SEARCH("]",C21)-2),IF(LEFT(C21,1)="""",MID(C21,2,SEARCH("""",C21,2)-2),C21))</f>
        <v>onix 2013</v>
      </c>
      <c r="M21" s="40">
        <f>WEEKNUM(A21,2)</f>
        <v>39</v>
      </c>
    </row>
    <row r="22" spans="1:13" x14ac:dyDescent="0.25">
      <c r="A22" s="1">
        <v>41521</v>
      </c>
      <c r="B22" s="40" t="s">
        <v>9</v>
      </c>
      <c r="C22" s="40" t="s">
        <v>161</v>
      </c>
      <c r="D22" s="40" t="s">
        <v>94</v>
      </c>
      <c r="E22" s="40" t="s">
        <v>10</v>
      </c>
      <c r="F22" s="40">
        <v>0.42</v>
      </c>
      <c r="G22" s="40">
        <v>40</v>
      </c>
      <c r="H22" s="40">
        <v>491</v>
      </c>
      <c r="I22" s="40">
        <v>10.18</v>
      </c>
      <c r="L22" s="40" t="str">
        <f>IF(LEFT(C22,1)="[",MID(C22,2,SEARCH("]",C22)-2),IF(LEFT(C22,1)="""",MID(C22,2,SEARCH("""",C22,2)-2),C22))</f>
        <v>onix 2013</v>
      </c>
      <c r="M22" s="40">
        <f>WEEKNUM(A22,2)</f>
        <v>36</v>
      </c>
    </row>
    <row r="23" spans="1:13" x14ac:dyDescent="0.25">
      <c r="A23" s="1">
        <v>41530</v>
      </c>
      <c r="B23" s="40" t="s">
        <v>9</v>
      </c>
      <c r="C23" s="40" t="s">
        <v>161</v>
      </c>
      <c r="D23" s="40" t="s">
        <v>94</v>
      </c>
      <c r="E23" s="40" t="s">
        <v>10</v>
      </c>
      <c r="F23" s="40">
        <v>0.42</v>
      </c>
      <c r="G23" s="40">
        <v>52</v>
      </c>
      <c r="H23" s="40">
        <v>345</v>
      </c>
      <c r="I23" s="40">
        <v>12.28</v>
      </c>
      <c r="L23" s="40" t="str">
        <f>IF(LEFT(C23,1)="[",MID(C23,2,SEARCH("]",C23)-2),IF(LEFT(C23,1)="""",MID(C23,2,SEARCH("""",C23,2)-2),C23))</f>
        <v>onix 2013</v>
      </c>
      <c r="M23" s="40">
        <f>WEEKNUM(A23,2)</f>
        <v>37</v>
      </c>
    </row>
    <row r="24" spans="1:13" x14ac:dyDescent="0.25">
      <c r="A24" s="1">
        <v>41515</v>
      </c>
      <c r="B24" s="40" t="s">
        <v>9</v>
      </c>
      <c r="C24" s="40" t="s">
        <v>161</v>
      </c>
      <c r="D24" s="40" t="s">
        <v>94</v>
      </c>
      <c r="E24" s="40" t="s">
        <v>10</v>
      </c>
      <c r="F24" s="40">
        <v>0.42</v>
      </c>
      <c r="G24" s="40">
        <v>47</v>
      </c>
      <c r="H24" s="40">
        <v>353</v>
      </c>
      <c r="I24" s="40">
        <v>13.03</v>
      </c>
      <c r="L24" s="40" t="str">
        <f>IF(LEFT(C24,1)="[",MID(C24,2,SEARCH("]",C24)-2),IF(LEFT(C24,1)="""",MID(C24,2,SEARCH("""",C24,2)-2),C24))</f>
        <v>onix 2013</v>
      </c>
      <c r="M24" s="40">
        <f>WEEKNUM(A24,2)</f>
        <v>35</v>
      </c>
    </row>
    <row r="25" spans="1:13" x14ac:dyDescent="0.25">
      <c r="A25" s="1">
        <v>41520</v>
      </c>
      <c r="B25" s="40" t="s">
        <v>9</v>
      </c>
      <c r="C25" s="40" t="s">
        <v>161</v>
      </c>
      <c r="D25" s="40" t="s">
        <v>94</v>
      </c>
      <c r="E25" s="40" t="s">
        <v>10</v>
      </c>
      <c r="F25" s="40">
        <v>0.42</v>
      </c>
      <c r="G25" s="40">
        <v>39</v>
      </c>
      <c r="H25" s="40">
        <v>367</v>
      </c>
      <c r="I25" s="40">
        <v>8.51</v>
      </c>
      <c r="L25" s="40" t="str">
        <f>IF(LEFT(C25,1)="[",MID(C25,2,SEARCH("]",C25)-2),IF(LEFT(C25,1)="""",MID(C25,2,SEARCH("""",C25,2)-2),C25))</f>
        <v>onix 2013</v>
      </c>
      <c r="M25" s="40">
        <f>WEEKNUM(A25,2)</f>
        <v>36</v>
      </c>
    </row>
    <row r="26" spans="1:13" x14ac:dyDescent="0.25">
      <c r="A26" s="1">
        <v>41523</v>
      </c>
      <c r="B26" s="40" t="s">
        <v>9</v>
      </c>
      <c r="C26" s="40" t="s">
        <v>161</v>
      </c>
      <c r="D26" s="40" t="s">
        <v>94</v>
      </c>
      <c r="E26" s="40" t="s">
        <v>10</v>
      </c>
      <c r="F26" s="40">
        <v>0.42</v>
      </c>
      <c r="G26" s="40">
        <v>47</v>
      </c>
      <c r="H26" s="40">
        <v>227</v>
      </c>
      <c r="I26" s="40">
        <v>8.82</v>
      </c>
      <c r="L26" s="40" t="str">
        <f>IF(LEFT(C26,1)="[",MID(C26,2,SEARCH("]",C26)-2),IF(LEFT(C26,1)="""",MID(C26,2,SEARCH("""",C26,2)-2),C26))</f>
        <v>onix 2013</v>
      </c>
      <c r="M26" s="40">
        <f>WEEKNUM(A26,2)</f>
        <v>36</v>
      </c>
    </row>
    <row r="27" spans="1:13" x14ac:dyDescent="0.25">
      <c r="A27" s="1">
        <v>41531</v>
      </c>
      <c r="B27" s="40" t="s">
        <v>9</v>
      </c>
      <c r="C27" s="40" t="s">
        <v>161</v>
      </c>
      <c r="D27" s="40" t="s">
        <v>94</v>
      </c>
      <c r="E27" s="40" t="s">
        <v>10</v>
      </c>
      <c r="F27" s="40">
        <v>0.42</v>
      </c>
      <c r="G27" s="40">
        <v>34</v>
      </c>
      <c r="H27" s="40">
        <v>270</v>
      </c>
      <c r="I27" s="40">
        <v>7.52</v>
      </c>
      <c r="L27" s="40" t="str">
        <f>IF(LEFT(C27,1)="[",MID(C27,2,SEARCH("]",C27)-2),IF(LEFT(C27,1)="""",MID(C27,2,SEARCH("""",C27,2)-2),C27))</f>
        <v>onix 2013</v>
      </c>
      <c r="M27" s="40">
        <f>WEEKNUM(A27,2)</f>
        <v>37</v>
      </c>
    </row>
    <row r="28" spans="1:13" x14ac:dyDescent="0.25">
      <c r="A28" s="1">
        <v>41528</v>
      </c>
      <c r="B28" s="40" t="s">
        <v>9</v>
      </c>
      <c r="C28" s="40" t="s">
        <v>161</v>
      </c>
      <c r="D28" s="40" t="s">
        <v>94</v>
      </c>
      <c r="E28" s="40" t="s">
        <v>10</v>
      </c>
      <c r="F28" s="40">
        <v>0.42</v>
      </c>
      <c r="G28" s="40">
        <v>47</v>
      </c>
      <c r="H28" s="40">
        <v>277</v>
      </c>
      <c r="I28" s="40">
        <v>10.79</v>
      </c>
      <c r="L28" s="40" t="str">
        <f>IF(LEFT(C28,1)="[",MID(C28,2,SEARCH("]",C28)-2),IF(LEFT(C28,1)="""",MID(C28,2,SEARCH("""",C28,2)-2),C28))</f>
        <v>onix 2013</v>
      </c>
      <c r="M28" s="40">
        <f>WEEKNUM(A28,2)</f>
        <v>37</v>
      </c>
    </row>
    <row r="29" spans="1:13" x14ac:dyDescent="0.25">
      <c r="A29" s="1">
        <v>41543</v>
      </c>
      <c r="B29" s="40" t="s">
        <v>9</v>
      </c>
      <c r="C29" s="40" t="s">
        <v>161</v>
      </c>
      <c r="D29" s="40" t="s">
        <v>94</v>
      </c>
      <c r="E29" s="40" t="s">
        <v>10</v>
      </c>
      <c r="F29" s="40">
        <v>0.42</v>
      </c>
      <c r="G29" s="40">
        <v>78</v>
      </c>
      <c r="H29" s="40">
        <v>409</v>
      </c>
      <c r="I29" s="40">
        <v>26.23</v>
      </c>
      <c r="L29" s="40" t="str">
        <f>IF(LEFT(C29,1)="[",MID(C29,2,SEARCH("]",C29)-2),IF(LEFT(C29,1)="""",MID(C29,2,SEARCH("""",C29,2)-2),C29))</f>
        <v>onix 2013</v>
      </c>
      <c r="M29" s="40">
        <f>WEEKNUM(A29,2)</f>
        <v>39</v>
      </c>
    </row>
    <row r="30" spans="1:13" x14ac:dyDescent="0.25">
      <c r="A30" s="1">
        <v>41519</v>
      </c>
      <c r="B30" s="40" t="s">
        <v>9</v>
      </c>
      <c r="C30" s="40" t="s">
        <v>161</v>
      </c>
      <c r="D30" s="40" t="s">
        <v>94</v>
      </c>
      <c r="E30" s="40" t="s">
        <v>10</v>
      </c>
      <c r="F30" s="40">
        <v>0.42</v>
      </c>
      <c r="G30" s="40">
        <v>44</v>
      </c>
      <c r="H30" s="40">
        <v>350</v>
      </c>
      <c r="I30" s="40">
        <v>11.14</v>
      </c>
      <c r="L30" s="40" t="str">
        <f>IF(LEFT(C30,1)="[",MID(C30,2,SEARCH("]",C30)-2),IF(LEFT(C30,1)="""",MID(C30,2,SEARCH("""",C30,2)-2),C30))</f>
        <v>onix 2013</v>
      </c>
      <c r="M30" s="40">
        <f>WEEKNUM(A30,2)</f>
        <v>36</v>
      </c>
    </row>
    <row r="31" spans="1:13" x14ac:dyDescent="0.25">
      <c r="A31" s="1">
        <v>41540</v>
      </c>
      <c r="B31" s="40" t="s">
        <v>9</v>
      </c>
      <c r="C31" s="40" t="s">
        <v>161</v>
      </c>
      <c r="D31" s="40" t="s">
        <v>94</v>
      </c>
      <c r="E31" s="40" t="s">
        <v>10</v>
      </c>
      <c r="F31" s="40">
        <v>0.42</v>
      </c>
      <c r="G31" s="40">
        <v>71</v>
      </c>
      <c r="H31" s="40">
        <v>405</v>
      </c>
      <c r="I31" s="40">
        <v>22.47</v>
      </c>
      <c r="L31" s="40" t="str">
        <f>IF(LEFT(C31,1)="[",MID(C31,2,SEARCH("]",C31)-2),IF(LEFT(C31,1)="""",MID(C31,2,SEARCH("""",C31,2)-2),C31))</f>
        <v>onix 2013</v>
      </c>
      <c r="M31" s="40">
        <f>WEEKNUM(A31,2)</f>
        <v>39</v>
      </c>
    </row>
    <row r="32" spans="1:13" x14ac:dyDescent="0.25">
      <c r="A32" s="1">
        <v>41545</v>
      </c>
      <c r="B32" s="40" t="s">
        <v>9</v>
      </c>
      <c r="C32" s="40" t="s">
        <v>161</v>
      </c>
      <c r="D32" s="40" t="s">
        <v>94</v>
      </c>
      <c r="E32" s="40" t="s">
        <v>10</v>
      </c>
      <c r="F32" s="40">
        <v>0.42</v>
      </c>
      <c r="G32" s="40">
        <v>72</v>
      </c>
      <c r="H32" s="40">
        <v>375</v>
      </c>
      <c r="I32" s="40">
        <v>22.09</v>
      </c>
      <c r="L32" s="40" t="str">
        <f>IF(LEFT(C32,1)="[",MID(C32,2,SEARCH("]",C32)-2),IF(LEFT(C32,1)="""",MID(C32,2,SEARCH("""",C32,2)-2),C32))</f>
        <v>onix 2013</v>
      </c>
      <c r="M32" s="40">
        <f>WEEKNUM(A32,2)</f>
        <v>39</v>
      </c>
    </row>
    <row r="33" spans="1:13" x14ac:dyDescent="0.25">
      <c r="A33" s="1">
        <v>41514</v>
      </c>
      <c r="B33" s="40" t="s">
        <v>9</v>
      </c>
      <c r="C33" s="40" t="s">
        <v>161</v>
      </c>
      <c r="D33" s="40" t="s">
        <v>94</v>
      </c>
      <c r="E33" s="40" t="s">
        <v>10</v>
      </c>
      <c r="F33" s="40">
        <v>0.42</v>
      </c>
      <c r="G33" s="40">
        <v>41</v>
      </c>
      <c r="H33" s="40">
        <v>402</v>
      </c>
      <c r="I33" s="40">
        <v>9.57</v>
      </c>
      <c r="L33" s="40" t="str">
        <f>IF(LEFT(C33,1)="[",MID(C33,2,SEARCH("]",C33)-2),IF(LEFT(C33,1)="""",MID(C33,2,SEARCH("""",C33,2)-2),C33))</f>
        <v>onix 2013</v>
      </c>
      <c r="M33" s="40">
        <f>WEEKNUM(A33,2)</f>
        <v>35</v>
      </c>
    </row>
    <row r="34" spans="1:13" x14ac:dyDescent="0.25">
      <c r="A34" s="1">
        <v>41537</v>
      </c>
      <c r="B34" s="40" t="s">
        <v>9</v>
      </c>
      <c r="C34" s="40" t="s">
        <v>161</v>
      </c>
      <c r="D34" s="40" t="s">
        <v>94</v>
      </c>
      <c r="E34" s="40" t="s">
        <v>10</v>
      </c>
      <c r="F34" s="40">
        <v>0.42</v>
      </c>
      <c r="G34" s="40">
        <v>55</v>
      </c>
      <c r="H34" s="40">
        <v>367</v>
      </c>
      <c r="I34" s="40">
        <v>18.96</v>
      </c>
      <c r="L34" s="40" t="str">
        <f>IF(LEFT(C34,1)="[",MID(C34,2,SEARCH("]",C34)-2),IF(LEFT(C34,1)="""",MID(C34,2,SEARCH("""",C34,2)-2),C34))</f>
        <v>onix 2013</v>
      </c>
      <c r="M34" s="40">
        <f>WEEKNUM(A34,2)</f>
        <v>38</v>
      </c>
    </row>
    <row r="35" spans="1:13" x14ac:dyDescent="0.25">
      <c r="A35" s="1">
        <v>41538</v>
      </c>
      <c r="B35" s="40" t="s">
        <v>9</v>
      </c>
      <c r="C35" s="40" t="s">
        <v>161</v>
      </c>
      <c r="D35" s="40" t="s">
        <v>94</v>
      </c>
      <c r="E35" s="40" t="s">
        <v>10</v>
      </c>
      <c r="F35" s="40">
        <v>0.42</v>
      </c>
      <c r="G35" s="40">
        <v>42</v>
      </c>
      <c r="H35" s="40">
        <v>244</v>
      </c>
      <c r="I35" s="40">
        <v>13.43</v>
      </c>
      <c r="L35" s="40" t="str">
        <f>IF(LEFT(C35,1)="[",MID(C35,2,SEARCH("]",C35)-2),IF(LEFT(C35,1)="""",MID(C35,2,SEARCH("""",C35,2)-2),C35))</f>
        <v>onix 2013</v>
      </c>
      <c r="M35" s="40">
        <f>WEEKNUM(A35,2)</f>
        <v>38</v>
      </c>
    </row>
    <row r="36" spans="1:13" x14ac:dyDescent="0.25">
      <c r="A36" s="1">
        <v>41537</v>
      </c>
      <c r="B36" s="40" t="s">
        <v>9</v>
      </c>
      <c r="C36" s="40" t="s">
        <v>234</v>
      </c>
      <c r="D36" s="40" t="s">
        <v>149</v>
      </c>
      <c r="E36" s="40" t="s">
        <v>10</v>
      </c>
      <c r="F36" s="40">
        <v>0.65</v>
      </c>
      <c r="G36" s="40">
        <v>122</v>
      </c>
      <c r="H36" s="40">
        <v>452</v>
      </c>
      <c r="I36" s="40">
        <v>49.21</v>
      </c>
      <c r="L36" s="40" t="str">
        <f>IF(LEFT(C36,1)="[",MID(C36,2,SEARCH("]",C36)-2),IF(LEFT(C36,1)="""",MID(C36,2,SEARCH("""",C36,2)-2),C36))</f>
        <v>Onix chevrolet</v>
      </c>
      <c r="M36" s="40">
        <f>WEEKNUM(A36,2)</f>
        <v>38</v>
      </c>
    </row>
    <row r="37" spans="1:13" x14ac:dyDescent="0.25">
      <c r="A37" s="1">
        <v>41525</v>
      </c>
      <c r="B37" s="40" t="s">
        <v>9</v>
      </c>
      <c r="C37" s="40" t="s">
        <v>234</v>
      </c>
      <c r="D37" s="40" t="s">
        <v>149</v>
      </c>
      <c r="E37" s="40" t="s">
        <v>10</v>
      </c>
      <c r="F37" s="40">
        <v>0.65</v>
      </c>
      <c r="G37" s="40">
        <v>184</v>
      </c>
      <c r="H37" s="40">
        <v>767</v>
      </c>
      <c r="I37" s="40">
        <v>11.77</v>
      </c>
      <c r="L37" s="40" t="str">
        <f>IF(LEFT(C37,1)="[",MID(C37,2,SEARCH("]",C37)-2),IF(LEFT(C37,1)="""",MID(C37,2,SEARCH("""",C37,2)-2),C37))</f>
        <v>Onix chevrolet</v>
      </c>
      <c r="M37" s="40">
        <f>WEEKNUM(A37,2)</f>
        <v>36</v>
      </c>
    </row>
    <row r="38" spans="1:13" x14ac:dyDescent="0.25">
      <c r="A38" s="1">
        <v>41522</v>
      </c>
      <c r="B38" s="40" t="s">
        <v>9</v>
      </c>
      <c r="C38" s="40" t="s">
        <v>234</v>
      </c>
      <c r="D38" s="40" t="s">
        <v>149</v>
      </c>
      <c r="E38" s="40" t="s">
        <v>10</v>
      </c>
      <c r="F38" s="40">
        <v>0.65</v>
      </c>
      <c r="G38" s="40">
        <v>117</v>
      </c>
      <c r="H38" s="40">
        <v>610</v>
      </c>
      <c r="I38" s="40">
        <v>7.37</v>
      </c>
      <c r="L38" s="40" t="str">
        <f>IF(LEFT(C38,1)="[",MID(C38,2,SEARCH("]",C38)-2),IF(LEFT(C38,1)="""",MID(C38,2,SEARCH("""",C38,2)-2),C38))</f>
        <v>Onix chevrolet</v>
      </c>
      <c r="M38" s="40">
        <f>WEEKNUM(A38,2)</f>
        <v>36</v>
      </c>
    </row>
    <row r="39" spans="1:13" x14ac:dyDescent="0.25">
      <c r="A39" s="1">
        <v>41524</v>
      </c>
      <c r="B39" s="40" t="s">
        <v>9</v>
      </c>
      <c r="C39" s="40" t="s">
        <v>234</v>
      </c>
      <c r="D39" s="40" t="s">
        <v>149</v>
      </c>
      <c r="E39" s="40" t="s">
        <v>10</v>
      </c>
      <c r="F39" s="40">
        <v>0.65</v>
      </c>
      <c r="G39" s="40">
        <v>127</v>
      </c>
      <c r="H39" s="40">
        <v>556</v>
      </c>
      <c r="I39" s="40">
        <v>8.59</v>
      </c>
      <c r="L39" s="40" t="str">
        <f>IF(LEFT(C39,1)="[",MID(C39,2,SEARCH("]",C39)-2),IF(LEFT(C39,1)="""",MID(C39,2,SEARCH("""",C39,2)-2),C39))</f>
        <v>Onix chevrolet</v>
      </c>
      <c r="M39" s="40">
        <f>WEEKNUM(A39,2)</f>
        <v>36</v>
      </c>
    </row>
    <row r="40" spans="1:13" x14ac:dyDescent="0.25">
      <c r="A40" s="1">
        <v>41527</v>
      </c>
      <c r="B40" s="40" t="s">
        <v>9</v>
      </c>
      <c r="C40" s="40" t="s">
        <v>234</v>
      </c>
      <c r="D40" s="40" t="s">
        <v>149</v>
      </c>
      <c r="E40" s="40" t="s">
        <v>10</v>
      </c>
      <c r="F40" s="40">
        <v>0.65</v>
      </c>
      <c r="G40" s="40">
        <v>162</v>
      </c>
      <c r="H40" s="40">
        <v>738</v>
      </c>
      <c r="I40" s="40">
        <v>12.04</v>
      </c>
      <c r="L40" s="40" t="str">
        <f>IF(LEFT(C40,1)="[",MID(C40,2,SEARCH("]",C40)-2),IF(LEFT(C40,1)="""",MID(C40,2,SEARCH("""",C40,2)-2),C40))</f>
        <v>Onix chevrolet</v>
      </c>
      <c r="M40" s="40">
        <f>WEEKNUM(A40,2)</f>
        <v>37</v>
      </c>
    </row>
    <row r="41" spans="1:13" x14ac:dyDescent="0.25">
      <c r="A41" s="1">
        <v>41543</v>
      </c>
      <c r="B41" s="40" t="s">
        <v>9</v>
      </c>
      <c r="C41" s="40" t="s">
        <v>234</v>
      </c>
      <c r="D41" s="40" t="s">
        <v>149</v>
      </c>
      <c r="E41" s="40" t="s">
        <v>10</v>
      </c>
      <c r="F41" s="40">
        <v>0.65</v>
      </c>
      <c r="G41" s="40">
        <v>128</v>
      </c>
      <c r="H41" s="40">
        <v>554</v>
      </c>
      <c r="I41" s="40">
        <v>41.76</v>
      </c>
      <c r="L41" s="40" t="str">
        <f>IF(LEFT(C41,1)="[",MID(C41,2,SEARCH("]",C41)-2),IF(LEFT(C41,1)="""",MID(C41,2,SEARCH("""",C41,2)-2),C41))</f>
        <v>Onix chevrolet</v>
      </c>
      <c r="M41" s="40">
        <f>WEEKNUM(A41,2)</f>
        <v>39</v>
      </c>
    </row>
    <row r="42" spans="1:13" x14ac:dyDescent="0.25">
      <c r="A42" s="1">
        <v>41515</v>
      </c>
      <c r="B42" s="40" t="s">
        <v>9</v>
      </c>
      <c r="C42" s="40" t="s">
        <v>234</v>
      </c>
      <c r="D42" s="40" t="s">
        <v>149</v>
      </c>
      <c r="E42" s="40" t="s">
        <v>10</v>
      </c>
      <c r="F42" s="40">
        <v>0.65</v>
      </c>
      <c r="G42" s="40">
        <v>180</v>
      </c>
      <c r="H42" s="40">
        <v>753</v>
      </c>
      <c r="I42" s="40">
        <v>26.12</v>
      </c>
      <c r="L42" s="40" t="str">
        <f>IF(LEFT(C42,1)="[",MID(C42,2,SEARCH("]",C42)-2),IF(LEFT(C42,1)="""",MID(C42,2,SEARCH("""",C42,2)-2),C42))</f>
        <v>Onix chevrolet</v>
      </c>
      <c r="M42" s="40">
        <f>WEEKNUM(A42,2)</f>
        <v>35</v>
      </c>
    </row>
    <row r="43" spans="1:13" x14ac:dyDescent="0.25">
      <c r="A43" s="1">
        <v>41514</v>
      </c>
      <c r="B43" s="40" t="s">
        <v>9</v>
      </c>
      <c r="C43" s="40" t="s">
        <v>234</v>
      </c>
      <c r="D43" s="40" t="s">
        <v>149</v>
      </c>
      <c r="E43" s="40" t="s">
        <v>10</v>
      </c>
      <c r="F43" s="40">
        <v>0.65</v>
      </c>
      <c r="G43" s="40">
        <v>113</v>
      </c>
      <c r="H43" s="40">
        <v>558</v>
      </c>
      <c r="I43" s="40">
        <v>15.86</v>
      </c>
      <c r="L43" s="40" t="str">
        <f>IF(LEFT(C43,1)="[",MID(C43,2,SEARCH("]",C43)-2),IF(LEFT(C43,1)="""",MID(C43,2,SEARCH("""",C43,2)-2),C43))</f>
        <v>Onix chevrolet</v>
      </c>
      <c r="M43" s="40">
        <f>WEEKNUM(A43,2)</f>
        <v>35</v>
      </c>
    </row>
    <row r="44" spans="1:13" x14ac:dyDescent="0.25">
      <c r="A44" s="1">
        <v>41538</v>
      </c>
      <c r="B44" s="40" t="s">
        <v>9</v>
      </c>
      <c r="C44" s="40" t="s">
        <v>234</v>
      </c>
      <c r="D44" s="40" t="s">
        <v>149</v>
      </c>
      <c r="E44" s="40" t="s">
        <v>10</v>
      </c>
      <c r="F44" s="40">
        <v>0.65</v>
      </c>
      <c r="G44" s="40">
        <v>91</v>
      </c>
      <c r="H44" s="40">
        <v>391</v>
      </c>
      <c r="I44" s="40">
        <v>35.43</v>
      </c>
      <c r="L44" s="40" t="str">
        <f>IF(LEFT(C44,1)="[",MID(C44,2,SEARCH("]",C44)-2),IF(LEFT(C44,1)="""",MID(C44,2,SEARCH("""",C44,2)-2),C44))</f>
        <v>Onix chevrolet</v>
      </c>
      <c r="M44" s="40">
        <f>WEEKNUM(A44,2)</f>
        <v>38</v>
      </c>
    </row>
    <row r="45" spans="1:13" x14ac:dyDescent="0.25">
      <c r="A45" s="1">
        <v>41529</v>
      </c>
      <c r="B45" s="40" t="s">
        <v>9</v>
      </c>
      <c r="C45" s="40" t="s">
        <v>234</v>
      </c>
      <c r="D45" s="40" t="s">
        <v>149</v>
      </c>
      <c r="E45" s="40" t="s">
        <v>10</v>
      </c>
      <c r="F45" s="40">
        <v>0.65</v>
      </c>
      <c r="G45" s="40">
        <v>108</v>
      </c>
      <c r="H45" s="40">
        <v>577</v>
      </c>
      <c r="I45" s="40">
        <v>7.71</v>
      </c>
      <c r="L45" s="40" t="str">
        <f>IF(LEFT(C45,1)="[",MID(C45,2,SEARCH("]",C45)-2),IF(LEFT(C45,1)="""",MID(C45,2,SEARCH("""",C45,2)-2),C45))</f>
        <v>Onix chevrolet</v>
      </c>
      <c r="M45" s="40">
        <f>WEEKNUM(A45,2)</f>
        <v>37</v>
      </c>
    </row>
    <row r="46" spans="1:13" x14ac:dyDescent="0.25">
      <c r="A46" s="1">
        <v>41542</v>
      </c>
      <c r="B46" s="40" t="s">
        <v>9</v>
      </c>
      <c r="C46" s="40" t="s">
        <v>234</v>
      </c>
      <c r="D46" s="40" t="s">
        <v>149</v>
      </c>
      <c r="E46" s="40" t="s">
        <v>10</v>
      </c>
      <c r="F46" s="40">
        <v>0.65</v>
      </c>
      <c r="G46" s="40">
        <v>121</v>
      </c>
      <c r="H46" s="40">
        <v>535</v>
      </c>
      <c r="I46" s="40">
        <v>41.89</v>
      </c>
      <c r="L46" s="40" t="str">
        <f>IF(LEFT(C46,1)="[",MID(C46,2,SEARCH("]",C46)-2),IF(LEFT(C46,1)="""",MID(C46,2,SEARCH("""",C46,2)-2),C46))</f>
        <v>Onix chevrolet</v>
      </c>
      <c r="M46" s="40">
        <f>WEEKNUM(A46,2)</f>
        <v>39</v>
      </c>
    </row>
    <row r="47" spans="1:13" x14ac:dyDescent="0.25">
      <c r="A47" s="1">
        <v>41521</v>
      </c>
      <c r="B47" s="40" t="s">
        <v>9</v>
      </c>
      <c r="C47" s="40" t="s">
        <v>234</v>
      </c>
      <c r="D47" s="40" t="s">
        <v>149</v>
      </c>
      <c r="E47" s="40" t="s">
        <v>10</v>
      </c>
      <c r="F47" s="40">
        <v>0.65</v>
      </c>
      <c r="G47" s="40">
        <v>153</v>
      </c>
      <c r="H47" s="40">
        <v>691</v>
      </c>
      <c r="I47" s="40">
        <v>8.9</v>
      </c>
      <c r="L47" s="40" t="str">
        <f>IF(LEFT(C47,1)="[",MID(C47,2,SEARCH("]",C47)-2),IF(LEFT(C47,1)="""",MID(C47,2,SEARCH("""",C47,2)-2),C47))</f>
        <v>Onix chevrolet</v>
      </c>
      <c r="M47" s="40">
        <f>WEEKNUM(A47,2)</f>
        <v>36</v>
      </c>
    </row>
    <row r="48" spans="1:13" x14ac:dyDescent="0.25">
      <c r="A48" s="1">
        <v>41523</v>
      </c>
      <c r="B48" s="40" t="s">
        <v>9</v>
      </c>
      <c r="C48" s="40" t="s">
        <v>234</v>
      </c>
      <c r="D48" s="40" t="s">
        <v>149</v>
      </c>
      <c r="E48" s="40" t="s">
        <v>10</v>
      </c>
      <c r="F48" s="40">
        <v>0.65</v>
      </c>
      <c r="G48" s="40">
        <v>159</v>
      </c>
      <c r="H48" s="40">
        <v>629</v>
      </c>
      <c r="I48" s="40">
        <v>9.86</v>
      </c>
      <c r="L48" s="40" t="str">
        <f>IF(LEFT(C48,1)="[",MID(C48,2,SEARCH("]",C48)-2),IF(LEFT(C48,1)="""",MID(C48,2,SEARCH("""",C48,2)-2),C48))</f>
        <v>Onix chevrolet</v>
      </c>
      <c r="M48" s="40">
        <f>WEEKNUM(A48,2)</f>
        <v>36</v>
      </c>
    </row>
    <row r="49" spans="1:13" x14ac:dyDescent="0.25">
      <c r="A49" s="1">
        <v>41519</v>
      </c>
      <c r="B49" s="40" t="s">
        <v>9</v>
      </c>
      <c r="C49" s="40" t="s">
        <v>234</v>
      </c>
      <c r="D49" s="40" t="s">
        <v>149</v>
      </c>
      <c r="E49" s="40" t="s">
        <v>10</v>
      </c>
      <c r="F49" s="40">
        <v>0.65</v>
      </c>
      <c r="G49" s="40">
        <v>182</v>
      </c>
      <c r="H49" s="40">
        <v>755</v>
      </c>
      <c r="I49" s="40">
        <v>11.57</v>
      </c>
      <c r="L49" s="40" t="str">
        <f>IF(LEFT(C49,1)="[",MID(C49,2,SEARCH("]",C49)-2),IF(LEFT(C49,1)="""",MID(C49,2,SEARCH("""",C49,2)-2),C49))</f>
        <v>Onix chevrolet</v>
      </c>
      <c r="M49" s="40">
        <f>WEEKNUM(A49,2)</f>
        <v>36</v>
      </c>
    </row>
    <row r="50" spans="1:13" x14ac:dyDescent="0.25">
      <c r="A50" s="1">
        <v>41544</v>
      </c>
      <c r="B50" s="40" t="s">
        <v>9</v>
      </c>
      <c r="C50" s="40" t="s">
        <v>234</v>
      </c>
      <c r="D50" s="40" t="s">
        <v>149</v>
      </c>
      <c r="E50" s="40" t="s">
        <v>10</v>
      </c>
      <c r="F50" s="40">
        <v>0.65</v>
      </c>
      <c r="G50" s="40">
        <v>124</v>
      </c>
      <c r="H50" s="40">
        <v>473</v>
      </c>
      <c r="I50" s="40">
        <v>42.1</v>
      </c>
      <c r="L50" s="40" t="str">
        <f>IF(LEFT(C50,1)="[",MID(C50,2,SEARCH("]",C50)-2),IF(LEFT(C50,1)="""",MID(C50,2,SEARCH("""",C50,2)-2),C50))</f>
        <v>Onix chevrolet</v>
      </c>
      <c r="M50" s="40">
        <f>WEEKNUM(A50,2)</f>
        <v>39</v>
      </c>
    </row>
    <row r="51" spans="1:13" x14ac:dyDescent="0.25">
      <c r="A51" s="1">
        <v>41531</v>
      </c>
      <c r="B51" s="40" t="s">
        <v>9</v>
      </c>
      <c r="C51" s="40" t="s">
        <v>234</v>
      </c>
      <c r="D51" s="40" t="s">
        <v>149</v>
      </c>
      <c r="E51" s="40" t="s">
        <v>10</v>
      </c>
      <c r="F51" s="40">
        <v>0.65</v>
      </c>
      <c r="G51" s="40">
        <v>122</v>
      </c>
      <c r="H51" s="40">
        <v>545</v>
      </c>
      <c r="I51" s="40">
        <v>10.17</v>
      </c>
      <c r="L51" s="40" t="str">
        <f>IF(LEFT(C51,1)="[",MID(C51,2,SEARCH("]",C51)-2),IF(LEFT(C51,1)="""",MID(C51,2,SEARCH("""",C51,2)-2),C51))</f>
        <v>Onix chevrolet</v>
      </c>
      <c r="M51" s="40">
        <f>WEEKNUM(A51,2)</f>
        <v>37</v>
      </c>
    </row>
    <row r="52" spans="1:13" x14ac:dyDescent="0.25">
      <c r="A52" s="1">
        <v>41540</v>
      </c>
      <c r="B52" s="40" t="s">
        <v>9</v>
      </c>
      <c r="C52" s="40" t="s">
        <v>234</v>
      </c>
      <c r="D52" s="40" t="s">
        <v>149</v>
      </c>
      <c r="E52" s="40" t="s">
        <v>10</v>
      </c>
      <c r="F52" s="40">
        <v>0.65</v>
      </c>
      <c r="G52" s="40">
        <v>137</v>
      </c>
      <c r="H52" s="40">
        <v>571</v>
      </c>
      <c r="I52" s="40">
        <v>47.3</v>
      </c>
      <c r="L52" s="40" t="str">
        <f>IF(LEFT(C52,1)="[",MID(C52,2,SEARCH("]",C52)-2),IF(LEFT(C52,1)="""",MID(C52,2,SEARCH("""",C52,2)-2),C52))</f>
        <v>Onix chevrolet</v>
      </c>
      <c r="M52" s="40">
        <f>WEEKNUM(A52,2)</f>
        <v>39</v>
      </c>
    </row>
    <row r="53" spans="1:13" x14ac:dyDescent="0.25">
      <c r="A53" s="1">
        <v>41536</v>
      </c>
      <c r="B53" s="40" t="s">
        <v>9</v>
      </c>
      <c r="C53" s="40" t="s">
        <v>234</v>
      </c>
      <c r="D53" s="40" t="s">
        <v>149</v>
      </c>
      <c r="E53" s="40" t="s">
        <v>10</v>
      </c>
      <c r="F53" s="40">
        <v>0.65</v>
      </c>
      <c r="G53" s="40">
        <v>103</v>
      </c>
      <c r="H53" s="40">
        <v>502</v>
      </c>
      <c r="I53" s="40">
        <v>30.9</v>
      </c>
      <c r="L53" s="40" t="str">
        <f>IF(LEFT(C53,1)="[",MID(C53,2,SEARCH("]",C53)-2),IF(LEFT(C53,1)="""",MID(C53,2,SEARCH("""",C53,2)-2),C53))</f>
        <v>Onix chevrolet</v>
      </c>
      <c r="M53" s="40">
        <f>WEEKNUM(A53,2)</f>
        <v>38</v>
      </c>
    </row>
    <row r="54" spans="1:13" x14ac:dyDescent="0.25">
      <c r="A54" s="1">
        <v>41518</v>
      </c>
      <c r="B54" s="40" t="s">
        <v>9</v>
      </c>
      <c r="C54" s="40" t="s">
        <v>234</v>
      </c>
      <c r="D54" s="40" t="s">
        <v>149</v>
      </c>
      <c r="E54" s="40" t="s">
        <v>10</v>
      </c>
      <c r="F54" s="40">
        <v>0.65</v>
      </c>
      <c r="G54" s="40">
        <v>180</v>
      </c>
      <c r="H54" s="40">
        <v>687</v>
      </c>
      <c r="I54" s="40">
        <v>24.18</v>
      </c>
      <c r="L54" s="40" t="str">
        <f>IF(LEFT(C54,1)="[",MID(C54,2,SEARCH("]",C54)-2),IF(LEFT(C54,1)="""",MID(C54,2,SEARCH("""",C54,2)-2),C54))</f>
        <v>Onix chevrolet</v>
      </c>
      <c r="M54" s="40">
        <f>WEEKNUM(A54,2)</f>
        <v>35</v>
      </c>
    </row>
    <row r="55" spans="1:13" x14ac:dyDescent="0.25">
      <c r="A55" s="1">
        <v>41539</v>
      </c>
      <c r="B55" s="40" t="s">
        <v>9</v>
      </c>
      <c r="C55" s="40" t="s">
        <v>234</v>
      </c>
      <c r="D55" s="40" t="s">
        <v>149</v>
      </c>
      <c r="E55" s="40" t="s">
        <v>10</v>
      </c>
      <c r="F55" s="40">
        <v>0.65</v>
      </c>
      <c r="G55" s="40">
        <v>136</v>
      </c>
      <c r="H55" s="40">
        <v>494</v>
      </c>
      <c r="I55" s="40">
        <v>48.5</v>
      </c>
      <c r="L55" s="40" t="str">
        <f>IF(LEFT(C55,1)="[",MID(C55,2,SEARCH("]",C55)-2),IF(LEFT(C55,1)="""",MID(C55,2,SEARCH("""",C55,2)-2),C55))</f>
        <v>Onix chevrolet</v>
      </c>
      <c r="M55" s="40">
        <f>WEEKNUM(A55,2)</f>
        <v>38</v>
      </c>
    </row>
    <row r="56" spans="1:13" x14ac:dyDescent="0.25">
      <c r="A56" s="1">
        <v>41541</v>
      </c>
      <c r="B56" s="40" t="s">
        <v>9</v>
      </c>
      <c r="C56" s="40" t="s">
        <v>234</v>
      </c>
      <c r="D56" s="40" t="s">
        <v>149</v>
      </c>
      <c r="E56" s="40" t="s">
        <v>10</v>
      </c>
      <c r="F56" s="40">
        <v>0.65</v>
      </c>
      <c r="G56" s="40">
        <v>126</v>
      </c>
      <c r="H56" s="40">
        <v>563</v>
      </c>
      <c r="I56" s="40">
        <v>44.33</v>
      </c>
      <c r="L56" s="40" t="str">
        <f>IF(LEFT(C56,1)="[",MID(C56,2,SEARCH("]",C56)-2),IF(LEFT(C56,1)="""",MID(C56,2,SEARCH("""",C56,2)-2),C56))</f>
        <v>Onix chevrolet</v>
      </c>
      <c r="M56" s="40">
        <f>WEEKNUM(A56,2)</f>
        <v>39</v>
      </c>
    </row>
    <row r="57" spans="1:13" x14ac:dyDescent="0.25">
      <c r="A57" s="1">
        <v>41546</v>
      </c>
      <c r="B57" s="40" t="s">
        <v>9</v>
      </c>
      <c r="C57" s="40" t="s">
        <v>234</v>
      </c>
      <c r="D57" s="40" t="s">
        <v>149</v>
      </c>
      <c r="E57" s="40" t="s">
        <v>10</v>
      </c>
      <c r="F57" s="40">
        <v>0.65</v>
      </c>
      <c r="G57" s="40">
        <v>85</v>
      </c>
      <c r="H57" s="40">
        <v>404</v>
      </c>
      <c r="I57" s="40">
        <v>28.86</v>
      </c>
      <c r="L57" s="40" t="str">
        <f>IF(LEFT(C57,1)="[",MID(C57,2,SEARCH("]",C57)-2),IF(LEFT(C57,1)="""",MID(C57,2,SEARCH("""",C57,2)-2),C57))</f>
        <v>Onix chevrolet</v>
      </c>
      <c r="M57" s="40">
        <f>WEEKNUM(A57,2)</f>
        <v>39</v>
      </c>
    </row>
    <row r="58" spans="1:13" x14ac:dyDescent="0.25">
      <c r="A58" s="1">
        <v>41516</v>
      </c>
      <c r="B58" s="40" t="s">
        <v>9</v>
      </c>
      <c r="C58" s="40" t="s">
        <v>234</v>
      </c>
      <c r="D58" s="40" t="s">
        <v>149</v>
      </c>
      <c r="E58" s="40" t="s">
        <v>10</v>
      </c>
      <c r="F58" s="40">
        <v>0.65</v>
      </c>
      <c r="G58" s="40">
        <v>159</v>
      </c>
      <c r="H58" s="40">
        <v>647</v>
      </c>
      <c r="I58" s="40">
        <v>24.23</v>
      </c>
      <c r="L58" s="40" t="str">
        <f>IF(LEFT(C58,1)="[",MID(C58,2,SEARCH("]",C58)-2),IF(LEFT(C58,1)="""",MID(C58,2,SEARCH("""",C58,2)-2),C58))</f>
        <v>Onix chevrolet</v>
      </c>
      <c r="M58" s="40">
        <f>WEEKNUM(A58,2)</f>
        <v>35</v>
      </c>
    </row>
    <row r="59" spans="1:13" x14ac:dyDescent="0.25">
      <c r="A59" s="1">
        <v>41533</v>
      </c>
      <c r="B59" s="40" t="s">
        <v>9</v>
      </c>
      <c r="C59" s="40" t="s">
        <v>234</v>
      </c>
      <c r="D59" s="40" t="s">
        <v>149</v>
      </c>
      <c r="E59" s="40" t="s">
        <v>10</v>
      </c>
      <c r="F59" s="40">
        <v>0.65</v>
      </c>
      <c r="G59" s="40">
        <v>120</v>
      </c>
      <c r="H59" s="40">
        <v>635</v>
      </c>
      <c r="I59" s="40">
        <v>11.45</v>
      </c>
      <c r="L59" s="40" t="str">
        <f>IF(LEFT(C59,1)="[",MID(C59,2,SEARCH("]",C59)-2),IF(LEFT(C59,1)="""",MID(C59,2,SEARCH("""",C59,2)-2),C59))</f>
        <v>Onix chevrolet</v>
      </c>
      <c r="M59" s="40">
        <f>WEEKNUM(A59,2)</f>
        <v>38</v>
      </c>
    </row>
    <row r="60" spans="1:13" x14ac:dyDescent="0.25">
      <c r="A60" s="1">
        <v>41534</v>
      </c>
      <c r="B60" s="40" t="s">
        <v>9</v>
      </c>
      <c r="C60" s="40" t="s">
        <v>234</v>
      </c>
      <c r="D60" s="40" t="s">
        <v>149</v>
      </c>
      <c r="E60" s="40" t="s">
        <v>10</v>
      </c>
      <c r="F60" s="40">
        <v>0.65</v>
      </c>
      <c r="G60" s="40">
        <v>84</v>
      </c>
      <c r="H60" s="40">
        <v>524</v>
      </c>
      <c r="I60" s="40">
        <v>6.98</v>
      </c>
      <c r="L60" s="40" t="str">
        <f>IF(LEFT(C60,1)="[",MID(C60,2,SEARCH("]",C60)-2),IF(LEFT(C60,1)="""",MID(C60,2,SEARCH("""",C60,2)-2),C60))</f>
        <v>Onix chevrolet</v>
      </c>
      <c r="M60" s="40">
        <f>WEEKNUM(A60,2)</f>
        <v>38</v>
      </c>
    </row>
    <row r="61" spans="1:13" x14ac:dyDescent="0.25">
      <c r="A61" s="1">
        <v>41532</v>
      </c>
      <c r="B61" s="40" t="s">
        <v>9</v>
      </c>
      <c r="C61" s="40" t="s">
        <v>234</v>
      </c>
      <c r="D61" s="40" t="s">
        <v>149</v>
      </c>
      <c r="E61" s="40" t="s">
        <v>10</v>
      </c>
      <c r="F61" s="40">
        <v>0.65</v>
      </c>
      <c r="G61" s="40">
        <v>112</v>
      </c>
      <c r="H61" s="40">
        <v>506</v>
      </c>
      <c r="I61" s="40">
        <v>9.2799999999999994</v>
      </c>
      <c r="L61" s="40" t="str">
        <f>IF(LEFT(C61,1)="[",MID(C61,2,SEARCH("]",C61)-2),IF(LEFT(C61,1)="""",MID(C61,2,SEARCH("""",C61,2)-2),C61))</f>
        <v>Onix chevrolet</v>
      </c>
      <c r="M61" s="40">
        <f>WEEKNUM(A61,2)</f>
        <v>37</v>
      </c>
    </row>
    <row r="62" spans="1:13" x14ac:dyDescent="0.25">
      <c r="A62" s="1">
        <v>41535</v>
      </c>
      <c r="B62" s="40" t="s">
        <v>9</v>
      </c>
      <c r="C62" s="40" t="s">
        <v>234</v>
      </c>
      <c r="D62" s="40" t="s">
        <v>149</v>
      </c>
      <c r="E62" s="40" t="s">
        <v>10</v>
      </c>
      <c r="F62" s="40">
        <v>0.65</v>
      </c>
      <c r="G62" s="40">
        <v>90</v>
      </c>
      <c r="H62" s="40">
        <v>516</v>
      </c>
      <c r="I62" s="40">
        <v>10.35</v>
      </c>
      <c r="L62" s="40" t="str">
        <f>IF(LEFT(C62,1)="[",MID(C62,2,SEARCH("]",C62)-2),IF(LEFT(C62,1)="""",MID(C62,2,SEARCH("""",C62,2)-2),C62))</f>
        <v>Onix chevrolet</v>
      </c>
      <c r="M62" s="40">
        <f>WEEKNUM(A62,2)</f>
        <v>38</v>
      </c>
    </row>
    <row r="63" spans="1:13" x14ac:dyDescent="0.25">
      <c r="A63" s="1">
        <v>41520</v>
      </c>
      <c r="B63" s="40" t="s">
        <v>9</v>
      </c>
      <c r="C63" s="40" t="s">
        <v>234</v>
      </c>
      <c r="D63" s="40" t="s">
        <v>149</v>
      </c>
      <c r="E63" s="40" t="s">
        <v>10</v>
      </c>
      <c r="F63" s="40">
        <v>0.65</v>
      </c>
      <c r="G63" s="40">
        <v>140</v>
      </c>
      <c r="H63" s="40">
        <v>693</v>
      </c>
      <c r="I63" s="40">
        <v>8.81</v>
      </c>
      <c r="L63" s="40" t="str">
        <f>IF(LEFT(C63,1)="[",MID(C63,2,SEARCH("]",C63)-2),IF(LEFT(C63,1)="""",MID(C63,2,SEARCH("""",C63,2)-2),C63))</f>
        <v>Onix chevrolet</v>
      </c>
      <c r="M63" s="40">
        <f>WEEKNUM(A63,2)</f>
        <v>36</v>
      </c>
    </row>
    <row r="64" spans="1:13" x14ac:dyDescent="0.25">
      <c r="A64" s="1">
        <v>41517</v>
      </c>
      <c r="B64" s="40" t="s">
        <v>9</v>
      </c>
      <c r="C64" s="40" t="s">
        <v>234</v>
      </c>
      <c r="D64" s="40" t="s">
        <v>149</v>
      </c>
      <c r="E64" s="40" t="s">
        <v>10</v>
      </c>
      <c r="F64" s="40">
        <v>0.65</v>
      </c>
      <c r="G64" s="40">
        <v>165</v>
      </c>
      <c r="H64" s="40">
        <v>678</v>
      </c>
      <c r="I64" s="40">
        <v>22.29</v>
      </c>
      <c r="L64" s="40" t="str">
        <f>IF(LEFT(C64,1)="[",MID(C64,2,SEARCH("]",C64)-2),IF(LEFT(C64,1)="""",MID(C64,2,SEARCH("""",C64,2)-2),C64))</f>
        <v>Onix chevrolet</v>
      </c>
      <c r="M64" s="40">
        <f>WEEKNUM(A64,2)</f>
        <v>35</v>
      </c>
    </row>
    <row r="65" spans="1:13" x14ac:dyDescent="0.25">
      <c r="A65" s="1">
        <v>41528</v>
      </c>
      <c r="B65" s="40" t="s">
        <v>9</v>
      </c>
      <c r="C65" s="40" t="s">
        <v>234</v>
      </c>
      <c r="D65" s="40" t="s">
        <v>149</v>
      </c>
      <c r="E65" s="40" t="s">
        <v>10</v>
      </c>
      <c r="F65" s="40">
        <v>0.65</v>
      </c>
      <c r="G65" s="40">
        <v>137</v>
      </c>
      <c r="H65" s="40">
        <v>625</v>
      </c>
      <c r="I65" s="40">
        <v>11.22</v>
      </c>
      <c r="L65" s="40" t="str">
        <f>IF(LEFT(C65,1)="[",MID(C65,2,SEARCH("]",C65)-2),IF(LEFT(C65,1)="""",MID(C65,2,SEARCH("""",C65,2)-2),C65))</f>
        <v>Onix chevrolet</v>
      </c>
      <c r="M65" s="40">
        <f>WEEKNUM(A65,2)</f>
        <v>37</v>
      </c>
    </row>
    <row r="66" spans="1:13" x14ac:dyDescent="0.25">
      <c r="A66" s="1">
        <v>41545</v>
      </c>
      <c r="B66" s="40" t="s">
        <v>9</v>
      </c>
      <c r="C66" s="40" t="s">
        <v>234</v>
      </c>
      <c r="D66" s="40" t="s">
        <v>149</v>
      </c>
      <c r="E66" s="40" t="s">
        <v>10</v>
      </c>
      <c r="F66" s="40">
        <v>0.65</v>
      </c>
      <c r="G66" s="40">
        <v>71</v>
      </c>
      <c r="H66" s="40">
        <v>364</v>
      </c>
      <c r="I66" s="40">
        <v>24.74</v>
      </c>
      <c r="L66" s="40" t="str">
        <f>IF(LEFT(C66,1)="[",MID(C66,2,SEARCH("]",C66)-2),IF(LEFT(C66,1)="""",MID(C66,2,SEARCH("""",C66,2)-2),C66))</f>
        <v>Onix chevrolet</v>
      </c>
      <c r="M66" s="40">
        <f>WEEKNUM(A66,2)</f>
        <v>39</v>
      </c>
    </row>
    <row r="67" spans="1:13" x14ac:dyDescent="0.25">
      <c r="A67" s="1">
        <v>41526</v>
      </c>
      <c r="B67" s="40" t="s">
        <v>9</v>
      </c>
      <c r="C67" s="40" t="s">
        <v>234</v>
      </c>
      <c r="D67" s="40" t="s">
        <v>149</v>
      </c>
      <c r="E67" s="40" t="s">
        <v>10</v>
      </c>
      <c r="F67" s="40">
        <v>0.65</v>
      </c>
      <c r="G67" s="40">
        <v>150</v>
      </c>
      <c r="H67" s="40">
        <v>737</v>
      </c>
      <c r="I67" s="40">
        <v>10.84</v>
      </c>
      <c r="L67" s="40" t="str">
        <f>IF(LEFT(C67,1)="[",MID(C67,2,SEARCH("]",C67)-2),IF(LEFT(C67,1)="""",MID(C67,2,SEARCH("""",C67,2)-2),C67))</f>
        <v>Onix chevrolet</v>
      </c>
      <c r="M67" s="40">
        <f>WEEKNUM(A67,2)</f>
        <v>37</v>
      </c>
    </row>
    <row r="68" spans="1:13" x14ac:dyDescent="0.25">
      <c r="A68" s="1">
        <v>41530</v>
      </c>
      <c r="B68" s="40" t="s">
        <v>9</v>
      </c>
      <c r="C68" s="40" t="s">
        <v>234</v>
      </c>
      <c r="D68" s="40" t="s">
        <v>149</v>
      </c>
      <c r="E68" s="40" t="s">
        <v>10</v>
      </c>
      <c r="F68" s="40">
        <v>0.65</v>
      </c>
      <c r="G68" s="40">
        <v>147</v>
      </c>
      <c r="H68" s="40">
        <v>586</v>
      </c>
      <c r="I68" s="40">
        <v>11.19</v>
      </c>
      <c r="L68" s="40" t="str">
        <f>IF(LEFT(C68,1)="[",MID(C68,2,SEARCH("]",C68)-2),IF(LEFT(C68,1)="""",MID(C68,2,SEARCH("""",C68,2)-2),C68))</f>
        <v>Onix chevrolet</v>
      </c>
      <c r="M68" s="40">
        <f>WEEKNUM(A68,2)</f>
        <v>37</v>
      </c>
    </row>
    <row r="69" spans="1:13" x14ac:dyDescent="0.25">
      <c r="A69" s="1">
        <v>41545</v>
      </c>
      <c r="B69" s="40" t="s">
        <v>9</v>
      </c>
      <c r="C69" s="40" t="s">
        <v>199</v>
      </c>
      <c r="D69" s="40" t="s">
        <v>149</v>
      </c>
      <c r="E69" s="40" t="s">
        <v>10</v>
      </c>
      <c r="F69" s="40">
        <v>0.41</v>
      </c>
      <c r="G69" s="40">
        <v>7</v>
      </c>
      <c r="H69" s="40">
        <v>25</v>
      </c>
      <c r="I69" s="40">
        <v>1.05</v>
      </c>
      <c r="L69" s="40" t="str">
        <f>IF(LEFT(C69,1)="[",MID(C69,2,SEARCH("]",C69)-2),IF(LEFT(C69,1)="""",MID(C69,2,SEARCH("""",C69,2)-2),C69))</f>
        <v>Onix GM</v>
      </c>
      <c r="M69" s="40">
        <f>WEEKNUM(A69,2)</f>
        <v>39</v>
      </c>
    </row>
    <row r="70" spans="1:13" x14ac:dyDescent="0.25">
      <c r="A70" s="1">
        <v>41543</v>
      </c>
      <c r="B70" s="40" t="s">
        <v>9</v>
      </c>
      <c r="C70" s="40" t="s">
        <v>199</v>
      </c>
      <c r="D70" s="40" t="s">
        <v>149</v>
      </c>
      <c r="E70" s="40" t="s">
        <v>10</v>
      </c>
      <c r="F70" s="40">
        <v>0.41</v>
      </c>
      <c r="G70" s="40">
        <v>11</v>
      </c>
      <c r="H70" s="40">
        <v>27</v>
      </c>
      <c r="I70" s="40">
        <v>3.05</v>
      </c>
      <c r="L70" s="40" t="str">
        <f>IF(LEFT(C70,1)="[",MID(C70,2,SEARCH("]",C70)-2),IF(LEFT(C70,1)="""",MID(C70,2,SEARCH("""",C70,2)-2),C70))</f>
        <v>Onix GM</v>
      </c>
      <c r="M70" s="40">
        <f>WEEKNUM(A70,2)</f>
        <v>39</v>
      </c>
    </row>
    <row r="71" spans="1:13" x14ac:dyDescent="0.25">
      <c r="A71" s="1">
        <v>41542</v>
      </c>
      <c r="B71" s="40" t="s">
        <v>9</v>
      </c>
      <c r="C71" s="40" t="s">
        <v>199</v>
      </c>
      <c r="D71" s="40" t="s">
        <v>149</v>
      </c>
      <c r="E71" s="40" t="s">
        <v>10</v>
      </c>
      <c r="F71" s="40">
        <v>0.41</v>
      </c>
      <c r="G71" s="40">
        <v>11</v>
      </c>
      <c r="H71" s="40">
        <v>38</v>
      </c>
      <c r="I71" s="40">
        <v>2.06</v>
      </c>
      <c r="L71" s="40" t="str">
        <f>IF(LEFT(C71,1)="[",MID(C71,2,SEARCH("]",C71)-2),IF(LEFT(C71,1)="""",MID(C71,2,SEARCH("""",C71,2)-2),C71))</f>
        <v>Onix GM</v>
      </c>
      <c r="M71" s="40">
        <f>WEEKNUM(A71,2)</f>
        <v>39</v>
      </c>
    </row>
    <row r="72" spans="1:13" x14ac:dyDescent="0.25">
      <c r="A72" s="1">
        <v>41546</v>
      </c>
      <c r="B72" s="40" t="s">
        <v>9</v>
      </c>
      <c r="C72" s="40" t="s">
        <v>199</v>
      </c>
      <c r="D72" s="40" t="s">
        <v>149</v>
      </c>
      <c r="E72" s="40" t="s">
        <v>10</v>
      </c>
      <c r="F72" s="40">
        <v>0.41</v>
      </c>
      <c r="G72" s="40">
        <v>8</v>
      </c>
      <c r="H72" s="40">
        <v>31</v>
      </c>
      <c r="I72" s="40">
        <v>1.51</v>
      </c>
      <c r="L72" s="40" t="str">
        <f>IF(LEFT(C72,1)="[",MID(C72,2,SEARCH("]",C72)-2),IF(LEFT(C72,1)="""",MID(C72,2,SEARCH("""",C72,2)-2),C72))</f>
        <v>Onix GM</v>
      </c>
      <c r="M72" s="40">
        <f>WEEKNUM(A72,2)</f>
        <v>39</v>
      </c>
    </row>
    <row r="73" spans="1:13" x14ac:dyDescent="0.25">
      <c r="A73" s="1">
        <v>41536</v>
      </c>
      <c r="B73" s="40" t="s">
        <v>9</v>
      </c>
      <c r="C73" s="40" t="s">
        <v>199</v>
      </c>
      <c r="D73" s="40" t="s">
        <v>149</v>
      </c>
      <c r="E73" s="40" t="s">
        <v>10</v>
      </c>
      <c r="F73" s="40">
        <v>0.41</v>
      </c>
      <c r="G73" s="40">
        <v>3</v>
      </c>
      <c r="H73" s="40">
        <v>24</v>
      </c>
      <c r="I73" s="40">
        <v>0.87</v>
      </c>
      <c r="L73" s="40" t="str">
        <f>IF(LEFT(C73,1)="[",MID(C73,2,SEARCH("]",C73)-2),IF(LEFT(C73,1)="""",MID(C73,2,SEARCH("""",C73,2)-2),C73))</f>
        <v>Onix GM</v>
      </c>
      <c r="M73" s="40">
        <f>WEEKNUM(A73,2)</f>
        <v>38</v>
      </c>
    </row>
    <row r="74" spans="1:13" x14ac:dyDescent="0.25">
      <c r="A74" s="1">
        <v>41539</v>
      </c>
      <c r="B74" s="40" t="s">
        <v>9</v>
      </c>
      <c r="C74" s="40" t="s">
        <v>199</v>
      </c>
      <c r="D74" s="40" t="s">
        <v>149</v>
      </c>
      <c r="E74" s="40" t="s">
        <v>10</v>
      </c>
      <c r="F74" s="40">
        <v>0.41</v>
      </c>
      <c r="G74" s="40">
        <v>5</v>
      </c>
      <c r="H74" s="40">
        <v>28</v>
      </c>
      <c r="I74" s="40">
        <v>1.47</v>
      </c>
      <c r="L74" s="40" t="str">
        <f>IF(LEFT(C74,1)="[",MID(C74,2,SEARCH("]",C74)-2),IF(LEFT(C74,1)="""",MID(C74,2,SEARCH("""",C74,2)-2),C74))</f>
        <v>Onix GM</v>
      </c>
      <c r="M74" s="40">
        <f>WEEKNUM(A74,2)</f>
        <v>38</v>
      </c>
    </row>
    <row r="75" spans="1:13" x14ac:dyDescent="0.25">
      <c r="A75" s="1">
        <v>41519</v>
      </c>
      <c r="B75" s="40" t="s">
        <v>9</v>
      </c>
      <c r="C75" s="40" t="s">
        <v>199</v>
      </c>
      <c r="D75" s="40" t="s">
        <v>149</v>
      </c>
      <c r="E75" s="40" t="s">
        <v>10</v>
      </c>
      <c r="F75" s="40">
        <v>0.41</v>
      </c>
      <c r="G75" s="40">
        <v>19</v>
      </c>
      <c r="H75" s="40">
        <v>59</v>
      </c>
      <c r="I75" s="40">
        <v>1.81</v>
      </c>
      <c r="L75" s="40" t="str">
        <f>IF(LEFT(C75,1)="[",MID(C75,2,SEARCH("]",C75)-2),IF(LEFT(C75,1)="""",MID(C75,2,SEARCH("""",C75,2)-2),C75))</f>
        <v>Onix GM</v>
      </c>
      <c r="M75" s="40">
        <f>WEEKNUM(A75,2)</f>
        <v>36</v>
      </c>
    </row>
    <row r="76" spans="1:13" x14ac:dyDescent="0.25">
      <c r="A76" s="1">
        <v>41534</v>
      </c>
      <c r="B76" s="40" t="s">
        <v>9</v>
      </c>
      <c r="C76" s="40" t="s">
        <v>199</v>
      </c>
      <c r="D76" s="40" t="s">
        <v>149</v>
      </c>
      <c r="E76" s="40" t="s">
        <v>10</v>
      </c>
      <c r="F76" s="40">
        <v>0.41</v>
      </c>
      <c r="G76" s="40">
        <v>3</v>
      </c>
      <c r="H76" s="40">
        <v>22</v>
      </c>
      <c r="I76" s="40">
        <v>0.83</v>
      </c>
      <c r="L76" s="40" t="str">
        <f>IF(LEFT(C76,1)="[",MID(C76,2,SEARCH("]",C76)-2),IF(LEFT(C76,1)="""",MID(C76,2,SEARCH("""",C76,2)-2),C76))</f>
        <v>Onix GM</v>
      </c>
      <c r="M76" s="40">
        <f>WEEKNUM(A76,2)</f>
        <v>38</v>
      </c>
    </row>
    <row r="77" spans="1:13" x14ac:dyDescent="0.25">
      <c r="A77" s="1">
        <v>41521</v>
      </c>
      <c r="B77" s="40" t="s">
        <v>9</v>
      </c>
      <c r="C77" s="40" t="s">
        <v>199</v>
      </c>
      <c r="D77" s="40" t="s">
        <v>149</v>
      </c>
      <c r="E77" s="40" t="s">
        <v>10</v>
      </c>
      <c r="F77" s="40">
        <v>0.41</v>
      </c>
      <c r="G77" s="40">
        <v>4</v>
      </c>
      <c r="H77" s="40">
        <v>40</v>
      </c>
      <c r="I77" s="40">
        <v>0.2</v>
      </c>
      <c r="L77" s="40" t="str">
        <f>IF(LEFT(C77,1)="[",MID(C77,2,SEARCH("]",C77)-2),IF(LEFT(C77,1)="""",MID(C77,2,SEARCH("""",C77,2)-2),C77))</f>
        <v>Onix GM</v>
      </c>
      <c r="M77" s="40">
        <f>WEEKNUM(A77,2)</f>
        <v>36</v>
      </c>
    </row>
    <row r="78" spans="1:13" x14ac:dyDescent="0.25">
      <c r="A78" s="1">
        <v>41520</v>
      </c>
      <c r="B78" s="40" t="s">
        <v>9</v>
      </c>
      <c r="C78" s="40" t="s">
        <v>199</v>
      </c>
      <c r="D78" s="40" t="s">
        <v>149</v>
      </c>
      <c r="E78" s="40" t="s">
        <v>10</v>
      </c>
      <c r="F78" s="40">
        <v>0.41</v>
      </c>
      <c r="G78" s="40">
        <v>13</v>
      </c>
      <c r="H78" s="40">
        <v>49</v>
      </c>
      <c r="I78" s="40">
        <v>0.98</v>
      </c>
      <c r="L78" s="40" t="str">
        <f>IF(LEFT(C78,1)="[",MID(C78,2,SEARCH("]",C78)-2),IF(LEFT(C78,1)="""",MID(C78,2,SEARCH("""",C78,2)-2),C78))</f>
        <v>Onix GM</v>
      </c>
      <c r="M78" s="40">
        <f>WEEKNUM(A78,2)</f>
        <v>36</v>
      </c>
    </row>
    <row r="79" spans="1:13" x14ac:dyDescent="0.25">
      <c r="A79" s="1">
        <v>41535</v>
      </c>
      <c r="B79" s="40" t="s">
        <v>9</v>
      </c>
      <c r="C79" s="40" t="s">
        <v>199</v>
      </c>
      <c r="D79" s="40" t="s">
        <v>149</v>
      </c>
      <c r="E79" s="40" t="s">
        <v>10</v>
      </c>
      <c r="F79" s="40">
        <v>0.41</v>
      </c>
      <c r="G79" s="40">
        <v>10</v>
      </c>
      <c r="H79" s="40">
        <v>36</v>
      </c>
      <c r="I79" s="40">
        <v>3.17</v>
      </c>
      <c r="L79" s="40" t="str">
        <f>IF(LEFT(C79,1)="[",MID(C79,2,SEARCH("]",C79)-2),IF(LEFT(C79,1)="""",MID(C79,2,SEARCH("""",C79,2)-2),C79))</f>
        <v>Onix GM</v>
      </c>
      <c r="M79" s="40">
        <f>WEEKNUM(A79,2)</f>
        <v>38</v>
      </c>
    </row>
    <row r="80" spans="1:13" x14ac:dyDescent="0.25">
      <c r="A80" s="1">
        <v>41540</v>
      </c>
      <c r="B80" s="40" t="s">
        <v>9</v>
      </c>
      <c r="C80" s="40" t="s">
        <v>199</v>
      </c>
      <c r="D80" s="40" t="s">
        <v>149</v>
      </c>
      <c r="E80" s="40" t="s">
        <v>10</v>
      </c>
      <c r="F80" s="40">
        <v>0.41</v>
      </c>
      <c r="G80" s="40">
        <v>8</v>
      </c>
      <c r="H80" s="40">
        <v>24</v>
      </c>
      <c r="I80" s="40">
        <v>2.1800000000000002</v>
      </c>
      <c r="L80" s="40" t="str">
        <f>IF(LEFT(C80,1)="[",MID(C80,2,SEARCH("]",C80)-2),IF(LEFT(C80,1)="""",MID(C80,2,SEARCH("""",C80,2)-2),C80))</f>
        <v>Onix GM</v>
      </c>
      <c r="M80" s="40">
        <f>WEEKNUM(A80,2)</f>
        <v>39</v>
      </c>
    </row>
    <row r="81" spans="1:13" x14ac:dyDescent="0.25">
      <c r="A81" s="1">
        <v>41523</v>
      </c>
      <c r="B81" s="40" t="s">
        <v>9</v>
      </c>
      <c r="C81" s="40" t="s">
        <v>199</v>
      </c>
      <c r="D81" s="40" t="s">
        <v>149</v>
      </c>
      <c r="E81" s="40" t="s">
        <v>10</v>
      </c>
      <c r="F81" s="40">
        <v>0.41</v>
      </c>
      <c r="G81" s="40">
        <v>6</v>
      </c>
      <c r="H81" s="40">
        <v>27</v>
      </c>
      <c r="I81" s="40">
        <v>0.89</v>
      </c>
      <c r="L81" s="40" t="str">
        <f>IF(LEFT(C81,1)="[",MID(C81,2,SEARCH("]",C81)-2),IF(LEFT(C81,1)="""",MID(C81,2,SEARCH("""",C81,2)-2),C81))</f>
        <v>Onix GM</v>
      </c>
      <c r="M81" s="40">
        <f>WEEKNUM(A81,2)</f>
        <v>36</v>
      </c>
    </row>
    <row r="82" spans="1:13" x14ac:dyDescent="0.25">
      <c r="A82" s="1">
        <v>41526</v>
      </c>
      <c r="B82" s="40" t="s">
        <v>9</v>
      </c>
      <c r="C82" s="40" t="s">
        <v>199</v>
      </c>
      <c r="D82" s="40" t="s">
        <v>149</v>
      </c>
      <c r="E82" s="40" t="s">
        <v>10</v>
      </c>
      <c r="F82" s="40">
        <v>0.41</v>
      </c>
      <c r="G82" s="40">
        <v>12</v>
      </c>
      <c r="H82" s="40">
        <v>41</v>
      </c>
      <c r="I82" s="40">
        <v>1.04</v>
      </c>
      <c r="L82" s="40" t="str">
        <f>IF(LEFT(C82,1)="[",MID(C82,2,SEARCH("]",C82)-2),IF(LEFT(C82,1)="""",MID(C82,2,SEARCH("""",C82,2)-2),C82))</f>
        <v>Onix GM</v>
      </c>
      <c r="M82" s="40">
        <f>WEEKNUM(A82,2)</f>
        <v>37</v>
      </c>
    </row>
    <row r="83" spans="1:13" x14ac:dyDescent="0.25">
      <c r="A83" s="1">
        <v>41537</v>
      </c>
      <c r="B83" s="40" t="s">
        <v>9</v>
      </c>
      <c r="C83" s="40" t="s">
        <v>199</v>
      </c>
      <c r="D83" s="40" t="s">
        <v>149</v>
      </c>
      <c r="E83" s="40" t="s">
        <v>10</v>
      </c>
      <c r="F83" s="40">
        <v>0.41</v>
      </c>
      <c r="G83" s="40">
        <v>10</v>
      </c>
      <c r="H83" s="40">
        <v>37</v>
      </c>
      <c r="I83" s="40">
        <v>2.68</v>
      </c>
      <c r="L83" s="40" t="str">
        <f>IF(LEFT(C83,1)="[",MID(C83,2,SEARCH("]",C83)-2),IF(LEFT(C83,1)="""",MID(C83,2,SEARCH("""",C83,2)-2),C83))</f>
        <v>Onix GM</v>
      </c>
      <c r="M83" s="40">
        <f>WEEKNUM(A83,2)</f>
        <v>38</v>
      </c>
    </row>
    <row r="84" spans="1:13" x14ac:dyDescent="0.25">
      <c r="A84" s="1">
        <v>41514</v>
      </c>
      <c r="B84" s="40" t="s">
        <v>9</v>
      </c>
      <c r="C84" s="40" t="s">
        <v>199</v>
      </c>
      <c r="D84" s="40" t="s">
        <v>149</v>
      </c>
      <c r="E84" s="40" t="s">
        <v>10</v>
      </c>
      <c r="F84" s="40">
        <v>0.41</v>
      </c>
      <c r="G84" s="40">
        <v>11</v>
      </c>
      <c r="H84" s="40">
        <v>31</v>
      </c>
      <c r="I84" s="40">
        <v>1.53</v>
      </c>
      <c r="L84" s="40" t="str">
        <f>IF(LEFT(C84,1)="[",MID(C84,2,SEARCH("]",C84)-2),IF(LEFT(C84,1)="""",MID(C84,2,SEARCH("""",C84,2)-2),C84))</f>
        <v>Onix GM</v>
      </c>
      <c r="M84" s="40">
        <f>WEEKNUM(A84,2)</f>
        <v>35</v>
      </c>
    </row>
    <row r="85" spans="1:13" x14ac:dyDescent="0.25">
      <c r="A85" s="1">
        <v>41525</v>
      </c>
      <c r="B85" s="40" t="s">
        <v>9</v>
      </c>
      <c r="C85" s="40" t="s">
        <v>199</v>
      </c>
      <c r="D85" s="40" t="s">
        <v>149</v>
      </c>
      <c r="E85" s="40" t="s">
        <v>10</v>
      </c>
      <c r="F85" s="40">
        <v>0.41</v>
      </c>
      <c r="G85" s="40">
        <v>21</v>
      </c>
      <c r="H85" s="40">
        <v>58</v>
      </c>
      <c r="I85" s="40">
        <v>2.52</v>
      </c>
      <c r="L85" s="40" t="str">
        <f>IF(LEFT(C85,1)="[",MID(C85,2,SEARCH("]",C85)-2),IF(LEFT(C85,1)="""",MID(C85,2,SEARCH("""",C85,2)-2),C85))</f>
        <v>Onix GM</v>
      </c>
      <c r="M85" s="40">
        <f>WEEKNUM(A85,2)</f>
        <v>36</v>
      </c>
    </row>
    <row r="86" spans="1:13" x14ac:dyDescent="0.25">
      <c r="A86" s="1">
        <v>41530</v>
      </c>
      <c r="B86" s="40" t="s">
        <v>9</v>
      </c>
      <c r="C86" s="40" t="s">
        <v>199</v>
      </c>
      <c r="D86" s="40" t="s">
        <v>149</v>
      </c>
      <c r="E86" s="40" t="s">
        <v>10</v>
      </c>
      <c r="F86" s="40">
        <v>0.41</v>
      </c>
      <c r="G86" s="40">
        <v>10</v>
      </c>
      <c r="H86" s="40">
        <v>32</v>
      </c>
      <c r="I86" s="40">
        <v>0.97</v>
      </c>
      <c r="L86" s="40" t="str">
        <f>IF(LEFT(C86,1)="[",MID(C86,2,SEARCH("]",C86)-2),IF(LEFT(C86,1)="""",MID(C86,2,SEARCH("""",C86,2)-2),C86))</f>
        <v>Onix GM</v>
      </c>
      <c r="M86" s="40">
        <f>WEEKNUM(A86,2)</f>
        <v>37</v>
      </c>
    </row>
    <row r="87" spans="1:13" x14ac:dyDescent="0.25">
      <c r="A87" s="1">
        <v>41529</v>
      </c>
      <c r="B87" s="40" t="s">
        <v>9</v>
      </c>
      <c r="C87" s="40" t="s">
        <v>199</v>
      </c>
      <c r="D87" s="40" t="s">
        <v>149</v>
      </c>
      <c r="E87" s="40" t="s">
        <v>10</v>
      </c>
      <c r="F87" s="40">
        <v>0.41</v>
      </c>
      <c r="G87" s="40">
        <v>6</v>
      </c>
      <c r="H87" s="40">
        <v>34</v>
      </c>
      <c r="I87" s="40">
        <v>0.23</v>
      </c>
      <c r="L87" s="40" t="str">
        <f>IF(LEFT(C87,1)="[",MID(C87,2,SEARCH("]",C87)-2),IF(LEFT(C87,1)="""",MID(C87,2,SEARCH("""",C87,2)-2),C87))</f>
        <v>Onix GM</v>
      </c>
      <c r="M87" s="40">
        <f>WEEKNUM(A87,2)</f>
        <v>37</v>
      </c>
    </row>
    <row r="88" spans="1:13" x14ac:dyDescent="0.25">
      <c r="A88" s="1">
        <v>41515</v>
      </c>
      <c r="B88" s="40" t="s">
        <v>9</v>
      </c>
      <c r="C88" s="40" t="s">
        <v>199</v>
      </c>
      <c r="D88" s="40" t="s">
        <v>149</v>
      </c>
      <c r="E88" s="40" t="s">
        <v>10</v>
      </c>
      <c r="F88" s="40">
        <v>0.41</v>
      </c>
      <c r="G88" s="40">
        <v>16</v>
      </c>
      <c r="H88" s="40">
        <v>41</v>
      </c>
      <c r="I88" s="40">
        <v>3.02</v>
      </c>
      <c r="L88" s="40" t="str">
        <f>IF(LEFT(C88,1)="[",MID(C88,2,SEARCH("]",C88)-2),IF(LEFT(C88,1)="""",MID(C88,2,SEARCH("""",C88,2)-2),C88))</f>
        <v>Onix GM</v>
      </c>
      <c r="M88" s="40">
        <f>WEEKNUM(A88,2)</f>
        <v>35</v>
      </c>
    </row>
    <row r="89" spans="1:13" x14ac:dyDescent="0.25">
      <c r="A89" s="1">
        <v>41531</v>
      </c>
      <c r="B89" s="40" t="s">
        <v>9</v>
      </c>
      <c r="C89" s="40" t="s">
        <v>199</v>
      </c>
      <c r="D89" s="40" t="s">
        <v>149</v>
      </c>
      <c r="E89" s="40" t="s">
        <v>10</v>
      </c>
      <c r="F89" s="40">
        <v>0.41</v>
      </c>
      <c r="G89" s="40">
        <v>7</v>
      </c>
      <c r="H89" s="40">
        <v>23</v>
      </c>
      <c r="I89" s="40">
        <v>0.63</v>
      </c>
      <c r="L89" s="40" t="str">
        <f>IF(LEFT(C89,1)="[",MID(C89,2,SEARCH("]",C89)-2),IF(LEFT(C89,1)="""",MID(C89,2,SEARCH("""",C89,2)-2),C89))</f>
        <v>Onix GM</v>
      </c>
      <c r="M89" s="40">
        <f>WEEKNUM(A89,2)</f>
        <v>37</v>
      </c>
    </row>
    <row r="90" spans="1:13" x14ac:dyDescent="0.25">
      <c r="A90" s="1">
        <v>41544</v>
      </c>
      <c r="B90" s="40" t="s">
        <v>9</v>
      </c>
      <c r="C90" s="40" t="s">
        <v>199</v>
      </c>
      <c r="D90" s="40" t="s">
        <v>149</v>
      </c>
      <c r="E90" s="40" t="s">
        <v>10</v>
      </c>
      <c r="F90" s="40">
        <v>0.41</v>
      </c>
      <c r="G90" s="40">
        <v>9</v>
      </c>
      <c r="H90" s="40">
        <v>32</v>
      </c>
      <c r="I90" s="40">
        <v>2.5299999999999998</v>
      </c>
      <c r="L90" s="40" t="str">
        <f>IF(LEFT(C90,1)="[",MID(C90,2,SEARCH("]",C90)-2),IF(LEFT(C90,1)="""",MID(C90,2,SEARCH("""",C90,2)-2),C90))</f>
        <v>Onix GM</v>
      </c>
      <c r="M90" s="40">
        <f>WEEKNUM(A90,2)</f>
        <v>39</v>
      </c>
    </row>
    <row r="91" spans="1:13" x14ac:dyDescent="0.25">
      <c r="A91" s="1">
        <v>41533</v>
      </c>
      <c r="B91" s="40" t="s">
        <v>9</v>
      </c>
      <c r="C91" s="40" t="s">
        <v>199</v>
      </c>
      <c r="D91" s="40" t="s">
        <v>149</v>
      </c>
      <c r="E91" s="40" t="s">
        <v>10</v>
      </c>
      <c r="F91" s="40">
        <v>0.41</v>
      </c>
      <c r="G91" s="40">
        <v>8</v>
      </c>
      <c r="H91" s="40">
        <v>38</v>
      </c>
      <c r="I91" s="40">
        <v>1.6</v>
      </c>
      <c r="L91" s="40" t="str">
        <f>IF(LEFT(C91,1)="[",MID(C91,2,SEARCH("]",C91)-2),IF(LEFT(C91,1)="""",MID(C91,2,SEARCH("""",C91,2)-2),C91))</f>
        <v>Onix GM</v>
      </c>
      <c r="M91" s="40">
        <f>WEEKNUM(A91,2)</f>
        <v>38</v>
      </c>
    </row>
    <row r="92" spans="1:13" x14ac:dyDescent="0.25">
      <c r="A92" s="1">
        <v>41524</v>
      </c>
      <c r="B92" s="40" t="s">
        <v>9</v>
      </c>
      <c r="C92" s="40" t="s">
        <v>199</v>
      </c>
      <c r="D92" s="40" t="s">
        <v>149</v>
      </c>
      <c r="E92" s="40" t="s">
        <v>10</v>
      </c>
      <c r="F92" s="40">
        <v>0.41</v>
      </c>
      <c r="G92" s="40">
        <v>4</v>
      </c>
      <c r="H92" s="40">
        <v>25</v>
      </c>
      <c r="I92" s="40">
        <v>0.77</v>
      </c>
      <c r="L92" s="40" t="str">
        <f>IF(LEFT(C92,1)="[",MID(C92,2,SEARCH("]",C92)-2),IF(LEFT(C92,1)="""",MID(C92,2,SEARCH("""",C92,2)-2),C92))</f>
        <v>Onix GM</v>
      </c>
      <c r="M92" s="40">
        <f>WEEKNUM(A92,2)</f>
        <v>36</v>
      </c>
    </row>
    <row r="93" spans="1:13" x14ac:dyDescent="0.25">
      <c r="A93" s="1">
        <v>41528</v>
      </c>
      <c r="B93" s="40" t="s">
        <v>9</v>
      </c>
      <c r="C93" s="40" t="s">
        <v>199</v>
      </c>
      <c r="D93" s="40" t="s">
        <v>149</v>
      </c>
      <c r="E93" s="40" t="s">
        <v>10</v>
      </c>
      <c r="F93" s="40">
        <v>0.41</v>
      </c>
      <c r="G93" s="40">
        <v>7</v>
      </c>
      <c r="H93" s="40">
        <v>31</v>
      </c>
      <c r="I93" s="40">
        <v>0.62</v>
      </c>
      <c r="L93" s="40" t="str">
        <f>IF(LEFT(C93,1)="[",MID(C93,2,SEARCH("]",C93)-2),IF(LEFT(C93,1)="""",MID(C93,2,SEARCH("""",C93,2)-2),C93))</f>
        <v>Onix GM</v>
      </c>
      <c r="M93" s="40">
        <f>WEEKNUM(A93,2)</f>
        <v>37</v>
      </c>
    </row>
    <row r="94" spans="1:13" x14ac:dyDescent="0.25">
      <c r="A94" s="1">
        <v>41516</v>
      </c>
      <c r="B94" s="40" t="s">
        <v>9</v>
      </c>
      <c r="C94" s="40" t="s">
        <v>199</v>
      </c>
      <c r="D94" s="40" t="s">
        <v>149</v>
      </c>
      <c r="E94" s="40" t="s">
        <v>10</v>
      </c>
      <c r="F94" s="40">
        <v>0.41</v>
      </c>
      <c r="G94" s="40">
        <v>13</v>
      </c>
      <c r="H94" s="40">
        <v>39</v>
      </c>
      <c r="I94" s="40">
        <v>2.41</v>
      </c>
      <c r="L94" s="40" t="str">
        <f>IF(LEFT(C94,1)="[",MID(C94,2,SEARCH("]",C94)-2),IF(LEFT(C94,1)="""",MID(C94,2,SEARCH("""",C94,2)-2),C94))</f>
        <v>Onix GM</v>
      </c>
      <c r="M94" s="40">
        <f>WEEKNUM(A94,2)</f>
        <v>35</v>
      </c>
    </row>
    <row r="95" spans="1:13" x14ac:dyDescent="0.25">
      <c r="A95" s="1">
        <v>41527</v>
      </c>
      <c r="B95" s="40" t="s">
        <v>9</v>
      </c>
      <c r="C95" s="40" t="s">
        <v>199</v>
      </c>
      <c r="D95" s="40" t="s">
        <v>149</v>
      </c>
      <c r="E95" s="40" t="s">
        <v>10</v>
      </c>
      <c r="F95" s="40">
        <v>0.41</v>
      </c>
      <c r="G95" s="40">
        <v>8</v>
      </c>
      <c r="H95" s="40">
        <v>34</v>
      </c>
      <c r="I95" s="40">
        <v>0.62</v>
      </c>
      <c r="L95" s="40" t="str">
        <f>IF(LEFT(C95,1)="[",MID(C95,2,SEARCH("]",C95)-2),IF(LEFT(C95,1)="""",MID(C95,2,SEARCH("""",C95,2)-2),C95))</f>
        <v>Onix GM</v>
      </c>
      <c r="M95" s="40">
        <f>WEEKNUM(A95,2)</f>
        <v>37</v>
      </c>
    </row>
    <row r="96" spans="1:13" x14ac:dyDescent="0.25">
      <c r="A96" s="1">
        <v>41522</v>
      </c>
      <c r="B96" s="40" t="s">
        <v>9</v>
      </c>
      <c r="C96" s="40" t="s">
        <v>199</v>
      </c>
      <c r="D96" s="40" t="s">
        <v>149</v>
      </c>
      <c r="E96" s="40" t="s">
        <v>10</v>
      </c>
      <c r="F96" s="40">
        <v>0.41</v>
      </c>
      <c r="G96" s="40">
        <v>10</v>
      </c>
      <c r="H96" s="40">
        <v>39</v>
      </c>
      <c r="I96" s="40">
        <v>0.96</v>
      </c>
      <c r="L96" s="40" t="str">
        <f>IF(LEFT(C96,1)="[",MID(C96,2,SEARCH("]",C96)-2),IF(LEFT(C96,1)="""",MID(C96,2,SEARCH("""",C96,2)-2),C96))</f>
        <v>Onix GM</v>
      </c>
      <c r="M96" s="40">
        <f>WEEKNUM(A96,2)</f>
        <v>36</v>
      </c>
    </row>
    <row r="97" spans="1:13" x14ac:dyDescent="0.25">
      <c r="A97" s="1">
        <v>41517</v>
      </c>
      <c r="B97" s="40" t="s">
        <v>9</v>
      </c>
      <c r="C97" s="40" t="s">
        <v>199</v>
      </c>
      <c r="D97" s="40" t="s">
        <v>149</v>
      </c>
      <c r="E97" s="40" t="s">
        <v>10</v>
      </c>
      <c r="F97" s="40">
        <v>0.41</v>
      </c>
      <c r="G97" s="40">
        <v>10</v>
      </c>
      <c r="H97" s="40">
        <v>45</v>
      </c>
      <c r="I97" s="40">
        <v>2.23</v>
      </c>
      <c r="L97" s="40" t="str">
        <f>IF(LEFT(C97,1)="[",MID(C97,2,SEARCH("]",C97)-2),IF(LEFT(C97,1)="""",MID(C97,2,SEARCH("""",C97,2)-2),C97))</f>
        <v>Onix GM</v>
      </c>
      <c r="M97" s="40">
        <f>WEEKNUM(A97,2)</f>
        <v>35</v>
      </c>
    </row>
    <row r="98" spans="1:13" x14ac:dyDescent="0.25">
      <c r="A98" s="1">
        <v>41541</v>
      </c>
      <c r="B98" s="40" t="s">
        <v>9</v>
      </c>
      <c r="C98" s="40" t="s">
        <v>199</v>
      </c>
      <c r="D98" s="40" t="s">
        <v>149</v>
      </c>
      <c r="E98" s="40" t="s">
        <v>10</v>
      </c>
      <c r="F98" s="40">
        <v>0.41</v>
      </c>
      <c r="G98" s="40">
        <v>4</v>
      </c>
      <c r="H98" s="40">
        <v>42</v>
      </c>
      <c r="I98" s="40">
        <v>0.88</v>
      </c>
      <c r="L98" s="40" t="str">
        <f>IF(LEFT(C98,1)="[",MID(C98,2,SEARCH("]",C98)-2),IF(LEFT(C98,1)="""",MID(C98,2,SEARCH("""",C98,2)-2),C98))</f>
        <v>Onix GM</v>
      </c>
      <c r="M98" s="40">
        <f>WEEKNUM(A98,2)</f>
        <v>39</v>
      </c>
    </row>
    <row r="99" spans="1:13" x14ac:dyDescent="0.25">
      <c r="A99" s="1">
        <v>41518</v>
      </c>
      <c r="B99" s="40" t="s">
        <v>9</v>
      </c>
      <c r="C99" s="40" t="s">
        <v>199</v>
      </c>
      <c r="D99" s="40" t="s">
        <v>149</v>
      </c>
      <c r="E99" s="40" t="s">
        <v>10</v>
      </c>
      <c r="F99" s="40">
        <v>0.41</v>
      </c>
      <c r="G99" s="40">
        <v>8</v>
      </c>
      <c r="H99" s="40">
        <v>29</v>
      </c>
      <c r="I99" s="40">
        <v>1.94</v>
      </c>
      <c r="L99" s="40" t="str">
        <f>IF(LEFT(C99,1)="[",MID(C99,2,SEARCH("]",C99)-2),IF(LEFT(C99,1)="""",MID(C99,2,SEARCH("""",C99,2)-2),C99))</f>
        <v>Onix GM</v>
      </c>
      <c r="M99" s="40">
        <f>WEEKNUM(A99,2)</f>
        <v>35</v>
      </c>
    </row>
    <row r="100" spans="1:13" x14ac:dyDescent="0.25">
      <c r="A100" s="1">
        <v>41532</v>
      </c>
      <c r="B100" s="40" t="s">
        <v>9</v>
      </c>
      <c r="C100" s="40" t="s">
        <v>199</v>
      </c>
      <c r="D100" s="40" t="s">
        <v>149</v>
      </c>
      <c r="E100" s="40" t="s">
        <v>10</v>
      </c>
      <c r="F100" s="40">
        <v>0.41</v>
      </c>
      <c r="G100" s="40">
        <v>10</v>
      </c>
      <c r="H100" s="40">
        <v>33</v>
      </c>
      <c r="I100" s="40">
        <v>0.96</v>
      </c>
      <c r="L100" s="40" t="str">
        <f>IF(LEFT(C100,1)="[",MID(C100,2,SEARCH("]",C100)-2),IF(LEFT(C100,1)="""",MID(C100,2,SEARCH("""",C100,2)-2),C100))</f>
        <v>Onix GM</v>
      </c>
      <c r="M100" s="40">
        <f>WEEKNUM(A100,2)</f>
        <v>37</v>
      </c>
    </row>
    <row r="101" spans="1:13" x14ac:dyDescent="0.25">
      <c r="A101" s="1">
        <v>41538</v>
      </c>
      <c r="B101" s="40" t="s">
        <v>9</v>
      </c>
      <c r="C101" s="40" t="s">
        <v>199</v>
      </c>
      <c r="D101" s="40" t="s">
        <v>149</v>
      </c>
      <c r="E101" s="40" t="s">
        <v>10</v>
      </c>
      <c r="F101" s="40">
        <v>0.41</v>
      </c>
      <c r="G101" s="40">
        <v>8</v>
      </c>
      <c r="H101" s="40">
        <v>32</v>
      </c>
      <c r="I101" s="40">
        <v>2.34</v>
      </c>
      <c r="L101" s="40" t="str">
        <f>IF(LEFT(C101,1)="[",MID(C101,2,SEARCH("]",C101)-2),IF(LEFT(C101,1)="""",MID(C101,2,SEARCH("""",C101,2)-2),C101))</f>
        <v>Onix GM</v>
      </c>
      <c r="M101" s="40">
        <f>WEEKNUM(A101,2)</f>
        <v>38</v>
      </c>
    </row>
    <row r="102" spans="1:13" x14ac:dyDescent="0.25">
      <c r="A102" s="1">
        <v>41542</v>
      </c>
      <c r="B102" s="40" t="s">
        <v>9</v>
      </c>
      <c r="C102" s="40" t="s">
        <v>332</v>
      </c>
      <c r="D102" s="40" t="s">
        <v>179</v>
      </c>
      <c r="E102" s="40" t="s">
        <v>10</v>
      </c>
      <c r="F102" s="40">
        <v>0.65</v>
      </c>
      <c r="G102" s="40">
        <v>965</v>
      </c>
      <c r="H102" s="40">
        <v>6995</v>
      </c>
      <c r="I102" s="40">
        <v>247.31</v>
      </c>
      <c r="L102" s="40" t="str">
        <f>IF(LEFT(C102,1)="[",MID(C102,2,SEARCH("]",C102)-2),IF(LEFT(C102,1)="""",MID(C102,2,SEARCH("""",C102,2)-2),C102))</f>
        <v>Onix</v>
      </c>
      <c r="M102" s="40">
        <f>WEEKNUM(A102,2)</f>
        <v>39</v>
      </c>
    </row>
    <row r="103" spans="1:13" x14ac:dyDescent="0.25">
      <c r="A103" s="1">
        <v>41534</v>
      </c>
      <c r="B103" s="40" t="s">
        <v>9</v>
      </c>
      <c r="C103" s="40" t="s">
        <v>332</v>
      </c>
      <c r="D103" s="40" t="s">
        <v>179</v>
      </c>
      <c r="E103" s="40" t="s">
        <v>10</v>
      </c>
      <c r="F103" s="40">
        <v>0.65</v>
      </c>
      <c r="G103" s="40">
        <v>995</v>
      </c>
      <c r="H103" s="40">
        <v>7396</v>
      </c>
      <c r="I103" s="40">
        <v>178.57</v>
      </c>
      <c r="L103" s="40" t="str">
        <f>IF(LEFT(C103,1)="[",MID(C103,2,SEARCH("]",C103)-2),IF(LEFT(C103,1)="""",MID(C103,2,SEARCH("""",C103,2)-2),C103))</f>
        <v>Onix</v>
      </c>
      <c r="M103" s="40">
        <f>WEEKNUM(A103,2)</f>
        <v>38</v>
      </c>
    </row>
    <row r="104" spans="1:13" x14ac:dyDescent="0.25">
      <c r="A104" s="1">
        <v>41538</v>
      </c>
      <c r="B104" s="40" t="s">
        <v>9</v>
      </c>
      <c r="C104" s="40" t="s">
        <v>332</v>
      </c>
      <c r="D104" s="40" t="s">
        <v>179</v>
      </c>
      <c r="E104" s="40" t="s">
        <v>10</v>
      </c>
      <c r="F104" s="40">
        <v>0.65</v>
      </c>
      <c r="G104" s="40">
        <v>837</v>
      </c>
      <c r="H104" s="40">
        <v>5905</v>
      </c>
      <c r="I104" s="40">
        <v>217.97</v>
      </c>
      <c r="L104" s="40" t="str">
        <f>IF(LEFT(C104,1)="[",MID(C104,2,SEARCH("]",C104)-2),IF(LEFT(C104,1)="""",MID(C104,2,SEARCH("""",C104,2)-2),C104))</f>
        <v>Onix</v>
      </c>
      <c r="M104" s="40">
        <f>WEEKNUM(A104,2)</f>
        <v>38</v>
      </c>
    </row>
    <row r="105" spans="1:13" x14ac:dyDescent="0.25">
      <c r="A105" s="1">
        <v>41540</v>
      </c>
      <c r="B105" s="40" t="s">
        <v>9</v>
      </c>
      <c r="C105" s="40" t="s">
        <v>332</v>
      </c>
      <c r="D105" s="40" t="s">
        <v>179</v>
      </c>
      <c r="E105" s="40" t="s">
        <v>10</v>
      </c>
      <c r="F105" s="40">
        <v>0.65</v>
      </c>
      <c r="G105" s="40">
        <v>1108</v>
      </c>
      <c r="H105" s="40">
        <v>8162</v>
      </c>
      <c r="I105" s="40">
        <v>264.04000000000002</v>
      </c>
      <c r="L105" s="40" t="str">
        <f>IF(LEFT(C105,1)="[",MID(C105,2,SEARCH("]",C105)-2),IF(LEFT(C105,1)="""",MID(C105,2,SEARCH("""",C105,2)-2),C105))</f>
        <v>Onix</v>
      </c>
      <c r="M105" s="40">
        <f>WEEKNUM(A105,2)</f>
        <v>39</v>
      </c>
    </row>
    <row r="106" spans="1:13" x14ac:dyDescent="0.25">
      <c r="A106" s="1">
        <v>41524</v>
      </c>
      <c r="B106" s="40" t="s">
        <v>9</v>
      </c>
      <c r="C106" s="40" t="s">
        <v>332</v>
      </c>
      <c r="D106" s="40" t="s">
        <v>179</v>
      </c>
      <c r="E106" s="40" t="s">
        <v>10</v>
      </c>
      <c r="F106" s="40">
        <v>0.65</v>
      </c>
      <c r="G106" s="40">
        <v>931</v>
      </c>
      <c r="H106" s="40">
        <v>5470</v>
      </c>
      <c r="I106" s="40">
        <v>130.49</v>
      </c>
      <c r="L106" s="40" t="str">
        <f>IF(LEFT(C106,1)="[",MID(C106,2,SEARCH("]",C106)-2),IF(LEFT(C106,1)="""",MID(C106,2,SEARCH("""",C106,2)-2),C106))</f>
        <v>Onix</v>
      </c>
      <c r="M106" s="40">
        <f>WEEKNUM(A106,2)</f>
        <v>36</v>
      </c>
    </row>
    <row r="107" spans="1:13" x14ac:dyDescent="0.25">
      <c r="A107" s="1">
        <v>41529</v>
      </c>
      <c r="B107" s="40" t="s">
        <v>9</v>
      </c>
      <c r="C107" s="40" t="s">
        <v>332</v>
      </c>
      <c r="D107" s="40" t="s">
        <v>179</v>
      </c>
      <c r="E107" s="40" t="s">
        <v>10</v>
      </c>
      <c r="F107" s="40">
        <v>0.65</v>
      </c>
      <c r="G107" s="40">
        <v>1041</v>
      </c>
      <c r="H107" s="40">
        <v>6604</v>
      </c>
      <c r="I107" s="40">
        <v>158.19999999999999</v>
      </c>
      <c r="L107" s="40" t="str">
        <f>IF(LEFT(C107,1)="[",MID(C107,2,SEARCH("]",C107)-2),IF(LEFT(C107,1)="""",MID(C107,2,SEARCH("""",C107,2)-2),C107))</f>
        <v>Onix</v>
      </c>
      <c r="M107" s="40">
        <f>WEEKNUM(A107,2)</f>
        <v>37</v>
      </c>
    </row>
    <row r="108" spans="1:13" x14ac:dyDescent="0.25">
      <c r="A108" s="1">
        <v>41537</v>
      </c>
      <c r="B108" s="40" t="s">
        <v>9</v>
      </c>
      <c r="C108" s="40" t="s">
        <v>332</v>
      </c>
      <c r="D108" s="40" t="s">
        <v>179</v>
      </c>
      <c r="E108" s="40" t="s">
        <v>10</v>
      </c>
      <c r="F108" s="40">
        <v>0.65</v>
      </c>
      <c r="G108" s="40">
        <v>1064</v>
      </c>
      <c r="H108" s="40">
        <v>7368</v>
      </c>
      <c r="I108" s="40">
        <v>274.54000000000002</v>
      </c>
      <c r="L108" s="40" t="str">
        <f>IF(LEFT(C108,1)="[",MID(C108,2,SEARCH("]",C108)-2),IF(LEFT(C108,1)="""",MID(C108,2,SEARCH("""",C108,2)-2),C108))</f>
        <v>Onix</v>
      </c>
      <c r="M108" s="40">
        <f>WEEKNUM(A108,2)</f>
        <v>38</v>
      </c>
    </row>
    <row r="109" spans="1:13" x14ac:dyDescent="0.25">
      <c r="A109" s="1">
        <v>41535</v>
      </c>
      <c r="B109" s="40" t="s">
        <v>9</v>
      </c>
      <c r="C109" s="40" t="s">
        <v>332</v>
      </c>
      <c r="D109" s="40" t="s">
        <v>179</v>
      </c>
      <c r="E109" s="40" t="s">
        <v>10</v>
      </c>
      <c r="F109" s="40">
        <v>0.65</v>
      </c>
      <c r="G109" s="40">
        <v>867</v>
      </c>
      <c r="H109" s="40">
        <v>6660</v>
      </c>
      <c r="I109" s="40">
        <v>139.69999999999999</v>
      </c>
      <c r="L109" s="40" t="str">
        <f>IF(LEFT(C109,1)="[",MID(C109,2,SEARCH("]",C109)-2),IF(LEFT(C109,1)="""",MID(C109,2,SEARCH("""",C109,2)-2),C109))</f>
        <v>Onix</v>
      </c>
      <c r="M109" s="40">
        <f>WEEKNUM(A109,2)</f>
        <v>38</v>
      </c>
    </row>
    <row r="110" spans="1:13" x14ac:dyDescent="0.25">
      <c r="A110" s="1">
        <v>41533</v>
      </c>
      <c r="B110" s="40" t="s">
        <v>9</v>
      </c>
      <c r="C110" s="40" t="s">
        <v>332</v>
      </c>
      <c r="D110" s="40" t="s">
        <v>179</v>
      </c>
      <c r="E110" s="40" t="s">
        <v>10</v>
      </c>
      <c r="F110" s="40">
        <v>0.65</v>
      </c>
      <c r="G110" s="40">
        <v>1163</v>
      </c>
      <c r="H110" s="40">
        <v>7579</v>
      </c>
      <c r="I110" s="40">
        <v>209.2</v>
      </c>
      <c r="L110" s="40" t="str">
        <f>IF(LEFT(C110,1)="[",MID(C110,2,SEARCH("]",C110)-2),IF(LEFT(C110,1)="""",MID(C110,2,SEARCH("""",C110,2)-2),C110))</f>
        <v>Onix</v>
      </c>
      <c r="M110" s="40">
        <f>WEEKNUM(A110,2)</f>
        <v>38</v>
      </c>
    </row>
    <row r="111" spans="1:13" x14ac:dyDescent="0.25">
      <c r="A111" s="1">
        <v>41518</v>
      </c>
      <c r="B111" s="40" t="s">
        <v>9</v>
      </c>
      <c r="C111" s="40" t="s">
        <v>332</v>
      </c>
      <c r="D111" s="40" t="s">
        <v>179</v>
      </c>
      <c r="E111" s="40" t="s">
        <v>10</v>
      </c>
      <c r="F111" s="40">
        <v>0.65</v>
      </c>
      <c r="G111" s="40">
        <v>1303</v>
      </c>
      <c r="H111" s="40">
        <v>6544</v>
      </c>
      <c r="I111" s="40">
        <v>198.65</v>
      </c>
      <c r="L111" s="40" t="str">
        <f>IF(LEFT(C111,1)="[",MID(C111,2,SEARCH("]",C111)-2),IF(LEFT(C111,1)="""",MID(C111,2,SEARCH("""",C111,2)-2),C111))</f>
        <v>Onix</v>
      </c>
      <c r="M111" s="40">
        <f>WEEKNUM(A111,2)</f>
        <v>35</v>
      </c>
    </row>
    <row r="112" spans="1:13" x14ac:dyDescent="0.25">
      <c r="A112" s="1">
        <v>41531</v>
      </c>
      <c r="B112" s="40" t="s">
        <v>9</v>
      </c>
      <c r="C112" s="40" t="s">
        <v>332</v>
      </c>
      <c r="D112" s="40" t="s">
        <v>179</v>
      </c>
      <c r="E112" s="40" t="s">
        <v>10</v>
      </c>
      <c r="F112" s="40">
        <v>0.65</v>
      </c>
      <c r="G112" s="40">
        <v>1010</v>
      </c>
      <c r="H112" s="40">
        <v>6017</v>
      </c>
      <c r="I112" s="40">
        <v>176.71</v>
      </c>
      <c r="L112" s="40" t="str">
        <f>IF(LEFT(C112,1)="[",MID(C112,2,SEARCH("]",C112)-2),IF(LEFT(C112,1)="""",MID(C112,2,SEARCH("""",C112,2)-2),C112))</f>
        <v>Onix</v>
      </c>
      <c r="M112" s="40">
        <f>WEEKNUM(A112,2)</f>
        <v>37</v>
      </c>
    </row>
    <row r="113" spans="1:13" x14ac:dyDescent="0.25">
      <c r="A113" s="1">
        <v>41545</v>
      </c>
      <c r="B113" s="40" t="s">
        <v>9</v>
      </c>
      <c r="C113" s="40" t="s">
        <v>332</v>
      </c>
      <c r="D113" s="40" t="s">
        <v>179</v>
      </c>
      <c r="E113" s="40" t="s">
        <v>10</v>
      </c>
      <c r="F113" s="40">
        <v>0.65</v>
      </c>
      <c r="G113" s="40">
        <v>821</v>
      </c>
      <c r="H113" s="40">
        <v>5640</v>
      </c>
      <c r="I113" s="40">
        <v>175.48</v>
      </c>
      <c r="L113" s="40" t="str">
        <f>IF(LEFT(C113,1)="[",MID(C113,2,SEARCH("]",C113)-2),IF(LEFT(C113,1)="""",MID(C113,2,SEARCH("""",C113,2)-2),C113))</f>
        <v>Onix</v>
      </c>
      <c r="M113" s="40">
        <f>WEEKNUM(A113,2)</f>
        <v>39</v>
      </c>
    </row>
    <row r="114" spans="1:13" x14ac:dyDescent="0.25">
      <c r="A114" s="1">
        <v>41541</v>
      </c>
      <c r="B114" s="40" t="s">
        <v>9</v>
      </c>
      <c r="C114" s="40" t="s">
        <v>332</v>
      </c>
      <c r="D114" s="40" t="s">
        <v>179</v>
      </c>
      <c r="E114" s="40" t="s">
        <v>10</v>
      </c>
      <c r="F114" s="40">
        <v>0.65</v>
      </c>
      <c r="G114" s="40">
        <v>1048</v>
      </c>
      <c r="H114" s="40">
        <v>7744</v>
      </c>
      <c r="I114" s="40">
        <v>260.62</v>
      </c>
      <c r="L114" s="40" t="str">
        <f>IF(LEFT(C114,1)="[",MID(C114,2,SEARCH("]",C114)-2),IF(LEFT(C114,1)="""",MID(C114,2,SEARCH("""",C114,2)-2),C114))</f>
        <v>Onix</v>
      </c>
      <c r="M114" s="40">
        <f>WEEKNUM(A114,2)</f>
        <v>39</v>
      </c>
    </row>
    <row r="115" spans="1:13" x14ac:dyDescent="0.25">
      <c r="A115" s="1">
        <v>41523</v>
      </c>
      <c r="B115" s="40" t="s">
        <v>9</v>
      </c>
      <c r="C115" s="40" t="s">
        <v>332</v>
      </c>
      <c r="D115" s="40" t="s">
        <v>179</v>
      </c>
      <c r="E115" s="40" t="s">
        <v>10</v>
      </c>
      <c r="F115" s="40">
        <v>0.65</v>
      </c>
      <c r="G115" s="40">
        <v>908</v>
      </c>
      <c r="H115" s="40">
        <v>6384</v>
      </c>
      <c r="I115" s="40">
        <v>126.57</v>
      </c>
      <c r="L115" s="40" t="str">
        <f>IF(LEFT(C115,1)="[",MID(C115,2,SEARCH("]",C115)-2),IF(LEFT(C115,1)="""",MID(C115,2,SEARCH("""",C115,2)-2),C115))</f>
        <v>Onix</v>
      </c>
      <c r="M115" s="40">
        <f>WEEKNUM(A115,2)</f>
        <v>36</v>
      </c>
    </row>
    <row r="116" spans="1:13" x14ac:dyDescent="0.25">
      <c r="A116" s="1">
        <v>41530</v>
      </c>
      <c r="B116" s="40" t="s">
        <v>9</v>
      </c>
      <c r="C116" s="40" t="s">
        <v>332</v>
      </c>
      <c r="D116" s="40" t="s">
        <v>179</v>
      </c>
      <c r="E116" s="40" t="s">
        <v>10</v>
      </c>
      <c r="F116" s="40">
        <v>0.65</v>
      </c>
      <c r="G116" s="40">
        <v>1005</v>
      </c>
      <c r="H116" s="40">
        <v>6916</v>
      </c>
      <c r="I116" s="40">
        <v>157.75</v>
      </c>
      <c r="L116" s="40" t="str">
        <f>IF(LEFT(C116,1)="[",MID(C116,2,SEARCH("]",C116)-2),IF(LEFT(C116,1)="""",MID(C116,2,SEARCH("""",C116,2)-2),C116))</f>
        <v>Onix</v>
      </c>
      <c r="M116" s="40">
        <f>WEEKNUM(A116,2)</f>
        <v>37</v>
      </c>
    </row>
    <row r="117" spans="1:13" x14ac:dyDescent="0.25">
      <c r="A117" s="1">
        <v>41532</v>
      </c>
      <c r="B117" s="40" t="s">
        <v>9</v>
      </c>
      <c r="C117" s="40" t="s">
        <v>332</v>
      </c>
      <c r="D117" s="40" t="s">
        <v>179</v>
      </c>
      <c r="E117" s="40" t="s">
        <v>10</v>
      </c>
      <c r="F117" s="40">
        <v>0.65</v>
      </c>
      <c r="G117" s="40">
        <v>959</v>
      </c>
      <c r="H117" s="40">
        <v>6422</v>
      </c>
      <c r="I117" s="40">
        <v>159.97999999999999</v>
      </c>
      <c r="L117" s="40" t="str">
        <f>IF(LEFT(C117,1)="[",MID(C117,2,SEARCH("]",C117)-2),IF(LEFT(C117,1)="""",MID(C117,2,SEARCH("""",C117,2)-2),C117))</f>
        <v>Onix</v>
      </c>
      <c r="M117" s="40">
        <f>WEEKNUM(A117,2)</f>
        <v>37</v>
      </c>
    </row>
    <row r="118" spans="1:13" x14ac:dyDescent="0.25">
      <c r="A118" s="1">
        <v>41528</v>
      </c>
      <c r="B118" s="40" t="s">
        <v>9</v>
      </c>
      <c r="C118" s="40" t="s">
        <v>332</v>
      </c>
      <c r="D118" s="40" t="s">
        <v>179</v>
      </c>
      <c r="E118" s="40" t="s">
        <v>10</v>
      </c>
      <c r="F118" s="40">
        <v>0.65</v>
      </c>
      <c r="G118" s="40">
        <v>1051</v>
      </c>
      <c r="H118" s="40">
        <v>6768</v>
      </c>
      <c r="I118" s="40">
        <v>161.53</v>
      </c>
      <c r="L118" s="40" t="str">
        <f>IF(LEFT(C118,1)="[",MID(C118,2,SEARCH("]",C118)-2),IF(LEFT(C118,1)="""",MID(C118,2,SEARCH("""",C118,2)-2),C118))</f>
        <v>Onix</v>
      </c>
      <c r="M118" s="40">
        <f>WEEKNUM(A118,2)</f>
        <v>37</v>
      </c>
    </row>
    <row r="119" spans="1:13" x14ac:dyDescent="0.25">
      <c r="A119" s="1">
        <v>41543</v>
      </c>
      <c r="B119" s="40" t="s">
        <v>9</v>
      </c>
      <c r="C119" s="40" t="s">
        <v>332</v>
      </c>
      <c r="D119" s="40" t="s">
        <v>179</v>
      </c>
      <c r="E119" s="40" t="s">
        <v>10</v>
      </c>
      <c r="F119" s="40">
        <v>0.65</v>
      </c>
      <c r="G119" s="40">
        <v>887</v>
      </c>
      <c r="H119" s="40">
        <v>6765</v>
      </c>
      <c r="I119" s="40">
        <v>217.09</v>
      </c>
      <c r="L119" s="40" t="str">
        <f>IF(LEFT(C119,1)="[",MID(C119,2,SEARCH("]",C119)-2),IF(LEFT(C119,1)="""",MID(C119,2,SEARCH("""",C119,2)-2),C119))</f>
        <v>Onix</v>
      </c>
      <c r="M119" s="40">
        <f>WEEKNUM(A119,2)</f>
        <v>39</v>
      </c>
    </row>
    <row r="120" spans="1:13" x14ac:dyDescent="0.25">
      <c r="A120" s="1">
        <v>41544</v>
      </c>
      <c r="B120" s="40" t="s">
        <v>9</v>
      </c>
      <c r="C120" s="40" t="s">
        <v>332</v>
      </c>
      <c r="D120" s="40" t="s">
        <v>179</v>
      </c>
      <c r="E120" s="40" t="s">
        <v>10</v>
      </c>
      <c r="F120" s="40">
        <v>0.65</v>
      </c>
      <c r="G120" s="40">
        <v>1018</v>
      </c>
      <c r="H120" s="40">
        <v>6882</v>
      </c>
      <c r="I120" s="40">
        <v>237.59</v>
      </c>
      <c r="L120" s="40" t="str">
        <f>IF(LEFT(C120,1)="[",MID(C120,2,SEARCH("]",C120)-2),IF(LEFT(C120,1)="""",MID(C120,2,SEARCH("""",C120,2)-2),C120))</f>
        <v>Onix</v>
      </c>
      <c r="M120" s="40">
        <f>WEEKNUM(A120,2)</f>
        <v>39</v>
      </c>
    </row>
    <row r="121" spans="1:13" x14ac:dyDescent="0.25">
      <c r="A121" s="1">
        <v>41536</v>
      </c>
      <c r="B121" s="40" t="s">
        <v>9</v>
      </c>
      <c r="C121" s="40" t="s">
        <v>332</v>
      </c>
      <c r="D121" s="40" t="s">
        <v>179</v>
      </c>
      <c r="E121" s="40" t="s">
        <v>10</v>
      </c>
      <c r="F121" s="40">
        <v>0.65</v>
      </c>
      <c r="G121" s="40">
        <v>960</v>
      </c>
      <c r="H121" s="40">
        <v>7171</v>
      </c>
      <c r="I121" s="40">
        <v>210.78</v>
      </c>
      <c r="L121" s="40" t="str">
        <f>IF(LEFT(C121,1)="[",MID(C121,2,SEARCH("]",C121)-2),IF(LEFT(C121,1)="""",MID(C121,2,SEARCH("""",C121,2)-2),C121))</f>
        <v>Onix</v>
      </c>
      <c r="M121" s="40">
        <f>WEEKNUM(A121,2)</f>
        <v>38</v>
      </c>
    </row>
    <row r="122" spans="1:13" x14ac:dyDescent="0.25">
      <c r="A122" s="1">
        <v>41517</v>
      </c>
      <c r="B122" s="40" t="s">
        <v>9</v>
      </c>
      <c r="C122" s="40" t="s">
        <v>332</v>
      </c>
      <c r="D122" s="40" t="s">
        <v>179</v>
      </c>
      <c r="E122" s="40" t="s">
        <v>10</v>
      </c>
      <c r="F122" s="40">
        <v>0.65</v>
      </c>
      <c r="G122" s="40">
        <v>1223</v>
      </c>
      <c r="H122" s="40">
        <v>6269</v>
      </c>
      <c r="I122" s="40">
        <v>186.47</v>
      </c>
      <c r="L122" s="40" t="str">
        <f>IF(LEFT(C122,1)="[",MID(C122,2,SEARCH("]",C122)-2),IF(LEFT(C122,1)="""",MID(C122,2,SEARCH("""",C122,2)-2),C122))</f>
        <v>Onix</v>
      </c>
      <c r="M122" s="40">
        <f>WEEKNUM(A122,2)</f>
        <v>35</v>
      </c>
    </row>
    <row r="123" spans="1:13" x14ac:dyDescent="0.25">
      <c r="A123" s="1">
        <v>41515</v>
      </c>
      <c r="B123" s="40" t="s">
        <v>9</v>
      </c>
      <c r="C123" s="40" t="s">
        <v>332</v>
      </c>
      <c r="D123" s="40" t="s">
        <v>179</v>
      </c>
      <c r="E123" s="40" t="s">
        <v>10</v>
      </c>
      <c r="F123" s="40">
        <v>0.65</v>
      </c>
      <c r="G123" s="40">
        <v>1271</v>
      </c>
      <c r="H123" s="40">
        <v>7221</v>
      </c>
      <c r="I123" s="40">
        <v>182.26</v>
      </c>
      <c r="L123" s="40" t="str">
        <f>IF(LEFT(C123,1)="[",MID(C123,2,SEARCH("]",C123)-2),IF(LEFT(C123,1)="""",MID(C123,2,SEARCH("""",C123,2)-2),C123))</f>
        <v>Onix</v>
      </c>
      <c r="M123" s="40">
        <f>WEEKNUM(A123,2)</f>
        <v>35</v>
      </c>
    </row>
    <row r="124" spans="1:13" x14ac:dyDescent="0.25">
      <c r="A124" s="1">
        <v>41516</v>
      </c>
      <c r="B124" s="40" t="s">
        <v>9</v>
      </c>
      <c r="C124" s="40" t="s">
        <v>332</v>
      </c>
      <c r="D124" s="40" t="s">
        <v>179</v>
      </c>
      <c r="E124" s="40" t="s">
        <v>10</v>
      </c>
      <c r="F124" s="40">
        <v>0.65</v>
      </c>
      <c r="G124" s="40">
        <v>1202</v>
      </c>
      <c r="H124" s="40">
        <v>6993</v>
      </c>
      <c r="I124" s="40">
        <v>179.16</v>
      </c>
      <c r="L124" s="40" t="str">
        <f>IF(LEFT(C124,1)="[",MID(C124,2,SEARCH("]",C124)-2),IF(LEFT(C124,1)="""",MID(C124,2,SEARCH("""",C124,2)-2),C124))</f>
        <v>Onix</v>
      </c>
      <c r="M124" s="40">
        <f>WEEKNUM(A124,2)</f>
        <v>35</v>
      </c>
    </row>
    <row r="125" spans="1:13" x14ac:dyDescent="0.25">
      <c r="A125" s="1">
        <v>41539</v>
      </c>
      <c r="B125" s="40" t="s">
        <v>9</v>
      </c>
      <c r="C125" s="40" t="s">
        <v>332</v>
      </c>
      <c r="D125" s="40" t="s">
        <v>179</v>
      </c>
      <c r="E125" s="40" t="s">
        <v>10</v>
      </c>
      <c r="F125" s="40">
        <v>0.65</v>
      </c>
      <c r="G125" s="40">
        <v>957</v>
      </c>
      <c r="H125" s="40">
        <v>6505</v>
      </c>
      <c r="I125" s="40">
        <v>226.47</v>
      </c>
      <c r="L125" s="40" t="str">
        <f>IF(LEFT(C125,1)="[",MID(C125,2,SEARCH("]",C125)-2),IF(LEFT(C125,1)="""",MID(C125,2,SEARCH("""",C125,2)-2),C125))</f>
        <v>Onix</v>
      </c>
      <c r="M125" s="40">
        <f>WEEKNUM(A125,2)</f>
        <v>38</v>
      </c>
    </row>
    <row r="126" spans="1:13" x14ac:dyDescent="0.25">
      <c r="A126" s="1">
        <v>41514</v>
      </c>
      <c r="B126" s="40" t="s">
        <v>9</v>
      </c>
      <c r="C126" s="40" t="s">
        <v>332</v>
      </c>
      <c r="D126" s="40" t="s">
        <v>179</v>
      </c>
      <c r="E126" s="40" t="s">
        <v>10</v>
      </c>
      <c r="F126" s="40">
        <v>0.65</v>
      </c>
      <c r="G126" s="40">
        <v>1130</v>
      </c>
      <c r="H126" s="40">
        <v>6181</v>
      </c>
      <c r="I126" s="40">
        <v>171.23</v>
      </c>
      <c r="L126" s="40" t="str">
        <f>IF(LEFT(C126,1)="[",MID(C126,2,SEARCH("]",C126)-2),IF(LEFT(C126,1)="""",MID(C126,2,SEARCH("""",C126,2)-2),C126))</f>
        <v>Onix</v>
      </c>
      <c r="M126" s="40">
        <f>WEEKNUM(A126,2)</f>
        <v>35</v>
      </c>
    </row>
    <row r="127" spans="1:13" x14ac:dyDescent="0.25">
      <c r="A127" s="1">
        <v>41520</v>
      </c>
      <c r="B127" s="40" t="s">
        <v>9</v>
      </c>
      <c r="C127" s="40" t="s">
        <v>332</v>
      </c>
      <c r="D127" s="40" t="s">
        <v>179</v>
      </c>
      <c r="E127" s="40" t="s">
        <v>10</v>
      </c>
      <c r="F127" s="40">
        <v>0.65</v>
      </c>
      <c r="G127" s="40">
        <v>1114</v>
      </c>
      <c r="H127" s="40">
        <v>7768</v>
      </c>
      <c r="I127" s="40">
        <v>163.02000000000001</v>
      </c>
      <c r="L127" s="40" t="str">
        <f>IF(LEFT(C127,1)="[",MID(C127,2,SEARCH("]",C127)-2),IF(LEFT(C127,1)="""",MID(C127,2,SEARCH("""",C127,2)-2),C127))</f>
        <v>Onix</v>
      </c>
      <c r="M127" s="40">
        <f>WEEKNUM(A127,2)</f>
        <v>36</v>
      </c>
    </row>
    <row r="128" spans="1:13" x14ac:dyDescent="0.25">
      <c r="A128" s="1">
        <v>41546</v>
      </c>
      <c r="B128" s="40" t="s">
        <v>9</v>
      </c>
      <c r="C128" s="40" t="s">
        <v>332</v>
      </c>
      <c r="D128" s="40" t="s">
        <v>179</v>
      </c>
      <c r="E128" s="40" t="s">
        <v>10</v>
      </c>
      <c r="F128" s="40">
        <v>0.65</v>
      </c>
      <c r="G128" s="40">
        <v>1010</v>
      </c>
      <c r="H128" s="40">
        <v>6609</v>
      </c>
      <c r="I128" s="40">
        <v>217.71</v>
      </c>
      <c r="L128" s="40" t="str">
        <f>IF(LEFT(C128,1)="[",MID(C128,2,SEARCH("]",C128)-2),IF(LEFT(C128,1)="""",MID(C128,2,SEARCH("""",C128,2)-2),C128))</f>
        <v>Onix</v>
      </c>
      <c r="M128" s="40">
        <f>WEEKNUM(A128,2)</f>
        <v>39</v>
      </c>
    </row>
    <row r="129" spans="1:13" x14ac:dyDescent="0.25">
      <c r="A129" s="1">
        <v>41527</v>
      </c>
      <c r="B129" s="40" t="s">
        <v>9</v>
      </c>
      <c r="C129" s="40" t="s">
        <v>332</v>
      </c>
      <c r="D129" s="40" t="s">
        <v>179</v>
      </c>
      <c r="E129" s="40" t="s">
        <v>10</v>
      </c>
      <c r="F129" s="40">
        <v>0.65</v>
      </c>
      <c r="G129" s="40">
        <v>1077</v>
      </c>
      <c r="H129" s="40">
        <v>7400</v>
      </c>
      <c r="I129" s="40">
        <v>159.03</v>
      </c>
      <c r="L129" s="40" t="str">
        <f>IF(LEFT(C129,1)="[",MID(C129,2,SEARCH("]",C129)-2),IF(LEFT(C129,1)="""",MID(C129,2,SEARCH("""",C129,2)-2),C129))</f>
        <v>Onix</v>
      </c>
      <c r="M129" s="40">
        <f>WEEKNUM(A129,2)</f>
        <v>37</v>
      </c>
    </row>
    <row r="130" spans="1:13" x14ac:dyDescent="0.25">
      <c r="A130" s="1">
        <v>41526</v>
      </c>
      <c r="B130" s="40" t="s">
        <v>9</v>
      </c>
      <c r="C130" s="40" t="s">
        <v>332</v>
      </c>
      <c r="D130" s="40" t="s">
        <v>179</v>
      </c>
      <c r="E130" s="40" t="s">
        <v>10</v>
      </c>
      <c r="F130" s="40">
        <v>0.65</v>
      </c>
      <c r="G130" s="40">
        <v>1159</v>
      </c>
      <c r="H130" s="40">
        <v>7977</v>
      </c>
      <c r="I130" s="40">
        <v>167.62</v>
      </c>
      <c r="L130" s="40" t="str">
        <f>IF(LEFT(C130,1)="[",MID(C130,2,SEARCH("]",C130)-2),IF(LEFT(C130,1)="""",MID(C130,2,SEARCH("""",C130,2)-2),C130))</f>
        <v>Onix</v>
      </c>
      <c r="M130" s="40">
        <f>WEEKNUM(A130,2)</f>
        <v>37</v>
      </c>
    </row>
    <row r="131" spans="1:13" x14ac:dyDescent="0.25">
      <c r="A131" s="1">
        <v>41522</v>
      </c>
      <c r="B131" s="40" t="s">
        <v>9</v>
      </c>
      <c r="C131" s="40" t="s">
        <v>332</v>
      </c>
      <c r="D131" s="40" t="s">
        <v>179</v>
      </c>
      <c r="E131" s="40" t="s">
        <v>10</v>
      </c>
      <c r="F131" s="40">
        <v>0.65</v>
      </c>
      <c r="G131" s="40">
        <v>1007</v>
      </c>
      <c r="H131" s="40">
        <v>6512</v>
      </c>
      <c r="I131" s="40">
        <v>149.62</v>
      </c>
      <c r="L131" s="40" t="str">
        <f>IF(LEFT(C131,1)="[",MID(C131,2,SEARCH("]",C131)-2),IF(LEFT(C131,1)="""",MID(C131,2,SEARCH("""",C131,2)-2),C131))</f>
        <v>Onix</v>
      </c>
      <c r="M131" s="40">
        <f>WEEKNUM(A131,2)</f>
        <v>36</v>
      </c>
    </row>
    <row r="132" spans="1:13" x14ac:dyDescent="0.25">
      <c r="A132" s="1">
        <v>41525</v>
      </c>
      <c r="B132" s="40" t="s">
        <v>9</v>
      </c>
      <c r="C132" s="40" t="s">
        <v>332</v>
      </c>
      <c r="D132" s="40" t="s">
        <v>179</v>
      </c>
      <c r="E132" s="40" t="s">
        <v>10</v>
      </c>
      <c r="F132" s="40">
        <v>0.65</v>
      </c>
      <c r="G132" s="40">
        <v>1280</v>
      </c>
      <c r="H132" s="40">
        <v>7259</v>
      </c>
      <c r="I132" s="40">
        <v>176.09</v>
      </c>
      <c r="L132" s="40" t="str">
        <f>IF(LEFT(C132,1)="[",MID(C132,2,SEARCH("]",C132)-2),IF(LEFT(C132,1)="""",MID(C132,2,SEARCH("""",C132,2)-2),C132))</f>
        <v>Onix</v>
      </c>
      <c r="M132" s="40">
        <f>WEEKNUM(A132,2)</f>
        <v>36</v>
      </c>
    </row>
    <row r="133" spans="1:13" x14ac:dyDescent="0.25">
      <c r="A133" s="1">
        <v>41521</v>
      </c>
      <c r="B133" s="40" t="s">
        <v>9</v>
      </c>
      <c r="C133" s="40" t="s">
        <v>332</v>
      </c>
      <c r="D133" s="40" t="s">
        <v>179</v>
      </c>
      <c r="E133" s="40" t="s">
        <v>10</v>
      </c>
      <c r="F133" s="40">
        <v>0.65</v>
      </c>
      <c r="G133" s="40">
        <v>1068</v>
      </c>
      <c r="H133" s="40">
        <v>7141</v>
      </c>
      <c r="I133" s="40">
        <v>163.36000000000001</v>
      </c>
      <c r="L133" s="40" t="str">
        <f>IF(LEFT(C133,1)="[",MID(C133,2,SEARCH("]",C133)-2),IF(LEFT(C133,1)="""",MID(C133,2,SEARCH("""",C133,2)-2),C133))</f>
        <v>Onix</v>
      </c>
      <c r="M133" s="40">
        <f>WEEKNUM(A133,2)</f>
        <v>36</v>
      </c>
    </row>
    <row r="134" spans="1:13" x14ac:dyDescent="0.25">
      <c r="A134" s="1">
        <v>41519</v>
      </c>
      <c r="B134" s="40" t="s">
        <v>9</v>
      </c>
      <c r="C134" s="40" t="s">
        <v>332</v>
      </c>
      <c r="D134" s="40" t="s">
        <v>179</v>
      </c>
      <c r="E134" s="40" t="s">
        <v>10</v>
      </c>
      <c r="F134" s="40">
        <v>0.65</v>
      </c>
      <c r="G134" s="40">
        <v>1230</v>
      </c>
      <c r="H134" s="40">
        <v>7864</v>
      </c>
      <c r="I134" s="40">
        <v>175.89</v>
      </c>
      <c r="L134" s="40" t="str">
        <f>IF(LEFT(C134,1)="[",MID(C134,2,SEARCH("]",C134)-2),IF(LEFT(C134,1)="""",MID(C134,2,SEARCH("""",C134,2)-2),C134))</f>
        <v>Onix</v>
      </c>
      <c r="M134" s="40">
        <f>WEEKNUM(A134,2)</f>
        <v>36</v>
      </c>
    </row>
    <row r="135" spans="1:13" x14ac:dyDescent="0.25">
      <c r="A135" s="1">
        <v>41516</v>
      </c>
      <c r="B135" s="40" t="s">
        <v>9</v>
      </c>
      <c r="C135" s="40" t="s">
        <v>123</v>
      </c>
      <c r="D135" s="40" t="s">
        <v>90</v>
      </c>
      <c r="E135" s="40" t="s">
        <v>10</v>
      </c>
      <c r="F135" s="40">
        <v>0.36</v>
      </c>
      <c r="G135" s="40">
        <v>29</v>
      </c>
      <c r="H135" s="40">
        <v>119</v>
      </c>
      <c r="I135" s="40">
        <v>5.35</v>
      </c>
      <c r="L135" s="40" t="str">
        <f>IF(LEFT(C135,1)="[",MID(C135,2,SEARCH("]",C135)-2),IF(LEFT(C135,1)="""",MID(C135,2,SEARCH("""",C135,2)-2),C135))</f>
        <v>preço Onix</v>
      </c>
      <c r="M135" s="40">
        <f>WEEKNUM(A135,2)</f>
        <v>35</v>
      </c>
    </row>
    <row r="136" spans="1:13" x14ac:dyDescent="0.25">
      <c r="A136" s="1">
        <v>41529</v>
      </c>
      <c r="B136" s="40" t="s">
        <v>9</v>
      </c>
      <c r="C136" s="40" t="s">
        <v>123</v>
      </c>
      <c r="D136" s="40" t="s">
        <v>90</v>
      </c>
      <c r="E136" s="40" t="s">
        <v>10</v>
      </c>
      <c r="F136" s="40">
        <v>0.36</v>
      </c>
      <c r="G136" s="40">
        <v>29</v>
      </c>
      <c r="H136" s="40">
        <v>118</v>
      </c>
      <c r="I136" s="40">
        <v>3.94</v>
      </c>
      <c r="L136" s="40" t="str">
        <f>IF(LEFT(C136,1)="[",MID(C136,2,SEARCH("]",C136)-2),IF(LEFT(C136,1)="""",MID(C136,2,SEARCH("""",C136,2)-2),C136))</f>
        <v>preço Onix</v>
      </c>
      <c r="M136" s="40">
        <f>WEEKNUM(A136,2)</f>
        <v>37</v>
      </c>
    </row>
    <row r="137" spans="1:13" x14ac:dyDescent="0.25">
      <c r="A137" s="1">
        <v>41545</v>
      </c>
      <c r="B137" s="40" t="s">
        <v>9</v>
      </c>
      <c r="C137" s="40" t="s">
        <v>123</v>
      </c>
      <c r="D137" s="40" t="s">
        <v>90</v>
      </c>
      <c r="E137" s="40" t="s">
        <v>10</v>
      </c>
      <c r="F137" s="40">
        <v>0.36</v>
      </c>
      <c r="G137" s="40">
        <v>15</v>
      </c>
      <c r="H137" s="40">
        <v>68</v>
      </c>
      <c r="I137" s="40">
        <v>3.14</v>
      </c>
      <c r="L137" s="40" t="str">
        <f>IF(LEFT(C137,1)="[",MID(C137,2,SEARCH("]",C137)-2),IF(LEFT(C137,1)="""",MID(C137,2,SEARCH("""",C137,2)-2),C137))</f>
        <v>preço Onix</v>
      </c>
      <c r="M137" s="40">
        <f>WEEKNUM(A137,2)</f>
        <v>39</v>
      </c>
    </row>
    <row r="138" spans="1:13" x14ac:dyDescent="0.25">
      <c r="A138" s="1">
        <v>41522</v>
      </c>
      <c r="B138" s="40" t="s">
        <v>9</v>
      </c>
      <c r="C138" s="40" t="s">
        <v>123</v>
      </c>
      <c r="D138" s="40" t="s">
        <v>90</v>
      </c>
      <c r="E138" s="40" t="s">
        <v>10</v>
      </c>
      <c r="F138" s="40">
        <v>0.36</v>
      </c>
      <c r="G138" s="40">
        <v>21</v>
      </c>
      <c r="H138" s="40">
        <v>114</v>
      </c>
      <c r="I138" s="40">
        <v>2.3199999999999998</v>
      </c>
      <c r="L138" s="40" t="str">
        <f>IF(LEFT(C138,1)="[",MID(C138,2,SEARCH("]",C138)-2),IF(LEFT(C138,1)="""",MID(C138,2,SEARCH("""",C138,2)-2),C138))</f>
        <v>preço Onix</v>
      </c>
      <c r="M138" s="40">
        <f>WEEKNUM(A138,2)</f>
        <v>36</v>
      </c>
    </row>
    <row r="139" spans="1:13" x14ac:dyDescent="0.25">
      <c r="A139" s="1">
        <v>41523</v>
      </c>
      <c r="B139" s="40" t="s">
        <v>9</v>
      </c>
      <c r="C139" s="40" t="s">
        <v>123</v>
      </c>
      <c r="D139" s="40" t="s">
        <v>90</v>
      </c>
      <c r="E139" s="40" t="s">
        <v>10</v>
      </c>
      <c r="F139" s="40">
        <v>0.36</v>
      </c>
      <c r="G139" s="40">
        <v>22</v>
      </c>
      <c r="H139" s="40">
        <v>116</v>
      </c>
      <c r="I139" s="40">
        <v>3.02</v>
      </c>
      <c r="L139" s="40" t="str">
        <f>IF(LEFT(C139,1)="[",MID(C139,2,SEARCH("]",C139)-2),IF(LEFT(C139,1)="""",MID(C139,2,SEARCH("""",C139,2)-2),C139))</f>
        <v>preço Onix</v>
      </c>
      <c r="M139" s="40">
        <f>WEEKNUM(A139,2)</f>
        <v>36</v>
      </c>
    </row>
    <row r="140" spans="1:13" x14ac:dyDescent="0.25">
      <c r="A140" s="1">
        <v>41514</v>
      </c>
      <c r="B140" s="40" t="s">
        <v>9</v>
      </c>
      <c r="C140" s="40" t="s">
        <v>123</v>
      </c>
      <c r="D140" s="40" t="s">
        <v>90</v>
      </c>
      <c r="E140" s="40" t="s">
        <v>10</v>
      </c>
      <c r="F140" s="40">
        <v>0.36</v>
      </c>
      <c r="G140" s="40">
        <v>28</v>
      </c>
      <c r="H140" s="40">
        <v>98</v>
      </c>
      <c r="I140" s="40">
        <v>4.3600000000000003</v>
      </c>
      <c r="L140" s="40" t="str">
        <f>IF(LEFT(C140,1)="[",MID(C140,2,SEARCH("]",C140)-2),IF(LEFT(C140,1)="""",MID(C140,2,SEARCH("""",C140,2)-2),C140))</f>
        <v>preço Onix</v>
      </c>
      <c r="M140" s="40">
        <f>WEEKNUM(A140,2)</f>
        <v>35</v>
      </c>
    </row>
    <row r="141" spans="1:13" x14ac:dyDescent="0.25">
      <c r="A141" s="1">
        <v>41528</v>
      </c>
      <c r="B141" s="40" t="s">
        <v>9</v>
      </c>
      <c r="C141" s="40" t="s">
        <v>123</v>
      </c>
      <c r="D141" s="40" t="s">
        <v>90</v>
      </c>
      <c r="E141" s="40" t="s">
        <v>10</v>
      </c>
      <c r="F141" s="40">
        <v>0.36</v>
      </c>
      <c r="G141" s="40">
        <v>23</v>
      </c>
      <c r="H141" s="40">
        <v>122</v>
      </c>
      <c r="I141" s="40">
        <v>2.63</v>
      </c>
      <c r="L141" s="40" t="str">
        <f>IF(LEFT(C141,1)="[",MID(C141,2,SEARCH("]",C141)-2),IF(LEFT(C141,1)="""",MID(C141,2,SEARCH("""",C141,2)-2),C141))</f>
        <v>preço Onix</v>
      </c>
      <c r="M141" s="40">
        <f>WEEKNUM(A141,2)</f>
        <v>37</v>
      </c>
    </row>
    <row r="142" spans="1:13" x14ac:dyDescent="0.25">
      <c r="A142" s="1">
        <v>41536</v>
      </c>
      <c r="B142" s="40" t="s">
        <v>9</v>
      </c>
      <c r="C142" s="40" t="s">
        <v>123</v>
      </c>
      <c r="D142" s="40" t="s">
        <v>90</v>
      </c>
      <c r="E142" s="40" t="s">
        <v>10</v>
      </c>
      <c r="F142" s="40">
        <v>0.36</v>
      </c>
      <c r="G142" s="40">
        <v>14</v>
      </c>
      <c r="H142" s="40">
        <v>86</v>
      </c>
      <c r="I142" s="40">
        <v>2.83</v>
      </c>
      <c r="L142" s="40" t="str">
        <f>IF(LEFT(C142,1)="[",MID(C142,2,SEARCH("]",C142)-2),IF(LEFT(C142,1)="""",MID(C142,2,SEARCH("""",C142,2)-2),C142))</f>
        <v>preço Onix</v>
      </c>
      <c r="M142" s="40">
        <f>WEEKNUM(A142,2)</f>
        <v>38</v>
      </c>
    </row>
    <row r="143" spans="1:13" x14ac:dyDescent="0.25">
      <c r="A143" s="1">
        <v>41524</v>
      </c>
      <c r="B143" s="40" t="s">
        <v>9</v>
      </c>
      <c r="C143" s="40" t="s">
        <v>123</v>
      </c>
      <c r="D143" s="40" t="s">
        <v>90</v>
      </c>
      <c r="E143" s="40" t="s">
        <v>10</v>
      </c>
      <c r="F143" s="40">
        <v>0.36</v>
      </c>
      <c r="G143" s="40">
        <v>24</v>
      </c>
      <c r="H143" s="40">
        <v>85</v>
      </c>
      <c r="I143" s="40">
        <v>2.48</v>
      </c>
      <c r="L143" s="40" t="str">
        <f>IF(LEFT(C143,1)="[",MID(C143,2,SEARCH("]",C143)-2),IF(LEFT(C143,1)="""",MID(C143,2,SEARCH("""",C143,2)-2),C143))</f>
        <v>preço Onix</v>
      </c>
      <c r="M143" s="40">
        <f>WEEKNUM(A143,2)</f>
        <v>36</v>
      </c>
    </row>
    <row r="144" spans="1:13" x14ac:dyDescent="0.25">
      <c r="A144" s="1">
        <v>41517</v>
      </c>
      <c r="B144" s="40" t="s">
        <v>9</v>
      </c>
      <c r="C144" s="40" t="s">
        <v>123</v>
      </c>
      <c r="D144" s="40" t="s">
        <v>90</v>
      </c>
      <c r="E144" s="40" t="s">
        <v>10</v>
      </c>
      <c r="F144" s="40">
        <v>0.36</v>
      </c>
      <c r="G144" s="40">
        <v>26</v>
      </c>
      <c r="H144" s="40">
        <v>104</v>
      </c>
      <c r="I144" s="40">
        <v>5.12</v>
      </c>
      <c r="L144" s="40" t="str">
        <f>IF(LEFT(C144,1)="[",MID(C144,2,SEARCH("]",C144)-2),IF(LEFT(C144,1)="""",MID(C144,2,SEARCH("""",C144,2)-2),C144))</f>
        <v>preço Onix</v>
      </c>
      <c r="M144" s="40">
        <f>WEEKNUM(A144,2)</f>
        <v>35</v>
      </c>
    </row>
    <row r="145" spans="1:13" x14ac:dyDescent="0.25">
      <c r="A145" s="1">
        <v>41527</v>
      </c>
      <c r="B145" s="40" t="s">
        <v>9</v>
      </c>
      <c r="C145" s="40" t="s">
        <v>123</v>
      </c>
      <c r="D145" s="40" t="s">
        <v>90</v>
      </c>
      <c r="E145" s="40" t="s">
        <v>10</v>
      </c>
      <c r="F145" s="40">
        <v>0.36</v>
      </c>
      <c r="G145" s="40">
        <v>27</v>
      </c>
      <c r="H145" s="40">
        <v>130</v>
      </c>
      <c r="I145" s="40">
        <v>2.38</v>
      </c>
      <c r="L145" s="40" t="str">
        <f>IF(LEFT(C145,1)="[",MID(C145,2,SEARCH("]",C145)-2),IF(LEFT(C145,1)="""",MID(C145,2,SEARCH("""",C145,2)-2),C145))</f>
        <v>preço Onix</v>
      </c>
      <c r="M145" s="40">
        <f>WEEKNUM(A145,2)</f>
        <v>37</v>
      </c>
    </row>
    <row r="146" spans="1:13" x14ac:dyDescent="0.25">
      <c r="A146" s="1">
        <v>41544</v>
      </c>
      <c r="B146" s="40" t="s">
        <v>9</v>
      </c>
      <c r="C146" s="40" t="s">
        <v>123</v>
      </c>
      <c r="D146" s="40" t="s">
        <v>90</v>
      </c>
      <c r="E146" s="40" t="s">
        <v>10</v>
      </c>
      <c r="F146" s="40">
        <v>0.36</v>
      </c>
      <c r="G146" s="40">
        <v>8</v>
      </c>
      <c r="H146" s="40">
        <v>66</v>
      </c>
      <c r="I146" s="40">
        <v>2.0499999999999998</v>
      </c>
      <c r="L146" s="40" t="str">
        <f>IF(LEFT(C146,1)="[",MID(C146,2,SEARCH("]",C146)-2),IF(LEFT(C146,1)="""",MID(C146,2,SEARCH("""",C146,2)-2),C146))</f>
        <v>preço Onix</v>
      </c>
      <c r="M146" s="40">
        <f>WEEKNUM(A146,2)</f>
        <v>39</v>
      </c>
    </row>
    <row r="147" spans="1:13" x14ac:dyDescent="0.25">
      <c r="A147" s="1">
        <v>41546</v>
      </c>
      <c r="B147" s="40" t="s">
        <v>9</v>
      </c>
      <c r="C147" s="40" t="s">
        <v>123</v>
      </c>
      <c r="D147" s="40" t="s">
        <v>90</v>
      </c>
      <c r="E147" s="40" t="s">
        <v>10</v>
      </c>
      <c r="F147" s="40">
        <v>0.36</v>
      </c>
      <c r="G147" s="40">
        <v>20</v>
      </c>
      <c r="H147" s="40">
        <v>99</v>
      </c>
      <c r="I147" s="40">
        <v>4.3099999999999996</v>
      </c>
      <c r="L147" s="40" t="str">
        <f>IF(LEFT(C147,1)="[",MID(C147,2,SEARCH("]",C147)-2),IF(LEFT(C147,1)="""",MID(C147,2,SEARCH("""",C147,2)-2),C147))</f>
        <v>preço Onix</v>
      </c>
      <c r="M147" s="40">
        <f>WEEKNUM(A147,2)</f>
        <v>39</v>
      </c>
    </row>
    <row r="148" spans="1:13" x14ac:dyDescent="0.25">
      <c r="A148" s="1">
        <v>41519</v>
      </c>
      <c r="B148" s="40" t="s">
        <v>9</v>
      </c>
      <c r="C148" s="40" t="s">
        <v>123</v>
      </c>
      <c r="D148" s="40" t="s">
        <v>90</v>
      </c>
      <c r="E148" s="40" t="s">
        <v>10</v>
      </c>
      <c r="F148" s="40">
        <v>0.36</v>
      </c>
      <c r="G148" s="40">
        <v>25</v>
      </c>
      <c r="H148" s="40">
        <v>121</v>
      </c>
      <c r="I148" s="40">
        <v>3.05</v>
      </c>
      <c r="L148" s="40" t="str">
        <f>IF(LEFT(C148,1)="[",MID(C148,2,SEARCH("]",C148)-2),IF(LEFT(C148,1)="""",MID(C148,2,SEARCH("""",C148,2)-2),C148))</f>
        <v>preço Onix</v>
      </c>
      <c r="M148" s="40">
        <f>WEEKNUM(A148,2)</f>
        <v>36</v>
      </c>
    </row>
    <row r="149" spans="1:13" x14ac:dyDescent="0.25">
      <c r="A149" s="1">
        <v>41539</v>
      </c>
      <c r="B149" s="40" t="s">
        <v>9</v>
      </c>
      <c r="C149" s="40" t="s">
        <v>123</v>
      </c>
      <c r="D149" s="40" t="s">
        <v>90</v>
      </c>
      <c r="E149" s="40" t="s">
        <v>10</v>
      </c>
      <c r="F149" s="40">
        <v>0.36</v>
      </c>
      <c r="G149" s="40">
        <v>16</v>
      </c>
      <c r="H149" s="40">
        <v>88</v>
      </c>
      <c r="I149" s="40">
        <v>3.26</v>
      </c>
      <c r="L149" s="40" t="str">
        <f>IF(LEFT(C149,1)="[",MID(C149,2,SEARCH("]",C149)-2),IF(LEFT(C149,1)="""",MID(C149,2,SEARCH("""",C149,2)-2),C149))</f>
        <v>preço Onix</v>
      </c>
      <c r="M149" s="40">
        <f>WEEKNUM(A149,2)</f>
        <v>38</v>
      </c>
    </row>
    <row r="150" spans="1:13" x14ac:dyDescent="0.25">
      <c r="A150" s="1">
        <v>41533</v>
      </c>
      <c r="B150" s="40" t="s">
        <v>9</v>
      </c>
      <c r="C150" s="40" t="s">
        <v>123</v>
      </c>
      <c r="D150" s="40" t="s">
        <v>90</v>
      </c>
      <c r="E150" s="40" t="s">
        <v>10</v>
      </c>
      <c r="F150" s="40">
        <v>0.36</v>
      </c>
      <c r="G150" s="40">
        <v>27</v>
      </c>
      <c r="H150" s="40">
        <v>133</v>
      </c>
      <c r="I150" s="40">
        <v>3.44</v>
      </c>
      <c r="L150" s="40" t="str">
        <f>IF(LEFT(C150,1)="[",MID(C150,2,SEARCH("]",C150)-2),IF(LEFT(C150,1)="""",MID(C150,2,SEARCH("""",C150,2)-2),C150))</f>
        <v>preço Onix</v>
      </c>
      <c r="M150" s="40">
        <f>WEEKNUM(A150,2)</f>
        <v>38</v>
      </c>
    </row>
    <row r="151" spans="1:13" x14ac:dyDescent="0.25">
      <c r="A151" s="1">
        <v>41515</v>
      </c>
      <c r="B151" s="40" t="s">
        <v>9</v>
      </c>
      <c r="C151" s="40" t="s">
        <v>123</v>
      </c>
      <c r="D151" s="40" t="s">
        <v>90</v>
      </c>
      <c r="E151" s="40" t="s">
        <v>10</v>
      </c>
      <c r="F151" s="40">
        <v>0.36</v>
      </c>
      <c r="G151" s="40">
        <v>35</v>
      </c>
      <c r="H151" s="40">
        <v>114</v>
      </c>
      <c r="I151" s="40">
        <v>4.7699999999999996</v>
      </c>
      <c r="L151" s="40" t="str">
        <f>IF(LEFT(C151,1)="[",MID(C151,2,SEARCH("]",C151)-2),IF(LEFT(C151,1)="""",MID(C151,2,SEARCH("""",C151,2)-2),C151))</f>
        <v>preço Onix</v>
      </c>
      <c r="M151" s="40">
        <f>WEEKNUM(A151,2)</f>
        <v>35</v>
      </c>
    </row>
    <row r="152" spans="1:13" x14ac:dyDescent="0.25">
      <c r="A152" s="1">
        <v>41531</v>
      </c>
      <c r="B152" s="40" t="s">
        <v>9</v>
      </c>
      <c r="C152" s="40" t="s">
        <v>123</v>
      </c>
      <c r="D152" s="40" t="s">
        <v>90</v>
      </c>
      <c r="E152" s="40" t="s">
        <v>10</v>
      </c>
      <c r="F152" s="40">
        <v>0.36</v>
      </c>
      <c r="G152" s="40">
        <v>13</v>
      </c>
      <c r="H152" s="40">
        <v>78</v>
      </c>
      <c r="I152" s="40">
        <v>1.74</v>
      </c>
      <c r="L152" s="40" t="str">
        <f>IF(LEFT(C152,1)="[",MID(C152,2,SEARCH("]",C152)-2),IF(LEFT(C152,1)="""",MID(C152,2,SEARCH("""",C152,2)-2),C152))</f>
        <v>preço Onix</v>
      </c>
      <c r="M152" s="40">
        <f>WEEKNUM(A152,2)</f>
        <v>37</v>
      </c>
    </row>
    <row r="153" spans="1:13" x14ac:dyDescent="0.25">
      <c r="A153" s="1">
        <v>41534</v>
      </c>
      <c r="B153" s="40" t="s">
        <v>9</v>
      </c>
      <c r="C153" s="40" t="s">
        <v>123</v>
      </c>
      <c r="D153" s="40" t="s">
        <v>90</v>
      </c>
      <c r="E153" s="40" t="s">
        <v>10</v>
      </c>
      <c r="F153" s="40">
        <v>0.36</v>
      </c>
      <c r="G153" s="40">
        <v>15</v>
      </c>
      <c r="H153" s="40">
        <v>113</v>
      </c>
      <c r="I153" s="40">
        <v>2.2000000000000002</v>
      </c>
      <c r="L153" s="40" t="str">
        <f>IF(LEFT(C153,1)="[",MID(C153,2,SEARCH("]",C153)-2),IF(LEFT(C153,1)="""",MID(C153,2,SEARCH("""",C153,2)-2),C153))</f>
        <v>preço Onix</v>
      </c>
      <c r="M153" s="40">
        <f>WEEKNUM(A153,2)</f>
        <v>38</v>
      </c>
    </row>
    <row r="154" spans="1:13" x14ac:dyDescent="0.25">
      <c r="A154" s="1">
        <v>41520</v>
      </c>
      <c r="B154" s="40" t="s">
        <v>9</v>
      </c>
      <c r="C154" s="40" t="s">
        <v>123</v>
      </c>
      <c r="D154" s="40" t="s">
        <v>90</v>
      </c>
      <c r="E154" s="40" t="s">
        <v>10</v>
      </c>
      <c r="F154" s="40">
        <v>0.36</v>
      </c>
      <c r="G154" s="40">
        <v>27</v>
      </c>
      <c r="H154" s="40">
        <v>115</v>
      </c>
      <c r="I154" s="40">
        <v>3.84</v>
      </c>
      <c r="L154" s="40" t="str">
        <f>IF(LEFT(C154,1)="[",MID(C154,2,SEARCH("]",C154)-2),IF(LEFT(C154,1)="""",MID(C154,2,SEARCH("""",C154,2)-2),C154))</f>
        <v>preço Onix</v>
      </c>
      <c r="M154" s="40">
        <f>WEEKNUM(A154,2)</f>
        <v>36</v>
      </c>
    </row>
    <row r="155" spans="1:13" x14ac:dyDescent="0.25">
      <c r="A155" s="1">
        <v>41538</v>
      </c>
      <c r="B155" s="40" t="s">
        <v>9</v>
      </c>
      <c r="C155" s="40" t="s">
        <v>123</v>
      </c>
      <c r="D155" s="40" t="s">
        <v>90</v>
      </c>
      <c r="E155" s="40" t="s">
        <v>10</v>
      </c>
      <c r="F155" s="40">
        <v>0.36</v>
      </c>
      <c r="G155" s="40">
        <v>20</v>
      </c>
      <c r="H155" s="40">
        <v>73</v>
      </c>
      <c r="I155" s="40">
        <v>4.51</v>
      </c>
      <c r="L155" s="40" t="str">
        <f>IF(LEFT(C155,1)="[",MID(C155,2,SEARCH("]",C155)-2),IF(LEFT(C155,1)="""",MID(C155,2,SEARCH("""",C155,2)-2),C155))</f>
        <v>preço Onix</v>
      </c>
      <c r="M155" s="40">
        <f>WEEKNUM(A155,2)</f>
        <v>38</v>
      </c>
    </row>
    <row r="156" spans="1:13" x14ac:dyDescent="0.25">
      <c r="A156" s="1">
        <v>41518</v>
      </c>
      <c r="B156" s="40" t="s">
        <v>9</v>
      </c>
      <c r="C156" s="40" t="s">
        <v>123</v>
      </c>
      <c r="D156" s="40" t="s">
        <v>90</v>
      </c>
      <c r="E156" s="40" t="s">
        <v>10</v>
      </c>
      <c r="F156" s="40">
        <v>0.36</v>
      </c>
      <c r="G156" s="40">
        <v>41</v>
      </c>
      <c r="H156" s="40">
        <v>115</v>
      </c>
      <c r="I156" s="40">
        <v>6.9</v>
      </c>
      <c r="L156" s="40" t="str">
        <f>IF(LEFT(C156,1)="[",MID(C156,2,SEARCH("]",C156)-2),IF(LEFT(C156,1)="""",MID(C156,2,SEARCH("""",C156,2)-2),C156))</f>
        <v>preço Onix</v>
      </c>
      <c r="M156" s="40">
        <f>WEEKNUM(A156,2)</f>
        <v>35</v>
      </c>
    </row>
    <row r="157" spans="1:13" x14ac:dyDescent="0.25">
      <c r="A157" s="1">
        <v>41532</v>
      </c>
      <c r="B157" s="40" t="s">
        <v>9</v>
      </c>
      <c r="C157" s="40" t="s">
        <v>123</v>
      </c>
      <c r="D157" s="40" t="s">
        <v>90</v>
      </c>
      <c r="E157" s="40" t="s">
        <v>10</v>
      </c>
      <c r="F157" s="40">
        <v>0.36</v>
      </c>
      <c r="G157" s="40">
        <v>32</v>
      </c>
      <c r="H157" s="40">
        <v>113</v>
      </c>
      <c r="I157" s="40">
        <v>4.4000000000000004</v>
      </c>
      <c r="L157" s="40" t="str">
        <f>IF(LEFT(C157,1)="[",MID(C157,2,SEARCH("]",C157)-2),IF(LEFT(C157,1)="""",MID(C157,2,SEARCH("""",C157,2)-2),C157))</f>
        <v>preço Onix</v>
      </c>
      <c r="M157" s="40">
        <f>WEEKNUM(A157,2)</f>
        <v>37</v>
      </c>
    </row>
    <row r="158" spans="1:13" x14ac:dyDescent="0.25">
      <c r="A158" s="1">
        <v>41540</v>
      </c>
      <c r="B158" s="40" t="s">
        <v>9</v>
      </c>
      <c r="C158" s="40" t="s">
        <v>123</v>
      </c>
      <c r="D158" s="40" t="s">
        <v>90</v>
      </c>
      <c r="E158" s="40" t="s">
        <v>10</v>
      </c>
      <c r="F158" s="40">
        <v>0.36</v>
      </c>
      <c r="G158" s="40">
        <v>18</v>
      </c>
      <c r="H158" s="40">
        <v>118</v>
      </c>
      <c r="I158" s="40">
        <v>4.5599999999999996</v>
      </c>
      <c r="L158" s="40" t="str">
        <f>IF(LEFT(C158,1)="[",MID(C158,2,SEARCH("]",C158)-2),IF(LEFT(C158,1)="""",MID(C158,2,SEARCH("""",C158,2)-2),C158))</f>
        <v>preço Onix</v>
      </c>
      <c r="M158" s="40">
        <f>WEEKNUM(A158,2)</f>
        <v>39</v>
      </c>
    </row>
    <row r="159" spans="1:13" x14ac:dyDescent="0.25">
      <c r="A159" s="1">
        <v>41530</v>
      </c>
      <c r="B159" s="40" t="s">
        <v>9</v>
      </c>
      <c r="C159" s="40" t="s">
        <v>123</v>
      </c>
      <c r="D159" s="40" t="s">
        <v>90</v>
      </c>
      <c r="E159" s="40" t="s">
        <v>10</v>
      </c>
      <c r="F159" s="40">
        <v>0.36</v>
      </c>
      <c r="G159" s="40">
        <v>24</v>
      </c>
      <c r="H159" s="40">
        <v>114</v>
      </c>
      <c r="I159" s="40">
        <v>2.5299999999999998</v>
      </c>
      <c r="L159" s="40" t="str">
        <f>IF(LEFT(C159,1)="[",MID(C159,2,SEARCH("]",C159)-2),IF(LEFT(C159,1)="""",MID(C159,2,SEARCH("""",C159,2)-2),C159))</f>
        <v>preço Onix</v>
      </c>
      <c r="M159" s="40">
        <f>WEEKNUM(A159,2)</f>
        <v>37</v>
      </c>
    </row>
    <row r="160" spans="1:13" x14ac:dyDescent="0.25">
      <c r="A160" s="1">
        <v>41535</v>
      </c>
      <c r="B160" s="40" t="s">
        <v>9</v>
      </c>
      <c r="C160" s="40" t="s">
        <v>123</v>
      </c>
      <c r="D160" s="40" t="s">
        <v>90</v>
      </c>
      <c r="E160" s="40" t="s">
        <v>10</v>
      </c>
      <c r="F160" s="40">
        <v>0.36</v>
      </c>
      <c r="G160" s="40">
        <v>20</v>
      </c>
      <c r="H160" s="40">
        <v>101</v>
      </c>
      <c r="I160" s="40">
        <v>3.49</v>
      </c>
      <c r="L160" s="40" t="str">
        <f>IF(LEFT(C160,1)="[",MID(C160,2,SEARCH("]",C160)-2),IF(LEFT(C160,1)="""",MID(C160,2,SEARCH("""",C160,2)-2),C160))</f>
        <v>preço Onix</v>
      </c>
      <c r="M160" s="40">
        <f>WEEKNUM(A160,2)</f>
        <v>38</v>
      </c>
    </row>
    <row r="161" spans="1:13" x14ac:dyDescent="0.25">
      <c r="A161" s="1">
        <v>41537</v>
      </c>
      <c r="B161" s="40" t="s">
        <v>9</v>
      </c>
      <c r="C161" s="40" t="s">
        <v>123</v>
      </c>
      <c r="D161" s="40" t="s">
        <v>90</v>
      </c>
      <c r="E161" s="40" t="s">
        <v>10</v>
      </c>
      <c r="F161" s="40">
        <v>0.36</v>
      </c>
      <c r="G161" s="40">
        <v>19</v>
      </c>
      <c r="H161" s="40">
        <v>86</v>
      </c>
      <c r="I161" s="40">
        <v>3.66</v>
      </c>
      <c r="L161" s="40" t="str">
        <f>IF(LEFT(C161,1)="[",MID(C161,2,SEARCH("]",C161)-2),IF(LEFT(C161,1)="""",MID(C161,2,SEARCH("""",C161,2)-2),C161))</f>
        <v>preço Onix</v>
      </c>
      <c r="M161" s="40">
        <f>WEEKNUM(A161,2)</f>
        <v>38</v>
      </c>
    </row>
    <row r="162" spans="1:13" x14ac:dyDescent="0.25">
      <c r="A162" s="1">
        <v>41526</v>
      </c>
      <c r="B162" s="40" t="s">
        <v>9</v>
      </c>
      <c r="C162" s="40" t="s">
        <v>123</v>
      </c>
      <c r="D162" s="40" t="s">
        <v>90</v>
      </c>
      <c r="E162" s="40" t="s">
        <v>10</v>
      </c>
      <c r="F162" s="40">
        <v>0.36</v>
      </c>
      <c r="G162" s="40">
        <v>28</v>
      </c>
      <c r="H162" s="40">
        <v>150</v>
      </c>
      <c r="I162" s="40">
        <v>2.94</v>
      </c>
      <c r="L162" s="40" t="str">
        <f>IF(LEFT(C162,1)="[",MID(C162,2,SEARCH("]",C162)-2),IF(LEFT(C162,1)="""",MID(C162,2,SEARCH("""",C162,2)-2),C162))</f>
        <v>preço Onix</v>
      </c>
      <c r="M162" s="40">
        <f>WEEKNUM(A162,2)</f>
        <v>37</v>
      </c>
    </row>
    <row r="163" spans="1:13" x14ac:dyDescent="0.25">
      <c r="A163" s="1">
        <v>41542</v>
      </c>
      <c r="B163" s="40" t="s">
        <v>9</v>
      </c>
      <c r="C163" s="40" t="s">
        <v>123</v>
      </c>
      <c r="D163" s="40" t="s">
        <v>90</v>
      </c>
      <c r="E163" s="40" t="s">
        <v>10</v>
      </c>
      <c r="F163" s="40">
        <v>0.36</v>
      </c>
      <c r="G163" s="40">
        <v>15</v>
      </c>
      <c r="H163" s="40">
        <v>104</v>
      </c>
      <c r="I163" s="40">
        <v>3.66</v>
      </c>
      <c r="L163" s="40" t="str">
        <f>IF(LEFT(C163,1)="[",MID(C163,2,SEARCH("]",C163)-2),IF(LEFT(C163,1)="""",MID(C163,2,SEARCH("""",C163,2)-2),C163))</f>
        <v>preço Onix</v>
      </c>
      <c r="M163" s="40">
        <f>WEEKNUM(A163,2)</f>
        <v>39</v>
      </c>
    </row>
    <row r="164" spans="1:13" x14ac:dyDescent="0.25">
      <c r="A164" s="1">
        <v>41543</v>
      </c>
      <c r="B164" s="40" t="s">
        <v>9</v>
      </c>
      <c r="C164" s="40" t="s">
        <v>123</v>
      </c>
      <c r="D164" s="40" t="s">
        <v>90</v>
      </c>
      <c r="E164" s="40" t="s">
        <v>10</v>
      </c>
      <c r="F164" s="40">
        <v>0.36</v>
      </c>
      <c r="G164" s="40">
        <v>15</v>
      </c>
      <c r="H164" s="40">
        <v>120</v>
      </c>
      <c r="I164" s="40">
        <v>3.54</v>
      </c>
      <c r="L164" s="40" t="str">
        <f>IF(LEFT(C164,1)="[",MID(C164,2,SEARCH("]",C164)-2),IF(LEFT(C164,1)="""",MID(C164,2,SEARCH("""",C164,2)-2),C164))</f>
        <v>preço Onix</v>
      </c>
      <c r="M164" s="40">
        <f>WEEKNUM(A164,2)</f>
        <v>39</v>
      </c>
    </row>
    <row r="165" spans="1:13" x14ac:dyDescent="0.25">
      <c r="A165" s="1">
        <v>41521</v>
      </c>
      <c r="B165" s="40" t="s">
        <v>9</v>
      </c>
      <c r="C165" s="40" t="s">
        <v>123</v>
      </c>
      <c r="D165" s="40" t="s">
        <v>90</v>
      </c>
      <c r="E165" s="40" t="s">
        <v>10</v>
      </c>
      <c r="F165" s="40">
        <v>0.36</v>
      </c>
      <c r="G165" s="40">
        <v>32</v>
      </c>
      <c r="H165" s="40">
        <v>126</v>
      </c>
      <c r="I165" s="40">
        <v>3.88</v>
      </c>
      <c r="L165" s="40" t="str">
        <f>IF(LEFT(C165,1)="[",MID(C165,2,SEARCH("]",C165)-2),IF(LEFT(C165,1)="""",MID(C165,2,SEARCH("""",C165,2)-2),C165))</f>
        <v>preço Onix</v>
      </c>
      <c r="M165" s="40">
        <f>WEEKNUM(A165,2)</f>
        <v>36</v>
      </c>
    </row>
    <row r="166" spans="1:13" x14ac:dyDescent="0.25">
      <c r="A166" s="1">
        <v>41541</v>
      </c>
      <c r="B166" s="40" t="s">
        <v>9</v>
      </c>
      <c r="C166" s="40" t="s">
        <v>123</v>
      </c>
      <c r="D166" s="40" t="s">
        <v>90</v>
      </c>
      <c r="E166" s="40" t="s">
        <v>10</v>
      </c>
      <c r="F166" s="40">
        <v>0.36</v>
      </c>
      <c r="G166" s="40">
        <v>25</v>
      </c>
      <c r="H166" s="40">
        <v>102</v>
      </c>
      <c r="I166" s="40">
        <v>5.08</v>
      </c>
      <c r="L166" s="40" t="str">
        <f>IF(LEFT(C166,1)="[",MID(C166,2,SEARCH("]",C166)-2),IF(LEFT(C166,1)="""",MID(C166,2,SEARCH("""",C166,2)-2),C166))</f>
        <v>preço Onix</v>
      </c>
      <c r="M166" s="40">
        <f>WEEKNUM(A166,2)</f>
        <v>39</v>
      </c>
    </row>
    <row r="167" spans="1:13" x14ac:dyDescent="0.25">
      <c r="A167" s="1">
        <v>41525</v>
      </c>
      <c r="B167" s="40" t="s">
        <v>9</v>
      </c>
      <c r="C167" s="40" t="s">
        <v>123</v>
      </c>
      <c r="D167" s="40" t="s">
        <v>90</v>
      </c>
      <c r="E167" s="40" t="s">
        <v>10</v>
      </c>
      <c r="F167" s="40">
        <v>0.36</v>
      </c>
      <c r="G167" s="40">
        <v>28</v>
      </c>
      <c r="H167" s="40">
        <v>145</v>
      </c>
      <c r="I167" s="40">
        <v>3.21</v>
      </c>
      <c r="L167" s="40" t="str">
        <f>IF(LEFT(C167,1)="[",MID(C167,2,SEARCH("]",C167)-2),IF(LEFT(C167,1)="""",MID(C167,2,SEARCH("""",C167,2)-2),C167))</f>
        <v>preço Onix</v>
      </c>
      <c r="M167" s="40">
        <f>WEEKNUM(A167,2)</f>
        <v>36</v>
      </c>
    </row>
    <row r="168" spans="1:13" x14ac:dyDescent="0.25">
      <c r="A168" s="1">
        <v>41544</v>
      </c>
      <c r="B168" s="40" t="s">
        <v>9</v>
      </c>
      <c r="C168" s="40" t="s">
        <v>241</v>
      </c>
      <c r="D168" s="40" t="s">
        <v>155</v>
      </c>
      <c r="E168" s="40" t="s">
        <v>10</v>
      </c>
      <c r="F168" s="40">
        <v>0.6</v>
      </c>
      <c r="G168" s="40">
        <v>0</v>
      </c>
      <c r="H168" s="40">
        <v>1</v>
      </c>
      <c r="I168" s="40">
        <v>0</v>
      </c>
      <c r="L168" s="40" t="str">
        <f>IF(LEFT(C168,1)="[",MID(C168,2,SEARCH("]",C168)-2),IF(LEFT(C168,1)="""",MID(C168,2,SEARCH("""",C168,2)-2),C168))</f>
        <v>automóveis Onix</v>
      </c>
      <c r="M168" s="40">
        <f>WEEKNUM(A168,2)</f>
        <v>39</v>
      </c>
    </row>
    <row r="169" spans="1:13" x14ac:dyDescent="0.25">
      <c r="A169" s="1">
        <v>41522</v>
      </c>
      <c r="B169" s="40" t="s">
        <v>9</v>
      </c>
      <c r="C169" s="40" t="s">
        <v>241</v>
      </c>
      <c r="D169" s="40" t="s">
        <v>155</v>
      </c>
      <c r="E169" s="40" t="s">
        <v>10</v>
      </c>
      <c r="F169" s="40">
        <v>0.6</v>
      </c>
      <c r="G169" s="40">
        <v>0</v>
      </c>
      <c r="H169" s="40">
        <v>1</v>
      </c>
      <c r="I169" s="40">
        <v>0</v>
      </c>
      <c r="L169" s="40" t="str">
        <f>IF(LEFT(C169,1)="[",MID(C169,2,SEARCH("]",C169)-2),IF(LEFT(C169,1)="""",MID(C169,2,SEARCH("""",C169,2)-2),C169))</f>
        <v>automóveis Onix</v>
      </c>
      <c r="M169" s="40">
        <f>WEEKNUM(A169,2)</f>
        <v>36</v>
      </c>
    </row>
    <row r="170" spans="1:13" x14ac:dyDescent="0.25">
      <c r="A170" s="1">
        <v>41545</v>
      </c>
      <c r="B170" s="40" t="s">
        <v>9</v>
      </c>
      <c r="C170" s="40" t="s">
        <v>241</v>
      </c>
      <c r="D170" s="40" t="s">
        <v>155</v>
      </c>
      <c r="E170" s="40" t="s">
        <v>10</v>
      </c>
      <c r="F170" s="40">
        <v>0.6</v>
      </c>
      <c r="G170" s="40">
        <v>0</v>
      </c>
      <c r="H170" s="40">
        <v>2</v>
      </c>
      <c r="I170" s="40">
        <v>0</v>
      </c>
      <c r="L170" s="40" t="str">
        <f>IF(LEFT(C170,1)="[",MID(C170,2,SEARCH("]",C170)-2),IF(LEFT(C170,1)="""",MID(C170,2,SEARCH("""",C170,2)-2),C170))</f>
        <v>automóveis Onix</v>
      </c>
      <c r="M170" s="40">
        <f>WEEKNUM(A170,2)</f>
        <v>39</v>
      </c>
    </row>
    <row r="171" spans="1:13" x14ac:dyDescent="0.25">
      <c r="A171" s="1">
        <v>41517</v>
      </c>
      <c r="B171" s="40" t="s">
        <v>9</v>
      </c>
      <c r="C171" s="40" t="s">
        <v>241</v>
      </c>
      <c r="D171" s="40" t="s">
        <v>155</v>
      </c>
      <c r="E171" s="40" t="s">
        <v>10</v>
      </c>
      <c r="F171" s="40">
        <v>0.6</v>
      </c>
      <c r="G171" s="40">
        <v>0</v>
      </c>
      <c r="H171" s="40">
        <v>2</v>
      </c>
      <c r="I171" s="40">
        <v>0</v>
      </c>
      <c r="L171" s="40" t="str">
        <f>IF(LEFT(C171,1)="[",MID(C171,2,SEARCH("]",C171)-2),IF(LEFT(C171,1)="""",MID(C171,2,SEARCH("""",C171,2)-2),C171))</f>
        <v>automóveis Onix</v>
      </c>
      <c r="M171" s="40">
        <f>WEEKNUM(A171,2)</f>
        <v>35</v>
      </c>
    </row>
    <row r="172" spans="1:13" x14ac:dyDescent="0.25">
      <c r="A172" s="1">
        <v>41534</v>
      </c>
      <c r="B172" s="40" t="s">
        <v>9</v>
      </c>
      <c r="C172" s="40" t="s">
        <v>241</v>
      </c>
      <c r="D172" s="40" t="s">
        <v>155</v>
      </c>
      <c r="E172" s="40" t="s">
        <v>10</v>
      </c>
      <c r="F172" s="40">
        <v>0.6</v>
      </c>
      <c r="G172" s="40">
        <v>0</v>
      </c>
      <c r="H172" s="40">
        <v>1</v>
      </c>
      <c r="I172" s="40">
        <v>0</v>
      </c>
      <c r="L172" s="40" t="str">
        <f>IF(LEFT(C172,1)="[",MID(C172,2,SEARCH("]",C172)-2),IF(LEFT(C172,1)="""",MID(C172,2,SEARCH("""",C172,2)-2),C172))</f>
        <v>automóveis Onix</v>
      </c>
      <c r="M172" s="40">
        <f>WEEKNUM(A172,2)</f>
        <v>38</v>
      </c>
    </row>
    <row r="173" spans="1:13" x14ac:dyDescent="0.25">
      <c r="A173" s="1">
        <v>41515</v>
      </c>
      <c r="B173" s="40" t="s">
        <v>9</v>
      </c>
      <c r="C173" s="40" t="s">
        <v>241</v>
      </c>
      <c r="D173" s="40" t="s">
        <v>155</v>
      </c>
      <c r="E173" s="40" t="s">
        <v>10</v>
      </c>
      <c r="F173" s="40">
        <v>0.6</v>
      </c>
      <c r="G173" s="40">
        <v>0</v>
      </c>
      <c r="H173" s="40">
        <v>2</v>
      </c>
      <c r="I173" s="40">
        <v>0</v>
      </c>
      <c r="L173" s="40" t="str">
        <f>IF(LEFT(C173,1)="[",MID(C173,2,SEARCH("]",C173)-2),IF(LEFT(C173,1)="""",MID(C173,2,SEARCH("""",C173,2)-2),C173))</f>
        <v>automóveis Onix</v>
      </c>
      <c r="M173" s="40">
        <f>WEEKNUM(A173,2)</f>
        <v>35</v>
      </c>
    </row>
    <row r="174" spans="1:13" x14ac:dyDescent="0.25">
      <c r="A174" s="1">
        <v>41537</v>
      </c>
      <c r="B174" s="40" t="s">
        <v>9</v>
      </c>
      <c r="C174" s="40" t="s">
        <v>241</v>
      </c>
      <c r="D174" s="40" t="s">
        <v>155</v>
      </c>
      <c r="E174" s="40" t="s">
        <v>10</v>
      </c>
      <c r="F174" s="40">
        <v>0.6</v>
      </c>
      <c r="G174" s="40">
        <v>0</v>
      </c>
      <c r="H174" s="40">
        <v>1</v>
      </c>
      <c r="I174" s="40">
        <v>0</v>
      </c>
      <c r="L174" s="40" t="str">
        <f>IF(LEFT(C174,1)="[",MID(C174,2,SEARCH("]",C174)-2),IF(LEFT(C174,1)="""",MID(C174,2,SEARCH("""",C174,2)-2),C174))</f>
        <v>automóveis Onix</v>
      </c>
      <c r="M174" s="40">
        <f>WEEKNUM(A174,2)</f>
        <v>38</v>
      </c>
    </row>
    <row r="175" spans="1:13" x14ac:dyDescent="0.25">
      <c r="A175" s="1">
        <v>41539</v>
      </c>
      <c r="B175" s="40" t="s">
        <v>9</v>
      </c>
      <c r="C175" s="40" t="s">
        <v>241</v>
      </c>
      <c r="D175" s="40" t="s">
        <v>155</v>
      </c>
      <c r="E175" s="40" t="s">
        <v>10</v>
      </c>
      <c r="F175" s="40">
        <v>0.6</v>
      </c>
      <c r="G175" s="40">
        <v>0</v>
      </c>
      <c r="H175" s="40">
        <v>2</v>
      </c>
      <c r="I175" s="40">
        <v>0</v>
      </c>
      <c r="L175" s="40" t="str">
        <f>IF(LEFT(C175,1)="[",MID(C175,2,SEARCH("]",C175)-2),IF(LEFT(C175,1)="""",MID(C175,2,SEARCH("""",C175,2)-2),C175))</f>
        <v>automóveis Onix</v>
      </c>
      <c r="M175" s="40">
        <f>WEEKNUM(A175,2)</f>
        <v>38</v>
      </c>
    </row>
    <row r="176" spans="1:13" x14ac:dyDescent="0.25">
      <c r="A176" s="1">
        <v>41541</v>
      </c>
      <c r="B176" s="40" t="s">
        <v>9</v>
      </c>
      <c r="C176" s="40" t="s">
        <v>241</v>
      </c>
      <c r="D176" s="40" t="s">
        <v>155</v>
      </c>
      <c r="E176" s="40" t="s">
        <v>10</v>
      </c>
      <c r="F176" s="40">
        <v>0.6</v>
      </c>
      <c r="G176" s="40">
        <v>0</v>
      </c>
      <c r="H176" s="40">
        <v>1</v>
      </c>
      <c r="I176" s="40">
        <v>0</v>
      </c>
      <c r="L176" s="40" t="str">
        <f>IF(LEFT(C176,1)="[",MID(C176,2,SEARCH("]",C176)-2),IF(LEFT(C176,1)="""",MID(C176,2,SEARCH("""",C176,2)-2),C176))</f>
        <v>automóveis Onix</v>
      </c>
      <c r="M176" s="40">
        <f>WEEKNUM(A176,2)</f>
        <v>39</v>
      </c>
    </row>
    <row r="177" spans="1:13" x14ac:dyDescent="0.25">
      <c r="A177" s="1">
        <v>41523</v>
      </c>
      <c r="B177" s="40" t="s">
        <v>9</v>
      </c>
      <c r="C177" s="40" t="s">
        <v>241</v>
      </c>
      <c r="D177" s="40" t="s">
        <v>155</v>
      </c>
      <c r="E177" s="40" t="s">
        <v>10</v>
      </c>
      <c r="F177" s="40">
        <v>0.6</v>
      </c>
      <c r="G177" s="40">
        <v>0</v>
      </c>
      <c r="H177" s="40">
        <v>5</v>
      </c>
      <c r="I177" s="40">
        <v>0</v>
      </c>
      <c r="L177" s="40" t="str">
        <f>IF(LEFT(C177,1)="[",MID(C177,2,SEARCH("]",C177)-2),IF(LEFT(C177,1)="""",MID(C177,2,SEARCH("""",C177,2)-2),C177))</f>
        <v>automóveis Onix</v>
      </c>
      <c r="M177" s="40">
        <f>WEEKNUM(A177,2)</f>
        <v>36</v>
      </c>
    </row>
    <row r="178" spans="1:13" x14ac:dyDescent="0.25">
      <c r="A178" s="1">
        <v>41520</v>
      </c>
      <c r="B178" s="40" t="s">
        <v>9</v>
      </c>
      <c r="C178" s="40" t="s">
        <v>241</v>
      </c>
      <c r="D178" s="40" t="s">
        <v>155</v>
      </c>
      <c r="E178" s="40" t="s">
        <v>10</v>
      </c>
      <c r="F178" s="40">
        <v>0.6</v>
      </c>
      <c r="G178" s="40">
        <v>0</v>
      </c>
      <c r="H178" s="40">
        <v>4</v>
      </c>
      <c r="I178" s="40">
        <v>0</v>
      </c>
      <c r="L178" s="40" t="str">
        <f>IF(LEFT(C178,1)="[",MID(C178,2,SEARCH("]",C178)-2),IF(LEFT(C178,1)="""",MID(C178,2,SEARCH("""",C178,2)-2),C178))</f>
        <v>automóveis Onix</v>
      </c>
      <c r="M178" s="40">
        <f>WEEKNUM(A178,2)</f>
        <v>36</v>
      </c>
    </row>
    <row r="179" spans="1:13" x14ac:dyDescent="0.25">
      <c r="A179" s="1">
        <v>41528</v>
      </c>
      <c r="B179" s="40" t="s">
        <v>9</v>
      </c>
      <c r="C179" s="40" t="s">
        <v>241</v>
      </c>
      <c r="D179" s="40" t="s">
        <v>155</v>
      </c>
      <c r="E179" s="40" t="s">
        <v>10</v>
      </c>
      <c r="F179" s="40">
        <v>0.6</v>
      </c>
      <c r="G179" s="40">
        <v>0</v>
      </c>
      <c r="H179" s="40">
        <v>3</v>
      </c>
      <c r="I179" s="40">
        <v>0</v>
      </c>
      <c r="L179" s="40" t="str">
        <f>IF(LEFT(C179,1)="[",MID(C179,2,SEARCH("]",C179)-2),IF(LEFT(C179,1)="""",MID(C179,2,SEARCH("""",C179,2)-2),C179))</f>
        <v>automóveis Onix</v>
      </c>
      <c r="M179" s="40">
        <f>WEEKNUM(A179,2)</f>
        <v>37</v>
      </c>
    </row>
    <row r="180" spans="1:13" x14ac:dyDescent="0.25">
      <c r="A180" s="1">
        <v>41518</v>
      </c>
      <c r="B180" s="40" t="s">
        <v>9</v>
      </c>
      <c r="C180" s="40" t="s">
        <v>241</v>
      </c>
      <c r="D180" s="40" t="s">
        <v>155</v>
      </c>
      <c r="E180" s="40" t="s">
        <v>10</v>
      </c>
      <c r="F180" s="40">
        <v>0.6</v>
      </c>
      <c r="G180" s="40">
        <v>0</v>
      </c>
      <c r="H180" s="40">
        <v>1</v>
      </c>
      <c r="I180" s="40">
        <v>0</v>
      </c>
      <c r="L180" s="40" t="str">
        <f>IF(LEFT(C180,1)="[",MID(C180,2,SEARCH("]",C180)-2),IF(LEFT(C180,1)="""",MID(C180,2,SEARCH("""",C180,2)-2),C180))</f>
        <v>automóveis Onix</v>
      </c>
      <c r="M180" s="40">
        <f>WEEKNUM(A180,2)</f>
        <v>35</v>
      </c>
    </row>
    <row r="181" spans="1:13" x14ac:dyDescent="0.25">
      <c r="A181" s="1">
        <v>41540</v>
      </c>
      <c r="B181" s="40" t="s">
        <v>9</v>
      </c>
      <c r="C181" s="40" t="s">
        <v>241</v>
      </c>
      <c r="D181" s="40" t="s">
        <v>155</v>
      </c>
      <c r="E181" s="40" t="s">
        <v>10</v>
      </c>
      <c r="F181" s="40">
        <v>0.6</v>
      </c>
      <c r="G181" s="40">
        <v>0</v>
      </c>
      <c r="H181" s="40">
        <v>1</v>
      </c>
      <c r="I181" s="40">
        <v>0</v>
      </c>
      <c r="L181" s="40" t="str">
        <f>IF(LEFT(C181,1)="[",MID(C181,2,SEARCH("]",C181)-2),IF(LEFT(C181,1)="""",MID(C181,2,SEARCH("""",C181,2)-2),C181))</f>
        <v>automóveis Onix</v>
      </c>
      <c r="M181" s="40">
        <f>WEEKNUM(A181,2)</f>
        <v>39</v>
      </c>
    </row>
    <row r="182" spans="1:13" x14ac:dyDescent="0.25">
      <c r="A182" s="1">
        <v>41543</v>
      </c>
      <c r="B182" s="40" t="s">
        <v>9</v>
      </c>
      <c r="C182" s="40" t="s">
        <v>241</v>
      </c>
      <c r="D182" s="40" t="s">
        <v>155</v>
      </c>
      <c r="E182" s="40" t="s">
        <v>10</v>
      </c>
      <c r="F182" s="40">
        <v>0.6</v>
      </c>
      <c r="G182" s="40">
        <v>0</v>
      </c>
      <c r="H182" s="40">
        <v>1</v>
      </c>
      <c r="I182" s="40">
        <v>0</v>
      </c>
      <c r="L182" s="40" t="str">
        <f>IF(LEFT(C182,1)="[",MID(C182,2,SEARCH("]",C182)-2),IF(LEFT(C182,1)="""",MID(C182,2,SEARCH("""",C182,2)-2),C182))</f>
        <v>automóveis Onix</v>
      </c>
      <c r="M182" s="40">
        <f>WEEKNUM(A182,2)</f>
        <v>39</v>
      </c>
    </row>
    <row r="183" spans="1:13" x14ac:dyDescent="0.25">
      <c r="A183" s="1">
        <v>41530</v>
      </c>
      <c r="B183" s="40" t="s">
        <v>9</v>
      </c>
      <c r="C183" s="40" t="s">
        <v>241</v>
      </c>
      <c r="D183" s="40" t="s">
        <v>155</v>
      </c>
      <c r="E183" s="40" t="s">
        <v>10</v>
      </c>
      <c r="F183" s="40">
        <v>0.6</v>
      </c>
      <c r="G183" s="40">
        <v>0</v>
      </c>
      <c r="H183" s="40">
        <v>1</v>
      </c>
      <c r="I183" s="40">
        <v>0</v>
      </c>
      <c r="L183" s="40" t="str">
        <f>IF(LEFT(C183,1)="[",MID(C183,2,SEARCH("]",C183)-2),IF(LEFT(C183,1)="""",MID(C183,2,SEARCH("""",C183,2)-2),C183))</f>
        <v>automóveis Onix</v>
      </c>
      <c r="M183" s="40">
        <f>WEEKNUM(A183,2)</f>
        <v>37</v>
      </c>
    </row>
    <row r="184" spans="1:13" x14ac:dyDescent="0.25">
      <c r="A184" s="1">
        <v>41524</v>
      </c>
      <c r="B184" s="40" t="s">
        <v>9</v>
      </c>
      <c r="C184" s="40" t="s">
        <v>241</v>
      </c>
      <c r="D184" s="40" t="s">
        <v>155</v>
      </c>
      <c r="E184" s="40" t="s">
        <v>10</v>
      </c>
      <c r="F184" s="40">
        <v>0.6</v>
      </c>
      <c r="G184" s="40">
        <v>0</v>
      </c>
      <c r="H184" s="40">
        <v>3</v>
      </c>
      <c r="I184" s="40">
        <v>0</v>
      </c>
      <c r="L184" s="40" t="str">
        <f>IF(LEFT(C184,1)="[",MID(C184,2,SEARCH("]",C184)-2),IF(LEFT(C184,1)="""",MID(C184,2,SEARCH("""",C184,2)-2),C184))</f>
        <v>automóveis Onix</v>
      </c>
      <c r="M184" s="40">
        <f>WEEKNUM(A184,2)</f>
        <v>36</v>
      </c>
    </row>
    <row r="185" spans="1:13" x14ac:dyDescent="0.25">
      <c r="A185" s="1">
        <v>41536</v>
      </c>
      <c r="B185" s="40" t="s">
        <v>9</v>
      </c>
      <c r="C185" s="40" t="s">
        <v>241</v>
      </c>
      <c r="D185" s="40" t="s">
        <v>155</v>
      </c>
      <c r="E185" s="40" t="s">
        <v>10</v>
      </c>
      <c r="F185" s="40">
        <v>0.6</v>
      </c>
      <c r="G185" s="40">
        <v>0</v>
      </c>
      <c r="H185" s="40">
        <v>1</v>
      </c>
      <c r="I185" s="40">
        <v>0</v>
      </c>
      <c r="L185" s="40" t="str">
        <f>IF(LEFT(C185,1)="[",MID(C185,2,SEARCH("]",C185)-2),IF(LEFT(C185,1)="""",MID(C185,2,SEARCH("""",C185,2)-2),C185))</f>
        <v>automóveis Onix</v>
      </c>
      <c r="M185" s="40">
        <f>WEEKNUM(A185,2)</f>
        <v>38</v>
      </c>
    </row>
    <row r="186" spans="1:13" x14ac:dyDescent="0.25">
      <c r="A186" s="1">
        <v>41538</v>
      </c>
      <c r="B186" s="40" t="s">
        <v>9</v>
      </c>
      <c r="C186" s="40" t="s">
        <v>241</v>
      </c>
      <c r="D186" s="40" t="s">
        <v>155</v>
      </c>
      <c r="E186" s="40" t="s">
        <v>10</v>
      </c>
      <c r="F186" s="40">
        <v>0.6</v>
      </c>
      <c r="G186" s="40">
        <v>0</v>
      </c>
      <c r="H186" s="40">
        <v>3</v>
      </c>
      <c r="I186" s="40">
        <v>0</v>
      </c>
      <c r="L186" s="40" t="str">
        <f>IF(LEFT(C186,1)="[",MID(C186,2,SEARCH("]",C186)-2),IF(LEFT(C186,1)="""",MID(C186,2,SEARCH("""",C186,2)-2),C186))</f>
        <v>automóveis Onix</v>
      </c>
      <c r="M186" s="40">
        <f>WEEKNUM(A186,2)</f>
        <v>38</v>
      </c>
    </row>
    <row r="187" spans="1:13" x14ac:dyDescent="0.25">
      <c r="A187" s="1">
        <v>41529</v>
      </c>
      <c r="B187" s="40" t="s">
        <v>9</v>
      </c>
      <c r="C187" s="40" t="s">
        <v>241</v>
      </c>
      <c r="D187" s="40" t="s">
        <v>155</v>
      </c>
      <c r="E187" s="40" t="s">
        <v>10</v>
      </c>
      <c r="F187" s="40">
        <v>0.6</v>
      </c>
      <c r="G187" s="40">
        <v>0</v>
      </c>
      <c r="H187" s="40">
        <v>2</v>
      </c>
      <c r="I187" s="40">
        <v>0</v>
      </c>
      <c r="L187" s="40" t="str">
        <f>IF(LEFT(C187,1)="[",MID(C187,2,SEARCH("]",C187)-2),IF(LEFT(C187,1)="""",MID(C187,2,SEARCH("""",C187,2)-2),C187))</f>
        <v>automóveis Onix</v>
      </c>
      <c r="M187" s="40">
        <f>WEEKNUM(A187,2)</f>
        <v>37</v>
      </c>
    </row>
    <row r="188" spans="1:13" x14ac:dyDescent="0.25">
      <c r="A188" s="1">
        <v>41521</v>
      </c>
      <c r="B188" s="40" t="s">
        <v>9</v>
      </c>
      <c r="C188" s="40" t="s">
        <v>241</v>
      </c>
      <c r="D188" s="40" t="s">
        <v>155</v>
      </c>
      <c r="E188" s="40" t="s">
        <v>10</v>
      </c>
      <c r="F188" s="40">
        <v>0.6</v>
      </c>
      <c r="G188" s="40">
        <v>0</v>
      </c>
      <c r="H188" s="40">
        <v>2</v>
      </c>
      <c r="I188" s="40">
        <v>0</v>
      </c>
      <c r="L188" s="40" t="str">
        <f>IF(LEFT(C188,1)="[",MID(C188,2,SEARCH("]",C188)-2),IF(LEFT(C188,1)="""",MID(C188,2,SEARCH("""",C188,2)-2),C188))</f>
        <v>automóveis Onix</v>
      </c>
      <c r="M188" s="40">
        <f>WEEKNUM(A188,2)</f>
        <v>36</v>
      </c>
    </row>
    <row r="189" spans="1:13" x14ac:dyDescent="0.25">
      <c r="A189" s="1">
        <v>41533</v>
      </c>
      <c r="B189" s="40" t="s">
        <v>9</v>
      </c>
      <c r="C189" s="40" t="s">
        <v>241</v>
      </c>
      <c r="D189" s="40" t="s">
        <v>155</v>
      </c>
      <c r="E189" s="40" t="s">
        <v>10</v>
      </c>
      <c r="F189" s="40">
        <v>0.6</v>
      </c>
      <c r="G189" s="40">
        <v>1</v>
      </c>
      <c r="H189" s="40">
        <v>3</v>
      </c>
      <c r="I189" s="40">
        <v>0.06</v>
      </c>
      <c r="L189" s="40" t="str">
        <f>IF(LEFT(C189,1)="[",MID(C189,2,SEARCH("]",C189)-2),IF(LEFT(C189,1)="""",MID(C189,2,SEARCH("""",C189,2)-2),C189))</f>
        <v>automóveis Onix</v>
      </c>
      <c r="M189" s="40">
        <f>WEEKNUM(A189,2)</f>
        <v>38</v>
      </c>
    </row>
    <row r="190" spans="1:13" x14ac:dyDescent="0.25">
      <c r="A190" s="1">
        <v>41526</v>
      </c>
      <c r="B190" s="40" t="s">
        <v>9</v>
      </c>
      <c r="C190" s="40" t="s">
        <v>241</v>
      </c>
      <c r="D190" s="40" t="s">
        <v>155</v>
      </c>
      <c r="E190" s="40" t="s">
        <v>10</v>
      </c>
      <c r="F190" s="40">
        <v>0.6</v>
      </c>
      <c r="G190" s="40">
        <v>0</v>
      </c>
      <c r="H190" s="40">
        <v>4</v>
      </c>
      <c r="I190" s="40">
        <v>0</v>
      </c>
      <c r="L190" s="40" t="str">
        <f>IF(LEFT(C190,1)="[",MID(C190,2,SEARCH("]",C190)-2),IF(LEFT(C190,1)="""",MID(C190,2,SEARCH("""",C190,2)-2),C190))</f>
        <v>automóveis Onix</v>
      </c>
      <c r="M190" s="40">
        <f>WEEKNUM(A190,2)</f>
        <v>37</v>
      </c>
    </row>
    <row r="191" spans="1:13" x14ac:dyDescent="0.25">
      <c r="A191" s="1">
        <v>41519</v>
      </c>
      <c r="B191" s="40" t="s">
        <v>9</v>
      </c>
      <c r="C191" s="40" t="s">
        <v>241</v>
      </c>
      <c r="D191" s="40" t="s">
        <v>155</v>
      </c>
      <c r="E191" s="40" t="s">
        <v>10</v>
      </c>
      <c r="F191" s="40">
        <v>0.6</v>
      </c>
      <c r="G191" s="40">
        <v>0</v>
      </c>
      <c r="H191" s="40">
        <v>0</v>
      </c>
      <c r="I191" s="40">
        <v>0</v>
      </c>
      <c r="L191" s="40" t="str">
        <f>IF(LEFT(C191,1)="[",MID(C191,2,SEARCH("]",C191)-2),IF(LEFT(C191,1)="""",MID(C191,2,SEARCH("""",C191,2)-2),C191))</f>
        <v>automóveis Onix</v>
      </c>
      <c r="M191" s="40">
        <f>WEEKNUM(A191,2)</f>
        <v>36</v>
      </c>
    </row>
    <row r="192" spans="1:13" x14ac:dyDescent="0.25">
      <c r="A192" s="1">
        <v>41527</v>
      </c>
      <c r="B192" s="40" t="s">
        <v>9</v>
      </c>
      <c r="C192" s="40" t="s">
        <v>241</v>
      </c>
      <c r="D192" s="40" t="s">
        <v>155</v>
      </c>
      <c r="E192" s="40" t="s">
        <v>10</v>
      </c>
      <c r="F192" s="40">
        <v>0.6</v>
      </c>
      <c r="G192" s="40">
        <v>0</v>
      </c>
      <c r="H192" s="40">
        <v>1</v>
      </c>
      <c r="I192" s="40">
        <v>0</v>
      </c>
      <c r="L192" s="40" t="str">
        <f>IF(LEFT(C192,1)="[",MID(C192,2,SEARCH("]",C192)-2),IF(LEFT(C192,1)="""",MID(C192,2,SEARCH("""",C192,2)-2),C192))</f>
        <v>automóveis Onix</v>
      </c>
      <c r="M192" s="40">
        <f>WEEKNUM(A192,2)</f>
        <v>37</v>
      </c>
    </row>
    <row r="193" spans="1:13" x14ac:dyDescent="0.25">
      <c r="A193" s="1">
        <v>41525</v>
      </c>
      <c r="B193" s="40" t="s">
        <v>9</v>
      </c>
      <c r="C193" s="40" t="s">
        <v>241</v>
      </c>
      <c r="D193" s="40" t="s">
        <v>155</v>
      </c>
      <c r="E193" s="40" t="s">
        <v>10</v>
      </c>
      <c r="F193" s="40">
        <v>0.6</v>
      </c>
      <c r="G193" s="40">
        <v>0</v>
      </c>
      <c r="H193" s="40">
        <v>0</v>
      </c>
      <c r="I193" s="40">
        <v>0</v>
      </c>
      <c r="L193" s="40" t="str">
        <f>IF(LEFT(C193,1)="[",MID(C193,2,SEARCH("]",C193)-2),IF(LEFT(C193,1)="""",MID(C193,2,SEARCH("""",C193,2)-2),C193))</f>
        <v>automóveis Onix</v>
      </c>
      <c r="M193" s="40">
        <f>WEEKNUM(A193,2)</f>
        <v>36</v>
      </c>
    </row>
    <row r="194" spans="1:13" x14ac:dyDescent="0.25">
      <c r="A194" s="1">
        <v>41531</v>
      </c>
      <c r="B194" s="40" t="s">
        <v>9</v>
      </c>
      <c r="C194" s="40" t="s">
        <v>241</v>
      </c>
      <c r="D194" s="40" t="s">
        <v>155</v>
      </c>
      <c r="E194" s="40" t="s">
        <v>10</v>
      </c>
      <c r="F194" s="40">
        <v>0.6</v>
      </c>
      <c r="G194" s="40">
        <v>1</v>
      </c>
      <c r="H194" s="40">
        <v>2</v>
      </c>
      <c r="I194" s="40">
        <v>0.15</v>
      </c>
      <c r="L194" s="40" t="str">
        <f>IF(LEFT(C194,1)="[",MID(C194,2,SEARCH("]",C194)-2),IF(LEFT(C194,1)="""",MID(C194,2,SEARCH("""",C194,2)-2),C194))</f>
        <v>automóveis Onix</v>
      </c>
      <c r="M194" s="40">
        <f>WEEKNUM(A194,2)</f>
        <v>37</v>
      </c>
    </row>
    <row r="195" spans="1:13" x14ac:dyDescent="0.25">
      <c r="A195" s="1">
        <v>41546</v>
      </c>
      <c r="B195" s="40" t="s">
        <v>9</v>
      </c>
      <c r="C195" s="40" t="s">
        <v>241</v>
      </c>
      <c r="D195" s="40" t="s">
        <v>155</v>
      </c>
      <c r="E195" s="40" t="s">
        <v>10</v>
      </c>
      <c r="F195" s="40">
        <v>0.6</v>
      </c>
      <c r="G195" s="40">
        <v>0</v>
      </c>
      <c r="H195" s="40">
        <v>4</v>
      </c>
      <c r="I195" s="40">
        <v>0</v>
      </c>
      <c r="L195" s="40" t="str">
        <f>IF(LEFT(C195,1)="[",MID(C195,2,SEARCH("]",C195)-2),IF(LEFT(C195,1)="""",MID(C195,2,SEARCH("""",C195,2)-2),C195))</f>
        <v>automóveis Onix</v>
      </c>
      <c r="M195" s="40">
        <f>WEEKNUM(A195,2)</f>
        <v>39</v>
      </c>
    </row>
    <row r="196" spans="1:13" x14ac:dyDescent="0.25">
      <c r="A196" s="1">
        <v>41514</v>
      </c>
      <c r="B196" s="40" t="s">
        <v>9</v>
      </c>
      <c r="C196" s="40" t="s">
        <v>241</v>
      </c>
      <c r="D196" s="40" t="s">
        <v>155</v>
      </c>
      <c r="E196" s="40" t="s">
        <v>10</v>
      </c>
      <c r="F196" s="40">
        <v>0.6</v>
      </c>
      <c r="G196" s="40">
        <v>0</v>
      </c>
      <c r="H196" s="40">
        <v>3</v>
      </c>
      <c r="I196" s="40">
        <v>0</v>
      </c>
      <c r="L196" s="40" t="str">
        <f>IF(LEFT(C196,1)="[",MID(C196,2,SEARCH("]",C196)-2),IF(LEFT(C196,1)="""",MID(C196,2,SEARCH("""",C196,2)-2),C196))</f>
        <v>automóveis Onix</v>
      </c>
      <c r="M196" s="40">
        <f>WEEKNUM(A196,2)</f>
        <v>35</v>
      </c>
    </row>
    <row r="197" spans="1:13" x14ac:dyDescent="0.25">
      <c r="A197" s="1">
        <v>41516</v>
      </c>
      <c r="B197" s="40" t="s">
        <v>9</v>
      </c>
      <c r="C197" s="40" t="s">
        <v>241</v>
      </c>
      <c r="D197" s="40" t="s">
        <v>155</v>
      </c>
      <c r="E197" s="40" t="s">
        <v>10</v>
      </c>
      <c r="F197" s="40">
        <v>0.6</v>
      </c>
      <c r="G197" s="40">
        <v>0</v>
      </c>
      <c r="H197" s="40">
        <v>2</v>
      </c>
      <c r="I197" s="40">
        <v>0</v>
      </c>
      <c r="L197" s="40" t="str">
        <f>IF(LEFT(C197,1)="[",MID(C197,2,SEARCH("]",C197)-2),IF(LEFT(C197,1)="""",MID(C197,2,SEARCH("""",C197,2)-2),C197))</f>
        <v>automóveis Onix</v>
      </c>
      <c r="M197" s="40">
        <f>WEEKNUM(A197,2)</f>
        <v>35</v>
      </c>
    </row>
    <row r="198" spans="1:13" x14ac:dyDescent="0.25">
      <c r="A198" s="1">
        <v>41535</v>
      </c>
      <c r="B198" s="40" t="s">
        <v>9</v>
      </c>
      <c r="C198" s="40" t="s">
        <v>241</v>
      </c>
      <c r="D198" s="40" t="s">
        <v>155</v>
      </c>
      <c r="E198" s="40" t="s">
        <v>10</v>
      </c>
      <c r="F198" s="40">
        <v>0.6</v>
      </c>
      <c r="G198" s="40">
        <v>0</v>
      </c>
      <c r="H198" s="40">
        <v>2</v>
      </c>
      <c r="I198" s="40">
        <v>0</v>
      </c>
      <c r="L198" s="40" t="str">
        <f>IF(LEFT(C198,1)="[",MID(C198,2,SEARCH("]",C198)-2),IF(LEFT(C198,1)="""",MID(C198,2,SEARCH("""",C198,2)-2),C198))</f>
        <v>automóveis Onix</v>
      </c>
      <c r="M198" s="40">
        <f>WEEKNUM(A198,2)</f>
        <v>38</v>
      </c>
    </row>
    <row r="199" spans="1:13" x14ac:dyDescent="0.25">
      <c r="A199" s="1">
        <v>41542</v>
      </c>
      <c r="B199" s="40" t="s">
        <v>9</v>
      </c>
      <c r="C199" s="40" t="s">
        <v>241</v>
      </c>
      <c r="D199" s="40" t="s">
        <v>155</v>
      </c>
      <c r="E199" s="40" t="s">
        <v>10</v>
      </c>
      <c r="F199" s="40">
        <v>0.6</v>
      </c>
      <c r="G199" s="40">
        <v>0</v>
      </c>
      <c r="H199" s="40">
        <v>1</v>
      </c>
      <c r="I199" s="40">
        <v>0</v>
      </c>
      <c r="L199" s="40" t="str">
        <f>IF(LEFT(C199,1)="[",MID(C199,2,SEARCH("]",C199)-2),IF(LEFT(C199,1)="""",MID(C199,2,SEARCH("""",C199,2)-2),C199))</f>
        <v>automóveis Onix</v>
      </c>
      <c r="M199" s="40">
        <f>WEEKNUM(A199,2)</f>
        <v>39</v>
      </c>
    </row>
    <row r="200" spans="1:13" x14ac:dyDescent="0.25">
      <c r="A200" s="1">
        <v>41533</v>
      </c>
      <c r="B200" s="40" t="s">
        <v>9</v>
      </c>
      <c r="C200" s="40" t="s">
        <v>212</v>
      </c>
      <c r="D200" s="40" t="s">
        <v>155</v>
      </c>
      <c r="E200" s="40" t="s">
        <v>10</v>
      </c>
      <c r="F200" s="40">
        <v>0.92</v>
      </c>
      <c r="G200" s="40">
        <v>6</v>
      </c>
      <c r="H200" s="40">
        <v>64</v>
      </c>
      <c r="I200" s="40">
        <v>2.4900000000000002</v>
      </c>
      <c r="L200" s="40" t="str">
        <f>IF(LEFT(C200,1)="[",MID(C200,2,SEARCH("]",C200)-2),IF(LEFT(C200,1)="""",MID(C200,2,SEARCH("""",C200,2)-2),C200))</f>
        <v>automóvel Onix</v>
      </c>
      <c r="M200" s="40">
        <f>WEEKNUM(A200,2)</f>
        <v>38</v>
      </c>
    </row>
    <row r="201" spans="1:13" x14ac:dyDescent="0.25">
      <c r="A201" s="1">
        <v>41542</v>
      </c>
      <c r="B201" s="40" t="s">
        <v>9</v>
      </c>
      <c r="C201" s="40" t="s">
        <v>212</v>
      </c>
      <c r="D201" s="40" t="s">
        <v>155</v>
      </c>
      <c r="E201" s="40" t="s">
        <v>10</v>
      </c>
      <c r="F201" s="40">
        <v>0.92</v>
      </c>
      <c r="G201" s="40">
        <v>6</v>
      </c>
      <c r="H201" s="40">
        <v>53</v>
      </c>
      <c r="I201" s="40">
        <v>4.0599999999999996</v>
      </c>
      <c r="L201" s="40" t="str">
        <f>IF(LEFT(C201,1)="[",MID(C201,2,SEARCH("]",C201)-2),IF(LEFT(C201,1)="""",MID(C201,2,SEARCH("""",C201,2)-2),C201))</f>
        <v>automóvel Onix</v>
      </c>
      <c r="M201" s="40">
        <f>WEEKNUM(A201,2)</f>
        <v>39</v>
      </c>
    </row>
    <row r="202" spans="1:13" x14ac:dyDescent="0.25">
      <c r="A202" s="1">
        <v>41518</v>
      </c>
      <c r="B202" s="40" t="s">
        <v>9</v>
      </c>
      <c r="C202" s="40" t="s">
        <v>212</v>
      </c>
      <c r="D202" s="40" t="s">
        <v>155</v>
      </c>
      <c r="E202" s="40" t="s">
        <v>10</v>
      </c>
      <c r="F202" s="40">
        <v>0.92</v>
      </c>
      <c r="G202" s="40">
        <v>6</v>
      </c>
      <c r="H202" s="40">
        <v>87</v>
      </c>
      <c r="I202" s="40">
        <v>3.06</v>
      </c>
      <c r="L202" s="40" t="str">
        <f>IF(LEFT(C202,1)="[",MID(C202,2,SEARCH("]",C202)-2),IF(LEFT(C202,1)="""",MID(C202,2,SEARCH("""",C202,2)-2),C202))</f>
        <v>automóvel Onix</v>
      </c>
      <c r="M202" s="40">
        <f>WEEKNUM(A202,2)</f>
        <v>35</v>
      </c>
    </row>
    <row r="203" spans="1:13" x14ac:dyDescent="0.25">
      <c r="A203" s="1">
        <v>41527</v>
      </c>
      <c r="B203" s="40" t="s">
        <v>9</v>
      </c>
      <c r="C203" s="40" t="s">
        <v>212</v>
      </c>
      <c r="D203" s="40" t="s">
        <v>155</v>
      </c>
      <c r="E203" s="40" t="s">
        <v>10</v>
      </c>
      <c r="F203" s="40">
        <v>0.92</v>
      </c>
      <c r="G203" s="40">
        <v>15</v>
      </c>
      <c r="H203" s="40">
        <v>113</v>
      </c>
      <c r="I203" s="40">
        <v>5.58</v>
      </c>
      <c r="L203" s="40" t="str">
        <f>IF(LEFT(C203,1)="[",MID(C203,2,SEARCH("]",C203)-2),IF(LEFT(C203,1)="""",MID(C203,2,SEARCH("""",C203,2)-2),C203))</f>
        <v>automóvel Onix</v>
      </c>
      <c r="M203" s="40">
        <f>WEEKNUM(A203,2)</f>
        <v>37</v>
      </c>
    </row>
    <row r="204" spans="1:13" x14ac:dyDescent="0.25">
      <c r="A204" s="1">
        <v>41525</v>
      </c>
      <c r="B204" s="40" t="s">
        <v>9</v>
      </c>
      <c r="C204" s="40" t="s">
        <v>212</v>
      </c>
      <c r="D204" s="40" t="s">
        <v>155</v>
      </c>
      <c r="E204" s="40" t="s">
        <v>10</v>
      </c>
      <c r="F204" s="40">
        <v>0.92</v>
      </c>
      <c r="G204" s="40">
        <v>12</v>
      </c>
      <c r="H204" s="40">
        <v>96</v>
      </c>
      <c r="I204" s="40">
        <v>2.8</v>
      </c>
      <c r="L204" s="40" t="str">
        <f>IF(LEFT(C204,1)="[",MID(C204,2,SEARCH("]",C204)-2),IF(LEFT(C204,1)="""",MID(C204,2,SEARCH("""",C204,2)-2),C204))</f>
        <v>automóvel Onix</v>
      </c>
      <c r="M204" s="40">
        <f>WEEKNUM(A204,2)</f>
        <v>36</v>
      </c>
    </row>
    <row r="205" spans="1:13" x14ac:dyDescent="0.25">
      <c r="A205" s="1">
        <v>41524</v>
      </c>
      <c r="B205" s="40" t="s">
        <v>9</v>
      </c>
      <c r="C205" s="40" t="s">
        <v>212</v>
      </c>
      <c r="D205" s="40" t="s">
        <v>155</v>
      </c>
      <c r="E205" s="40" t="s">
        <v>10</v>
      </c>
      <c r="F205" s="40">
        <v>0.92</v>
      </c>
      <c r="G205" s="40">
        <v>11</v>
      </c>
      <c r="H205" s="40">
        <v>93</v>
      </c>
      <c r="I205" s="40">
        <v>3.36</v>
      </c>
      <c r="L205" s="40" t="str">
        <f>IF(LEFT(C205,1)="[",MID(C205,2,SEARCH("]",C205)-2),IF(LEFT(C205,1)="""",MID(C205,2,SEARCH("""",C205,2)-2),C205))</f>
        <v>automóvel Onix</v>
      </c>
      <c r="M205" s="40">
        <f>WEEKNUM(A205,2)</f>
        <v>36</v>
      </c>
    </row>
    <row r="206" spans="1:13" x14ac:dyDescent="0.25">
      <c r="A206" s="1">
        <v>41521</v>
      </c>
      <c r="B206" s="40" t="s">
        <v>9</v>
      </c>
      <c r="C206" s="40" t="s">
        <v>212</v>
      </c>
      <c r="D206" s="40" t="s">
        <v>155</v>
      </c>
      <c r="E206" s="40" t="s">
        <v>10</v>
      </c>
      <c r="F206" s="40">
        <v>0.92</v>
      </c>
      <c r="G206" s="40">
        <v>13</v>
      </c>
      <c r="H206" s="40">
        <v>87</v>
      </c>
      <c r="I206" s="40">
        <v>4.87</v>
      </c>
      <c r="L206" s="40" t="str">
        <f>IF(LEFT(C206,1)="[",MID(C206,2,SEARCH("]",C206)-2),IF(LEFT(C206,1)="""",MID(C206,2,SEARCH("""",C206,2)-2),C206))</f>
        <v>automóvel Onix</v>
      </c>
      <c r="M206" s="40">
        <f>WEEKNUM(A206,2)</f>
        <v>36</v>
      </c>
    </row>
    <row r="207" spans="1:13" x14ac:dyDescent="0.25">
      <c r="A207" s="1">
        <v>41546</v>
      </c>
      <c r="B207" s="40" t="s">
        <v>9</v>
      </c>
      <c r="C207" s="40" t="s">
        <v>212</v>
      </c>
      <c r="D207" s="40" t="s">
        <v>155</v>
      </c>
      <c r="E207" s="40" t="s">
        <v>10</v>
      </c>
      <c r="F207" s="40">
        <v>0.92</v>
      </c>
      <c r="G207" s="40">
        <v>4</v>
      </c>
      <c r="H207" s="40">
        <v>44</v>
      </c>
      <c r="I207" s="40">
        <v>1.34</v>
      </c>
      <c r="L207" s="40" t="str">
        <f>IF(LEFT(C207,1)="[",MID(C207,2,SEARCH("]",C207)-2),IF(LEFT(C207,1)="""",MID(C207,2,SEARCH("""",C207,2)-2),C207))</f>
        <v>automóvel Onix</v>
      </c>
      <c r="M207" s="40">
        <f>WEEKNUM(A207,2)</f>
        <v>39</v>
      </c>
    </row>
    <row r="208" spans="1:13" x14ac:dyDescent="0.25">
      <c r="A208" s="1">
        <v>41531</v>
      </c>
      <c r="B208" s="40" t="s">
        <v>9</v>
      </c>
      <c r="C208" s="40" t="s">
        <v>212</v>
      </c>
      <c r="D208" s="40" t="s">
        <v>155</v>
      </c>
      <c r="E208" s="40" t="s">
        <v>10</v>
      </c>
      <c r="F208" s="40">
        <v>0.92</v>
      </c>
      <c r="G208" s="40">
        <v>11</v>
      </c>
      <c r="H208" s="40">
        <v>63</v>
      </c>
      <c r="I208" s="40">
        <v>3.56</v>
      </c>
      <c r="L208" s="40" t="str">
        <f>IF(LEFT(C208,1)="[",MID(C208,2,SEARCH("]",C208)-2),IF(LEFT(C208,1)="""",MID(C208,2,SEARCH("""",C208,2)-2),C208))</f>
        <v>automóvel Onix</v>
      </c>
      <c r="M208" s="40">
        <f>WEEKNUM(A208,2)</f>
        <v>37</v>
      </c>
    </row>
    <row r="209" spans="1:13" x14ac:dyDescent="0.25">
      <c r="A209" s="1">
        <v>41544</v>
      </c>
      <c r="B209" s="40" t="s">
        <v>9</v>
      </c>
      <c r="C209" s="40" t="s">
        <v>212</v>
      </c>
      <c r="D209" s="40" t="s">
        <v>155</v>
      </c>
      <c r="E209" s="40" t="s">
        <v>10</v>
      </c>
      <c r="F209" s="40">
        <v>0.92</v>
      </c>
      <c r="G209" s="40">
        <v>8</v>
      </c>
      <c r="H209" s="40">
        <v>47</v>
      </c>
      <c r="I209" s="40">
        <v>2.69</v>
      </c>
      <c r="L209" s="40" t="str">
        <f>IF(LEFT(C209,1)="[",MID(C209,2,SEARCH("]",C209)-2),IF(LEFT(C209,1)="""",MID(C209,2,SEARCH("""",C209,2)-2),C209))</f>
        <v>automóvel Onix</v>
      </c>
      <c r="M209" s="40">
        <f>WEEKNUM(A209,2)</f>
        <v>39</v>
      </c>
    </row>
    <row r="210" spans="1:13" x14ac:dyDescent="0.25">
      <c r="A210" s="1">
        <v>41540</v>
      </c>
      <c r="B210" s="40" t="s">
        <v>9</v>
      </c>
      <c r="C210" s="40" t="s">
        <v>212</v>
      </c>
      <c r="D210" s="40" t="s">
        <v>155</v>
      </c>
      <c r="E210" s="40" t="s">
        <v>10</v>
      </c>
      <c r="F210" s="40">
        <v>0.92</v>
      </c>
      <c r="G210" s="40">
        <v>10</v>
      </c>
      <c r="H210" s="40">
        <v>63</v>
      </c>
      <c r="I210" s="40">
        <v>6.4</v>
      </c>
      <c r="L210" s="40" t="str">
        <f>IF(LEFT(C210,1)="[",MID(C210,2,SEARCH("]",C210)-2),IF(LEFT(C210,1)="""",MID(C210,2,SEARCH("""",C210,2)-2),C210))</f>
        <v>automóvel Onix</v>
      </c>
      <c r="M210" s="40">
        <f>WEEKNUM(A210,2)</f>
        <v>39</v>
      </c>
    </row>
    <row r="211" spans="1:13" x14ac:dyDescent="0.25">
      <c r="A211" s="1">
        <v>41517</v>
      </c>
      <c r="B211" s="40" t="s">
        <v>9</v>
      </c>
      <c r="C211" s="40" t="s">
        <v>212</v>
      </c>
      <c r="D211" s="40" t="s">
        <v>155</v>
      </c>
      <c r="E211" s="40" t="s">
        <v>10</v>
      </c>
      <c r="F211" s="40">
        <v>0.92</v>
      </c>
      <c r="G211" s="40">
        <v>11</v>
      </c>
      <c r="H211" s="40">
        <v>78</v>
      </c>
      <c r="I211" s="40">
        <v>4.91</v>
      </c>
      <c r="L211" s="40" t="str">
        <f>IF(LEFT(C211,1)="[",MID(C211,2,SEARCH("]",C211)-2),IF(LEFT(C211,1)="""",MID(C211,2,SEARCH("""",C211,2)-2),C211))</f>
        <v>automóvel Onix</v>
      </c>
      <c r="M211" s="40">
        <f>WEEKNUM(A211,2)</f>
        <v>35</v>
      </c>
    </row>
    <row r="212" spans="1:13" x14ac:dyDescent="0.25">
      <c r="A212" s="1">
        <v>41519</v>
      </c>
      <c r="B212" s="40" t="s">
        <v>9</v>
      </c>
      <c r="C212" s="40" t="s">
        <v>212</v>
      </c>
      <c r="D212" s="40" t="s">
        <v>155</v>
      </c>
      <c r="E212" s="40" t="s">
        <v>10</v>
      </c>
      <c r="F212" s="40">
        <v>0.92</v>
      </c>
      <c r="G212" s="40">
        <v>7</v>
      </c>
      <c r="H212" s="40">
        <v>103</v>
      </c>
      <c r="I212" s="40">
        <v>3.04</v>
      </c>
      <c r="L212" s="40" t="str">
        <f>IF(LEFT(C212,1)="[",MID(C212,2,SEARCH("]",C212)-2),IF(LEFT(C212,1)="""",MID(C212,2,SEARCH("""",C212,2)-2),C212))</f>
        <v>automóvel Onix</v>
      </c>
      <c r="M212" s="40">
        <f>WEEKNUM(A212,2)</f>
        <v>36</v>
      </c>
    </row>
    <row r="213" spans="1:13" x14ac:dyDescent="0.25">
      <c r="A213" s="1">
        <v>41529</v>
      </c>
      <c r="B213" s="40" t="s">
        <v>9</v>
      </c>
      <c r="C213" s="40" t="s">
        <v>212</v>
      </c>
      <c r="D213" s="40" t="s">
        <v>155</v>
      </c>
      <c r="E213" s="40" t="s">
        <v>10</v>
      </c>
      <c r="F213" s="40">
        <v>0.92</v>
      </c>
      <c r="G213" s="40">
        <v>14</v>
      </c>
      <c r="H213" s="40">
        <v>78</v>
      </c>
      <c r="I213" s="40">
        <v>5.5</v>
      </c>
      <c r="L213" s="40" t="str">
        <f>IF(LEFT(C213,1)="[",MID(C213,2,SEARCH("]",C213)-2),IF(LEFT(C213,1)="""",MID(C213,2,SEARCH("""",C213,2)-2),C213))</f>
        <v>automóvel Onix</v>
      </c>
      <c r="M213" s="40">
        <f>WEEKNUM(A213,2)</f>
        <v>37</v>
      </c>
    </row>
    <row r="214" spans="1:13" x14ac:dyDescent="0.25">
      <c r="A214" s="1">
        <v>41530</v>
      </c>
      <c r="B214" s="40" t="s">
        <v>9</v>
      </c>
      <c r="C214" s="40" t="s">
        <v>212</v>
      </c>
      <c r="D214" s="40" t="s">
        <v>155</v>
      </c>
      <c r="E214" s="40" t="s">
        <v>10</v>
      </c>
      <c r="F214" s="40">
        <v>0.92</v>
      </c>
      <c r="G214" s="40">
        <v>15</v>
      </c>
      <c r="H214" s="40">
        <v>72</v>
      </c>
      <c r="I214" s="40">
        <v>5.18</v>
      </c>
      <c r="L214" s="40" t="str">
        <f>IF(LEFT(C214,1)="[",MID(C214,2,SEARCH("]",C214)-2),IF(LEFT(C214,1)="""",MID(C214,2,SEARCH("""",C214,2)-2),C214))</f>
        <v>automóvel Onix</v>
      </c>
      <c r="M214" s="40">
        <f>WEEKNUM(A214,2)</f>
        <v>37</v>
      </c>
    </row>
    <row r="215" spans="1:13" x14ac:dyDescent="0.25">
      <c r="A215" s="1">
        <v>41515</v>
      </c>
      <c r="B215" s="40" t="s">
        <v>9</v>
      </c>
      <c r="C215" s="40" t="s">
        <v>212</v>
      </c>
      <c r="D215" s="40" t="s">
        <v>155</v>
      </c>
      <c r="E215" s="40" t="s">
        <v>10</v>
      </c>
      <c r="F215" s="40">
        <v>0.92</v>
      </c>
      <c r="G215" s="40">
        <v>8</v>
      </c>
      <c r="H215" s="40">
        <v>98</v>
      </c>
      <c r="I215" s="40">
        <v>3</v>
      </c>
      <c r="L215" s="40" t="str">
        <f>IF(LEFT(C215,1)="[",MID(C215,2,SEARCH("]",C215)-2),IF(LEFT(C215,1)="""",MID(C215,2,SEARCH("""",C215,2)-2),C215))</f>
        <v>automóvel Onix</v>
      </c>
      <c r="M215" s="40">
        <f>WEEKNUM(A215,2)</f>
        <v>35</v>
      </c>
    </row>
    <row r="216" spans="1:13" x14ac:dyDescent="0.25">
      <c r="A216" s="1">
        <v>41539</v>
      </c>
      <c r="B216" s="40" t="s">
        <v>9</v>
      </c>
      <c r="C216" s="40" t="s">
        <v>212</v>
      </c>
      <c r="D216" s="40" t="s">
        <v>155</v>
      </c>
      <c r="E216" s="40" t="s">
        <v>10</v>
      </c>
      <c r="F216" s="40">
        <v>0.92</v>
      </c>
      <c r="G216" s="40">
        <v>8</v>
      </c>
      <c r="H216" s="40">
        <v>32</v>
      </c>
      <c r="I216" s="40">
        <v>5.23</v>
      </c>
      <c r="L216" s="40" t="str">
        <f>IF(LEFT(C216,1)="[",MID(C216,2,SEARCH("]",C216)-2),IF(LEFT(C216,1)="""",MID(C216,2,SEARCH("""",C216,2)-2),C216))</f>
        <v>automóvel Onix</v>
      </c>
      <c r="M216" s="40">
        <f>WEEKNUM(A216,2)</f>
        <v>38</v>
      </c>
    </row>
    <row r="217" spans="1:13" x14ac:dyDescent="0.25">
      <c r="A217" s="1">
        <v>41523</v>
      </c>
      <c r="B217" s="40" t="s">
        <v>9</v>
      </c>
      <c r="C217" s="40" t="s">
        <v>212</v>
      </c>
      <c r="D217" s="40" t="s">
        <v>155</v>
      </c>
      <c r="E217" s="40" t="s">
        <v>10</v>
      </c>
      <c r="F217" s="40">
        <v>0.92</v>
      </c>
      <c r="G217" s="40">
        <v>16</v>
      </c>
      <c r="H217" s="40">
        <v>90</v>
      </c>
      <c r="I217" s="40">
        <v>6.53</v>
      </c>
      <c r="L217" s="40" t="str">
        <f>IF(LEFT(C217,1)="[",MID(C217,2,SEARCH("]",C217)-2),IF(LEFT(C217,1)="""",MID(C217,2,SEARCH("""",C217,2)-2),C217))</f>
        <v>automóvel Onix</v>
      </c>
      <c r="M217" s="40">
        <f>WEEKNUM(A217,2)</f>
        <v>36</v>
      </c>
    </row>
    <row r="218" spans="1:13" x14ac:dyDescent="0.25">
      <c r="A218" s="1">
        <v>41526</v>
      </c>
      <c r="B218" s="40" t="s">
        <v>9</v>
      </c>
      <c r="C218" s="40" t="s">
        <v>212</v>
      </c>
      <c r="D218" s="40" t="s">
        <v>155</v>
      </c>
      <c r="E218" s="40" t="s">
        <v>10</v>
      </c>
      <c r="F218" s="40">
        <v>0.92</v>
      </c>
      <c r="G218" s="40">
        <v>10</v>
      </c>
      <c r="H218" s="40">
        <v>95</v>
      </c>
      <c r="I218" s="40">
        <v>3.58</v>
      </c>
      <c r="L218" s="40" t="str">
        <f>IF(LEFT(C218,1)="[",MID(C218,2,SEARCH("]",C218)-2),IF(LEFT(C218,1)="""",MID(C218,2,SEARCH("""",C218,2)-2),C218))</f>
        <v>automóvel Onix</v>
      </c>
      <c r="M218" s="40">
        <f>WEEKNUM(A218,2)</f>
        <v>37</v>
      </c>
    </row>
    <row r="219" spans="1:13" x14ac:dyDescent="0.25">
      <c r="A219" s="1">
        <v>41514</v>
      </c>
      <c r="B219" s="40" t="s">
        <v>9</v>
      </c>
      <c r="C219" s="40" t="s">
        <v>212</v>
      </c>
      <c r="D219" s="40" t="s">
        <v>155</v>
      </c>
      <c r="E219" s="40" t="s">
        <v>10</v>
      </c>
      <c r="F219" s="40">
        <v>0.92</v>
      </c>
      <c r="G219" s="40">
        <v>5</v>
      </c>
      <c r="H219" s="40">
        <v>58</v>
      </c>
      <c r="I219" s="40">
        <v>2.71</v>
      </c>
      <c r="L219" s="40" t="str">
        <f>IF(LEFT(C219,1)="[",MID(C219,2,SEARCH("]",C219)-2),IF(LEFT(C219,1)="""",MID(C219,2,SEARCH("""",C219,2)-2),C219))</f>
        <v>automóvel Onix</v>
      </c>
      <c r="M219" s="40">
        <f>WEEKNUM(A219,2)</f>
        <v>35</v>
      </c>
    </row>
    <row r="220" spans="1:13" x14ac:dyDescent="0.25">
      <c r="A220" s="1">
        <v>41520</v>
      </c>
      <c r="B220" s="40" t="s">
        <v>9</v>
      </c>
      <c r="C220" s="40" t="s">
        <v>212</v>
      </c>
      <c r="D220" s="40" t="s">
        <v>155</v>
      </c>
      <c r="E220" s="40" t="s">
        <v>10</v>
      </c>
      <c r="F220" s="40">
        <v>0.92</v>
      </c>
      <c r="G220" s="40">
        <v>15</v>
      </c>
      <c r="H220" s="40">
        <v>86</v>
      </c>
      <c r="I220" s="40">
        <v>4.22</v>
      </c>
      <c r="L220" s="40" t="str">
        <f>IF(LEFT(C220,1)="[",MID(C220,2,SEARCH("]",C220)-2),IF(LEFT(C220,1)="""",MID(C220,2,SEARCH("""",C220,2)-2),C220))</f>
        <v>automóvel Onix</v>
      </c>
      <c r="M220" s="40">
        <f>WEEKNUM(A220,2)</f>
        <v>36</v>
      </c>
    </row>
    <row r="221" spans="1:13" x14ac:dyDescent="0.25">
      <c r="A221" s="1">
        <v>41522</v>
      </c>
      <c r="B221" s="40" t="s">
        <v>9</v>
      </c>
      <c r="C221" s="40" t="s">
        <v>212</v>
      </c>
      <c r="D221" s="40" t="s">
        <v>155</v>
      </c>
      <c r="E221" s="40" t="s">
        <v>10</v>
      </c>
      <c r="F221" s="40">
        <v>0.92</v>
      </c>
      <c r="G221" s="40">
        <v>20</v>
      </c>
      <c r="H221" s="40">
        <v>111</v>
      </c>
      <c r="I221" s="40">
        <v>6.52</v>
      </c>
      <c r="L221" s="40" t="str">
        <f>IF(LEFT(C221,1)="[",MID(C221,2,SEARCH("]",C221)-2),IF(LEFT(C221,1)="""",MID(C221,2,SEARCH("""",C221,2)-2),C221))</f>
        <v>automóvel Onix</v>
      </c>
      <c r="M221" s="40">
        <f>WEEKNUM(A221,2)</f>
        <v>36</v>
      </c>
    </row>
    <row r="222" spans="1:13" x14ac:dyDescent="0.25">
      <c r="A222" s="1">
        <v>41545</v>
      </c>
      <c r="B222" s="40" t="s">
        <v>9</v>
      </c>
      <c r="C222" s="40" t="s">
        <v>212</v>
      </c>
      <c r="D222" s="40" t="s">
        <v>155</v>
      </c>
      <c r="E222" s="40" t="s">
        <v>10</v>
      </c>
      <c r="F222" s="40">
        <v>0.92</v>
      </c>
      <c r="G222" s="40">
        <v>8</v>
      </c>
      <c r="H222" s="40">
        <v>48</v>
      </c>
      <c r="I222" s="40">
        <v>4.8</v>
      </c>
      <c r="L222" s="40" t="str">
        <f>IF(LEFT(C222,1)="[",MID(C222,2,SEARCH("]",C222)-2),IF(LEFT(C222,1)="""",MID(C222,2,SEARCH("""",C222,2)-2),C222))</f>
        <v>automóvel Onix</v>
      </c>
      <c r="M222" s="40">
        <f>WEEKNUM(A222,2)</f>
        <v>39</v>
      </c>
    </row>
    <row r="223" spans="1:13" x14ac:dyDescent="0.25">
      <c r="A223" s="1">
        <v>41538</v>
      </c>
      <c r="B223" s="40" t="s">
        <v>9</v>
      </c>
      <c r="C223" s="40" t="s">
        <v>212</v>
      </c>
      <c r="D223" s="40" t="s">
        <v>155</v>
      </c>
      <c r="E223" s="40" t="s">
        <v>10</v>
      </c>
      <c r="F223" s="40">
        <v>0.92</v>
      </c>
      <c r="G223" s="40">
        <v>6</v>
      </c>
      <c r="H223" s="40">
        <v>49</v>
      </c>
      <c r="I223" s="40">
        <v>2.8</v>
      </c>
      <c r="L223" s="40" t="str">
        <f>IF(LEFT(C223,1)="[",MID(C223,2,SEARCH("]",C223)-2),IF(LEFT(C223,1)="""",MID(C223,2,SEARCH("""",C223,2)-2),C223))</f>
        <v>automóvel Onix</v>
      </c>
      <c r="M223" s="40">
        <f>WEEKNUM(A223,2)</f>
        <v>38</v>
      </c>
    </row>
    <row r="224" spans="1:13" x14ac:dyDescent="0.25">
      <c r="A224" s="1">
        <v>41543</v>
      </c>
      <c r="B224" s="40" t="s">
        <v>9</v>
      </c>
      <c r="C224" s="40" t="s">
        <v>212</v>
      </c>
      <c r="D224" s="40" t="s">
        <v>155</v>
      </c>
      <c r="E224" s="40" t="s">
        <v>10</v>
      </c>
      <c r="F224" s="40">
        <v>0.92</v>
      </c>
      <c r="G224" s="40">
        <v>8</v>
      </c>
      <c r="H224" s="40">
        <v>57</v>
      </c>
      <c r="I224" s="40">
        <v>4.8600000000000003</v>
      </c>
      <c r="L224" s="40" t="str">
        <f>IF(LEFT(C224,1)="[",MID(C224,2,SEARCH("]",C224)-2),IF(LEFT(C224,1)="""",MID(C224,2,SEARCH("""",C224,2)-2),C224))</f>
        <v>automóvel Onix</v>
      </c>
      <c r="M224" s="40">
        <f>WEEKNUM(A224,2)</f>
        <v>39</v>
      </c>
    </row>
    <row r="225" spans="1:13" x14ac:dyDescent="0.25">
      <c r="A225" s="1">
        <v>41532</v>
      </c>
      <c r="B225" s="40" t="s">
        <v>9</v>
      </c>
      <c r="C225" s="40" t="s">
        <v>212</v>
      </c>
      <c r="D225" s="40" t="s">
        <v>155</v>
      </c>
      <c r="E225" s="40" t="s">
        <v>10</v>
      </c>
      <c r="F225" s="40">
        <v>0.92</v>
      </c>
      <c r="G225" s="40">
        <v>14</v>
      </c>
      <c r="H225" s="40">
        <v>68</v>
      </c>
      <c r="I225" s="40">
        <v>4.2</v>
      </c>
      <c r="L225" s="40" t="str">
        <f>IF(LEFT(C225,1)="[",MID(C225,2,SEARCH("]",C225)-2),IF(LEFT(C225,1)="""",MID(C225,2,SEARCH("""",C225,2)-2),C225))</f>
        <v>automóvel Onix</v>
      </c>
      <c r="M225" s="40">
        <f>WEEKNUM(A225,2)</f>
        <v>37</v>
      </c>
    </row>
    <row r="226" spans="1:13" x14ac:dyDescent="0.25">
      <c r="A226" s="1">
        <v>41534</v>
      </c>
      <c r="B226" s="40" t="s">
        <v>9</v>
      </c>
      <c r="C226" s="40" t="s">
        <v>212</v>
      </c>
      <c r="D226" s="40" t="s">
        <v>155</v>
      </c>
      <c r="E226" s="40" t="s">
        <v>10</v>
      </c>
      <c r="F226" s="40">
        <v>0.92</v>
      </c>
      <c r="G226" s="40">
        <v>5</v>
      </c>
      <c r="H226" s="40">
        <v>36</v>
      </c>
      <c r="I226" s="40">
        <v>3.04</v>
      </c>
      <c r="L226" s="40" t="str">
        <f>IF(LEFT(C226,1)="[",MID(C226,2,SEARCH("]",C226)-2),IF(LEFT(C226,1)="""",MID(C226,2,SEARCH("""",C226,2)-2),C226))</f>
        <v>automóvel Onix</v>
      </c>
      <c r="M226" s="40">
        <f>WEEKNUM(A226,2)</f>
        <v>38</v>
      </c>
    </row>
    <row r="227" spans="1:13" x14ac:dyDescent="0.25">
      <c r="A227" s="1">
        <v>41528</v>
      </c>
      <c r="B227" s="40" t="s">
        <v>9</v>
      </c>
      <c r="C227" s="40" t="s">
        <v>212</v>
      </c>
      <c r="D227" s="40" t="s">
        <v>155</v>
      </c>
      <c r="E227" s="40" t="s">
        <v>10</v>
      </c>
      <c r="F227" s="40">
        <v>0.92</v>
      </c>
      <c r="G227" s="40">
        <v>10</v>
      </c>
      <c r="H227" s="40">
        <v>72</v>
      </c>
      <c r="I227" s="40">
        <v>3.33</v>
      </c>
      <c r="L227" s="40" t="str">
        <f>IF(LEFT(C227,1)="[",MID(C227,2,SEARCH("]",C227)-2),IF(LEFT(C227,1)="""",MID(C227,2,SEARCH("""",C227,2)-2),C227))</f>
        <v>automóvel Onix</v>
      </c>
      <c r="M227" s="40">
        <f>WEEKNUM(A227,2)</f>
        <v>37</v>
      </c>
    </row>
    <row r="228" spans="1:13" x14ac:dyDescent="0.25">
      <c r="A228" s="1">
        <v>41536</v>
      </c>
      <c r="B228" s="40" t="s">
        <v>9</v>
      </c>
      <c r="C228" s="40" t="s">
        <v>212</v>
      </c>
      <c r="D228" s="40" t="s">
        <v>155</v>
      </c>
      <c r="E228" s="40" t="s">
        <v>10</v>
      </c>
      <c r="F228" s="40">
        <v>0.92</v>
      </c>
      <c r="G228" s="40">
        <v>6</v>
      </c>
      <c r="H228" s="40">
        <v>48</v>
      </c>
      <c r="I228" s="40">
        <v>3.81</v>
      </c>
      <c r="L228" s="40" t="str">
        <f>IF(LEFT(C228,1)="[",MID(C228,2,SEARCH("]",C228)-2),IF(LEFT(C228,1)="""",MID(C228,2,SEARCH("""",C228,2)-2),C228))</f>
        <v>automóvel Onix</v>
      </c>
      <c r="M228" s="40">
        <f>WEEKNUM(A228,2)</f>
        <v>38</v>
      </c>
    </row>
    <row r="229" spans="1:13" x14ac:dyDescent="0.25">
      <c r="A229" s="1">
        <v>41535</v>
      </c>
      <c r="B229" s="40" t="s">
        <v>9</v>
      </c>
      <c r="C229" s="40" t="s">
        <v>212</v>
      </c>
      <c r="D229" s="40" t="s">
        <v>155</v>
      </c>
      <c r="E229" s="40" t="s">
        <v>10</v>
      </c>
      <c r="F229" s="40">
        <v>0.92</v>
      </c>
      <c r="G229" s="40">
        <v>3</v>
      </c>
      <c r="H229" s="40">
        <v>38</v>
      </c>
      <c r="I229" s="40">
        <v>1.6</v>
      </c>
      <c r="L229" s="40" t="str">
        <f>IF(LEFT(C229,1)="[",MID(C229,2,SEARCH("]",C229)-2),IF(LEFT(C229,1)="""",MID(C229,2,SEARCH("""",C229,2)-2),C229))</f>
        <v>automóvel Onix</v>
      </c>
      <c r="M229" s="40">
        <f>WEEKNUM(A229,2)</f>
        <v>38</v>
      </c>
    </row>
    <row r="230" spans="1:13" x14ac:dyDescent="0.25">
      <c r="A230" s="1">
        <v>41541</v>
      </c>
      <c r="B230" s="40" t="s">
        <v>9</v>
      </c>
      <c r="C230" s="40" t="s">
        <v>212</v>
      </c>
      <c r="D230" s="40" t="s">
        <v>155</v>
      </c>
      <c r="E230" s="40" t="s">
        <v>10</v>
      </c>
      <c r="F230" s="40">
        <v>0.92</v>
      </c>
      <c r="G230" s="40">
        <v>6</v>
      </c>
      <c r="H230" s="40">
        <v>49</v>
      </c>
      <c r="I230" s="40">
        <v>2.6</v>
      </c>
      <c r="L230" s="40" t="str">
        <f>IF(LEFT(C230,1)="[",MID(C230,2,SEARCH("]",C230)-2),IF(LEFT(C230,1)="""",MID(C230,2,SEARCH("""",C230,2)-2),C230))</f>
        <v>automóvel Onix</v>
      </c>
      <c r="M230" s="40">
        <f>WEEKNUM(A230,2)</f>
        <v>39</v>
      </c>
    </row>
    <row r="231" spans="1:13" x14ac:dyDescent="0.25">
      <c r="A231" s="1">
        <v>41537</v>
      </c>
      <c r="B231" s="40" t="s">
        <v>9</v>
      </c>
      <c r="C231" s="40" t="s">
        <v>212</v>
      </c>
      <c r="D231" s="40" t="s">
        <v>155</v>
      </c>
      <c r="E231" s="40" t="s">
        <v>10</v>
      </c>
      <c r="F231" s="40">
        <v>0.92</v>
      </c>
      <c r="G231" s="40">
        <v>13</v>
      </c>
      <c r="H231" s="40">
        <v>65</v>
      </c>
      <c r="I231" s="40">
        <v>7.71</v>
      </c>
      <c r="L231" s="40" t="str">
        <f>IF(LEFT(C231,1)="[",MID(C231,2,SEARCH("]",C231)-2),IF(LEFT(C231,1)="""",MID(C231,2,SEARCH("""",C231,2)-2),C231))</f>
        <v>automóvel Onix</v>
      </c>
      <c r="M231" s="40">
        <f>WEEKNUM(A231,2)</f>
        <v>38</v>
      </c>
    </row>
    <row r="232" spans="1:13" x14ac:dyDescent="0.25">
      <c r="A232" s="1">
        <v>41516</v>
      </c>
      <c r="B232" s="40" t="s">
        <v>9</v>
      </c>
      <c r="C232" s="40" t="s">
        <v>212</v>
      </c>
      <c r="D232" s="40" t="s">
        <v>155</v>
      </c>
      <c r="E232" s="40" t="s">
        <v>10</v>
      </c>
      <c r="F232" s="40">
        <v>0.92</v>
      </c>
      <c r="G232" s="40">
        <v>17</v>
      </c>
      <c r="H232" s="40">
        <v>93</v>
      </c>
      <c r="I232" s="40">
        <v>8.84</v>
      </c>
      <c r="L232" s="40" t="str">
        <f>IF(LEFT(C232,1)="[",MID(C232,2,SEARCH("]",C232)-2),IF(LEFT(C232,1)="""",MID(C232,2,SEARCH("""",C232,2)-2),C232))</f>
        <v>automóvel Onix</v>
      </c>
      <c r="M232" s="40">
        <f>WEEKNUM(A232,2)</f>
        <v>35</v>
      </c>
    </row>
    <row r="233" spans="1:13" x14ac:dyDescent="0.25">
      <c r="A233" s="1">
        <v>41522</v>
      </c>
      <c r="B233" s="40" t="s">
        <v>9</v>
      </c>
      <c r="C233" s="40" t="s">
        <v>172</v>
      </c>
      <c r="D233" s="40" t="s">
        <v>155</v>
      </c>
      <c r="E233" s="40" t="s">
        <v>10</v>
      </c>
      <c r="F233" s="40">
        <v>0.25</v>
      </c>
      <c r="G233" s="40">
        <v>0</v>
      </c>
      <c r="H233" s="40">
        <v>1</v>
      </c>
      <c r="I233" s="40">
        <v>0</v>
      </c>
      <c r="L233" s="40" t="str">
        <f>IF(LEFT(C233,1)="[",MID(C233,2,SEARCH("]",C233)-2),IF(LEFT(C233,1)="""",MID(C233,2,SEARCH("""",C233,2)-2),C233))</f>
        <v>carro novo Onix</v>
      </c>
      <c r="M233" s="40">
        <f>WEEKNUM(A233,2)</f>
        <v>36</v>
      </c>
    </row>
    <row r="234" spans="1:13" x14ac:dyDescent="0.25">
      <c r="A234" s="1">
        <v>41545</v>
      </c>
      <c r="B234" s="40" t="s">
        <v>9</v>
      </c>
      <c r="C234" s="40" t="s">
        <v>172</v>
      </c>
      <c r="D234" s="40" t="s">
        <v>155</v>
      </c>
      <c r="E234" s="40" t="s">
        <v>10</v>
      </c>
      <c r="F234" s="40">
        <v>0.25</v>
      </c>
      <c r="G234" s="40">
        <v>1</v>
      </c>
      <c r="H234" s="40">
        <v>3</v>
      </c>
      <c r="I234" s="40">
        <v>0.15</v>
      </c>
      <c r="L234" s="40" t="str">
        <f>IF(LEFT(C234,1)="[",MID(C234,2,SEARCH("]",C234)-2),IF(LEFT(C234,1)="""",MID(C234,2,SEARCH("""",C234,2)-2),C234))</f>
        <v>carro novo Onix</v>
      </c>
      <c r="M234" s="40">
        <f>WEEKNUM(A234,2)</f>
        <v>39</v>
      </c>
    </row>
    <row r="235" spans="1:13" x14ac:dyDescent="0.25">
      <c r="A235" s="1">
        <v>41534</v>
      </c>
      <c r="B235" s="40" t="s">
        <v>9</v>
      </c>
      <c r="C235" s="40" t="s">
        <v>172</v>
      </c>
      <c r="D235" s="40" t="s">
        <v>155</v>
      </c>
      <c r="E235" s="40" t="s">
        <v>10</v>
      </c>
      <c r="F235" s="40">
        <v>0.25</v>
      </c>
      <c r="G235" s="40">
        <v>0</v>
      </c>
      <c r="H235" s="40">
        <v>1</v>
      </c>
      <c r="I235" s="40">
        <v>0</v>
      </c>
      <c r="L235" s="40" t="str">
        <f>IF(LEFT(C235,1)="[",MID(C235,2,SEARCH("]",C235)-2),IF(LEFT(C235,1)="""",MID(C235,2,SEARCH("""",C235,2)-2),C235))</f>
        <v>carro novo Onix</v>
      </c>
      <c r="M235" s="40">
        <f>WEEKNUM(A235,2)</f>
        <v>38</v>
      </c>
    </row>
    <row r="236" spans="1:13" x14ac:dyDescent="0.25">
      <c r="A236" s="1">
        <v>41535</v>
      </c>
      <c r="B236" s="40" t="s">
        <v>9</v>
      </c>
      <c r="C236" s="40" t="s">
        <v>172</v>
      </c>
      <c r="D236" s="40" t="s">
        <v>155</v>
      </c>
      <c r="E236" s="40" t="s">
        <v>10</v>
      </c>
      <c r="F236" s="40">
        <v>0.25</v>
      </c>
      <c r="G236" s="40">
        <v>1</v>
      </c>
      <c r="H236" s="40">
        <v>2</v>
      </c>
      <c r="I236" s="40">
        <v>0.14000000000000001</v>
      </c>
      <c r="L236" s="40" t="str">
        <f>IF(LEFT(C236,1)="[",MID(C236,2,SEARCH("]",C236)-2),IF(LEFT(C236,1)="""",MID(C236,2,SEARCH("""",C236,2)-2),C236))</f>
        <v>carro novo Onix</v>
      </c>
      <c r="M236" s="40">
        <f>WEEKNUM(A236,2)</f>
        <v>38</v>
      </c>
    </row>
    <row r="237" spans="1:13" x14ac:dyDescent="0.25">
      <c r="A237" s="1">
        <v>41520</v>
      </c>
      <c r="B237" s="40" t="s">
        <v>9</v>
      </c>
      <c r="C237" s="40" t="s">
        <v>172</v>
      </c>
      <c r="D237" s="40" t="s">
        <v>155</v>
      </c>
      <c r="E237" s="40" t="s">
        <v>10</v>
      </c>
      <c r="F237" s="40">
        <v>0.25</v>
      </c>
      <c r="G237" s="40">
        <v>0</v>
      </c>
      <c r="H237" s="40">
        <v>4</v>
      </c>
      <c r="I237" s="40">
        <v>0</v>
      </c>
      <c r="L237" s="40" t="str">
        <f>IF(LEFT(C237,1)="[",MID(C237,2,SEARCH("]",C237)-2),IF(LEFT(C237,1)="""",MID(C237,2,SEARCH("""",C237,2)-2),C237))</f>
        <v>carro novo Onix</v>
      </c>
      <c r="M237" s="40">
        <f>WEEKNUM(A237,2)</f>
        <v>36</v>
      </c>
    </row>
    <row r="238" spans="1:13" x14ac:dyDescent="0.25">
      <c r="A238" s="1">
        <v>41524</v>
      </c>
      <c r="B238" s="40" t="s">
        <v>9</v>
      </c>
      <c r="C238" s="40" t="s">
        <v>172</v>
      </c>
      <c r="D238" s="40" t="s">
        <v>155</v>
      </c>
      <c r="E238" s="40" t="s">
        <v>10</v>
      </c>
      <c r="F238" s="40">
        <v>0.25</v>
      </c>
      <c r="G238" s="40">
        <v>3</v>
      </c>
      <c r="H238" s="40">
        <v>5</v>
      </c>
      <c r="I238" s="40">
        <v>0.52</v>
      </c>
      <c r="L238" s="40" t="str">
        <f>IF(LEFT(C238,1)="[",MID(C238,2,SEARCH("]",C238)-2),IF(LEFT(C238,1)="""",MID(C238,2,SEARCH("""",C238,2)-2),C238))</f>
        <v>carro novo Onix</v>
      </c>
      <c r="M238" s="40">
        <f>WEEKNUM(A238,2)</f>
        <v>36</v>
      </c>
    </row>
    <row r="239" spans="1:13" x14ac:dyDescent="0.25">
      <c r="A239" s="1">
        <v>41544</v>
      </c>
      <c r="B239" s="40" t="s">
        <v>9</v>
      </c>
      <c r="C239" s="40" t="s">
        <v>172</v>
      </c>
      <c r="D239" s="40" t="s">
        <v>155</v>
      </c>
      <c r="E239" s="40" t="s">
        <v>10</v>
      </c>
      <c r="F239" s="40">
        <v>0.25</v>
      </c>
      <c r="G239" s="40">
        <v>1</v>
      </c>
      <c r="H239" s="40">
        <v>16</v>
      </c>
      <c r="I239" s="40">
        <v>0.16</v>
      </c>
      <c r="L239" s="40" t="str">
        <f>IF(LEFT(C239,1)="[",MID(C239,2,SEARCH("]",C239)-2),IF(LEFT(C239,1)="""",MID(C239,2,SEARCH("""",C239,2)-2),C239))</f>
        <v>carro novo Onix</v>
      </c>
      <c r="M239" s="40">
        <f>WEEKNUM(A239,2)</f>
        <v>39</v>
      </c>
    </row>
    <row r="240" spans="1:13" x14ac:dyDescent="0.25">
      <c r="A240" s="1">
        <v>41525</v>
      </c>
      <c r="B240" s="40" t="s">
        <v>9</v>
      </c>
      <c r="C240" s="40" t="s">
        <v>172</v>
      </c>
      <c r="D240" s="40" t="s">
        <v>155</v>
      </c>
      <c r="E240" s="40" t="s">
        <v>10</v>
      </c>
      <c r="F240" s="40">
        <v>0.25</v>
      </c>
      <c r="G240" s="40">
        <v>0</v>
      </c>
      <c r="H240" s="40">
        <v>1</v>
      </c>
      <c r="I240" s="40">
        <v>0</v>
      </c>
      <c r="L240" s="40" t="str">
        <f>IF(LEFT(C240,1)="[",MID(C240,2,SEARCH("]",C240)-2),IF(LEFT(C240,1)="""",MID(C240,2,SEARCH("""",C240,2)-2),C240))</f>
        <v>carro novo Onix</v>
      </c>
      <c r="M240" s="40">
        <f>WEEKNUM(A240,2)</f>
        <v>36</v>
      </c>
    </row>
    <row r="241" spans="1:13" x14ac:dyDescent="0.25">
      <c r="A241" s="1">
        <v>41523</v>
      </c>
      <c r="B241" s="40" t="s">
        <v>9</v>
      </c>
      <c r="C241" s="40" t="s">
        <v>172</v>
      </c>
      <c r="D241" s="40" t="s">
        <v>155</v>
      </c>
      <c r="E241" s="40" t="s">
        <v>10</v>
      </c>
      <c r="F241" s="40">
        <v>0.25</v>
      </c>
      <c r="G241" s="40">
        <v>0</v>
      </c>
      <c r="H241" s="40">
        <v>2</v>
      </c>
      <c r="I241" s="40">
        <v>0</v>
      </c>
      <c r="L241" s="40" t="str">
        <f>IF(LEFT(C241,1)="[",MID(C241,2,SEARCH("]",C241)-2),IF(LEFT(C241,1)="""",MID(C241,2,SEARCH("""",C241,2)-2),C241))</f>
        <v>carro novo Onix</v>
      </c>
      <c r="M241" s="40">
        <f>WEEKNUM(A241,2)</f>
        <v>36</v>
      </c>
    </row>
    <row r="242" spans="1:13" x14ac:dyDescent="0.25">
      <c r="A242" s="1">
        <v>41527</v>
      </c>
      <c r="B242" s="40" t="s">
        <v>9</v>
      </c>
      <c r="C242" s="40" t="s">
        <v>172</v>
      </c>
      <c r="D242" s="40" t="s">
        <v>155</v>
      </c>
      <c r="E242" s="40" t="s">
        <v>10</v>
      </c>
      <c r="F242" s="40">
        <v>0.25</v>
      </c>
      <c r="G242" s="40">
        <v>0</v>
      </c>
      <c r="H242" s="40">
        <v>2</v>
      </c>
      <c r="I242" s="40">
        <v>0</v>
      </c>
      <c r="L242" s="40" t="str">
        <f>IF(LEFT(C242,1)="[",MID(C242,2,SEARCH("]",C242)-2),IF(LEFT(C242,1)="""",MID(C242,2,SEARCH("""",C242,2)-2),C242))</f>
        <v>carro novo Onix</v>
      </c>
      <c r="M242" s="40">
        <f>WEEKNUM(A242,2)</f>
        <v>37</v>
      </c>
    </row>
    <row r="243" spans="1:13" x14ac:dyDescent="0.25">
      <c r="A243" s="1">
        <v>41537</v>
      </c>
      <c r="B243" s="40" t="s">
        <v>9</v>
      </c>
      <c r="C243" s="40" t="s">
        <v>172</v>
      </c>
      <c r="D243" s="40" t="s">
        <v>155</v>
      </c>
      <c r="E243" s="40" t="s">
        <v>10</v>
      </c>
      <c r="F243" s="40">
        <v>0.25</v>
      </c>
      <c r="G243" s="40">
        <v>1</v>
      </c>
      <c r="H243" s="40">
        <v>4</v>
      </c>
      <c r="I243" s="40">
        <v>0.18</v>
      </c>
      <c r="L243" s="40" t="str">
        <f>IF(LEFT(C243,1)="[",MID(C243,2,SEARCH("]",C243)-2),IF(LEFT(C243,1)="""",MID(C243,2,SEARCH("""",C243,2)-2),C243))</f>
        <v>carro novo Onix</v>
      </c>
      <c r="M243" s="40">
        <f>WEEKNUM(A243,2)</f>
        <v>38</v>
      </c>
    </row>
    <row r="244" spans="1:13" x14ac:dyDescent="0.25">
      <c r="A244" s="1">
        <v>41521</v>
      </c>
      <c r="B244" s="40" t="s">
        <v>9</v>
      </c>
      <c r="C244" s="40" t="s">
        <v>172</v>
      </c>
      <c r="D244" s="40" t="s">
        <v>155</v>
      </c>
      <c r="E244" s="40" t="s">
        <v>10</v>
      </c>
      <c r="F244" s="40">
        <v>0.25</v>
      </c>
      <c r="G244" s="40">
        <v>0</v>
      </c>
      <c r="H244" s="40">
        <v>5</v>
      </c>
      <c r="I244" s="40">
        <v>0</v>
      </c>
      <c r="L244" s="40" t="str">
        <f>IF(LEFT(C244,1)="[",MID(C244,2,SEARCH("]",C244)-2),IF(LEFT(C244,1)="""",MID(C244,2,SEARCH("""",C244,2)-2),C244))</f>
        <v>carro novo Onix</v>
      </c>
      <c r="M244" s="40">
        <f>WEEKNUM(A244,2)</f>
        <v>36</v>
      </c>
    </row>
    <row r="245" spans="1:13" x14ac:dyDescent="0.25">
      <c r="A245" s="1">
        <v>41533</v>
      </c>
      <c r="B245" s="40" t="s">
        <v>9</v>
      </c>
      <c r="C245" s="40" t="s">
        <v>172</v>
      </c>
      <c r="D245" s="40" t="s">
        <v>155</v>
      </c>
      <c r="E245" s="40" t="s">
        <v>10</v>
      </c>
      <c r="F245" s="40">
        <v>0.25</v>
      </c>
      <c r="G245" s="40">
        <v>1</v>
      </c>
      <c r="H245" s="40">
        <v>5</v>
      </c>
      <c r="I245" s="40">
        <v>0.11</v>
      </c>
      <c r="L245" s="40" t="str">
        <f>IF(LEFT(C245,1)="[",MID(C245,2,SEARCH("]",C245)-2),IF(LEFT(C245,1)="""",MID(C245,2,SEARCH("""",C245,2)-2),C245))</f>
        <v>carro novo Onix</v>
      </c>
      <c r="M245" s="40">
        <f>WEEKNUM(A245,2)</f>
        <v>38</v>
      </c>
    </row>
    <row r="246" spans="1:13" x14ac:dyDescent="0.25">
      <c r="A246" s="1">
        <v>41515</v>
      </c>
      <c r="B246" s="40" t="s">
        <v>9</v>
      </c>
      <c r="C246" s="40" t="s">
        <v>172</v>
      </c>
      <c r="D246" s="40" t="s">
        <v>155</v>
      </c>
      <c r="E246" s="40" t="s">
        <v>10</v>
      </c>
      <c r="F246" s="40">
        <v>0.25</v>
      </c>
      <c r="G246" s="40">
        <v>1</v>
      </c>
      <c r="H246" s="40">
        <v>5</v>
      </c>
      <c r="I246" s="40">
        <v>0.17</v>
      </c>
      <c r="L246" s="40" t="str">
        <f>IF(LEFT(C246,1)="[",MID(C246,2,SEARCH("]",C246)-2),IF(LEFT(C246,1)="""",MID(C246,2,SEARCH("""",C246,2)-2),C246))</f>
        <v>carro novo Onix</v>
      </c>
      <c r="M246" s="40">
        <f>WEEKNUM(A246,2)</f>
        <v>35</v>
      </c>
    </row>
    <row r="247" spans="1:13" x14ac:dyDescent="0.25">
      <c r="A247" s="1">
        <v>41546</v>
      </c>
      <c r="B247" s="40" t="s">
        <v>9</v>
      </c>
      <c r="C247" s="40" t="s">
        <v>172</v>
      </c>
      <c r="D247" s="40" t="s">
        <v>155</v>
      </c>
      <c r="E247" s="40" t="s">
        <v>10</v>
      </c>
      <c r="F247" s="40">
        <v>0.25</v>
      </c>
      <c r="G247" s="40">
        <v>0</v>
      </c>
      <c r="H247" s="40">
        <v>5</v>
      </c>
      <c r="I247" s="40">
        <v>0</v>
      </c>
      <c r="L247" s="40" t="str">
        <f>IF(LEFT(C247,1)="[",MID(C247,2,SEARCH("]",C247)-2),IF(LEFT(C247,1)="""",MID(C247,2,SEARCH("""",C247,2)-2),C247))</f>
        <v>carro novo Onix</v>
      </c>
      <c r="M247" s="40">
        <f>WEEKNUM(A247,2)</f>
        <v>39</v>
      </c>
    </row>
    <row r="248" spans="1:13" x14ac:dyDescent="0.25">
      <c r="A248" s="1">
        <v>41538</v>
      </c>
      <c r="B248" s="40" t="s">
        <v>9</v>
      </c>
      <c r="C248" s="40" t="s">
        <v>172</v>
      </c>
      <c r="D248" s="40" t="s">
        <v>155</v>
      </c>
      <c r="E248" s="40" t="s">
        <v>10</v>
      </c>
      <c r="F248" s="40">
        <v>0.25</v>
      </c>
      <c r="G248" s="40">
        <v>0</v>
      </c>
      <c r="H248" s="40">
        <v>4</v>
      </c>
      <c r="I248" s="40">
        <v>0</v>
      </c>
      <c r="L248" s="40" t="str">
        <f>IF(LEFT(C248,1)="[",MID(C248,2,SEARCH("]",C248)-2),IF(LEFT(C248,1)="""",MID(C248,2,SEARCH("""",C248,2)-2),C248))</f>
        <v>carro novo Onix</v>
      </c>
      <c r="M248" s="40">
        <f>WEEKNUM(A248,2)</f>
        <v>38</v>
      </c>
    </row>
    <row r="249" spans="1:13" x14ac:dyDescent="0.25">
      <c r="A249" s="1">
        <v>41532</v>
      </c>
      <c r="B249" s="40" t="s">
        <v>9</v>
      </c>
      <c r="C249" s="40" t="s">
        <v>172</v>
      </c>
      <c r="D249" s="40" t="s">
        <v>155</v>
      </c>
      <c r="E249" s="40" t="s">
        <v>10</v>
      </c>
      <c r="F249" s="40">
        <v>0.25</v>
      </c>
      <c r="G249" s="40">
        <v>0</v>
      </c>
      <c r="H249" s="40">
        <v>3</v>
      </c>
      <c r="I249" s="40">
        <v>0</v>
      </c>
      <c r="L249" s="40" t="str">
        <f>IF(LEFT(C249,1)="[",MID(C249,2,SEARCH("]",C249)-2),IF(LEFT(C249,1)="""",MID(C249,2,SEARCH("""",C249,2)-2),C249))</f>
        <v>carro novo Onix</v>
      </c>
      <c r="M249" s="40">
        <f>WEEKNUM(A249,2)</f>
        <v>37</v>
      </c>
    </row>
    <row r="250" spans="1:13" x14ac:dyDescent="0.25">
      <c r="A250" s="1">
        <v>41536</v>
      </c>
      <c r="B250" s="40" t="s">
        <v>9</v>
      </c>
      <c r="C250" s="40" t="s">
        <v>172</v>
      </c>
      <c r="D250" s="40" t="s">
        <v>155</v>
      </c>
      <c r="E250" s="40" t="s">
        <v>10</v>
      </c>
      <c r="F250" s="40">
        <v>0.25</v>
      </c>
      <c r="G250" s="40">
        <v>0</v>
      </c>
      <c r="H250" s="40">
        <v>5</v>
      </c>
      <c r="I250" s="40">
        <v>0</v>
      </c>
      <c r="L250" s="40" t="str">
        <f>IF(LEFT(C250,1)="[",MID(C250,2,SEARCH("]",C250)-2),IF(LEFT(C250,1)="""",MID(C250,2,SEARCH("""",C250,2)-2),C250))</f>
        <v>carro novo Onix</v>
      </c>
      <c r="M250" s="40">
        <f>WEEKNUM(A250,2)</f>
        <v>38</v>
      </c>
    </row>
    <row r="251" spans="1:13" x14ac:dyDescent="0.25">
      <c r="A251" s="1">
        <v>41531</v>
      </c>
      <c r="B251" s="40" t="s">
        <v>9</v>
      </c>
      <c r="C251" s="40" t="s">
        <v>172</v>
      </c>
      <c r="D251" s="40" t="s">
        <v>155</v>
      </c>
      <c r="E251" s="40" t="s">
        <v>10</v>
      </c>
      <c r="F251" s="40">
        <v>0.25</v>
      </c>
      <c r="G251" s="40">
        <v>1</v>
      </c>
      <c r="H251" s="40">
        <v>3</v>
      </c>
      <c r="I251" s="40">
        <v>0.15</v>
      </c>
      <c r="L251" s="40" t="str">
        <f>IF(LEFT(C251,1)="[",MID(C251,2,SEARCH("]",C251)-2),IF(LEFT(C251,1)="""",MID(C251,2,SEARCH("""",C251,2)-2),C251))</f>
        <v>carro novo Onix</v>
      </c>
      <c r="M251" s="40">
        <f>WEEKNUM(A251,2)</f>
        <v>37</v>
      </c>
    </row>
    <row r="252" spans="1:13" x14ac:dyDescent="0.25">
      <c r="A252" s="1">
        <v>41518</v>
      </c>
      <c r="B252" s="40" t="s">
        <v>9</v>
      </c>
      <c r="C252" s="40" t="s">
        <v>172</v>
      </c>
      <c r="D252" s="40" t="s">
        <v>155</v>
      </c>
      <c r="E252" s="40" t="s">
        <v>10</v>
      </c>
      <c r="F252" s="40">
        <v>0.25</v>
      </c>
      <c r="G252" s="40">
        <v>0</v>
      </c>
      <c r="H252" s="40">
        <v>2</v>
      </c>
      <c r="I252" s="40">
        <v>0</v>
      </c>
      <c r="L252" s="40" t="str">
        <f>IF(LEFT(C252,1)="[",MID(C252,2,SEARCH("]",C252)-2),IF(LEFT(C252,1)="""",MID(C252,2,SEARCH("""",C252,2)-2),C252))</f>
        <v>carro novo Onix</v>
      </c>
      <c r="M252" s="40">
        <f>WEEKNUM(A252,2)</f>
        <v>35</v>
      </c>
    </row>
    <row r="253" spans="1:13" x14ac:dyDescent="0.25">
      <c r="A253" s="1">
        <v>41540</v>
      </c>
      <c r="B253" s="40" t="s">
        <v>9</v>
      </c>
      <c r="C253" s="40" t="s">
        <v>172</v>
      </c>
      <c r="D253" s="40" t="s">
        <v>155</v>
      </c>
      <c r="E253" s="40" t="s">
        <v>10</v>
      </c>
      <c r="F253" s="40">
        <v>0.25</v>
      </c>
      <c r="G253" s="40">
        <v>1</v>
      </c>
      <c r="H253" s="40">
        <v>3</v>
      </c>
      <c r="I253" s="40">
        <v>0.16</v>
      </c>
      <c r="L253" s="40" t="str">
        <f>IF(LEFT(C253,1)="[",MID(C253,2,SEARCH("]",C253)-2),IF(LEFT(C253,1)="""",MID(C253,2,SEARCH("""",C253,2)-2),C253))</f>
        <v>carro novo Onix</v>
      </c>
      <c r="M253" s="40">
        <f>WEEKNUM(A253,2)</f>
        <v>39</v>
      </c>
    </row>
    <row r="254" spans="1:13" x14ac:dyDescent="0.25">
      <c r="A254" s="1">
        <v>41543</v>
      </c>
      <c r="B254" s="40" t="s">
        <v>9</v>
      </c>
      <c r="C254" s="40" t="s">
        <v>172</v>
      </c>
      <c r="D254" s="40" t="s">
        <v>155</v>
      </c>
      <c r="E254" s="40" t="s">
        <v>10</v>
      </c>
      <c r="F254" s="40">
        <v>0.25</v>
      </c>
      <c r="G254" s="40">
        <v>2</v>
      </c>
      <c r="H254" s="40">
        <v>6</v>
      </c>
      <c r="I254" s="40">
        <v>0.34</v>
      </c>
      <c r="L254" s="40" t="str">
        <f>IF(LEFT(C254,1)="[",MID(C254,2,SEARCH("]",C254)-2),IF(LEFT(C254,1)="""",MID(C254,2,SEARCH("""",C254,2)-2),C254))</f>
        <v>carro novo Onix</v>
      </c>
      <c r="M254" s="40">
        <f>WEEKNUM(A254,2)</f>
        <v>39</v>
      </c>
    </row>
    <row r="255" spans="1:13" x14ac:dyDescent="0.25">
      <c r="A255" s="1">
        <v>41529</v>
      </c>
      <c r="B255" s="40" t="s">
        <v>9</v>
      </c>
      <c r="C255" s="40" t="s">
        <v>172</v>
      </c>
      <c r="D255" s="40" t="s">
        <v>155</v>
      </c>
      <c r="E255" s="40" t="s">
        <v>10</v>
      </c>
      <c r="F255" s="40">
        <v>0.25</v>
      </c>
      <c r="G255" s="40">
        <v>1</v>
      </c>
      <c r="H255" s="40">
        <v>4</v>
      </c>
      <c r="I255" s="40">
        <v>0.17</v>
      </c>
      <c r="L255" s="40" t="str">
        <f>IF(LEFT(C255,1)="[",MID(C255,2,SEARCH("]",C255)-2),IF(LEFT(C255,1)="""",MID(C255,2,SEARCH("""",C255,2)-2),C255))</f>
        <v>carro novo Onix</v>
      </c>
      <c r="M255" s="40">
        <f>WEEKNUM(A255,2)</f>
        <v>37</v>
      </c>
    </row>
    <row r="256" spans="1:13" x14ac:dyDescent="0.25">
      <c r="A256" s="1">
        <v>41530</v>
      </c>
      <c r="B256" s="40" t="s">
        <v>9</v>
      </c>
      <c r="C256" s="40" t="s">
        <v>172</v>
      </c>
      <c r="D256" s="40" t="s">
        <v>155</v>
      </c>
      <c r="E256" s="40" t="s">
        <v>10</v>
      </c>
      <c r="F256" s="40">
        <v>0.25</v>
      </c>
      <c r="G256" s="40">
        <v>1</v>
      </c>
      <c r="H256" s="40">
        <v>2</v>
      </c>
      <c r="I256" s="40">
        <v>0.2</v>
      </c>
      <c r="L256" s="40" t="str">
        <f>IF(LEFT(C256,1)="[",MID(C256,2,SEARCH("]",C256)-2),IF(LEFT(C256,1)="""",MID(C256,2,SEARCH("""",C256,2)-2),C256))</f>
        <v>carro novo Onix</v>
      </c>
      <c r="M256" s="40">
        <f>WEEKNUM(A256,2)</f>
        <v>37</v>
      </c>
    </row>
    <row r="257" spans="1:13" x14ac:dyDescent="0.25">
      <c r="A257" s="1">
        <v>41542</v>
      </c>
      <c r="B257" s="40" t="s">
        <v>9</v>
      </c>
      <c r="C257" s="40" t="s">
        <v>172</v>
      </c>
      <c r="D257" s="40" t="s">
        <v>155</v>
      </c>
      <c r="E257" s="40" t="s">
        <v>10</v>
      </c>
      <c r="F257" s="40">
        <v>0.25</v>
      </c>
      <c r="G257" s="40">
        <v>0</v>
      </c>
      <c r="H257" s="40">
        <v>4</v>
      </c>
      <c r="I257" s="40">
        <v>0</v>
      </c>
      <c r="L257" s="40" t="str">
        <f>IF(LEFT(C257,1)="[",MID(C257,2,SEARCH("]",C257)-2),IF(LEFT(C257,1)="""",MID(C257,2,SEARCH("""",C257,2)-2),C257))</f>
        <v>carro novo Onix</v>
      </c>
      <c r="M257" s="40">
        <f>WEEKNUM(A257,2)</f>
        <v>39</v>
      </c>
    </row>
    <row r="258" spans="1:13" x14ac:dyDescent="0.25">
      <c r="A258" s="1">
        <v>41539</v>
      </c>
      <c r="B258" s="40" t="s">
        <v>9</v>
      </c>
      <c r="C258" s="40" t="s">
        <v>172</v>
      </c>
      <c r="D258" s="40" t="s">
        <v>155</v>
      </c>
      <c r="E258" s="40" t="s">
        <v>10</v>
      </c>
      <c r="F258" s="40">
        <v>0.25</v>
      </c>
      <c r="G258" s="40">
        <v>1</v>
      </c>
      <c r="H258" s="40">
        <v>13</v>
      </c>
      <c r="I258" s="40">
        <v>0.2</v>
      </c>
      <c r="L258" s="40" t="str">
        <f>IF(LEFT(C258,1)="[",MID(C258,2,SEARCH("]",C258)-2),IF(LEFT(C258,1)="""",MID(C258,2,SEARCH("""",C258,2)-2),C258))</f>
        <v>carro novo Onix</v>
      </c>
      <c r="M258" s="40">
        <f>WEEKNUM(A258,2)</f>
        <v>38</v>
      </c>
    </row>
    <row r="259" spans="1:13" x14ac:dyDescent="0.25">
      <c r="A259" s="1">
        <v>41517</v>
      </c>
      <c r="B259" s="40" t="s">
        <v>9</v>
      </c>
      <c r="C259" s="40" t="s">
        <v>172</v>
      </c>
      <c r="D259" s="40" t="s">
        <v>155</v>
      </c>
      <c r="E259" s="40" t="s">
        <v>10</v>
      </c>
      <c r="F259" s="40">
        <v>0.25</v>
      </c>
      <c r="G259" s="40">
        <v>4</v>
      </c>
      <c r="H259" s="40">
        <v>12</v>
      </c>
      <c r="I259" s="40">
        <v>0.57999999999999996</v>
      </c>
      <c r="L259" s="40" t="str">
        <f>IF(LEFT(C259,1)="[",MID(C259,2,SEARCH("]",C259)-2),IF(LEFT(C259,1)="""",MID(C259,2,SEARCH("""",C259,2)-2),C259))</f>
        <v>carro novo Onix</v>
      </c>
      <c r="M259" s="40">
        <f>WEEKNUM(A259,2)</f>
        <v>35</v>
      </c>
    </row>
    <row r="260" spans="1:13" x14ac:dyDescent="0.25">
      <c r="A260" s="1">
        <v>41514</v>
      </c>
      <c r="B260" s="40" t="s">
        <v>9</v>
      </c>
      <c r="C260" s="40" t="s">
        <v>172</v>
      </c>
      <c r="D260" s="40" t="s">
        <v>155</v>
      </c>
      <c r="E260" s="40" t="s">
        <v>10</v>
      </c>
      <c r="F260" s="40">
        <v>0.25</v>
      </c>
      <c r="G260" s="40">
        <v>1</v>
      </c>
      <c r="H260" s="40">
        <v>5</v>
      </c>
      <c r="I260" s="40">
        <v>0.24</v>
      </c>
      <c r="L260" s="40" t="str">
        <f>IF(LEFT(C260,1)="[",MID(C260,2,SEARCH("]",C260)-2),IF(LEFT(C260,1)="""",MID(C260,2,SEARCH("""",C260,2)-2),C260))</f>
        <v>carro novo Onix</v>
      </c>
      <c r="M260" s="40">
        <f>WEEKNUM(A260,2)</f>
        <v>35</v>
      </c>
    </row>
    <row r="261" spans="1:13" x14ac:dyDescent="0.25">
      <c r="A261" s="1">
        <v>41519</v>
      </c>
      <c r="B261" s="40" t="s">
        <v>9</v>
      </c>
      <c r="C261" s="40" t="s">
        <v>172</v>
      </c>
      <c r="D261" s="40" t="s">
        <v>155</v>
      </c>
      <c r="E261" s="40" t="s">
        <v>10</v>
      </c>
      <c r="F261" s="40">
        <v>0.25</v>
      </c>
      <c r="G261" s="40">
        <v>0</v>
      </c>
      <c r="H261" s="40">
        <v>4</v>
      </c>
      <c r="I261" s="40">
        <v>0</v>
      </c>
      <c r="L261" s="40" t="str">
        <f>IF(LEFT(C261,1)="[",MID(C261,2,SEARCH("]",C261)-2),IF(LEFT(C261,1)="""",MID(C261,2,SEARCH("""",C261,2)-2),C261))</f>
        <v>carro novo Onix</v>
      </c>
      <c r="M261" s="40">
        <f>WEEKNUM(A261,2)</f>
        <v>36</v>
      </c>
    </row>
    <row r="262" spans="1:13" x14ac:dyDescent="0.25">
      <c r="A262" s="1">
        <v>41516</v>
      </c>
      <c r="B262" s="40" t="s">
        <v>9</v>
      </c>
      <c r="C262" s="40" t="s">
        <v>172</v>
      </c>
      <c r="D262" s="40" t="s">
        <v>155</v>
      </c>
      <c r="E262" s="40" t="s">
        <v>10</v>
      </c>
      <c r="F262" s="40">
        <v>0.25</v>
      </c>
      <c r="G262" s="40">
        <v>2</v>
      </c>
      <c r="H262" s="40">
        <v>2</v>
      </c>
      <c r="I262" s="40">
        <v>0.4</v>
      </c>
      <c r="L262" s="40" t="str">
        <f>IF(LEFT(C262,1)="[",MID(C262,2,SEARCH("]",C262)-2),IF(LEFT(C262,1)="""",MID(C262,2,SEARCH("""",C262,2)-2),C262))</f>
        <v>carro novo Onix</v>
      </c>
      <c r="M262" s="40">
        <f>WEEKNUM(A262,2)</f>
        <v>35</v>
      </c>
    </row>
    <row r="263" spans="1:13" x14ac:dyDescent="0.25">
      <c r="A263" s="1">
        <v>41541</v>
      </c>
      <c r="B263" s="40" t="s">
        <v>9</v>
      </c>
      <c r="C263" s="40" t="s">
        <v>172</v>
      </c>
      <c r="D263" s="40" t="s">
        <v>155</v>
      </c>
      <c r="E263" s="40" t="s">
        <v>10</v>
      </c>
      <c r="F263" s="40">
        <v>0.25</v>
      </c>
      <c r="G263" s="40">
        <v>1</v>
      </c>
      <c r="H263" s="40">
        <v>8</v>
      </c>
      <c r="I263" s="40">
        <v>0.15</v>
      </c>
      <c r="L263" s="40" t="str">
        <f>IF(LEFT(C263,1)="[",MID(C263,2,SEARCH("]",C263)-2),IF(LEFT(C263,1)="""",MID(C263,2,SEARCH("""",C263,2)-2),C263))</f>
        <v>carro novo Onix</v>
      </c>
      <c r="M263" s="40">
        <f>WEEKNUM(A263,2)</f>
        <v>39</v>
      </c>
    </row>
    <row r="264" spans="1:13" x14ac:dyDescent="0.25">
      <c r="A264" s="1">
        <v>41528</v>
      </c>
      <c r="B264" s="40" t="s">
        <v>9</v>
      </c>
      <c r="C264" s="40" t="s">
        <v>172</v>
      </c>
      <c r="D264" s="40" t="s">
        <v>155</v>
      </c>
      <c r="E264" s="40" t="s">
        <v>10</v>
      </c>
      <c r="F264" s="40">
        <v>0.25</v>
      </c>
      <c r="G264" s="40">
        <v>1</v>
      </c>
      <c r="H264" s="40">
        <v>3</v>
      </c>
      <c r="I264" s="40">
        <v>0.16</v>
      </c>
      <c r="L264" s="40" t="str">
        <f>IF(LEFT(C264,1)="[",MID(C264,2,SEARCH("]",C264)-2),IF(LEFT(C264,1)="""",MID(C264,2,SEARCH("""",C264,2)-2),C264))</f>
        <v>carro novo Onix</v>
      </c>
      <c r="M264" s="40">
        <f>WEEKNUM(A264,2)</f>
        <v>37</v>
      </c>
    </row>
    <row r="265" spans="1:13" x14ac:dyDescent="0.25">
      <c r="A265" s="1">
        <v>41526</v>
      </c>
      <c r="B265" s="40" t="s">
        <v>9</v>
      </c>
      <c r="C265" s="40" t="s">
        <v>172</v>
      </c>
      <c r="D265" s="40" t="s">
        <v>155</v>
      </c>
      <c r="E265" s="40" t="s">
        <v>10</v>
      </c>
      <c r="F265" s="40">
        <v>0.25</v>
      </c>
      <c r="G265" s="40">
        <v>0</v>
      </c>
      <c r="H265" s="40">
        <v>2</v>
      </c>
      <c r="I265" s="40">
        <v>0</v>
      </c>
      <c r="L265" s="40" t="str">
        <f>IF(LEFT(C265,1)="[",MID(C265,2,SEARCH("]",C265)-2),IF(LEFT(C265,1)="""",MID(C265,2,SEARCH("""",C265,2)-2),C265))</f>
        <v>carro novo Onix</v>
      </c>
      <c r="M265" s="40">
        <f>WEEKNUM(A265,2)</f>
        <v>37</v>
      </c>
    </row>
    <row r="266" spans="1:13" x14ac:dyDescent="0.25">
      <c r="A266" s="1">
        <v>41531</v>
      </c>
      <c r="B266" s="40" t="s">
        <v>9</v>
      </c>
      <c r="C266" s="40" t="s">
        <v>133</v>
      </c>
      <c r="D266" s="40" t="s">
        <v>94</v>
      </c>
      <c r="E266" s="40" t="s">
        <v>10</v>
      </c>
      <c r="F266" s="40">
        <v>0.8</v>
      </c>
      <c r="G266" s="40">
        <v>1</v>
      </c>
      <c r="H266" s="40">
        <v>3</v>
      </c>
      <c r="I266" s="40">
        <v>0.74</v>
      </c>
      <c r="L266" s="40" t="str">
        <f>IF(LEFT(C266,1)="[",MID(C266,2,SEARCH("]",C266)-2),IF(LEFT(C266,1)="""",MID(C266,2,SEARCH("""",C266,2)-2),C266))</f>
        <v>carro novo onix 2013</v>
      </c>
      <c r="M266" s="40">
        <f>WEEKNUM(A266,2)</f>
        <v>37</v>
      </c>
    </row>
    <row r="267" spans="1:13" x14ac:dyDescent="0.25">
      <c r="A267" s="1">
        <v>41540</v>
      </c>
      <c r="B267" s="40" t="s">
        <v>9</v>
      </c>
      <c r="C267" s="40" t="s">
        <v>133</v>
      </c>
      <c r="D267" s="40" t="s">
        <v>94</v>
      </c>
      <c r="E267" s="40" t="s">
        <v>10</v>
      </c>
      <c r="F267" s="40">
        <v>0.8</v>
      </c>
      <c r="G267" s="40">
        <v>2</v>
      </c>
      <c r="H267" s="40">
        <v>3</v>
      </c>
      <c r="I267" s="40">
        <v>0.25</v>
      </c>
      <c r="L267" s="40" t="str">
        <f>IF(LEFT(C267,1)="[",MID(C267,2,SEARCH("]",C267)-2),IF(LEFT(C267,1)="""",MID(C267,2,SEARCH("""",C267,2)-2),C267))</f>
        <v>carro novo onix 2013</v>
      </c>
      <c r="M267" s="40">
        <f>WEEKNUM(A267,2)</f>
        <v>39</v>
      </c>
    </row>
    <row r="268" spans="1:13" x14ac:dyDescent="0.25">
      <c r="A268" s="1">
        <v>41522</v>
      </c>
      <c r="B268" s="40" t="s">
        <v>9</v>
      </c>
      <c r="C268" s="40" t="s">
        <v>133</v>
      </c>
      <c r="D268" s="40" t="s">
        <v>94</v>
      </c>
      <c r="E268" s="40" t="s">
        <v>10</v>
      </c>
      <c r="F268" s="40">
        <v>0.8</v>
      </c>
      <c r="G268" s="40">
        <v>0</v>
      </c>
      <c r="H268" s="40">
        <v>3</v>
      </c>
      <c r="I268" s="40">
        <v>0</v>
      </c>
      <c r="L268" s="40" t="str">
        <f>IF(LEFT(C268,1)="[",MID(C268,2,SEARCH("]",C268)-2),IF(LEFT(C268,1)="""",MID(C268,2,SEARCH("""",C268,2)-2),C268))</f>
        <v>carro novo onix 2013</v>
      </c>
      <c r="M268" s="40">
        <f>WEEKNUM(A268,2)</f>
        <v>36</v>
      </c>
    </row>
    <row r="269" spans="1:13" x14ac:dyDescent="0.25">
      <c r="A269" s="1">
        <v>41515</v>
      </c>
      <c r="B269" s="40" t="s">
        <v>9</v>
      </c>
      <c r="C269" s="40" t="s">
        <v>133</v>
      </c>
      <c r="D269" s="40" t="s">
        <v>94</v>
      </c>
      <c r="E269" s="40" t="s">
        <v>10</v>
      </c>
      <c r="F269" s="40">
        <v>0.8</v>
      </c>
      <c r="G269" s="40">
        <v>0</v>
      </c>
      <c r="H269" s="40">
        <v>2</v>
      </c>
      <c r="I269" s="40">
        <v>0</v>
      </c>
      <c r="L269" s="40" t="str">
        <f>IF(LEFT(C269,1)="[",MID(C269,2,SEARCH("]",C269)-2),IF(LEFT(C269,1)="""",MID(C269,2,SEARCH("""",C269,2)-2),C269))</f>
        <v>carro novo onix 2013</v>
      </c>
      <c r="M269" s="40">
        <f>WEEKNUM(A269,2)</f>
        <v>35</v>
      </c>
    </row>
    <row r="270" spans="1:13" x14ac:dyDescent="0.25">
      <c r="A270" s="1">
        <v>41535</v>
      </c>
      <c r="B270" s="40" t="s">
        <v>9</v>
      </c>
      <c r="C270" s="40" t="s">
        <v>133</v>
      </c>
      <c r="D270" s="40" t="s">
        <v>94</v>
      </c>
      <c r="E270" s="40" t="s">
        <v>10</v>
      </c>
      <c r="F270" s="40">
        <v>0.8</v>
      </c>
      <c r="G270" s="40">
        <v>0</v>
      </c>
      <c r="H270" s="40">
        <v>3</v>
      </c>
      <c r="I270" s="40">
        <v>0</v>
      </c>
      <c r="L270" s="40" t="str">
        <f>IF(LEFT(C270,1)="[",MID(C270,2,SEARCH("]",C270)-2),IF(LEFT(C270,1)="""",MID(C270,2,SEARCH("""",C270,2)-2),C270))</f>
        <v>carro novo onix 2013</v>
      </c>
      <c r="M270" s="40">
        <f>WEEKNUM(A270,2)</f>
        <v>38</v>
      </c>
    </row>
    <row r="271" spans="1:13" x14ac:dyDescent="0.25">
      <c r="A271" s="1">
        <v>41530</v>
      </c>
      <c r="B271" s="40" t="s">
        <v>9</v>
      </c>
      <c r="C271" s="40" t="s">
        <v>133</v>
      </c>
      <c r="D271" s="40" t="s">
        <v>94</v>
      </c>
      <c r="E271" s="40" t="s">
        <v>10</v>
      </c>
      <c r="F271" s="40">
        <v>0.8</v>
      </c>
      <c r="G271" s="40">
        <v>2</v>
      </c>
      <c r="H271" s="40">
        <v>5</v>
      </c>
      <c r="I271" s="40">
        <v>0.83</v>
      </c>
      <c r="L271" s="40" t="str">
        <f>IF(LEFT(C271,1)="[",MID(C271,2,SEARCH("]",C271)-2),IF(LEFT(C271,1)="""",MID(C271,2,SEARCH("""",C271,2)-2),C271))</f>
        <v>carro novo onix 2013</v>
      </c>
      <c r="M271" s="40">
        <f>WEEKNUM(A271,2)</f>
        <v>37</v>
      </c>
    </row>
    <row r="272" spans="1:13" x14ac:dyDescent="0.25">
      <c r="A272" s="1">
        <v>41545</v>
      </c>
      <c r="B272" s="40" t="s">
        <v>9</v>
      </c>
      <c r="C272" s="40" t="s">
        <v>133</v>
      </c>
      <c r="D272" s="40" t="s">
        <v>94</v>
      </c>
      <c r="E272" s="40" t="s">
        <v>10</v>
      </c>
      <c r="F272" s="40">
        <v>0.8</v>
      </c>
      <c r="G272" s="40">
        <v>0</v>
      </c>
      <c r="H272" s="40">
        <v>1</v>
      </c>
      <c r="I272" s="40">
        <v>0</v>
      </c>
      <c r="L272" s="40" t="str">
        <f>IF(LEFT(C272,1)="[",MID(C272,2,SEARCH("]",C272)-2),IF(LEFT(C272,1)="""",MID(C272,2,SEARCH("""",C272,2)-2),C272))</f>
        <v>carro novo onix 2013</v>
      </c>
      <c r="M272" s="40">
        <f>WEEKNUM(A272,2)</f>
        <v>39</v>
      </c>
    </row>
    <row r="273" spans="1:13" x14ac:dyDescent="0.25">
      <c r="A273" s="1">
        <v>41519</v>
      </c>
      <c r="B273" s="40" t="s">
        <v>9</v>
      </c>
      <c r="C273" s="40" t="s">
        <v>133</v>
      </c>
      <c r="D273" s="40" t="s">
        <v>94</v>
      </c>
      <c r="E273" s="40" t="s">
        <v>10</v>
      </c>
      <c r="F273" s="40">
        <v>0.8</v>
      </c>
      <c r="G273" s="40">
        <v>0</v>
      </c>
      <c r="H273" s="40">
        <v>1</v>
      </c>
      <c r="I273" s="40">
        <v>0</v>
      </c>
      <c r="L273" s="40" t="str">
        <f>IF(LEFT(C273,1)="[",MID(C273,2,SEARCH("]",C273)-2),IF(LEFT(C273,1)="""",MID(C273,2,SEARCH("""",C273,2)-2),C273))</f>
        <v>carro novo onix 2013</v>
      </c>
      <c r="M273" s="40">
        <f>WEEKNUM(A273,2)</f>
        <v>36</v>
      </c>
    </row>
    <row r="274" spans="1:13" x14ac:dyDescent="0.25">
      <c r="A274" s="1">
        <v>41529</v>
      </c>
      <c r="B274" s="40" t="s">
        <v>9</v>
      </c>
      <c r="C274" s="40" t="s">
        <v>133</v>
      </c>
      <c r="D274" s="40" t="s">
        <v>94</v>
      </c>
      <c r="E274" s="40" t="s">
        <v>10</v>
      </c>
      <c r="F274" s="40">
        <v>0.8</v>
      </c>
      <c r="G274" s="40">
        <v>0</v>
      </c>
      <c r="H274" s="40">
        <v>1</v>
      </c>
      <c r="I274" s="40">
        <v>0</v>
      </c>
      <c r="L274" s="40" t="str">
        <f>IF(LEFT(C274,1)="[",MID(C274,2,SEARCH("]",C274)-2),IF(LEFT(C274,1)="""",MID(C274,2,SEARCH("""",C274,2)-2),C274))</f>
        <v>carro novo onix 2013</v>
      </c>
      <c r="M274" s="40">
        <f>WEEKNUM(A274,2)</f>
        <v>37</v>
      </c>
    </row>
    <row r="275" spans="1:13" x14ac:dyDescent="0.25">
      <c r="A275" s="1">
        <v>41518</v>
      </c>
      <c r="B275" s="40" t="s">
        <v>9</v>
      </c>
      <c r="C275" s="40" t="s">
        <v>133</v>
      </c>
      <c r="D275" s="40" t="s">
        <v>94</v>
      </c>
      <c r="E275" s="40" t="s">
        <v>10</v>
      </c>
      <c r="F275" s="40">
        <v>0.8</v>
      </c>
      <c r="G275" s="40">
        <v>2</v>
      </c>
      <c r="H275" s="40">
        <v>6</v>
      </c>
      <c r="I275" s="40">
        <v>0.3</v>
      </c>
      <c r="L275" s="40" t="str">
        <f>IF(LEFT(C275,1)="[",MID(C275,2,SEARCH("]",C275)-2),IF(LEFT(C275,1)="""",MID(C275,2,SEARCH("""",C275,2)-2),C275))</f>
        <v>carro novo onix 2013</v>
      </c>
      <c r="M275" s="40">
        <f>WEEKNUM(A275,2)</f>
        <v>35</v>
      </c>
    </row>
    <row r="276" spans="1:13" x14ac:dyDescent="0.25">
      <c r="A276" s="1">
        <v>41539</v>
      </c>
      <c r="B276" s="40" t="s">
        <v>9</v>
      </c>
      <c r="C276" s="40" t="s">
        <v>133</v>
      </c>
      <c r="D276" s="40" t="s">
        <v>94</v>
      </c>
      <c r="E276" s="40" t="s">
        <v>10</v>
      </c>
      <c r="F276" s="40">
        <v>0.8</v>
      </c>
      <c r="G276" s="40">
        <v>0</v>
      </c>
      <c r="H276" s="40">
        <v>2</v>
      </c>
      <c r="I276" s="40">
        <v>0</v>
      </c>
      <c r="L276" s="40" t="str">
        <f>IF(LEFT(C276,1)="[",MID(C276,2,SEARCH("]",C276)-2),IF(LEFT(C276,1)="""",MID(C276,2,SEARCH("""",C276,2)-2),C276))</f>
        <v>carro novo onix 2013</v>
      </c>
      <c r="M276" s="40">
        <f>WEEKNUM(A276,2)</f>
        <v>38</v>
      </c>
    </row>
    <row r="277" spans="1:13" x14ac:dyDescent="0.25">
      <c r="A277" s="1">
        <v>41517</v>
      </c>
      <c r="B277" s="40" t="s">
        <v>9</v>
      </c>
      <c r="C277" s="40" t="s">
        <v>133</v>
      </c>
      <c r="D277" s="40" t="s">
        <v>94</v>
      </c>
      <c r="E277" s="40" t="s">
        <v>10</v>
      </c>
      <c r="F277" s="40">
        <v>0.8</v>
      </c>
      <c r="G277" s="40">
        <v>1</v>
      </c>
      <c r="H277" s="40">
        <v>1</v>
      </c>
      <c r="I277" s="40">
        <v>0.25</v>
      </c>
      <c r="L277" s="40" t="str">
        <f>IF(LEFT(C277,1)="[",MID(C277,2,SEARCH("]",C277)-2),IF(LEFT(C277,1)="""",MID(C277,2,SEARCH("""",C277,2)-2),C277))</f>
        <v>carro novo onix 2013</v>
      </c>
      <c r="M277" s="40">
        <f>WEEKNUM(A277,2)</f>
        <v>35</v>
      </c>
    </row>
    <row r="278" spans="1:13" x14ac:dyDescent="0.25">
      <c r="A278" s="1">
        <v>41541</v>
      </c>
      <c r="B278" s="40" t="s">
        <v>9</v>
      </c>
      <c r="C278" s="40" t="s">
        <v>133</v>
      </c>
      <c r="D278" s="40" t="s">
        <v>94</v>
      </c>
      <c r="E278" s="40" t="s">
        <v>10</v>
      </c>
      <c r="F278" s="40">
        <v>0.8</v>
      </c>
      <c r="G278" s="40">
        <v>0</v>
      </c>
      <c r="H278" s="40">
        <v>2</v>
      </c>
      <c r="I278" s="40">
        <v>0</v>
      </c>
      <c r="L278" s="40" t="str">
        <f>IF(LEFT(C278,1)="[",MID(C278,2,SEARCH("]",C278)-2),IF(LEFT(C278,1)="""",MID(C278,2,SEARCH("""",C278,2)-2),C278))</f>
        <v>carro novo onix 2013</v>
      </c>
      <c r="M278" s="40">
        <f>WEEKNUM(A278,2)</f>
        <v>39</v>
      </c>
    </row>
    <row r="279" spans="1:13" x14ac:dyDescent="0.25">
      <c r="A279" s="1">
        <v>41527</v>
      </c>
      <c r="B279" s="40" t="s">
        <v>9</v>
      </c>
      <c r="C279" s="40" t="s">
        <v>133</v>
      </c>
      <c r="D279" s="40" t="s">
        <v>94</v>
      </c>
      <c r="E279" s="40" t="s">
        <v>10</v>
      </c>
      <c r="F279" s="40">
        <v>0.8</v>
      </c>
      <c r="G279" s="40">
        <v>0</v>
      </c>
      <c r="H279" s="40">
        <v>4</v>
      </c>
      <c r="I279" s="40">
        <v>0</v>
      </c>
      <c r="L279" s="40" t="str">
        <f>IF(LEFT(C279,1)="[",MID(C279,2,SEARCH("]",C279)-2),IF(LEFT(C279,1)="""",MID(C279,2,SEARCH("""",C279,2)-2),C279))</f>
        <v>carro novo onix 2013</v>
      </c>
      <c r="M279" s="40">
        <f>WEEKNUM(A279,2)</f>
        <v>37</v>
      </c>
    </row>
    <row r="280" spans="1:13" x14ac:dyDescent="0.25">
      <c r="A280" s="1">
        <v>41543</v>
      </c>
      <c r="B280" s="40" t="s">
        <v>9</v>
      </c>
      <c r="C280" s="40" t="s">
        <v>133</v>
      </c>
      <c r="D280" s="40" t="s">
        <v>94</v>
      </c>
      <c r="E280" s="40" t="s">
        <v>10</v>
      </c>
      <c r="F280" s="40">
        <v>0.8</v>
      </c>
      <c r="G280" s="40">
        <v>0</v>
      </c>
      <c r="H280" s="40">
        <v>1</v>
      </c>
      <c r="I280" s="40">
        <v>0</v>
      </c>
      <c r="L280" s="40" t="str">
        <f>IF(LEFT(C280,1)="[",MID(C280,2,SEARCH("]",C280)-2),IF(LEFT(C280,1)="""",MID(C280,2,SEARCH("""",C280,2)-2),C280))</f>
        <v>carro novo onix 2013</v>
      </c>
      <c r="M280" s="40">
        <f>WEEKNUM(A280,2)</f>
        <v>39</v>
      </c>
    </row>
    <row r="281" spans="1:13" x14ac:dyDescent="0.25">
      <c r="A281" s="1">
        <v>41521</v>
      </c>
      <c r="B281" s="40" t="s">
        <v>9</v>
      </c>
      <c r="C281" s="40" t="s">
        <v>133</v>
      </c>
      <c r="D281" s="40" t="s">
        <v>94</v>
      </c>
      <c r="E281" s="40" t="s">
        <v>10</v>
      </c>
      <c r="F281" s="40">
        <v>0.8</v>
      </c>
      <c r="G281" s="40">
        <v>0</v>
      </c>
      <c r="H281" s="40">
        <v>1</v>
      </c>
      <c r="I281" s="40">
        <v>0</v>
      </c>
      <c r="L281" s="40" t="str">
        <f>IF(LEFT(C281,1)="[",MID(C281,2,SEARCH("]",C281)-2),IF(LEFT(C281,1)="""",MID(C281,2,SEARCH("""",C281,2)-2),C281))</f>
        <v>carro novo onix 2013</v>
      </c>
      <c r="M281" s="40">
        <f>WEEKNUM(A281,2)</f>
        <v>36</v>
      </c>
    </row>
    <row r="282" spans="1:13" x14ac:dyDescent="0.25">
      <c r="A282" s="1">
        <v>41532</v>
      </c>
      <c r="B282" s="40" t="s">
        <v>9</v>
      </c>
      <c r="C282" s="40" t="s">
        <v>133</v>
      </c>
      <c r="D282" s="40" t="s">
        <v>94</v>
      </c>
      <c r="E282" s="40" t="s">
        <v>10</v>
      </c>
      <c r="F282" s="40">
        <v>0.8</v>
      </c>
      <c r="G282" s="40">
        <v>0</v>
      </c>
      <c r="H282" s="40">
        <v>4</v>
      </c>
      <c r="I282" s="40">
        <v>0</v>
      </c>
      <c r="L282" s="40" t="str">
        <f>IF(LEFT(C282,1)="[",MID(C282,2,SEARCH("]",C282)-2),IF(LEFT(C282,1)="""",MID(C282,2,SEARCH("""",C282,2)-2),C282))</f>
        <v>carro novo onix 2013</v>
      </c>
      <c r="M282" s="40">
        <f>WEEKNUM(A282,2)</f>
        <v>37</v>
      </c>
    </row>
    <row r="283" spans="1:13" x14ac:dyDescent="0.25">
      <c r="A283" s="1">
        <v>41538</v>
      </c>
      <c r="B283" s="40" t="s">
        <v>9</v>
      </c>
      <c r="C283" s="40" t="s">
        <v>133</v>
      </c>
      <c r="D283" s="40" t="s">
        <v>94</v>
      </c>
      <c r="E283" s="40" t="s">
        <v>10</v>
      </c>
      <c r="F283" s="40">
        <v>0.8</v>
      </c>
      <c r="G283" s="40">
        <v>0</v>
      </c>
      <c r="H283" s="40">
        <v>1</v>
      </c>
      <c r="I283" s="40">
        <v>0</v>
      </c>
      <c r="L283" s="40" t="str">
        <f>IF(LEFT(C283,1)="[",MID(C283,2,SEARCH("]",C283)-2),IF(LEFT(C283,1)="""",MID(C283,2,SEARCH("""",C283,2)-2),C283))</f>
        <v>carro novo onix 2013</v>
      </c>
      <c r="M283" s="40">
        <f>WEEKNUM(A283,2)</f>
        <v>38</v>
      </c>
    </row>
    <row r="284" spans="1:13" x14ac:dyDescent="0.25">
      <c r="A284" s="1">
        <v>41526</v>
      </c>
      <c r="B284" s="40" t="s">
        <v>9</v>
      </c>
      <c r="C284" s="40" t="s">
        <v>133</v>
      </c>
      <c r="D284" s="40" t="s">
        <v>94</v>
      </c>
      <c r="E284" s="40" t="s">
        <v>10</v>
      </c>
      <c r="F284" s="40">
        <v>0.8</v>
      </c>
      <c r="G284" s="40">
        <v>1</v>
      </c>
      <c r="H284" s="40">
        <v>5</v>
      </c>
      <c r="I284" s="40">
        <v>0.63</v>
      </c>
      <c r="L284" s="40" t="str">
        <f>IF(LEFT(C284,1)="[",MID(C284,2,SEARCH("]",C284)-2),IF(LEFT(C284,1)="""",MID(C284,2,SEARCH("""",C284,2)-2),C284))</f>
        <v>carro novo onix 2013</v>
      </c>
      <c r="M284" s="40">
        <f>WEEKNUM(A284,2)</f>
        <v>37</v>
      </c>
    </row>
    <row r="285" spans="1:13" x14ac:dyDescent="0.25">
      <c r="A285" s="1">
        <v>41534</v>
      </c>
      <c r="B285" s="40" t="s">
        <v>9</v>
      </c>
      <c r="C285" s="40" t="s">
        <v>133</v>
      </c>
      <c r="D285" s="40" t="s">
        <v>94</v>
      </c>
      <c r="E285" s="40" t="s">
        <v>10</v>
      </c>
      <c r="F285" s="40">
        <v>0.8</v>
      </c>
      <c r="G285" s="40">
        <v>0</v>
      </c>
      <c r="H285" s="40">
        <v>1</v>
      </c>
      <c r="I285" s="40">
        <v>0</v>
      </c>
      <c r="L285" s="40" t="str">
        <f>IF(LEFT(C285,1)="[",MID(C285,2,SEARCH("]",C285)-2),IF(LEFT(C285,1)="""",MID(C285,2,SEARCH("""",C285,2)-2),C285))</f>
        <v>carro novo onix 2013</v>
      </c>
      <c r="M285" s="40">
        <f>WEEKNUM(A285,2)</f>
        <v>38</v>
      </c>
    </row>
    <row r="286" spans="1:13" x14ac:dyDescent="0.25">
      <c r="A286" s="1">
        <v>41528</v>
      </c>
      <c r="B286" s="40" t="s">
        <v>9</v>
      </c>
      <c r="C286" s="40" t="s">
        <v>133</v>
      </c>
      <c r="D286" s="40" t="s">
        <v>94</v>
      </c>
      <c r="E286" s="40" t="s">
        <v>10</v>
      </c>
      <c r="F286" s="40">
        <v>0.8</v>
      </c>
      <c r="G286" s="40">
        <v>1</v>
      </c>
      <c r="H286" s="40">
        <v>3</v>
      </c>
      <c r="I286" s="40">
        <v>0.74</v>
      </c>
      <c r="L286" s="40" t="str">
        <f>IF(LEFT(C286,1)="[",MID(C286,2,SEARCH("]",C286)-2),IF(LEFT(C286,1)="""",MID(C286,2,SEARCH("""",C286,2)-2),C286))</f>
        <v>carro novo onix 2013</v>
      </c>
      <c r="M286" s="40">
        <f>WEEKNUM(A286,2)</f>
        <v>37</v>
      </c>
    </row>
    <row r="287" spans="1:13" x14ac:dyDescent="0.25">
      <c r="A287" s="1">
        <v>41520</v>
      </c>
      <c r="B287" s="40" t="s">
        <v>9</v>
      </c>
      <c r="C287" s="40" t="s">
        <v>133</v>
      </c>
      <c r="D287" s="40" t="s">
        <v>94</v>
      </c>
      <c r="E287" s="40" t="s">
        <v>10</v>
      </c>
      <c r="F287" s="40">
        <v>0.8</v>
      </c>
      <c r="G287" s="40">
        <v>0</v>
      </c>
      <c r="H287" s="40">
        <v>3</v>
      </c>
      <c r="I287" s="40">
        <v>0</v>
      </c>
      <c r="L287" s="40" t="str">
        <f>IF(LEFT(C287,1)="[",MID(C287,2,SEARCH("]",C287)-2),IF(LEFT(C287,1)="""",MID(C287,2,SEARCH("""",C287,2)-2),C287))</f>
        <v>carro novo onix 2013</v>
      </c>
      <c r="M287" s="40">
        <f>WEEKNUM(A287,2)</f>
        <v>36</v>
      </c>
    </row>
    <row r="288" spans="1:13" x14ac:dyDescent="0.25">
      <c r="A288" s="1">
        <v>41544</v>
      </c>
      <c r="B288" s="40" t="s">
        <v>9</v>
      </c>
      <c r="C288" s="40" t="s">
        <v>133</v>
      </c>
      <c r="D288" s="40" t="s">
        <v>94</v>
      </c>
      <c r="E288" s="40" t="s">
        <v>10</v>
      </c>
      <c r="F288" s="40">
        <v>0.8</v>
      </c>
      <c r="G288" s="40">
        <v>0</v>
      </c>
      <c r="H288" s="40">
        <v>3</v>
      </c>
      <c r="I288" s="40">
        <v>0</v>
      </c>
      <c r="L288" s="40" t="str">
        <f>IF(LEFT(C288,1)="[",MID(C288,2,SEARCH("]",C288)-2),IF(LEFT(C288,1)="""",MID(C288,2,SEARCH("""",C288,2)-2),C288))</f>
        <v>carro novo onix 2013</v>
      </c>
      <c r="M288" s="40">
        <f>WEEKNUM(A288,2)</f>
        <v>39</v>
      </c>
    </row>
    <row r="289" spans="1:13" x14ac:dyDescent="0.25">
      <c r="A289" s="1">
        <v>41524</v>
      </c>
      <c r="B289" s="40" t="s">
        <v>9</v>
      </c>
      <c r="C289" s="40" t="s">
        <v>133</v>
      </c>
      <c r="D289" s="40" t="s">
        <v>94</v>
      </c>
      <c r="E289" s="40" t="s">
        <v>10</v>
      </c>
      <c r="F289" s="40">
        <v>0.8</v>
      </c>
      <c r="G289" s="40">
        <v>0</v>
      </c>
      <c r="H289" s="40">
        <v>2</v>
      </c>
      <c r="I289" s="40">
        <v>0</v>
      </c>
      <c r="L289" s="40" t="str">
        <f>IF(LEFT(C289,1)="[",MID(C289,2,SEARCH("]",C289)-2),IF(LEFT(C289,1)="""",MID(C289,2,SEARCH("""",C289,2)-2),C289))</f>
        <v>carro novo onix 2013</v>
      </c>
      <c r="M289" s="40">
        <f>WEEKNUM(A289,2)</f>
        <v>36</v>
      </c>
    </row>
    <row r="290" spans="1:13" x14ac:dyDescent="0.25">
      <c r="A290" s="1">
        <v>41525</v>
      </c>
      <c r="B290" s="40" t="s">
        <v>9</v>
      </c>
      <c r="C290" s="40" t="s">
        <v>133</v>
      </c>
      <c r="D290" s="40" t="s">
        <v>94</v>
      </c>
      <c r="E290" s="40" t="s">
        <v>10</v>
      </c>
      <c r="F290" s="40">
        <v>0.8</v>
      </c>
      <c r="G290" s="40">
        <v>0</v>
      </c>
      <c r="H290" s="40">
        <v>2</v>
      </c>
      <c r="I290" s="40">
        <v>0</v>
      </c>
      <c r="L290" s="40" t="str">
        <f>IF(LEFT(C290,1)="[",MID(C290,2,SEARCH("]",C290)-2),IF(LEFT(C290,1)="""",MID(C290,2,SEARCH("""",C290,2)-2),C290))</f>
        <v>carro novo onix 2013</v>
      </c>
      <c r="M290" s="40">
        <f>WEEKNUM(A290,2)</f>
        <v>36</v>
      </c>
    </row>
    <row r="291" spans="1:13" x14ac:dyDescent="0.25">
      <c r="A291" s="1">
        <v>41536</v>
      </c>
      <c r="B291" s="40" t="s">
        <v>9</v>
      </c>
      <c r="C291" s="40" t="s">
        <v>133</v>
      </c>
      <c r="D291" s="40" t="s">
        <v>94</v>
      </c>
      <c r="E291" s="40" t="s">
        <v>10</v>
      </c>
      <c r="F291" s="40">
        <v>0.8</v>
      </c>
      <c r="G291" s="40">
        <v>0</v>
      </c>
      <c r="H291" s="40">
        <v>2</v>
      </c>
      <c r="I291" s="40">
        <v>0</v>
      </c>
      <c r="L291" s="40" t="str">
        <f>IF(LEFT(C291,1)="[",MID(C291,2,SEARCH("]",C291)-2),IF(LEFT(C291,1)="""",MID(C291,2,SEARCH("""",C291,2)-2),C291))</f>
        <v>carro novo onix 2013</v>
      </c>
      <c r="M291" s="40">
        <f>WEEKNUM(A291,2)</f>
        <v>38</v>
      </c>
    </row>
    <row r="292" spans="1:13" x14ac:dyDescent="0.25">
      <c r="A292" s="1">
        <v>41523</v>
      </c>
      <c r="B292" s="40" t="s">
        <v>9</v>
      </c>
      <c r="C292" s="40" t="s">
        <v>133</v>
      </c>
      <c r="D292" s="40" t="s">
        <v>94</v>
      </c>
      <c r="E292" s="40" t="s">
        <v>10</v>
      </c>
      <c r="F292" s="40">
        <v>0.8</v>
      </c>
      <c r="G292" s="40">
        <v>1</v>
      </c>
      <c r="H292" s="40">
        <v>1</v>
      </c>
      <c r="I292" s="40">
        <v>0.67</v>
      </c>
      <c r="L292" s="40" t="str">
        <f>IF(LEFT(C292,1)="[",MID(C292,2,SEARCH("]",C292)-2),IF(LEFT(C292,1)="""",MID(C292,2,SEARCH("""",C292,2)-2),C292))</f>
        <v>carro novo onix 2013</v>
      </c>
      <c r="M292" s="40">
        <f>WEEKNUM(A292,2)</f>
        <v>36</v>
      </c>
    </row>
    <row r="293" spans="1:13" x14ac:dyDescent="0.25">
      <c r="A293" s="1">
        <v>41516</v>
      </c>
      <c r="B293" s="40" t="s">
        <v>9</v>
      </c>
      <c r="C293" s="40" t="s">
        <v>133</v>
      </c>
      <c r="D293" s="40" t="s">
        <v>94</v>
      </c>
      <c r="E293" s="40" t="s">
        <v>10</v>
      </c>
      <c r="F293" s="40">
        <v>0.8</v>
      </c>
      <c r="G293" s="40">
        <v>0</v>
      </c>
      <c r="H293" s="40">
        <v>6</v>
      </c>
      <c r="I293" s="40">
        <v>0</v>
      </c>
      <c r="L293" s="40" t="str">
        <f>IF(LEFT(C293,1)="[",MID(C293,2,SEARCH("]",C293)-2),IF(LEFT(C293,1)="""",MID(C293,2,SEARCH("""",C293,2)-2),C293))</f>
        <v>carro novo onix 2013</v>
      </c>
      <c r="M293" s="40">
        <f>WEEKNUM(A293,2)</f>
        <v>35</v>
      </c>
    </row>
    <row r="294" spans="1:13" x14ac:dyDescent="0.25">
      <c r="A294" s="1">
        <v>41514</v>
      </c>
      <c r="B294" s="40" t="s">
        <v>9</v>
      </c>
      <c r="C294" s="40" t="s">
        <v>133</v>
      </c>
      <c r="D294" s="40" t="s">
        <v>94</v>
      </c>
      <c r="E294" s="40" t="s">
        <v>10</v>
      </c>
      <c r="F294" s="40">
        <v>0.8</v>
      </c>
      <c r="G294" s="40">
        <v>0</v>
      </c>
      <c r="H294" s="40">
        <v>4</v>
      </c>
      <c r="I294" s="40">
        <v>0</v>
      </c>
      <c r="L294" s="40" t="str">
        <f>IF(LEFT(C294,1)="[",MID(C294,2,SEARCH("]",C294)-2),IF(LEFT(C294,1)="""",MID(C294,2,SEARCH("""",C294,2)-2),C294))</f>
        <v>carro novo onix 2013</v>
      </c>
      <c r="M294" s="40">
        <f>WEEKNUM(A294,2)</f>
        <v>35</v>
      </c>
    </row>
    <row r="295" spans="1:13" x14ac:dyDescent="0.25">
      <c r="A295" s="1">
        <v>41531</v>
      </c>
      <c r="B295" s="40" t="s">
        <v>9</v>
      </c>
      <c r="C295" s="40" t="s">
        <v>134</v>
      </c>
      <c r="D295" s="40" t="s">
        <v>94</v>
      </c>
      <c r="E295" s="40" t="s">
        <v>10</v>
      </c>
      <c r="F295" s="40">
        <v>0.8</v>
      </c>
      <c r="G295" s="40">
        <v>1</v>
      </c>
      <c r="H295" s="40">
        <v>3</v>
      </c>
      <c r="I295" s="40">
        <v>0.42</v>
      </c>
      <c r="L295" s="40" t="str">
        <f>IF(LEFT(C295,1)="[",MID(C295,2,SEARCH("]",C295)-2),IF(LEFT(C295,1)="""",MID(C295,2,SEARCH("""",C295,2)-2),C295))</f>
        <v>carro novo onix 2014</v>
      </c>
      <c r="M295" s="40">
        <f>WEEKNUM(A295,2)</f>
        <v>37</v>
      </c>
    </row>
    <row r="296" spans="1:13" x14ac:dyDescent="0.25">
      <c r="A296" s="1">
        <v>41521</v>
      </c>
      <c r="B296" s="40" t="s">
        <v>9</v>
      </c>
      <c r="C296" s="40" t="s">
        <v>134</v>
      </c>
      <c r="D296" s="40" t="s">
        <v>94</v>
      </c>
      <c r="E296" s="40" t="s">
        <v>10</v>
      </c>
      <c r="F296" s="40">
        <v>0.8</v>
      </c>
      <c r="G296" s="40">
        <v>0</v>
      </c>
      <c r="H296" s="40">
        <v>2</v>
      </c>
      <c r="I296" s="40">
        <v>0</v>
      </c>
      <c r="L296" s="40" t="str">
        <f>IF(LEFT(C296,1)="[",MID(C296,2,SEARCH("]",C296)-2),IF(LEFT(C296,1)="""",MID(C296,2,SEARCH("""",C296,2)-2),C296))</f>
        <v>carro novo onix 2014</v>
      </c>
      <c r="M296" s="40">
        <f>WEEKNUM(A296,2)</f>
        <v>36</v>
      </c>
    </row>
    <row r="297" spans="1:13" x14ac:dyDescent="0.25">
      <c r="A297" s="1">
        <v>41537</v>
      </c>
      <c r="B297" s="40" t="s">
        <v>9</v>
      </c>
      <c r="C297" s="40" t="s">
        <v>134</v>
      </c>
      <c r="D297" s="40" t="s">
        <v>94</v>
      </c>
      <c r="E297" s="40" t="s">
        <v>10</v>
      </c>
      <c r="F297" s="40">
        <v>0.8</v>
      </c>
      <c r="G297" s="40">
        <v>0</v>
      </c>
      <c r="H297" s="40">
        <v>1</v>
      </c>
      <c r="I297" s="40">
        <v>0</v>
      </c>
      <c r="L297" s="40" t="str">
        <f>IF(LEFT(C297,1)="[",MID(C297,2,SEARCH("]",C297)-2),IF(LEFT(C297,1)="""",MID(C297,2,SEARCH("""",C297,2)-2),C297))</f>
        <v>carro novo onix 2014</v>
      </c>
      <c r="M297" s="40">
        <f>WEEKNUM(A297,2)</f>
        <v>38</v>
      </c>
    </row>
    <row r="298" spans="1:13" x14ac:dyDescent="0.25">
      <c r="A298" s="1">
        <v>41535</v>
      </c>
      <c r="B298" s="40" t="s">
        <v>9</v>
      </c>
      <c r="C298" s="40" t="s">
        <v>134</v>
      </c>
      <c r="D298" s="40" t="s">
        <v>94</v>
      </c>
      <c r="E298" s="40" t="s">
        <v>10</v>
      </c>
      <c r="F298" s="40">
        <v>0.8</v>
      </c>
      <c r="G298" s="40">
        <v>0</v>
      </c>
      <c r="H298" s="40">
        <v>1</v>
      </c>
      <c r="I298" s="40">
        <v>0</v>
      </c>
      <c r="L298" s="40" t="str">
        <f>IF(LEFT(C298,1)="[",MID(C298,2,SEARCH("]",C298)-2),IF(LEFT(C298,1)="""",MID(C298,2,SEARCH("""",C298,2)-2),C298))</f>
        <v>carro novo onix 2014</v>
      </c>
      <c r="M298" s="40">
        <f>WEEKNUM(A298,2)</f>
        <v>38</v>
      </c>
    </row>
    <row r="299" spans="1:13" x14ac:dyDescent="0.25">
      <c r="A299" s="1">
        <v>41533</v>
      </c>
      <c r="B299" s="40" t="s">
        <v>9</v>
      </c>
      <c r="C299" s="40" t="s">
        <v>134</v>
      </c>
      <c r="D299" s="40" t="s">
        <v>94</v>
      </c>
      <c r="E299" s="40" t="s">
        <v>10</v>
      </c>
      <c r="F299" s="40">
        <v>0.8</v>
      </c>
      <c r="G299" s="40">
        <v>1</v>
      </c>
      <c r="H299" s="40">
        <v>5</v>
      </c>
      <c r="I299" s="40">
        <v>0.8</v>
      </c>
      <c r="L299" s="40" t="str">
        <f>IF(LEFT(C299,1)="[",MID(C299,2,SEARCH("]",C299)-2),IF(LEFT(C299,1)="""",MID(C299,2,SEARCH("""",C299,2)-2),C299))</f>
        <v>carro novo onix 2014</v>
      </c>
      <c r="M299" s="40">
        <f>WEEKNUM(A299,2)</f>
        <v>38</v>
      </c>
    </row>
    <row r="300" spans="1:13" x14ac:dyDescent="0.25">
      <c r="A300" s="1">
        <v>41518</v>
      </c>
      <c r="B300" s="40" t="s">
        <v>9</v>
      </c>
      <c r="C300" s="40" t="s">
        <v>134</v>
      </c>
      <c r="D300" s="40" t="s">
        <v>94</v>
      </c>
      <c r="E300" s="40" t="s">
        <v>10</v>
      </c>
      <c r="F300" s="40">
        <v>0.8</v>
      </c>
      <c r="G300" s="40">
        <v>0</v>
      </c>
      <c r="H300" s="40">
        <v>0</v>
      </c>
      <c r="I300" s="40">
        <v>0</v>
      </c>
      <c r="L300" s="40" t="str">
        <f>IF(LEFT(C300,1)="[",MID(C300,2,SEARCH("]",C300)-2),IF(LEFT(C300,1)="""",MID(C300,2,SEARCH("""",C300,2)-2),C300))</f>
        <v>carro novo onix 2014</v>
      </c>
      <c r="M300" s="40">
        <f>WEEKNUM(A300,2)</f>
        <v>35</v>
      </c>
    </row>
    <row r="301" spans="1:13" x14ac:dyDescent="0.25">
      <c r="A301" s="1">
        <v>41515</v>
      </c>
      <c r="B301" s="40" t="s">
        <v>9</v>
      </c>
      <c r="C301" s="40" t="s">
        <v>134</v>
      </c>
      <c r="D301" s="40" t="s">
        <v>94</v>
      </c>
      <c r="E301" s="40" t="s">
        <v>10</v>
      </c>
      <c r="F301" s="40">
        <v>0.8</v>
      </c>
      <c r="G301" s="40">
        <v>0</v>
      </c>
      <c r="H301" s="40">
        <v>0</v>
      </c>
      <c r="I301" s="40">
        <v>0</v>
      </c>
      <c r="L301" s="40" t="str">
        <f>IF(LEFT(C301,1)="[",MID(C301,2,SEARCH("]",C301)-2),IF(LEFT(C301,1)="""",MID(C301,2,SEARCH("""",C301,2)-2),C301))</f>
        <v>carro novo onix 2014</v>
      </c>
      <c r="M301" s="40">
        <f>WEEKNUM(A301,2)</f>
        <v>35</v>
      </c>
    </row>
    <row r="302" spans="1:13" x14ac:dyDescent="0.25">
      <c r="A302" s="1">
        <v>41522</v>
      </c>
      <c r="B302" s="40" t="s">
        <v>9</v>
      </c>
      <c r="C302" s="40" t="s">
        <v>134</v>
      </c>
      <c r="D302" s="40" t="s">
        <v>94</v>
      </c>
      <c r="E302" s="40" t="s">
        <v>10</v>
      </c>
      <c r="F302" s="40">
        <v>0.8</v>
      </c>
      <c r="G302" s="40">
        <v>1</v>
      </c>
      <c r="H302" s="40">
        <v>4</v>
      </c>
      <c r="I302" s="40">
        <v>0.33</v>
      </c>
      <c r="L302" s="40" t="str">
        <f>IF(LEFT(C302,1)="[",MID(C302,2,SEARCH("]",C302)-2),IF(LEFT(C302,1)="""",MID(C302,2,SEARCH("""",C302,2)-2),C302))</f>
        <v>carro novo onix 2014</v>
      </c>
      <c r="M302" s="40">
        <f>WEEKNUM(A302,2)</f>
        <v>36</v>
      </c>
    </row>
    <row r="303" spans="1:13" x14ac:dyDescent="0.25">
      <c r="A303" s="1">
        <v>41528</v>
      </c>
      <c r="B303" s="40" t="s">
        <v>9</v>
      </c>
      <c r="C303" s="40" t="s">
        <v>134</v>
      </c>
      <c r="D303" s="40" t="s">
        <v>94</v>
      </c>
      <c r="E303" s="40" t="s">
        <v>10</v>
      </c>
      <c r="F303" s="40">
        <v>0.8</v>
      </c>
      <c r="G303" s="40">
        <v>1</v>
      </c>
      <c r="H303" s="40">
        <v>4</v>
      </c>
      <c r="I303" s="40">
        <v>0.16</v>
      </c>
      <c r="L303" s="40" t="str">
        <f>IF(LEFT(C303,1)="[",MID(C303,2,SEARCH("]",C303)-2),IF(LEFT(C303,1)="""",MID(C303,2,SEARCH("""",C303,2)-2),C303))</f>
        <v>carro novo onix 2014</v>
      </c>
      <c r="M303" s="40">
        <f>WEEKNUM(A303,2)</f>
        <v>37</v>
      </c>
    </row>
    <row r="304" spans="1:13" x14ac:dyDescent="0.25">
      <c r="A304" s="1">
        <v>41526</v>
      </c>
      <c r="B304" s="40" t="s">
        <v>9</v>
      </c>
      <c r="C304" s="40" t="s">
        <v>134</v>
      </c>
      <c r="D304" s="40" t="s">
        <v>94</v>
      </c>
      <c r="E304" s="40" t="s">
        <v>10</v>
      </c>
      <c r="F304" s="40">
        <v>0.8</v>
      </c>
      <c r="G304" s="40">
        <v>1</v>
      </c>
      <c r="H304" s="40">
        <v>5</v>
      </c>
      <c r="I304" s="40">
        <v>0.49</v>
      </c>
      <c r="L304" s="40" t="str">
        <f>IF(LEFT(C304,1)="[",MID(C304,2,SEARCH("]",C304)-2),IF(LEFT(C304,1)="""",MID(C304,2,SEARCH("""",C304,2)-2),C304))</f>
        <v>carro novo onix 2014</v>
      </c>
      <c r="M304" s="40">
        <f>WEEKNUM(A304,2)</f>
        <v>37</v>
      </c>
    </row>
    <row r="305" spans="1:13" x14ac:dyDescent="0.25">
      <c r="A305" s="1">
        <v>41514</v>
      </c>
      <c r="B305" s="40" t="s">
        <v>9</v>
      </c>
      <c r="C305" s="40" t="s">
        <v>134</v>
      </c>
      <c r="D305" s="40" t="s">
        <v>94</v>
      </c>
      <c r="E305" s="40" t="s">
        <v>10</v>
      </c>
      <c r="F305" s="40">
        <v>0.8</v>
      </c>
      <c r="G305" s="40">
        <v>0</v>
      </c>
      <c r="H305" s="40">
        <v>2</v>
      </c>
      <c r="I305" s="40">
        <v>0</v>
      </c>
      <c r="L305" s="40" t="str">
        <f>IF(LEFT(C305,1)="[",MID(C305,2,SEARCH("]",C305)-2),IF(LEFT(C305,1)="""",MID(C305,2,SEARCH("""",C305,2)-2),C305))</f>
        <v>carro novo onix 2014</v>
      </c>
      <c r="M305" s="40">
        <f>WEEKNUM(A305,2)</f>
        <v>35</v>
      </c>
    </row>
    <row r="306" spans="1:13" x14ac:dyDescent="0.25">
      <c r="A306" s="1">
        <v>41530</v>
      </c>
      <c r="B306" s="40" t="s">
        <v>9</v>
      </c>
      <c r="C306" s="40" t="s">
        <v>134</v>
      </c>
      <c r="D306" s="40" t="s">
        <v>94</v>
      </c>
      <c r="E306" s="40" t="s">
        <v>10</v>
      </c>
      <c r="F306" s="40">
        <v>0.8</v>
      </c>
      <c r="G306" s="40">
        <v>1</v>
      </c>
      <c r="H306" s="40">
        <v>4</v>
      </c>
      <c r="I306" s="40">
        <v>0.8</v>
      </c>
      <c r="L306" s="40" t="str">
        <f>IF(LEFT(C306,1)="[",MID(C306,2,SEARCH("]",C306)-2),IF(LEFT(C306,1)="""",MID(C306,2,SEARCH("""",C306,2)-2),C306))</f>
        <v>carro novo onix 2014</v>
      </c>
      <c r="M306" s="40">
        <f>WEEKNUM(A306,2)</f>
        <v>37</v>
      </c>
    </row>
    <row r="307" spans="1:13" x14ac:dyDescent="0.25">
      <c r="A307" s="1">
        <v>41525</v>
      </c>
      <c r="B307" s="40" t="s">
        <v>9</v>
      </c>
      <c r="C307" s="40" t="s">
        <v>134</v>
      </c>
      <c r="D307" s="40" t="s">
        <v>94</v>
      </c>
      <c r="E307" s="40" t="s">
        <v>10</v>
      </c>
      <c r="F307" s="40">
        <v>0.8</v>
      </c>
      <c r="G307" s="40">
        <v>0</v>
      </c>
      <c r="H307" s="40">
        <v>1</v>
      </c>
      <c r="I307" s="40">
        <v>0</v>
      </c>
      <c r="L307" s="40" t="str">
        <f>IF(LEFT(C307,1)="[",MID(C307,2,SEARCH("]",C307)-2),IF(LEFT(C307,1)="""",MID(C307,2,SEARCH("""",C307,2)-2),C307))</f>
        <v>carro novo onix 2014</v>
      </c>
      <c r="M307" s="40">
        <f>WEEKNUM(A307,2)</f>
        <v>36</v>
      </c>
    </row>
    <row r="308" spans="1:13" x14ac:dyDescent="0.25">
      <c r="A308" s="1">
        <v>41532</v>
      </c>
      <c r="B308" s="40" t="s">
        <v>9</v>
      </c>
      <c r="C308" s="40" t="s">
        <v>134</v>
      </c>
      <c r="D308" s="40" t="s">
        <v>94</v>
      </c>
      <c r="E308" s="40" t="s">
        <v>10</v>
      </c>
      <c r="F308" s="40">
        <v>0.8</v>
      </c>
      <c r="G308" s="40">
        <v>0</v>
      </c>
      <c r="H308" s="40">
        <v>3</v>
      </c>
      <c r="I308" s="40">
        <v>0</v>
      </c>
      <c r="L308" s="40" t="str">
        <f>IF(LEFT(C308,1)="[",MID(C308,2,SEARCH("]",C308)-2),IF(LEFT(C308,1)="""",MID(C308,2,SEARCH("""",C308,2)-2),C308))</f>
        <v>carro novo onix 2014</v>
      </c>
      <c r="M308" s="40">
        <f>WEEKNUM(A308,2)</f>
        <v>37</v>
      </c>
    </row>
    <row r="309" spans="1:13" x14ac:dyDescent="0.25">
      <c r="A309" s="1">
        <v>41516</v>
      </c>
      <c r="B309" s="40" t="s">
        <v>9</v>
      </c>
      <c r="C309" s="40" t="s">
        <v>134</v>
      </c>
      <c r="D309" s="40" t="s">
        <v>94</v>
      </c>
      <c r="E309" s="40" t="s">
        <v>10</v>
      </c>
      <c r="F309" s="40">
        <v>0.8</v>
      </c>
      <c r="G309" s="40">
        <v>1</v>
      </c>
      <c r="H309" s="40">
        <v>3</v>
      </c>
      <c r="I309" s="40">
        <v>0.47</v>
      </c>
      <c r="L309" s="40" t="str">
        <f>IF(LEFT(C309,1)="[",MID(C309,2,SEARCH("]",C309)-2),IF(LEFT(C309,1)="""",MID(C309,2,SEARCH("""",C309,2)-2),C309))</f>
        <v>carro novo onix 2014</v>
      </c>
      <c r="M309" s="40">
        <f>WEEKNUM(A309,2)</f>
        <v>35</v>
      </c>
    </row>
    <row r="310" spans="1:13" x14ac:dyDescent="0.25">
      <c r="A310" s="1">
        <v>41523</v>
      </c>
      <c r="B310" s="40" t="s">
        <v>9</v>
      </c>
      <c r="C310" s="40" t="s">
        <v>134</v>
      </c>
      <c r="D310" s="40" t="s">
        <v>94</v>
      </c>
      <c r="E310" s="40" t="s">
        <v>10</v>
      </c>
      <c r="F310" s="40">
        <v>0.8</v>
      </c>
      <c r="G310" s="40">
        <v>0</v>
      </c>
      <c r="H310" s="40">
        <v>7</v>
      </c>
      <c r="I310" s="40">
        <v>0</v>
      </c>
      <c r="L310" s="40" t="str">
        <f>IF(LEFT(C310,1)="[",MID(C310,2,SEARCH("]",C310)-2),IF(LEFT(C310,1)="""",MID(C310,2,SEARCH("""",C310,2)-2),C310))</f>
        <v>carro novo onix 2014</v>
      </c>
      <c r="M310" s="40">
        <f>WEEKNUM(A310,2)</f>
        <v>36</v>
      </c>
    </row>
    <row r="311" spans="1:13" x14ac:dyDescent="0.25">
      <c r="A311" s="1">
        <v>41527</v>
      </c>
      <c r="B311" s="40" t="s">
        <v>9</v>
      </c>
      <c r="C311" s="40" t="s">
        <v>134</v>
      </c>
      <c r="D311" s="40" t="s">
        <v>94</v>
      </c>
      <c r="E311" s="40" t="s">
        <v>10</v>
      </c>
      <c r="F311" s="40">
        <v>0.8</v>
      </c>
      <c r="G311" s="40">
        <v>0</v>
      </c>
      <c r="H311" s="40">
        <v>5</v>
      </c>
      <c r="I311" s="40">
        <v>0</v>
      </c>
      <c r="L311" s="40" t="str">
        <f>IF(LEFT(C311,1)="[",MID(C311,2,SEARCH("]",C311)-2),IF(LEFT(C311,1)="""",MID(C311,2,SEARCH("""",C311,2)-2),C311))</f>
        <v>carro novo onix 2014</v>
      </c>
      <c r="M311" s="40">
        <f>WEEKNUM(A311,2)</f>
        <v>37</v>
      </c>
    </row>
    <row r="312" spans="1:13" x14ac:dyDescent="0.25">
      <c r="A312" s="1">
        <v>41545</v>
      </c>
      <c r="B312" s="40" t="s">
        <v>9</v>
      </c>
      <c r="C312" s="40" t="s">
        <v>134</v>
      </c>
      <c r="D312" s="40" t="s">
        <v>94</v>
      </c>
      <c r="E312" s="40" t="s">
        <v>10</v>
      </c>
      <c r="F312" s="40">
        <v>0.8</v>
      </c>
      <c r="G312" s="40">
        <v>0</v>
      </c>
      <c r="H312" s="40">
        <v>1</v>
      </c>
      <c r="I312" s="40">
        <v>0</v>
      </c>
      <c r="L312" s="40" t="str">
        <f>IF(LEFT(C312,1)="[",MID(C312,2,SEARCH("]",C312)-2),IF(LEFT(C312,1)="""",MID(C312,2,SEARCH("""",C312,2)-2),C312))</f>
        <v>carro novo onix 2014</v>
      </c>
      <c r="M312" s="40">
        <f>WEEKNUM(A312,2)</f>
        <v>39</v>
      </c>
    </row>
    <row r="313" spans="1:13" x14ac:dyDescent="0.25">
      <c r="A313" s="1">
        <v>41540</v>
      </c>
      <c r="B313" s="40" t="s">
        <v>9</v>
      </c>
      <c r="C313" s="40" t="s">
        <v>134</v>
      </c>
      <c r="D313" s="40" t="s">
        <v>94</v>
      </c>
      <c r="E313" s="40" t="s">
        <v>10</v>
      </c>
      <c r="F313" s="40">
        <v>0.8</v>
      </c>
      <c r="G313" s="40">
        <v>0</v>
      </c>
      <c r="H313" s="40">
        <v>1</v>
      </c>
      <c r="I313" s="40">
        <v>0</v>
      </c>
      <c r="L313" s="40" t="str">
        <f>IF(LEFT(C313,1)="[",MID(C313,2,SEARCH("]",C313)-2),IF(LEFT(C313,1)="""",MID(C313,2,SEARCH("""",C313,2)-2),C313))</f>
        <v>carro novo onix 2014</v>
      </c>
      <c r="M313" s="40">
        <f>WEEKNUM(A313,2)</f>
        <v>39</v>
      </c>
    </row>
    <row r="314" spans="1:13" x14ac:dyDescent="0.25">
      <c r="A314" s="1">
        <v>41534</v>
      </c>
      <c r="B314" s="40" t="s">
        <v>9</v>
      </c>
      <c r="C314" s="40" t="s">
        <v>134</v>
      </c>
      <c r="D314" s="40" t="s">
        <v>94</v>
      </c>
      <c r="E314" s="40" t="s">
        <v>10</v>
      </c>
      <c r="F314" s="40">
        <v>0.8</v>
      </c>
      <c r="G314" s="40">
        <v>0</v>
      </c>
      <c r="H314" s="40">
        <v>1</v>
      </c>
      <c r="I314" s="40">
        <v>0</v>
      </c>
      <c r="L314" s="40" t="str">
        <f>IF(LEFT(C314,1)="[",MID(C314,2,SEARCH("]",C314)-2),IF(LEFT(C314,1)="""",MID(C314,2,SEARCH("""",C314,2)-2),C314))</f>
        <v>carro novo onix 2014</v>
      </c>
      <c r="M314" s="40">
        <f>WEEKNUM(A314,2)</f>
        <v>38</v>
      </c>
    </row>
    <row r="315" spans="1:13" x14ac:dyDescent="0.25">
      <c r="A315" s="1">
        <v>41538</v>
      </c>
      <c r="B315" s="40" t="s">
        <v>9</v>
      </c>
      <c r="C315" s="40" t="s">
        <v>134</v>
      </c>
      <c r="D315" s="40" t="s">
        <v>94</v>
      </c>
      <c r="E315" s="40" t="s">
        <v>10</v>
      </c>
      <c r="F315" s="40">
        <v>0.8</v>
      </c>
      <c r="G315" s="40">
        <v>0</v>
      </c>
      <c r="H315" s="40">
        <v>2</v>
      </c>
      <c r="I315" s="40">
        <v>0</v>
      </c>
      <c r="L315" s="40" t="str">
        <f>IF(LEFT(C315,1)="[",MID(C315,2,SEARCH("]",C315)-2),IF(LEFT(C315,1)="""",MID(C315,2,SEARCH("""",C315,2)-2),C315))</f>
        <v>carro novo onix 2014</v>
      </c>
      <c r="M315" s="40">
        <f>WEEKNUM(A315,2)</f>
        <v>38</v>
      </c>
    </row>
    <row r="316" spans="1:13" x14ac:dyDescent="0.25">
      <c r="A316" s="1">
        <v>41517</v>
      </c>
      <c r="B316" s="40" t="s">
        <v>9</v>
      </c>
      <c r="C316" s="40" t="s">
        <v>134</v>
      </c>
      <c r="D316" s="40" t="s">
        <v>94</v>
      </c>
      <c r="E316" s="40" t="s">
        <v>10</v>
      </c>
      <c r="F316" s="40">
        <v>0.8</v>
      </c>
      <c r="G316" s="40">
        <v>1</v>
      </c>
      <c r="H316" s="40">
        <v>2</v>
      </c>
      <c r="I316" s="40">
        <v>0.68</v>
      </c>
      <c r="L316" s="40" t="str">
        <f>IF(LEFT(C316,1)="[",MID(C316,2,SEARCH("]",C316)-2),IF(LEFT(C316,1)="""",MID(C316,2,SEARCH("""",C316,2)-2),C316))</f>
        <v>carro novo onix 2014</v>
      </c>
      <c r="M316" s="40">
        <f>WEEKNUM(A316,2)</f>
        <v>35</v>
      </c>
    </row>
    <row r="317" spans="1:13" x14ac:dyDescent="0.25">
      <c r="A317" s="1">
        <v>41532</v>
      </c>
      <c r="B317" s="40" t="s">
        <v>9</v>
      </c>
      <c r="C317" s="40" t="s">
        <v>266</v>
      </c>
      <c r="D317" s="40" t="s">
        <v>155</v>
      </c>
      <c r="E317" s="40" t="s">
        <v>10</v>
      </c>
      <c r="F317" s="40">
        <v>0.5</v>
      </c>
      <c r="G317" s="40">
        <v>76</v>
      </c>
      <c r="H317" s="40">
        <v>458</v>
      </c>
      <c r="I317" s="40">
        <v>11.31</v>
      </c>
      <c r="L317" s="40" t="str">
        <f>IF(LEFT(C317,1)="[",MID(C317,2,SEARCH("]",C317)-2),IF(LEFT(C317,1)="""",MID(C317,2,SEARCH("""",C317,2)-2),C317))</f>
        <v>carro Onix</v>
      </c>
      <c r="M317" s="40">
        <f>WEEKNUM(A317,2)</f>
        <v>37</v>
      </c>
    </row>
    <row r="318" spans="1:13" x14ac:dyDescent="0.25">
      <c r="A318" s="1">
        <v>41531</v>
      </c>
      <c r="B318" s="40" t="s">
        <v>9</v>
      </c>
      <c r="C318" s="40" t="s">
        <v>266</v>
      </c>
      <c r="D318" s="40" t="s">
        <v>155</v>
      </c>
      <c r="E318" s="40" t="s">
        <v>10</v>
      </c>
      <c r="F318" s="40">
        <v>0.5</v>
      </c>
      <c r="G318" s="40">
        <v>85</v>
      </c>
      <c r="H318" s="40">
        <v>511</v>
      </c>
      <c r="I318" s="40">
        <v>12.74</v>
      </c>
      <c r="L318" s="40" t="str">
        <f>IF(LEFT(C318,1)="[",MID(C318,2,SEARCH("]",C318)-2),IF(LEFT(C318,1)="""",MID(C318,2,SEARCH("""",C318,2)-2),C318))</f>
        <v>carro Onix</v>
      </c>
      <c r="M318" s="40">
        <f>WEEKNUM(A318,2)</f>
        <v>37</v>
      </c>
    </row>
    <row r="319" spans="1:13" x14ac:dyDescent="0.25">
      <c r="A319" s="1">
        <v>41516</v>
      </c>
      <c r="B319" s="40" t="s">
        <v>9</v>
      </c>
      <c r="C319" s="40" t="s">
        <v>266</v>
      </c>
      <c r="D319" s="40" t="s">
        <v>155</v>
      </c>
      <c r="E319" s="40" t="s">
        <v>10</v>
      </c>
      <c r="F319" s="40">
        <v>0.5</v>
      </c>
      <c r="G319" s="40">
        <v>60</v>
      </c>
      <c r="H319" s="40">
        <v>568</v>
      </c>
      <c r="I319" s="40">
        <v>9.74</v>
      </c>
      <c r="L319" s="40" t="str">
        <f>IF(LEFT(C319,1)="[",MID(C319,2,SEARCH("]",C319)-2),IF(LEFT(C319,1)="""",MID(C319,2,SEARCH("""",C319,2)-2),C319))</f>
        <v>carro Onix</v>
      </c>
      <c r="M319" s="40">
        <f>WEEKNUM(A319,2)</f>
        <v>35</v>
      </c>
    </row>
    <row r="320" spans="1:13" x14ac:dyDescent="0.25">
      <c r="A320" s="1">
        <v>41526</v>
      </c>
      <c r="B320" s="40" t="s">
        <v>9</v>
      </c>
      <c r="C320" s="40" t="s">
        <v>266</v>
      </c>
      <c r="D320" s="40" t="s">
        <v>155</v>
      </c>
      <c r="E320" s="40" t="s">
        <v>10</v>
      </c>
      <c r="F320" s="40">
        <v>0.5</v>
      </c>
      <c r="G320" s="40">
        <v>70</v>
      </c>
      <c r="H320" s="40">
        <v>603</v>
      </c>
      <c r="I320" s="40">
        <v>10.61</v>
      </c>
      <c r="L320" s="40" t="str">
        <f>IF(LEFT(C320,1)="[",MID(C320,2,SEARCH("]",C320)-2),IF(LEFT(C320,1)="""",MID(C320,2,SEARCH("""",C320,2)-2),C320))</f>
        <v>carro Onix</v>
      </c>
      <c r="M320" s="40">
        <f>WEEKNUM(A320,2)</f>
        <v>37</v>
      </c>
    </row>
    <row r="321" spans="1:13" x14ac:dyDescent="0.25">
      <c r="A321" s="1">
        <v>41523</v>
      </c>
      <c r="B321" s="40" t="s">
        <v>9</v>
      </c>
      <c r="C321" s="40" t="s">
        <v>266</v>
      </c>
      <c r="D321" s="40" t="s">
        <v>155</v>
      </c>
      <c r="E321" s="40" t="s">
        <v>10</v>
      </c>
      <c r="F321" s="40">
        <v>0.5</v>
      </c>
      <c r="G321" s="40">
        <v>69</v>
      </c>
      <c r="H321" s="40">
        <v>577</v>
      </c>
      <c r="I321" s="40">
        <v>10.71</v>
      </c>
      <c r="L321" s="40" t="str">
        <f>IF(LEFT(C321,1)="[",MID(C321,2,SEARCH("]",C321)-2),IF(LEFT(C321,1)="""",MID(C321,2,SEARCH("""",C321,2)-2),C321))</f>
        <v>carro Onix</v>
      </c>
      <c r="M321" s="40">
        <f>WEEKNUM(A321,2)</f>
        <v>36</v>
      </c>
    </row>
    <row r="322" spans="1:13" x14ac:dyDescent="0.25">
      <c r="A322" s="1">
        <v>41542</v>
      </c>
      <c r="B322" s="40" t="s">
        <v>9</v>
      </c>
      <c r="C322" s="40" t="s">
        <v>266</v>
      </c>
      <c r="D322" s="40" t="s">
        <v>155</v>
      </c>
      <c r="E322" s="40" t="s">
        <v>10</v>
      </c>
      <c r="F322" s="40">
        <v>0.5</v>
      </c>
      <c r="G322" s="40">
        <v>84</v>
      </c>
      <c r="H322" s="40">
        <v>506</v>
      </c>
      <c r="I322" s="40">
        <v>18.29</v>
      </c>
      <c r="L322" s="40" t="str">
        <f>IF(LEFT(C322,1)="[",MID(C322,2,SEARCH("]",C322)-2),IF(LEFT(C322,1)="""",MID(C322,2,SEARCH("""",C322,2)-2),C322))</f>
        <v>carro Onix</v>
      </c>
      <c r="M322" s="40">
        <f>WEEKNUM(A322,2)</f>
        <v>39</v>
      </c>
    </row>
    <row r="323" spans="1:13" x14ac:dyDescent="0.25">
      <c r="A323" s="1">
        <v>41541</v>
      </c>
      <c r="B323" s="40" t="s">
        <v>9</v>
      </c>
      <c r="C323" s="40" t="s">
        <v>266</v>
      </c>
      <c r="D323" s="40" t="s">
        <v>155</v>
      </c>
      <c r="E323" s="40" t="s">
        <v>10</v>
      </c>
      <c r="F323" s="40">
        <v>0.5</v>
      </c>
      <c r="G323" s="40">
        <v>79</v>
      </c>
      <c r="H323" s="40">
        <v>522</v>
      </c>
      <c r="I323" s="40">
        <v>17.440000000000001</v>
      </c>
      <c r="L323" s="40" t="str">
        <f>IF(LEFT(C323,1)="[",MID(C323,2,SEARCH("]",C323)-2),IF(LEFT(C323,1)="""",MID(C323,2,SEARCH("""",C323,2)-2),C323))</f>
        <v>carro Onix</v>
      </c>
      <c r="M323" s="40">
        <f>WEEKNUM(A323,2)</f>
        <v>39</v>
      </c>
    </row>
    <row r="324" spans="1:13" x14ac:dyDescent="0.25">
      <c r="A324" s="1">
        <v>41539</v>
      </c>
      <c r="B324" s="40" t="s">
        <v>9</v>
      </c>
      <c r="C324" s="40" t="s">
        <v>266</v>
      </c>
      <c r="D324" s="40" t="s">
        <v>155</v>
      </c>
      <c r="E324" s="40" t="s">
        <v>10</v>
      </c>
      <c r="F324" s="40">
        <v>0.5</v>
      </c>
      <c r="G324" s="40">
        <v>79</v>
      </c>
      <c r="H324" s="40">
        <v>452</v>
      </c>
      <c r="I324" s="40">
        <v>17.98</v>
      </c>
      <c r="L324" s="40" t="str">
        <f>IF(LEFT(C324,1)="[",MID(C324,2,SEARCH("]",C324)-2),IF(LEFT(C324,1)="""",MID(C324,2,SEARCH("""",C324,2)-2),C324))</f>
        <v>carro Onix</v>
      </c>
      <c r="M324" s="40">
        <f>WEEKNUM(A324,2)</f>
        <v>38</v>
      </c>
    </row>
    <row r="325" spans="1:13" x14ac:dyDescent="0.25">
      <c r="A325" s="1">
        <v>41525</v>
      </c>
      <c r="B325" s="40" t="s">
        <v>9</v>
      </c>
      <c r="C325" s="40" t="s">
        <v>266</v>
      </c>
      <c r="D325" s="40" t="s">
        <v>155</v>
      </c>
      <c r="E325" s="40" t="s">
        <v>10</v>
      </c>
      <c r="F325" s="40">
        <v>0.5</v>
      </c>
      <c r="G325" s="40">
        <v>97</v>
      </c>
      <c r="H325" s="40">
        <v>606</v>
      </c>
      <c r="I325" s="40">
        <v>14.23</v>
      </c>
      <c r="L325" s="40" t="str">
        <f>IF(LEFT(C325,1)="[",MID(C325,2,SEARCH("]",C325)-2),IF(LEFT(C325,1)="""",MID(C325,2,SEARCH("""",C325,2)-2),C325))</f>
        <v>carro Onix</v>
      </c>
      <c r="M325" s="40">
        <f>WEEKNUM(A325,2)</f>
        <v>36</v>
      </c>
    </row>
    <row r="326" spans="1:13" x14ac:dyDescent="0.25">
      <c r="A326" s="1">
        <v>41530</v>
      </c>
      <c r="B326" s="40" t="s">
        <v>9</v>
      </c>
      <c r="C326" s="40" t="s">
        <v>266</v>
      </c>
      <c r="D326" s="40" t="s">
        <v>155</v>
      </c>
      <c r="E326" s="40" t="s">
        <v>10</v>
      </c>
      <c r="F326" s="40">
        <v>0.5</v>
      </c>
      <c r="G326" s="40">
        <v>85</v>
      </c>
      <c r="H326" s="40">
        <v>572</v>
      </c>
      <c r="I326" s="40">
        <v>13.57</v>
      </c>
      <c r="L326" s="40" t="str">
        <f>IF(LEFT(C326,1)="[",MID(C326,2,SEARCH("]",C326)-2),IF(LEFT(C326,1)="""",MID(C326,2,SEARCH("""",C326,2)-2),C326))</f>
        <v>carro Onix</v>
      </c>
      <c r="M326" s="40">
        <f>WEEKNUM(A326,2)</f>
        <v>37</v>
      </c>
    </row>
    <row r="327" spans="1:13" x14ac:dyDescent="0.25">
      <c r="A327" s="1">
        <v>41519</v>
      </c>
      <c r="B327" s="40" t="s">
        <v>9</v>
      </c>
      <c r="C327" s="40" t="s">
        <v>266</v>
      </c>
      <c r="D327" s="40" t="s">
        <v>155</v>
      </c>
      <c r="E327" s="40" t="s">
        <v>10</v>
      </c>
      <c r="F327" s="40">
        <v>0.5</v>
      </c>
      <c r="G327" s="40">
        <v>92</v>
      </c>
      <c r="H327" s="40">
        <v>673</v>
      </c>
      <c r="I327" s="40">
        <v>13.66</v>
      </c>
      <c r="L327" s="40" t="str">
        <f>IF(LEFT(C327,1)="[",MID(C327,2,SEARCH("]",C327)-2),IF(LEFT(C327,1)="""",MID(C327,2,SEARCH("""",C327,2)-2),C327))</f>
        <v>carro Onix</v>
      </c>
      <c r="M327" s="40">
        <f>WEEKNUM(A327,2)</f>
        <v>36</v>
      </c>
    </row>
    <row r="328" spans="1:13" x14ac:dyDescent="0.25">
      <c r="A328" s="1">
        <v>41518</v>
      </c>
      <c r="B328" s="40" t="s">
        <v>9</v>
      </c>
      <c r="C328" s="40" t="s">
        <v>266</v>
      </c>
      <c r="D328" s="40" t="s">
        <v>155</v>
      </c>
      <c r="E328" s="40" t="s">
        <v>10</v>
      </c>
      <c r="F328" s="40">
        <v>0.5</v>
      </c>
      <c r="G328" s="40">
        <v>82</v>
      </c>
      <c r="H328" s="40">
        <v>553</v>
      </c>
      <c r="I328" s="40">
        <v>13.77</v>
      </c>
      <c r="L328" s="40" t="str">
        <f>IF(LEFT(C328,1)="[",MID(C328,2,SEARCH("]",C328)-2),IF(LEFT(C328,1)="""",MID(C328,2,SEARCH("""",C328,2)-2),C328))</f>
        <v>carro Onix</v>
      </c>
      <c r="M328" s="40">
        <f>WEEKNUM(A328,2)</f>
        <v>35</v>
      </c>
    </row>
    <row r="329" spans="1:13" x14ac:dyDescent="0.25">
      <c r="A329" s="1">
        <v>41535</v>
      </c>
      <c r="B329" s="40" t="s">
        <v>9</v>
      </c>
      <c r="C329" s="40" t="s">
        <v>266</v>
      </c>
      <c r="D329" s="40" t="s">
        <v>155</v>
      </c>
      <c r="E329" s="40" t="s">
        <v>10</v>
      </c>
      <c r="F329" s="40">
        <v>0.5</v>
      </c>
      <c r="G329" s="40">
        <v>73</v>
      </c>
      <c r="H329" s="40">
        <v>596</v>
      </c>
      <c r="I329" s="40">
        <v>10.32</v>
      </c>
      <c r="L329" s="40" t="str">
        <f>IF(LEFT(C329,1)="[",MID(C329,2,SEARCH("]",C329)-2),IF(LEFT(C329,1)="""",MID(C329,2,SEARCH("""",C329,2)-2),C329))</f>
        <v>carro Onix</v>
      </c>
      <c r="M329" s="40">
        <f>WEEKNUM(A329,2)</f>
        <v>38</v>
      </c>
    </row>
    <row r="330" spans="1:13" x14ac:dyDescent="0.25">
      <c r="A330" s="1">
        <v>41528</v>
      </c>
      <c r="B330" s="40" t="s">
        <v>9</v>
      </c>
      <c r="C330" s="40" t="s">
        <v>266</v>
      </c>
      <c r="D330" s="40" t="s">
        <v>155</v>
      </c>
      <c r="E330" s="40" t="s">
        <v>10</v>
      </c>
      <c r="F330" s="40">
        <v>0.5</v>
      </c>
      <c r="G330" s="40">
        <v>89</v>
      </c>
      <c r="H330" s="40">
        <v>585</v>
      </c>
      <c r="I330" s="40">
        <v>13.36</v>
      </c>
      <c r="L330" s="40" t="str">
        <f>IF(LEFT(C330,1)="[",MID(C330,2,SEARCH("]",C330)-2),IF(LEFT(C330,1)="""",MID(C330,2,SEARCH("""",C330,2)-2),C330))</f>
        <v>carro Onix</v>
      </c>
      <c r="M330" s="40">
        <f>WEEKNUM(A330,2)</f>
        <v>37</v>
      </c>
    </row>
    <row r="331" spans="1:13" x14ac:dyDescent="0.25">
      <c r="A331" s="1">
        <v>41543</v>
      </c>
      <c r="B331" s="40" t="s">
        <v>9</v>
      </c>
      <c r="C331" s="40" t="s">
        <v>266</v>
      </c>
      <c r="D331" s="40" t="s">
        <v>155</v>
      </c>
      <c r="E331" s="40" t="s">
        <v>10</v>
      </c>
      <c r="F331" s="40">
        <v>0.5</v>
      </c>
      <c r="G331" s="40">
        <v>74</v>
      </c>
      <c r="H331" s="40">
        <v>477</v>
      </c>
      <c r="I331" s="40">
        <v>17.7</v>
      </c>
      <c r="L331" s="40" t="str">
        <f>IF(LEFT(C331,1)="[",MID(C331,2,SEARCH("]",C331)-2),IF(LEFT(C331,1)="""",MID(C331,2,SEARCH("""",C331,2)-2),C331))</f>
        <v>carro Onix</v>
      </c>
      <c r="M331" s="40">
        <f>WEEKNUM(A331,2)</f>
        <v>39</v>
      </c>
    </row>
    <row r="332" spans="1:13" x14ac:dyDescent="0.25">
      <c r="A332" s="1">
        <v>41522</v>
      </c>
      <c r="B332" s="40" t="s">
        <v>9</v>
      </c>
      <c r="C332" s="40" t="s">
        <v>266</v>
      </c>
      <c r="D332" s="40" t="s">
        <v>155</v>
      </c>
      <c r="E332" s="40" t="s">
        <v>10</v>
      </c>
      <c r="F332" s="40">
        <v>0.5</v>
      </c>
      <c r="G332" s="40">
        <v>71</v>
      </c>
      <c r="H332" s="40">
        <v>610</v>
      </c>
      <c r="I332" s="40">
        <v>9.98</v>
      </c>
      <c r="L332" s="40" t="str">
        <f>IF(LEFT(C332,1)="[",MID(C332,2,SEARCH("]",C332)-2),IF(LEFT(C332,1)="""",MID(C332,2,SEARCH("""",C332,2)-2),C332))</f>
        <v>carro Onix</v>
      </c>
      <c r="M332" s="40">
        <f>WEEKNUM(A332,2)</f>
        <v>36</v>
      </c>
    </row>
    <row r="333" spans="1:13" x14ac:dyDescent="0.25">
      <c r="A333" s="1">
        <v>41527</v>
      </c>
      <c r="B333" s="40" t="s">
        <v>9</v>
      </c>
      <c r="C333" s="40" t="s">
        <v>266</v>
      </c>
      <c r="D333" s="40" t="s">
        <v>155</v>
      </c>
      <c r="E333" s="40" t="s">
        <v>10</v>
      </c>
      <c r="F333" s="40">
        <v>0.5</v>
      </c>
      <c r="G333" s="40">
        <v>77</v>
      </c>
      <c r="H333" s="40">
        <v>614</v>
      </c>
      <c r="I333" s="40">
        <v>10.43</v>
      </c>
      <c r="L333" s="40" t="str">
        <f>IF(LEFT(C333,1)="[",MID(C333,2,SEARCH("]",C333)-2),IF(LEFT(C333,1)="""",MID(C333,2,SEARCH("""",C333,2)-2),C333))</f>
        <v>carro Onix</v>
      </c>
      <c r="M333" s="40">
        <f>WEEKNUM(A333,2)</f>
        <v>37</v>
      </c>
    </row>
    <row r="334" spans="1:13" x14ac:dyDescent="0.25">
      <c r="A334" s="1">
        <v>41524</v>
      </c>
      <c r="B334" s="40" t="s">
        <v>9</v>
      </c>
      <c r="C334" s="40" t="s">
        <v>266</v>
      </c>
      <c r="D334" s="40" t="s">
        <v>155</v>
      </c>
      <c r="E334" s="40" t="s">
        <v>10</v>
      </c>
      <c r="F334" s="40">
        <v>0.5</v>
      </c>
      <c r="G334" s="40">
        <v>68</v>
      </c>
      <c r="H334" s="40">
        <v>442</v>
      </c>
      <c r="I334" s="40">
        <v>9.76</v>
      </c>
      <c r="L334" s="40" t="str">
        <f>IF(LEFT(C334,1)="[",MID(C334,2,SEARCH("]",C334)-2),IF(LEFT(C334,1)="""",MID(C334,2,SEARCH("""",C334,2)-2),C334))</f>
        <v>carro Onix</v>
      </c>
      <c r="M334" s="40">
        <f>WEEKNUM(A334,2)</f>
        <v>36</v>
      </c>
    </row>
    <row r="335" spans="1:13" x14ac:dyDescent="0.25">
      <c r="A335" s="1">
        <v>41540</v>
      </c>
      <c r="B335" s="40" t="s">
        <v>9</v>
      </c>
      <c r="C335" s="40" t="s">
        <v>266</v>
      </c>
      <c r="D335" s="40" t="s">
        <v>155</v>
      </c>
      <c r="E335" s="40" t="s">
        <v>10</v>
      </c>
      <c r="F335" s="40">
        <v>0.5</v>
      </c>
      <c r="G335" s="40">
        <v>87</v>
      </c>
      <c r="H335" s="40">
        <v>504</v>
      </c>
      <c r="I335" s="40">
        <v>18.920000000000002</v>
      </c>
      <c r="L335" s="40" t="str">
        <f>IF(LEFT(C335,1)="[",MID(C335,2,SEARCH("]",C335)-2),IF(LEFT(C335,1)="""",MID(C335,2,SEARCH("""",C335,2)-2),C335))</f>
        <v>carro Onix</v>
      </c>
      <c r="M335" s="40">
        <f>WEEKNUM(A335,2)</f>
        <v>39</v>
      </c>
    </row>
    <row r="336" spans="1:13" x14ac:dyDescent="0.25">
      <c r="A336" s="1">
        <v>41520</v>
      </c>
      <c r="B336" s="40" t="s">
        <v>9</v>
      </c>
      <c r="C336" s="40" t="s">
        <v>266</v>
      </c>
      <c r="D336" s="40" t="s">
        <v>155</v>
      </c>
      <c r="E336" s="40" t="s">
        <v>10</v>
      </c>
      <c r="F336" s="40">
        <v>0.5</v>
      </c>
      <c r="G336" s="40">
        <v>77</v>
      </c>
      <c r="H336" s="40">
        <v>602</v>
      </c>
      <c r="I336" s="40">
        <v>12.17</v>
      </c>
      <c r="L336" s="40" t="str">
        <f>IF(LEFT(C336,1)="[",MID(C336,2,SEARCH("]",C336)-2),IF(LEFT(C336,1)="""",MID(C336,2,SEARCH("""",C336,2)-2),C336))</f>
        <v>carro Onix</v>
      </c>
      <c r="M336" s="40">
        <f>WEEKNUM(A336,2)</f>
        <v>36</v>
      </c>
    </row>
    <row r="337" spans="1:13" x14ac:dyDescent="0.25">
      <c r="A337" s="1">
        <v>41529</v>
      </c>
      <c r="B337" s="40" t="s">
        <v>9</v>
      </c>
      <c r="C337" s="40" t="s">
        <v>266</v>
      </c>
      <c r="D337" s="40" t="s">
        <v>155</v>
      </c>
      <c r="E337" s="40" t="s">
        <v>10</v>
      </c>
      <c r="F337" s="40">
        <v>0.5</v>
      </c>
      <c r="G337" s="40">
        <v>78</v>
      </c>
      <c r="H337" s="40">
        <v>541</v>
      </c>
      <c r="I337" s="40">
        <v>11.15</v>
      </c>
      <c r="L337" s="40" t="str">
        <f>IF(LEFT(C337,1)="[",MID(C337,2,SEARCH("]",C337)-2),IF(LEFT(C337,1)="""",MID(C337,2,SEARCH("""",C337,2)-2),C337))</f>
        <v>carro Onix</v>
      </c>
      <c r="M337" s="40">
        <f>WEEKNUM(A337,2)</f>
        <v>37</v>
      </c>
    </row>
    <row r="338" spans="1:13" x14ac:dyDescent="0.25">
      <c r="A338" s="1">
        <v>41545</v>
      </c>
      <c r="B338" s="40" t="s">
        <v>9</v>
      </c>
      <c r="C338" s="40" t="s">
        <v>266</v>
      </c>
      <c r="D338" s="40" t="s">
        <v>155</v>
      </c>
      <c r="E338" s="40" t="s">
        <v>10</v>
      </c>
      <c r="F338" s="40">
        <v>0.5</v>
      </c>
      <c r="G338" s="40">
        <v>70</v>
      </c>
      <c r="H338" s="40">
        <v>409</v>
      </c>
      <c r="I338" s="40">
        <v>15</v>
      </c>
      <c r="L338" s="40" t="str">
        <f>IF(LEFT(C338,1)="[",MID(C338,2,SEARCH("]",C338)-2),IF(LEFT(C338,1)="""",MID(C338,2,SEARCH("""",C338,2)-2),C338))</f>
        <v>carro Onix</v>
      </c>
      <c r="M338" s="40">
        <f>WEEKNUM(A338,2)</f>
        <v>39</v>
      </c>
    </row>
    <row r="339" spans="1:13" x14ac:dyDescent="0.25">
      <c r="A339" s="1">
        <v>41544</v>
      </c>
      <c r="B339" s="40" t="s">
        <v>9</v>
      </c>
      <c r="C339" s="40" t="s">
        <v>266</v>
      </c>
      <c r="D339" s="40" t="s">
        <v>155</v>
      </c>
      <c r="E339" s="40" t="s">
        <v>10</v>
      </c>
      <c r="F339" s="40">
        <v>0.5</v>
      </c>
      <c r="G339" s="40">
        <v>83</v>
      </c>
      <c r="H339" s="40">
        <v>492</v>
      </c>
      <c r="I339" s="40">
        <v>20.36</v>
      </c>
      <c r="L339" s="40" t="str">
        <f>IF(LEFT(C339,1)="[",MID(C339,2,SEARCH("]",C339)-2),IF(LEFT(C339,1)="""",MID(C339,2,SEARCH("""",C339,2)-2),C339))</f>
        <v>carro Onix</v>
      </c>
      <c r="M339" s="40">
        <f>WEEKNUM(A339,2)</f>
        <v>39</v>
      </c>
    </row>
    <row r="340" spans="1:13" x14ac:dyDescent="0.25">
      <c r="A340" s="1">
        <v>41517</v>
      </c>
      <c r="B340" s="40" t="s">
        <v>9</v>
      </c>
      <c r="C340" s="40" t="s">
        <v>266</v>
      </c>
      <c r="D340" s="40" t="s">
        <v>155</v>
      </c>
      <c r="E340" s="40" t="s">
        <v>10</v>
      </c>
      <c r="F340" s="40">
        <v>0.5</v>
      </c>
      <c r="G340" s="40">
        <v>73</v>
      </c>
      <c r="H340" s="40">
        <v>565</v>
      </c>
      <c r="I340" s="40">
        <v>11.62</v>
      </c>
      <c r="L340" s="40" t="str">
        <f>IF(LEFT(C340,1)="[",MID(C340,2,SEARCH("]",C340)-2),IF(LEFT(C340,1)="""",MID(C340,2,SEARCH("""",C340,2)-2),C340))</f>
        <v>carro Onix</v>
      </c>
      <c r="M340" s="40">
        <f>WEEKNUM(A340,2)</f>
        <v>35</v>
      </c>
    </row>
    <row r="341" spans="1:13" x14ac:dyDescent="0.25">
      <c r="A341" s="1">
        <v>41536</v>
      </c>
      <c r="B341" s="40" t="s">
        <v>9</v>
      </c>
      <c r="C341" s="40" t="s">
        <v>266</v>
      </c>
      <c r="D341" s="40" t="s">
        <v>155</v>
      </c>
      <c r="E341" s="40" t="s">
        <v>10</v>
      </c>
      <c r="F341" s="40">
        <v>0.5</v>
      </c>
      <c r="G341" s="40">
        <v>77</v>
      </c>
      <c r="H341" s="40">
        <v>533</v>
      </c>
      <c r="I341" s="40">
        <v>15.5</v>
      </c>
      <c r="L341" s="40" t="str">
        <f>IF(LEFT(C341,1)="[",MID(C341,2,SEARCH("]",C341)-2),IF(LEFT(C341,1)="""",MID(C341,2,SEARCH("""",C341,2)-2),C341))</f>
        <v>carro Onix</v>
      </c>
      <c r="M341" s="40">
        <f>WEEKNUM(A341,2)</f>
        <v>38</v>
      </c>
    </row>
    <row r="342" spans="1:13" x14ac:dyDescent="0.25">
      <c r="A342" s="1">
        <v>41538</v>
      </c>
      <c r="B342" s="40" t="s">
        <v>9</v>
      </c>
      <c r="C342" s="40" t="s">
        <v>266</v>
      </c>
      <c r="D342" s="40" t="s">
        <v>155</v>
      </c>
      <c r="E342" s="40" t="s">
        <v>10</v>
      </c>
      <c r="F342" s="40">
        <v>0.5</v>
      </c>
      <c r="G342" s="40">
        <v>69</v>
      </c>
      <c r="H342" s="40">
        <v>380</v>
      </c>
      <c r="I342" s="40">
        <v>15.45</v>
      </c>
      <c r="L342" s="40" t="str">
        <f>IF(LEFT(C342,1)="[",MID(C342,2,SEARCH("]",C342)-2),IF(LEFT(C342,1)="""",MID(C342,2,SEARCH("""",C342,2)-2),C342))</f>
        <v>carro Onix</v>
      </c>
      <c r="M342" s="40">
        <f>WEEKNUM(A342,2)</f>
        <v>38</v>
      </c>
    </row>
    <row r="343" spans="1:13" x14ac:dyDescent="0.25">
      <c r="A343" s="1">
        <v>41514</v>
      </c>
      <c r="B343" s="40" t="s">
        <v>9</v>
      </c>
      <c r="C343" s="40" t="s">
        <v>266</v>
      </c>
      <c r="D343" s="40" t="s">
        <v>155</v>
      </c>
      <c r="E343" s="40" t="s">
        <v>10</v>
      </c>
      <c r="F343" s="40">
        <v>0.5</v>
      </c>
      <c r="G343" s="40">
        <v>63</v>
      </c>
      <c r="H343" s="40">
        <v>550</v>
      </c>
      <c r="I343" s="40">
        <v>10.89</v>
      </c>
      <c r="L343" s="40" t="str">
        <f>IF(LEFT(C343,1)="[",MID(C343,2,SEARCH("]",C343)-2),IF(LEFT(C343,1)="""",MID(C343,2,SEARCH("""",C343,2)-2),C343))</f>
        <v>carro Onix</v>
      </c>
      <c r="M343" s="40">
        <f>WEEKNUM(A343,2)</f>
        <v>35</v>
      </c>
    </row>
    <row r="344" spans="1:13" x14ac:dyDescent="0.25">
      <c r="A344" s="1">
        <v>41521</v>
      </c>
      <c r="B344" s="40" t="s">
        <v>9</v>
      </c>
      <c r="C344" s="40" t="s">
        <v>266</v>
      </c>
      <c r="D344" s="40" t="s">
        <v>155</v>
      </c>
      <c r="E344" s="40" t="s">
        <v>10</v>
      </c>
      <c r="F344" s="40">
        <v>0.5</v>
      </c>
      <c r="G344" s="40">
        <v>79</v>
      </c>
      <c r="H344" s="40">
        <v>683</v>
      </c>
      <c r="I344" s="40">
        <v>11.27</v>
      </c>
      <c r="L344" s="40" t="str">
        <f>IF(LEFT(C344,1)="[",MID(C344,2,SEARCH("]",C344)-2),IF(LEFT(C344,1)="""",MID(C344,2,SEARCH("""",C344,2)-2),C344))</f>
        <v>carro Onix</v>
      </c>
      <c r="M344" s="40">
        <f>WEEKNUM(A344,2)</f>
        <v>36</v>
      </c>
    </row>
    <row r="345" spans="1:13" x14ac:dyDescent="0.25">
      <c r="A345" s="1">
        <v>41537</v>
      </c>
      <c r="B345" s="40" t="s">
        <v>9</v>
      </c>
      <c r="C345" s="40" t="s">
        <v>266</v>
      </c>
      <c r="D345" s="40" t="s">
        <v>155</v>
      </c>
      <c r="E345" s="40" t="s">
        <v>10</v>
      </c>
      <c r="F345" s="40">
        <v>0.5</v>
      </c>
      <c r="G345" s="40">
        <v>87</v>
      </c>
      <c r="H345" s="40">
        <v>515</v>
      </c>
      <c r="I345" s="40">
        <v>20.8</v>
      </c>
      <c r="L345" s="40" t="str">
        <f>IF(LEFT(C345,1)="[",MID(C345,2,SEARCH("]",C345)-2),IF(LEFT(C345,1)="""",MID(C345,2,SEARCH("""",C345,2)-2),C345))</f>
        <v>carro Onix</v>
      </c>
      <c r="M345" s="40">
        <f>WEEKNUM(A345,2)</f>
        <v>38</v>
      </c>
    </row>
    <row r="346" spans="1:13" x14ac:dyDescent="0.25">
      <c r="A346" s="1">
        <v>41515</v>
      </c>
      <c r="B346" s="40" t="s">
        <v>9</v>
      </c>
      <c r="C346" s="40" t="s">
        <v>266</v>
      </c>
      <c r="D346" s="40" t="s">
        <v>155</v>
      </c>
      <c r="E346" s="40" t="s">
        <v>10</v>
      </c>
      <c r="F346" s="40">
        <v>0.5</v>
      </c>
      <c r="G346" s="40">
        <v>83</v>
      </c>
      <c r="H346" s="40">
        <v>647</v>
      </c>
      <c r="I346" s="40">
        <v>14.67</v>
      </c>
      <c r="L346" s="40" t="str">
        <f>IF(LEFT(C346,1)="[",MID(C346,2,SEARCH("]",C346)-2),IF(LEFT(C346,1)="""",MID(C346,2,SEARCH("""",C346,2)-2),C346))</f>
        <v>carro Onix</v>
      </c>
      <c r="M346" s="40">
        <f>WEEKNUM(A346,2)</f>
        <v>35</v>
      </c>
    </row>
    <row r="347" spans="1:13" x14ac:dyDescent="0.25">
      <c r="A347" s="1">
        <v>41546</v>
      </c>
      <c r="B347" s="40" t="s">
        <v>9</v>
      </c>
      <c r="C347" s="40" t="s">
        <v>266</v>
      </c>
      <c r="D347" s="40" t="s">
        <v>155</v>
      </c>
      <c r="E347" s="40" t="s">
        <v>10</v>
      </c>
      <c r="F347" s="40">
        <v>0.5</v>
      </c>
      <c r="G347" s="40">
        <v>70</v>
      </c>
      <c r="H347" s="40">
        <v>447</v>
      </c>
      <c r="I347" s="40">
        <v>15.02</v>
      </c>
      <c r="L347" s="40" t="str">
        <f>IF(LEFT(C347,1)="[",MID(C347,2,SEARCH("]",C347)-2),IF(LEFT(C347,1)="""",MID(C347,2,SEARCH("""",C347,2)-2),C347))</f>
        <v>carro Onix</v>
      </c>
      <c r="M347" s="40">
        <f>WEEKNUM(A347,2)</f>
        <v>39</v>
      </c>
    </row>
    <row r="348" spans="1:13" x14ac:dyDescent="0.25">
      <c r="A348" s="1">
        <v>41534</v>
      </c>
      <c r="B348" s="40" t="s">
        <v>9</v>
      </c>
      <c r="C348" s="40" t="s">
        <v>266</v>
      </c>
      <c r="D348" s="40" t="s">
        <v>155</v>
      </c>
      <c r="E348" s="40" t="s">
        <v>10</v>
      </c>
      <c r="F348" s="40">
        <v>0.5</v>
      </c>
      <c r="G348" s="40">
        <v>76</v>
      </c>
      <c r="H348" s="40">
        <v>604</v>
      </c>
      <c r="I348" s="40">
        <v>10.52</v>
      </c>
      <c r="L348" s="40" t="str">
        <f>IF(LEFT(C348,1)="[",MID(C348,2,SEARCH("]",C348)-2),IF(LEFT(C348,1)="""",MID(C348,2,SEARCH("""",C348,2)-2),C348))</f>
        <v>carro Onix</v>
      </c>
      <c r="M348" s="40">
        <f>WEEKNUM(A348,2)</f>
        <v>38</v>
      </c>
    </row>
    <row r="349" spans="1:13" x14ac:dyDescent="0.25">
      <c r="A349" s="1">
        <v>41533</v>
      </c>
      <c r="B349" s="40" t="s">
        <v>9</v>
      </c>
      <c r="C349" s="40" t="s">
        <v>266</v>
      </c>
      <c r="D349" s="40" t="s">
        <v>155</v>
      </c>
      <c r="E349" s="40" t="s">
        <v>10</v>
      </c>
      <c r="F349" s="40">
        <v>0.5</v>
      </c>
      <c r="G349" s="40">
        <v>76</v>
      </c>
      <c r="H349" s="40">
        <v>563</v>
      </c>
      <c r="I349" s="40">
        <v>11.38</v>
      </c>
      <c r="L349" s="40" t="str">
        <f>IF(LEFT(C349,1)="[",MID(C349,2,SEARCH("]",C349)-2),IF(LEFT(C349,1)="""",MID(C349,2,SEARCH("""",C349,2)-2),C349))</f>
        <v>carro Onix</v>
      </c>
      <c r="M349" s="40">
        <f>WEEKNUM(A349,2)</f>
        <v>38</v>
      </c>
    </row>
    <row r="350" spans="1:13" x14ac:dyDescent="0.25">
      <c r="A350" s="1">
        <v>41524</v>
      </c>
      <c r="B350" s="40" t="s">
        <v>9</v>
      </c>
      <c r="C350" s="40" t="s">
        <v>255</v>
      </c>
      <c r="D350" s="40" t="s">
        <v>94</v>
      </c>
      <c r="E350" s="40" t="s">
        <v>10</v>
      </c>
      <c r="F350" s="40">
        <v>0.48</v>
      </c>
      <c r="G350" s="40">
        <v>0</v>
      </c>
      <c r="H350" s="40">
        <v>5</v>
      </c>
      <c r="I350" s="40">
        <v>0</v>
      </c>
      <c r="L350" s="40" t="str">
        <f>IF(LEFT(C350,1)="[",MID(C350,2,SEARCH("]",C350)-2),IF(LEFT(C350,1)="""",MID(C350,2,SEARCH("""",C350,2)-2),C350))</f>
        <v>carro onix 2012</v>
      </c>
      <c r="M350" s="40">
        <f>WEEKNUM(A350,2)</f>
        <v>36</v>
      </c>
    </row>
    <row r="351" spans="1:13" x14ac:dyDescent="0.25">
      <c r="A351" s="1">
        <v>41542</v>
      </c>
      <c r="B351" s="40" t="s">
        <v>9</v>
      </c>
      <c r="C351" s="40" t="s">
        <v>255</v>
      </c>
      <c r="D351" s="40" t="s">
        <v>94</v>
      </c>
      <c r="E351" s="40" t="s">
        <v>10</v>
      </c>
      <c r="F351" s="40">
        <v>0.48</v>
      </c>
      <c r="G351" s="40">
        <v>3</v>
      </c>
      <c r="H351" s="40">
        <v>7</v>
      </c>
      <c r="I351" s="40">
        <v>0.56999999999999995</v>
      </c>
      <c r="L351" s="40" t="str">
        <f>IF(LEFT(C351,1)="[",MID(C351,2,SEARCH("]",C351)-2),IF(LEFT(C351,1)="""",MID(C351,2,SEARCH("""",C351,2)-2),C351))</f>
        <v>carro onix 2012</v>
      </c>
      <c r="M351" s="40">
        <f>WEEKNUM(A351,2)</f>
        <v>39</v>
      </c>
    </row>
    <row r="352" spans="1:13" x14ac:dyDescent="0.25">
      <c r="A352" s="1">
        <v>41523</v>
      </c>
      <c r="B352" s="40" t="s">
        <v>9</v>
      </c>
      <c r="C352" s="40" t="s">
        <v>255</v>
      </c>
      <c r="D352" s="40" t="s">
        <v>94</v>
      </c>
      <c r="E352" s="40" t="s">
        <v>10</v>
      </c>
      <c r="F352" s="40">
        <v>0.48</v>
      </c>
      <c r="G352" s="40">
        <v>3</v>
      </c>
      <c r="H352" s="40">
        <v>12</v>
      </c>
      <c r="I352" s="40">
        <v>1.3</v>
      </c>
      <c r="L352" s="40" t="str">
        <f>IF(LEFT(C352,1)="[",MID(C352,2,SEARCH("]",C352)-2),IF(LEFT(C352,1)="""",MID(C352,2,SEARCH("""",C352,2)-2),C352))</f>
        <v>carro onix 2012</v>
      </c>
      <c r="M352" s="40">
        <f>WEEKNUM(A352,2)</f>
        <v>36</v>
      </c>
    </row>
    <row r="353" spans="1:13" x14ac:dyDescent="0.25">
      <c r="A353" s="1">
        <v>41520</v>
      </c>
      <c r="B353" s="40" t="s">
        <v>9</v>
      </c>
      <c r="C353" s="40" t="s">
        <v>255</v>
      </c>
      <c r="D353" s="40" t="s">
        <v>94</v>
      </c>
      <c r="E353" s="40" t="s">
        <v>10</v>
      </c>
      <c r="F353" s="40">
        <v>0.48</v>
      </c>
      <c r="G353" s="40">
        <v>0</v>
      </c>
      <c r="H353" s="40">
        <v>11</v>
      </c>
      <c r="I353" s="40">
        <v>0</v>
      </c>
      <c r="L353" s="40" t="str">
        <f>IF(LEFT(C353,1)="[",MID(C353,2,SEARCH("]",C353)-2),IF(LEFT(C353,1)="""",MID(C353,2,SEARCH("""",C353,2)-2),C353))</f>
        <v>carro onix 2012</v>
      </c>
      <c r="M353" s="40">
        <f>WEEKNUM(A353,2)</f>
        <v>36</v>
      </c>
    </row>
    <row r="354" spans="1:13" x14ac:dyDescent="0.25">
      <c r="A354" s="1">
        <v>41522</v>
      </c>
      <c r="B354" s="40" t="s">
        <v>9</v>
      </c>
      <c r="C354" s="40" t="s">
        <v>255</v>
      </c>
      <c r="D354" s="40" t="s">
        <v>94</v>
      </c>
      <c r="E354" s="40" t="s">
        <v>10</v>
      </c>
      <c r="F354" s="40">
        <v>0.48</v>
      </c>
      <c r="G354" s="40">
        <v>2</v>
      </c>
      <c r="H354" s="40">
        <v>7</v>
      </c>
      <c r="I354" s="40">
        <v>0.61</v>
      </c>
      <c r="L354" s="40" t="str">
        <f>IF(LEFT(C354,1)="[",MID(C354,2,SEARCH("]",C354)-2),IF(LEFT(C354,1)="""",MID(C354,2,SEARCH("""",C354,2)-2),C354))</f>
        <v>carro onix 2012</v>
      </c>
      <c r="M354" s="40">
        <f>WEEKNUM(A354,2)</f>
        <v>36</v>
      </c>
    </row>
    <row r="355" spans="1:13" x14ac:dyDescent="0.25">
      <c r="A355" s="1">
        <v>41544</v>
      </c>
      <c r="B355" s="40" t="s">
        <v>9</v>
      </c>
      <c r="C355" s="40" t="s">
        <v>255</v>
      </c>
      <c r="D355" s="40" t="s">
        <v>94</v>
      </c>
      <c r="E355" s="40" t="s">
        <v>10</v>
      </c>
      <c r="F355" s="40">
        <v>0.48</v>
      </c>
      <c r="G355" s="40">
        <v>1</v>
      </c>
      <c r="H355" s="40">
        <v>10</v>
      </c>
      <c r="I355" s="40">
        <v>0.13</v>
      </c>
      <c r="L355" s="40" t="str">
        <f>IF(LEFT(C355,1)="[",MID(C355,2,SEARCH("]",C355)-2),IF(LEFT(C355,1)="""",MID(C355,2,SEARCH("""",C355,2)-2),C355))</f>
        <v>carro onix 2012</v>
      </c>
      <c r="M355" s="40">
        <f>WEEKNUM(A355,2)</f>
        <v>39</v>
      </c>
    </row>
    <row r="356" spans="1:13" x14ac:dyDescent="0.25">
      <c r="A356" s="1">
        <v>41534</v>
      </c>
      <c r="B356" s="40" t="s">
        <v>9</v>
      </c>
      <c r="C356" s="40" t="s">
        <v>255</v>
      </c>
      <c r="D356" s="40" t="s">
        <v>94</v>
      </c>
      <c r="E356" s="40" t="s">
        <v>10</v>
      </c>
      <c r="F356" s="40">
        <v>0.48</v>
      </c>
      <c r="G356" s="40">
        <v>1</v>
      </c>
      <c r="H356" s="40">
        <v>5</v>
      </c>
      <c r="I356" s="40">
        <v>0.14000000000000001</v>
      </c>
      <c r="L356" s="40" t="str">
        <f>IF(LEFT(C356,1)="[",MID(C356,2,SEARCH("]",C356)-2),IF(LEFT(C356,1)="""",MID(C356,2,SEARCH("""",C356,2)-2),C356))</f>
        <v>carro onix 2012</v>
      </c>
      <c r="M356" s="40">
        <f>WEEKNUM(A356,2)</f>
        <v>38</v>
      </c>
    </row>
    <row r="357" spans="1:13" x14ac:dyDescent="0.25">
      <c r="A357" s="1">
        <v>41517</v>
      </c>
      <c r="B357" s="40" t="s">
        <v>9</v>
      </c>
      <c r="C357" s="40" t="s">
        <v>255</v>
      </c>
      <c r="D357" s="40" t="s">
        <v>94</v>
      </c>
      <c r="E357" s="40" t="s">
        <v>10</v>
      </c>
      <c r="F357" s="40">
        <v>0.48</v>
      </c>
      <c r="G357" s="40">
        <v>5</v>
      </c>
      <c r="H357" s="40">
        <v>23</v>
      </c>
      <c r="I357" s="40">
        <v>1.34</v>
      </c>
      <c r="L357" s="40" t="str">
        <f>IF(LEFT(C357,1)="[",MID(C357,2,SEARCH("]",C357)-2),IF(LEFT(C357,1)="""",MID(C357,2,SEARCH("""",C357,2)-2),C357))</f>
        <v>carro onix 2012</v>
      </c>
      <c r="M357" s="40">
        <f>WEEKNUM(A357,2)</f>
        <v>35</v>
      </c>
    </row>
    <row r="358" spans="1:13" x14ac:dyDescent="0.25">
      <c r="A358" s="1">
        <v>41530</v>
      </c>
      <c r="B358" s="40" t="s">
        <v>9</v>
      </c>
      <c r="C358" s="40" t="s">
        <v>255</v>
      </c>
      <c r="D358" s="40" t="s">
        <v>94</v>
      </c>
      <c r="E358" s="40" t="s">
        <v>10</v>
      </c>
      <c r="F358" s="40">
        <v>0.48</v>
      </c>
      <c r="G358" s="40">
        <v>3</v>
      </c>
      <c r="H358" s="40">
        <v>6</v>
      </c>
      <c r="I358" s="40">
        <v>0.7</v>
      </c>
      <c r="L358" s="40" t="str">
        <f>IF(LEFT(C358,1)="[",MID(C358,2,SEARCH("]",C358)-2),IF(LEFT(C358,1)="""",MID(C358,2,SEARCH("""",C358,2)-2),C358))</f>
        <v>carro onix 2012</v>
      </c>
      <c r="M358" s="40">
        <f>WEEKNUM(A358,2)</f>
        <v>37</v>
      </c>
    </row>
    <row r="359" spans="1:13" x14ac:dyDescent="0.25">
      <c r="A359" s="1">
        <v>41543</v>
      </c>
      <c r="B359" s="40" t="s">
        <v>9</v>
      </c>
      <c r="C359" s="40" t="s">
        <v>255</v>
      </c>
      <c r="D359" s="40" t="s">
        <v>94</v>
      </c>
      <c r="E359" s="40" t="s">
        <v>10</v>
      </c>
      <c r="F359" s="40">
        <v>0.48</v>
      </c>
      <c r="G359" s="40">
        <v>1</v>
      </c>
      <c r="H359" s="40">
        <v>6</v>
      </c>
      <c r="I359" s="40">
        <v>0.13</v>
      </c>
      <c r="L359" s="40" t="str">
        <f>IF(LEFT(C359,1)="[",MID(C359,2,SEARCH("]",C359)-2),IF(LEFT(C359,1)="""",MID(C359,2,SEARCH("""",C359,2)-2),C359))</f>
        <v>carro onix 2012</v>
      </c>
      <c r="M359" s="40">
        <f>WEEKNUM(A359,2)</f>
        <v>39</v>
      </c>
    </row>
    <row r="360" spans="1:13" x14ac:dyDescent="0.25">
      <c r="A360" s="1">
        <v>41545</v>
      </c>
      <c r="B360" s="40" t="s">
        <v>9</v>
      </c>
      <c r="C360" s="40" t="s">
        <v>255</v>
      </c>
      <c r="D360" s="40" t="s">
        <v>94</v>
      </c>
      <c r="E360" s="40" t="s">
        <v>10</v>
      </c>
      <c r="F360" s="40">
        <v>0.48</v>
      </c>
      <c r="G360" s="40">
        <v>3</v>
      </c>
      <c r="H360" s="40">
        <v>9</v>
      </c>
      <c r="I360" s="40">
        <v>0.28000000000000003</v>
      </c>
      <c r="L360" s="40" t="str">
        <f>IF(LEFT(C360,1)="[",MID(C360,2,SEARCH("]",C360)-2),IF(LEFT(C360,1)="""",MID(C360,2,SEARCH("""",C360,2)-2),C360))</f>
        <v>carro onix 2012</v>
      </c>
      <c r="M360" s="40">
        <f>WEEKNUM(A360,2)</f>
        <v>39</v>
      </c>
    </row>
    <row r="361" spans="1:13" x14ac:dyDescent="0.25">
      <c r="A361" s="1">
        <v>41533</v>
      </c>
      <c r="B361" s="40" t="s">
        <v>9</v>
      </c>
      <c r="C361" s="40" t="s">
        <v>255</v>
      </c>
      <c r="D361" s="40" t="s">
        <v>94</v>
      </c>
      <c r="E361" s="40" t="s">
        <v>10</v>
      </c>
      <c r="F361" s="40">
        <v>0.48</v>
      </c>
      <c r="G361" s="40">
        <v>2</v>
      </c>
      <c r="H361" s="40">
        <v>14</v>
      </c>
      <c r="I361" s="40">
        <v>0.47</v>
      </c>
      <c r="L361" s="40" t="str">
        <f>IF(LEFT(C361,1)="[",MID(C361,2,SEARCH("]",C361)-2),IF(LEFT(C361,1)="""",MID(C361,2,SEARCH("""",C361,2)-2),C361))</f>
        <v>carro onix 2012</v>
      </c>
      <c r="M361" s="40">
        <f>WEEKNUM(A361,2)</f>
        <v>38</v>
      </c>
    </row>
    <row r="362" spans="1:13" x14ac:dyDescent="0.25">
      <c r="A362" s="1">
        <v>41521</v>
      </c>
      <c r="B362" s="40" t="s">
        <v>9</v>
      </c>
      <c r="C362" s="40" t="s">
        <v>255</v>
      </c>
      <c r="D362" s="40" t="s">
        <v>94</v>
      </c>
      <c r="E362" s="40" t="s">
        <v>10</v>
      </c>
      <c r="F362" s="40">
        <v>0.48</v>
      </c>
      <c r="G362" s="40">
        <v>5</v>
      </c>
      <c r="H362" s="40">
        <v>17</v>
      </c>
      <c r="I362" s="40">
        <v>1.25</v>
      </c>
      <c r="L362" s="40" t="str">
        <f>IF(LEFT(C362,1)="[",MID(C362,2,SEARCH("]",C362)-2),IF(LEFT(C362,1)="""",MID(C362,2,SEARCH("""",C362,2)-2),C362))</f>
        <v>carro onix 2012</v>
      </c>
      <c r="M362" s="40">
        <f>WEEKNUM(A362,2)</f>
        <v>36</v>
      </c>
    </row>
    <row r="363" spans="1:13" x14ac:dyDescent="0.25">
      <c r="A363" s="1">
        <v>41519</v>
      </c>
      <c r="B363" s="40" t="s">
        <v>9</v>
      </c>
      <c r="C363" s="40" t="s">
        <v>255</v>
      </c>
      <c r="D363" s="40" t="s">
        <v>94</v>
      </c>
      <c r="E363" s="40" t="s">
        <v>10</v>
      </c>
      <c r="F363" s="40">
        <v>0.48</v>
      </c>
      <c r="G363" s="40">
        <v>1</v>
      </c>
      <c r="H363" s="40">
        <v>24</v>
      </c>
      <c r="I363" s="40">
        <v>0.22</v>
      </c>
      <c r="L363" s="40" t="str">
        <f>IF(LEFT(C363,1)="[",MID(C363,2,SEARCH("]",C363)-2),IF(LEFT(C363,1)="""",MID(C363,2,SEARCH("""",C363,2)-2),C363))</f>
        <v>carro onix 2012</v>
      </c>
      <c r="M363" s="40">
        <f>WEEKNUM(A363,2)</f>
        <v>36</v>
      </c>
    </row>
    <row r="364" spans="1:13" x14ac:dyDescent="0.25">
      <c r="A364" s="1">
        <v>41540</v>
      </c>
      <c r="B364" s="40" t="s">
        <v>9</v>
      </c>
      <c r="C364" s="40" t="s">
        <v>255</v>
      </c>
      <c r="D364" s="40" t="s">
        <v>94</v>
      </c>
      <c r="E364" s="40" t="s">
        <v>10</v>
      </c>
      <c r="F364" s="40">
        <v>0.48</v>
      </c>
      <c r="G364" s="40">
        <v>1</v>
      </c>
      <c r="H364" s="40">
        <v>7</v>
      </c>
      <c r="I364" s="40">
        <v>0.09</v>
      </c>
      <c r="L364" s="40" t="str">
        <f>IF(LEFT(C364,1)="[",MID(C364,2,SEARCH("]",C364)-2),IF(LEFT(C364,1)="""",MID(C364,2,SEARCH("""",C364,2)-2),C364))</f>
        <v>carro onix 2012</v>
      </c>
      <c r="M364" s="40">
        <f>WEEKNUM(A364,2)</f>
        <v>39</v>
      </c>
    </row>
    <row r="365" spans="1:13" x14ac:dyDescent="0.25">
      <c r="A365" s="1">
        <v>41538</v>
      </c>
      <c r="B365" s="40" t="s">
        <v>9</v>
      </c>
      <c r="C365" s="40" t="s">
        <v>255</v>
      </c>
      <c r="D365" s="40" t="s">
        <v>94</v>
      </c>
      <c r="E365" s="40" t="s">
        <v>10</v>
      </c>
      <c r="F365" s="40">
        <v>0.48</v>
      </c>
      <c r="G365" s="40">
        <v>1</v>
      </c>
      <c r="H365" s="40">
        <v>7</v>
      </c>
      <c r="I365" s="40">
        <v>0.2</v>
      </c>
      <c r="L365" s="40" t="str">
        <f>IF(LEFT(C365,1)="[",MID(C365,2,SEARCH("]",C365)-2),IF(LEFT(C365,1)="""",MID(C365,2,SEARCH("""",C365,2)-2),C365))</f>
        <v>carro onix 2012</v>
      </c>
      <c r="M365" s="40">
        <f>WEEKNUM(A365,2)</f>
        <v>38</v>
      </c>
    </row>
    <row r="366" spans="1:13" x14ac:dyDescent="0.25">
      <c r="A366" s="1">
        <v>41526</v>
      </c>
      <c r="B366" s="40" t="s">
        <v>9</v>
      </c>
      <c r="C366" s="40" t="s">
        <v>255</v>
      </c>
      <c r="D366" s="40" t="s">
        <v>94</v>
      </c>
      <c r="E366" s="40" t="s">
        <v>10</v>
      </c>
      <c r="F366" s="40">
        <v>0.48</v>
      </c>
      <c r="G366" s="40">
        <v>4</v>
      </c>
      <c r="H366" s="40">
        <v>20</v>
      </c>
      <c r="I366" s="40">
        <v>0.81</v>
      </c>
      <c r="L366" s="40" t="str">
        <f>IF(LEFT(C366,1)="[",MID(C366,2,SEARCH("]",C366)-2),IF(LEFT(C366,1)="""",MID(C366,2,SEARCH("""",C366,2)-2),C366))</f>
        <v>carro onix 2012</v>
      </c>
      <c r="M366" s="40">
        <f>WEEKNUM(A366,2)</f>
        <v>37</v>
      </c>
    </row>
    <row r="367" spans="1:13" x14ac:dyDescent="0.25">
      <c r="A367" s="1">
        <v>41529</v>
      </c>
      <c r="B367" s="40" t="s">
        <v>9</v>
      </c>
      <c r="C367" s="40" t="s">
        <v>255</v>
      </c>
      <c r="D367" s="40" t="s">
        <v>94</v>
      </c>
      <c r="E367" s="40" t="s">
        <v>10</v>
      </c>
      <c r="F367" s="40">
        <v>0.48</v>
      </c>
      <c r="G367" s="40">
        <v>1</v>
      </c>
      <c r="H367" s="40">
        <v>7</v>
      </c>
      <c r="I367" s="40">
        <v>0.21</v>
      </c>
      <c r="L367" s="40" t="str">
        <f>IF(LEFT(C367,1)="[",MID(C367,2,SEARCH("]",C367)-2),IF(LEFT(C367,1)="""",MID(C367,2,SEARCH("""",C367,2)-2),C367))</f>
        <v>carro onix 2012</v>
      </c>
      <c r="M367" s="40">
        <f>WEEKNUM(A367,2)</f>
        <v>37</v>
      </c>
    </row>
    <row r="368" spans="1:13" x14ac:dyDescent="0.25">
      <c r="A368" s="1">
        <v>41535</v>
      </c>
      <c r="B368" s="40" t="s">
        <v>9</v>
      </c>
      <c r="C368" s="40" t="s">
        <v>255</v>
      </c>
      <c r="D368" s="40" t="s">
        <v>94</v>
      </c>
      <c r="E368" s="40" t="s">
        <v>10</v>
      </c>
      <c r="F368" s="40">
        <v>0.48</v>
      </c>
      <c r="G368" s="40">
        <v>1</v>
      </c>
      <c r="H368" s="40">
        <v>9</v>
      </c>
      <c r="I368" s="40">
        <v>0.2</v>
      </c>
      <c r="L368" s="40" t="str">
        <f>IF(LEFT(C368,1)="[",MID(C368,2,SEARCH("]",C368)-2),IF(LEFT(C368,1)="""",MID(C368,2,SEARCH("""",C368,2)-2),C368))</f>
        <v>carro onix 2012</v>
      </c>
      <c r="M368" s="40">
        <f>WEEKNUM(A368,2)</f>
        <v>38</v>
      </c>
    </row>
    <row r="369" spans="1:13" x14ac:dyDescent="0.25">
      <c r="A369" s="1">
        <v>41528</v>
      </c>
      <c r="B369" s="40" t="s">
        <v>9</v>
      </c>
      <c r="C369" s="40" t="s">
        <v>255</v>
      </c>
      <c r="D369" s="40" t="s">
        <v>94</v>
      </c>
      <c r="E369" s="40" t="s">
        <v>10</v>
      </c>
      <c r="F369" s="40">
        <v>0.48</v>
      </c>
      <c r="G369" s="40">
        <v>3</v>
      </c>
      <c r="H369" s="40">
        <v>10</v>
      </c>
      <c r="I369" s="40">
        <v>0.72</v>
      </c>
      <c r="L369" s="40" t="str">
        <f>IF(LEFT(C369,1)="[",MID(C369,2,SEARCH("]",C369)-2),IF(LEFT(C369,1)="""",MID(C369,2,SEARCH("""",C369,2)-2),C369))</f>
        <v>carro onix 2012</v>
      </c>
      <c r="M369" s="40">
        <f>WEEKNUM(A369,2)</f>
        <v>37</v>
      </c>
    </row>
    <row r="370" spans="1:13" x14ac:dyDescent="0.25">
      <c r="A370" s="1">
        <v>41532</v>
      </c>
      <c r="B370" s="40" t="s">
        <v>9</v>
      </c>
      <c r="C370" s="40" t="s">
        <v>255</v>
      </c>
      <c r="D370" s="40" t="s">
        <v>94</v>
      </c>
      <c r="E370" s="40" t="s">
        <v>10</v>
      </c>
      <c r="F370" s="40">
        <v>0.48</v>
      </c>
      <c r="G370" s="40">
        <v>0</v>
      </c>
      <c r="H370" s="40">
        <v>7</v>
      </c>
      <c r="I370" s="40">
        <v>0</v>
      </c>
      <c r="L370" s="40" t="str">
        <f>IF(LEFT(C370,1)="[",MID(C370,2,SEARCH("]",C370)-2),IF(LEFT(C370,1)="""",MID(C370,2,SEARCH("""",C370,2)-2),C370))</f>
        <v>carro onix 2012</v>
      </c>
      <c r="M370" s="40">
        <f>WEEKNUM(A370,2)</f>
        <v>37</v>
      </c>
    </row>
    <row r="371" spans="1:13" x14ac:dyDescent="0.25">
      <c r="A371" s="1">
        <v>41546</v>
      </c>
      <c r="B371" s="40" t="s">
        <v>9</v>
      </c>
      <c r="C371" s="40" t="s">
        <v>255</v>
      </c>
      <c r="D371" s="40" t="s">
        <v>94</v>
      </c>
      <c r="E371" s="40" t="s">
        <v>10</v>
      </c>
      <c r="F371" s="40">
        <v>0.48</v>
      </c>
      <c r="G371" s="40">
        <v>1</v>
      </c>
      <c r="H371" s="40">
        <v>5</v>
      </c>
      <c r="I371" s="40">
        <v>0.13</v>
      </c>
      <c r="L371" s="40" t="str">
        <f>IF(LEFT(C371,1)="[",MID(C371,2,SEARCH("]",C371)-2),IF(LEFT(C371,1)="""",MID(C371,2,SEARCH("""",C371,2)-2),C371))</f>
        <v>carro onix 2012</v>
      </c>
      <c r="M371" s="40">
        <f>WEEKNUM(A371,2)</f>
        <v>39</v>
      </c>
    </row>
    <row r="372" spans="1:13" x14ac:dyDescent="0.25">
      <c r="A372" s="1">
        <v>41537</v>
      </c>
      <c r="B372" s="40" t="s">
        <v>9</v>
      </c>
      <c r="C372" s="40" t="s">
        <v>255</v>
      </c>
      <c r="D372" s="40" t="s">
        <v>94</v>
      </c>
      <c r="E372" s="40" t="s">
        <v>10</v>
      </c>
      <c r="F372" s="40">
        <v>0.48</v>
      </c>
      <c r="G372" s="40">
        <v>0</v>
      </c>
      <c r="H372" s="40">
        <v>4</v>
      </c>
      <c r="I372" s="40">
        <v>0</v>
      </c>
      <c r="L372" s="40" t="str">
        <f>IF(LEFT(C372,1)="[",MID(C372,2,SEARCH("]",C372)-2),IF(LEFT(C372,1)="""",MID(C372,2,SEARCH("""",C372,2)-2),C372))</f>
        <v>carro onix 2012</v>
      </c>
      <c r="M372" s="40">
        <f>WEEKNUM(A372,2)</f>
        <v>38</v>
      </c>
    </row>
    <row r="373" spans="1:13" x14ac:dyDescent="0.25">
      <c r="A373" s="1">
        <v>41531</v>
      </c>
      <c r="B373" s="40" t="s">
        <v>9</v>
      </c>
      <c r="C373" s="40" t="s">
        <v>255</v>
      </c>
      <c r="D373" s="40" t="s">
        <v>94</v>
      </c>
      <c r="E373" s="40" t="s">
        <v>10</v>
      </c>
      <c r="F373" s="40">
        <v>0.48</v>
      </c>
      <c r="G373" s="40">
        <v>2</v>
      </c>
      <c r="H373" s="40">
        <v>14</v>
      </c>
      <c r="I373" s="40">
        <v>0.37</v>
      </c>
      <c r="L373" s="40" t="str">
        <f>IF(LEFT(C373,1)="[",MID(C373,2,SEARCH("]",C373)-2),IF(LEFT(C373,1)="""",MID(C373,2,SEARCH("""",C373,2)-2),C373))</f>
        <v>carro onix 2012</v>
      </c>
      <c r="M373" s="40">
        <f>WEEKNUM(A373,2)</f>
        <v>37</v>
      </c>
    </row>
    <row r="374" spans="1:13" x14ac:dyDescent="0.25">
      <c r="A374" s="1">
        <v>41515</v>
      </c>
      <c r="B374" s="40" t="s">
        <v>9</v>
      </c>
      <c r="C374" s="40" t="s">
        <v>255</v>
      </c>
      <c r="D374" s="40" t="s">
        <v>94</v>
      </c>
      <c r="E374" s="40" t="s">
        <v>10</v>
      </c>
      <c r="F374" s="40">
        <v>0.48</v>
      </c>
      <c r="G374" s="40">
        <v>0</v>
      </c>
      <c r="H374" s="40">
        <v>11</v>
      </c>
      <c r="I374" s="40">
        <v>0</v>
      </c>
      <c r="L374" s="40" t="str">
        <f>IF(LEFT(C374,1)="[",MID(C374,2,SEARCH("]",C374)-2),IF(LEFT(C374,1)="""",MID(C374,2,SEARCH("""",C374,2)-2),C374))</f>
        <v>carro onix 2012</v>
      </c>
      <c r="M374" s="40">
        <f>WEEKNUM(A374,2)</f>
        <v>35</v>
      </c>
    </row>
    <row r="375" spans="1:13" x14ac:dyDescent="0.25">
      <c r="A375" s="1">
        <v>41516</v>
      </c>
      <c r="B375" s="40" t="s">
        <v>9</v>
      </c>
      <c r="C375" s="40" t="s">
        <v>255</v>
      </c>
      <c r="D375" s="40" t="s">
        <v>94</v>
      </c>
      <c r="E375" s="40" t="s">
        <v>10</v>
      </c>
      <c r="F375" s="40">
        <v>0.48</v>
      </c>
      <c r="G375" s="40">
        <v>1</v>
      </c>
      <c r="H375" s="40">
        <v>12</v>
      </c>
      <c r="I375" s="40">
        <v>0.37</v>
      </c>
      <c r="L375" s="40" t="str">
        <f>IF(LEFT(C375,1)="[",MID(C375,2,SEARCH("]",C375)-2),IF(LEFT(C375,1)="""",MID(C375,2,SEARCH("""",C375,2)-2),C375))</f>
        <v>carro onix 2012</v>
      </c>
      <c r="M375" s="40">
        <f>WEEKNUM(A375,2)</f>
        <v>35</v>
      </c>
    </row>
    <row r="376" spans="1:13" x14ac:dyDescent="0.25">
      <c r="A376" s="1">
        <v>41514</v>
      </c>
      <c r="B376" s="40" t="s">
        <v>9</v>
      </c>
      <c r="C376" s="40" t="s">
        <v>255</v>
      </c>
      <c r="D376" s="40" t="s">
        <v>94</v>
      </c>
      <c r="E376" s="40" t="s">
        <v>10</v>
      </c>
      <c r="F376" s="40">
        <v>0.48</v>
      </c>
      <c r="G376" s="40">
        <v>2</v>
      </c>
      <c r="H376" s="40">
        <v>9</v>
      </c>
      <c r="I376" s="40">
        <v>0.33</v>
      </c>
      <c r="L376" s="40" t="str">
        <f>IF(LEFT(C376,1)="[",MID(C376,2,SEARCH("]",C376)-2),IF(LEFT(C376,1)="""",MID(C376,2,SEARCH("""",C376,2)-2),C376))</f>
        <v>carro onix 2012</v>
      </c>
      <c r="M376" s="40">
        <f>WEEKNUM(A376,2)</f>
        <v>35</v>
      </c>
    </row>
    <row r="377" spans="1:13" x14ac:dyDescent="0.25">
      <c r="A377" s="1">
        <v>41541</v>
      </c>
      <c r="B377" s="40" t="s">
        <v>9</v>
      </c>
      <c r="C377" s="40" t="s">
        <v>255</v>
      </c>
      <c r="D377" s="40" t="s">
        <v>94</v>
      </c>
      <c r="E377" s="40" t="s">
        <v>10</v>
      </c>
      <c r="F377" s="40">
        <v>0.48</v>
      </c>
      <c r="G377" s="40">
        <v>0</v>
      </c>
      <c r="H377" s="40">
        <v>10</v>
      </c>
      <c r="I377" s="40">
        <v>0</v>
      </c>
      <c r="L377" s="40" t="str">
        <f>IF(LEFT(C377,1)="[",MID(C377,2,SEARCH("]",C377)-2),IF(LEFT(C377,1)="""",MID(C377,2,SEARCH("""",C377,2)-2),C377))</f>
        <v>carro onix 2012</v>
      </c>
      <c r="M377" s="40">
        <f>WEEKNUM(A377,2)</f>
        <v>39</v>
      </c>
    </row>
    <row r="378" spans="1:13" x14ac:dyDescent="0.25">
      <c r="A378" s="1">
        <v>41525</v>
      </c>
      <c r="B378" s="40" t="s">
        <v>9</v>
      </c>
      <c r="C378" s="40" t="s">
        <v>255</v>
      </c>
      <c r="D378" s="40" t="s">
        <v>94</v>
      </c>
      <c r="E378" s="40" t="s">
        <v>10</v>
      </c>
      <c r="F378" s="40">
        <v>0.48</v>
      </c>
      <c r="G378" s="40">
        <v>2</v>
      </c>
      <c r="H378" s="40">
        <v>9</v>
      </c>
      <c r="I378" s="40">
        <v>0.63</v>
      </c>
      <c r="L378" s="40" t="str">
        <f>IF(LEFT(C378,1)="[",MID(C378,2,SEARCH("]",C378)-2),IF(LEFT(C378,1)="""",MID(C378,2,SEARCH("""",C378,2)-2),C378))</f>
        <v>carro onix 2012</v>
      </c>
      <c r="M378" s="40">
        <f>WEEKNUM(A378,2)</f>
        <v>36</v>
      </c>
    </row>
    <row r="379" spans="1:13" x14ac:dyDescent="0.25">
      <c r="A379" s="1">
        <v>41536</v>
      </c>
      <c r="B379" s="40" t="s">
        <v>9</v>
      </c>
      <c r="C379" s="40" t="s">
        <v>255</v>
      </c>
      <c r="D379" s="40" t="s">
        <v>94</v>
      </c>
      <c r="E379" s="40" t="s">
        <v>10</v>
      </c>
      <c r="F379" s="40">
        <v>0.48</v>
      </c>
      <c r="G379" s="40">
        <v>1</v>
      </c>
      <c r="H379" s="40">
        <v>7</v>
      </c>
      <c r="I379" s="40">
        <v>0.36</v>
      </c>
      <c r="L379" s="40" t="str">
        <f>IF(LEFT(C379,1)="[",MID(C379,2,SEARCH("]",C379)-2),IF(LEFT(C379,1)="""",MID(C379,2,SEARCH("""",C379,2)-2),C379))</f>
        <v>carro onix 2012</v>
      </c>
      <c r="M379" s="40">
        <f>WEEKNUM(A379,2)</f>
        <v>38</v>
      </c>
    </row>
    <row r="380" spans="1:13" x14ac:dyDescent="0.25">
      <c r="A380" s="1">
        <v>41518</v>
      </c>
      <c r="B380" s="40" t="s">
        <v>9</v>
      </c>
      <c r="C380" s="40" t="s">
        <v>255</v>
      </c>
      <c r="D380" s="40" t="s">
        <v>94</v>
      </c>
      <c r="E380" s="40" t="s">
        <v>10</v>
      </c>
      <c r="F380" s="40">
        <v>0.48</v>
      </c>
      <c r="G380" s="40">
        <v>0</v>
      </c>
      <c r="H380" s="40">
        <v>8</v>
      </c>
      <c r="I380" s="40">
        <v>0</v>
      </c>
      <c r="L380" s="40" t="str">
        <f>IF(LEFT(C380,1)="[",MID(C380,2,SEARCH("]",C380)-2),IF(LEFT(C380,1)="""",MID(C380,2,SEARCH("""",C380,2)-2),C380))</f>
        <v>carro onix 2012</v>
      </c>
      <c r="M380" s="40">
        <f>WEEKNUM(A380,2)</f>
        <v>35</v>
      </c>
    </row>
    <row r="381" spans="1:13" x14ac:dyDescent="0.25">
      <c r="A381" s="1">
        <v>41539</v>
      </c>
      <c r="B381" s="40" t="s">
        <v>9</v>
      </c>
      <c r="C381" s="40" t="s">
        <v>255</v>
      </c>
      <c r="D381" s="40" t="s">
        <v>94</v>
      </c>
      <c r="E381" s="40" t="s">
        <v>10</v>
      </c>
      <c r="F381" s="40">
        <v>0.48</v>
      </c>
      <c r="G381" s="40">
        <v>1</v>
      </c>
      <c r="H381" s="40">
        <v>2</v>
      </c>
      <c r="I381" s="40">
        <v>0.17</v>
      </c>
      <c r="L381" s="40" t="str">
        <f>IF(LEFT(C381,1)="[",MID(C381,2,SEARCH("]",C381)-2),IF(LEFT(C381,1)="""",MID(C381,2,SEARCH("""",C381,2)-2),C381))</f>
        <v>carro onix 2012</v>
      </c>
      <c r="M381" s="40">
        <f>WEEKNUM(A381,2)</f>
        <v>38</v>
      </c>
    </row>
    <row r="382" spans="1:13" x14ac:dyDescent="0.25">
      <c r="A382" s="1">
        <v>41527</v>
      </c>
      <c r="B382" s="40" t="s">
        <v>9</v>
      </c>
      <c r="C382" s="40" t="s">
        <v>255</v>
      </c>
      <c r="D382" s="40" t="s">
        <v>94</v>
      </c>
      <c r="E382" s="40" t="s">
        <v>10</v>
      </c>
      <c r="F382" s="40">
        <v>0.48</v>
      </c>
      <c r="G382" s="40">
        <v>2</v>
      </c>
      <c r="H382" s="40">
        <v>3</v>
      </c>
      <c r="I382" s="40">
        <v>0.62</v>
      </c>
      <c r="L382" s="40" t="str">
        <f>IF(LEFT(C382,1)="[",MID(C382,2,SEARCH("]",C382)-2),IF(LEFT(C382,1)="""",MID(C382,2,SEARCH("""",C382,2)-2),C382))</f>
        <v>carro onix 2012</v>
      </c>
      <c r="M382" s="40">
        <f>WEEKNUM(A382,2)</f>
        <v>37</v>
      </c>
    </row>
    <row r="383" spans="1:13" x14ac:dyDescent="0.25">
      <c r="A383" s="1">
        <v>41521</v>
      </c>
      <c r="B383" s="40" t="s">
        <v>9</v>
      </c>
      <c r="C383" s="40" t="s">
        <v>138</v>
      </c>
      <c r="D383" s="40" t="s">
        <v>94</v>
      </c>
      <c r="E383" s="40" t="s">
        <v>10</v>
      </c>
      <c r="F383" s="40">
        <v>0.48</v>
      </c>
      <c r="G383" s="40">
        <v>1</v>
      </c>
      <c r="H383" s="40">
        <v>15</v>
      </c>
      <c r="I383" s="40">
        <v>0.47</v>
      </c>
      <c r="L383" s="40" t="str">
        <f>IF(LEFT(C383,1)="[",MID(C383,2,SEARCH("]",C383)-2),IF(LEFT(C383,1)="""",MID(C383,2,SEARCH("""",C383,2)-2),C383))</f>
        <v>carro onix 2013</v>
      </c>
      <c r="M383" s="40">
        <f>WEEKNUM(A383,2)</f>
        <v>36</v>
      </c>
    </row>
    <row r="384" spans="1:13" x14ac:dyDescent="0.25">
      <c r="A384" s="1">
        <v>41522</v>
      </c>
      <c r="B384" s="40" t="s">
        <v>9</v>
      </c>
      <c r="C384" s="40" t="s">
        <v>138</v>
      </c>
      <c r="D384" s="40" t="s">
        <v>94</v>
      </c>
      <c r="E384" s="40" t="s">
        <v>10</v>
      </c>
      <c r="F384" s="40">
        <v>0.48</v>
      </c>
      <c r="G384" s="40">
        <v>5</v>
      </c>
      <c r="H384" s="40">
        <v>12</v>
      </c>
      <c r="I384" s="40">
        <v>0.75</v>
      </c>
      <c r="L384" s="40" t="str">
        <f>IF(LEFT(C384,1)="[",MID(C384,2,SEARCH("]",C384)-2),IF(LEFT(C384,1)="""",MID(C384,2,SEARCH("""",C384,2)-2),C384))</f>
        <v>carro onix 2013</v>
      </c>
      <c r="M384" s="40">
        <f>WEEKNUM(A384,2)</f>
        <v>36</v>
      </c>
    </row>
    <row r="385" spans="1:13" x14ac:dyDescent="0.25">
      <c r="A385" s="1">
        <v>41519</v>
      </c>
      <c r="B385" s="40" t="s">
        <v>9</v>
      </c>
      <c r="C385" s="40" t="s">
        <v>138</v>
      </c>
      <c r="D385" s="40" t="s">
        <v>94</v>
      </c>
      <c r="E385" s="40" t="s">
        <v>10</v>
      </c>
      <c r="F385" s="40">
        <v>0.48</v>
      </c>
      <c r="G385" s="40">
        <v>5</v>
      </c>
      <c r="H385" s="40">
        <v>17</v>
      </c>
      <c r="I385" s="40">
        <v>0.56999999999999995</v>
      </c>
      <c r="L385" s="40" t="str">
        <f>IF(LEFT(C385,1)="[",MID(C385,2,SEARCH("]",C385)-2),IF(LEFT(C385,1)="""",MID(C385,2,SEARCH("""",C385,2)-2),C385))</f>
        <v>carro onix 2013</v>
      </c>
      <c r="M385" s="40">
        <f>WEEKNUM(A385,2)</f>
        <v>36</v>
      </c>
    </row>
    <row r="386" spans="1:13" x14ac:dyDescent="0.25">
      <c r="A386" s="1">
        <v>41524</v>
      </c>
      <c r="B386" s="40" t="s">
        <v>9</v>
      </c>
      <c r="C386" s="40" t="s">
        <v>138</v>
      </c>
      <c r="D386" s="40" t="s">
        <v>94</v>
      </c>
      <c r="E386" s="40" t="s">
        <v>10</v>
      </c>
      <c r="F386" s="40">
        <v>0.48</v>
      </c>
      <c r="G386" s="40">
        <v>2</v>
      </c>
      <c r="H386" s="40">
        <v>17</v>
      </c>
      <c r="I386" s="40">
        <v>0.19</v>
      </c>
      <c r="L386" s="40" t="str">
        <f>IF(LEFT(C386,1)="[",MID(C386,2,SEARCH("]",C386)-2),IF(LEFT(C386,1)="""",MID(C386,2,SEARCH("""",C386,2)-2),C386))</f>
        <v>carro onix 2013</v>
      </c>
      <c r="M386" s="40">
        <f>WEEKNUM(A386,2)</f>
        <v>36</v>
      </c>
    </row>
    <row r="387" spans="1:13" x14ac:dyDescent="0.25">
      <c r="A387" s="1">
        <v>41543</v>
      </c>
      <c r="B387" s="40" t="s">
        <v>9</v>
      </c>
      <c r="C387" s="40" t="s">
        <v>138</v>
      </c>
      <c r="D387" s="40" t="s">
        <v>94</v>
      </c>
      <c r="E387" s="40" t="s">
        <v>10</v>
      </c>
      <c r="F387" s="40">
        <v>0.48</v>
      </c>
      <c r="G387" s="40">
        <v>6</v>
      </c>
      <c r="H387" s="40">
        <v>18</v>
      </c>
      <c r="I387" s="40">
        <v>1</v>
      </c>
      <c r="L387" s="40" t="str">
        <f>IF(LEFT(C387,1)="[",MID(C387,2,SEARCH("]",C387)-2),IF(LEFT(C387,1)="""",MID(C387,2,SEARCH("""",C387,2)-2),C387))</f>
        <v>carro onix 2013</v>
      </c>
      <c r="M387" s="40">
        <f>WEEKNUM(A387,2)</f>
        <v>39</v>
      </c>
    </row>
    <row r="388" spans="1:13" x14ac:dyDescent="0.25">
      <c r="A388" s="1">
        <v>41528</v>
      </c>
      <c r="B388" s="40" t="s">
        <v>9</v>
      </c>
      <c r="C388" s="40" t="s">
        <v>138</v>
      </c>
      <c r="D388" s="40" t="s">
        <v>94</v>
      </c>
      <c r="E388" s="40" t="s">
        <v>10</v>
      </c>
      <c r="F388" s="40">
        <v>0.48</v>
      </c>
      <c r="G388" s="40">
        <v>4</v>
      </c>
      <c r="H388" s="40">
        <v>36</v>
      </c>
      <c r="I388" s="40">
        <v>0.56999999999999995</v>
      </c>
      <c r="L388" s="40" t="str">
        <f>IF(LEFT(C388,1)="[",MID(C388,2,SEARCH("]",C388)-2),IF(LEFT(C388,1)="""",MID(C388,2,SEARCH("""",C388,2)-2),C388))</f>
        <v>carro onix 2013</v>
      </c>
      <c r="M388" s="40">
        <f>WEEKNUM(A388,2)</f>
        <v>37</v>
      </c>
    </row>
    <row r="389" spans="1:13" x14ac:dyDescent="0.25">
      <c r="A389" s="1">
        <v>41539</v>
      </c>
      <c r="B389" s="40" t="s">
        <v>9</v>
      </c>
      <c r="C389" s="40" t="s">
        <v>138</v>
      </c>
      <c r="D389" s="40" t="s">
        <v>94</v>
      </c>
      <c r="E389" s="40" t="s">
        <v>10</v>
      </c>
      <c r="F389" s="40">
        <v>0.48</v>
      </c>
      <c r="G389" s="40">
        <v>1</v>
      </c>
      <c r="H389" s="40">
        <v>5</v>
      </c>
      <c r="I389" s="40">
        <v>0.44</v>
      </c>
      <c r="L389" s="40" t="str">
        <f>IF(LEFT(C389,1)="[",MID(C389,2,SEARCH("]",C389)-2),IF(LEFT(C389,1)="""",MID(C389,2,SEARCH("""",C389,2)-2),C389))</f>
        <v>carro onix 2013</v>
      </c>
      <c r="M389" s="40">
        <f>WEEKNUM(A389,2)</f>
        <v>38</v>
      </c>
    </row>
    <row r="390" spans="1:13" x14ac:dyDescent="0.25">
      <c r="A390" s="1">
        <v>41535</v>
      </c>
      <c r="B390" s="40" t="s">
        <v>9</v>
      </c>
      <c r="C390" s="40" t="s">
        <v>138</v>
      </c>
      <c r="D390" s="40" t="s">
        <v>94</v>
      </c>
      <c r="E390" s="40" t="s">
        <v>10</v>
      </c>
      <c r="F390" s="40">
        <v>0.48</v>
      </c>
      <c r="G390" s="40">
        <v>1</v>
      </c>
      <c r="H390" s="40">
        <v>14</v>
      </c>
      <c r="I390" s="40">
        <v>0.47</v>
      </c>
      <c r="L390" s="40" t="str">
        <f>IF(LEFT(C390,1)="[",MID(C390,2,SEARCH("]",C390)-2),IF(LEFT(C390,1)="""",MID(C390,2,SEARCH("""",C390,2)-2),C390))</f>
        <v>carro onix 2013</v>
      </c>
      <c r="M390" s="40">
        <f>WEEKNUM(A390,2)</f>
        <v>38</v>
      </c>
    </row>
    <row r="391" spans="1:13" x14ac:dyDescent="0.25">
      <c r="A391" s="1">
        <v>41534</v>
      </c>
      <c r="B391" s="40" t="s">
        <v>9</v>
      </c>
      <c r="C391" s="40" t="s">
        <v>138</v>
      </c>
      <c r="D391" s="40" t="s">
        <v>94</v>
      </c>
      <c r="E391" s="40" t="s">
        <v>10</v>
      </c>
      <c r="F391" s="40">
        <v>0.48</v>
      </c>
      <c r="G391" s="40">
        <v>2</v>
      </c>
      <c r="H391" s="40">
        <v>13</v>
      </c>
      <c r="I391" s="40">
        <v>0.12</v>
      </c>
      <c r="L391" s="40" t="str">
        <f>IF(LEFT(C391,1)="[",MID(C391,2,SEARCH("]",C391)-2),IF(LEFT(C391,1)="""",MID(C391,2,SEARCH("""",C391,2)-2),C391))</f>
        <v>carro onix 2013</v>
      </c>
      <c r="M391" s="40">
        <f>WEEKNUM(A391,2)</f>
        <v>38</v>
      </c>
    </row>
    <row r="392" spans="1:13" x14ac:dyDescent="0.25">
      <c r="A392" s="1">
        <v>41531</v>
      </c>
      <c r="B392" s="40" t="s">
        <v>9</v>
      </c>
      <c r="C392" s="40" t="s">
        <v>138</v>
      </c>
      <c r="D392" s="40" t="s">
        <v>94</v>
      </c>
      <c r="E392" s="40" t="s">
        <v>10</v>
      </c>
      <c r="F392" s="40">
        <v>0.48</v>
      </c>
      <c r="G392" s="40">
        <v>1</v>
      </c>
      <c r="H392" s="40">
        <v>15</v>
      </c>
      <c r="I392" s="40">
        <v>0.15</v>
      </c>
      <c r="L392" s="40" t="str">
        <f>IF(LEFT(C392,1)="[",MID(C392,2,SEARCH("]",C392)-2),IF(LEFT(C392,1)="""",MID(C392,2,SEARCH("""",C392,2)-2),C392))</f>
        <v>carro onix 2013</v>
      </c>
      <c r="M392" s="40">
        <f>WEEKNUM(A392,2)</f>
        <v>37</v>
      </c>
    </row>
    <row r="393" spans="1:13" x14ac:dyDescent="0.25">
      <c r="A393" s="1">
        <v>41526</v>
      </c>
      <c r="B393" s="40" t="s">
        <v>9</v>
      </c>
      <c r="C393" s="40" t="s">
        <v>138</v>
      </c>
      <c r="D393" s="40" t="s">
        <v>94</v>
      </c>
      <c r="E393" s="40" t="s">
        <v>10</v>
      </c>
      <c r="F393" s="40">
        <v>0.48</v>
      </c>
      <c r="G393" s="40">
        <v>2</v>
      </c>
      <c r="H393" s="40">
        <v>18</v>
      </c>
      <c r="I393" s="40">
        <v>0.28999999999999998</v>
      </c>
      <c r="L393" s="40" t="str">
        <f>IF(LEFT(C393,1)="[",MID(C393,2,SEARCH("]",C393)-2),IF(LEFT(C393,1)="""",MID(C393,2,SEARCH("""",C393,2)-2),C393))</f>
        <v>carro onix 2013</v>
      </c>
      <c r="M393" s="40">
        <f>WEEKNUM(A393,2)</f>
        <v>37</v>
      </c>
    </row>
    <row r="394" spans="1:13" x14ac:dyDescent="0.25">
      <c r="A394" s="1">
        <v>41546</v>
      </c>
      <c r="B394" s="40" t="s">
        <v>9</v>
      </c>
      <c r="C394" s="40" t="s">
        <v>138</v>
      </c>
      <c r="D394" s="40" t="s">
        <v>94</v>
      </c>
      <c r="E394" s="40" t="s">
        <v>10</v>
      </c>
      <c r="F394" s="40">
        <v>0.48</v>
      </c>
      <c r="G394" s="40">
        <v>0</v>
      </c>
      <c r="H394" s="40">
        <v>4</v>
      </c>
      <c r="I394" s="40">
        <v>0</v>
      </c>
      <c r="L394" s="40" t="str">
        <f>IF(LEFT(C394,1)="[",MID(C394,2,SEARCH("]",C394)-2),IF(LEFT(C394,1)="""",MID(C394,2,SEARCH("""",C394,2)-2),C394))</f>
        <v>carro onix 2013</v>
      </c>
      <c r="M394" s="40">
        <f>WEEKNUM(A394,2)</f>
        <v>39</v>
      </c>
    </row>
    <row r="395" spans="1:13" x14ac:dyDescent="0.25">
      <c r="A395" s="1">
        <v>41545</v>
      </c>
      <c r="B395" s="40" t="s">
        <v>9</v>
      </c>
      <c r="C395" s="40" t="s">
        <v>138</v>
      </c>
      <c r="D395" s="40" t="s">
        <v>94</v>
      </c>
      <c r="E395" s="40" t="s">
        <v>10</v>
      </c>
      <c r="F395" s="40">
        <v>0.48</v>
      </c>
      <c r="G395" s="40">
        <v>2</v>
      </c>
      <c r="H395" s="40">
        <v>8</v>
      </c>
      <c r="I395" s="40">
        <v>0.5</v>
      </c>
      <c r="L395" s="40" t="str">
        <f>IF(LEFT(C395,1)="[",MID(C395,2,SEARCH("]",C395)-2),IF(LEFT(C395,1)="""",MID(C395,2,SEARCH("""",C395,2)-2),C395))</f>
        <v>carro onix 2013</v>
      </c>
      <c r="M395" s="40">
        <f>WEEKNUM(A395,2)</f>
        <v>39</v>
      </c>
    </row>
    <row r="396" spans="1:13" x14ac:dyDescent="0.25">
      <c r="A396" s="1">
        <v>41532</v>
      </c>
      <c r="B396" s="40" t="s">
        <v>9</v>
      </c>
      <c r="C396" s="40" t="s">
        <v>138</v>
      </c>
      <c r="D396" s="40" t="s">
        <v>94</v>
      </c>
      <c r="E396" s="40" t="s">
        <v>10</v>
      </c>
      <c r="F396" s="40">
        <v>0.48</v>
      </c>
      <c r="G396" s="40">
        <v>3</v>
      </c>
      <c r="H396" s="40">
        <v>13</v>
      </c>
      <c r="I396" s="40">
        <v>0.44</v>
      </c>
      <c r="L396" s="40" t="str">
        <f>IF(LEFT(C396,1)="[",MID(C396,2,SEARCH("]",C396)-2),IF(LEFT(C396,1)="""",MID(C396,2,SEARCH("""",C396,2)-2),C396))</f>
        <v>carro onix 2013</v>
      </c>
      <c r="M396" s="40">
        <f>WEEKNUM(A396,2)</f>
        <v>37</v>
      </c>
    </row>
    <row r="397" spans="1:13" x14ac:dyDescent="0.25">
      <c r="A397" s="1">
        <v>41537</v>
      </c>
      <c r="B397" s="40" t="s">
        <v>9</v>
      </c>
      <c r="C397" s="40" t="s">
        <v>138</v>
      </c>
      <c r="D397" s="40" t="s">
        <v>94</v>
      </c>
      <c r="E397" s="40" t="s">
        <v>10</v>
      </c>
      <c r="F397" s="40">
        <v>0.48</v>
      </c>
      <c r="G397" s="40">
        <v>2</v>
      </c>
      <c r="H397" s="40">
        <v>12</v>
      </c>
      <c r="I397" s="40">
        <v>0.59</v>
      </c>
      <c r="L397" s="40" t="str">
        <f>IF(LEFT(C397,1)="[",MID(C397,2,SEARCH("]",C397)-2),IF(LEFT(C397,1)="""",MID(C397,2,SEARCH("""",C397,2)-2),C397))</f>
        <v>carro onix 2013</v>
      </c>
      <c r="M397" s="40">
        <f>WEEKNUM(A397,2)</f>
        <v>38</v>
      </c>
    </row>
    <row r="398" spans="1:13" x14ac:dyDescent="0.25">
      <c r="A398" s="1">
        <v>41520</v>
      </c>
      <c r="B398" s="40" t="s">
        <v>9</v>
      </c>
      <c r="C398" s="40" t="s">
        <v>138</v>
      </c>
      <c r="D398" s="40" t="s">
        <v>94</v>
      </c>
      <c r="E398" s="40" t="s">
        <v>10</v>
      </c>
      <c r="F398" s="40">
        <v>0.48</v>
      </c>
      <c r="G398" s="40">
        <v>2</v>
      </c>
      <c r="H398" s="40">
        <v>17</v>
      </c>
      <c r="I398" s="40">
        <v>0.32</v>
      </c>
      <c r="L398" s="40" t="str">
        <f>IF(LEFT(C398,1)="[",MID(C398,2,SEARCH("]",C398)-2),IF(LEFT(C398,1)="""",MID(C398,2,SEARCH("""",C398,2)-2),C398))</f>
        <v>carro onix 2013</v>
      </c>
      <c r="M398" s="40">
        <f>WEEKNUM(A398,2)</f>
        <v>36</v>
      </c>
    </row>
    <row r="399" spans="1:13" x14ac:dyDescent="0.25">
      <c r="A399" s="1">
        <v>41544</v>
      </c>
      <c r="B399" s="40" t="s">
        <v>9</v>
      </c>
      <c r="C399" s="40" t="s">
        <v>138</v>
      </c>
      <c r="D399" s="40" t="s">
        <v>94</v>
      </c>
      <c r="E399" s="40" t="s">
        <v>10</v>
      </c>
      <c r="F399" s="40">
        <v>0.48</v>
      </c>
      <c r="G399" s="40">
        <v>2</v>
      </c>
      <c r="H399" s="40">
        <v>7</v>
      </c>
      <c r="I399" s="40">
        <v>0.31</v>
      </c>
      <c r="L399" s="40" t="str">
        <f>IF(LEFT(C399,1)="[",MID(C399,2,SEARCH("]",C399)-2),IF(LEFT(C399,1)="""",MID(C399,2,SEARCH("""",C399,2)-2),C399))</f>
        <v>carro onix 2013</v>
      </c>
      <c r="M399" s="40">
        <f>WEEKNUM(A399,2)</f>
        <v>39</v>
      </c>
    </row>
    <row r="400" spans="1:13" x14ac:dyDescent="0.25">
      <c r="A400" s="1">
        <v>41517</v>
      </c>
      <c r="B400" s="40" t="s">
        <v>9</v>
      </c>
      <c r="C400" s="40" t="s">
        <v>138</v>
      </c>
      <c r="D400" s="40" t="s">
        <v>94</v>
      </c>
      <c r="E400" s="40" t="s">
        <v>10</v>
      </c>
      <c r="F400" s="40">
        <v>0.48</v>
      </c>
      <c r="G400" s="40">
        <v>2</v>
      </c>
      <c r="H400" s="40">
        <v>13</v>
      </c>
      <c r="I400" s="40">
        <v>0.49</v>
      </c>
      <c r="L400" s="40" t="str">
        <f>IF(LEFT(C400,1)="[",MID(C400,2,SEARCH("]",C400)-2),IF(LEFT(C400,1)="""",MID(C400,2,SEARCH("""",C400,2)-2),C400))</f>
        <v>carro onix 2013</v>
      </c>
      <c r="M400" s="40">
        <f>WEEKNUM(A400,2)</f>
        <v>35</v>
      </c>
    </row>
    <row r="401" spans="1:13" x14ac:dyDescent="0.25">
      <c r="A401" s="1">
        <v>41527</v>
      </c>
      <c r="B401" s="40" t="s">
        <v>9</v>
      </c>
      <c r="C401" s="40" t="s">
        <v>138</v>
      </c>
      <c r="D401" s="40" t="s">
        <v>94</v>
      </c>
      <c r="E401" s="40" t="s">
        <v>10</v>
      </c>
      <c r="F401" s="40">
        <v>0.48</v>
      </c>
      <c r="G401" s="40">
        <v>1</v>
      </c>
      <c r="H401" s="40">
        <v>21</v>
      </c>
      <c r="I401" s="40">
        <v>0.16</v>
      </c>
      <c r="L401" s="40" t="str">
        <f>IF(LEFT(C401,1)="[",MID(C401,2,SEARCH("]",C401)-2),IF(LEFT(C401,1)="""",MID(C401,2,SEARCH("""",C401,2)-2),C401))</f>
        <v>carro onix 2013</v>
      </c>
      <c r="M401" s="40">
        <f>WEEKNUM(A401,2)</f>
        <v>37</v>
      </c>
    </row>
    <row r="402" spans="1:13" x14ac:dyDescent="0.25">
      <c r="A402" s="1">
        <v>41523</v>
      </c>
      <c r="B402" s="40" t="s">
        <v>9</v>
      </c>
      <c r="C402" s="40" t="s">
        <v>138</v>
      </c>
      <c r="D402" s="40" t="s">
        <v>94</v>
      </c>
      <c r="E402" s="40" t="s">
        <v>10</v>
      </c>
      <c r="F402" s="40">
        <v>0.48</v>
      </c>
      <c r="G402" s="40">
        <v>1</v>
      </c>
      <c r="H402" s="40">
        <v>18</v>
      </c>
      <c r="I402" s="40">
        <v>0.05</v>
      </c>
      <c r="L402" s="40" t="str">
        <f>IF(LEFT(C402,1)="[",MID(C402,2,SEARCH("]",C402)-2),IF(LEFT(C402,1)="""",MID(C402,2,SEARCH("""",C402,2)-2),C402))</f>
        <v>carro onix 2013</v>
      </c>
      <c r="M402" s="40">
        <f>WEEKNUM(A402,2)</f>
        <v>36</v>
      </c>
    </row>
    <row r="403" spans="1:13" x14ac:dyDescent="0.25">
      <c r="A403" s="1">
        <v>41540</v>
      </c>
      <c r="B403" s="40" t="s">
        <v>9</v>
      </c>
      <c r="C403" s="40" t="s">
        <v>138</v>
      </c>
      <c r="D403" s="40" t="s">
        <v>94</v>
      </c>
      <c r="E403" s="40" t="s">
        <v>10</v>
      </c>
      <c r="F403" s="40">
        <v>0.48</v>
      </c>
      <c r="G403" s="40">
        <v>0</v>
      </c>
      <c r="H403" s="40">
        <v>12</v>
      </c>
      <c r="I403" s="40">
        <v>0</v>
      </c>
      <c r="L403" s="40" t="str">
        <f>IF(LEFT(C403,1)="[",MID(C403,2,SEARCH("]",C403)-2),IF(LEFT(C403,1)="""",MID(C403,2,SEARCH("""",C403,2)-2),C403))</f>
        <v>carro onix 2013</v>
      </c>
      <c r="M403" s="40">
        <f>WEEKNUM(A403,2)</f>
        <v>39</v>
      </c>
    </row>
    <row r="404" spans="1:13" x14ac:dyDescent="0.25">
      <c r="A404" s="1">
        <v>41514</v>
      </c>
      <c r="B404" s="40" t="s">
        <v>9</v>
      </c>
      <c r="C404" s="40" t="s">
        <v>138</v>
      </c>
      <c r="D404" s="40" t="s">
        <v>94</v>
      </c>
      <c r="E404" s="40" t="s">
        <v>10</v>
      </c>
      <c r="F404" s="40">
        <v>0.48</v>
      </c>
      <c r="G404" s="40">
        <v>3</v>
      </c>
      <c r="H404" s="40">
        <v>15</v>
      </c>
      <c r="I404" s="40">
        <v>0.75</v>
      </c>
      <c r="L404" s="40" t="str">
        <f>IF(LEFT(C404,1)="[",MID(C404,2,SEARCH("]",C404)-2),IF(LEFT(C404,1)="""",MID(C404,2,SEARCH("""",C404,2)-2),C404))</f>
        <v>carro onix 2013</v>
      </c>
      <c r="M404" s="40">
        <f>WEEKNUM(A404,2)</f>
        <v>35</v>
      </c>
    </row>
    <row r="405" spans="1:13" x14ac:dyDescent="0.25">
      <c r="A405" s="1">
        <v>41515</v>
      </c>
      <c r="B405" s="40" t="s">
        <v>9</v>
      </c>
      <c r="C405" s="40" t="s">
        <v>138</v>
      </c>
      <c r="D405" s="40" t="s">
        <v>94</v>
      </c>
      <c r="E405" s="40" t="s">
        <v>10</v>
      </c>
      <c r="F405" s="40">
        <v>0.48</v>
      </c>
      <c r="G405" s="40">
        <v>3</v>
      </c>
      <c r="H405" s="40">
        <v>16</v>
      </c>
      <c r="I405" s="40">
        <v>0.94</v>
      </c>
      <c r="L405" s="40" t="str">
        <f>IF(LEFT(C405,1)="[",MID(C405,2,SEARCH("]",C405)-2),IF(LEFT(C405,1)="""",MID(C405,2,SEARCH("""",C405,2)-2),C405))</f>
        <v>carro onix 2013</v>
      </c>
      <c r="M405" s="40">
        <f>WEEKNUM(A405,2)</f>
        <v>35</v>
      </c>
    </row>
    <row r="406" spans="1:13" x14ac:dyDescent="0.25">
      <c r="A406" s="1">
        <v>41530</v>
      </c>
      <c r="B406" s="40" t="s">
        <v>9</v>
      </c>
      <c r="C406" s="40" t="s">
        <v>138</v>
      </c>
      <c r="D406" s="40" t="s">
        <v>94</v>
      </c>
      <c r="E406" s="40" t="s">
        <v>10</v>
      </c>
      <c r="F406" s="40">
        <v>0.48</v>
      </c>
      <c r="G406" s="40">
        <v>5</v>
      </c>
      <c r="H406" s="40">
        <v>21</v>
      </c>
      <c r="I406" s="40">
        <v>0.7</v>
      </c>
      <c r="L406" s="40" t="str">
        <f>IF(LEFT(C406,1)="[",MID(C406,2,SEARCH("]",C406)-2),IF(LEFT(C406,1)="""",MID(C406,2,SEARCH("""",C406,2)-2),C406))</f>
        <v>carro onix 2013</v>
      </c>
      <c r="M406" s="40">
        <f>WEEKNUM(A406,2)</f>
        <v>37</v>
      </c>
    </row>
    <row r="407" spans="1:13" x14ac:dyDescent="0.25">
      <c r="A407" s="1">
        <v>41533</v>
      </c>
      <c r="B407" s="40" t="s">
        <v>9</v>
      </c>
      <c r="C407" s="40" t="s">
        <v>138</v>
      </c>
      <c r="D407" s="40" t="s">
        <v>94</v>
      </c>
      <c r="E407" s="40" t="s">
        <v>10</v>
      </c>
      <c r="F407" s="40">
        <v>0.48</v>
      </c>
      <c r="G407" s="40">
        <v>2</v>
      </c>
      <c r="H407" s="40">
        <v>15</v>
      </c>
      <c r="I407" s="40">
        <v>0.57999999999999996</v>
      </c>
      <c r="L407" s="40" t="str">
        <f>IF(LEFT(C407,1)="[",MID(C407,2,SEARCH("]",C407)-2),IF(LEFT(C407,1)="""",MID(C407,2,SEARCH("""",C407,2)-2),C407))</f>
        <v>carro onix 2013</v>
      </c>
      <c r="M407" s="40">
        <f>WEEKNUM(A407,2)</f>
        <v>38</v>
      </c>
    </row>
    <row r="408" spans="1:13" x14ac:dyDescent="0.25">
      <c r="A408" s="1">
        <v>41538</v>
      </c>
      <c r="B408" s="40" t="s">
        <v>9</v>
      </c>
      <c r="C408" s="40" t="s">
        <v>138</v>
      </c>
      <c r="D408" s="40" t="s">
        <v>94</v>
      </c>
      <c r="E408" s="40" t="s">
        <v>10</v>
      </c>
      <c r="F408" s="40">
        <v>0.48</v>
      </c>
      <c r="G408" s="40">
        <v>1</v>
      </c>
      <c r="H408" s="40">
        <v>11</v>
      </c>
      <c r="I408" s="40">
        <v>0.38</v>
      </c>
      <c r="L408" s="40" t="str">
        <f>IF(LEFT(C408,1)="[",MID(C408,2,SEARCH("]",C408)-2),IF(LEFT(C408,1)="""",MID(C408,2,SEARCH("""",C408,2)-2),C408))</f>
        <v>carro onix 2013</v>
      </c>
      <c r="M408" s="40">
        <f>WEEKNUM(A408,2)</f>
        <v>38</v>
      </c>
    </row>
    <row r="409" spans="1:13" x14ac:dyDescent="0.25">
      <c r="A409" s="1">
        <v>41541</v>
      </c>
      <c r="B409" s="40" t="s">
        <v>9</v>
      </c>
      <c r="C409" s="40" t="s">
        <v>138</v>
      </c>
      <c r="D409" s="40" t="s">
        <v>94</v>
      </c>
      <c r="E409" s="40" t="s">
        <v>10</v>
      </c>
      <c r="F409" s="40">
        <v>0.48</v>
      </c>
      <c r="G409" s="40">
        <v>3</v>
      </c>
      <c r="H409" s="40">
        <v>12</v>
      </c>
      <c r="I409" s="40">
        <v>0.86</v>
      </c>
      <c r="L409" s="40" t="str">
        <f>IF(LEFT(C409,1)="[",MID(C409,2,SEARCH("]",C409)-2),IF(LEFT(C409,1)="""",MID(C409,2,SEARCH("""",C409,2)-2),C409))</f>
        <v>carro onix 2013</v>
      </c>
      <c r="M409" s="40">
        <f>WEEKNUM(A409,2)</f>
        <v>39</v>
      </c>
    </row>
    <row r="410" spans="1:13" x14ac:dyDescent="0.25">
      <c r="A410" s="1">
        <v>41542</v>
      </c>
      <c r="B410" s="40" t="s">
        <v>9</v>
      </c>
      <c r="C410" s="40" t="s">
        <v>138</v>
      </c>
      <c r="D410" s="40" t="s">
        <v>94</v>
      </c>
      <c r="E410" s="40" t="s">
        <v>10</v>
      </c>
      <c r="F410" s="40">
        <v>0.48</v>
      </c>
      <c r="G410" s="40">
        <v>3</v>
      </c>
      <c r="H410" s="40">
        <v>11</v>
      </c>
      <c r="I410" s="40">
        <v>0.87</v>
      </c>
      <c r="L410" s="40" t="str">
        <f>IF(LEFT(C410,1)="[",MID(C410,2,SEARCH("]",C410)-2),IF(LEFT(C410,1)="""",MID(C410,2,SEARCH("""",C410,2)-2),C410))</f>
        <v>carro onix 2013</v>
      </c>
      <c r="M410" s="40">
        <f>WEEKNUM(A410,2)</f>
        <v>39</v>
      </c>
    </row>
    <row r="411" spans="1:13" x14ac:dyDescent="0.25">
      <c r="A411" s="1">
        <v>41529</v>
      </c>
      <c r="B411" s="40" t="s">
        <v>9</v>
      </c>
      <c r="C411" s="40" t="s">
        <v>138</v>
      </c>
      <c r="D411" s="40" t="s">
        <v>94</v>
      </c>
      <c r="E411" s="40" t="s">
        <v>10</v>
      </c>
      <c r="F411" s="40">
        <v>0.48</v>
      </c>
      <c r="G411" s="40">
        <v>3</v>
      </c>
      <c r="H411" s="40">
        <v>19</v>
      </c>
      <c r="I411" s="40">
        <v>0.35</v>
      </c>
      <c r="L411" s="40" t="str">
        <f>IF(LEFT(C411,1)="[",MID(C411,2,SEARCH("]",C411)-2),IF(LEFT(C411,1)="""",MID(C411,2,SEARCH("""",C411,2)-2),C411))</f>
        <v>carro onix 2013</v>
      </c>
      <c r="M411" s="40">
        <f>WEEKNUM(A411,2)</f>
        <v>37</v>
      </c>
    </row>
    <row r="412" spans="1:13" x14ac:dyDescent="0.25">
      <c r="A412" s="1">
        <v>41516</v>
      </c>
      <c r="B412" s="40" t="s">
        <v>9</v>
      </c>
      <c r="C412" s="40" t="s">
        <v>138</v>
      </c>
      <c r="D412" s="40" t="s">
        <v>94</v>
      </c>
      <c r="E412" s="40" t="s">
        <v>10</v>
      </c>
      <c r="F412" s="40">
        <v>0.48</v>
      </c>
      <c r="G412" s="40">
        <v>2</v>
      </c>
      <c r="H412" s="40">
        <v>13</v>
      </c>
      <c r="I412" s="40">
        <v>0.41</v>
      </c>
      <c r="L412" s="40" t="str">
        <f>IF(LEFT(C412,1)="[",MID(C412,2,SEARCH("]",C412)-2),IF(LEFT(C412,1)="""",MID(C412,2,SEARCH("""",C412,2)-2),C412))</f>
        <v>carro onix 2013</v>
      </c>
      <c r="M412" s="40">
        <f>WEEKNUM(A412,2)</f>
        <v>35</v>
      </c>
    </row>
    <row r="413" spans="1:13" x14ac:dyDescent="0.25">
      <c r="A413" s="1">
        <v>41536</v>
      </c>
      <c r="B413" s="40" t="s">
        <v>9</v>
      </c>
      <c r="C413" s="40" t="s">
        <v>138</v>
      </c>
      <c r="D413" s="40" t="s">
        <v>94</v>
      </c>
      <c r="E413" s="40" t="s">
        <v>10</v>
      </c>
      <c r="F413" s="40">
        <v>0.48</v>
      </c>
      <c r="G413" s="40">
        <v>3</v>
      </c>
      <c r="H413" s="40">
        <v>14</v>
      </c>
      <c r="I413" s="40">
        <v>0.79</v>
      </c>
      <c r="L413" s="40" t="str">
        <f>IF(LEFT(C413,1)="[",MID(C413,2,SEARCH("]",C413)-2),IF(LEFT(C413,1)="""",MID(C413,2,SEARCH("""",C413,2)-2),C413))</f>
        <v>carro onix 2013</v>
      </c>
      <c r="M413" s="40">
        <f>WEEKNUM(A413,2)</f>
        <v>38</v>
      </c>
    </row>
    <row r="414" spans="1:13" x14ac:dyDescent="0.25">
      <c r="A414" s="1">
        <v>41525</v>
      </c>
      <c r="B414" s="40" t="s">
        <v>9</v>
      </c>
      <c r="C414" s="40" t="s">
        <v>138</v>
      </c>
      <c r="D414" s="40" t="s">
        <v>94</v>
      </c>
      <c r="E414" s="40" t="s">
        <v>10</v>
      </c>
      <c r="F414" s="40">
        <v>0.48</v>
      </c>
      <c r="G414" s="40">
        <v>2</v>
      </c>
      <c r="H414" s="40">
        <v>19</v>
      </c>
      <c r="I414" s="40">
        <v>0.2</v>
      </c>
      <c r="L414" s="40" t="str">
        <f>IF(LEFT(C414,1)="[",MID(C414,2,SEARCH("]",C414)-2),IF(LEFT(C414,1)="""",MID(C414,2,SEARCH("""",C414,2)-2),C414))</f>
        <v>carro onix 2013</v>
      </c>
      <c r="M414" s="40">
        <f>WEEKNUM(A414,2)</f>
        <v>36</v>
      </c>
    </row>
    <row r="415" spans="1:13" x14ac:dyDescent="0.25">
      <c r="A415" s="1">
        <v>41518</v>
      </c>
      <c r="B415" s="40" t="s">
        <v>9</v>
      </c>
      <c r="C415" s="40" t="s">
        <v>138</v>
      </c>
      <c r="D415" s="40" t="s">
        <v>94</v>
      </c>
      <c r="E415" s="40" t="s">
        <v>10</v>
      </c>
      <c r="F415" s="40">
        <v>0.48</v>
      </c>
      <c r="G415" s="40">
        <v>1</v>
      </c>
      <c r="H415" s="40">
        <v>6</v>
      </c>
      <c r="I415" s="40">
        <v>0.35</v>
      </c>
      <c r="L415" s="40" t="str">
        <f>IF(LEFT(C415,1)="[",MID(C415,2,SEARCH("]",C415)-2),IF(LEFT(C415,1)="""",MID(C415,2,SEARCH("""",C415,2)-2),C415))</f>
        <v>carro onix 2013</v>
      </c>
      <c r="M415" s="40">
        <f>WEEKNUM(A415,2)</f>
        <v>35</v>
      </c>
    </row>
    <row r="416" spans="1:13" x14ac:dyDescent="0.25">
      <c r="A416" s="1">
        <v>41524</v>
      </c>
      <c r="B416" s="40" t="s">
        <v>9</v>
      </c>
      <c r="C416" s="40" t="s">
        <v>111</v>
      </c>
      <c r="D416" s="40" t="s">
        <v>94</v>
      </c>
      <c r="E416" s="40" t="s">
        <v>10</v>
      </c>
      <c r="F416" s="40">
        <v>0.8</v>
      </c>
      <c r="G416" s="40">
        <v>3</v>
      </c>
      <c r="H416" s="40">
        <v>20</v>
      </c>
      <c r="I416" s="40">
        <v>0.71</v>
      </c>
      <c r="L416" s="40" t="str">
        <f>IF(LEFT(C416,1)="[",MID(C416,2,SEARCH("]",C416)-2),IF(LEFT(C416,1)="""",MID(C416,2,SEARCH("""",C416,2)-2),C416))</f>
        <v>carro onix 2014</v>
      </c>
      <c r="M416" s="40">
        <f>WEEKNUM(A416,2)</f>
        <v>36</v>
      </c>
    </row>
    <row r="417" spans="1:13" x14ac:dyDescent="0.25">
      <c r="A417" s="1">
        <v>41516</v>
      </c>
      <c r="B417" s="40" t="s">
        <v>9</v>
      </c>
      <c r="C417" s="40" t="s">
        <v>111</v>
      </c>
      <c r="D417" s="40" t="s">
        <v>94</v>
      </c>
      <c r="E417" s="40" t="s">
        <v>10</v>
      </c>
      <c r="F417" s="40">
        <v>0.8</v>
      </c>
      <c r="G417" s="40">
        <v>5</v>
      </c>
      <c r="H417" s="40">
        <v>24</v>
      </c>
      <c r="I417" s="40">
        <v>2.61</v>
      </c>
      <c r="L417" s="40" t="str">
        <f>IF(LEFT(C417,1)="[",MID(C417,2,SEARCH("]",C417)-2),IF(LEFT(C417,1)="""",MID(C417,2,SEARCH("""",C417,2)-2),C417))</f>
        <v>carro onix 2014</v>
      </c>
      <c r="M417" s="40">
        <f>WEEKNUM(A417,2)</f>
        <v>35</v>
      </c>
    </row>
    <row r="418" spans="1:13" x14ac:dyDescent="0.25">
      <c r="A418" s="1">
        <v>41546</v>
      </c>
      <c r="B418" s="40" t="s">
        <v>9</v>
      </c>
      <c r="C418" s="40" t="s">
        <v>111</v>
      </c>
      <c r="D418" s="40" t="s">
        <v>94</v>
      </c>
      <c r="E418" s="40" t="s">
        <v>10</v>
      </c>
      <c r="F418" s="40">
        <v>0.8</v>
      </c>
      <c r="G418" s="40">
        <v>0</v>
      </c>
      <c r="H418" s="40">
        <v>7</v>
      </c>
      <c r="I418" s="40">
        <v>0</v>
      </c>
      <c r="L418" s="40" t="str">
        <f>IF(LEFT(C418,1)="[",MID(C418,2,SEARCH("]",C418)-2),IF(LEFT(C418,1)="""",MID(C418,2,SEARCH("""",C418,2)-2),C418))</f>
        <v>carro onix 2014</v>
      </c>
      <c r="M418" s="40">
        <f>WEEKNUM(A418,2)</f>
        <v>39</v>
      </c>
    </row>
    <row r="419" spans="1:13" x14ac:dyDescent="0.25">
      <c r="A419" s="1">
        <v>41544</v>
      </c>
      <c r="B419" s="40" t="s">
        <v>9</v>
      </c>
      <c r="C419" s="40" t="s">
        <v>111</v>
      </c>
      <c r="D419" s="40" t="s">
        <v>94</v>
      </c>
      <c r="E419" s="40" t="s">
        <v>10</v>
      </c>
      <c r="F419" s="40">
        <v>0.8</v>
      </c>
      <c r="G419" s="40">
        <v>0</v>
      </c>
      <c r="H419" s="40">
        <v>7</v>
      </c>
      <c r="I419" s="40">
        <v>0</v>
      </c>
      <c r="L419" s="40" t="str">
        <f>IF(LEFT(C419,1)="[",MID(C419,2,SEARCH("]",C419)-2),IF(LEFT(C419,1)="""",MID(C419,2,SEARCH("""",C419,2)-2),C419))</f>
        <v>carro onix 2014</v>
      </c>
      <c r="M419" s="40">
        <f>WEEKNUM(A419,2)</f>
        <v>39</v>
      </c>
    </row>
    <row r="420" spans="1:13" x14ac:dyDescent="0.25">
      <c r="A420" s="1">
        <v>41523</v>
      </c>
      <c r="B420" s="40" t="s">
        <v>9</v>
      </c>
      <c r="C420" s="40" t="s">
        <v>111</v>
      </c>
      <c r="D420" s="40" t="s">
        <v>94</v>
      </c>
      <c r="E420" s="40" t="s">
        <v>10</v>
      </c>
      <c r="F420" s="40">
        <v>0.8</v>
      </c>
      <c r="G420" s="40">
        <v>10</v>
      </c>
      <c r="H420" s="40">
        <v>30</v>
      </c>
      <c r="I420" s="40">
        <v>3.34</v>
      </c>
      <c r="L420" s="40" t="str">
        <f>IF(LEFT(C420,1)="[",MID(C420,2,SEARCH("]",C420)-2),IF(LEFT(C420,1)="""",MID(C420,2,SEARCH("""",C420,2)-2),C420))</f>
        <v>carro onix 2014</v>
      </c>
      <c r="M420" s="40">
        <f>WEEKNUM(A420,2)</f>
        <v>36</v>
      </c>
    </row>
    <row r="421" spans="1:13" x14ac:dyDescent="0.25">
      <c r="A421" s="1">
        <v>41527</v>
      </c>
      <c r="B421" s="40" t="s">
        <v>9</v>
      </c>
      <c r="C421" s="40" t="s">
        <v>111</v>
      </c>
      <c r="D421" s="40" t="s">
        <v>94</v>
      </c>
      <c r="E421" s="40" t="s">
        <v>10</v>
      </c>
      <c r="F421" s="40">
        <v>0.8</v>
      </c>
      <c r="G421" s="40">
        <v>0</v>
      </c>
      <c r="H421" s="40">
        <v>26</v>
      </c>
      <c r="I421" s="40">
        <v>0</v>
      </c>
      <c r="L421" s="40" t="str">
        <f>IF(LEFT(C421,1)="[",MID(C421,2,SEARCH("]",C421)-2),IF(LEFT(C421,1)="""",MID(C421,2,SEARCH("""",C421,2)-2),C421))</f>
        <v>carro onix 2014</v>
      </c>
      <c r="M421" s="40">
        <f>WEEKNUM(A421,2)</f>
        <v>37</v>
      </c>
    </row>
    <row r="422" spans="1:13" x14ac:dyDescent="0.25">
      <c r="A422" s="1">
        <v>41514</v>
      </c>
      <c r="B422" s="40" t="s">
        <v>9</v>
      </c>
      <c r="C422" s="40" t="s">
        <v>111</v>
      </c>
      <c r="D422" s="40" t="s">
        <v>94</v>
      </c>
      <c r="E422" s="40" t="s">
        <v>10</v>
      </c>
      <c r="F422" s="40">
        <v>0.8</v>
      </c>
      <c r="G422" s="40">
        <v>3</v>
      </c>
      <c r="H422" s="40">
        <v>22</v>
      </c>
      <c r="I422" s="40">
        <v>1.21</v>
      </c>
      <c r="L422" s="40" t="str">
        <f>IF(LEFT(C422,1)="[",MID(C422,2,SEARCH("]",C422)-2),IF(LEFT(C422,1)="""",MID(C422,2,SEARCH("""",C422,2)-2),C422))</f>
        <v>carro onix 2014</v>
      </c>
      <c r="M422" s="40">
        <f>WEEKNUM(A422,2)</f>
        <v>35</v>
      </c>
    </row>
    <row r="423" spans="1:13" x14ac:dyDescent="0.25">
      <c r="A423" s="1">
        <v>41532</v>
      </c>
      <c r="B423" s="40" t="s">
        <v>9</v>
      </c>
      <c r="C423" s="40" t="s">
        <v>111</v>
      </c>
      <c r="D423" s="40" t="s">
        <v>94</v>
      </c>
      <c r="E423" s="40" t="s">
        <v>10</v>
      </c>
      <c r="F423" s="40">
        <v>0.8</v>
      </c>
      <c r="G423" s="40">
        <v>1</v>
      </c>
      <c r="H423" s="40">
        <v>14</v>
      </c>
      <c r="I423" s="40">
        <v>0.42</v>
      </c>
      <c r="L423" s="40" t="str">
        <f>IF(LEFT(C423,1)="[",MID(C423,2,SEARCH("]",C423)-2),IF(LEFT(C423,1)="""",MID(C423,2,SEARCH("""",C423,2)-2),C423))</f>
        <v>carro onix 2014</v>
      </c>
      <c r="M423" s="40">
        <f>WEEKNUM(A423,2)</f>
        <v>37</v>
      </c>
    </row>
    <row r="424" spans="1:13" x14ac:dyDescent="0.25">
      <c r="A424" s="1">
        <v>41534</v>
      </c>
      <c r="B424" s="40" t="s">
        <v>9</v>
      </c>
      <c r="C424" s="40" t="s">
        <v>111</v>
      </c>
      <c r="D424" s="40" t="s">
        <v>94</v>
      </c>
      <c r="E424" s="40" t="s">
        <v>10</v>
      </c>
      <c r="F424" s="40">
        <v>0.8</v>
      </c>
      <c r="G424" s="40">
        <v>2</v>
      </c>
      <c r="H424" s="40">
        <v>16</v>
      </c>
      <c r="I424" s="40">
        <v>0.9</v>
      </c>
      <c r="L424" s="40" t="str">
        <f>IF(LEFT(C424,1)="[",MID(C424,2,SEARCH("]",C424)-2),IF(LEFT(C424,1)="""",MID(C424,2,SEARCH("""",C424,2)-2),C424))</f>
        <v>carro onix 2014</v>
      </c>
      <c r="M424" s="40">
        <f>WEEKNUM(A424,2)</f>
        <v>38</v>
      </c>
    </row>
    <row r="425" spans="1:13" x14ac:dyDescent="0.25">
      <c r="A425" s="1">
        <v>41515</v>
      </c>
      <c r="B425" s="40" t="s">
        <v>9</v>
      </c>
      <c r="C425" s="40" t="s">
        <v>111</v>
      </c>
      <c r="D425" s="40" t="s">
        <v>94</v>
      </c>
      <c r="E425" s="40" t="s">
        <v>10</v>
      </c>
      <c r="F425" s="40">
        <v>0.8</v>
      </c>
      <c r="G425" s="40">
        <v>1</v>
      </c>
      <c r="H425" s="40">
        <v>20</v>
      </c>
      <c r="I425" s="40">
        <v>0.57999999999999996</v>
      </c>
      <c r="L425" s="40" t="str">
        <f>IF(LEFT(C425,1)="[",MID(C425,2,SEARCH("]",C425)-2),IF(LEFT(C425,1)="""",MID(C425,2,SEARCH("""",C425,2)-2),C425))</f>
        <v>carro onix 2014</v>
      </c>
      <c r="M425" s="40">
        <f>WEEKNUM(A425,2)</f>
        <v>35</v>
      </c>
    </row>
    <row r="426" spans="1:13" x14ac:dyDescent="0.25">
      <c r="A426" s="1">
        <v>41518</v>
      </c>
      <c r="B426" s="40" t="s">
        <v>9</v>
      </c>
      <c r="C426" s="40" t="s">
        <v>111</v>
      </c>
      <c r="D426" s="40" t="s">
        <v>94</v>
      </c>
      <c r="E426" s="40" t="s">
        <v>10</v>
      </c>
      <c r="F426" s="40">
        <v>0.8</v>
      </c>
      <c r="G426" s="40">
        <v>5</v>
      </c>
      <c r="H426" s="40">
        <v>29</v>
      </c>
      <c r="I426" s="40">
        <v>1.42</v>
      </c>
      <c r="L426" s="40" t="str">
        <f>IF(LEFT(C426,1)="[",MID(C426,2,SEARCH("]",C426)-2),IF(LEFT(C426,1)="""",MID(C426,2,SEARCH("""",C426,2)-2),C426))</f>
        <v>carro onix 2014</v>
      </c>
      <c r="M426" s="40">
        <f>WEEKNUM(A426,2)</f>
        <v>35</v>
      </c>
    </row>
    <row r="427" spans="1:13" x14ac:dyDescent="0.25">
      <c r="A427" s="1">
        <v>41519</v>
      </c>
      <c r="B427" s="40" t="s">
        <v>9</v>
      </c>
      <c r="C427" s="40" t="s">
        <v>111</v>
      </c>
      <c r="D427" s="40" t="s">
        <v>94</v>
      </c>
      <c r="E427" s="40" t="s">
        <v>10</v>
      </c>
      <c r="F427" s="40">
        <v>0.8</v>
      </c>
      <c r="G427" s="40">
        <v>5</v>
      </c>
      <c r="H427" s="40">
        <v>29</v>
      </c>
      <c r="I427" s="40">
        <v>1.48</v>
      </c>
      <c r="L427" s="40" t="str">
        <f>IF(LEFT(C427,1)="[",MID(C427,2,SEARCH("]",C427)-2),IF(LEFT(C427,1)="""",MID(C427,2,SEARCH("""",C427,2)-2),C427))</f>
        <v>carro onix 2014</v>
      </c>
      <c r="M427" s="40">
        <f>WEEKNUM(A427,2)</f>
        <v>36</v>
      </c>
    </row>
    <row r="428" spans="1:13" x14ac:dyDescent="0.25">
      <c r="A428" s="1">
        <v>41526</v>
      </c>
      <c r="B428" s="40" t="s">
        <v>9</v>
      </c>
      <c r="C428" s="40" t="s">
        <v>111</v>
      </c>
      <c r="D428" s="40" t="s">
        <v>94</v>
      </c>
      <c r="E428" s="40" t="s">
        <v>10</v>
      </c>
      <c r="F428" s="40">
        <v>0.8</v>
      </c>
      <c r="G428" s="40">
        <v>1</v>
      </c>
      <c r="H428" s="40">
        <v>15</v>
      </c>
      <c r="I428" s="40">
        <v>0.03</v>
      </c>
      <c r="L428" s="40" t="str">
        <f>IF(LEFT(C428,1)="[",MID(C428,2,SEARCH("]",C428)-2),IF(LEFT(C428,1)="""",MID(C428,2,SEARCH("""",C428,2)-2),C428))</f>
        <v>carro onix 2014</v>
      </c>
      <c r="M428" s="40">
        <f>WEEKNUM(A428,2)</f>
        <v>37</v>
      </c>
    </row>
    <row r="429" spans="1:13" x14ac:dyDescent="0.25">
      <c r="A429" s="1">
        <v>41541</v>
      </c>
      <c r="B429" s="40" t="s">
        <v>9</v>
      </c>
      <c r="C429" s="40" t="s">
        <v>111</v>
      </c>
      <c r="D429" s="40" t="s">
        <v>94</v>
      </c>
      <c r="E429" s="40" t="s">
        <v>10</v>
      </c>
      <c r="F429" s="40">
        <v>0.8</v>
      </c>
      <c r="G429" s="40">
        <v>6</v>
      </c>
      <c r="H429" s="40">
        <v>13</v>
      </c>
      <c r="I429" s="40">
        <v>2.48</v>
      </c>
      <c r="L429" s="40" t="str">
        <f>IF(LEFT(C429,1)="[",MID(C429,2,SEARCH("]",C429)-2),IF(LEFT(C429,1)="""",MID(C429,2,SEARCH("""",C429,2)-2),C429))</f>
        <v>carro onix 2014</v>
      </c>
      <c r="M429" s="40">
        <f>WEEKNUM(A429,2)</f>
        <v>39</v>
      </c>
    </row>
    <row r="430" spans="1:13" x14ac:dyDescent="0.25">
      <c r="A430" s="1">
        <v>41522</v>
      </c>
      <c r="B430" s="40" t="s">
        <v>9</v>
      </c>
      <c r="C430" s="40" t="s">
        <v>111</v>
      </c>
      <c r="D430" s="40" t="s">
        <v>94</v>
      </c>
      <c r="E430" s="40" t="s">
        <v>10</v>
      </c>
      <c r="F430" s="40">
        <v>0.8</v>
      </c>
      <c r="G430" s="40">
        <v>2</v>
      </c>
      <c r="H430" s="40">
        <v>21</v>
      </c>
      <c r="I430" s="40">
        <v>0.65</v>
      </c>
      <c r="L430" s="40" t="str">
        <f>IF(LEFT(C430,1)="[",MID(C430,2,SEARCH("]",C430)-2),IF(LEFT(C430,1)="""",MID(C430,2,SEARCH("""",C430,2)-2),C430))</f>
        <v>carro onix 2014</v>
      </c>
      <c r="M430" s="40">
        <f>WEEKNUM(A430,2)</f>
        <v>36</v>
      </c>
    </row>
    <row r="431" spans="1:13" x14ac:dyDescent="0.25">
      <c r="A431" s="1">
        <v>41517</v>
      </c>
      <c r="B431" s="40" t="s">
        <v>9</v>
      </c>
      <c r="C431" s="40" t="s">
        <v>111</v>
      </c>
      <c r="D431" s="40" t="s">
        <v>94</v>
      </c>
      <c r="E431" s="40" t="s">
        <v>10</v>
      </c>
      <c r="F431" s="40">
        <v>0.8</v>
      </c>
      <c r="G431" s="40">
        <v>2</v>
      </c>
      <c r="H431" s="40">
        <v>30</v>
      </c>
      <c r="I431" s="40">
        <v>0.78</v>
      </c>
      <c r="L431" s="40" t="str">
        <f>IF(LEFT(C431,1)="[",MID(C431,2,SEARCH("]",C431)-2),IF(LEFT(C431,1)="""",MID(C431,2,SEARCH("""",C431,2)-2),C431))</f>
        <v>carro onix 2014</v>
      </c>
      <c r="M431" s="40">
        <f>WEEKNUM(A431,2)</f>
        <v>35</v>
      </c>
    </row>
    <row r="432" spans="1:13" x14ac:dyDescent="0.25">
      <c r="A432" s="1">
        <v>41545</v>
      </c>
      <c r="B432" s="40" t="s">
        <v>9</v>
      </c>
      <c r="C432" s="40" t="s">
        <v>111</v>
      </c>
      <c r="D432" s="40" t="s">
        <v>94</v>
      </c>
      <c r="E432" s="40" t="s">
        <v>10</v>
      </c>
      <c r="F432" s="40">
        <v>0.8</v>
      </c>
      <c r="G432" s="40">
        <v>0</v>
      </c>
      <c r="H432" s="40">
        <v>7</v>
      </c>
      <c r="I432" s="40">
        <v>0</v>
      </c>
      <c r="L432" s="40" t="str">
        <f>IF(LEFT(C432,1)="[",MID(C432,2,SEARCH("]",C432)-2),IF(LEFT(C432,1)="""",MID(C432,2,SEARCH("""",C432,2)-2),C432))</f>
        <v>carro onix 2014</v>
      </c>
      <c r="M432" s="40">
        <f>WEEKNUM(A432,2)</f>
        <v>39</v>
      </c>
    </row>
    <row r="433" spans="1:13" x14ac:dyDescent="0.25">
      <c r="A433" s="1">
        <v>41530</v>
      </c>
      <c r="B433" s="40" t="s">
        <v>9</v>
      </c>
      <c r="C433" s="40" t="s">
        <v>111</v>
      </c>
      <c r="D433" s="40" t="s">
        <v>94</v>
      </c>
      <c r="E433" s="40" t="s">
        <v>10</v>
      </c>
      <c r="F433" s="40">
        <v>0.8</v>
      </c>
      <c r="G433" s="40">
        <v>5</v>
      </c>
      <c r="H433" s="40">
        <v>13</v>
      </c>
      <c r="I433" s="40">
        <v>2.35</v>
      </c>
      <c r="L433" s="40" t="str">
        <f>IF(LEFT(C433,1)="[",MID(C433,2,SEARCH("]",C433)-2),IF(LEFT(C433,1)="""",MID(C433,2,SEARCH("""",C433,2)-2),C433))</f>
        <v>carro onix 2014</v>
      </c>
      <c r="M433" s="40">
        <f>WEEKNUM(A433,2)</f>
        <v>37</v>
      </c>
    </row>
    <row r="434" spans="1:13" x14ac:dyDescent="0.25">
      <c r="A434" s="1">
        <v>41536</v>
      </c>
      <c r="B434" s="40" t="s">
        <v>9</v>
      </c>
      <c r="C434" s="40" t="s">
        <v>111</v>
      </c>
      <c r="D434" s="40" t="s">
        <v>94</v>
      </c>
      <c r="E434" s="40" t="s">
        <v>10</v>
      </c>
      <c r="F434" s="40">
        <v>0.8</v>
      </c>
      <c r="G434" s="40">
        <v>0</v>
      </c>
      <c r="H434" s="40">
        <v>12</v>
      </c>
      <c r="I434" s="40">
        <v>0</v>
      </c>
      <c r="L434" s="40" t="str">
        <f>IF(LEFT(C434,1)="[",MID(C434,2,SEARCH("]",C434)-2),IF(LEFT(C434,1)="""",MID(C434,2,SEARCH("""",C434,2)-2),C434))</f>
        <v>carro onix 2014</v>
      </c>
      <c r="M434" s="40">
        <f>WEEKNUM(A434,2)</f>
        <v>38</v>
      </c>
    </row>
    <row r="435" spans="1:13" x14ac:dyDescent="0.25">
      <c r="A435" s="1">
        <v>41543</v>
      </c>
      <c r="B435" s="40" t="s">
        <v>9</v>
      </c>
      <c r="C435" s="40" t="s">
        <v>111</v>
      </c>
      <c r="D435" s="40" t="s">
        <v>94</v>
      </c>
      <c r="E435" s="40" t="s">
        <v>10</v>
      </c>
      <c r="F435" s="40">
        <v>0.8</v>
      </c>
      <c r="G435" s="40">
        <v>4</v>
      </c>
      <c r="H435" s="40">
        <v>21</v>
      </c>
      <c r="I435" s="40">
        <v>1.1499999999999999</v>
      </c>
      <c r="L435" s="40" t="str">
        <f>IF(LEFT(C435,1)="[",MID(C435,2,SEARCH("]",C435)-2),IF(LEFT(C435,1)="""",MID(C435,2,SEARCH("""",C435,2)-2),C435))</f>
        <v>carro onix 2014</v>
      </c>
      <c r="M435" s="40">
        <f>WEEKNUM(A435,2)</f>
        <v>39</v>
      </c>
    </row>
    <row r="436" spans="1:13" x14ac:dyDescent="0.25">
      <c r="A436" s="1">
        <v>41528</v>
      </c>
      <c r="B436" s="40" t="s">
        <v>9</v>
      </c>
      <c r="C436" s="40" t="s">
        <v>111</v>
      </c>
      <c r="D436" s="40" t="s">
        <v>94</v>
      </c>
      <c r="E436" s="40" t="s">
        <v>10</v>
      </c>
      <c r="F436" s="40">
        <v>0.8</v>
      </c>
      <c r="G436" s="40">
        <v>4</v>
      </c>
      <c r="H436" s="40">
        <v>10</v>
      </c>
      <c r="I436" s="40">
        <v>0.95</v>
      </c>
      <c r="L436" s="40" t="str">
        <f>IF(LEFT(C436,1)="[",MID(C436,2,SEARCH("]",C436)-2),IF(LEFT(C436,1)="""",MID(C436,2,SEARCH("""",C436,2)-2),C436))</f>
        <v>carro onix 2014</v>
      </c>
      <c r="M436" s="40">
        <f>WEEKNUM(A436,2)</f>
        <v>37</v>
      </c>
    </row>
    <row r="437" spans="1:13" x14ac:dyDescent="0.25">
      <c r="A437" s="1">
        <v>41525</v>
      </c>
      <c r="B437" s="40" t="s">
        <v>9</v>
      </c>
      <c r="C437" s="40" t="s">
        <v>111</v>
      </c>
      <c r="D437" s="40" t="s">
        <v>94</v>
      </c>
      <c r="E437" s="40" t="s">
        <v>10</v>
      </c>
      <c r="F437" s="40">
        <v>0.8</v>
      </c>
      <c r="G437" s="40">
        <v>0</v>
      </c>
      <c r="H437" s="40">
        <v>22</v>
      </c>
      <c r="I437" s="40">
        <v>0</v>
      </c>
      <c r="L437" s="40" t="str">
        <f>IF(LEFT(C437,1)="[",MID(C437,2,SEARCH("]",C437)-2),IF(LEFT(C437,1)="""",MID(C437,2,SEARCH("""",C437,2)-2),C437))</f>
        <v>carro onix 2014</v>
      </c>
      <c r="M437" s="40">
        <f>WEEKNUM(A437,2)</f>
        <v>36</v>
      </c>
    </row>
    <row r="438" spans="1:13" x14ac:dyDescent="0.25">
      <c r="A438" s="1">
        <v>41538</v>
      </c>
      <c r="B438" s="40" t="s">
        <v>9</v>
      </c>
      <c r="C438" s="40" t="s">
        <v>111</v>
      </c>
      <c r="D438" s="40" t="s">
        <v>94</v>
      </c>
      <c r="E438" s="40" t="s">
        <v>10</v>
      </c>
      <c r="F438" s="40">
        <v>0.8</v>
      </c>
      <c r="G438" s="40">
        <v>1</v>
      </c>
      <c r="H438" s="40">
        <v>9</v>
      </c>
      <c r="I438" s="40">
        <v>0.61</v>
      </c>
      <c r="L438" s="40" t="str">
        <f>IF(LEFT(C438,1)="[",MID(C438,2,SEARCH("]",C438)-2),IF(LEFT(C438,1)="""",MID(C438,2,SEARCH("""",C438,2)-2),C438))</f>
        <v>carro onix 2014</v>
      </c>
      <c r="M438" s="40">
        <f>WEEKNUM(A438,2)</f>
        <v>38</v>
      </c>
    </row>
    <row r="439" spans="1:13" x14ac:dyDescent="0.25">
      <c r="A439" s="1">
        <v>41542</v>
      </c>
      <c r="B439" s="40" t="s">
        <v>9</v>
      </c>
      <c r="C439" s="40" t="s">
        <v>111</v>
      </c>
      <c r="D439" s="40" t="s">
        <v>94</v>
      </c>
      <c r="E439" s="40" t="s">
        <v>10</v>
      </c>
      <c r="F439" s="40">
        <v>0.8</v>
      </c>
      <c r="G439" s="40">
        <v>0</v>
      </c>
      <c r="H439" s="40">
        <v>7</v>
      </c>
      <c r="I439" s="40">
        <v>0</v>
      </c>
      <c r="L439" s="40" t="str">
        <f>IF(LEFT(C439,1)="[",MID(C439,2,SEARCH("]",C439)-2),IF(LEFT(C439,1)="""",MID(C439,2,SEARCH("""",C439,2)-2),C439))</f>
        <v>carro onix 2014</v>
      </c>
      <c r="M439" s="40">
        <f>WEEKNUM(A439,2)</f>
        <v>39</v>
      </c>
    </row>
    <row r="440" spans="1:13" x14ac:dyDescent="0.25">
      <c r="A440" s="1">
        <v>41529</v>
      </c>
      <c r="B440" s="40" t="s">
        <v>9</v>
      </c>
      <c r="C440" s="40" t="s">
        <v>111</v>
      </c>
      <c r="D440" s="40" t="s">
        <v>94</v>
      </c>
      <c r="E440" s="40" t="s">
        <v>10</v>
      </c>
      <c r="F440" s="40">
        <v>0.8</v>
      </c>
      <c r="G440" s="40">
        <v>1</v>
      </c>
      <c r="H440" s="40">
        <v>20</v>
      </c>
      <c r="I440" s="40">
        <v>0.26</v>
      </c>
      <c r="L440" s="40" t="str">
        <f>IF(LEFT(C440,1)="[",MID(C440,2,SEARCH("]",C440)-2),IF(LEFT(C440,1)="""",MID(C440,2,SEARCH("""",C440,2)-2),C440))</f>
        <v>carro onix 2014</v>
      </c>
      <c r="M440" s="40">
        <f>WEEKNUM(A440,2)</f>
        <v>37</v>
      </c>
    </row>
    <row r="441" spans="1:13" x14ac:dyDescent="0.25">
      <c r="A441" s="1">
        <v>41540</v>
      </c>
      <c r="B441" s="40" t="s">
        <v>9</v>
      </c>
      <c r="C441" s="40" t="s">
        <v>111</v>
      </c>
      <c r="D441" s="40" t="s">
        <v>94</v>
      </c>
      <c r="E441" s="40" t="s">
        <v>10</v>
      </c>
      <c r="F441" s="40">
        <v>0.8</v>
      </c>
      <c r="G441" s="40">
        <v>0</v>
      </c>
      <c r="H441" s="40">
        <v>19</v>
      </c>
      <c r="I441" s="40">
        <v>0</v>
      </c>
      <c r="L441" s="40" t="str">
        <f>IF(LEFT(C441,1)="[",MID(C441,2,SEARCH("]",C441)-2),IF(LEFT(C441,1)="""",MID(C441,2,SEARCH("""",C441,2)-2),C441))</f>
        <v>carro onix 2014</v>
      </c>
      <c r="M441" s="40">
        <f>WEEKNUM(A441,2)</f>
        <v>39</v>
      </c>
    </row>
    <row r="442" spans="1:13" x14ac:dyDescent="0.25">
      <c r="A442" s="1">
        <v>41539</v>
      </c>
      <c r="B442" s="40" t="s">
        <v>9</v>
      </c>
      <c r="C442" s="40" t="s">
        <v>111</v>
      </c>
      <c r="D442" s="40" t="s">
        <v>94</v>
      </c>
      <c r="E442" s="40" t="s">
        <v>10</v>
      </c>
      <c r="F442" s="40">
        <v>0.8</v>
      </c>
      <c r="G442" s="40">
        <v>1</v>
      </c>
      <c r="H442" s="40">
        <v>2</v>
      </c>
      <c r="I442" s="40">
        <v>0.32</v>
      </c>
      <c r="L442" s="40" t="str">
        <f>IF(LEFT(C442,1)="[",MID(C442,2,SEARCH("]",C442)-2),IF(LEFT(C442,1)="""",MID(C442,2,SEARCH("""",C442,2)-2),C442))</f>
        <v>carro onix 2014</v>
      </c>
      <c r="M442" s="40">
        <f>WEEKNUM(A442,2)</f>
        <v>38</v>
      </c>
    </row>
    <row r="443" spans="1:13" x14ac:dyDescent="0.25">
      <c r="A443" s="1">
        <v>41535</v>
      </c>
      <c r="B443" s="40" t="s">
        <v>9</v>
      </c>
      <c r="C443" s="40" t="s">
        <v>111</v>
      </c>
      <c r="D443" s="40" t="s">
        <v>94</v>
      </c>
      <c r="E443" s="40" t="s">
        <v>10</v>
      </c>
      <c r="F443" s="40">
        <v>0.8</v>
      </c>
      <c r="G443" s="40">
        <v>3</v>
      </c>
      <c r="H443" s="40">
        <v>31</v>
      </c>
      <c r="I443" s="40">
        <v>1.35</v>
      </c>
      <c r="L443" s="40" t="str">
        <f>IF(LEFT(C443,1)="[",MID(C443,2,SEARCH("]",C443)-2),IF(LEFT(C443,1)="""",MID(C443,2,SEARCH("""",C443,2)-2),C443))</f>
        <v>carro onix 2014</v>
      </c>
      <c r="M443" s="40">
        <f>WEEKNUM(A443,2)</f>
        <v>38</v>
      </c>
    </row>
    <row r="444" spans="1:13" x14ac:dyDescent="0.25">
      <c r="A444" s="1">
        <v>41520</v>
      </c>
      <c r="B444" s="40" t="s">
        <v>9</v>
      </c>
      <c r="C444" s="40" t="s">
        <v>111</v>
      </c>
      <c r="D444" s="40" t="s">
        <v>94</v>
      </c>
      <c r="E444" s="40" t="s">
        <v>10</v>
      </c>
      <c r="F444" s="40">
        <v>0.8</v>
      </c>
      <c r="G444" s="40">
        <v>2</v>
      </c>
      <c r="H444" s="40">
        <v>18</v>
      </c>
      <c r="I444" s="40">
        <v>0.72</v>
      </c>
      <c r="L444" s="40" t="str">
        <f>IF(LEFT(C444,1)="[",MID(C444,2,SEARCH("]",C444)-2),IF(LEFT(C444,1)="""",MID(C444,2,SEARCH("""",C444,2)-2),C444))</f>
        <v>carro onix 2014</v>
      </c>
      <c r="M444" s="40">
        <f>WEEKNUM(A444,2)</f>
        <v>36</v>
      </c>
    </row>
    <row r="445" spans="1:13" x14ac:dyDescent="0.25">
      <c r="A445" s="1">
        <v>41533</v>
      </c>
      <c r="B445" s="40" t="s">
        <v>9</v>
      </c>
      <c r="C445" s="40" t="s">
        <v>111</v>
      </c>
      <c r="D445" s="40" t="s">
        <v>94</v>
      </c>
      <c r="E445" s="40" t="s">
        <v>10</v>
      </c>
      <c r="F445" s="40">
        <v>0.8</v>
      </c>
      <c r="G445" s="40">
        <v>2</v>
      </c>
      <c r="H445" s="40">
        <v>27</v>
      </c>
      <c r="I445" s="40">
        <v>1.1299999999999999</v>
      </c>
      <c r="L445" s="40" t="str">
        <f>IF(LEFT(C445,1)="[",MID(C445,2,SEARCH("]",C445)-2),IF(LEFT(C445,1)="""",MID(C445,2,SEARCH("""",C445,2)-2),C445))</f>
        <v>carro onix 2014</v>
      </c>
      <c r="M445" s="40">
        <f>WEEKNUM(A445,2)</f>
        <v>38</v>
      </c>
    </row>
    <row r="446" spans="1:13" x14ac:dyDescent="0.25">
      <c r="A446" s="1">
        <v>41531</v>
      </c>
      <c r="B446" s="40" t="s">
        <v>9</v>
      </c>
      <c r="C446" s="40" t="s">
        <v>111</v>
      </c>
      <c r="D446" s="40" t="s">
        <v>94</v>
      </c>
      <c r="E446" s="40" t="s">
        <v>10</v>
      </c>
      <c r="F446" s="40">
        <v>0.8</v>
      </c>
      <c r="G446" s="40">
        <v>6</v>
      </c>
      <c r="H446" s="40">
        <v>25</v>
      </c>
      <c r="I446" s="40">
        <v>2.25</v>
      </c>
      <c r="L446" s="40" t="str">
        <f>IF(LEFT(C446,1)="[",MID(C446,2,SEARCH("]",C446)-2),IF(LEFT(C446,1)="""",MID(C446,2,SEARCH("""",C446,2)-2),C446))</f>
        <v>carro onix 2014</v>
      </c>
      <c r="M446" s="40">
        <f>WEEKNUM(A446,2)</f>
        <v>37</v>
      </c>
    </row>
    <row r="447" spans="1:13" x14ac:dyDescent="0.25">
      <c r="A447" s="1">
        <v>41537</v>
      </c>
      <c r="B447" s="40" t="s">
        <v>9</v>
      </c>
      <c r="C447" s="40" t="s">
        <v>111</v>
      </c>
      <c r="D447" s="40" t="s">
        <v>94</v>
      </c>
      <c r="E447" s="40" t="s">
        <v>10</v>
      </c>
      <c r="F447" s="40">
        <v>0.8</v>
      </c>
      <c r="G447" s="40">
        <v>1</v>
      </c>
      <c r="H447" s="40">
        <v>10</v>
      </c>
      <c r="I447" s="40">
        <v>0.61</v>
      </c>
      <c r="L447" s="40" t="str">
        <f>IF(LEFT(C447,1)="[",MID(C447,2,SEARCH("]",C447)-2),IF(LEFT(C447,1)="""",MID(C447,2,SEARCH("""",C447,2)-2),C447))</f>
        <v>carro onix 2014</v>
      </c>
      <c r="M447" s="40">
        <f>WEEKNUM(A447,2)</f>
        <v>38</v>
      </c>
    </row>
    <row r="448" spans="1:13" x14ac:dyDescent="0.25">
      <c r="A448" s="1">
        <v>41521</v>
      </c>
      <c r="B448" s="40" t="s">
        <v>9</v>
      </c>
      <c r="C448" s="40" t="s">
        <v>111</v>
      </c>
      <c r="D448" s="40" t="s">
        <v>94</v>
      </c>
      <c r="E448" s="40" t="s">
        <v>10</v>
      </c>
      <c r="F448" s="40">
        <v>0.8</v>
      </c>
      <c r="G448" s="40">
        <v>2</v>
      </c>
      <c r="H448" s="40">
        <v>23</v>
      </c>
      <c r="I448" s="40">
        <v>0.69</v>
      </c>
      <c r="L448" s="40" t="str">
        <f>IF(LEFT(C448,1)="[",MID(C448,2,SEARCH("]",C448)-2),IF(LEFT(C448,1)="""",MID(C448,2,SEARCH("""",C448,2)-2),C448))</f>
        <v>carro onix 2014</v>
      </c>
      <c r="M448" s="40">
        <f>WEEKNUM(A448,2)</f>
        <v>36</v>
      </c>
    </row>
    <row r="449" spans="1:13" x14ac:dyDescent="0.25">
      <c r="A449" s="1">
        <v>41533</v>
      </c>
      <c r="B449" s="40" t="s">
        <v>9</v>
      </c>
      <c r="C449" s="40" t="s">
        <v>353</v>
      </c>
      <c r="D449" s="40" t="s">
        <v>116</v>
      </c>
      <c r="E449" s="40" t="s">
        <v>10</v>
      </c>
      <c r="F449" s="40">
        <v>0.8</v>
      </c>
      <c r="G449" s="40">
        <v>1</v>
      </c>
      <c r="H449" s="40">
        <v>2</v>
      </c>
      <c r="I449" s="40">
        <v>0.16</v>
      </c>
      <c r="L449" s="40" t="str">
        <f>IF(LEFT(C449,1)="[",MID(C449,2,SEARCH("]",C449)-2),IF(LEFT(C449,1)="""",MID(C449,2,SEARCH("""",C449,2)-2),C449))</f>
        <v>carro Onix LS</v>
      </c>
      <c r="M449" s="40">
        <f>WEEKNUM(A449,2)</f>
        <v>38</v>
      </c>
    </row>
    <row r="450" spans="1:13" x14ac:dyDescent="0.25">
      <c r="A450" s="1">
        <v>41537</v>
      </c>
      <c r="B450" s="40" t="s">
        <v>9</v>
      </c>
      <c r="C450" s="40" t="s">
        <v>353</v>
      </c>
      <c r="D450" s="40" t="s">
        <v>116</v>
      </c>
      <c r="E450" s="40" t="s">
        <v>10</v>
      </c>
      <c r="F450" s="40">
        <v>0.8</v>
      </c>
      <c r="G450" s="40">
        <v>0</v>
      </c>
      <c r="H450" s="40">
        <v>5</v>
      </c>
      <c r="I450" s="40">
        <v>0</v>
      </c>
      <c r="L450" s="40" t="str">
        <f>IF(LEFT(C450,1)="[",MID(C450,2,SEARCH("]",C450)-2),IF(LEFT(C450,1)="""",MID(C450,2,SEARCH("""",C450,2)-2),C450))</f>
        <v>carro Onix LS</v>
      </c>
      <c r="M450" s="40">
        <f>WEEKNUM(A450,2)</f>
        <v>38</v>
      </c>
    </row>
    <row r="451" spans="1:13" x14ac:dyDescent="0.25">
      <c r="A451" s="1">
        <v>41515</v>
      </c>
      <c r="B451" s="40" t="s">
        <v>9</v>
      </c>
      <c r="C451" s="40" t="s">
        <v>353</v>
      </c>
      <c r="D451" s="40" t="s">
        <v>116</v>
      </c>
      <c r="E451" s="40" t="s">
        <v>10</v>
      </c>
      <c r="F451" s="40">
        <v>0.8</v>
      </c>
      <c r="G451" s="40">
        <v>0</v>
      </c>
      <c r="H451" s="40">
        <v>1</v>
      </c>
      <c r="I451" s="40">
        <v>0</v>
      </c>
      <c r="L451" s="40" t="str">
        <f>IF(LEFT(C451,1)="[",MID(C451,2,SEARCH("]",C451)-2),IF(LEFT(C451,1)="""",MID(C451,2,SEARCH("""",C451,2)-2),C451))</f>
        <v>carro Onix LS</v>
      </c>
      <c r="M451" s="40">
        <f>WEEKNUM(A451,2)</f>
        <v>35</v>
      </c>
    </row>
    <row r="452" spans="1:13" x14ac:dyDescent="0.25">
      <c r="A452" s="1">
        <v>41534</v>
      </c>
      <c r="B452" s="40" t="s">
        <v>9</v>
      </c>
      <c r="C452" s="40" t="s">
        <v>353</v>
      </c>
      <c r="D452" s="40" t="s">
        <v>116</v>
      </c>
      <c r="E452" s="40" t="s">
        <v>10</v>
      </c>
      <c r="F452" s="40">
        <v>0.8</v>
      </c>
      <c r="G452" s="40">
        <v>1</v>
      </c>
      <c r="H452" s="40">
        <v>4</v>
      </c>
      <c r="I452" s="40">
        <v>0.15</v>
      </c>
      <c r="L452" s="40" t="str">
        <f>IF(LEFT(C452,1)="[",MID(C452,2,SEARCH("]",C452)-2),IF(LEFT(C452,1)="""",MID(C452,2,SEARCH("""",C452,2)-2),C452))</f>
        <v>carro Onix LS</v>
      </c>
      <c r="M452" s="40">
        <f>WEEKNUM(A452,2)</f>
        <v>38</v>
      </c>
    </row>
    <row r="453" spans="1:13" x14ac:dyDescent="0.25">
      <c r="A453" s="1">
        <v>41530</v>
      </c>
      <c r="B453" s="40" t="s">
        <v>9</v>
      </c>
      <c r="C453" s="40" t="s">
        <v>353</v>
      </c>
      <c r="D453" s="40" t="s">
        <v>116</v>
      </c>
      <c r="E453" s="40" t="s">
        <v>10</v>
      </c>
      <c r="F453" s="40">
        <v>0.8</v>
      </c>
      <c r="G453" s="40">
        <v>2</v>
      </c>
      <c r="H453" s="40">
        <v>3</v>
      </c>
      <c r="I453" s="40">
        <v>0.84</v>
      </c>
      <c r="L453" s="40" t="str">
        <f>IF(LEFT(C453,1)="[",MID(C453,2,SEARCH("]",C453)-2),IF(LEFT(C453,1)="""",MID(C453,2,SEARCH("""",C453,2)-2),C453))</f>
        <v>carro Onix LS</v>
      </c>
      <c r="M453" s="40">
        <f>WEEKNUM(A453,2)</f>
        <v>37</v>
      </c>
    </row>
    <row r="454" spans="1:13" x14ac:dyDescent="0.25">
      <c r="A454" s="1">
        <v>41527</v>
      </c>
      <c r="B454" s="40" t="s">
        <v>9</v>
      </c>
      <c r="C454" s="40" t="s">
        <v>353</v>
      </c>
      <c r="D454" s="40" t="s">
        <v>116</v>
      </c>
      <c r="E454" s="40" t="s">
        <v>10</v>
      </c>
      <c r="F454" s="40">
        <v>0.8</v>
      </c>
      <c r="G454" s="40">
        <v>3</v>
      </c>
      <c r="H454" s="40">
        <v>3</v>
      </c>
      <c r="I454" s="40">
        <v>1.21</v>
      </c>
      <c r="L454" s="40" t="str">
        <f>IF(LEFT(C454,1)="[",MID(C454,2,SEARCH("]",C454)-2),IF(LEFT(C454,1)="""",MID(C454,2,SEARCH("""",C454,2)-2),C454))</f>
        <v>carro Onix LS</v>
      </c>
      <c r="M454" s="40">
        <f>WEEKNUM(A454,2)</f>
        <v>37</v>
      </c>
    </row>
    <row r="455" spans="1:13" x14ac:dyDescent="0.25">
      <c r="A455" s="1">
        <v>41522</v>
      </c>
      <c r="B455" s="40" t="s">
        <v>9</v>
      </c>
      <c r="C455" s="40" t="s">
        <v>353</v>
      </c>
      <c r="D455" s="40" t="s">
        <v>116</v>
      </c>
      <c r="E455" s="40" t="s">
        <v>10</v>
      </c>
      <c r="F455" s="40">
        <v>0.8</v>
      </c>
      <c r="G455" s="40">
        <v>0</v>
      </c>
      <c r="H455" s="40">
        <v>3</v>
      </c>
      <c r="I455" s="40">
        <v>0</v>
      </c>
      <c r="L455" s="40" t="str">
        <f>IF(LEFT(C455,1)="[",MID(C455,2,SEARCH("]",C455)-2),IF(LEFT(C455,1)="""",MID(C455,2,SEARCH("""",C455,2)-2),C455))</f>
        <v>carro Onix LS</v>
      </c>
      <c r="M455" s="40">
        <f>WEEKNUM(A455,2)</f>
        <v>36</v>
      </c>
    </row>
    <row r="456" spans="1:13" x14ac:dyDescent="0.25">
      <c r="A456" s="1">
        <v>41524</v>
      </c>
      <c r="B456" s="40" t="s">
        <v>9</v>
      </c>
      <c r="C456" s="40" t="s">
        <v>353</v>
      </c>
      <c r="D456" s="40" t="s">
        <v>116</v>
      </c>
      <c r="E456" s="40" t="s">
        <v>10</v>
      </c>
      <c r="F456" s="40">
        <v>0.8</v>
      </c>
      <c r="G456" s="40">
        <v>0</v>
      </c>
      <c r="H456" s="40">
        <v>4</v>
      </c>
      <c r="I456" s="40">
        <v>0</v>
      </c>
      <c r="L456" s="40" t="str">
        <f>IF(LEFT(C456,1)="[",MID(C456,2,SEARCH("]",C456)-2),IF(LEFT(C456,1)="""",MID(C456,2,SEARCH("""",C456,2)-2),C456))</f>
        <v>carro Onix LS</v>
      </c>
      <c r="M456" s="40">
        <f>WEEKNUM(A456,2)</f>
        <v>36</v>
      </c>
    </row>
    <row r="457" spans="1:13" x14ac:dyDescent="0.25">
      <c r="A457" s="1">
        <v>41528</v>
      </c>
      <c r="B457" s="40" t="s">
        <v>9</v>
      </c>
      <c r="C457" s="40" t="s">
        <v>353</v>
      </c>
      <c r="D457" s="40" t="s">
        <v>116</v>
      </c>
      <c r="E457" s="40" t="s">
        <v>10</v>
      </c>
      <c r="F457" s="40">
        <v>0.8</v>
      </c>
      <c r="G457" s="40">
        <v>0</v>
      </c>
      <c r="H457" s="40">
        <v>3</v>
      </c>
      <c r="I457" s="40">
        <v>0</v>
      </c>
      <c r="L457" s="40" t="str">
        <f>IF(LEFT(C457,1)="[",MID(C457,2,SEARCH("]",C457)-2),IF(LEFT(C457,1)="""",MID(C457,2,SEARCH("""",C457,2)-2),C457))</f>
        <v>carro Onix LS</v>
      </c>
      <c r="M457" s="40">
        <f>WEEKNUM(A457,2)</f>
        <v>37</v>
      </c>
    </row>
    <row r="458" spans="1:13" x14ac:dyDescent="0.25">
      <c r="A458" s="1">
        <v>41536</v>
      </c>
      <c r="B458" s="40" t="s">
        <v>9</v>
      </c>
      <c r="C458" s="40" t="s">
        <v>353</v>
      </c>
      <c r="D458" s="40" t="s">
        <v>116</v>
      </c>
      <c r="E458" s="40" t="s">
        <v>10</v>
      </c>
      <c r="F458" s="40">
        <v>0.8</v>
      </c>
      <c r="G458" s="40">
        <v>0</v>
      </c>
      <c r="H458" s="40">
        <v>2</v>
      </c>
      <c r="I458" s="40">
        <v>0</v>
      </c>
      <c r="L458" s="40" t="str">
        <f>IF(LEFT(C458,1)="[",MID(C458,2,SEARCH("]",C458)-2),IF(LEFT(C458,1)="""",MID(C458,2,SEARCH("""",C458,2)-2),C458))</f>
        <v>carro Onix LS</v>
      </c>
      <c r="M458" s="40">
        <f>WEEKNUM(A458,2)</f>
        <v>38</v>
      </c>
    </row>
    <row r="459" spans="1:13" x14ac:dyDescent="0.25">
      <c r="A459" s="1">
        <v>41545</v>
      </c>
      <c r="B459" s="40" t="s">
        <v>9</v>
      </c>
      <c r="C459" s="40" t="s">
        <v>353</v>
      </c>
      <c r="D459" s="40" t="s">
        <v>116</v>
      </c>
      <c r="E459" s="40" t="s">
        <v>10</v>
      </c>
      <c r="F459" s="40">
        <v>0.8</v>
      </c>
      <c r="G459" s="40">
        <v>0</v>
      </c>
      <c r="H459" s="40">
        <v>2</v>
      </c>
      <c r="I459" s="40">
        <v>0</v>
      </c>
      <c r="L459" s="40" t="str">
        <f>IF(LEFT(C459,1)="[",MID(C459,2,SEARCH("]",C459)-2),IF(LEFT(C459,1)="""",MID(C459,2,SEARCH("""",C459,2)-2),C459))</f>
        <v>carro Onix LS</v>
      </c>
      <c r="M459" s="40">
        <f>WEEKNUM(A459,2)</f>
        <v>39</v>
      </c>
    </row>
    <row r="460" spans="1:13" x14ac:dyDescent="0.25">
      <c r="A460" s="1">
        <v>41514</v>
      </c>
      <c r="B460" s="40" t="s">
        <v>9</v>
      </c>
      <c r="C460" s="40" t="s">
        <v>353</v>
      </c>
      <c r="D460" s="40" t="s">
        <v>116</v>
      </c>
      <c r="E460" s="40" t="s">
        <v>10</v>
      </c>
      <c r="F460" s="40">
        <v>0.8</v>
      </c>
      <c r="G460" s="40">
        <v>0</v>
      </c>
      <c r="H460" s="40">
        <v>1</v>
      </c>
      <c r="I460" s="40">
        <v>0</v>
      </c>
      <c r="L460" s="40" t="str">
        <f>IF(LEFT(C460,1)="[",MID(C460,2,SEARCH("]",C460)-2),IF(LEFT(C460,1)="""",MID(C460,2,SEARCH("""",C460,2)-2),C460))</f>
        <v>carro Onix LS</v>
      </c>
      <c r="M460" s="40">
        <f>WEEKNUM(A460,2)</f>
        <v>35</v>
      </c>
    </row>
    <row r="461" spans="1:13" x14ac:dyDescent="0.25">
      <c r="A461" s="1">
        <v>41523</v>
      </c>
      <c r="B461" s="40" t="s">
        <v>9</v>
      </c>
      <c r="C461" s="40" t="s">
        <v>353</v>
      </c>
      <c r="D461" s="40" t="s">
        <v>116</v>
      </c>
      <c r="E461" s="40" t="s">
        <v>10</v>
      </c>
      <c r="F461" s="40">
        <v>0.8</v>
      </c>
      <c r="G461" s="40">
        <v>0</v>
      </c>
      <c r="H461" s="40">
        <v>3</v>
      </c>
      <c r="I461" s="40">
        <v>0</v>
      </c>
      <c r="L461" s="40" t="str">
        <f>IF(LEFT(C461,1)="[",MID(C461,2,SEARCH("]",C461)-2),IF(LEFT(C461,1)="""",MID(C461,2,SEARCH("""",C461,2)-2),C461))</f>
        <v>carro Onix LS</v>
      </c>
      <c r="M461" s="40">
        <f>WEEKNUM(A461,2)</f>
        <v>36</v>
      </c>
    </row>
    <row r="462" spans="1:13" x14ac:dyDescent="0.25">
      <c r="A462" s="1">
        <v>41531</v>
      </c>
      <c r="B462" s="40" t="s">
        <v>9</v>
      </c>
      <c r="C462" s="40" t="s">
        <v>353</v>
      </c>
      <c r="D462" s="40" t="s">
        <v>116</v>
      </c>
      <c r="E462" s="40" t="s">
        <v>10</v>
      </c>
      <c r="F462" s="40">
        <v>0.8</v>
      </c>
      <c r="G462" s="40">
        <v>0</v>
      </c>
      <c r="H462" s="40">
        <v>1</v>
      </c>
      <c r="I462" s="40">
        <v>0</v>
      </c>
      <c r="L462" s="40" t="str">
        <f>IF(LEFT(C462,1)="[",MID(C462,2,SEARCH("]",C462)-2),IF(LEFT(C462,1)="""",MID(C462,2,SEARCH("""",C462,2)-2),C462))</f>
        <v>carro Onix LS</v>
      </c>
      <c r="M462" s="40">
        <f>WEEKNUM(A462,2)</f>
        <v>37</v>
      </c>
    </row>
    <row r="463" spans="1:13" x14ac:dyDescent="0.25">
      <c r="A463" s="1">
        <v>41517</v>
      </c>
      <c r="B463" s="40" t="s">
        <v>9</v>
      </c>
      <c r="C463" s="40" t="s">
        <v>353</v>
      </c>
      <c r="D463" s="40" t="s">
        <v>116</v>
      </c>
      <c r="E463" s="40" t="s">
        <v>10</v>
      </c>
      <c r="F463" s="40">
        <v>0.8</v>
      </c>
      <c r="G463" s="40">
        <v>0</v>
      </c>
      <c r="H463" s="40">
        <v>0</v>
      </c>
      <c r="I463" s="40">
        <v>0</v>
      </c>
      <c r="L463" s="40" t="str">
        <f>IF(LEFT(C463,1)="[",MID(C463,2,SEARCH("]",C463)-2),IF(LEFT(C463,1)="""",MID(C463,2,SEARCH("""",C463,2)-2),C463))</f>
        <v>carro Onix LS</v>
      </c>
      <c r="M463" s="40">
        <f>WEEKNUM(A463,2)</f>
        <v>35</v>
      </c>
    </row>
    <row r="464" spans="1:13" x14ac:dyDescent="0.25">
      <c r="A464" s="1">
        <v>41542</v>
      </c>
      <c r="B464" s="40" t="s">
        <v>9</v>
      </c>
      <c r="C464" s="40" t="s">
        <v>353</v>
      </c>
      <c r="D464" s="40" t="s">
        <v>116</v>
      </c>
      <c r="E464" s="40" t="s">
        <v>10</v>
      </c>
      <c r="F464" s="40">
        <v>0.8</v>
      </c>
      <c r="G464" s="40">
        <v>0</v>
      </c>
      <c r="H464" s="40">
        <v>1</v>
      </c>
      <c r="I464" s="40">
        <v>0</v>
      </c>
      <c r="L464" s="40" t="str">
        <f>IF(LEFT(C464,1)="[",MID(C464,2,SEARCH("]",C464)-2),IF(LEFT(C464,1)="""",MID(C464,2,SEARCH("""",C464,2)-2),C464))</f>
        <v>carro Onix LS</v>
      </c>
      <c r="M464" s="40">
        <f>WEEKNUM(A464,2)</f>
        <v>39</v>
      </c>
    </row>
    <row r="465" spans="1:13" x14ac:dyDescent="0.25">
      <c r="A465" s="1">
        <v>41525</v>
      </c>
      <c r="B465" s="40" t="s">
        <v>9</v>
      </c>
      <c r="C465" s="40" t="s">
        <v>353</v>
      </c>
      <c r="D465" s="40" t="s">
        <v>116</v>
      </c>
      <c r="E465" s="40" t="s">
        <v>10</v>
      </c>
      <c r="F465" s="40">
        <v>0.8</v>
      </c>
      <c r="G465" s="40">
        <v>0</v>
      </c>
      <c r="H465" s="40">
        <v>1</v>
      </c>
      <c r="I465" s="40">
        <v>0</v>
      </c>
      <c r="L465" s="40" t="str">
        <f>IF(LEFT(C465,1)="[",MID(C465,2,SEARCH("]",C465)-2),IF(LEFT(C465,1)="""",MID(C465,2,SEARCH("""",C465,2)-2),C465))</f>
        <v>carro Onix LS</v>
      </c>
      <c r="M465" s="40">
        <f>WEEKNUM(A465,2)</f>
        <v>36</v>
      </c>
    </row>
    <row r="466" spans="1:13" x14ac:dyDescent="0.25">
      <c r="A466" s="1">
        <v>41546</v>
      </c>
      <c r="B466" s="40" t="s">
        <v>9</v>
      </c>
      <c r="C466" s="40" t="s">
        <v>353</v>
      </c>
      <c r="D466" s="40" t="s">
        <v>116</v>
      </c>
      <c r="E466" s="40" t="s">
        <v>10</v>
      </c>
      <c r="F466" s="40">
        <v>0.8</v>
      </c>
      <c r="G466" s="40">
        <v>0</v>
      </c>
      <c r="H466" s="40">
        <v>1</v>
      </c>
      <c r="I466" s="40">
        <v>0</v>
      </c>
      <c r="L466" s="40" t="str">
        <f>IF(LEFT(C466,1)="[",MID(C466,2,SEARCH("]",C466)-2),IF(LEFT(C466,1)="""",MID(C466,2,SEARCH("""",C466,2)-2),C466))</f>
        <v>carro Onix LS</v>
      </c>
      <c r="M466" s="40">
        <f>WEEKNUM(A466,2)</f>
        <v>39</v>
      </c>
    </row>
    <row r="467" spans="1:13" x14ac:dyDescent="0.25">
      <c r="A467" s="1">
        <v>41526</v>
      </c>
      <c r="B467" s="40" t="s">
        <v>9</v>
      </c>
      <c r="C467" s="40" t="s">
        <v>353</v>
      </c>
      <c r="D467" s="40" t="s">
        <v>116</v>
      </c>
      <c r="E467" s="40" t="s">
        <v>10</v>
      </c>
      <c r="F467" s="40">
        <v>0.8</v>
      </c>
      <c r="G467" s="40">
        <v>1</v>
      </c>
      <c r="H467" s="40">
        <v>3</v>
      </c>
      <c r="I467" s="40">
        <v>0.05</v>
      </c>
      <c r="L467" s="40" t="str">
        <f>IF(LEFT(C467,1)="[",MID(C467,2,SEARCH("]",C467)-2),IF(LEFT(C467,1)="""",MID(C467,2,SEARCH("""",C467,2)-2),C467))</f>
        <v>carro Onix LS</v>
      </c>
      <c r="M467" s="40">
        <f>WEEKNUM(A467,2)</f>
        <v>37</v>
      </c>
    </row>
    <row r="468" spans="1:13" x14ac:dyDescent="0.25">
      <c r="A468" s="1">
        <v>41543</v>
      </c>
      <c r="B468" s="40" t="s">
        <v>9</v>
      </c>
      <c r="C468" s="40" t="s">
        <v>353</v>
      </c>
      <c r="D468" s="40" t="s">
        <v>116</v>
      </c>
      <c r="E468" s="40" t="s">
        <v>10</v>
      </c>
      <c r="F468" s="40">
        <v>0.8</v>
      </c>
      <c r="G468" s="40">
        <v>0</v>
      </c>
      <c r="H468" s="40">
        <v>0</v>
      </c>
      <c r="I468" s="40">
        <v>0</v>
      </c>
      <c r="L468" s="40" t="str">
        <f>IF(LEFT(C468,1)="[",MID(C468,2,SEARCH("]",C468)-2),IF(LEFT(C468,1)="""",MID(C468,2,SEARCH("""",C468,2)-2),C468))</f>
        <v>carro Onix LS</v>
      </c>
      <c r="M468" s="40">
        <f>WEEKNUM(A468,2)</f>
        <v>39</v>
      </c>
    </row>
    <row r="469" spans="1:13" x14ac:dyDescent="0.25">
      <c r="A469" s="1">
        <v>41518</v>
      </c>
      <c r="B469" s="40" t="s">
        <v>9</v>
      </c>
      <c r="C469" s="40" t="s">
        <v>353</v>
      </c>
      <c r="D469" s="40" t="s">
        <v>116</v>
      </c>
      <c r="E469" s="40" t="s">
        <v>10</v>
      </c>
      <c r="F469" s="40">
        <v>0.8</v>
      </c>
      <c r="G469" s="40">
        <v>0</v>
      </c>
      <c r="H469" s="40">
        <v>1</v>
      </c>
      <c r="I469" s="40">
        <v>0</v>
      </c>
      <c r="L469" s="40" t="str">
        <f>IF(LEFT(C469,1)="[",MID(C469,2,SEARCH("]",C469)-2),IF(LEFT(C469,1)="""",MID(C469,2,SEARCH("""",C469,2)-2),C469))</f>
        <v>carro Onix LS</v>
      </c>
      <c r="M469" s="40">
        <f>WEEKNUM(A469,2)</f>
        <v>35</v>
      </c>
    </row>
    <row r="470" spans="1:13" x14ac:dyDescent="0.25">
      <c r="A470" s="1">
        <v>41532</v>
      </c>
      <c r="B470" s="40" t="s">
        <v>9</v>
      </c>
      <c r="C470" s="40" t="s">
        <v>353</v>
      </c>
      <c r="D470" s="40" t="s">
        <v>116</v>
      </c>
      <c r="E470" s="40" t="s">
        <v>10</v>
      </c>
      <c r="F470" s="40">
        <v>0.8</v>
      </c>
      <c r="G470" s="40">
        <v>0</v>
      </c>
      <c r="H470" s="40">
        <v>1</v>
      </c>
      <c r="I470" s="40">
        <v>0</v>
      </c>
      <c r="L470" s="40" t="str">
        <f>IF(LEFT(C470,1)="[",MID(C470,2,SEARCH("]",C470)-2),IF(LEFT(C470,1)="""",MID(C470,2,SEARCH("""",C470,2)-2),C470))</f>
        <v>carro Onix LS</v>
      </c>
      <c r="M470" s="40">
        <f>WEEKNUM(A470,2)</f>
        <v>37</v>
      </c>
    </row>
    <row r="471" spans="1:13" x14ac:dyDescent="0.25">
      <c r="A471" s="1">
        <v>41519</v>
      </c>
      <c r="B471" s="40" t="s">
        <v>9</v>
      </c>
      <c r="C471" s="40" t="s">
        <v>353</v>
      </c>
      <c r="D471" s="40" t="s">
        <v>116</v>
      </c>
      <c r="E471" s="40" t="s">
        <v>10</v>
      </c>
      <c r="F471" s="40">
        <v>0.8</v>
      </c>
      <c r="G471" s="40">
        <v>1</v>
      </c>
      <c r="H471" s="40">
        <v>1</v>
      </c>
      <c r="I471" s="40">
        <v>0.64</v>
      </c>
      <c r="L471" s="40" t="str">
        <f>IF(LEFT(C471,1)="[",MID(C471,2,SEARCH("]",C471)-2),IF(LEFT(C471,1)="""",MID(C471,2,SEARCH("""",C471,2)-2),C471))</f>
        <v>carro Onix LS</v>
      </c>
      <c r="M471" s="40">
        <f>WEEKNUM(A471,2)</f>
        <v>36</v>
      </c>
    </row>
    <row r="472" spans="1:13" x14ac:dyDescent="0.25">
      <c r="A472" s="1">
        <v>41535</v>
      </c>
      <c r="B472" s="40" t="s">
        <v>9</v>
      </c>
      <c r="C472" s="40" t="s">
        <v>353</v>
      </c>
      <c r="D472" s="40" t="s">
        <v>116</v>
      </c>
      <c r="E472" s="40" t="s">
        <v>10</v>
      </c>
      <c r="F472" s="40">
        <v>0.8</v>
      </c>
      <c r="G472" s="40">
        <v>1</v>
      </c>
      <c r="H472" s="40">
        <v>4</v>
      </c>
      <c r="I472" s="40">
        <v>0.31</v>
      </c>
      <c r="L472" s="40" t="str">
        <f>IF(LEFT(C472,1)="[",MID(C472,2,SEARCH("]",C472)-2),IF(LEFT(C472,1)="""",MID(C472,2,SEARCH("""",C472,2)-2),C472))</f>
        <v>carro Onix LS</v>
      </c>
      <c r="M472" s="40">
        <f>WEEKNUM(A472,2)</f>
        <v>38</v>
      </c>
    </row>
    <row r="473" spans="1:13" x14ac:dyDescent="0.25">
      <c r="A473" s="1">
        <v>41539</v>
      </c>
      <c r="B473" s="40" t="s">
        <v>9</v>
      </c>
      <c r="C473" s="40" t="s">
        <v>353</v>
      </c>
      <c r="D473" s="40" t="s">
        <v>116</v>
      </c>
      <c r="E473" s="40" t="s">
        <v>10</v>
      </c>
      <c r="F473" s="40">
        <v>0.8</v>
      </c>
      <c r="G473" s="40">
        <v>0</v>
      </c>
      <c r="H473" s="40">
        <v>6</v>
      </c>
      <c r="I473" s="40">
        <v>0</v>
      </c>
      <c r="L473" s="40" t="str">
        <f>IF(LEFT(C473,1)="[",MID(C473,2,SEARCH("]",C473)-2),IF(LEFT(C473,1)="""",MID(C473,2,SEARCH("""",C473,2)-2),C473))</f>
        <v>carro Onix LS</v>
      </c>
      <c r="M473" s="40">
        <f>WEEKNUM(A473,2)</f>
        <v>38</v>
      </c>
    </row>
    <row r="474" spans="1:13" x14ac:dyDescent="0.25">
      <c r="A474" s="1">
        <v>41538</v>
      </c>
      <c r="B474" s="40" t="s">
        <v>9</v>
      </c>
      <c r="C474" s="40" t="s">
        <v>353</v>
      </c>
      <c r="D474" s="40" t="s">
        <v>116</v>
      </c>
      <c r="E474" s="40" t="s">
        <v>10</v>
      </c>
      <c r="F474" s="40">
        <v>0.8</v>
      </c>
      <c r="G474" s="40">
        <v>0</v>
      </c>
      <c r="H474" s="40">
        <v>2</v>
      </c>
      <c r="I474" s="40">
        <v>0</v>
      </c>
      <c r="L474" s="40" t="str">
        <f>IF(LEFT(C474,1)="[",MID(C474,2,SEARCH("]",C474)-2),IF(LEFT(C474,1)="""",MID(C474,2,SEARCH("""",C474,2)-2),C474))</f>
        <v>carro Onix LS</v>
      </c>
      <c r="M474" s="40">
        <f>WEEKNUM(A474,2)</f>
        <v>38</v>
      </c>
    </row>
    <row r="475" spans="1:13" x14ac:dyDescent="0.25">
      <c r="A475" s="1">
        <v>41529</v>
      </c>
      <c r="B475" s="40" t="s">
        <v>9</v>
      </c>
      <c r="C475" s="40" t="s">
        <v>479</v>
      </c>
      <c r="D475" s="40" t="s">
        <v>116</v>
      </c>
      <c r="E475" s="40" t="s">
        <v>10</v>
      </c>
      <c r="F475" s="40">
        <v>0.8</v>
      </c>
      <c r="G475" s="40">
        <v>0</v>
      </c>
      <c r="H475" s="40">
        <v>1</v>
      </c>
      <c r="I475" s="40">
        <v>0</v>
      </c>
      <c r="L475" s="40" t="str">
        <f>IF(LEFT(C475,1)="[",MID(C475,2,SEARCH("]",C475)-2),IF(LEFT(C475,1)="""",MID(C475,2,SEARCH("""",C475,2)-2),C475))</f>
        <v>carro onix LS 2013</v>
      </c>
      <c r="M475" s="40">
        <f>WEEKNUM(A475,2)</f>
        <v>37</v>
      </c>
    </row>
    <row r="476" spans="1:13" x14ac:dyDescent="0.25">
      <c r="A476" s="1">
        <v>41534</v>
      </c>
      <c r="B476" s="40" t="s">
        <v>9</v>
      </c>
      <c r="C476" s="40" t="s">
        <v>335</v>
      </c>
      <c r="D476" s="40" t="s">
        <v>103</v>
      </c>
      <c r="E476" s="40" t="s">
        <v>10</v>
      </c>
      <c r="F476" s="40">
        <v>0.8</v>
      </c>
      <c r="G476" s="40">
        <v>7</v>
      </c>
      <c r="H476" s="40">
        <v>21</v>
      </c>
      <c r="I476" s="40">
        <v>2.85</v>
      </c>
      <c r="L476" s="40" t="str">
        <f>IF(LEFT(C476,1)="[",MID(C476,2,SEARCH("]",C476)-2),IF(LEFT(C476,1)="""",MID(C476,2,SEARCH("""",C476,2)-2),C476))</f>
        <v>carro Onix LT</v>
      </c>
      <c r="M476" s="40">
        <f>WEEKNUM(A476,2)</f>
        <v>38</v>
      </c>
    </row>
    <row r="477" spans="1:13" x14ac:dyDescent="0.25">
      <c r="A477" s="1">
        <v>41545</v>
      </c>
      <c r="B477" s="40" t="s">
        <v>9</v>
      </c>
      <c r="C477" s="40" t="s">
        <v>335</v>
      </c>
      <c r="D477" s="40" t="s">
        <v>103</v>
      </c>
      <c r="E477" s="40" t="s">
        <v>10</v>
      </c>
      <c r="F477" s="40">
        <v>0.8</v>
      </c>
      <c r="G477" s="40">
        <v>1</v>
      </c>
      <c r="H477" s="40">
        <v>12</v>
      </c>
      <c r="I477" s="40">
        <v>0.11</v>
      </c>
      <c r="L477" s="40" t="str">
        <f>IF(LEFT(C477,1)="[",MID(C477,2,SEARCH("]",C477)-2),IF(LEFT(C477,1)="""",MID(C477,2,SEARCH("""",C477,2)-2),C477))</f>
        <v>carro Onix LT</v>
      </c>
      <c r="M477" s="40">
        <f>WEEKNUM(A477,2)</f>
        <v>39</v>
      </c>
    </row>
    <row r="478" spans="1:13" x14ac:dyDescent="0.25">
      <c r="A478" s="1">
        <v>41540</v>
      </c>
      <c r="B478" s="40" t="s">
        <v>9</v>
      </c>
      <c r="C478" s="40" t="s">
        <v>335</v>
      </c>
      <c r="D478" s="40" t="s">
        <v>103</v>
      </c>
      <c r="E478" s="40" t="s">
        <v>10</v>
      </c>
      <c r="F478" s="40">
        <v>0.8</v>
      </c>
      <c r="G478" s="40">
        <v>1</v>
      </c>
      <c r="H478" s="40">
        <v>4</v>
      </c>
      <c r="I478" s="40">
        <v>0.12</v>
      </c>
      <c r="L478" s="40" t="str">
        <f>IF(LEFT(C478,1)="[",MID(C478,2,SEARCH("]",C478)-2),IF(LEFT(C478,1)="""",MID(C478,2,SEARCH("""",C478,2)-2),C478))</f>
        <v>carro Onix LT</v>
      </c>
      <c r="M478" s="40">
        <f>WEEKNUM(A478,2)</f>
        <v>39</v>
      </c>
    </row>
    <row r="479" spans="1:13" x14ac:dyDescent="0.25">
      <c r="A479" s="1">
        <v>41521</v>
      </c>
      <c r="B479" s="40" t="s">
        <v>9</v>
      </c>
      <c r="C479" s="40" t="s">
        <v>335</v>
      </c>
      <c r="D479" s="40" t="s">
        <v>103</v>
      </c>
      <c r="E479" s="40" t="s">
        <v>10</v>
      </c>
      <c r="F479" s="40">
        <v>0.8</v>
      </c>
      <c r="G479" s="40">
        <v>0</v>
      </c>
      <c r="H479" s="40">
        <v>18</v>
      </c>
      <c r="I479" s="40">
        <v>0</v>
      </c>
      <c r="L479" s="40" t="str">
        <f>IF(LEFT(C479,1)="[",MID(C479,2,SEARCH("]",C479)-2),IF(LEFT(C479,1)="""",MID(C479,2,SEARCH("""",C479,2)-2),C479))</f>
        <v>carro Onix LT</v>
      </c>
      <c r="M479" s="40">
        <f>WEEKNUM(A479,2)</f>
        <v>36</v>
      </c>
    </row>
    <row r="480" spans="1:13" x14ac:dyDescent="0.25">
      <c r="A480" s="1">
        <v>41530</v>
      </c>
      <c r="B480" s="40" t="s">
        <v>9</v>
      </c>
      <c r="C480" s="40" t="s">
        <v>335</v>
      </c>
      <c r="D480" s="40" t="s">
        <v>103</v>
      </c>
      <c r="E480" s="40" t="s">
        <v>10</v>
      </c>
      <c r="F480" s="40">
        <v>0.8</v>
      </c>
      <c r="G480" s="40">
        <v>6</v>
      </c>
      <c r="H480" s="40">
        <v>9</v>
      </c>
      <c r="I480" s="40">
        <v>2.86</v>
      </c>
      <c r="L480" s="40" t="str">
        <f>IF(LEFT(C480,1)="[",MID(C480,2,SEARCH("]",C480)-2),IF(LEFT(C480,1)="""",MID(C480,2,SEARCH("""",C480,2)-2),C480))</f>
        <v>carro Onix LT</v>
      </c>
      <c r="M480" s="40">
        <f>WEEKNUM(A480,2)</f>
        <v>37</v>
      </c>
    </row>
    <row r="481" spans="1:13" x14ac:dyDescent="0.25">
      <c r="A481" s="1">
        <v>41538</v>
      </c>
      <c r="B481" s="40" t="s">
        <v>9</v>
      </c>
      <c r="C481" s="40" t="s">
        <v>335</v>
      </c>
      <c r="D481" s="40" t="s">
        <v>103</v>
      </c>
      <c r="E481" s="40" t="s">
        <v>10</v>
      </c>
      <c r="F481" s="40">
        <v>0.8</v>
      </c>
      <c r="G481" s="40">
        <v>0</v>
      </c>
      <c r="H481" s="40">
        <v>6</v>
      </c>
      <c r="I481" s="40">
        <v>0</v>
      </c>
      <c r="L481" s="40" t="str">
        <f>IF(LEFT(C481,1)="[",MID(C481,2,SEARCH("]",C481)-2),IF(LEFT(C481,1)="""",MID(C481,2,SEARCH("""",C481,2)-2),C481))</f>
        <v>carro Onix LT</v>
      </c>
      <c r="M481" s="40">
        <f>WEEKNUM(A481,2)</f>
        <v>38</v>
      </c>
    </row>
    <row r="482" spans="1:13" x14ac:dyDescent="0.25">
      <c r="A482" s="1">
        <v>41541</v>
      </c>
      <c r="B482" s="40" t="s">
        <v>9</v>
      </c>
      <c r="C482" s="40" t="s">
        <v>335</v>
      </c>
      <c r="D482" s="40" t="s">
        <v>103</v>
      </c>
      <c r="E482" s="40" t="s">
        <v>10</v>
      </c>
      <c r="F482" s="40">
        <v>0.8</v>
      </c>
      <c r="G482" s="40">
        <v>1</v>
      </c>
      <c r="H482" s="40">
        <v>10</v>
      </c>
      <c r="I482" s="40">
        <v>0.08</v>
      </c>
      <c r="L482" s="40" t="str">
        <f>IF(LEFT(C482,1)="[",MID(C482,2,SEARCH("]",C482)-2),IF(LEFT(C482,1)="""",MID(C482,2,SEARCH("""",C482,2)-2),C482))</f>
        <v>carro Onix LT</v>
      </c>
      <c r="M482" s="40">
        <f>WEEKNUM(A482,2)</f>
        <v>39</v>
      </c>
    </row>
    <row r="483" spans="1:13" x14ac:dyDescent="0.25">
      <c r="A483" s="1">
        <v>41515</v>
      </c>
      <c r="B483" s="40" t="s">
        <v>9</v>
      </c>
      <c r="C483" s="40" t="s">
        <v>335</v>
      </c>
      <c r="D483" s="40" t="s">
        <v>103</v>
      </c>
      <c r="E483" s="40" t="s">
        <v>10</v>
      </c>
      <c r="F483" s="40">
        <v>0.8</v>
      </c>
      <c r="G483" s="40">
        <v>4</v>
      </c>
      <c r="H483" s="40">
        <v>10</v>
      </c>
      <c r="I483" s="40">
        <v>0.88</v>
      </c>
      <c r="L483" s="40" t="str">
        <f>IF(LEFT(C483,1)="[",MID(C483,2,SEARCH("]",C483)-2),IF(LEFT(C483,1)="""",MID(C483,2,SEARCH("""",C483,2)-2),C483))</f>
        <v>carro Onix LT</v>
      </c>
      <c r="M483" s="40">
        <f>WEEKNUM(A483,2)</f>
        <v>35</v>
      </c>
    </row>
    <row r="484" spans="1:13" x14ac:dyDescent="0.25">
      <c r="A484" s="1">
        <v>41537</v>
      </c>
      <c r="B484" s="40" t="s">
        <v>9</v>
      </c>
      <c r="C484" s="40" t="s">
        <v>335</v>
      </c>
      <c r="D484" s="40" t="s">
        <v>103</v>
      </c>
      <c r="E484" s="40" t="s">
        <v>10</v>
      </c>
      <c r="F484" s="40">
        <v>0.8</v>
      </c>
      <c r="G484" s="40">
        <v>2</v>
      </c>
      <c r="H484" s="40">
        <v>14</v>
      </c>
      <c r="I484" s="40">
        <v>1.23</v>
      </c>
      <c r="L484" s="40" t="str">
        <f>IF(LEFT(C484,1)="[",MID(C484,2,SEARCH("]",C484)-2),IF(LEFT(C484,1)="""",MID(C484,2,SEARCH("""",C484,2)-2),C484))</f>
        <v>carro Onix LT</v>
      </c>
      <c r="M484" s="40">
        <f>WEEKNUM(A484,2)</f>
        <v>38</v>
      </c>
    </row>
    <row r="485" spans="1:13" x14ac:dyDescent="0.25">
      <c r="A485" s="1">
        <v>41542</v>
      </c>
      <c r="B485" s="40" t="s">
        <v>9</v>
      </c>
      <c r="C485" s="40" t="s">
        <v>335</v>
      </c>
      <c r="D485" s="40" t="s">
        <v>103</v>
      </c>
      <c r="E485" s="40" t="s">
        <v>10</v>
      </c>
      <c r="F485" s="40">
        <v>0.8</v>
      </c>
      <c r="G485" s="40">
        <v>0</v>
      </c>
      <c r="H485" s="40">
        <v>5</v>
      </c>
      <c r="I485" s="40">
        <v>0</v>
      </c>
      <c r="L485" s="40" t="str">
        <f>IF(LEFT(C485,1)="[",MID(C485,2,SEARCH("]",C485)-2),IF(LEFT(C485,1)="""",MID(C485,2,SEARCH("""",C485,2)-2),C485))</f>
        <v>carro Onix LT</v>
      </c>
      <c r="M485" s="40">
        <f>WEEKNUM(A485,2)</f>
        <v>39</v>
      </c>
    </row>
    <row r="486" spans="1:13" x14ac:dyDescent="0.25">
      <c r="A486" s="1">
        <v>41536</v>
      </c>
      <c r="B486" s="40" t="s">
        <v>9</v>
      </c>
      <c r="C486" s="40" t="s">
        <v>335</v>
      </c>
      <c r="D486" s="40" t="s">
        <v>103</v>
      </c>
      <c r="E486" s="40" t="s">
        <v>10</v>
      </c>
      <c r="F486" s="40">
        <v>0.8</v>
      </c>
      <c r="G486" s="40">
        <v>6</v>
      </c>
      <c r="H486" s="40">
        <v>16</v>
      </c>
      <c r="I486" s="40">
        <v>2.78</v>
      </c>
      <c r="L486" s="40" t="str">
        <f>IF(LEFT(C486,1)="[",MID(C486,2,SEARCH("]",C486)-2),IF(LEFT(C486,1)="""",MID(C486,2,SEARCH("""",C486,2)-2),C486))</f>
        <v>carro Onix LT</v>
      </c>
      <c r="M486" s="40">
        <f>WEEKNUM(A486,2)</f>
        <v>38</v>
      </c>
    </row>
    <row r="487" spans="1:13" x14ac:dyDescent="0.25">
      <c r="A487" s="1">
        <v>41527</v>
      </c>
      <c r="B487" s="40" t="s">
        <v>9</v>
      </c>
      <c r="C487" s="40" t="s">
        <v>335</v>
      </c>
      <c r="D487" s="40" t="s">
        <v>103</v>
      </c>
      <c r="E487" s="40" t="s">
        <v>10</v>
      </c>
      <c r="F487" s="40">
        <v>0.8</v>
      </c>
      <c r="G487" s="40">
        <v>4</v>
      </c>
      <c r="H487" s="40">
        <v>9</v>
      </c>
      <c r="I487" s="40">
        <v>0.43</v>
      </c>
      <c r="L487" s="40" t="str">
        <f>IF(LEFT(C487,1)="[",MID(C487,2,SEARCH("]",C487)-2),IF(LEFT(C487,1)="""",MID(C487,2,SEARCH("""",C487,2)-2),C487))</f>
        <v>carro Onix LT</v>
      </c>
      <c r="M487" s="40">
        <f>WEEKNUM(A487,2)</f>
        <v>37</v>
      </c>
    </row>
    <row r="488" spans="1:13" x14ac:dyDescent="0.25">
      <c r="A488" s="1">
        <v>41544</v>
      </c>
      <c r="B488" s="40" t="s">
        <v>9</v>
      </c>
      <c r="C488" s="40" t="s">
        <v>335</v>
      </c>
      <c r="D488" s="40" t="s">
        <v>103</v>
      </c>
      <c r="E488" s="40" t="s">
        <v>10</v>
      </c>
      <c r="F488" s="40">
        <v>0.8</v>
      </c>
      <c r="G488" s="40">
        <v>2</v>
      </c>
      <c r="H488" s="40">
        <v>13</v>
      </c>
      <c r="I488" s="40">
        <v>0.71</v>
      </c>
      <c r="L488" s="40" t="str">
        <f>IF(LEFT(C488,1)="[",MID(C488,2,SEARCH("]",C488)-2),IF(LEFT(C488,1)="""",MID(C488,2,SEARCH("""",C488,2)-2),C488))</f>
        <v>carro Onix LT</v>
      </c>
      <c r="M488" s="40">
        <f>WEEKNUM(A488,2)</f>
        <v>39</v>
      </c>
    </row>
    <row r="489" spans="1:13" x14ac:dyDescent="0.25">
      <c r="A489" s="1">
        <v>41531</v>
      </c>
      <c r="B489" s="40" t="s">
        <v>9</v>
      </c>
      <c r="C489" s="40" t="s">
        <v>335</v>
      </c>
      <c r="D489" s="40" t="s">
        <v>103</v>
      </c>
      <c r="E489" s="40" t="s">
        <v>10</v>
      </c>
      <c r="F489" s="40">
        <v>0.8</v>
      </c>
      <c r="G489" s="40">
        <v>10</v>
      </c>
      <c r="H489" s="40">
        <v>18</v>
      </c>
      <c r="I489" s="40">
        <v>2.1800000000000002</v>
      </c>
      <c r="L489" s="40" t="str">
        <f>IF(LEFT(C489,1)="[",MID(C489,2,SEARCH("]",C489)-2),IF(LEFT(C489,1)="""",MID(C489,2,SEARCH("""",C489,2)-2),C489))</f>
        <v>carro Onix LT</v>
      </c>
      <c r="M489" s="40">
        <f>WEEKNUM(A489,2)</f>
        <v>37</v>
      </c>
    </row>
    <row r="490" spans="1:13" x14ac:dyDescent="0.25">
      <c r="A490" s="1">
        <v>41529</v>
      </c>
      <c r="B490" s="40" t="s">
        <v>9</v>
      </c>
      <c r="C490" s="40" t="s">
        <v>335</v>
      </c>
      <c r="D490" s="40" t="s">
        <v>103</v>
      </c>
      <c r="E490" s="40" t="s">
        <v>10</v>
      </c>
      <c r="F490" s="40">
        <v>0.8</v>
      </c>
      <c r="G490" s="40">
        <v>3</v>
      </c>
      <c r="H490" s="40">
        <v>14</v>
      </c>
      <c r="I490" s="40">
        <v>0.88</v>
      </c>
      <c r="L490" s="40" t="str">
        <f>IF(LEFT(C490,1)="[",MID(C490,2,SEARCH("]",C490)-2),IF(LEFT(C490,1)="""",MID(C490,2,SEARCH("""",C490,2)-2),C490))</f>
        <v>carro Onix LT</v>
      </c>
      <c r="M490" s="40">
        <f>WEEKNUM(A490,2)</f>
        <v>37</v>
      </c>
    </row>
    <row r="491" spans="1:13" x14ac:dyDescent="0.25">
      <c r="A491" s="1">
        <v>41539</v>
      </c>
      <c r="B491" s="40" t="s">
        <v>9</v>
      </c>
      <c r="C491" s="40" t="s">
        <v>335</v>
      </c>
      <c r="D491" s="40" t="s">
        <v>103</v>
      </c>
      <c r="E491" s="40" t="s">
        <v>10</v>
      </c>
      <c r="F491" s="40">
        <v>0.8</v>
      </c>
      <c r="G491" s="40">
        <v>0</v>
      </c>
      <c r="H491" s="40">
        <v>9</v>
      </c>
      <c r="I491" s="40">
        <v>0</v>
      </c>
      <c r="L491" s="40" t="str">
        <f>IF(LEFT(C491,1)="[",MID(C491,2,SEARCH("]",C491)-2),IF(LEFT(C491,1)="""",MID(C491,2,SEARCH("""",C491,2)-2),C491))</f>
        <v>carro Onix LT</v>
      </c>
      <c r="M491" s="40">
        <f>WEEKNUM(A491,2)</f>
        <v>38</v>
      </c>
    </row>
    <row r="492" spans="1:13" x14ac:dyDescent="0.25">
      <c r="A492" s="1">
        <v>41528</v>
      </c>
      <c r="B492" s="40" t="s">
        <v>9</v>
      </c>
      <c r="C492" s="40" t="s">
        <v>335</v>
      </c>
      <c r="D492" s="40" t="s">
        <v>103</v>
      </c>
      <c r="E492" s="40" t="s">
        <v>10</v>
      </c>
      <c r="F492" s="40">
        <v>0.8</v>
      </c>
      <c r="G492" s="40">
        <v>1</v>
      </c>
      <c r="H492" s="40">
        <v>5</v>
      </c>
      <c r="I492" s="40">
        <v>0.03</v>
      </c>
      <c r="L492" s="40" t="str">
        <f>IF(LEFT(C492,1)="[",MID(C492,2,SEARCH("]",C492)-2),IF(LEFT(C492,1)="""",MID(C492,2,SEARCH("""",C492,2)-2),C492))</f>
        <v>carro Onix LT</v>
      </c>
      <c r="M492" s="40">
        <f>WEEKNUM(A492,2)</f>
        <v>37</v>
      </c>
    </row>
    <row r="493" spans="1:13" x14ac:dyDescent="0.25">
      <c r="A493" s="1">
        <v>41526</v>
      </c>
      <c r="B493" s="40" t="s">
        <v>9</v>
      </c>
      <c r="C493" s="40" t="s">
        <v>335</v>
      </c>
      <c r="D493" s="40" t="s">
        <v>103</v>
      </c>
      <c r="E493" s="40" t="s">
        <v>10</v>
      </c>
      <c r="F493" s="40">
        <v>0.8</v>
      </c>
      <c r="G493" s="40">
        <v>5</v>
      </c>
      <c r="H493" s="40">
        <v>9</v>
      </c>
      <c r="I493" s="40">
        <v>1.4</v>
      </c>
      <c r="L493" s="40" t="str">
        <f>IF(LEFT(C493,1)="[",MID(C493,2,SEARCH("]",C493)-2),IF(LEFT(C493,1)="""",MID(C493,2,SEARCH("""",C493,2)-2),C493))</f>
        <v>carro Onix LT</v>
      </c>
      <c r="M493" s="40">
        <f>WEEKNUM(A493,2)</f>
        <v>37</v>
      </c>
    </row>
    <row r="494" spans="1:13" x14ac:dyDescent="0.25">
      <c r="A494" s="1">
        <v>41516</v>
      </c>
      <c r="B494" s="40" t="s">
        <v>9</v>
      </c>
      <c r="C494" s="40" t="s">
        <v>335</v>
      </c>
      <c r="D494" s="40" t="s">
        <v>103</v>
      </c>
      <c r="E494" s="40" t="s">
        <v>10</v>
      </c>
      <c r="F494" s="40">
        <v>0.8</v>
      </c>
      <c r="G494" s="40">
        <v>2</v>
      </c>
      <c r="H494" s="40">
        <v>9</v>
      </c>
      <c r="I494" s="40">
        <v>0.87</v>
      </c>
      <c r="L494" s="40" t="str">
        <f>IF(LEFT(C494,1)="[",MID(C494,2,SEARCH("]",C494)-2),IF(LEFT(C494,1)="""",MID(C494,2,SEARCH("""",C494,2)-2),C494))</f>
        <v>carro Onix LT</v>
      </c>
      <c r="M494" s="40">
        <f>WEEKNUM(A494,2)</f>
        <v>35</v>
      </c>
    </row>
    <row r="495" spans="1:13" x14ac:dyDescent="0.25">
      <c r="A495" s="1">
        <v>41524</v>
      </c>
      <c r="B495" s="40" t="s">
        <v>9</v>
      </c>
      <c r="C495" s="40" t="s">
        <v>335</v>
      </c>
      <c r="D495" s="40" t="s">
        <v>103</v>
      </c>
      <c r="E495" s="40" t="s">
        <v>10</v>
      </c>
      <c r="F495" s="40">
        <v>0.8</v>
      </c>
      <c r="G495" s="40">
        <v>2</v>
      </c>
      <c r="H495" s="40">
        <v>18</v>
      </c>
      <c r="I495" s="40">
        <v>0.4</v>
      </c>
      <c r="L495" s="40" t="str">
        <f>IF(LEFT(C495,1)="[",MID(C495,2,SEARCH("]",C495)-2),IF(LEFT(C495,1)="""",MID(C495,2,SEARCH("""",C495,2)-2),C495))</f>
        <v>carro Onix LT</v>
      </c>
      <c r="M495" s="40">
        <f>WEEKNUM(A495,2)</f>
        <v>36</v>
      </c>
    </row>
    <row r="496" spans="1:13" x14ac:dyDescent="0.25">
      <c r="A496" s="1">
        <v>41535</v>
      </c>
      <c r="B496" s="40" t="s">
        <v>9</v>
      </c>
      <c r="C496" s="40" t="s">
        <v>335</v>
      </c>
      <c r="D496" s="40" t="s">
        <v>103</v>
      </c>
      <c r="E496" s="40" t="s">
        <v>10</v>
      </c>
      <c r="F496" s="40">
        <v>0.8</v>
      </c>
      <c r="G496" s="40">
        <v>1</v>
      </c>
      <c r="H496" s="40">
        <v>18</v>
      </c>
      <c r="I496" s="40">
        <v>0.23</v>
      </c>
      <c r="L496" s="40" t="str">
        <f>IF(LEFT(C496,1)="[",MID(C496,2,SEARCH("]",C496)-2),IF(LEFT(C496,1)="""",MID(C496,2,SEARCH("""",C496,2)-2),C496))</f>
        <v>carro Onix LT</v>
      </c>
      <c r="M496" s="40">
        <f>WEEKNUM(A496,2)</f>
        <v>38</v>
      </c>
    </row>
    <row r="497" spans="1:13" x14ac:dyDescent="0.25">
      <c r="A497" s="1">
        <v>41519</v>
      </c>
      <c r="B497" s="40" t="s">
        <v>9</v>
      </c>
      <c r="C497" s="40" t="s">
        <v>335</v>
      </c>
      <c r="D497" s="40" t="s">
        <v>103</v>
      </c>
      <c r="E497" s="40" t="s">
        <v>10</v>
      </c>
      <c r="F497" s="40">
        <v>0.8</v>
      </c>
      <c r="G497" s="40">
        <v>1</v>
      </c>
      <c r="H497" s="40">
        <v>16</v>
      </c>
      <c r="I497" s="40">
        <v>0.21</v>
      </c>
      <c r="L497" s="40" t="str">
        <f>IF(LEFT(C497,1)="[",MID(C497,2,SEARCH("]",C497)-2),IF(LEFT(C497,1)="""",MID(C497,2,SEARCH("""",C497,2)-2),C497))</f>
        <v>carro Onix LT</v>
      </c>
      <c r="M497" s="40">
        <f>WEEKNUM(A497,2)</f>
        <v>36</v>
      </c>
    </row>
    <row r="498" spans="1:13" x14ac:dyDescent="0.25">
      <c r="A498" s="1">
        <v>41532</v>
      </c>
      <c r="B498" s="40" t="s">
        <v>9</v>
      </c>
      <c r="C498" s="40" t="s">
        <v>335</v>
      </c>
      <c r="D498" s="40" t="s">
        <v>103</v>
      </c>
      <c r="E498" s="40" t="s">
        <v>10</v>
      </c>
      <c r="F498" s="40">
        <v>0.8</v>
      </c>
      <c r="G498" s="40">
        <v>5</v>
      </c>
      <c r="H498" s="40">
        <v>19</v>
      </c>
      <c r="I498" s="40">
        <v>1.37</v>
      </c>
      <c r="L498" s="40" t="str">
        <f>IF(LEFT(C498,1)="[",MID(C498,2,SEARCH("]",C498)-2),IF(LEFT(C498,1)="""",MID(C498,2,SEARCH("""",C498,2)-2),C498))</f>
        <v>carro Onix LT</v>
      </c>
      <c r="M498" s="40">
        <f>WEEKNUM(A498,2)</f>
        <v>37</v>
      </c>
    </row>
    <row r="499" spans="1:13" x14ac:dyDescent="0.25">
      <c r="A499" s="1">
        <v>41546</v>
      </c>
      <c r="B499" s="40" t="s">
        <v>9</v>
      </c>
      <c r="C499" s="40" t="s">
        <v>335</v>
      </c>
      <c r="D499" s="40" t="s">
        <v>103</v>
      </c>
      <c r="E499" s="40" t="s">
        <v>10</v>
      </c>
      <c r="F499" s="40">
        <v>0.8</v>
      </c>
      <c r="G499" s="40">
        <v>0</v>
      </c>
      <c r="H499" s="40">
        <v>7</v>
      </c>
      <c r="I499" s="40">
        <v>0</v>
      </c>
      <c r="L499" s="40" t="str">
        <f>IF(LEFT(C499,1)="[",MID(C499,2,SEARCH("]",C499)-2),IF(LEFT(C499,1)="""",MID(C499,2,SEARCH("""",C499,2)-2),C499))</f>
        <v>carro Onix LT</v>
      </c>
      <c r="M499" s="40">
        <f>WEEKNUM(A499,2)</f>
        <v>39</v>
      </c>
    </row>
    <row r="500" spans="1:13" x14ac:dyDescent="0.25">
      <c r="A500" s="1">
        <v>41522</v>
      </c>
      <c r="B500" s="40" t="s">
        <v>9</v>
      </c>
      <c r="C500" s="40" t="s">
        <v>335</v>
      </c>
      <c r="D500" s="40" t="s">
        <v>103</v>
      </c>
      <c r="E500" s="40" t="s">
        <v>10</v>
      </c>
      <c r="F500" s="40">
        <v>0.8</v>
      </c>
      <c r="G500" s="40">
        <v>0</v>
      </c>
      <c r="H500" s="40">
        <v>9</v>
      </c>
      <c r="I500" s="40">
        <v>0</v>
      </c>
      <c r="L500" s="40" t="str">
        <f>IF(LEFT(C500,1)="[",MID(C500,2,SEARCH("]",C500)-2),IF(LEFT(C500,1)="""",MID(C500,2,SEARCH("""",C500,2)-2),C500))</f>
        <v>carro Onix LT</v>
      </c>
      <c r="M500" s="40">
        <f>WEEKNUM(A500,2)</f>
        <v>36</v>
      </c>
    </row>
    <row r="501" spans="1:13" x14ac:dyDescent="0.25">
      <c r="A501" s="1">
        <v>41520</v>
      </c>
      <c r="B501" s="40" t="s">
        <v>9</v>
      </c>
      <c r="C501" s="40" t="s">
        <v>335</v>
      </c>
      <c r="D501" s="40" t="s">
        <v>103</v>
      </c>
      <c r="E501" s="40" t="s">
        <v>10</v>
      </c>
      <c r="F501" s="40">
        <v>0.8</v>
      </c>
      <c r="G501" s="40">
        <v>2</v>
      </c>
      <c r="H501" s="40">
        <v>10</v>
      </c>
      <c r="I501" s="40">
        <v>0.14000000000000001</v>
      </c>
      <c r="L501" s="40" t="str">
        <f>IF(LEFT(C501,1)="[",MID(C501,2,SEARCH("]",C501)-2),IF(LEFT(C501,1)="""",MID(C501,2,SEARCH("""",C501,2)-2),C501))</f>
        <v>carro Onix LT</v>
      </c>
      <c r="M501" s="40">
        <f>WEEKNUM(A501,2)</f>
        <v>36</v>
      </c>
    </row>
    <row r="502" spans="1:13" x14ac:dyDescent="0.25">
      <c r="A502" s="1">
        <v>41517</v>
      </c>
      <c r="B502" s="40" t="s">
        <v>9</v>
      </c>
      <c r="C502" s="40" t="s">
        <v>335</v>
      </c>
      <c r="D502" s="40" t="s">
        <v>103</v>
      </c>
      <c r="E502" s="40" t="s">
        <v>10</v>
      </c>
      <c r="F502" s="40">
        <v>0.8</v>
      </c>
      <c r="G502" s="40">
        <v>1</v>
      </c>
      <c r="H502" s="40">
        <v>7</v>
      </c>
      <c r="I502" s="40">
        <v>0.47</v>
      </c>
      <c r="L502" s="40" t="str">
        <f>IF(LEFT(C502,1)="[",MID(C502,2,SEARCH("]",C502)-2),IF(LEFT(C502,1)="""",MID(C502,2,SEARCH("""",C502,2)-2),C502))</f>
        <v>carro Onix LT</v>
      </c>
      <c r="M502" s="40">
        <f>WEEKNUM(A502,2)</f>
        <v>35</v>
      </c>
    </row>
    <row r="503" spans="1:13" x14ac:dyDescent="0.25">
      <c r="A503" s="1">
        <v>41523</v>
      </c>
      <c r="B503" s="40" t="s">
        <v>9</v>
      </c>
      <c r="C503" s="40" t="s">
        <v>335</v>
      </c>
      <c r="D503" s="40" t="s">
        <v>103</v>
      </c>
      <c r="E503" s="40" t="s">
        <v>10</v>
      </c>
      <c r="F503" s="40">
        <v>0.8</v>
      </c>
      <c r="G503" s="40">
        <v>2</v>
      </c>
      <c r="H503" s="40">
        <v>9</v>
      </c>
      <c r="I503" s="40">
        <v>0.18</v>
      </c>
      <c r="L503" s="40" t="str">
        <f>IF(LEFT(C503,1)="[",MID(C503,2,SEARCH("]",C503)-2),IF(LEFT(C503,1)="""",MID(C503,2,SEARCH("""",C503,2)-2),C503))</f>
        <v>carro Onix LT</v>
      </c>
      <c r="M503" s="40">
        <f>WEEKNUM(A503,2)</f>
        <v>36</v>
      </c>
    </row>
    <row r="504" spans="1:13" x14ac:dyDescent="0.25">
      <c r="A504" s="1">
        <v>41533</v>
      </c>
      <c r="B504" s="40" t="s">
        <v>9</v>
      </c>
      <c r="C504" s="40" t="s">
        <v>335</v>
      </c>
      <c r="D504" s="40" t="s">
        <v>103</v>
      </c>
      <c r="E504" s="40" t="s">
        <v>10</v>
      </c>
      <c r="F504" s="40">
        <v>0.8</v>
      </c>
      <c r="G504" s="40">
        <v>4</v>
      </c>
      <c r="H504" s="40">
        <v>20</v>
      </c>
      <c r="I504" s="40">
        <v>1.24</v>
      </c>
      <c r="L504" s="40" t="str">
        <f>IF(LEFT(C504,1)="[",MID(C504,2,SEARCH("]",C504)-2),IF(LEFT(C504,1)="""",MID(C504,2,SEARCH("""",C504,2)-2),C504))</f>
        <v>carro Onix LT</v>
      </c>
      <c r="M504" s="40">
        <f>WEEKNUM(A504,2)</f>
        <v>38</v>
      </c>
    </row>
    <row r="505" spans="1:13" x14ac:dyDescent="0.25">
      <c r="A505" s="1">
        <v>41514</v>
      </c>
      <c r="B505" s="40" t="s">
        <v>9</v>
      </c>
      <c r="C505" s="40" t="s">
        <v>335</v>
      </c>
      <c r="D505" s="40" t="s">
        <v>103</v>
      </c>
      <c r="E505" s="40" t="s">
        <v>10</v>
      </c>
      <c r="F505" s="40">
        <v>0.8</v>
      </c>
      <c r="G505" s="40">
        <v>9</v>
      </c>
      <c r="H505" s="40">
        <v>25</v>
      </c>
      <c r="I505" s="40">
        <v>2.91</v>
      </c>
      <c r="L505" s="40" t="str">
        <f>IF(LEFT(C505,1)="[",MID(C505,2,SEARCH("]",C505)-2),IF(LEFT(C505,1)="""",MID(C505,2,SEARCH("""",C505,2)-2),C505))</f>
        <v>carro Onix LT</v>
      </c>
      <c r="M505" s="40">
        <f>WEEKNUM(A505,2)</f>
        <v>35</v>
      </c>
    </row>
    <row r="506" spans="1:13" x14ac:dyDescent="0.25">
      <c r="A506" s="1">
        <v>41543</v>
      </c>
      <c r="B506" s="40" t="s">
        <v>9</v>
      </c>
      <c r="C506" s="40" t="s">
        <v>335</v>
      </c>
      <c r="D506" s="40" t="s">
        <v>103</v>
      </c>
      <c r="E506" s="40" t="s">
        <v>10</v>
      </c>
      <c r="F506" s="40">
        <v>0.8</v>
      </c>
      <c r="G506" s="40">
        <v>0</v>
      </c>
      <c r="H506" s="40">
        <v>5</v>
      </c>
      <c r="I506" s="40">
        <v>0</v>
      </c>
      <c r="L506" s="40" t="str">
        <f>IF(LEFT(C506,1)="[",MID(C506,2,SEARCH("]",C506)-2),IF(LEFT(C506,1)="""",MID(C506,2,SEARCH("""",C506,2)-2),C506))</f>
        <v>carro Onix LT</v>
      </c>
      <c r="M506" s="40">
        <f>WEEKNUM(A506,2)</f>
        <v>39</v>
      </c>
    </row>
    <row r="507" spans="1:13" x14ac:dyDescent="0.25">
      <c r="A507" s="1">
        <v>41525</v>
      </c>
      <c r="B507" s="40" t="s">
        <v>9</v>
      </c>
      <c r="C507" s="40" t="s">
        <v>335</v>
      </c>
      <c r="D507" s="40" t="s">
        <v>103</v>
      </c>
      <c r="E507" s="40" t="s">
        <v>10</v>
      </c>
      <c r="F507" s="40">
        <v>0.8</v>
      </c>
      <c r="G507" s="40">
        <v>1</v>
      </c>
      <c r="H507" s="40">
        <v>13</v>
      </c>
      <c r="I507" s="40">
        <v>0.34</v>
      </c>
      <c r="L507" s="40" t="str">
        <f>IF(LEFT(C507,1)="[",MID(C507,2,SEARCH("]",C507)-2),IF(LEFT(C507,1)="""",MID(C507,2,SEARCH("""",C507,2)-2),C507))</f>
        <v>carro Onix LT</v>
      </c>
      <c r="M507" s="40">
        <f>WEEKNUM(A507,2)</f>
        <v>36</v>
      </c>
    </row>
    <row r="508" spans="1:13" x14ac:dyDescent="0.25">
      <c r="A508" s="1">
        <v>41518</v>
      </c>
      <c r="B508" s="40" t="s">
        <v>9</v>
      </c>
      <c r="C508" s="40" t="s">
        <v>335</v>
      </c>
      <c r="D508" s="40" t="s">
        <v>103</v>
      </c>
      <c r="E508" s="40" t="s">
        <v>10</v>
      </c>
      <c r="F508" s="40">
        <v>0.8</v>
      </c>
      <c r="G508" s="40">
        <v>0</v>
      </c>
      <c r="H508" s="40">
        <v>7</v>
      </c>
      <c r="I508" s="40">
        <v>0</v>
      </c>
      <c r="L508" s="40" t="str">
        <f>IF(LEFT(C508,1)="[",MID(C508,2,SEARCH("]",C508)-2),IF(LEFT(C508,1)="""",MID(C508,2,SEARCH("""",C508,2)-2),C508))</f>
        <v>carro Onix LT</v>
      </c>
      <c r="M508" s="40">
        <f>WEEKNUM(A508,2)</f>
        <v>35</v>
      </c>
    </row>
    <row r="509" spans="1:13" x14ac:dyDescent="0.25">
      <c r="A509" s="1">
        <v>41538</v>
      </c>
      <c r="B509" s="40" t="s">
        <v>9</v>
      </c>
      <c r="C509" s="40" t="s">
        <v>508</v>
      </c>
      <c r="D509" s="40" t="s">
        <v>103</v>
      </c>
      <c r="E509" s="40" t="s">
        <v>10</v>
      </c>
      <c r="F509" s="40">
        <v>0.8</v>
      </c>
      <c r="G509" s="40">
        <v>0</v>
      </c>
      <c r="H509" s="40">
        <v>1</v>
      </c>
      <c r="I509" s="40">
        <v>0</v>
      </c>
      <c r="L509" s="40" t="str">
        <f>IF(LEFT(C509,1)="[",MID(C509,2,SEARCH("]",C509)-2),IF(LEFT(C509,1)="""",MID(C509,2,SEARCH("""",C509,2)-2),C509))</f>
        <v>carro onix LT 2013</v>
      </c>
      <c r="M509" s="40">
        <f>WEEKNUM(A509,2)</f>
        <v>38</v>
      </c>
    </row>
    <row r="510" spans="1:13" x14ac:dyDescent="0.25">
      <c r="A510" s="1">
        <v>41515</v>
      </c>
      <c r="B510" s="40" t="s">
        <v>9</v>
      </c>
      <c r="C510" s="40" t="s">
        <v>357</v>
      </c>
      <c r="D510" s="40" t="s">
        <v>103</v>
      </c>
      <c r="E510" s="40" t="s">
        <v>10</v>
      </c>
      <c r="F510" s="40">
        <v>0.8</v>
      </c>
      <c r="G510" s="40">
        <v>1</v>
      </c>
      <c r="H510" s="40">
        <v>2</v>
      </c>
      <c r="I510" s="40">
        <v>0.36</v>
      </c>
      <c r="L510" s="40" t="str">
        <f>IF(LEFT(C510,1)="[",MID(C510,2,SEARCH("]",C510)-2),IF(LEFT(C510,1)="""",MID(C510,2,SEARCH("""",C510,2)-2),C510))</f>
        <v>carro onix LT 2014</v>
      </c>
      <c r="M510" s="40">
        <f>WEEKNUM(A510,2)</f>
        <v>35</v>
      </c>
    </row>
    <row r="511" spans="1:13" x14ac:dyDescent="0.25">
      <c r="A511" s="1">
        <v>41526</v>
      </c>
      <c r="B511" s="40" t="s">
        <v>9</v>
      </c>
      <c r="C511" s="40" t="s">
        <v>357</v>
      </c>
      <c r="D511" s="40" t="s">
        <v>103</v>
      </c>
      <c r="E511" s="40" t="s">
        <v>10</v>
      </c>
      <c r="F511" s="40">
        <v>0.8</v>
      </c>
      <c r="G511" s="40">
        <v>0</v>
      </c>
      <c r="H511" s="40">
        <v>1</v>
      </c>
      <c r="I511" s="40">
        <v>0</v>
      </c>
      <c r="L511" s="40" t="str">
        <f>IF(LEFT(C511,1)="[",MID(C511,2,SEARCH("]",C511)-2),IF(LEFT(C511,1)="""",MID(C511,2,SEARCH("""",C511,2)-2),C511))</f>
        <v>carro onix LT 2014</v>
      </c>
      <c r="M511" s="40">
        <f>WEEKNUM(A511,2)</f>
        <v>37</v>
      </c>
    </row>
    <row r="512" spans="1:13" x14ac:dyDescent="0.25">
      <c r="A512" s="1">
        <v>41539</v>
      </c>
      <c r="B512" s="40" t="s">
        <v>9</v>
      </c>
      <c r="C512" s="40" t="s">
        <v>357</v>
      </c>
      <c r="D512" s="40" t="s">
        <v>103</v>
      </c>
      <c r="E512" s="40" t="s">
        <v>10</v>
      </c>
      <c r="F512" s="40">
        <v>0.8</v>
      </c>
      <c r="G512" s="40">
        <v>1</v>
      </c>
      <c r="H512" s="40">
        <v>1</v>
      </c>
      <c r="I512" s="40">
        <v>0.08</v>
      </c>
      <c r="L512" s="40" t="str">
        <f>IF(LEFT(C512,1)="[",MID(C512,2,SEARCH("]",C512)-2),IF(LEFT(C512,1)="""",MID(C512,2,SEARCH("""",C512,2)-2),C512))</f>
        <v>carro onix LT 2014</v>
      </c>
      <c r="M512" s="40">
        <f>WEEKNUM(A512,2)</f>
        <v>38</v>
      </c>
    </row>
    <row r="513" spans="1:13" x14ac:dyDescent="0.25">
      <c r="A513" s="1">
        <v>41537</v>
      </c>
      <c r="B513" s="40" t="s">
        <v>9</v>
      </c>
      <c r="C513" s="40" t="s">
        <v>357</v>
      </c>
      <c r="D513" s="40" t="s">
        <v>103</v>
      </c>
      <c r="E513" s="40" t="s">
        <v>10</v>
      </c>
      <c r="F513" s="40">
        <v>0.8</v>
      </c>
      <c r="G513" s="40">
        <v>0</v>
      </c>
      <c r="H513" s="40">
        <v>1</v>
      </c>
      <c r="I513" s="40">
        <v>0</v>
      </c>
      <c r="L513" s="40" t="str">
        <f>IF(LEFT(C513,1)="[",MID(C513,2,SEARCH("]",C513)-2),IF(LEFT(C513,1)="""",MID(C513,2,SEARCH("""",C513,2)-2),C513))</f>
        <v>carro onix LT 2014</v>
      </c>
      <c r="M513" s="40">
        <f>WEEKNUM(A513,2)</f>
        <v>38</v>
      </c>
    </row>
    <row r="514" spans="1:13" x14ac:dyDescent="0.25">
      <c r="A514" s="1">
        <v>41525</v>
      </c>
      <c r="B514" s="40" t="s">
        <v>9</v>
      </c>
      <c r="C514" s="40" t="s">
        <v>357</v>
      </c>
      <c r="D514" s="40" t="s">
        <v>103</v>
      </c>
      <c r="E514" s="40" t="s">
        <v>10</v>
      </c>
      <c r="F514" s="40">
        <v>0.8</v>
      </c>
      <c r="G514" s="40">
        <v>0</v>
      </c>
      <c r="H514" s="40">
        <v>1</v>
      </c>
      <c r="I514" s="40">
        <v>0</v>
      </c>
      <c r="L514" s="40" t="str">
        <f>IF(LEFT(C514,1)="[",MID(C514,2,SEARCH("]",C514)-2),IF(LEFT(C514,1)="""",MID(C514,2,SEARCH("""",C514,2)-2),C514))</f>
        <v>carro onix LT 2014</v>
      </c>
      <c r="M514" s="40">
        <f>WEEKNUM(A514,2)</f>
        <v>36</v>
      </c>
    </row>
    <row r="515" spans="1:13" x14ac:dyDescent="0.25">
      <c r="A515" s="1">
        <v>41517</v>
      </c>
      <c r="B515" s="40" t="s">
        <v>9</v>
      </c>
      <c r="C515" s="40" t="s">
        <v>357</v>
      </c>
      <c r="D515" s="40" t="s">
        <v>103</v>
      </c>
      <c r="E515" s="40" t="s">
        <v>10</v>
      </c>
      <c r="F515" s="40">
        <v>0.8</v>
      </c>
      <c r="G515" s="40">
        <v>0</v>
      </c>
      <c r="H515" s="40">
        <v>2</v>
      </c>
      <c r="I515" s="40">
        <v>0</v>
      </c>
      <c r="L515" s="40" t="str">
        <f>IF(LEFT(C515,1)="[",MID(C515,2,SEARCH("]",C515)-2),IF(LEFT(C515,1)="""",MID(C515,2,SEARCH("""",C515,2)-2),C515))</f>
        <v>carro onix LT 2014</v>
      </c>
      <c r="M515" s="40">
        <f>WEEKNUM(A515,2)</f>
        <v>35</v>
      </c>
    </row>
    <row r="516" spans="1:13" x14ac:dyDescent="0.25">
      <c r="A516" s="1">
        <v>41540</v>
      </c>
      <c r="B516" s="40" t="s">
        <v>9</v>
      </c>
      <c r="C516" s="40" t="s">
        <v>357</v>
      </c>
      <c r="D516" s="40" t="s">
        <v>103</v>
      </c>
      <c r="E516" s="40" t="s">
        <v>10</v>
      </c>
      <c r="F516" s="40">
        <v>0.8</v>
      </c>
      <c r="G516" s="40">
        <v>0</v>
      </c>
      <c r="H516" s="40">
        <v>1</v>
      </c>
      <c r="I516" s="40">
        <v>0</v>
      </c>
      <c r="L516" s="40" t="str">
        <f>IF(LEFT(C516,1)="[",MID(C516,2,SEARCH("]",C516)-2),IF(LEFT(C516,1)="""",MID(C516,2,SEARCH("""",C516,2)-2),C516))</f>
        <v>carro onix LT 2014</v>
      </c>
      <c r="M516" s="40">
        <f>WEEKNUM(A516,2)</f>
        <v>39</v>
      </c>
    </row>
    <row r="517" spans="1:13" x14ac:dyDescent="0.25">
      <c r="A517" s="1">
        <v>41534</v>
      </c>
      <c r="B517" s="40" t="s">
        <v>9</v>
      </c>
      <c r="C517" s="40" t="s">
        <v>357</v>
      </c>
      <c r="D517" s="40" t="s">
        <v>103</v>
      </c>
      <c r="E517" s="40" t="s">
        <v>10</v>
      </c>
      <c r="F517" s="40">
        <v>0.8</v>
      </c>
      <c r="G517" s="40">
        <v>2</v>
      </c>
      <c r="H517" s="40">
        <v>4</v>
      </c>
      <c r="I517" s="40">
        <v>0.42</v>
      </c>
      <c r="L517" s="40" t="str">
        <f>IF(LEFT(C517,1)="[",MID(C517,2,SEARCH("]",C517)-2),IF(LEFT(C517,1)="""",MID(C517,2,SEARCH("""",C517,2)-2),C517))</f>
        <v>carro onix LT 2014</v>
      </c>
      <c r="M517" s="40">
        <f>WEEKNUM(A517,2)</f>
        <v>38</v>
      </c>
    </row>
    <row r="518" spans="1:13" x14ac:dyDescent="0.25">
      <c r="A518" s="1">
        <v>41538</v>
      </c>
      <c r="B518" s="40" t="s">
        <v>9</v>
      </c>
      <c r="C518" s="40" t="s">
        <v>357</v>
      </c>
      <c r="D518" s="40" t="s">
        <v>103</v>
      </c>
      <c r="E518" s="40" t="s">
        <v>10</v>
      </c>
      <c r="F518" s="40">
        <v>0.8</v>
      </c>
      <c r="G518" s="40">
        <v>0</v>
      </c>
      <c r="H518" s="40">
        <v>1</v>
      </c>
      <c r="I518" s="40">
        <v>0</v>
      </c>
      <c r="L518" s="40" t="str">
        <f>IF(LEFT(C518,1)="[",MID(C518,2,SEARCH("]",C518)-2),IF(LEFT(C518,1)="""",MID(C518,2,SEARCH("""",C518,2)-2),C518))</f>
        <v>carro onix LT 2014</v>
      </c>
      <c r="M518" s="40">
        <f>WEEKNUM(A518,2)</f>
        <v>38</v>
      </c>
    </row>
    <row r="519" spans="1:13" x14ac:dyDescent="0.25">
      <c r="A519" s="1">
        <v>41535</v>
      </c>
      <c r="B519" s="40" t="s">
        <v>9</v>
      </c>
      <c r="C519" s="40" t="s">
        <v>357</v>
      </c>
      <c r="D519" s="40" t="s">
        <v>103</v>
      </c>
      <c r="E519" s="40" t="s">
        <v>10</v>
      </c>
      <c r="F519" s="40">
        <v>0.8</v>
      </c>
      <c r="G519" s="40">
        <v>0</v>
      </c>
      <c r="H519" s="40">
        <v>3</v>
      </c>
      <c r="I519" s="40">
        <v>0</v>
      </c>
      <c r="L519" s="40" t="str">
        <f>IF(LEFT(C519,1)="[",MID(C519,2,SEARCH("]",C519)-2),IF(LEFT(C519,1)="""",MID(C519,2,SEARCH("""",C519,2)-2),C519))</f>
        <v>carro onix LT 2014</v>
      </c>
      <c r="M519" s="40">
        <f>WEEKNUM(A519,2)</f>
        <v>38</v>
      </c>
    </row>
    <row r="520" spans="1:13" x14ac:dyDescent="0.25">
      <c r="A520" s="1">
        <v>41529</v>
      </c>
      <c r="B520" s="40" t="s">
        <v>9</v>
      </c>
      <c r="C520" s="40" t="s">
        <v>357</v>
      </c>
      <c r="D520" s="40" t="s">
        <v>103</v>
      </c>
      <c r="E520" s="40" t="s">
        <v>10</v>
      </c>
      <c r="F520" s="40">
        <v>0.8</v>
      </c>
      <c r="G520" s="40">
        <v>0</v>
      </c>
      <c r="H520" s="40">
        <v>1</v>
      </c>
      <c r="I520" s="40">
        <v>0</v>
      </c>
      <c r="L520" s="40" t="str">
        <f>IF(LEFT(C520,1)="[",MID(C520,2,SEARCH("]",C520)-2),IF(LEFT(C520,1)="""",MID(C520,2,SEARCH("""",C520,2)-2),C520))</f>
        <v>carro onix LT 2014</v>
      </c>
      <c r="M520" s="40">
        <f>WEEKNUM(A520,2)</f>
        <v>37</v>
      </c>
    </row>
    <row r="521" spans="1:13" x14ac:dyDescent="0.25">
      <c r="A521" s="1">
        <v>41544</v>
      </c>
      <c r="B521" s="40" t="s">
        <v>9</v>
      </c>
      <c r="C521" s="40" t="s">
        <v>304</v>
      </c>
      <c r="D521" s="40" t="s">
        <v>92</v>
      </c>
      <c r="E521" s="40" t="s">
        <v>10</v>
      </c>
      <c r="F521" s="40">
        <v>0.8</v>
      </c>
      <c r="G521" s="40">
        <v>1</v>
      </c>
      <c r="H521" s="40">
        <v>2</v>
      </c>
      <c r="I521" s="40">
        <v>0.72</v>
      </c>
      <c r="L521" s="40" t="str">
        <f>IF(LEFT(C521,1)="[",MID(C521,2,SEARCH("]",C521)-2),IF(LEFT(C521,1)="""",MID(C521,2,SEARCH("""",C521,2)-2),C521))</f>
        <v>carro Onix LTZ</v>
      </c>
      <c r="M521" s="40">
        <f>WEEKNUM(A521,2)</f>
        <v>39</v>
      </c>
    </row>
    <row r="522" spans="1:13" x14ac:dyDescent="0.25">
      <c r="A522" s="1">
        <v>41531</v>
      </c>
      <c r="B522" s="40" t="s">
        <v>9</v>
      </c>
      <c r="C522" s="40" t="s">
        <v>304</v>
      </c>
      <c r="D522" s="40" t="s">
        <v>92</v>
      </c>
      <c r="E522" s="40" t="s">
        <v>10</v>
      </c>
      <c r="F522" s="40">
        <v>0.8</v>
      </c>
      <c r="G522" s="40">
        <v>0</v>
      </c>
      <c r="H522" s="40">
        <v>4</v>
      </c>
      <c r="I522" s="40">
        <v>0</v>
      </c>
      <c r="L522" s="40" t="str">
        <f>IF(LEFT(C522,1)="[",MID(C522,2,SEARCH("]",C522)-2),IF(LEFT(C522,1)="""",MID(C522,2,SEARCH("""",C522,2)-2),C522))</f>
        <v>carro Onix LTZ</v>
      </c>
      <c r="M522" s="40">
        <f>WEEKNUM(A522,2)</f>
        <v>37</v>
      </c>
    </row>
    <row r="523" spans="1:13" x14ac:dyDescent="0.25">
      <c r="A523" s="1">
        <v>41533</v>
      </c>
      <c r="B523" s="40" t="s">
        <v>9</v>
      </c>
      <c r="C523" s="40" t="s">
        <v>304</v>
      </c>
      <c r="D523" s="40" t="s">
        <v>92</v>
      </c>
      <c r="E523" s="40" t="s">
        <v>10</v>
      </c>
      <c r="F523" s="40">
        <v>0.8</v>
      </c>
      <c r="G523" s="40">
        <v>1</v>
      </c>
      <c r="H523" s="40">
        <v>4</v>
      </c>
      <c r="I523" s="40">
        <v>0.06</v>
      </c>
      <c r="L523" s="40" t="str">
        <f>IF(LEFT(C523,1)="[",MID(C523,2,SEARCH("]",C523)-2),IF(LEFT(C523,1)="""",MID(C523,2,SEARCH("""",C523,2)-2),C523))</f>
        <v>carro Onix LTZ</v>
      </c>
      <c r="M523" s="40">
        <f>WEEKNUM(A523,2)</f>
        <v>38</v>
      </c>
    </row>
    <row r="524" spans="1:13" x14ac:dyDescent="0.25">
      <c r="A524" s="1">
        <v>41546</v>
      </c>
      <c r="B524" s="40" t="s">
        <v>9</v>
      </c>
      <c r="C524" s="40" t="s">
        <v>304</v>
      </c>
      <c r="D524" s="40" t="s">
        <v>92</v>
      </c>
      <c r="E524" s="40" t="s">
        <v>10</v>
      </c>
      <c r="F524" s="40">
        <v>0.8</v>
      </c>
      <c r="G524" s="40">
        <v>1</v>
      </c>
      <c r="H524" s="40">
        <v>2</v>
      </c>
      <c r="I524" s="40">
        <v>0.08</v>
      </c>
      <c r="L524" s="40" t="str">
        <f>IF(LEFT(C524,1)="[",MID(C524,2,SEARCH("]",C524)-2),IF(LEFT(C524,1)="""",MID(C524,2,SEARCH("""",C524,2)-2),C524))</f>
        <v>carro Onix LTZ</v>
      </c>
      <c r="M524" s="40">
        <f>WEEKNUM(A524,2)</f>
        <v>39</v>
      </c>
    </row>
    <row r="525" spans="1:13" x14ac:dyDescent="0.25">
      <c r="A525" s="1">
        <v>41522</v>
      </c>
      <c r="B525" s="40" t="s">
        <v>9</v>
      </c>
      <c r="C525" s="40" t="s">
        <v>304</v>
      </c>
      <c r="D525" s="40" t="s">
        <v>92</v>
      </c>
      <c r="E525" s="40" t="s">
        <v>10</v>
      </c>
      <c r="F525" s="40">
        <v>0.8</v>
      </c>
      <c r="G525" s="40">
        <v>1</v>
      </c>
      <c r="H525" s="40">
        <v>2</v>
      </c>
      <c r="I525" s="40">
        <v>0.12</v>
      </c>
      <c r="L525" s="40" t="str">
        <f>IF(LEFT(C525,1)="[",MID(C525,2,SEARCH("]",C525)-2),IF(LEFT(C525,1)="""",MID(C525,2,SEARCH("""",C525,2)-2),C525))</f>
        <v>carro Onix LTZ</v>
      </c>
      <c r="M525" s="40">
        <f>WEEKNUM(A525,2)</f>
        <v>36</v>
      </c>
    </row>
    <row r="526" spans="1:13" x14ac:dyDescent="0.25">
      <c r="A526" s="1">
        <v>41526</v>
      </c>
      <c r="B526" s="40" t="s">
        <v>9</v>
      </c>
      <c r="C526" s="40" t="s">
        <v>304</v>
      </c>
      <c r="D526" s="40" t="s">
        <v>92</v>
      </c>
      <c r="E526" s="40" t="s">
        <v>10</v>
      </c>
      <c r="F526" s="40">
        <v>0.8</v>
      </c>
      <c r="G526" s="40">
        <v>1</v>
      </c>
      <c r="H526" s="40">
        <v>10</v>
      </c>
      <c r="I526" s="40">
        <v>0.57999999999999996</v>
      </c>
      <c r="L526" s="40" t="str">
        <f>IF(LEFT(C526,1)="[",MID(C526,2,SEARCH("]",C526)-2),IF(LEFT(C526,1)="""",MID(C526,2,SEARCH("""",C526,2)-2),C526))</f>
        <v>carro Onix LTZ</v>
      </c>
      <c r="M526" s="40">
        <f>WEEKNUM(A526,2)</f>
        <v>37</v>
      </c>
    </row>
    <row r="527" spans="1:13" x14ac:dyDescent="0.25">
      <c r="A527" s="1">
        <v>41539</v>
      </c>
      <c r="B527" s="40" t="s">
        <v>9</v>
      </c>
      <c r="C527" s="40" t="s">
        <v>304</v>
      </c>
      <c r="D527" s="40" t="s">
        <v>92</v>
      </c>
      <c r="E527" s="40" t="s">
        <v>10</v>
      </c>
      <c r="F527" s="40">
        <v>0.8</v>
      </c>
      <c r="G527" s="40">
        <v>2</v>
      </c>
      <c r="H527" s="40">
        <v>9</v>
      </c>
      <c r="I527" s="40">
        <v>0.92</v>
      </c>
      <c r="L527" s="40" t="str">
        <f>IF(LEFT(C527,1)="[",MID(C527,2,SEARCH("]",C527)-2),IF(LEFT(C527,1)="""",MID(C527,2,SEARCH("""",C527,2)-2),C527))</f>
        <v>carro Onix LTZ</v>
      </c>
      <c r="M527" s="40">
        <f>WEEKNUM(A527,2)</f>
        <v>38</v>
      </c>
    </row>
    <row r="528" spans="1:13" x14ac:dyDescent="0.25">
      <c r="A528" s="1">
        <v>41519</v>
      </c>
      <c r="B528" s="40" t="s">
        <v>9</v>
      </c>
      <c r="C528" s="40" t="s">
        <v>304</v>
      </c>
      <c r="D528" s="40" t="s">
        <v>92</v>
      </c>
      <c r="E528" s="40" t="s">
        <v>10</v>
      </c>
      <c r="F528" s="40">
        <v>0.8</v>
      </c>
      <c r="G528" s="40">
        <v>0</v>
      </c>
      <c r="H528" s="40">
        <v>2</v>
      </c>
      <c r="I528" s="40">
        <v>0</v>
      </c>
      <c r="L528" s="40" t="str">
        <f>IF(LEFT(C528,1)="[",MID(C528,2,SEARCH("]",C528)-2),IF(LEFT(C528,1)="""",MID(C528,2,SEARCH("""",C528,2)-2),C528))</f>
        <v>carro Onix LTZ</v>
      </c>
      <c r="M528" s="40">
        <f>WEEKNUM(A528,2)</f>
        <v>36</v>
      </c>
    </row>
    <row r="529" spans="1:13" x14ac:dyDescent="0.25">
      <c r="A529" s="1">
        <v>41529</v>
      </c>
      <c r="B529" s="40" t="s">
        <v>9</v>
      </c>
      <c r="C529" s="40" t="s">
        <v>304</v>
      </c>
      <c r="D529" s="40" t="s">
        <v>92</v>
      </c>
      <c r="E529" s="40" t="s">
        <v>10</v>
      </c>
      <c r="F529" s="40">
        <v>0.8</v>
      </c>
      <c r="G529" s="40">
        <v>0</v>
      </c>
      <c r="H529" s="40">
        <v>4</v>
      </c>
      <c r="I529" s="40">
        <v>0</v>
      </c>
      <c r="L529" s="40" t="str">
        <f>IF(LEFT(C529,1)="[",MID(C529,2,SEARCH("]",C529)-2),IF(LEFT(C529,1)="""",MID(C529,2,SEARCH("""",C529,2)-2),C529))</f>
        <v>carro Onix LTZ</v>
      </c>
      <c r="M529" s="40">
        <f>WEEKNUM(A529,2)</f>
        <v>37</v>
      </c>
    </row>
    <row r="530" spans="1:13" x14ac:dyDescent="0.25">
      <c r="A530" s="1">
        <v>41532</v>
      </c>
      <c r="B530" s="40" t="s">
        <v>9</v>
      </c>
      <c r="C530" s="40" t="s">
        <v>304</v>
      </c>
      <c r="D530" s="40" t="s">
        <v>92</v>
      </c>
      <c r="E530" s="40" t="s">
        <v>10</v>
      </c>
      <c r="F530" s="40">
        <v>0.8</v>
      </c>
      <c r="G530" s="40">
        <v>2</v>
      </c>
      <c r="H530" s="40">
        <v>7</v>
      </c>
      <c r="I530" s="40">
        <v>1.03</v>
      </c>
      <c r="L530" s="40" t="str">
        <f>IF(LEFT(C530,1)="[",MID(C530,2,SEARCH("]",C530)-2),IF(LEFT(C530,1)="""",MID(C530,2,SEARCH("""",C530,2)-2),C530))</f>
        <v>carro Onix LTZ</v>
      </c>
      <c r="M530" s="40">
        <f>WEEKNUM(A530,2)</f>
        <v>37</v>
      </c>
    </row>
    <row r="531" spans="1:13" x14ac:dyDescent="0.25">
      <c r="A531" s="1">
        <v>41517</v>
      </c>
      <c r="B531" s="40" t="s">
        <v>9</v>
      </c>
      <c r="C531" s="40" t="s">
        <v>304</v>
      </c>
      <c r="D531" s="40" t="s">
        <v>92</v>
      </c>
      <c r="E531" s="40" t="s">
        <v>10</v>
      </c>
      <c r="F531" s="40">
        <v>0.8</v>
      </c>
      <c r="G531" s="40">
        <v>1</v>
      </c>
      <c r="H531" s="40">
        <v>6</v>
      </c>
      <c r="I531" s="40">
        <v>0.38</v>
      </c>
      <c r="L531" s="40" t="str">
        <f>IF(LEFT(C531,1)="[",MID(C531,2,SEARCH("]",C531)-2),IF(LEFT(C531,1)="""",MID(C531,2,SEARCH("""",C531,2)-2),C531))</f>
        <v>carro Onix LTZ</v>
      </c>
      <c r="M531" s="40">
        <f>WEEKNUM(A531,2)</f>
        <v>35</v>
      </c>
    </row>
    <row r="532" spans="1:13" x14ac:dyDescent="0.25">
      <c r="A532" s="1">
        <v>41530</v>
      </c>
      <c r="B532" s="40" t="s">
        <v>9</v>
      </c>
      <c r="C532" s="40" t="s">
        <v>304</v>
      </c>
      <c r="D532" s="40" t="s">
        <v>92</v>
      </c>
      <c r="E532" s="40" t="s">
        <v>10</v>
      </c>
      <c r="F532" s="40">
        <v>0.8</v>
      </c>
      <c r="G532" s="40">
        <v>1</v>
      </c>
      <c r="H532" s="40">
        <v>7</v>
      </c>
      <c r="I532" s="40">
        <v>0.13</v>
      </c>
      <c r="L532" s="40" t="str">
        <f>IF(LEFT(C532,1)="[",MID(C532,2,SEARCH("]",C532)-2),IF(LEFT(C532,1)="""",MID(C532,2,SEARCH("""",C532,2)-2),C532))</f>
        <v>carro Onix LTZ</v>
      </c>
      <c r="M532" s="40">
        <f>WEEKNUM(A532,2)</f>
        <v>37</v>
      </c>
    </row>
    <row r="533" spans="1:13" x14ac:dyDescent="0.25">
      <c r="A533" s="1">
        <v>41523</v>
      </c>
      <c r="B533" s="40" t="s">
        <v>9</v>
      </c>
      <c r="C533" s="40" t="s">
        <v>304</v>
      </c>
      <c r="D533" s="40" t="s">
        <v>92</v>
      </c>
      <c r="E533" s="40" t="s">
        <v>10</v>
      </c>
      <c r="F533" s="40">
        <v>0.8</v>
      </c>
      <c r="G533" s="40">
        <v>0</v>
      </c>
      <c r="H533" s="40">
        <v>9</v>
      </c>
      <c r="I533" s="40">
        <v>0</v>
      </c>
      <c r="L533" s="40" t="str">
        <f>IF(LEFT(C533,1)="[",MID(C533,2,SEARCH("]",C533)-2),IF(LEFT(C533,1)="""",MID(C533,2,SEARCH("""",C533,2)-2),C533))</f>
        <v>carro Onix LTZ</v>
      </c>
      <c r="M533" s="40">
        <f>WEEKNUM(A533,2)</f>
        <v>36</v>
      </c>
    </row>
    <row r="534" spans="1:13" x14ac:dyDescent="0.25">
      <c r="A534" s="1">
        <v>41527</v>
      </c>
      <c r="B534" s="40" t="s">
        <v>9</v>
      </c>
      <c r="C534" s="40" t="s">
        <v>304</v>
      </c>
      <c r="D534" s="40" t="s">
        <v>92</v>
      </c>
      <c r="E534" s="40" t="s">
        <v>10</v>
      </c>
      <c r="F534" s="40">
        <v>0.8</v>
      </c>
      <c r="G534" s="40">
        <v>1</v>
      </c>
      <c r="H534" s="40">
        <v>3</v>
      </c>
      <c r="I534" s="40">
        <v>0.18</v>
      </c>
      <c r="L534" s="40" t="str">
        <f>IF(LEFT(C534,1)="[",MID(C534,2,SEARCH("]",C534)-2),IF(LEFT(C534,1)="""",MID(C534,2,SEARCH("""",C534,2)-2),C534))</f>
        <v>carro Onix LTZ</v>
      </c>
      <c r="M534" s="40">
        <f>WEEKNUM(A534,2)</f>
        <v>37</v>
      </c>
    </row>
    <row r="535" spans="1:13" x14ac:dyDescent="0.25">
      <c r="A535" s="1">
        <v>41534</v>
      </c>
      <c r="B535" s="40" t="s">
        <v>9</v>
      </c>
      <c r="C535" s="40" t="s">
        <v>304</v>
      </c>
      <c r="D535" s="40" t="s">
        <v>92</v>
      </c>
      <c r="E535" s="40" t="s">
        <v>10</v>
      </c>
      <c r="F535" s="40">
        <v>0.8</v>
      </c>
      <c r="G535" s="40">
        <v>2</v>
      </c>
      <c r="H535" s="40">
        <v>7</v>
      </c>
      <c r="I535" s="40">
        <v>0.22</v>
      </c>
      <c r="L535" s="40" t="str">
        <f>IF(LEFT(C535,1)="[",MID(C535,2,SEARCH("]",C535)-2),IF(LEFT(C535,1)="""",MID(C535,2,SEARCH("""",C535,2)-2),C535))</f>
        <v>carro Onix LTZ</v>
      </c>
      <c r="M535" s="40">
        <f>WEEKNUM(A535,2)</f>
        <v>38</v>
      </c>
    </row>
    <row r="536" spans="1:13" x14ac:dyDescent="0.25">
      <c r="A536" s="1">
        <v>41535</v>
      </c>
      <c r="B536" s="40" t="s">
        <v>9</v>
      </c>
      <c r="C536" s="40" t="s">
        <v>304</v>
      </c>
      <c r="D536" s="40" t="s">
        <v>92</v>
      </c>
      <c r="E536" s="40" t="s">
        <v>10</v>
      </c>
      <c r="F536" s="40">
        <v>0.8</v>
      </c>
      <c r="G536" s="40">
        <v>4</v>
      </c>
      <c r="H536" s="40">
        <v>9</v>
      </c>
      <c r="I536" s="40">
        <v>1.1200000000000001</v>
      </c>
      <c r="L536" s="40" t="str">
        <f>IF(LEFT(C536,1)="[",MID(C536,2,SEARCH("]",C536)-2),IF(LEFT(C536,1)="""",MID(C536,2,SEARCH("""",C536,2)-2),C536))</f>
        <v>carro Onix LTZ</v>
      </c>
      <c r="M536" s="40">
        <f>WEEKNUM(A536,2)</f>
        <v>38</v>
      </c>
    </row>
    <row r="537" spans="1:13" x14ac:dyDescent="0.25">
      <c r="A537" s="1">
        <v>41525</v>
      </c>
      <c r="B537" s="40" t="s">
        <v>9</v>
      </c>
      <c r="C537" s="40" t="s">
        <v>304</v>
      </c>
      <c r="D537" s="40" t="s">
        <v>92</v>
      </c>
      <c r="E537" s="40" t="s">
        <v>10</v>
      </c>
      <c r="F537" s="40">
        <v>0.8</v>
      </c>
      <c r="G537" s="40">
        <v>0</v>
      </c>
      <c r="H537" s="40">
        <v>7</v>
      </c>
      <c r="I537" s="40">
        <v>0</v>
      </c>
      <c r="L537" s="40" t="str">
        <f>IF(LEFT(C537,1)="[",MID(C537,2,SEARCH("]",C537)-2),IF(LEFT(C537,1)="""",MID(C537,2,SEARCH("""",C537,2)-2),C537))</f>
        <v>carro Onix LTZ</v>
      </c>
      <c r="M537" s="40">
        <f>WEEKNUM(A537,2)</f>
        <v>36</v>
      </c>
    </row>
    <row r="538" spans="1:13" x14ac:dyDescent="0.25">
      <c r="A538" s="1">
        <v>41528</v>
      </c>
      <c r="B538" s="40" t="s">
        <v>9</v>
      </c>
      <c r="C538" s="40" t="s">
        <v>304</v>
      </c>
      <c r="D538" s="40" t="s">
        <v>92</v>
      </c>
      <c r="E538" s="40" t="s">
        <v>10</v>
      </c>
      <c r="F538" s="40">
        <v>0.8</v>
      </c>
      <c r="G538" s="40">
        <v>0</v>
      </c>
      <c r="H538" s="40">
        <v>2</v>
      </c>
      <c r="I538" s="40">
        <v>0</v>
      </c>
      <c r="L538" s="40" t="str">
        <f>IF(LEFT(C538,1)="[",MID(C538,2,SEARCH("]",C538)-2),IF(LEFT(C538,1)="""",MID(C538,2,SEARCH("""",C538,2)-2),C538))</f>
        <v>carro Onix LTZ</v>
      </c>
      <c r="M538" s="40">
        <f>WEEKNUM(A538,2)</f>
        <v>37</v>
      </c>
    </row>
    <row r="539" spans="1:13" x14ac:dyDescent="0.25">
      <c r="A539" s="1">
        <v>41514</v>
      </c>
      <c r="B539" s="40" t="s">
        <v>9</v>
      </c>
      <c r="C539" s="40" t="s">
        <v>304</v>
      </c>
      <c r="D539" s="40" t="s">
        <v>92</v>
      </c>
      <c r="E539" s="40" t="s">
        <v>10</v>
      </c>
      <c r="F539" s="40">
        <v>0.8</v>
      </c>
      <c r="G539" s="40">
        <v>1</v>
      </c>
      <c r="H539" s="40">
        <v>6</v>
      </c>
      <c r="I539" s="40">
        <v>0.24</v>
      </c>
      <c r="L539" s="40" t="str">
        <f>IF(LEFT(C539,1)="[",MID(C539,2,SEARCH("]",C539)-2),IF(LEFT(C539,1)="""",MID(C539,2,SEARCH("""",C539,2)-2),C539))</f>
        <v>carro Onix LTZ</v>
      </c>
      <c r="M539" s="40">
        <f>WEEKNUM(A539,2)</f>
        <v>35</v>
      </c>
    </row>
    <row r="540" spans="1:13" x14ac:dyDescent="0.25">
      <c r="A540" s="1">
        <v>41518</v>
      </c>
      <c r="B540" s="40" t="s">
        <v>9</v>
      </c>
      <c r="C540" s="40" t="s">
        <v>304</v>
      </c>
      <c r="D540" s="40" t="s">
        <v>92</v>
      </c>
      <c r="E540" s="40" t="s">
        <v>10</v>
      </c>
      <c r="F540" s="40">
        <v>0.8</v>
      </c>
      <c r="G540" s="40">
        <v>0</v>
      </c>
      <c r="H540" s="40">
        <v>2</v>
      </c>
      <c r="I540" s="40">
        <v>0</v>
      </c>
      <c r="L540" s="40" t="str">
        <f>IF(LEFT(C540,1)="[",MID(C540,2,SEARCH("]",C540)-2),IF(LEFT(C540,1)="""",MID(C540,2,SEARCH("""",C540,2)-2),C540))</f>
        <v>carro Onix LTZ</v>
      </c>
      <c r="M540" s="40">
        <f>WEEKNUM(A540,2)</f>
        <v>35</v>
      </c>
    </row>
    <row r="541" spans="1:13" x14ac:dyDescent="0.25">
      <c r="A541" s="1">
        <v>41543</v>
      </c>
      <c r="B541" s="40" t="s">
        <v>9</v>
      </c>
      <c r="C541" s="40" t="s">
        <v>304</v>
      </c>
      <c r="D541" s="40" t="s">
        <v>92</v>
      </c>
      <c r="E541" s="40" t="s">
        <v>10</v>
      </c>
      <c r="F541" s="40">
        <v>0.8</v>
      </c>
      <c r="G541" s="40">
        <v>0</v>
      </c>
      <c r="H541" s="40">
        <v>7</v>
      </c>
      <c r="I541" s="40">
        <v>0</v>
      </c>
      <c r="L541" s="40" t="str">
        <f>IF(LEFT(C541,1)="[",MID(C541,2,SEARCH("]",C541)-2),IF(LEFT(C541,1)="""",MID(C541,2,SEARCH("""",C541,2)-2),C541))</f>
        <v>carro Onix LTZ</v>
      </c>
      <c r="M541" s="40">
        <f>WEEKNUM(A541,2)</f>
        <v>39</v>
      </c>
    </row>
    <row r="542" spans="1:13" x14ac:dyDescent="0.25">
      <c r="A542" s="1">
        <v>41541</v>
      </c>
      <c r="B542" s="40" t="s">
        <v>9</v>
      </c>
      <c r="C542" s="40" t="s">
        <v>304</v>
      </c>
      <c r="D542" s="40" t="s">
        <v>92</v>
      </c>
      <c r="E542" s="40" t="s">
        <v>10</v>
      </c>
      <c r="F542" s="40">
        <v>0.8</v>
      </c>
      <c r="G542" s="40">
        <v>1</v>
      </c>
      <c r="H542" s="40">
        <v>7</v>
      </c>
      <c r="I542" s="40">
        <v>0.35</v>
      </c>
      <c r="L542" s="40" t="str">
        <f>IF(LEFT(C542,1)="[",MID(C542,2,SEARCH("]",C542)-2),IF(LEFT(C542,1)="""",MID(C542,2,SEARCH("""",C542,2)-2),C542))</f>
        <v>carro Onix LTZ</v>
      </c>
      <c r="M542" s="40">
        <f>WEEKNUM(A542,2)</f>
        <v>39</v>
      </c>
    </row>
    <row r="543" spans="1:13" x14ac:dyDescent="0.25">
      <c r="A543" s="1">
        <v>41520</v>
      </c>
      <c r="B543" s="40" t="s">
        <v>9</v>
      </c>
      <c r="C543" s="40" t="s">
        <v>304</v>
      </c>
      <c r="D543" s="40" t="s">
        <v>92</v>
      </c>
      <c r="E543" s="40" t="s">
        <v>10</v>
      </c>
      <c r="F543" s="40">
        <v>0.8</v>
      </c>
      <c r="G543" s="40">
        <v>2</v>
      </c>
      <c r="H543" s="40">
        <v>7</v>
      </c>
      <c r="I543" s="40">
        <v>0.12</v>
      </c>
      <c r="L543" s="40" t="str">
        <f>IF(LEFT(C543,1)="[",MID(C543,2,SEARCH("]",C543)-2),IF(LEFT(C543,1)="""",MID(C543,2,SEARCH("""",C543,2)-2),C543))</f>
        <v>carro Onix LTZ</v>
      </c>
      <c r="M543" s="40">
        <f>WEEKNUM(A543,2)</f>
        <v>36</v>
      </c>
    </row>
    <row r="544" spans="1:13" x14ac:dyDescent="0.25">
      <c r="A544" s="1">
        <v>41521</v>
      </c>
      <c r="B544" s="40" t="s">
        <v>9</v>
      </c>
      <c r="C544" s="40" t="s">
        <v>304</v>
      </c>
      <c r="D544" s="40" t="s">
        <v>92</v>
      </c>
      <c r="E544" s="40" t="s">
        <v>10</v>
      </c>
      <c r="F544" s="40">
        <v>0.8</v>
      </c>
      <c r="G544" s="40">
        <v>0</v>
      </c>
      <c r="H544" s="40">
        <v>3</v>
      </c>
      <c r="I544" s="40">
        <v>0</v>
      </c>
      <c r="L544" s="40" t="str">
        <f>IF(LEFT(C544,1)="[",MID(C544,2,SEARCH("]",C544)-2),IF(LEFT(C544,1)="""",MID(C544,2,SEARCH("""",C544,2)-2),C544))</f>
        <v>carro Onix LTZ</v>
      </c>
      <c r="M544" s="40">
        <f>WEEKNUM(A544,2)</f>
        <v>36</v>
      </c>
    </row>
    <row r="545" spans="1:13" x14ac:dyDescent="0.25">
      <c r="A545" s="1">
        <v>41545</v>
      </c>
      <c r="B545" s="40" t="s">
        <v>9</v>
      </c>
      <c r="C545" s="40" t="s">
        <v>304</v>
      </c>
      <c r="D545" s="40" t="s">
        <v>92</v>
      </c>
      <c r="E545" s="40" t="s">
        <v>10</v>
      </c>
      <c r="F545" s="40">
        <v>0.8</v>
      </c>
      <c r="G545" s="40">
        <v>4</v>
      </c>
      <c r="H545" s="40">
        <v>3</v>
      </c>
      <c r="I545" s="40">
        <v>1.98</v>
      </c>
      <c r="L545" s="40" t="str">
        <f>IF(LEFT(C545,1)="[",MID(C545,2,SEARCH("]",C545)-2),IF(LEFT(C545,1)="""",MID(C545,2,SEARCH("""",C545,2)-2),C545))</f>
        <v>carro Onix LTZ</v>
      </c>
      <c r="M545" s="40">
        <f>WEEKNUM(A545,2)</f>
        <v>39</v>
      </c>
    </row>
    <row r="546" spans="1:13" x14ac:dyDescent="0.25">
      <c r="A546" s="1">
        <v>41540</v>
      </c>
      <c r="B546" s="40" t="s">
        <v>9</v>
      </c>
      <c r="C546" s="40" t="s">
        <v>304</v>
      </c>
      <c r="D546" s="40" t="s">
        <v>92</v>
      </c>
      <c r="E546" s="40" t="s">
        <v>10</v>
      </c>
      <c r="F546" s="40">
        <v>0.8</v>
      </c>
      <c r="G546" s="40">
        <v>2</v>
      </c>
      <c r="H546" s="40">
        <v>4</v>
      </c>
      <c r="I546" s="40">
        <v>0.72</v>
      </c>
      <c r="L546" s="40" t="str">
        <f>IF(LEFT(C546,1)="[",MID(C546,2,SEARCH("]",C546)-2),IF(LEFT(C546,1)="""",MID(C546,2,SEARCH("""",C546,2)-2),C546))</f>
        <v>carro Onix LTZ</v>
      </c>
      <c r="M546" s="40">
        <f>WEEKNUM(A546,2)</f>
        <v>39</v>
      </c>
    </row>
    <row r="547" spans="1:13" x14ac:dyDescent="0.25">
      <c r="A547" s="1">
        <v>41542</v>
      </c>
      <c r="B547" s="40" t="s">
        <v>9</v>
      </c>
      <c r="C547" s="40" t="s">
        <v>304</v>
      </c>
      <c r="D547" s="40" t="s">
        <v>92</v>
      </c>
      <c r="E547" s="40" t="s">
        <v>10</v>
      </c>
      <c r="F547" s="40">
        <v>0.8</v>
      </c>
      <c r="G547" s="40">
        <v>0</v>
      </c>
      <c r="H547" s="40">
        <v>5</v>
      </c>
      <c r="I547" s="40">
        <v>0</v>
      </c>
      <c r="L547" s="40" t="str">
        <f>IF(LEFT(C547,1)="[",MID(C547,2,SEARCH("]",C547)-2),IF(LEFT(C547,1)="""",MID(C547,2,SEARCH("""",C547,2)-2),C547))</f>
        <v>carro Onix LTZ</v>
      </c>
      <c r="M547" s="40">
        <f>WEEKNUM(A547,2)</f>
        <v>39</v>
      </c>
    </row>
    <row r="548" spans="1:13" x14ac:dyDescent="0.25">
      <c r="A548" s="1">
        <v>41515</v>
      </c>
      <c r="B548" s="40" t="s">
        <v>9</v>
      </c>
      <c r="C548" s="40" t="s">
        <v>304</v>
      </c>
      <c r="D548" s="40" t="s">
        <v>92</v>
      </c>
      <c r="E548" s="40" t="s">
        <v>10</v>
      </c>
      <c r="F548" s="40">
        <v>0.8</v>
      </c>
      <c r="G548" s="40">
        <v>1</v>
      </c>
      <c r="H548" s="40">
        <v>2</v>
      </c>
      <c r="I548" s="40">
        <v>0.21</v>
      </c>
      <c r="L548" s="40" t="str">
        <f>IF(LEFT(C548,1)="[",MID(C548,2,SEARCH("]",C548)-2),IF(LEFT(C548,1)="""",MID(C548,2,SEARCH("""",C548,2)-2),C548))</f>
        <v>carro Onix LTZ</v>
      </c>
      <c r="M548" s="40">
        <f>WEEKNUM(A548,2)</f>
        <v>35</v>
      </c>
    </row>
    <row r="549" spans="1:13" x14ac:dyDescent="0.25">
      <c r="A549" s="1">
        <v>41524</v>
      </c>
      <c r="B549" s="40" t="s">
        <v>9</v>
      </c>
      <c r="C549" s="40" t="s">
        <v>304</v>
      </c>
      <c r="D549" s="40" t="s">
        <v>92</v>
      </c>
      <c r="E549" s="40" t="s">
        <v>10</v>
      </c>
      <c r="F549" s="40">
        <v>0.8</v>
      </c>
      <c r="G549" s="40">
        <v>0</v>
      </c>
      <c r="H549" s="40">
        <v>1</v>
      </c>
      <c r="I549" s="40">
        <v>0</v>
      </c>
      <c r="L549" s="40" t="str">
        <f>IF(LEFT(C549,1)="[",MID(C549,2,SEARCH("]",C549)-2),IF(LEFT(C549,1)="""",MID(C549,2,SEARCH("""",C549,2)-2),C549))</f>
        <v>carro Onix LTZ</v>
      </c>
      <c r="M549" s="40">
        <f>WEEKNUM(A549,2)</f>
        <v>36</v>
      </c>
    </row>
    <row r="550" spans="1:13" x14ac:dyDescent="0.25">
      <c r="A550" s="1">
        <v>41516</v>
      </c>
      <c r="B550" s="40" t="s">
        <v>9</v>
      </c>
      <c r="C550" s="40" t="s">
        <v>304</v>
      </c>
      <c r="D550" s="40" t="s">
        <v>92</v>
      </c>
      <c r="E550" s="40" t="s">
        <v>10</v>
      </c>
      <c r="F550" s="40">
        <v>0.8</v>
      </c>
      <c r="G550" s="40">
        <v>0</v>
      </c>
      <c r="H550" s="40">
        <v>4</v>
      </c>
      <c r="I550" s="40">
        <v>0</v>
      </c>
      <c r="L550" s="40" t="str">
        <f>IF(LEFT(C550,1)="[",MID(C550,2,SEARCH("]",C550)-2),IF(LEFT(C550,1)="""",MID(C550,2,SEARCH("""",C550,2)-2),C550))</f>
        <v>carro Onix LTZ</v>
      </c>
      <c r="M550" s="40">
        <f>WEEKNUM(A550,2)</f>
        <v>35</v>
      </c>
    </row>
    <row r="551" spans="1:13" x14ac:dyDescent="0.25">
      <c r="A551" s="1">
        <v>41537</v>
      </c>
      <c r="B551" s="40" t="s">
        <v>9</v>
      </c>
      <c r="C551" s="40" t="s">
        <v>304</v>
      </c>
      <c r="D551" s="40" t="s">
        <v>92</v>
      </c>
      <c r="E551" s="40" t="s">
        <v>10</v>
      </c>
      <c r="F551" s="40">
        <v>0.8</v>
      </c>
      <c r="G551" s="40">
        <v>1</v>
      </c>
      <c r="H551" s="40">
        <v>2</v>
      </c>
      <c r="I551" s="40">
        <v>0.38</v>
      </c>
      <c r="L551" s="40" t="str">
        <f>IF(LEFT(C551,1)="[",MID(C551,2,SEARCH("]",C551)-2),IF(LEFT(C551,1)="""",MID(C551,2,SEARCH("""",C551,2)-2),C551))</f>
        <v>carro Onix LTZ</v>
      </c>
      <c r="M551" s="40">
        <f>WEEKNUM(A551,2)</f>
        <v>38</v>
      </c>
    </row>
    <row r="552" spans="1:13" x14ac:dyDescent="0.25">
      <c r="A552" s="1">
        <v>41538</v>
      </c>
      <c r="B552" s="40" t="s">
        <v>9</v>
      </c>
      <c r="C552" s="40" t="s">
        <v>304</v>
      </c>
      <c r="D552" s="40" t="s">
        <v>92</v>
      </c>
      <c r="E552" s="40" t="s">
        <v>10</v>
      </c>
      <c r="F552" s="40">
        <v>0.8</v>
      </c>
      <c r="G552" s="40">
        <v>0</v>
      </c>
      <c r="H552" s="40">
        <v>3</v>
      </c>
      <c r="I552" s="40">
        <v>0</v>
      </c>
      <c r="L552" s="40" t="str">
        <f>IF(LEFT(C552,1)="[",MID(C552,2,SEARCH("]",C552)-2),IF(LEFT(C552,1)="""",MID(C552,2,SEARCH("""",C552,2)-2),C552))</f>
        <v>carro Onix LTZ</v>
      </c>
      <c r="M552" s="40">
        <f>WEEKNUM(A552,2)</f>
        <v>38</v>
      </c>
    </row>
    <row r="553" spans="1:13" x14ac:dyDescent="0.25">
      <c r="A553" s="1">
        <v>41536</v>
      </c>
      <c r="B553" s="40" t="s">
        <v>9</v>
      </c>
      <c r="C553" s="40" t="s">
        <v>304</v>
      </c>
      <c r="D553" s="40" t="s">
        <v>92</v>
      </c>
      <c r="E553" s="40" t="s">
        <v>10</v>
      </c>
      <c r="F553" s="40">
        <v>0.8</v>
      </c>
      <c r="G553" s="40">
        <v>1</v>
      </c>
      <c r="H553" s="40">
        <v>8</v>
      </c>
      <c r="I553" s="40">
        <v>0.28999999999999998</v>
      </c>
      <c r="L553" s="40" t="str">
        <f>IF(LEFT(C553,1)="[",MID(C553,2,SEARCH("]",C553)-2),IF(LEFT(C553,1)="""",MID(C553,2,SEARCH("""",C553,2)-2),C553))</f>
        <v>carro Onix LTZ</v>
      </c>
      <c r="M553" s="40">
        <f>WEEKNUM(A553,2)</f>
        <v>38</v>
      </c>
    </row>
    <row r="554" spans="1:13" x14ac:dyDescent="0.25">
      <c r="A554" s="1">
        <v>41544</v>
      </c>
      <c r="B554" s="40" t="s">
        <v>9</v>
      </c>
      <c r="C554" s="40" t="s">
        <v>476</v>
      </c>
      <c r="D554" s="40" t="s">
        <v>92</v>
      </c>
      <c r="E554" s="40" t="s">
        <v>10</v>
      </c>
      <c r="F554" s="40">
        <v>0.8</v>
      </c>
      <c r="G554" s="40">
        <v>1</v>
      </c>
      <c r="H554" s="40">
        <v>1</v>
      </c>
      <c r="I554" s="40">
        <v>0.56000000000000005</v>
      </c>
      <c r="L554" s="40" t="str">
        <f>IF(LEFT(C554,1)="[",MID(C554,2,SEARCH("]",C554)-2),IF(LEFT(C554,1)="""",MID(C554,2,SEARCH("""",C554,2)-2),C554))</f>
        <v>carro onix LTZ 2014</v>
      </c>
      <c r="M554" s="40">
        <f>WEEKNUM(A554,2)</f>
        <v>39</v>
      </c>
    </row>
    <row r="555" spans="1:13" x14ac:dyDescent="0.25">
      <c r="A555" s="1">
        <v>41528</v>
      </c>
      <c r="B555" s="40" t="s">
        <v>9</v>
      </c>
      <c r="C555" s="40" t="s">
        <v>476</v>
      </c>
      <c r="D555" s="40" t="s">
        <v>92</v>
      </c>
      <c r="E555" s="40" t="s">
        <v>10</v>
      </c>
      <c r="F555" s="40">
        <v>0.8</v>
      </c>
      <c r="G555" s="40">
        <v>0</v>
      </c>
      <c r="H555" s="40">
        <v>3</v>
      </c>
      <c r="I555" s="40">
        <v>0</v>
      </c>
      <c r="L555" s="40" t="str">
        <f>IF(LEFT(C555,1)="[",MID(C555,2,SEARCH("]",C555)-2),IF(LEFT(C555,1)="""",MID(C555,2,SEARCH("""",C555,2)-2),C555))</f>
        <v>carro onix LTZ 2014</v>
      </c>
      <c r="M555" s="40">
        <f>WEEKNUM(A555,2)</f>
        <v>37</v>
      </c>
    </row>
    <row r="556" spans="1:13" x14ac:dyDescent="0.25">
      <c r="A556" s="1">
        <v>41537</v>
      </c>
      <c r="B556" s="40" t="s">
        <v>9</v>
      </c>
      <c r="C556" s="40" t="s">
        <v>476</v>
      </c>
      <c r="D556" s="40" t="s">
        <v>92</v>
      </c>
      <c r="E556" s="40" t="s">
        <v>10</v>
      </c>
      <c r="F556" s="40">
        <v>0.8</v>
      </c>
      <c r="G556" s="40">
        <v>0</v>
      </c>
      <c r="H556" s="40">
        <v>2</v>
      </c>
      <c r="I556" s="40">
        <v>0</v>
      </c>
      <c r="L556" s="40" t="str">
        <f>IF(LEFT(C556,1)="[",MID(C556,2,SEARCH("]",C556)-2),IF(LEFT(C556,1)="""",MID(C556,2,SEARCH("""",C556,2)-2),C556))</f>
        <v>carro onix LTZ 2014</v>
      </c>
      <c r="M556" s="40">
        <f>WEEKNUM(A556,2)</f>
        <v>38</v>
      </c>
    </row>
    <row r="557" spans="1:13" x14ac:dyDescent="0.25">
      <c r="A557" s="1">
        <v>41546</v>
      </c>
      <c r="B557" s="40" t="s">
        <v>9</v>
      </c>
      <c r="C557" s="40" t="s">
        <v>476</v>
      </c>
      <c r="D557" s="40" t="s">
        <v>92</v>
      </c>
      <c r="E557" s="40" t="s">
        <v>10</v>
      </c>
      <c r="F557" s="40">
        <v>0.8</v>
      </c>
      <c r="G557" s="40">
        <v>0</v>
      </c>
      <c r="H557" s="40">
        <v>1</v>
      </c>
      <c r="I557" s="40">
        <v>0</v>
      </c>
      <c r="L557" s="40" t="str">
        <f>IF(LEFT(C557,1)="[",MID(C557,2,SEARCH("]",C557)-2),IF(LEFT(C557,1)="""",MID(C557,2,SEARCH("""",C557,2)-2),C557))</f>
        <v>carro onix LTZ 2014</v>
      </c>
      <c r="M557" s="40">
        <f>WEEKNUM(A557,2)</f>
        <v>39</v>
      </c>
    </row>
    <row r="558" spans="1:13" x14ac:dyDescent="0.25">
      <c r="A558" s="1">
        <v>41541</v>
      </c>
      <c r="B558" s="40" t="s">
        <v>9</v>
      </c>
      <c r="C558" s="40" t="s">
        <v>476</v>
      </c>
      <c r="D558" s="40" t="s">
        <v>92</v>
      </c>
      <c r="E558" s="40" t="s">
        <v>10</v>
      </c>
      <c r="F558" s="40">
        <v>0.8</v>
      </c>
      <c r="G558" s="40">
        <v>0</v>
      </c>
      <c r="H558" s="40">
        <v>1</v>
      </c>
      <c r="I558" s="40">
        <v>0</v>
      </c>
      <c r="L558" s="40" t="str">
        <f>IF(LEFT(C558,1)="[",MID(C558,2,SEARCH("]",C558)-2),IF(LEFT(C558,1)="""",MID(C558,2,SEARCH("""",C558,2)-2),C558))</f>
        <v>carro onix LTZ 2014</v>
      </c>
      <c r="M558" s="40">
        <f>WEEKNUM(A558,2)</f>
        <v>39</v>
      </c>
    </row>
    <row r="559" spans="1:13" x14ac:dyDescent="0.25">
      <c r="A559" s="1">
        <v>41529</v>
      </c>
      <c r="B559" s="40" t="s">
        <v>9</v>
      </c>
      <c r="C559" s="40" t="s">
        <v>476</v>
      </c>
      <c r="D559" s="40" t="s">
        <v>92</v>
      </c>
      <c r="E559" s="40" t="s">
        <v>10</v>
      </c>
      <c r="F559" s="40">
        <v>0.8</v>
      </c>
      <c r="G559" s="40">
        <v>0</v>
      </c>
      <c r="H559" s="40">
        <v>0</v>
      </c>
      <c r="I559" s="40">
        <v>0</v>
      </c>
      <c r="L559" s="40" t="str">
        <f>IF(LEFT(C559,1)="[",MID(C559,2,SEARCH("]",C559)-2),IF(LEFT(C559,1)="""",MID(C559,2,SEARCH("""",C559,2)-2),C559))</f>
        <v>carro onix LTZ 2014</v>
      </c>
      <c r="M559" s="40">
        <f>WEEKNUM(A559,2)</f>
        <v>37</v>
      </c>
    </row>
    <row r="560" spans="1:13" x14ac:dyDescent="0.25">
      <c r="A560" s="1">
        <v>41530</v>
      </c>
      <c r="B560" s="40" t="s">
        <v>9</v>
      </c>
      <c r="C560" s="40" t="s">
        <v>476</v>
      </c>
      <c r="D560" s="40" t="s">
        <v>92</v>
      </c>
      <c r="E560" s="40" t="s">
        <v>10</v>
      </c>
      <c r="F560" s="40">
        <v>0.8</v>
      </c>
      <c r="G560" s="40">
        <v>0</v>
      </c>
      <c r="H560" s="40">
        <v>1</v>
      </c>
      <c r="I560" s="40">
        <v>0</v>
      </c>
      <c r="L560" s="40" t="str">
        <f>IF(LEFT(C560,1)="[",MID(C560,2,SEARCH("]",C560)-2),IF(LEFT(C560,1)="""",MID(C560,2,SEARCH("""",C560,2)-2),C560))</f>
        <v>carro onix LTZ 2014</v>
      </c>
      <c r="M560" s="40">
        <f>WEEKNUM(A560,2)</f>
        <v>37</v>
      </c>
    </row>
    <row r="561" spans="1:13" x14ac:dyDescent="0.25">
      <c r="A561" s="1">
        <v>41526</v>
      </c>
      <c r="B561" s="40" t="s">
        <v>9</v>
      </c>
      <c r="C561" s="40" t="s">
        <v>476</v>
      </c>
      <c r="D561" s="40" t="s">
        <v>92</v>
      </c>
      <c r="E561" s="40" t="s">
        <v>10</v>
      </c>
      <c r="F561" s="40">
        <v>0.8</v>
      </c>
      <c r="G561" s="40">
        <v>0</v>
      </c>
      <c r="H561" s="40">
        <v>0</v>
      </c>
      <c r="I561" s="40">
        <v>0</v>
      </c>
      <c r="L561" s="40" t="str">
        <f>IF(LEFT(C561,1)="[",MID(C561,2,SEARCH("]",C561)-2),IF(LEFT(C561,1)="""",MID(C561,2,SEARCH("""",C561,2)-2),C561))</f>
        <v>carro onix LTZ 2014</v>
      </c>
      <c r="M561" s="40">
        <f>WEEKNUM(A561,2)</f>
        <v>37</v>
      </c>
    </row>
    <row r="562" spans="1:13" x14ac:dyDescent="0.25">
      <c r="A562" s="1">
        <v>41536</v>
      </c>
      <c r="B562" s="40" t="s">
        <v>9</v>
      </c>
      <c r="C562" s="40" t="s">
        <v>476</v>
      </c>
      <c r="D562" s="40" t="s">
        <v>92</v>
      </c>
      <c r="E562" s="40" t="s">
        <v>10</v>
      </c>
      <c r="F562" s="40">
        <v>0.8</v>
      </c>
      <c r="G562" s="40">
        <v>1</v>
      </c>
      <c r="H562" s="40">
        <v>2</v>
      </c>
      <c r="I562" s="40">
        <v>0.25</v>
      </c>
      <c r="L562" s="40" t="str">
        <f>IF(LEFT(C562,1)="[",MID(C562,2,SEARCH("]",C562)-2),IF(LEFT(C562,1)="""",MID(C562,2,SEARCH("""",C562,2)-2),C562))</f>
        <v>carro onix LTZ 2014</v>
      </c>
      <c r="M562" s="40">
        <f>WEEKNUM(A562,2)</f>
        <v>38</v>
      </c>
    </row>
    <row r="563" spans="1:13" x14ac:dyDescent="0.25">
      <c r="A563" s="1">
        <v>41535</v>
      </c>
      <c r="B563" s="40" t="s">
        <v>9</v>
      </c>
      <c r="C563" s="40" t="s">
        <v>154</v>
      </c>
      <c r="D563" s="40" t="s">
        <v>155</v>
      </c>
      <c r="E563" s="40" t="s">
        <v>10</v>
      </c>
      <c r="F563" s="40">
        <v>0.89</v>
      </c>
      <c r="G563" s="40">
        <v>15</v>
      </c>
      <c r="H563" s="40">
        <v>64</v>
      </c>
      <c r="I563" s="40">
        <v>6.71</v>
      </c>
      <c r="L563" s="40" t="str">
        <f>IF(LEFT(C563,1)="[",MID(C563,2,SEARCH("]",C563)-2),IF(LEFT(C563,1)="""",MID(C563,2,SEARCH("""",C563,2)-2),C563))</f>
        <v>carro Onyx</v>
      </c>
      <c r="M563" s="40">
        <f>WEEKNUM(A563,2)</f>
        <v>38</v>
      </c>
    </row>
    <row r="564" spans="1:13" x14ac:dyDescent="0.25">
      <c r="A564" s="1">
        <v>41521</v>
      </c>
      <c r="B564" s="40" t="s">
        <v>9</v>
      </c>
      <c r="C564" s="40" t="s">
        <v>154</v>
      </c>
      <c r="D564" s="40" t="s">
        <v>155</v>
      </c>
      <c r="E564" s="40" t="s">
        <v>10</v>
      </c>
      <c r="F564" s="40">
        <v>0.89</v>
      </c>
      <c r="G564" s="40">
        <v>2</v>
      </c>
      <c r="H564" s="40">
        <v>34</v>
      </c>
      <c r="I564" s="40">
        <v>0.64</v>
      </c>
      <c r="L564" s="40" t="str">
        <f>IF(LEFT(C564,1)="[",MID(C564,2,SEARCH("]",C564)-2),IF(LEFT(C564,1)="""",MID(C564,2,SEARCH("""",C564,2)-2),C564))</f>
        <v>carro Onyx</v>
      </c>
      <c r="M564" s="40">
        <f>WEEKNUM(A564,2)</f>
        <v>36</v>
      </c>
    </row>
    <row r="565" spans="1:13" x14ac:dyDescent="0.25">
      <c r="A565" s="1">
        <v>41539</v>
      </c>
      <c r="B565" s="40" t="s">
        <v>9</v>
      </c>
      <c r="C565" s="40" t="s">
        <v>154</v>
      </c>
      <c r="D565" s="40" t="s">
        <v>155</v>
      </c>
      <c r="E565" s="40" t="s">
        <v>10</v>
      </c>
      <c r="F565" s="40">
        <v>0.89</v>
      </c>
      <c r="G565" s="40">
        <v>15</v>
      </c>
      <c r="H565" s="40">
        <v>105</v>
      </c>
      <c r="I565" s="40">
        <v>6.28</v>
      </c>
      <c r="L565" s="40" t="str">
        <f>IF(LEFT(C565,1)="[",MID(C565,2,SEARCH("]",C565)-2),IF(LEFT(C565,1)="""",MID(C565,2,SEARCH("""",C565,2)-2),C565))</f>
        <v>carro Onyx</v>
      </c>
      <c r="M565" s="40">
        <f>WEEKNUM(A565,2)</f>
        <v>38</v>
      </c>
    </row>
    <row r="566" spans="1:13" x14ac:dyDescent="0.25">
      <c r="A566" s="1">
        <v>41519</v>
      </c>
      <c r="B566" s="40" t="s">
        <v>9</v>
      </c>
      <c r="C566" s="40" t="s">
        <v>154</v>
      </c>
      <c r="D566" s="40" t="s">
        <v>155</v>
      </c>
      <c r="E566" s="40" t="s">
        <v>10</v>
      </c>
      <c r="F566" s="40">
        <v>0.89</v>
      </c>
      <c r="G566" s="40">
        <v>0</v>
      </c>
      <c r="H566" s="40">
        <v>25</v>
      </c>
      <c r="I566" s="40">
        <v>0</v>
      </c>
      <c r="L566" s="40" t="str">
        <f>IF(LEFT(C566,1)="[",MID(C566,2,SEARCH("]",C566)-2),IF(LEFT(C566,1)="""",MID(C566,2,SEARCH("""",C566,2)-2),C566))</f>
        <v>carro Onyx</v>
      </c>
      <c r="M566" s="40">
        <f>WEEKNUM(A566,2)</f>
        <v>36</v>
      </c>
    </row>
    <row r="567" spans="1:13" x14ac:dyDescent="0.25">
      <c r="A567" s="1">
        <v>41514</v>
      </c>
      <c r="B567" s="40" t="s">
        <v>9</v>
      </c>
      <c r="C567" s="40" t="s">
        <v>154</v>
      </c>
      <c r="D567" s="40" t="s">
        <v>155</v>
      </c>
      <c r="E567" s="40" t="s">
        <v>10</v>
      </c>
      <c r="F567" s="40">
        <v>0.89</v>
      </c>
      <c r="G567" s="40">
        <v>7</v>
      </c>
      <c r="H567" s="40">
        <v>36</v>
      </c>
      <c r="I567" s="40">
        <v>2.94</v>
      </c>
      <c r="L567" s="40" t="str">
        <f>IF(LEFT(C567,1)="[",MID(C567,2,SEARCH("]",C567)-2),IF(LEFT(C567,1)="""",MID(C567,2,SEARCH("""",C567,2)-2),C567))</f>
        <v>carro Onyx</v>
      </c>
      <c r="M567" s="40">
        <f>WEEKNUM(A567,2)</f>
        <v>35</v>
      </c>
    </row>
    <row r="568" spans="1:13" x14ac:dyDescent="0.25">
      <c r="A568" s="1">
        <v>41544</v>
      </c>
      <c r="B568" s="40" t="s">
        <v>9</v>
      </c>
      <c r="C568" s="40" t="s">
        <v>154</v>
      </c>
      <c r="D568" s="40" t="s">
        <v>155</v>
      </c>
      <c r="E568" s="40" t="s">
        <v>10</v>
      </c>
      <c r="F568" s="40">
        <v>0.89</v>
      </c>
      <c r="G568" s="40">
        <v>7</v>
      </c>
      <c r="H568" s="40">
        <v>86</v>
      </c>
      <c r="I568" s="40">
        <v>3.13</v>
      </c>
      <c r="L568" s="40" t="str">
        <f>IF(LEFT(C568,1)="[",MID(C568,2,SEARCH("]",C568)-2),IF(LEFT(C568,1)="""",MID(C568,2,SEARCH("""",C568,2)-2),C568))</f>
        <v>carro Onyx</v>
      </c>
      <c r="M568" s="40">
        <f>WEEKNUM(A568,2)</f>
        <v>39</v>
      </c>
    </row>
    <row r="569" spans="1:13" x14ac:dyDescent="0.25">
      <c r="A569" s="1">
        <v>41516</v>
      </c>
      <c r="B569" s="40" t="s">
        <v>9</v>
      </c>
      <c r="C569" s="40" t="s">
        <v>154</v>
      </c>
      <c r="D569" s="40" t="s">
        <v>155</v>
      </c>
      <c r="E569" s="40" t="s">
        <v>10</v>
      </c>
      <c r="F569" s="40">
        <v>0.89</v>
      </c>
      <c r="G569" s="40">
        <v>4</v>
      </c>
      <c r="H569" s="40">
        <v>39</v>
      </c>
      <c r="I569" s="40">
        <v>1.7</v>
      </c>
      <c r="L569" s="40" t="str">
        <f>IF(LEFT(C569,1)="[",MID(C569,2,SEARCH("]",C569)-2),IF(LEFT(C569,1)="""",MID(C569,2,SEARCH("""",C569,2)-2),C569))</f>
        <v>carro Onyx</v>
      </c>
      <c r="M569" s="40">
        <f>WEEKNUM(A569,2)</f>
        <v>35</v>
      </c>
    </row>
    <row r="570" spans="1:13" x14ac:dyDescent="0.25">
      <c r="A570" s="1">
        <v>41526</v>
      </c>
      <c r="B570" s="40" t="s">
        <v>9</v>
      </c>
      <c r="C570" s="40" t="s">
        <v>154</v>
      </c>
      <c r="D570" s="40" t="s">
        <v>155</v>
      </c>
      <c r="E570" s="40" t="s">
        <v>10</v>
      </c>
      <c r="F570" s="40">
        <v>0.89</v>
      </c>
      <c r="G570" s="40">
        <v>5</v>
      </c>
      <c r="H570" s="40">
        <v>39</v>
      </c>
      <c r="I570" s="40">
        <v>2.4900000000000002</v>
      </c>
      <c r="L570" s="40" t="str">
        <f>IF(LEFT(C570,1)="[",MID(C570,2,SEARCH("]",C570)-2),IF(LEFT(C570,1)="""",MID(C570,2,SEARCH("""",C570,2)-2),C570))</f>
        <v>carro Onyx</v>
      </c>
      <c r="M570" s="40">
        <f>WEEKNUM(A570,2)</f>
        <v>37</v>
      </c>
    </row>
    <row r="571" spans="1:13" x14ac:dyDescent="0.25">
      <c r="A571" s="1">
        <v>41528</v>
      </c>
      <c r="B571" s="40" t="s">
        <v>9</v>
      </c>
      <c r="C571" s="40" t="s">
        <v>154</v>
      </c>
      <c r="D571" s="40" t="s">
        <v>155</v>
      </c>
      <c r="E571" s="40" t="s">
        <v>10</v>
      </c>
      <c r="F571" s="40">
        <v>0.89</v>
      </c>
      <c r="G571" s="40">
        <v>5</v>
      </c>
      <c r="H571" s="40">
        <v>39</v>
      </c>
      <c r="I571" s="40">
        <v>1.48</v>
      </c>
      <c r="L571" s="40" t="str">
        <f>IF(LEFT(C571,1)="[",MID(C571,2,SEARCH("]",C571)-2),IF(LEFT(C571,1)="""",MID(C571,2,SEARCH("""",C571,2)-2),C571))</f>
        <v>carro Onyx</v>
      </c>
      <c r="M571" s="40">
        <f>WEEKNUM(A571,2)</f>
        <v>37</v>
      </c>
    </row>
    <row r="572" spans="1:13" x14ac:dyDescent="0.25">
      <c r="A572" s="1">
        <v>41536</v>
      </c>
      <c r="B572" s="40" t="s">
        <v>9</v>
      </c>
      <c r="C572" s="40" t="s">
        <v>154</v>
      </c>
      <c r="D572" s="40" t="s">
        <v>155</v>
      </c>
      <c r="E572" s="40" t="s">
        <v>10</v>
      </c>
      <c r="F572" s="40">
        <v>0.89</v>
      </c>
      <c r="G572" s="40">
        <v>7</v>
      </c>
      <c r="H572" s="40">
        <v>53</v>
      </c>
      <c r="I572" s="40">
        <v>4.43</v>
      </c>
      <c r="L572" s="40" t="str">
        <f>IF(LEFT(C572,1)="[",MID(C572,2,SEARCH("]",C572)-2),IF(LEFT(C572,1)="""",MID(C572,2,SEARCH("""",C572,2)-2),C572))</f>
        <v>carro Onyx</v>
      </c>
      <c r="M572" s="40">
        <f>WEEKNUM(A572,2)</f>
        <v>38</v>
      </c>
    </row>
    <row r="573" spans="1:13" x14ac:dyDescent="0.25">
      <c r="A573" s="1">
        <v>41538</v>
      </c>
      <c r="B573" s="40" t="s">
        <v>9</v>
      </c>
      <c r="C573" s="40" t="s">
        <v>154</v>
      </c>
      <c r="D573" s="40" t="s">
        <v>155</v>
      </c>
      <c r="E573" s="40" t="s">
        <v>10</v>
      </c>
      <c r="F573" s="40">
        <v>0.89</v>
      </c>
      <c r="G573" s="40">
        <v>11</v>
      </c>
      <c r="H573" s="40">
        <v>82</v>
      </c>
      <c r="I573" s="40">
        <v>5.87</v>
      </c>
      <c r="L573" s="40" t="str">
        <f>IF(LEFT(C573,1)="[",MID(C573,2,SEARCH("]",C573)-2),IF(LEFT(C573,1)="""",MID(C573,2,SEARCH("""",C573,2)-2),C573))</f>
        <v>carro Onyx</v>
      </c>
      <c r="M573" s="40">
        <f>WEEKNUM(A573,2)</f>
        <v>38</v>
      </c>
    </row>
    <row r="574" spans="1:13" x14ac:dyDescent="0.25">
      <c r="A574" s="1">
        <v>41529</v>
      </c>
      <c r="B574" s="40" t="s">
        <v>9</v>
      </c>
      <c r="C574" s="40" t="s">
        <v>154</v>
      </c>
      <c r="D574" s="40" t="s">
        <v>155</v>
      </c>
      <c r="E574" s="40" t="s">
        <v>10</v>
      </c>
      <c r="F574" s="40">
        <v>0.89</v>
      </c>
      <c r="G574" s="40">
        <v>1</v>
      </c>
      <c r="H574" s="40">
        <v>18</v>
      </c>
      <c r="I574" s="40">
        <v>0.28999999999999998</v>
      </c>
      <c r="L574" s="40" t="str">
        <f>IF(LEFT(C574,1)="[",MID(C574,2,SEARCH("]",C574)-2),IF(LEFT(C574,1)="""",MID(C574,2,SEARCH("""",C574,2)-2),C574))</f>
        <v>carro Onyx</v>
      </c>
      <c r="M574" s="40">
        <f>WEEKNUM(A574,2)</f>
        <v>37</v>
      </c>
    </row>
    <row r="575" spans="1:13" x14ac:dyDescent="0.25">
      <c r="A575" s="1">
        <v>41518</v>
      </c>
      <c r="B575" s="40" t="s">
        <v>9</v>
      </c>
      <c r="C575" s="40" t="s">
        <v>154</v>
      </c>
      <c r="D575" s="40" t="s">
        <v>155</v>
      </c>
      <c r="E575" s="40" t="s">
        <v>10</v>
      </c>
      <c r="F575" s="40">
        <v>0.89</v>
      </c>
      <c r="G575" s="40">
        <v>3</v>
      </c>
      <c r="H575" s="40">
        <v>30</v>
      </c>
      <c r="I575" s="40">
        <v>1.27</v>
      </c>
      <c r="L575" s="40" t="str">
        <f>IF(LEFT(C575,1)="[",MID(C575,2,SEARCH("]",C575)-2),IF(LEFT(C575,1)="""",MID(C575,2,SEARCH("""",C575,2)-2),C575))</f>
        <v>carro Onyx</v>
      </c>
      <c r="M575" s="40">
        <f>WEEKNUM(A575,2)</f>
        <v>35</v>
      </c>
    </row>
    <row r="576" spans="1:13" x14ac:dyDescent="0.25">
      <c r="A576" s="1">
        <v>41530</v>
      </c>
      <c r="B576" s="40" t="s">
        <v>9</v>
      </c>
      <c r="C576" s="40" t="s">
        <v>154</v>
      </c>
      <c r="D576" s="40" t="s">
        <v>155</v>
      </c>
      <c r="E576" s="40" t="s">
        <v>10</v>
      </c>
      <c r="F576" s="40">
        <v>0.89</v>
      </c>
      <c r="G576" s="40">
        <v>3</v>
      </c>
      <c r="H576" s="40">
        <v>18</v>
      </c>
      <c r="I576" s="40">
        <v>0.4</v>
      </c>
      <c r="L576" s="40" t="str">
        <f>IF(LEFT(C576,1)="[",MID(C576,2,SEARCH("]",C576)-2),IF(LEFT(C576,1)="""",MID(C576,2,SEARCH("""",C576,2)-2),C576))</f>
        <v>carro Onyx</v>
      </c>
      <c r="M576" s="40">
        <f>WEEKNUM(A576,2)</f>
        <v>37</v>
      </c>
    </row>
    <row r="577" spans="1:13" x14ac:dyDescent="0.25">
      <c r="A577" s="1">
        <v>41520</v>
      </c>
      <c r="B577" s="40" t="s">
        <v>9</v>
      </c>
      <c r="C577" s="40" t="s">
        <v>154</v>
      </c>
      <c r="D577" s="40" t="s">
        <v>155</v>
      </c>
      <c r="E577" s="40" t="s">
        <v>10</v>
      </c>
      <c r="F577" s="40">
        <v>0.89</v>
      </c>
      <c r="G577" s="40">
        <v>4</v>
      </c>
      <c r="H577" s="40">
        <v>35</v>
      </c>
      <c r="I577" s="40">
        <v>0.7</v>
      </c>
      <c r="L577" s="40" t="str">
        <f>IF(LEFT(C577,1)="[",MID(C577,2,SEARCH("]",C577)-2),IF(LEFT(C577,1)="""",MID(C577,2,SEARCH("""",C577,2)-2),C577))</f>
        <v>carro Onyx</v>
      </c>
      <c r="M577" s="40">
        <f>WEEKNUM(A577,2)</f>
        <v>36</v>
      </c>
    </row>
    <row r="578" spans="1:13" x14ac:dyDescent="0.25">
      <c r="A578" s="1">
        <v>41534</v>
      </c>
      <c r="B578" s="40" t="s">
        <v>9</v>
      </c>
      <c r="C578" s="40" t="s">
        <v>154</v>
      </c>
      <c r="D578" s="40" t="s">
        <v>155</v>
      </c>
      <c r="E578" s="40" t="s">
        <v>10</v>
      </c>
      <c r="F578" s="40">
        <v>0.89</v>
      </c>
      <c r="G578" s="40">
        <v>8</v>
      </c>
      <c r="H578" s="40">
        <v>61</v>
      </c>
      <c r="I578" s="40">
        <v>2.66</v>
      </c>
      <c r="L578" s="40" t="str">
        <f>IF(LEFT(C578,1)="[",MID(C578,2,SEARCH("]",C578)-2),IF(LEFT(C578,1)="""",MID(C578,2,SEARCH("""",C578,2)-2),C578))</f>
        <v>carro Onyx</v>
      </c>
      <c r="M578" s="40">
        <f>WEEKNUM(A578,2)</f>
        <v>38</v>
      </c>
    </row>
    <row r="579" spans="1:13" x14ac:dyDescent="0.25">
      <c r="A579" s="1">
        <v>41543</v>
      </c>
      <c r="B579" s="40" t="s">
        <v>9</v>
      </c>
      <c r="C579" s="40" t="s">
        <v>154</v>
      </c>
      <c r="D579" s="40" t="s">
        <v>155</v>
      </c>
      <c r="E579" s="40" t="s">
        <v>10</v>
      </c>
      <c r="F579" s="40">
        <v>0.89</v>
      </c>
      <c r="G579" s="40">
        <v>18</v>
      </c>
      <c r="H579" s="40">
        <v>118</v>
      </c>
      <c r="I579" s="40">
        <v>7.65</v>
      </c>
      <c r="L579" s="40" t="str">
        <f>IF(LEFT(C579,1)="[",MID(C579,2,SEARCH("]",C579)-2),IF(LEFT(C579,1)="""",MID(C579,2,SEARCH("""",C579,2)-2),C579))</f>
        <v>carro Onyx</v>
      </c>
      <c r="M579" s="40">
        <f>WEEKNUM(A579,2)</f>
        <v>39</v>
      </c>
    </row>
    <row r="580" spans="1:13" x14ac:dyDescent="0.25">
      <c r="A580" s="1">
        <v>41525</v>
      </c>
      <c r="B580" s="40" t="s">
        <v>9</v>
      </c>
      <c r="C580" s="40" t="s">
        <v>154</v>
      </c>
      <c r="D580" s="40" t="s">
        <v>155</v>
      </c>
      <c r="E580" s="40" t="s">
        <v>10</v>
      </c>
      <c r="F580" s="40">
        <v>0.89</v>
      </c>
      <c r="G580" s="40">
        <v>6</v>
      </c>
      <c r="H580" s="40">
        <v>43</v>
      </c>
      <c r="I580" s="40">
        <v>0.81</v>
      </c>
      <c r="L580" s="40" t="str">
        <f>IF(LEFT(C580,1)="[",MID(C580,2,SEARCH("]",C580)-2),IF(LEFT(C580,1)="""",MID(C580,2,SEARCH("""",C580,2)-2),C580))</f>
        <v>carro Onyx</v>
      </c>
      <c r="M580" s="40">
        <f>WEEKNUM(A580,2)</f>
        <v>36</v>
      </c>
    </row>
    <row r="581" spans="1:13" x14ac:dyDescent="0.25">
      <c r="A581" s="1">
        <v>41545</v>
      </c>
      <c r="B581" s="40" t="s">
        <v>9</v>
      </c>
      <c r="C581" s="40" t="s">
        <v>154</v>
      </c>
      <c r="D581" s="40" t="s">
        <v>155</v>
      </c>
      <c r="E581" s="40" t="s">
        <v>10</v>
      </c>
      <c r="F581" s="40">
        <v>0.89</v>
      </c>
      <c r="G581" s="40">
        <v>13</v>
      </c>
      <c r="H581" s="40">
        <v>103</v>
      </c>
      <c r="I581" s="40">
        <v>7.54</v>
      </c>
      <c r="L581" s="40" t="str">
        <f>IF(LEFT(C581,1)="[",MID(C581,2,SEARCH("]",C581)-2),IF(LEFT(C581,1)="""",MID(C581,2,SEARCH("""",C581,2)-2),C581))</f>
        <v>carro Onyx</v>
      </c>
      <c r="M581" s="40">
        <f>WEEKNUM(A581,2)</f>
        <v>39</v>
      </c>
    </row>
    <row r="582" spans="1:13" x14ac:dyDescent="0.25">
      <c r="A582" s="1">
        <v>41542</v>
      </c>
      <c r="B582" s="40" t="s">
        <v>9</v>
      </c>
      <c r="C582" s="40" t="s">
        <v>154</v>
      </c>
      <c r="D582" s="40" t="s">
        <v>155</v>
      </c>
      <c r="E582" s="40" t="s">
        <v>10</v>
      </c>
      <c r="F582" s="40">
        <v>0.89</v>
      </c>
      <c r="G582" s="40">
        <v>9</v>
      </c>
      <c r="H582" s="40">
        <v>108</v>
      </c>
      <c r="I582" s="40">
        <v>5</v>
      </c>
      <c r="L582" s="40" t="str">
        <f>IF(LEFT(C582,1)="[",MID(C582,2,SEARCH("]",C582)-2),IF(LEFT(C582,1)="""",MID(C582,2,SEARCH("""",C582,2)-2),C582))</f>
        <v>carro Onyx</v>
      </c>
      <c r="M582" s="40">
        <f>WEEKNUM(A582,2)</f>
        <v>39</v>
      </c>
    </row>
    <row r="583" spans="1:13" x14ac:dyDescent="0.25">
      <c r="A583" s="1">
        <v>41523</v>
      </c>
      <c r="B583" s="40" t="s">
        <v>9</v>
      </c>
      <c r="C583" s="40" t="s">
        <v>154</v>
      </c>
      <c r="D583" s="40" t="s">
        <v>155</v>
      </c>
      <c r="E583" s="40" t="s">
        <v>10</v>
      </c>
      <c r="F583" s="40">
        <v>0.89</v>
      </c>
      <c r="G583" s="40">
        <v>4</v>
      </c>
      <c r="H583" s="40">
        <v>27</v>
      </c>
      <c r="I583" s="40">
        <v>1.44</v>
      </c>
      <c r="L583" s="40" t="str">
        <f>IF(LEFT(C583,1)="[",MID(C583,2,SEARCH("]",C583)-2),IF(LEFT(C583,1)="""",MID(C583,2,SEARCH("""",C583,2)-2),C583))</f>
        <v>carro Onyx</v>
      </c>
      <c r="M583" s="40">
        <f>WEEKNUM(A583,2)</f>
        <v>36</v>
      </c>
    </row>
    <row r="584" spans="1:13" x14ac:dyDescent="0.25">
      <c r="A584" s="1">
        <v>41541</v>
      </c>
      <c r="B584" s="40" t="s">
        <v>9</v>
      </c>
      <c r="C584" s="40" t="s">
        <v>154</v>
      </c>
      <c r="D584" s="40" t="s">
        <v>155</v>
      </c>
      <c r="E584" s="40" t="s">
        <v>10</v>
      </c>
      <c r="F584" s="40">
        <v>0.89</v>
      </c>
      <c r="G584" s="40">
        <v>13</v>
      </c>
      <c r="H584" s="40">
        <v>120</v>
      </c>
      <c r="I584" s="40">
        <v>5.54</v>
      </c>
      <c r="L584" s="40" t="str">
        <f>IF(LEFT(C584,1)="[",MID(C584,2,SEARCH("]",C584)-2),IF(LEFT(C584,1)="""",MID(C584,2,SEARCH("""",C584,2)-2),C584))</f>
        <v>carro Onyx</v>
      </c>
      <c r="M584" s="40">
        <f>WEEKNUM(A584,2)</f>
        <v>39</v>
      </c>
    </row>
    <row r="585" spans="1:13" x14ac:dyDescent="0.25">
      <c r="A585" s="1">
        <v>41515</v>
      </c>
      <c r="B585" s="40" t="s">
        <v>9</v>
      </c>
      <c r="C585" s="40" t="s">
        <v>154</v>
      </c>
      <c r="D585" s="40" t="s">
        <v>155</v>
      </c>
      <c r="E585" s="40" t="s">
        <v>10</v>
      </c>
      <c r="F585" s="40">
        <v>0.89</v>
      </c>
      <c r="G585" s="40">
        <v>5</v>
      </c>
      <c r="H585" s="40">
        <v>49</v>
      </c>
      <c r="I585" s="40">
        <v>2.4</v>
      </c>
      <c r="L585" s="40" t="str">
        <f>IF(LEFT(C585,1)="[",MID(C585,2,SEARCH("]",C585)-2),IF(LEFT(C585,1)="""",MID(C585,2,SEARCH("""",C585,2)-2),C585))</f>
        <v>carro Onyx</v>
      </c>
      <c r="M585" s="40">
        <f>WEEKNUM(A585,2)</f>
        <v>35</v>
      </c>
    </row>
    <row r="586" spans="1:13" x14ac:dyDescent="0.25">
      <c r="A586" s="1">
        <v>41532</v>
      </c>
      <c r="B586" s="40" t="s">
        <v>9</v>
      </c>
      <c r="C586" s="40" t="s">
        <v>154</v>
      </c>
      <c r="D586" s="40" t="s">
        <v>155</v>
      </c>
      <c r="E586" s="40" t="s">
        <v>10</v>
      </c>
      <c r="F586" s="40">
        <v>0.89</v>
      </c>
      <c r="G586" s="40">
        <v>6</v>
      </c>
      <c r="H586" s="40">
        <v>39</v>
      </c>
      <c r="I586" s="40">
        <v>1.59</v>
      </c>
      <c r="L586" s="40" t="str">
        <f>IF(LEFT(C586,1)="[",MID(C586,2,SEARCH("]",C586)-2),IF(LEFT(C586,1)="""",MID(C586,2,SEARCH("""",C586,2)-2),C586))</f>
        <v>carro Onyx</v>
      </c>
      <c r="M586" s="40">
        <f>WEEKNUM(A586,2)</f>
        <v>37</v>
      </c>
    </row>
    <row r="587" spans="1:13" x14ac:dyDescent="0.25">
      <c r="A587" s="1">
        <v>41531</v>
      </c>
      <c r="B587" s="40" t="s">
        <v>9</v>
      </c>
      <c r="C587" s="40" t="s">
        <v>154</v>
      </c>
      <c r="D587" s="40" t="s">
        <v>155</v>
      </c>
      <c r="E587" s="40" t="s">
        <v>10</v>
      </c>
      <c r="F587" s="40">
        <v>0.89</v>
      </c>
      <c r="G587" s="40">
        <v>7</v>
      </c>
      <c r="H587" s="40">
        <v>31</v>
      </c>
      <c r="I587" s="40">
        <v>1.5</v>
      </c>
      <c r="L587" s="40" t="str">
        <f>IF(LEFT(C587,1)="[",MID(C587,2,SEARCH("]",C587)-2),IF(LEFT(C587,1)="""",MID(C587,2,SEARCH("""",C587,2)-2),C587))</f>
        <v>carro Onyx</v>
      </c>
      <c r="M587" s="40">
        <f>WEEKNUM(A587,2)</f>
        <v>37</v>
      </c>
    </row>
    <row r="588" spans="1:13" x14ac:dyDescent="0.25">
      <c r="A588" s="1">
        <v>41546</v>
      </c>
      <c r="B588" s="40" t="s">
        <v>9</v>
      </c>
      <c r="C588" s="40" t="s">
        <v>154</v>
      </c>
      <c r="D588" s="40" t="s">
        <v>155</v>
      </c>
      <c r="E588" s="40" t="s">
        <v>10</v>
      </c>
      <c r="F588" s="40">
        <v>0.89</v>
      </c>
      <c r="G588" s="40">
        <v>12</v>
      </c>
      <c r="H588" s="40">
        <v>90</v>
      </c>
      <c r="I588" s="40">
        <v>4.4400000000000004</v>
      </c>
      <c r="L588" s="40" t="str">
        <f>IF(LEFT(C588,1)="[",MID(C588,2,SEARCH("]",C588)-2),IF(LEFT(C588,1)="""",MID(C588,2,SEARCH("""",C588,2)-2),C588))</f>
        <v>carro Onyx</v>
      </c>
      <c r="M588" s="40">
        <f>WEEKNUM(A588,2)</f>
        <v>39</v>
      </c>
    </row>
    <row r="589" spans="1:13" x14ac:dyDescent="0.25">
      <c r="A589" s="1">
        <v>41527</v>
      </c>
      <c r="B589" s="40" t="s">
        <v>9</v>
      </c>
      <c r="C589" s="40" t="s">
        <v>154</v>
      </c>
      <c r="D589" s="40" t="s">
        <v>155</v>
      </c>
      <c r="E589" s="40" t="s">
        <v>10</v>
      </c>
      <c r="F589" s="40">
        <v>0.89</v>
      </c>
      <c r="G589" s="40">
        <v>7</v>
      </c>
      <c r="H589" s="40">
        <v>49</v>
      </c>
      <c r="I589" s="40">
        <v>2.2200000000000002</v>
      </c>
      <c r="L589" s="40" t="str">
        <f>IF(LEFT(C589,1)="[",MID(C589,2,SEARCH("]",C589)-2),IF(LEFT(C589,1)="""",MID(C589,2,SEARCH("""",C589,2)-2),C589))</f>
        <v>carro Onyx</v>
      </c>
      <c r="M589" s="40">
        <f>WEEKNUM(A589,2)</f>
        <v>37</v>
      </c>
    </row>
    <row r="590" spans="1:13" x14ac:dyDescent="0.25">
      <c r="A590" s="1">
        <v>41524</v>
      </c>
      <c r="B590" s="40" t="s">
        <v>9</v>
      </c>
      <c r="C590" s="40" t="s">
        <v>154</v>
      </c>
      <c r="D590" s="40" t="s">
        <v>155</v>
      </c>
      <c r="E590" s="40" t="s">
        <v>10</v>
      </c>
      <c r="F590" s="40">
        <v>0.89</v>
      </c>
      <c r="G590" s="40">
        <v>2</v>
      </c>
      <c r="H590" s="40">
        <v>33</v>
      </c>
      <c r="I590" s="40">
        <v>0.89</v>
      </c>
      <c r="L590" s="40" t="str">
        <f>IF(LEFT(C590,1)="[",MID(C590,2,SEARCH("]",C590)-2),IF(LEFT(C590,1)="""",MID(C590,2,SEARCH("""",C590,2)-2),C590))</f>
        <v>carro Onyx</v>
      </c>
      <c r="M590" s="40">
        <f>WEEKNUM(A590,2)</f>
        <v>36</v>
      </c>
    </row>
    <row r="591" spans="1:13" x14ac:dyDescent="0.25">
      <c r="A591" s="1">
        <v>41533</v>
      </c>
      <c r="B591" s="40" t="s">
        <v>9</v>
      </c>
      <c r="C591" s="40" t="s">
        <v>154</v>
      </c>
      <c r="D591" s="40" t="s">
        <v>155</v>
      </c>
      <c r="E591" s="40" t="s">
        <v>10</v>
      </c>
      <c r="F591" s="40">
        <v>0.89</v>
      </c>
      <c r="G591" s="40">
        <v>1</v>
      </c>
      <c r="H591" s="40">
        <v>50</v>
      </c>
      <c r="I591" s="40">
        <v>0.11</v>
      </c>
      <c r="L591" s="40" t="str">
        <f>IF(LEFT(C591,1)="[",MID(C591,2,SEARCH("]",C591)-2),IF(LEFT(C591,1)="""",MID(C591,2,SEARCH("""",C591,2)-2),C591))</f>
        <v>carro Onyx</v>
      </c>
      <c r="M591" s="40">
        <f>WEEKNUM(A591,2)</f>
        <v>38</v>
      </c>
    </row>
    <row r="592" spans="1:13" x14ac:dyDescent="0.25">
      <c r="A592" s="1">
        <v>41540</v>
      </c>
      <c r="B592" s="40" t="s">
        <v>9</v>
      </c>
      <c r="C592" s="40" t="s">
        <v>154</v>
      </c>
      <c r="D592" s="40" t="s">
        <v>155</v>
      </c>
      <c r="E592" s="40" t="s">
        <v>10</v>
      </c>
      <c r="F592" s="40">
        <v>0.89</v>
      </c>
      <c r="G592" s="40">
        <v>11</v>
      </c>
      <c r="H592" s="40">
        <v>97</v>
      </c>
      <c r="I592" s="40">
        <v>5.08</v>
      </c>
      <c r="L592" s="40" t="str">
        <f>IF(LEFT(C592,1)="[",MID(C592,2,SEARCH("]",C592)-2),IF(LEFT(C592,1)="""",MID(C592,2,SEARCH("""",C592,2)-2),C592))</f>
        <v>carro Onyx</v>
      </c>
      <c r="M592" s="40">
        <f>WEEKNUM(A592,2)</f>
        <v>39</v>
      </c>
    </row>
    <row r="593" spans="1:13" x14ac:dyDescent="0.25">
      <c r="A593" s="1">
        <v>41522</v>
      </c>
      <c r="B593" s="40" t="s">
        <v>9</v>
      </c>
      <c r="C593" s="40" t="s">
        <v>154</v>
      </c>
      <c r="D593" s="40" t="s">
        <v>155</v>
      </c>
      <c r="E593" s="40" t="s">
        <v>10</v>
      </c>
      <c r="F593" s="40">
        <v>0.89</v>
      </c>
      <c r="G593" s="40">
        <v>3</v>
      </c>
      <c r="H593" s="40">
        <v>25</v>
      </c>
      <c r="I593" s="40">
        <v>1.23</v>
      </c>
      <c r="L593" s="40" t="str">
        <f>IF(LEFT(C593,1)="[",MID(C593,2,SEARCH("]",C593)-2),IF(LEFT(C593,1)="""",MID(C593,2,SEARCH("""",C593,2)-2),C593))</f>
        <v>carro Onyx</v>
      </c>
      <c r="M593" s="40">
        <f>WEEKNUM(A593,2)</f>
        <v>36</v>
      </c>
    </row>
    <row r="594" spans="1:13" x14ac:dyDescent="0.25">
      <c r="A594" s="1">
        <v>41537</v>
      </c>
      <c r="B594" s="40" t="s">
        <v>9</v>
      </c>
      <c r="C594" s="40" t="s">
        <v>154</v>
      </c>
      <c r="D594" s="40" t="s">
        <v>155</v>
      </c>
      <c r="E594" s="40" t="s">
        <v>10</v>
      </c>
      <c r="F594" s="40">
        <v>0.89</v>
      </c>
      <c r="G594" s="40">
        <v>14</v>
      </c>
      <c r="H594" s="40">
        <v>91</v>
      </c>
      <c r="I594" s="40">
        <v>6.61</v>
      </c>
      <c r="L594" s="40" t="str">
        <f>IF(LEFT(C594,1)="[",MID(C594,2,SEARCH("]",C594)-2),IF(LEFT(C594,1)="""",MID(C594,2,SEARCH("""",C594,2)-2),C594))</f>
        <v>carro Onyx</v>
      </c>
      <c r="M594" s="40">
        <f>WEEKNUM(A594,2)</f>
        <v>38</v>
      </c>
    </row>
    <row r="595" spans="1:13" x14ac:dyDescent="0.25">
      <c r="A595" s="1">
        <v>41517</v>
      </c>
      <c r="B595" s="40" t="s">
        <v>9</v>
      </c>
      <c r="C595" s="40" t="s">
        <v>154</v>
      </c>
      <c r="D595" s="40" t="s">
        <v>155</v>
      </c>
      <c r="E595" s="40" t="s">
        <v>10</v>
      </c>
      <c r="F595" s="40">
        <v>0.89</v>
      </c>
      <c r="G595" s="40">
        <v>5</v>
      </c>
      <c r="H595" s="40">
        <v>44</v>
      </c>
      <c r="I595" s="40">
        <v>2.66</v>
      </c>
      <c r="L595" s="40" t="str">
        <f>IF(LEFT(C595,1)="[",MID(C595,2,SEARCH("]",C595)-2),IF(LEFT(C595,1)="""",MID(C595,2,SEARCH("""",C595,2)-2),C595))</f>
        <v>carro Onyx</v>
      </c>
      <c r="M595" s="40">
        <f>WEEKNUM(A595,2)</f>
        <v>35</v>
      </c>
    </row>
    <row r="596" spans="1:13" x14ac:dyDescent="0.25">
      <c r="A596" s="1">
        <v>41521</v>
      </c>
      <c r="B596" s="40" t="s">
        <v>9</v>
      </c>
      <c r="C596" s="40" t="s">
        <v>229</v>
      </c>
      <c r="D596" s="40" t="s">
        <v>155</v>
      </c>
      <c r="E596" s="40" t="s">
        <v>10</v>
      </c>
      <c r="F596" s="40">
        <v>0.95</v>
      </c>
      <c r="G596" s="40">
        <v>3</v>
      </c>
      <c r="H596" s="40">
        <v>15</v>
      </c>
      <c r="I596" s="40">
        <v>0.72</v>
      </c>
      <c r="L596" s="40" t="str">
        <f>IF(LEFT(C596,1)="[",MID(C596,2,SEARCH("]",C596)-2),IF(LEFT(C596,1)="""",MID(C596,2,SEARCH("""",C596,2)-2),C596))</f>
        <v>carros novo Onix</v>
      </c>
      <c r="M596" s="40">
        <f>WEEKNUM(A596,2)</f>
        <v>36</v>
      </c>
    </row>
    <row r="597" spans="1:13" x14ac:dyDescent="0.25">
      <c r="A597" s="1">
        <v>41523</v>
      </c>
      <c r="B597" s="40" t="s">
        <v>9</v>
      </c>
      <c r="C597" s="40" t="s">
        <v>229</v>
      </c>
      <c r="D597" s="40" t="s">
        <v>155</v>
      </c>
      <c r="E597" s="40" t="s">
        <v>10</v>
      </c>
      <c r="F597" s="40">
        <v>0.95</v>
      </c>
      <c r="G597" s="40">
        <v>3</v>
      </c>
      <c r="H597" s="40">
        <v>19</v>
      </c>
      <c r="I597" s="40">
        <v>0.66</v>
      </c>
      <c r="L597" s="40" t="str">
        <f>IF(LEFT(C597,1)="[",MID(C597,2,SEARCH("]",C597)-2),IF(LEFT(C597,1)="""",MID(C597,2,SEARCH("""",C597,2)-2),C597))</f>
        <v>carros novo Onix</v>
      </c>
      <c r="M597" s="40">
        <f>WEEKNUM(A597,2)</f>
        <v>36</v>
      </c>
    </row>
    <row r="598" spans="1:13" x14ac:dyDescent="0.25">
      <c r="A598" s="1">
        <v>41538</v>
      </c>
      <c r="B598" s="40" t="s">
        <v>9</v>
      </c>
      <c r="C598" s="40" t="s">
        <v>229</v>
      </c>
      <c r="D598" s="40" t="s">
        <v>155</v>
      </c>
      <c r="E598" s="40" t="s">
        <v>10</v>
      </c>
      <c r="F598" s="40">
        <v>0.95</v>
      </c>
      <c r="G598" s="40">
        <v>0</v>
      </c>
      <c r="H598" s="40">
        <v>15</v>
      </c>
      <c r="I598" s="40">
        <v>0</v>
      </c>
      <c r="L598" s="40" t="str">
        <f>IF(LEFT(C598,1)="[",MID(C598,2,SEARCH("]",C598)-2),IF(LEFT(C598,1)="""",MID(C598,2,SEARCH("""",C598,2)-2),C598))</f>
        <v>carros novo Onix</v>
      </c>
      <c r="M598" s="40">
        <f>WEEKNUM(A598,2)</f>
        <v>38</v>
      </c>
    </row>
    <row r="599" spans="1:13" x14ac:dyDescent="0.25">
      <c r="A599" s="1">
        <v>41515</v>
      </c>
      <c r="B599" s="40" t="s">
        <v>9</v>
      </c>
      <c r="C599" s="40" t="s">
        <v>229</v>
      </c>
      <c r="D599" s="40" t="s">
        <v>155</v>
      </c>
      <c r="E599" s="40" t="s">
        <v>10</v>
      </c>
      <c r="F599" s="40">
        <v>0.95</v>
      </c>
      <c r="G599" s="40">
        <v>4</v>
      </c>
      <c r="H599" s="40">
        <v>24</v>
      </c>
      <c r="I599" s="40">
        <v>2.04</v>
      </c>
      <c r="L599" s="40" t="str">
        <f>IF(LEFT(C599,1)="[",MID(C599,2,SEARCH("]",C599)-2),IF(LEFT(C599,1)="""",MID(C599,2,SEARCH("""",C599,2)-2),C599))</f>
        <v>carros novo Onix</v>
      </c>
      <c r="M599" s="40">
        <f>WEEKNUM(A599,2)</f>
        <v>35</v>
      </c>
    </row>
    <row r="600" spans="1:13" x14ac:dyDescent="0.25">
      <c r="A600" s="1">
        <v>41518</v>
      </c>
      <c r="B600" s="40" t="s">
        <v>9</v>
      </c>
      <c r="C600" s="40" t="s">
        <v>229</v>
      </c>
      <c r="D600" s="40" t="s">
        <v>155</v>
      </c>
      <c r="E600" s="40" t="s">
        <v>10</v>
      </c>
      <c r="F600" s="40">
        <v>0.95</v>
      </c>
      <c r="G600" s="40">
        <v>1</v>
      </c>
      <c r="H600" s="40">
        <v>17</v>
      </c>
      <c r="I600" s="40">
        <v>0.6</v>
      </c>
      <c r="L600" s="40" t="str">
        <f>IF(LEFT(C600,1)="[",MID(C600,2,SEARCH("]",C600)-2),IF(LEFT(C600,1)="""",MID(C600,2,SEARCH("""",C600,2)-2),C600))</f>
        <v>carros novo Onix</v>
      </c>
      <c r="M600" s="40">
        <f>WEEKNUM(A600,2)</f>
        <v>35</v>
      </c>
    </row>
    <row r="601" spans="1:13" x14ac:dyDescent="0.25">
      <c r="A601" s="1">
        <v>41531</v>
      </c>
      <c r="B601" s="40" t="s">
        <v>9</v>
      </c>
      <c r="C601" s="40" t="s">
        <v>229</v>
      </c>
      <c r="D601" s="40" t="s">
        <v>155</v>
      </c>
      <c r="E601" s="40" t="s">
        <v>10</v>
      </c>
      <c r="F601" s="40">
        <v>0.95</v>
      </c>
      <c r="G601" s="40">
        <v>5</v>
      </c>
      <c r="H601" s="40">
        <v>17</v>
      </c>
      <c r="I601" s="40">
        <v>2.76</v>
      </c>
      <c r="L601" s="40" t="str">
        <f>IF(LEFT(C601,1)="[",MID(C601,2,SEARCH("]",C601)-2),IF(LEFT(C601,1)="""",MID(C601,2,SEARCH("""",C601,2)-2),C601))</f>
        <v>carros novo Onix</v>
      </c>
      <c r="M601" s="40">
        <f>WEEKNUM(A601,2)</f>
        <v>37</v>
      </c>
    </row>
    <row r="602" spans="1:13" x14ac:dyDescent="0.25">
      <c r="A602" s="1">
        <v>41524</v>
      </c>
      <c r="B602" s="40" t="s">
        <v>9</v>
      </c>
      <c r="C602" s="40" t="s">
        <v>229</v>
      </c>
      <c r="D602" s="40" t="s">
        <v>155</v>
      </c>
      <c r="E602" s="40" t="s">
        <v>10</v>
      </c>
      <c r="F602" s="40">
        <v>0.95</v>
      </c>
      <c r="G602" s="40">
        <v>2</v>
      </c>
      <c r="H602" s="40">
        <v>16</v>
      </c>
      <c r="I602" s="40">
        <v>0.88</v>
      </c>
      <c r="L602" s="40" t="str">
        <f>IF(LEFT(C602,1)="[",MID(C602,2,SEARCH("]",C602)-2),IF(LEFT(C602,1)="""",MID(C602,2,SEARCH("""",C602,2)-2),C602))</f>
        <v>carros novo Onix</v>
      </c>
      <c r="M602" s="40">
        <f>WEEKNUM(A602,2)</f>
        <v>36</v>
      </c>
    </row>
    <row r="603" spans="1:13" x14ac:dyDescent="0.25">
      <c r="A603" s="1">
        <v>41519</v>
      </c>
      <c r="B603" s="40" t="s">
        <v>9</v>
      </c>
      <c r="C603" s="40" t="s">
        <v>229</v>
      </c>
      <c r="D603" s="40" t="s">
        <v>155</v>
      </c>
      <c r="E603" s="40" t="s">
        <v>10</v>
      </c>
      <c r="F603" s="40">
        <v>0.95</v>
      </c>
      <c r="G603" s="40">
        <v>7</v>
      </c>
      <c r="H603" s="40">
        <v>28</v>
      </c>
      <c r="I603" s="40">
        <v>2.91</v>
      </c>
      <c r="L603" s="40" t="str">
        <f>IF(LEFT(C603,1)="[",MID(C603,2,SEARCH("]",C603)-2),IF(LEFT(C603,1)="""",MID(C603,2,SEARCH("""",C603,2)-2),C603))</f>
        <v>carros novo Onix</v>
      </c>
      <c r="M603" s="40">
        <f>WEEKNUM(A603,2)</f>
        <v>36</v>
      </c>
    </row>
    <row r="604" spans="1:13" x14ac:dyDescent="0.25">
      <c r="A604" s="1">
        <v>41529</v>
      </c>
      <c r="B604" s="40" t="s">
        <v>9</v>
      </c>
      <c r="C604" s="40" t="s">
        <v>229</v>
      </c>
      <c r="D604" s="40" t="s">
        <v>155</v>
      </c>
      <c r="E604" s="40" t="s">
        <v>10</v>
      </c>
      <c r="F604" s="40">
        <v>0.95</v>
      </c>
      <c r="G604" s="40">
        <v>1</v>
      </c>
      <c r="H604" s="40">
        <v>23</v>
      </c>
      <c r="I604" s="40">
        <v>0.51</v>
      </c>
      <c r="L604" s="40" t="str">
        <f>IF(LEFT(C604,1)="[",MID(C604,2,SEARCH("]",C604)-2),IF(LEFT(C604,1)="""",MID(C604,2,SEARCH("""",C604,2)-2),C604))</f>
        <v>carros novo Onix</v>
      </c>
      <c r="M604" s="40">
        <f>WEEKNUM(A604,2)</f>
        <v>37</v>
      </c>
    </row>
    <row r="605" spans="1:13" x14ac:dyDescent="0.25">
      <c r="A605" s="1">
        <v>41545</v>
      </c>
      <c r="B605" s="40" t="s">
        <v>9</v>
      </c>
      <c r="C605" s="40" t="s">
        <v>229</v>
      </c>
      <c r="D605" s="40" t="s">
        <v>155</v>
      </c>
      <c r="E605" s="40" t="s">
        <v>10</v>
      </c>
      <c r="F605" s="40">
        <v>0.95</v>
      </c>
      <c r="G605" s="40">
        <v>0</v>
      </c>
      <c r="H605" s="40">
        <v>15</v>
      </c>
      <c r="I605" s="40">
        <v>0</v>
      </c>
      <c r="L605" s="40" t="str">
        <f>IF(LEFT(C605,1)="[",MID(C605,2,SEARCH("]",C605)-2),IF(LEFT(C605,1)="""",MID(C605,2,SEARCH("""",C605,2)-2),C605))</f>
        <v>carros novo Onix</v>
      </c>
      <c r="M605" s="40">
        <f>WEEKNUM(A605,2)</f>
        <v>39</v>
      </c>
    </row>
    <row r="606" spans="1:13" x14ac:dyDescent="0.25">
      <c r="A606" s="1">
        <v>41532</v>
      </c>
      <c r="B606" s="40" t="s">
        <v>9</v>
      </c>
      <c r="C606" s="40" t="s">
        <v>229</v>
      </c>
      <c r="D606" s="40" t="s">
        <v>155</v>
      </c>
      <c r="E606" s="40" t="s">
        <v>10</v>
      </c>
      <c r="F606" s="40">
        <v>0.95</v>
      </c>
      <c r="G606" s="40">
        <v>0</v>
      </c>
      <c r="H606" s="40">
        <v>30</v>
      </c>
      <c r="I606" s="40">
        <v>0</v>
      </c>
      <c r="L606" s="40" t="str">
        <f>IF(LEFT(C606,1)="[",MID(C606,2,SEARCH("]",C606)-2),IF(LEFT(C606,1)="""",MID(C606,2,SEARCH("""",C606,2)-2),C606))</f>
        <v>carros novo Onix</v>
      </c>
      <c r="M606" s="40">
        <f>WEEKNUM(A606,2)</f>
        <v>37</v>
      </c>
    </row>
    <row r="607" spans="1:13" x14ac:dyDescent="0.25">
      <c r="A607" s="1">
        <v>41527</v>
      </c>
      <c r="B607" s="40" t="s">
        <v>9</v>
      </c>
      <c r="C607" s="40" t="s">
        <v>229</v>
      </c>
      <c r="D607" s="40" t="s">
        <v>155</v>
      </c>
      <c r="E607" s="40" t="s">
        <v>10</v>
      </c>
      <c r="F607" s="40">
        <v>0.95</v>
      </c>
      <c r="G607" s="40">
        <v>7</v>
      </c>
      <c r="H607" s="40">
        <v>19</v>
      </c>
      <c r="I607" s="40">
        <v>2.77</v>
      </c>
      <c r="L607" s="40" t="str">
        <f>IF(LEFT(C607,1)="[",MID(C607,2,SEARCH("]",C607)-2),IF(LEFT(C607,1)="""",MID(C607,2,SEARCH("""",C607,2)-2),C607))</f>
        <v>carros novo Onix</v>
      </c>
      <c r="M607" s="40">
        <f>WEEKNUM(A607,2)</f>
        <v>37</v>
      </c>
    </row>
    <row r="608" spans="1:13" x14ac:dyDescent="0.25">
      <c r="A608" s="1">
        <v>41516</v>
      </c>
      <c r="B608" s="40" t="s">
        <v>9</v>
      </c>
      <c r="C608" s="40" t="s">
        <v>229</v>
      </c>
      <c r="D608" s="40" t="s">
        <v>155</v>
      </c>
      <c r="E608" s="40" t="s">
        <v>10</v>
      </c>
      <c r="F608" s="40">
        <v>0.95</v>
      </c>
      <c r="G608" s="40">
        <v>2</v>
      </c>
      <c r="H608" s="40">
        <v>13</v>
      </c>
      <c r="I608" s="40">
        <v>1.3</v>
      </c>
      <c r="L608" s="40" t="str">
        <f>IF(LEFT(C608,1)="[",MID(C608,2,SEARCH("]",C608)-2),IF(LEFT(C608,1)="""",MID(C608,2,SEARCH("""",C608,2)-2),C608))</f>
        <v>carros novo Onix</v>
      </c>
      <c r="M608" s="40">
        <f>WEEKNUM(A608,2)</f>
        <v>35</v>
      </c>
    </row>
    <row r="609" spans="1:13" x14ac:dyDescent="0.25">
      <c r="A609" s="1">
        <v>41546</v>
      </c>
      <c r="B609" s="40" t="s">
        <v>9</v>
      </c>
      <c r="C609" s="40" t="s">
        <v>229</v>
      </c>
      <c r="D609" s="40" t="s">
        <v>155</v>
      </c>
      <c r="E609" s="40" t="s">
        <v>10</v>
      </c>
      <c r="F609" s="40">
        <v>0.95</v>
      </c>
      <c r="G609" s="40">
        <v>4</v>
      </c>
      <c r="H609" s="40">
        <v>18</v>
      </c>
      <c r="I609" s="40">
        <v>1.72</v>
      </c>
      <c r="L609" s="40" t="str">
        <f>IF(LEFT(C609,1)="[",MID(C609,2,SEARCH("]",C609)-2),IF(LEFT(C609,1)="""",MID(C609,2,SEARCH("""",C609,2)-2),C609))</f>
        <v>carros novo Onix</v>
      </c>
      <c r="M609" s="40">
        <f>WEEKNUM(A609,2)</f>
        <v>39</v>
      </c>
    </row>
    <row r="610" spans="1:13" x14ac:dyDescent="0.25">
      <c r="A610" s="1">
        <v>41520</v>
      </c>
      <c r="B610" s="40" t="s">
        <v>9</v>
      </c>
      <c r="C610" s="40" t="s">
        <v>229</v>
      </c>
      <c r="D610" s="40" t="s">
        <v>155</v>
      </c>
      <c r="E610" s="40" t="s">
        <v>10</v>
      </c>
      <c r="F610" s="40">
        <v>0.95</v>
      </c>
      <c r="G610" s="40">
        <v>4</v>
      </c>
      <c r="H610" s="40">
        <v>30</v>
      </c>
      <c r="I610" s="40">
        <v>1.58</v>
      </c>
      <c r="L610" s="40" t="str">
        <f>IF(LEFT(C610,1)="[",MID(C610,2,SEARCH("]",C610)-2),IF(LEFT(C610,1)="""",MID(C610,2,SEARCH("""",C610,2)-2),C610))</f>
        <v>carros novo Onix</v>
      </c>
      <c r="M610" s="40">
        <f>WEEKNUM(A610,2)</f>
        <v>36</v>
      </c>
    </row>
    <row r="611" spans="1:13" x14ac:dyDescent="0.25">
      <c r="A611" s="1">
        <v>41534</v>
      </c>
      <c r="B611" s="40" t="s">
        <v>9</v>
      </c>
      <c r="C611" s="40" t="s">
        <v>229</v>
      </c>
      <c r="D611" s="40" t="s">
        <v>155</v>
      </c>
      <c r="E611" s="40" t="s">
        <v>10</v>
      </c>
      <c r="F611" s="40">
        <v>0.95</v>
      </c>
      <c r="G611" s="40">
        <v>5</v>
      </c>
      <c r="H611" s="40">
        <v>23</v>
      </c>
      <c r="I611" s="40">
        <v>2.17</v>
      </c>
      <c r="L611" s="40" t="str">
        <f>IF(LEFT(C611,1)="[",MID(C611,2,SEARCH("]",C611)-2),IF(LEFT(C611,1)="""",MID(C611,2,SEARCH("""",C611,2)-2),C611))</f>
        <v>carros novo Onix</v>
      </c>
      <c r="M611" s="40">
        <f>WEEKNUM(A611,2)</f>
        <v>38</v>
      </c>
    </row>
    <row r="612" spans="1:13" x14ac:dyDescent="0.25">
      <c r="A612" s="1">
        <v>41522</v>
      </c>
      <c r="B612" s="40" t="s">
        <v>9</v>
      </c>
      <c r="C612" s="40" t="s">
        <v>229</v>
      </c>
      <c r="D612" s="40" t="s">
        <v>155</v>
      </c>
      <c r="E612" s="40" t="s">
        <v>10</v>
      </c>
      <c r="F612" s="40">
        <v>0.95</v>
      </c>
      <c r="G612" s="40">
        <v>3</v>
      </c>
      <c r="H612" s="40">
        <v>21</v>
      </c>
      <c r="I612" s="40">
        <v>0.64</v>
      </c>
      <c r="L612" s="40" t="str">
        <f>IF(LEFT(C612,1)="[",MID(C612,2,SEARCH("]",C612)-2),IF(LEFT(C612,1)="""",MID(C612,2,SEARCH("""",C612,2)-2),C612))</f>
        <v>carros novo Onix</v>
      </c>
      <c r="M612" s="40">
        <f>WEEKNUM(A612,2)</f>
        <v>36</v>
      </c>
    </row>
    <row r="613" spans="1:13" x14ac:dyDescent="0.25">
      <c r="A613" s="1">
        <v>41526</v>
      </c>
      <c r="B613" s="40" t="s">
        <v>9</v>
      </c>
      <c r="C613" s="40" t="s">
        <v>229</v>
      </c>
      <c r="D613" s="40" t="s">
        <v>155</v>
      </c>
      <c r="E613" s="40" t="s">
        <v>10</v>
      </c>
      <c r="F613" s="40">
        <v>0.95</v>
      </c>
      <c r="G613" s="40">
        <v>2</v>
      </c>
      <c r="H613" s="40">
        <v>19</v>
      </c>
      <c r="I613" s="40">
        <v>0.37</v>
      </c>
      <c r="L613" s="40" t="str">
        <f>IF(LEFT(C613,1)="[",MID(C613,2,SEARCH("]",C613)-2),IF(LEFT(C613,1)="""",MID(C613,2,SEARCH("""",C613,2)-2),C613))</f>
        <v>carros novo Onix</v>
      </c>
      <c r="M613" s="40">
        <f>WEEKNUM(A613,2)</f>
        <v>37</v>
      </c>
    </row>
    <row r="614" spans="1:13" x14ac:dyDescent="0.25">
      <c r="A614" s="1">
        <v>41525</v>
      </c>
      <c r="B614" s="40" t="s">
        <v>9</v>
      </c>
      <c r="C614" s="40" t="s">
        <v>229</v>
      </c>
      <c r="D614" s="40" t="s">
        <v>155</v>
      </c>
      <c r="E614" s="40" t="s">
        <v>10</v>
      </c>
      <c r="F614" s="40">
        <v>0.95</v>
      </c>
      <c r="G614" s="40">
        <v>2</v>
      </c>
      <c r="H614" s="40">
        <v>24</v>
      </c>
      <c r="I614" s="40">
        <v>0.61</v>
      </c>
      <c r="L614" s="40" t="str">
        <f>IF(LEFT(C614,1)="[",MID(C614,2,SEARCH("]",C614)-2),IF(LEFT(C614,1)="""",MID(C614,2,SEARCH("""",C614,2)-2),C614))</f>
        <v>carros novo Onix</v>
      </c>
      <c r="M614" s="40">
        <f>WEEKNUM(A614,2)</f>
        <v>36</v>
      </c>
    </row>
    <row r="615" spans="1:13" x14ac:dyDescent="0.25">
      <c r="A615" s="1">
        <v>41543</v>
      </c>
      <c r="B615" s="40" t="s">
        <v>9</v>
      </c>
      <c r="C615" s="40" t="s">
        <v>229</v>
      </c>
      <c r="D615" s="40" t="s">
        <v>155</v>
      </c>
      <c r="E615" s="40" t="s">
        <v>10</v>
      </c>
      <c r="F615" s="40">
        <v>0.95</v>
      </c>
      <c r="G615" s="40">
        <v>0</v>
      </c>
      <c r="H615" s="40">
        <v>11</v>
      </c>
      <c r="I615" s="40">
        <v>0</v>
      </c>
      <c r="L615" s="40" t="str">
        <f>IF(LEFT(C615,1)="[",MID(C615,2,SEARCH("]",C615)-2),IF(LEFT(C615,1)="""",MID(C615,2,SEARCH("""",C615,2)-2),C615))</f>
        <v>carros novo Onix</v>
      </c>
      <c r="M615" s="40">
        <f>WEEKNUM(A615,2)</f>
        <v>39</v>
      </c>
    </row>
    <row r="616" spans="1:13" x14ac:dyDescent="0.25">
      <c r="A616" s="1">
        <v>41537</v>
      </c>
      <c r="B616" s="40" t="s">
        <v>9</v>
      </c>
      <c r="C616" s="40" t="s">
        <v>229</v>
      </c>
      <c r="D616" s="40" t="s">
        <v>155</v>
      </c>
      <c r="E616" s="40" t="s">
        <v>10</v>
      </c>
      <c r="F616" s="40">
        <v>0.95</v>
      </c>
      <c r="G616" s="40">
        <v>1</v>
      </c>
      <c r="H616" s="40">
        <v>17</v>
      </c>
      <c r="I616" s="40">
        <v>0.33</v>
      </c>
      <c r="L616" s="40" t="str">
        <f>IF(LEFT(C616,1)="[",MID(C616,2,SEARCH("]",C616)-2),IF(LEFT(C616,1)="""",MID(C616,2,SEARCH("""",C616,2)-2),C616))</f>
        <v>carros novo Onix</v>
      </c>
      <c r="M616" s="40">
        <f>WEEKNUM(A616,2)</f>
        <v>38</v>
      </c>
    </row>
    <row r="617" spans="1:13" x14ac:dyDescent="0.25">
      <c r="A617" s="1">
        <v>41533</v>
      </c>
      <c r="B617" s="40" t="s">
        <v>9</v>
      </c>
      <c r="C617" s="40" t="s">
        <v>229</v>
      </c>
      <c r="D617" s="40" t="s">
        <v>155</v>
      </c>
      <c r="E617" s="40" t="s">
        <v>10</v>
      </c>
      <c r="F617" s="40">
        <v>0.95</v>
      </c>
      <c r="G617" s="40">
        <v>4</v>
      </c>
      <c r="H617" s="40">
        <v>27</v>
      </c>
      <c r="I617" s="40">
        <v>2.19</v>
      </c>
      <c r="L617" s="40" t="str">
        <f>IF(LEFT(C617,1)="[",MID(C617,2,SEARCH("]",C617)-2),IF(LEFT(C617,1)="""",MID(C617,2,SEARCH("""",C617,2)-2),C617))</f>
        <v>carros novo Onix</v>
      </c>
      <c r="M617" s="40">
        <f>WEEKNUM(A617,2)</f>
        <v>38</v>
      </c>
    </row>
    <row r="618" spans="1:13" x14ac:dyDescent="0.25">
      <c r="A618" s="1">
        <v>41541</v>
      </c>
      <c r="B618" s="40" t="s">
        <v>9</v>
      </c>
      <c r="C618" s="40" t="s">
        <v>229</v>
      </c>
      <c r="D618" s="40" t="s">
        <v>155</v>
      </c>
      <c r="E618" s="40" t="s">
        <v>10</v>
      </c>
      <c r="F618" s="40">
        <v>0.95</v>
      </c>
      <c r="G618" s="40">
        <v>4</v>
      </c>
      <c r="H618" s="40">
        <v>21</v>
      </c>
      <c r="I618" s="40">
        <v>3.18</v>
      </c>
      <c r="L618" s="40" t="str">
        <f>IF(LEFT(C618,1)="[",MID(C618,2,SEARCH("]",C618)-2),IF(LEFT(C618,1)="""",MID(C618,2,SEARCH("""",C618,2)-2),C618))</f>
        <v>carros novo Onix</v>
      </c>
      <c r="M618" s="40">
        <f>WEEKNUM(A618,2)</f>
        <v>39</v>
      </c>
    </row>
    <row r="619" spans="1:13" x14ac:dyDescent="0.25">
      <c r="A619" s="1">
        <v>41544</v>
      </c>
      <c r="B619" s="40" t="s">
        <v>9</v>
      </c>
      <c r="C619" s="40" t="s">
        <v>229</v>
      </c>
      <c r="D619" s="40" t="s">
        <v>155</v>
      </c>
      <c r="E619" s="40" t="s">
        <v>10</v>
      </c>
      <c r="F619" s="40">
        <v>0.95</v>
      </c>
      <c r="G619" s="40">
        <v>0</v>
      </c>
      <c r="H619" s="40">
        <v>4</v>
      </c>
      <c r="I619" s="40">
        <v>0</v>
      </c>
      <c r="L619" s="40" t="str">
        <f>IF(LEFT(C619,1)="[",MID(C619,2,SEARCH("]",C619)-2),IF(LEFT(C619,1)="""",MID(C619,2,SEARCH("""",C619,2)-2),C619))</f>
        <v>carros novo Onix</v>
      </c>
      <c r="M619" s="40">
        <f>WEEKNUM(A619,2)</f>
        <v>39</v>
      </c>
    </row>
    <row r="620" spans="1:13" x14ac:dyDescent="0.25">
      <c r="A620" s="1">
        <v>41530</v>
      </c>
      <c r="B620" s="40" t="s">
        <v>9</v>
      </c>
      <c r="C620" s="40" t="s">
        <v>229</v>
      </c>
      <c r="D620" s="40" t="s">
        <v>155</v>
      </c>
      <c r="E620" s="40" t="s">
        <v>10</v>
      </c>
      <c r="F620" s="40">
        <v>0.95</v>
      </c>
      <c r="G620" s="40">
        <v>2</v>
      </c>
      <c r="H620" s="40">
        <v>26</v>
      </c>
      <c r="I620" s="40">
        <v>1.4</v>
      </c>
      <c r="L620" s="40" t="str">
        <f>IF(LEFT(C620,1)="[",MID(C620,2,SEARCH("]",C620)-2),IF(LEFT(C620,1)="""",MID(C620,2,SEARCH("""",C620,2)-2),C620))</f>
        <v>carros novo Onix</v>
      </c>
      <c r="M620" s="40">
        <f>WEEKNUM(A620,2)</f>
        <v>37</v>
      </c>
    </row>
    <row r="621" spans="1:13" x14ac:dyDescent="0.25">
      <c r="A621" s="1">
        <v>41542</v>
      </c>
      <c r="B621" s="40" t="s">
        <v>9</v>
      </c>
      <c r="C621" s="40" t="s">
        <v>229</v>
      </c>
      <c r="D621" s="40" t="s">
        <v>155</v>
      </c>
      <c r="E621" s="40" t="s">
        <v>10</v>
      </c>
      <c r="F621" s="40">
        <v>0.95</v>
      </c>
      <c r="G621" s="40">
        <v>4</v>
      </c>
      <c r="H621" s="40">
        <v>21</v>
      </c>
      <c r="I621" s="40">
        <v>3.03</v>
      </c>
      <c r="L621" s="40" t="str">
        <f>IF(LEFT(C621,1)="[",MID(C621,2,SEARCH("]",C621)-2),IF(LEFT(C621,1)="""",MID(C621,2,SEARCH("""",C621,2)-2),C621))</f>
        <v>carros novo Onix</v>
      </c>
      <c r="M621" s="40">
        <f>WEEKNUM(A621,2)</f>
        <v>39</v>
      </c>
    </row>
    <row r="622" spans="1:13" x14ac:dyDescent="0.25">
      <c r="A622" s="1">
        <v>41514</v>
      </c>
      <c r="B622" s="40" t="s">
        <v>9</v>
      </c>
      <c r="C622" s="40" t="s">
        <v>229</v>
      </c>
      <c r="D622" s="40" t="s">
        <v>155</v>
      </c>
      <c r="E622" s="40" t="s">
        <v>10</v>
      </c>
      <c r="F622" s="40">
        <v>0.95</v>
      </c>
      <c r="G622" s="40">
        <v>6</v>
      </c>
      <c r="H622" s="40">
        <v>16</v>
      </c>
      <c r="I622" s="40">
        <v>2.56</v>
      </c>
      <c r="L622" s="40" t="str">
        <f>IF(LEFT(C622,1)="[",MID(C622,2,SEARCH("]",C622)-2),IF(LEFT(C622,1)="""",MID(C622,2,SEARCH("""",C622,2)-2),C622))</f>
        <v>carros novo Onix</v>
      </c>
      <c r="M622" s="40">
        <f>WEEKNUM(A622,2)</f>
        <v>35</v>
      </c>
    </row>
    <row r="623" spans="1:13" x14ac:dyDescent="0.25">
      <c r="A623" s="1">
        <v>41540</v>
      </c>
      <c r="B623" s="40" t="s">
        <v>9</v>
      </c>
      <c r="C623" s="40" t="s">
        <v>229</v>
      </c>
      <c r="D623" s="40" t="s">
        <v>155</v>
      </c>
      <c r="E623" s="40" t="s">
        <v>10</v>
      </c>
      <c r="F623" s="40">
        <v>0.95</v>
      </c>
      <c r="G623" s="40">
        <v>2</v>
      </c>
      <c r="H623" s="40">
        <v>24</v>
      </c>
      <c r="I623" s="40">
        <v>1.36</v>
      </c>
      <c r="L623" s="40" t="str">
        <f>IF(LEFT(C623,1)="[",MID(C623,2,SEARCH("]",C623)-2),IF(LEFT(C623,1)="""",MID(C623,2,SEARCH("""",C623,2)-2),C623))</f>
        <v>carros novo Onix</v>
      </c>
      <c r="M623" s="40">
        <f>WEEKNUM(A623,2)</f>
        <v>39</v>
      </c>
    </row>
    <row r="624" spans="1:13" x14ac:dyDescent="0.25">
      <c r="A624" s="1">
        <v>41517</v>
      </c>
      <c r="B624" s="40" t="s">
        <v>9</v>
      </c>
      <c r="C624" s="40" t="s">
        <v>229</v>
      </c>
      <c r="D624" s="40" t="s">
        <v>155</v>
      </c>
      <c r="E624" s="40" t="s">
        <v>10</v>
      </c>
      <c r="F624" s="40">
        <v>0.95</v>
      </c>
      <c r="G624" s="40">
        <v>3</v>
      </c>
      <c r="H624" s="40">
        <v>24</v>
      </c>
      <c r="I624" s="40">
        <v>1.74</v>
      </c>
      <c r="L624" s="40" t="str">
        <f>IF(LEFT(C624,1)="[",MID(C624,2,SEARCH("]",C624)-2),IF(LEFT(C624,1)="""",MID(C624,2,SEARCH("""",C624,2)-2),C624))</f>
        <v>carros novo Onix</v>
      </c>
      <c r="M624" s="40">
        <f>WEEKNUM(A624,2)</f>
        <v>35</v>
      </c>
    </row>
    <row r="625" spans="1:13" x14ac:dyDescent="0.25">
      <c r="A625" s="1">
        <v>41528</v>
      </c>
      <c r="B625" s="40" t="s">
        <v>9</v>
      </c>
      <c r="C625" s="40" t="s">
        <v>229</v>
      </c>
      <c r="D625" s="40" t="s">
        <v>155</v>
      </c>
      <c r="E625" s="40" t="s">
        <v>10</v>
      </c>
      <c r="F625" s="40">
        <v>0.95</v>
      </c>
      <c r="G625" s="40">
        <v>3</v>
      </c>
      <c r="H625" s="40">
        <v>17</v>
      </c>
      <c r="I625" s="40">
        <v>1.66</v>
      </c>
      <c r="L625" s="40" t="str">
        <f>IF(LEFT(C625,1)="[",MID(C625,2,SEARCH("]",C625)-2),IF(LEFT(C625,1)="""",MID(C625,2,SEARCH("""",C625,2)-2),C625))</f>
        <v>carros novo Onix</v>
      </c>
      <c r="M625" s="40">
        <f>WEEKNUM(A625,2)</f>
        <v>37</v>
      </c>
    </row>
    <row r="626" spans="1:13" x14ac:dyDescent="0.25">
      <c r="A626" s="1">
        <v>41535</v>
      </c>
      <c r="B626" s="40" t="s">
        <v>9</v>
      </c>
      <c r="C626" s="40" t="s">
        <v>229</v>
      </c>
      <c r="D626" s="40" t="s">
        <v>155</v>
      </c>
      <c r="E626" s="40" t="s">
        <v>10</v>
      </c>
      <c r="F626" s="40">
        <v>0.95</v>
      </c>
      <c r="G626" s="40">
        <v>5</v>
      </c>
      <c r="H626" s="40">
        <v>27</v>
      </c>
      <c r="I626" s="40">
        <v>2.38</v>
      </c>
      <c r="L626" s="40" t="str">
        <f>IF(LEFT(C626,1)="[",MID(C626,2,SEARCH("]",C626)-2),IF(LEFT(C626,1)="""",MID(C626,2,SEARCH("""",C626,2)-2),C626))</f>
        <v>carros novo Onix</v>
      </c>
      <c r="M626" s="40">
        <f>WEEKNUM(A626,2)</f>
        <v>38</v>
      </c>
    </row>
    <row r="627" spans="1:13" x14ac:dyDescent="0.25">
      <c r="A627" s="1">
        <v>41536</v>
      </c>
      <c r="B627" s="40" t="s">
        <v>9</v>
      </c>
      <c r="C627" s="40" t="s">
        <v>229</v>
      </c>
      <c r="D627" s="40" t="s">
        <v>155</v>
      </c>
      <c r="E627" s="40" t="s">
        <v>10</v>
      </c>
      <c r="F627" s="40">
        <v>0.95</v>
      </c>
      <c r="G627" s="40">
        <v>4</v>
      </c>
      <c r="H627" s="40">
        <v>25</v>
      </c>
      <c r="I627" s="40">
        <v>1.78</v>
      </c>
      <c r="L627" s="40" t="str">
        <f>IF(LEFT(C627,1)="[",MID(C627,2,SEARCH("]",C627)-2),IF(LEFT(C627,1)="""",MID(C627,2,SEARCH("""",C627,2)-2),C627))</f>
        <v>carros novo Onix</v>
      </c>
      <c r="M627" s="40">
        <f>WEEKNUM(A627,2)</f>
        <v>38</v>
      </c>
    </row>
    <row r="628" spans="1:13" x14ac:dyDescent="0.25">
      <c r="A628" s="1">
        <v>41539</v>
      </c>
      <c r="B628" s="40" t="s">
        <v>9</v>
      </c>
      <c r="C628" s="40" t="s">
        <v>229</v>
      </c>
      <c r="D628" s="40" t="s">
        <v>155</v>
      </c>
      <c r="E628" s="40" t="s">
        <v>10</v>
      </c>
      <c r="F628" s="40">
        <v>0.95</v>
      </c>
      <c r="G628" s="40">
        <v>1</v>
      </c>
      <c r="H628" s="40">
        <v>17</v>
      </c>
      <c r="I628" s="40">
        <v>0.84</v>
      </c>
      <c r="L628" s="40" t="str">
        <f>IF(LEFT(C628,1)="[",MID(C628,2,SEARCH("]",C628)-2),IF(LEFT(C628,1)="""",MID(C628,2,SEARCH("""",C628,2)-2),C628))</f>
        <v>carros novo Onix</v>
      </c>
      <c r="M628" s="40">
        <f>WEEKNUM(A628,2)</f>
        <v>38</v>
      </c>
    </row>
    <row r="629" spans="1:13" x14ac:dyDescent="0.25">
      <c r="A629" s="1">
        <v>41519</v>
      </c>
      <c r="B629" s="40" t="s">
        <v>9</v>
      </c>
      <c r="C629" s="40" t="s">
        <v>205</v>
      </c>
      <c r="D629" s="40" t="s">
        <v>155</v>
      </c>
      <c r="E629" s="40" t="s">
        <v>10</v>
      </c>
      <c r="F629" s="40">
        <v>0.37</v>
      </c>
      <c r="G629" s="40">
        <v>11</v>
      </c>
      <c r="H629" s="40">
        <v>96</v>
      </c>
      <c r="I629" s="40">
        <v>2.02</v>
      </c>
      <c r="L629" s="40" t="str">
        <f>IF(LEFT(C629,1)="[",MID(C629,2,SEARCH("]",C629)-2),IF(LEFT(C629,1)="""",MID(C629,2,SEARCH("""",C629,2)-2),C629))</f>
        <v>carros Onix</v>
      </c>
      <c r="M629" s="40">
        <f>WEEKNUM(A629,2)</f>
        <v>36</v>
      </c>
    </row>
    <row r="630" spans="1:13" x14ac:dyDescent="0.25">
      <c r="A630" s="1">
        <v>41515</v>
      </c>
      <c r="B630" s="40" t="s">
        <v>9</v>
      </c>
      <c r="C630" s="40" t="s">
        <v>205</v>
      </c>
      <c r="D630" s="40" t="s">
        <v>155</v>
      </c>
      <c r="E630" s="40" t="s">
        <v>10</v>
      </c>
      <c r="F630" s="40">
        <v>0.37</v>
      </c>
      <c r="G630" s="40">
        <v>8</v>
      </c>
      <c r="H630" s="40">
        <v>93</v>
      </c>
      <c r="I630" s="40">
        <v>1.74</v>
      </c>
      <c r="L630" s="40" t="str">
        <f>IF(LEFT(C630,1)="[",MID(C630,2,SEARCH("]",C630)-2),IF(LEFT(C630,1)="""",MID(C630,2,SEARCH("""",C630,2)-2),C630))</f>
        <v>carros Onix</v>
      </c>
      <c r="M630" s="40">
        <f>WEEKNUM(A630,2)</f>
        <v>35</v>
      </c>
    </row>
    <row r="631" spans="1:13" x14ac:dyDescent="0.25">
      <c r="A631" s="1">
        <v>41529</v>
      </c>
      <c r="B631" s="40" t="s">
        <v>9</v>
      </c>
      <c r="C631" s="40" t="s">
        <v>205</v>
      </c>
      <c r="D631" s="40" t="s">
        <v>155</v>
      </c>
      <c r="E631" s="40" t="s">
        <v>10</v>
      </c>
      <c r="F631" s="40">
        <v>0.37</v>
      </c>
      <c r="G631" s="40">
        <v>8</v>
      </c>
      <c r="H631" s="40">
        <v>69</v>
      </c>
      <c r="I631" s="40">
        <v>1.82</v>
      </c>
      <c r="L631" s="40" t="str">
        <f>IF(LEFT(C631,1)="[",MID(C631,2,SEARCH("]",C631)-2),IF(LEFT(C631,1)="""",MID(C631,2,SEARCH("""",C631,2)-2),C631))</f>
        <v>carros Onix</v>
      </c>
      <c r="M631" s="40">
        <f>WEEKNUM(A631,2)</f>
        <v>37</v>
      </c>
    </row>
    <row r="632" spans="1:13" x14ac:dyDescent="0.25">
      <c r="A632" s="1">
        <v>41514</v>
      </c>
      <c r="B632" s="40" t="s">
        <v>9</v>
      </c>
      <c r="C632" s="40" t="s">
        <v>205</v>
      </c>
      <c r="D632" s="40" t="s">
        <v>155</v>
      </c>
      <c r="E632" s="40" t="s">
        <v>10</v>
      </c>
      <c r="F632" s="40">
        <v>0.37</v>
      </c>
      <c r="G632" s="40">
        <v>11</v>
      </c>
      <c r="H632" s="40">
        <v>76</v>
      </c>
      <c r="I632" s="40">
        <v>2.23</v>
      </c>
      <c r="L632" s="40" t="str">
        <f>IF(LEFT(C632,1)="[",MID(C632,2,SEARCH("]",C632)-2),IF(LEFT(C632,1)="""",MID(C632,2,SEARCH("""",C632,2)-2),C632))</f>
        <v>carros Onix</v>
      </c>
      <c r="M632" s="40">
        <f>WEEKNUM(A632,2)</f>
        <v>35</v>
      </c>
    </row>
    <row r="633" spans="1:13" x14ac:dyDescent="0.25">
      <c r="A633" s="1">
        <v>41517</v>
      </c>
      <c r="B633" s="40" t="s">
        <v>9</v>
      </c>
      <c r="C633" s="40" t="s">
        <v>205</v>
      </c>
      <c r="D633" s="40" t="s">
        <v>155</v>
      </c>
      <c r="E633" s="40" t="s">
        <v>10</v>
      </c>
      <c r="F633" s="40">
        <v>0.37</v>
      </c>
      <c r="G633" s="40">
        <v>3</v>
      </c>
      <c r="H633" s="40">
        <v>66</v>
      </c>
      <c r="I633" s="40">
        <v>0.55000000000000004</v>
      </c>
      <c r="L633" s="40" t="str">
        <f>IF(LEFT(C633,1)="[",MID(C633,2,SEARCH("]",C633)-2),IF(LEFT(C633,1)="""",MID(C633,2,SEARCH("""",C633,2)-2),C633))</f>
        <v>carros Onix</v>
      </c>
      <c r="M633" s="40">
        <f>WEEKNUM(A633,2)</f>
        <v>35</v>
      </c>
    </row>
    <row r="634" spans="1:13" x14ac:dyDescent="0.25">
      <c r="A634" s="1">
        <v>41522</v>
      </c>
      <c r="B634" s="40" t="s">
        <v>9</v>
      </c>
      <c r="C634" s="40" t="s">
        <v>205</v>
      </c>
      <c r="D634" s="40" t="s">
        <v>155</v>
      </c>
      <c r="E634" s="40" t="s">
        <v>10</v>
      </c>
      <c r="F634" s="40">
        <v>0.37</v>
      </c>
      <c r="G634" s="40">
        <v>3</v>
      </c>
      <c r="H634" s="40">
        <v>47</v>
      </c>
      <c r="I634" s="40">
        <v>0.63</v>
      </c>
      <c r="L634" s="40" t="str">
        <f>IF(LEFT(C634,1)="[",MID(C634,2,SEARCH("]",C634)-2),IF(LEFT(C634,1)="""",MID(C634,2,SEARCH("""",C634,2)-2),C634))</f>
        <v>carros Onix</v>
      </c>
      <c r="M634" s="40">
        <f>WEEKNUM(A634,2)</f>
        <v>36</v>
      </c>
    </row>
    <row r="635" spans="1:13" x14ac:dyDescent="0.25">
      <c r="A635" s="1">
        <v>41540</v>
      </c>
      <c r="B635" s="40" t="s">
        <v>9</v>
      </c>
      <c r="C635" s="40" t="s">
        <v>205</v>
      </c>
      <c r="D635" s="40" t="s">
        <v>155</v>
      </c>
      <c r="E635" s="40" t="s">
        <v>10</v>
      </c>
      <c r="F635" s="40">
        <v>0.37</v>
      </c>
      <c r="G635" s="40">
        <v>8</v>
      </c>
      <c r="H635" s="40">
        <v>63</v>
      </c>
      <c r="I635" s="40">
        <v>2.1800000000000002</v>
      </c>
      <c r="L635" s="40" t="str">
        <f>IF(LEFT(C635,1)="[",MID(C635,2,SEARCH("]",C635)-2),IF(LEFT(C635,1)="""",MID(C635,2,SEARCH("""",C635,2)-2),C635))</f>
        <v>carros Onix</v>
      </c>
      <c r="M635" s="40">
        <f>WEEKNUM(A635,2)</f>
        <v>39</v>
      </c>
    </row>
    <row r="636" spans="1:13" x14ac:dyDescent="0.25">
      <c r="A636" s="1">
        <v>41520</v>
      </c>
      <c r="B636" s="40" t="s">
        <v>9</v>
      </c>
      <c r="C636" s="40" t="s">
        <v>205</v>
      </c>
      <c r="D636" s="40" t="s">
        <v>155</v>
      </c>
      <c r="E636" s="40" t="s">
        <v>10</v>
      </c>
      <c r="F636" s="40">
        <v>0.37</v>
      </c>
      <c r="G636" s="40">
        <v>9</v>
      </c>
      <c r="H636" s="40">
        <v>83</v>
      </c>
      <c r="I636" s="40">
        <v>1.5</v>
      </c>
      <c r="L636" s="40" t="str">
        <f>IF(LEFT(C636,1)="[",MID(C636,2,SEARCH("]",C636)-2),IF(LEFT(C636,1)="""",MID(C636,2,SEARCH("""",C636,2)-2),C636))</f>
        <v>carros Onix</v>
      </c>
      <c r="M636" s="40">
        <f>WEEKNUM(A636,2)</f>
        <v>36</v>
      </c>
    </row>
    <row r="637" spans="1:13" x14ac:dyDescent="0.25">
      <c r="A637" s="1">
        <v>41539</v>
      </c>
      <c r="B637" s="40" t="s">
        <v>9</v>
      </c>
      <c r="C637" s="40" t="s">
        <v>205</v>
      </c>
      <c r="D637" s="40" t="s">
        <v>155</v>
      </c>
      <c r="E637" s="40" t="s">
        <v>10</v>
      </c>
      <c r="F637" s="40">
        <v>0.37</v>
      </c>
      <c r="G637" s="40">
        <v>10</v>
      </c>
      <c r="H637" s="40">
        <v>59</v>
      </c>
      <c r="I637" s="40">
        <v>1.96</v>
      </c>
      <c r="L637" s="40" t="str">
        <f>IF(LEFT(C637,1)="[",MID(C637,2,SEARCH("]",C637)-2),IF(LEFT(C637,1)="""",MID(C637,2,SEARCH("""",C637,2)-2),C637))</f>
        <v>carros Onix</v>
      </c>
      <c r="M637" s="40">
        <f>WEEKNUM(A637,2)</f>
        <v>38</v>
      </c>
    </row>
    <row r="638" spans="1:13" x14ac:dyDescent="0.25">
      <c r="A638" s="1">
        <v>41546</v>
      </c>
      <c r="B638" s="40" t="s">
        <v>9</v>
      </c>
      <c r="C638" s="40" t="s">
        <v>205</v>
      </c>
      <c r="D638" s="40" t="s">
        <v>155</v>
      </c>
      <c r="E638" s="40" t="s">
        <v>10</v>
      </c>
      <c r="F638" s="40">
        <v>0.37</v>
      </c>
      <c r="G638" s="40">
        <v>13</v>
      </c>
      <c r="H638" s="40">
        <v>67</v>
      </c>
      <c r="I638" s="40">
        <v>3.09</v>
      </c>
      <c r="L638" s="40" t="str">
        <f>IF(LEFT(C638,1)="[",MID(C638,2,SEARCH("]",C638)-2),IF(LEFT(C638,1)="""",MID(C638,2,SEARCH("""",C638,2)-2),C638))</f>
        <v>carros Onix</v>
      </c>
      <c r="M638" s="40">
        <f>WEEKNUM(A638,2)</f>
        <v>39</v>
      </c>
    </row>
    <row r="639" spans="1:13" x14ac:dyDescent="0.25">
      <c r="A639" s="1">
        <v>41528</v>
      </c>
      <c r="B639" s="40" t="s">
        <v>9</v>
      </c>
      <c r="C639" s="40" t="s">
        <v>205</v>
      </c>
      <c r="D639" s="40" t="s">
        <v>155</v>
      </c>
      <c r="E639" s="40" t="s">
        <v>10</v>
      </c>
      <c r="F639" s="40">
        <v>0.37</v>
      </c>
      <c r="G639" s="40">
        <v>4</v>
      </c>
      <c r="H639" s="40">
        <v>71</v>
      </c>
      <c r="I639" s="40">
        <v>0.6</v>
      </c>
      <c r="L639" s="40" t="str">
        <f>IF(LEFT(C639,1)="[",MID(C639,2,SEARCH("]",C639)-2),IF(LEFT(C639,1)="""",MID(C639,2,SEARCH("""",C639,2)-2),C639))</f>
        <v>carros Onix</v>
      </c>
      <c r="M639" s="40">
        <f>WEEKNUM(A639,2)</f>
        <v>37</v>
      </c>
    </row>
    <row r="640" spans="1:13" x14ac:dyDescent="0.25">
      <c r="A640" s="1">
        <v>41533</v>
      </c>
      <c r="B640" s="40" t="s">
        <v>9</v>
      </c>
      <c r="C640" s="40" t="s">
        <v>205</v>
      </c>
      <c r="D640" s="40" t="s">
        <v>155</v>
      </c>
      <c r="E640" s="40" t="s">
        <v>10</v>
      </c>
      <c r="F640" s="40">
        <v>0.37</v>
      </c>
      <c r="G640" s="40">
        <v>5</v>
      </c>
      <c r="H640" s="40">
        <v>57</v>
      </c>
      <c r="I640" s="40">
        <v>0.76</v>
      </c>
      <c r="L640" s="40" t="str">
        <f>IF(LEFT(C640,1)="[",MID(C640,2,SEARCH("]",C640)-2),IF(LEFT(C640,1)="""",MID(C640,2,SEARCH("""",C640,2)-2),C640))</f>
        <v>carros Onix</v>
      </c>
      <c r="M640" s="40">
        <f>WEEKNUM(A640,2)</f>
        <v>38</v>
      </c>
    </row>
    <row r="641" spans="1:13" x14ac:dyDescent="0.25">
      <c r="A641" s="1">
        <v>41543</v>
      </c>
      <c r="B641" s="40" t="s">
        <v>9</v>
      </c>
      <c r="C641" s="40" t="s">
        <v>205</v>
      </c>
      <c r="D641" s="40" t="s">
        <v>155</v>
      </c>
      <c r="E641" s="40" t="s">
        <v>10</v>
      </c>
      <c r="F641" s="40">
        <v>0.37</v>
      </c>
      <c r="G641" s="40">
        <v>5</v>
      </c>
      <c r="H641" s="40">
        <v>67</v>
      </c>
      <c r="I641" s="40">
        <v>1.18</v>
      </c>
      <c r="L641" s="40" t="str">
        <f>IF(LEFT(C641,1)="[",MID(C641,2,SEARCH("]",C641)-2),IF(LEFT(C641,1)="""",MID(C641,2,SEARCH("""",C641,2)-2),C641))</f>
        <v>carros Onix</v>
      </c>
      <c r="M641" s="40">
        <f>WEEKNUM(A641,2)</f>
        <v>39</v>
      </c>
    </row>
    <row r="642" spans="1:13" x14ac:dyDescent="0.25">
      <c r="A642" s="1">
        <v>41541</v>
      </c>
      <c r="B642" s="40" t="s">
        <v>9</v>
      </c>
      <c r="C642" s="40" t="s">
        <v>205</v>
      </c>
      <c r="D642" s="40" t="s">
        <v>155</v>
      </c>
      <c r="E642" s="40" t="s">
        <v>10</v>
      </c>
      <c r="F642" s="40">
        <v>0.37</v>
      </c>
      <c r="G642" s="40">
        <v>3</v>
      </c>
      <c r="H642" s="40">
        <v>64</v>
      </c>
      <c r="I642" s="40">
        <v>0.49</v>
      </c>
      <c r="L642" s="40" t="str">
        <f>IF(LEFT(C642,1)="[",MID(C642,2,SEARCH("]",C642)-2),IF(LEFT(C642,1)="""",MID(C642,2,SEARCH("""",C642,2)-2),C642))</f>
        <v>carros Onix</v>
      </c>
      <c r="M642" s="40">
        <f>WEEKNUM(A642,2)</f>
        <v>39</v>
      </c>
    </row>
    <row r="643" spans="1:13" x14ac:dyDescent="0.25">
      <c r="A643" s="1">
        <v>41521</v>
      </c>
      <c r="B643" s="40" t="s">
        <v>9</v>
      </c>
      <c r="C643" s="40" t="s">
        <v>205</v>
      </c>
      <c r="D643" s="40" t="s">
        <v>155</v>
      </c>
      <c r="E643" s="40" t="s">
        <v>10</v>
      </c>
      <c r="F643" s="40">
        <v>0.37</v>
      </c>
      <c r="G643" s="40">
        <v>2</v>
      </c>
      <c r="H643" s="40">
        <v>66</v>
      </c>
      <c r="I643" s="40">
        <v>0.31</v>
      </c>
      <c r="L643" s="40" t="str">
        <f>IF(LEFT(C643,1)="[",MID(C643,2,SEARCH("]",C643)-2),IF(LEFT(C643,1)="""",MID(C643,2,SEARCH("""",C643,2)-2),C643))</f>
        <v>carros Onix</v>
      </c>
      <c r="M643" s="40">
        <f>WEEKNUM(A643,2)</f>
        <v>36</v>
      </c>
    </row>
    <row r="644" spans="1:13" x14ac:dyDescent="0.25">
      <c r="A644" s="1">
        <v>41527</v>
      </c>
      <c r="B644" s="40" t="s">
        <v>9</v>
      </c>
      <c r="C644" s="40" t="s">
        <v>205</v>
      </c>
      <c r="D644" s="40" t="s">
        <v>155</v>
      </c>
      <c r="E644" s="40" t="s">
        <v>10</v>
      </c>
      <c r="F644" s="40">
        <v>0.37</v>
      </c>
      <c r="G644" s="40">
        <v>10</v>
      </c>
      <c r="H644" s="40">
        <v>89</v>
      </c>
      <c r="I644" s="40">
        <v>1.78</v>
      </c>
      <c r="L644" s="40" t="str">
        <f>IF(LEFT(C644,1)="[",MID(C644,2,SEARCH("]",C644)-2),IF(LEFT(C644,1)="""",MID(C644,2,SEARCH("""",C644,2)-2),C644))</f>
        <v>carros Onix</v>
      </c>
      <c r="M644" s="40">
        <f>WEEKNUM(A644,2)</f>
        <v>37</v>
      </c>
    </row>
    <row r="645" spans="1:13" x14ac:dyDescent="0.25">
      <c r="A645" s="1">
        <v>41531</v>
      </c>
      <c r="B645" s="40" t="s">
        <v>9</v>
      </c>
      <c r="C645" s="40" t="s">
        <v>205</v>
      </c>
      <c r="D645" s="40" t="s">
        <v>155</v>
      </c>
      <c r="E645" s="40" t="s">
        <v>10</v>
      </c>
      <c r="F645" s="40">
        <v>0.37</v>
      </c>
      <c r="G645" s="40">
        <v>8</v>
      </c>
      <c r="H645" s="40">
        <v>78</v>
      </c>
      <c r="I645" s="40">
        <v>1.37</v>
      </c>
      <c r="L645" s="40" t="str">
        <f>IF(LEFT(C645,1)="[",MID(C645,2,SEARCH("]",C645)-2),IF(LEFT(C645,1)="""",MID(C645,2,SEARCH("""",C645,2)-2),C645))</f>
        <v>carros Onix</v>
      </c>
      <c r="M645" s="40">
        <f>WEEKNUM(A645,2)</f>
        <v>37</v>
      </c>
    </row>
    <row r="646" spans="1:13" x14ac:dyDescent="0.25">
      <c r="A646" s="1">
        <v>41516</v>
      </c>
      <c r="B646" s="40" t="s">
        <v>9</v>
      </c>
      <c r="C646" s="40" t="s">
        <v>205</v>
      </c>
      <c r="D646" s="40" t="s">
        <v>155</v>
      </c>
      <c r="E646" s="40" t="s">
        <v>10</v>
      </c>
      <c r="F646" s="40">
        <v>0.37</v>
      </c>
      <c r="G646" s="40">
        <v>11</v>
      </c>
      <c r="H646" s="40">
        <v>91</v>
      </c>
      <c r="I646" s="40">
        <v>2.52</v>
      </c>
      <c r="L646" s="40" t="str">
        <f>IF(LEFT(C646,1)="[",MID(C646,2,SEARCH("]",C646)-2),IF(LEFT(C646,1)="""",MID(C646,2,SEARCH("""",C646,2)-2),C646))</f>
        <v>carros Onix</v>
      </c>
      <c r="M646" s="40">
        <f>WEEKNUM(A646,2)</f>
        <v>35</v>
      </c>
    </row>
    <row r="647" spans="1:13" x14ac:dyDescent="0.25">
      <c r="A647" s="1">
        <v>41544</v>
      </c>
      <c r="B647" s="40" t="s">
        <v>9</v>
      </c>
      <c r="C647" s="40" t="s">
        <v>205</v>
      </c>
      <c r="D647" s="40" t="s">
        <v>155</v>
      </c>
      <c r="E647" s="40" t="s">
        <v>10</v>
      </c>
      <c r="F647" s="40">
        <v>0.37</v>
      </c>
      <c r="G647" s="40">
        <v>3</v>
      </c>
      <c r="H647" s="40">
        <v>62</v>
      </c>
      <c r="I647" s="40">
        <v>0.88</v>
      </c>
      <c r="L647" s="40" t="str">
        <f>IF(LEFT(C647,1)="[",MID(C647,2,SEARCH("]",C647)-2),IF(LEFT(C647,1)="""",MID(C647,2,SEARCH("""",C647,2)-2),C647))</f>
        <v>carros Onix</v>
      </c>
      <c r="M647" s="40">
        <f>WEEKNUM(A647,2)</f>
        <v>39</v>
      </c>
    </row>
    <row r="648" spans="1:13" x14ac:dyDescent="0.25">
      <c r="A648" s="1">
        <v>41530</v>
      </c>
      <c r="B648" s="40" t="s">
        <v>9</v>
      </c>
      <c r="C648" s="40" t="s">
        <v>205</v>
      </c>
      <c r="D648" s="40" t="s">
        <v>155</v>
      </c>
      <c r="E648" s="40" t="s">
        <v>10</v>
      </c>
      <c r="F648" s="40">
        <v>0.37</v>
      </c>
      <c r="G648" s="40">
        <v>6</v>
      </c>
      <c r="H648" s="40">
        <v>55</v>
      </c>
      <c r="I648" s="40">
        <v>1.21</v>
      </c>
      <c r="L648" s="40" t="str">
        <f>IF(LEFT(C648,1)="[",MID(C648,2,SEARCH("]",C648)-2),IF(LEFT(C648,1)="""",MID(C648,2,SEARCH("""",C648,2)-2),C648))</f>
        <v>carros Onix</v>
      </c>
      <c r="M648" s="40">
        <f>WEEKNUM(A648,2)</f>
        <v>37</v>
      </c>
    </row>
    <row r="649" spans="1:13" x14ac:dyDescent="0.25">
      <c r="A649" s="1">
        <v>41538</v>
      </c>
      <c r="B649" s="40" t="s">
        <v>9</v>
      </c>
      <c r="C649" s="40" t="s">
        <v>205</v>
      </c>
      <c r="D649" s="40" t="s">
        <v>155</v>
      </c>
      <c r="E649" s="40" t="s">
        <v>10</v>
      </c>
      <c r="F649" s="40">
        <v>0.37</v>
      </c>
      <c r="G649" s="40">
        <v>7</v>
      </c>
      <c r="H649" s="40">
        <v>61</v>
      </c>
      <c r="I649" s="40">
        <v>1.42</v>
      </c>
      <c r="L649" s="40" t="str">
        <f>IF(LEFT(C649,1)="[",MID(C649,2,SEARCH("]",C649)-2),IF(LEFT(C649,1)="""",MID(C649,2,SEARCH("""",C649,2)-2),C649))</f>
        <v>carros Onix</v>
      </c>
      <c r="M649" s="40">
        <f>WEEKNUM(A649,2)</f>
        <v>38</v>
      </c>
    </row>
    <row r="650" spans="1:13" x14ac:dyDescent="0.25">
      <c r="A650" s="1">
        <v>41542</v>
      </c>
      <c r="B650" s="40" t="s">
        <v>9</v>
      </c>
      <c r="C650" s="40" t="s">
        <v>205</v>
      </c>
      <c r="D650" s="40" t="s">
        <v>155</v>
      </c>
      <c r="E650" s="40" t="s">
        <v>10</v>
      </c>
      <c r="F650" s="40">
        <v>0.37</v>
      </c>
      <c r="G650" s="40">
        <v>7</v>
      </c>
      <c r="H650" s="40">
        <v>84</v>
      </c>
      <c r="I650" s="40">
        <v>1.77</v>
      </c>
      <c r="L650" s="40" t="str">
        <f>IF(LEFT(C650,1)="[",MID(C650,2,SEARCH("]",C650)-2),IF(LEFT(C650,1)="""",MID(C650,2,SEARCH("""",C650,2)-2),C650))</f>
        <v>carros Onix</v>
      </c>
      <c r="M650" s="40">
        <f>WEEKNUM(A650,2)</f>
        <v>39</v>
      </c>
    </row>
    <row r="651" spans="1:13" x14ac:dyDescent="0.25">
      <c r="A651" s="1">
        <v>41518</v>
      </c>
      <c r="B651" s="40" t="s">
        <v>9</v>
      </c>
      <c r="C651" s="40" t="s">
        <v>205</v>
      </c>
      <c r="D651" s="40" t="s">
        <v>155</v>
      </c>
      <c r="E651" s="40" t="s">
        <v>10</v>
      </c>
      <c r="F651" s="40">
        <v>0.37</v>
      </c>
      <c r="G651" s="40">
        <v>8</v>
      </c>
      <c r="H651" s="40">
        <v>79</v>
      </c>
      <c r="I651" s="40">
        <v>1.5</v>
      </c>
      <c r="L651" s="40" t="str">
        <f>IF(LEFT(C651,1)="[",MID(C651,2,SEARCH("]",C651)-2),IF(LEFT(C651,1)="""",MID(C651,2,SEARCH("""",C651,2)-2),C651))</f>
        <v>carros Onix</v>
      </c>
      <c r="M651" s="40">
        <f>WEEKNUM(A651,2)</f>
        <v>35</v>
      </c>
    </row>
    <row r="652" spans="1:13" x14ac:dyDescent="0.25">
      <c r="A652" s="1">
        <v>41535</v>
      </c>
      <c r="B652" s="40" t="s">
        <v>9</v>
      </c>
      <c r="C652" s="40" t="s">
        <v>205</v>
      </c>
      <c r="D652" s="40" t="s">
        <v>155</v>
      </c>
      <c r="E652" s="40" t="s">
        <v>10</v>
      </c>
      <c r="F652" s="40">
        <v>0.37</v>
      </c>
      <c r="G652" s="40">
        <v>4</v>
      </c>
      <c r="H652" s="40">
        <v>57</v>
      </c>
      <c r="I652" s="40">
        <v>0.75</v>
      </c>
      <c r="L652" s="40" t="str">
        <f>IF(LEFT(C652,1)="[",MID(C652,2,SEARCH("]",C652)-2),IF(LEFT(C652,1)="""",MID(C652,2,SEARCH("""",C652,2)-2),C652))</f>
        <v>carros Onix</v>
      </c>
      <c r="M652" s="40">
        <f>WEEKNUM(A652,2)</f>
        <v>38</v>
      </c>
    </row>
    <row r="653" spans="1:13" x14ac:dyDescent="0.25">
      <c r="A653" s="1">
        <v>41525</v>
      </c>
      <c r="B653" s="40" t="s">
        <v>9</v>
      </c>
      <c r="C653" s="40" t="s">
        <v>205</v>
      </c>
      <c r="D653" s="40" t="s">
        <v>155</v>
      </c>
      <c r="E653" s="40" t="s">
        <v>10</v>
      </c>
      <c r="F653" s="40">
        <v>0.37</v>
      </c>
      <c r="G653" s="40">
        <v>11</v>
      </c>
      <c r="H653" s="40">
        <v>115</v>
      </c>
      <c r="I653" s="40">
        <v>1.63</v>
      </c>
      <c r="L653" s="40" t="str">
        <f>IF(LEFT(C653,1)="[",MID(C653,2,SEARCH("]",C653)-2),IF(LEFT(C653,1)="""",MID(C653,2,SEARCH("""",C653,2)-2),C653))</f>
        <v>carros Onix</v>
      </c>
      <c r="M653" s="40">
        <f>WEEKNUM(A653,2)</f>
        <v>36</v>
      </c>
    </row>
    <row r="654" spans="1:13" x14ac:dyDescent="0.25">
      <c r="A654" s="1">
        <v>41532</v>
      </c>
      <c r="B654" s="40" t="s">
        <v>9</v>
      </c>
      <c r="C654" s="40" t="s">
        <v>205</v>
      </c>
      <c r="D654" s="40" t="s">
        <v>155</v>
      </c>
      <c r="E654" s="40" t="s">
        <v>10</v>
      </c>
      <c r="F654" s="40">
        <v>0.37</v>
      </c>
      <c r="G654" s="40">
        <v>4</v>
      </c>
      <c r="H654" s="40">
        <v>71</v>
      </c>
      <c r="I654" s="40">
        <v>0.82</v>
      </c>
      <c r="L654" s="40" t="str">
        <f>IF(LEFT(C654,1)="[",MID(C654,2,SEARCH("]",C654)-2),IF(LEFT(C654,1)="""",MID(C654,2,SEARCH("""",C654,2)-2),C654))</f>
        <v>carros Onix</v>
      </c>
      <c r="M654" s="40">
        <f>WEEKNUM(A654,2)</f>
        <v>37</v>
      </c>
    </row>
    <row r="655" spans="1:13" x14ac:dyDescent="0.25">
      <c r="A655" s="1">
        <v>41545</v>
      </c>
      <c r="B655" s="40" t="s">
        <v>9</v>
      </c>
      <c r="C655" s="40" t="s">
        <v>205</v>
      </c>
      <c r="D655" s="40" t="s">
        <v>155</v>
      </c>
      <c r="E655" s="40" t="s">
        <v>10</v>
      </c>
      <c r="F655" s="40">
        <v>0.37</v>
      </c>
      <c r="G655" s="40">
        <v>2</v>
      </c>
      <c r="H655" s="40">
        <v>57</v>
      </c>
      <c r="I655" s="40">
        <v>0.31</v>
      </c>
      <c r="L655" s="40" t="str">
        <f>IF(LEFT(C655,1)="[",MID(C655,2,SEARCH("]",C655)-2),IF(LEFT(C655,1)="""",MID(C655,2,SEARCH("""",C655,2)-2),C655))</f>
        <v>carros Onix</v>
      </c>
      <c r="M655" s="40">
        <f>WEEKNUM(A655,2)</f>
        <v>39</v>
      </c>
    </row>
    <row r="656" spans="1:13" x14ac:dyDescent="0.25">
      <c r="A656" s="1">
        <v>41524</v>
      </c>
      <c r="B656" s="40" t="s">
        <v>9</v>
      </c>
      <c r="C656" s="40" t="s">
        <v>205</v>
      </c>
      <c r="D656" s="40" t="s">
        <v>155</v>
      </c>
      <c r="E656" s="40" t="s">
        <v>10</v>
      </c>
      <c r="F656" s="40">
        <v>0.37</v>
      </c>
      <c r="G656" s="40">
        <v>8</v>
      </c>
      <c r="H656" s="40">
        <v>66</v>
      </c>
      <c r="I656" s="40">
        <v>1.51</v>
      </c>
      <c r="L656" s="40" t="str">
        <f>IF(LEFT(C656,1)="[",MID(C656,2,SEARCH("]",C656)-2),IF(LEFT(C656,1)="""",MID(C656,2,SEARCH("""",C656,2)-2),C656))</f>
        <v>carros Onix</v>
      </c>
      <c r="M656" s="40">
        <f>WEEKNUM(A656,2)</f>
        <v>36</v>
      </c>
    </row>
    <row r="657" spans="1:13" x14ac:dyDescent="0.25">
      <c r="A657" s="1">
        <v>41534</v>
      </c>
      <c r="B657" s="40" t="s">
        <v>9</v>
      </c>
      <c r="C657" s="40" t="s">
        <v>205</v>
      </c>
      <c r="D657" s="40" t="s">
        <v>155</v>
      </c>
      <c r="E657" s="40" t="s">
        <v>10</v>
      </c>
      <c r="F657" s="40">
        <v>0.37</v>
      </c>
      <c r="G657" s="40">
        <v>3</v>
      </c>
      <c r="H657" s="40">
        <v>88</v>
      </c>
      <c r="I657" s="40">
        <v>0.59</v>
      </c>
      <c r="L657" s="40" t="str">
        <f>IF(LEFT(C657,1)="[",MID(C657,2,SEARCH("]",C657)-2),IF(LEFT(C657,1)="""",MID(C657,2,SEARCH("""",C657,2)-2),C657))</f>
        <v>carros Onix</v>
      </c>
      <c r="M657" s="40">
        <f>WEEKNUM(A657,2)</f>
        <v>38</v>
      </c>
    </row>
    <row r="658" spans="1:13" x14ac:dyDescent="0.25">
      <c r="A658" s="1">
        <v>41536</v>
      </c>
      <c r="B658" s="40" t="s">
        <v>9</v>
      </c>
      <c r="C658" s="40" t="s">
        <v>205</v>
      </c>
      <c r="D658" s="40" t="s">
        <v>155</v>
      </c>
      <c r="E658" s="40" t="s">
        <v>10</v>
      </c>
      <c r="F658" s="40">
        <v>0.37</v>
      </c>
      <c r="G658" s="40">
        <v>4</v>
      </c>
      <c r="H658" s="40">
        <v>73</v>
      </c>
      <c r="I658" s="40">
        <v>0.95</v>
      </c>
      <c r="L658" s="40" t="str">
        <f>IF(LEFT(C658,1)="[",MID(C658,2,SEARCH("]",C658)-2),IF(LEFT(C658,1)="""",MID(C658,2,SEARCH("""",C658,2)-2),C658))</f>
        <v>carros Onix</v>
      </c>
      <c r="M658" s="40">
        <f>WEEKNUM(A658,2)</f>
        <v>38</v>
      </c>
    </row>
    <row r="659" spans="1:13" x14ac:dyDescent="0.25">
      <c r="A659" s="1">
        <v>41526</v>
      </c>
      <c r="B659" s="40" t="s">
        <v>9</v>
      </c>
      <c r="C659" s="40" t="s">
        <v>205</v>
      </c>
      <c r="D659" s="40" t="s">
        <v>155</v>
      </c>
      <c r="E659" s="40" t="s">
        <v>10</v>
      </c>
      <c r="F659" s="40">
        <v>0.37</v>
      </c>
      <c r="G659" s="40">
        <v>9</v>
      </c>
      <c r="H659" s="40">
        <v>88</v>
      </c>
      <c r="I659" s="40">
        <v>1.96</v>
      </c>
      <c r="L659" s="40" t="str">
        <f>IF(LEFT(C659,1)="[",MID(C659,2,SEARCH("]",C659)-2),IF(LEFT(C659,1)="""",MID(C659,2,SEARCH("""",C659,2)-2),C659))</f>
        <v>carros Onix</v>
      </c>
      <c r="M659" s="40">
        <f>WEEKNUM(A659,2)</f>
        <v>37</v>
      </c>
    </row>
    <row r="660" spans="1:13" x14ac:dyDescent="0.25">
      <c r="A660" s="1">
        <v>41523</v>
      </c>
      <c r="B660" s="40" t="s">
        <v>9</v>
      </c>
      <c r="C660" s="40" t="s">
        <v>205</v>
      </c>
      <c r="D660" s="40" t="s">
        <v>155</v>
      </c>
      <c r="E660" s="40" t="s">
        <v>10</v>
      </c>
      <c r="F660" s="40">
        <v>0.37</v>
      </c>
      <c r="G660" s="40">
        <v>10</v>
      </c>
      <c r="H660" s="40">
        <v>61</v>
      </c>
      <c r="I660" s="40">
        <v>2.09</v>
      </c>
      <c r="L660" s="40" t="str">
        <f>IF(LEFT(C660,1)="[",MID(C660,2,SEARCH("]",C660)-2),IF(LEFT(C660,1)="""",MID(C660,2,SEARCH("""",C660,2)-2),C660))</f>
        <v>carros Onix</v>
      </c>
      <c r="M660" s="40">
        <f>WEEKNUM(A660,2)</f>
        <v>36</v>
      </c>
    </row>
    <row r="661" spans="1:13" x14ac:dyDescent="0.25">
      <c r="A661" s="1">
        <v>41537</v>
      </c>
      <c r="B661" s="40" t="s">
        <v>9</v>
      </c>
      <c r="C661" s="40" t="s">
        <v>205</v>
      </c>
      <c r="D661" s="40" t="s">
        <v>155</v>
      </c>
      <c r="E661" s="40" t="s">
        <v>10</v>
      </c>
      <c r="F661" s="40">
        <v>0.37</v>
      </c>
      <c r="G661" s="40">
        <v>6</v>
      </c>
      <c r="H661" s="40">
        <v>60</v>
      </c>
      <c r="I661" s="40">
        <v>1.63</v>
      </c>
      <c r="L661" s="40" t="str">
        <f>IF(LEFT(C661,1)="[",MID(C661,2,SEARCH("]",C661)-2),IF(LEFT(C661,1)="""",MID(C661,2,SEARCH("""",C661,2)-2),C661))</f>
        <v>carros Onix</v>
      </c>
      <c r="M661" s="40">
        <f>WEEKNUM(A661,2)</f>
        <v>38</v>
      </c>
    </row>
    <row r="662" spans="1:13" x14ac:dyDescent="0.25">
      <c r="A662" s="1">
        <v>41518</v>
      </c>
      <c r="B662" s="40" t="s">
        <v>9</v>
      </c>
      <c r="C662" s="40" t="s">
        <v>235</v>
      </c>
      <c r="D662" s="40" t="s">
        <v>94</v>
      </c>
      <c r="E662" s="40" t="s">
        <v>10</v>
      </c>
      <c r="F662" s="40">
        <v>0.8</v>
      </c>
      <c r="G662" s="40">
        <v>0</v>
      </c>
      <c r="H662" s="40">
        <v>46</v>
      </c>
      <c r="I662" s="40">
        <v>0</v>
      </c>
      <c r="L662" s="40" t="str">
        <f>IF(LEFT(C662,1)="[",MID(C662,2,SEARCH("]",C662)-2),IF(LEFT(C662,1)="""",MID(C662,2,SEARCH("""",C662,2)-2),C662))</f>
        <v>carros onix 2012</v>
      </c>
      <c r="M662" s="40">
        <f>WEEKNUM(A662,2)</f>
        <v>35</v>
      </c>
    </row>
    <row r="663" spans="1:13" x14ac:dyDescent="0.25">
      <c r="A663" s="1">
        <v>41543</v>
      </c>
      <c r="B663" s="40" t="s">
        <v>9</v>
      </c>
      <c r="C663" s="40" t="s">
        <v>235</v>
      </c>
      <c r="D663" s="40" t="s">
        <v>94</v>
      </c>
      <c r="E663" s="40" t="s">
        <v>10</v>
      </c>
      <c r="F663" s="40">
        <v>0.8</v>
      </c>
      <c r="G663" s="40">
        <v>0</v>
      </c>
      <c r="H663" s="40">
        <v>20</v>
      </c>
      <c r="I663" s="40">
        <v>0</v>
      </c>
      <c r="L663" s="40" t="str">
        <f>IF(LEFT(C663,1)="[",MID(C663,2,SEARCH("]",C663)-2),IF(LEFT(C663,1)="""",MID(C663,2,SEARCH("""",C663,2)-2),C663))</f>
        <v>carros onix 2012</v>
      </c>
      <c r="M663" s="40">
        <f>WEEKNUM(A663,2)</f>
        <v>39</v>
      </c>
    </row>
    <row r="664" spans="1:13" x14ac:dyDescent="0.25">
      <c r="A664" s="1">
        <v>41515</v>
      </c>
      <c r="B664" s="40" t="s">
        <v>9</v>
      </c>
      <c r="C664" s="40" t="s">
        <v>235</v>
      </c>
      <c r="D664" s="40" t="s">
        <v>94</v>
      </c>
      <c r="E664" s="40" t="s">
        <v>10</v>
      </c>
      <c r="F664" s="40">
        <v>0.8</v>
      </c>
      <c r="G664" s="40">
        <v>3</v>
      </c>
      <c r="H664" s="40">
        <v>57</v>
      </c>
      <c r="I664" s="40">
        <v>1.68</v>
      </c>
      <c r="L664" s="40" t="str">
        <f>IF(LEFT(C664,1)="[",MID(C664,2,SEARCH("]",C664)-2),IF(LEFT(C664,1)="""",MID(C664,2,SEARCH("""",C664,2)-2),C664))</f>
        <v>carros onix 2012</v>
      </c>
      <c r="M664" s="40">
        <f>WEEKNUM(A664,2)</f>
        <v>35</v>
      </c>
    </row>
    <row r="665" spans="1:13" x14ac:dyDescent="0.25">
      <c r="A665" s="1">
        <v>41546</v>
      </c>
      <c r="B665" s="40" t="s">
        <v>9</v>
      </c>
      <c r="C665" s="40" t="s">
        <v>235</v>
      </c>
      <c r="D665" s="40" t="s">
        <v>94</v>
      </c>
      <c r="E665" s="40" t="s">
        <v>10</v>
      </c>
      <c r="F665" s="40">
        <v>0.8</v>
      </c>
      <c r="G665" s="40">
        <v>3</v>
      </c>
      <c r="H665" s="40">
        <v>18</v>
      </c>
      <c r="I665" s="40">
        <v>1.31</v>
      </c>
      <c r="L665" s="40" t="str">
        <f>IF(LEFT(C665,1)="[",MID(C665,2,SEARCH("]",C665)-2),IF(LEFT(C665,1)="""",MID(C665,2,SEARCH("""",C665,2)-2),C665))</f>
        <v>carros onix 2012</v>
      </c>
      <c r="M665" s="40">
        <f>WEEKNUM(A665,2)</f>
        <v>39</v>
      </c>
    </row>
    <row r="666" spans="1:13" x14ac:dyDescent="0.25">
      <c r="A666" s="1">
        <v>41533</v>
      </c>
      <c r="B666" s="40" t="s">
        <v>9</v>
      </c>
      <c r="C666" s="40" t="s">
        <v>235</v>
      </c>
      <c r="D666" s="40" t="s">
        <v>94</v>
      </c>
      <c r="E666" s="40" t="s">
        <v>10</v>
      </c>
      <c r="F666" s="40">
        <v>0.8</v>
      </c>
      <c r="G666" s="40">
        <v>3</v>
      </c>
      <c r="H666" s="40">
        <v>24</v>
      </c>
      <c r="I666" s="40">
        <v>0.99</v>
      </c>
      <c r="L666" s="40" t="str">
        <f>IF(LEFT(C666,1)="[",MID(C666,2,SEARCH("]",C666)-2),IF(LEFT(C666,1)="""",MID(C666,2,SEARCH("""",C666,2)-2),C666))</f>
        <v>carros onix 2012</v>
      </c>
      <c r="M666" s="40">
        <f>WEEKNUM(A666,2)</f>
        <v>38</v>
      </c>
    </row>
    <row r="667" spans="1:13" x14ac:dyDescent="0.25">
      <c r="A667" s="1">
        <v>41535</v>
      </c>
      <c r="B667" s="40" t="s">
        <v>9</v>
      </c>
      <c r="C667" s="40" t="s">
        <v>235</v>
      </c>
      <c r="D667" s="40" t="s">
        <v>94</v>
      </c>
      <c r="E667" s="40" t="s">
        <v>10</v>
      </c>
      <c r="F667" s="40">
        <v>0.8</v>
      </c>
      <c r="G667" s="40">
        <v>3</v>
      </c>
      <c r="H667" s="40">
        <v>17</v>
      </c>
      <c r="I667" s="40">
        <v>0.92</v>
      </c>
      <c r="L667" s="40" t="str">
        <f>IF(LEFT(C667,1)="[",MID(C667,2,SEARCH("]",C667)-2),IF(LEFT(C667,1)="""",MID(C667,2,SEARCH("""",C667,2)-2),C667))</f>
        <v>carros onix 2012</v>
      </c>
      <c r="M667" s="40">
        <f>WEEKNUM(A667,2)</f>
        <v>38</v>
      </c>
    </row>
    <row r="668" spans="1:13" x14ac:dyDescent="0.25">
      <c r="A668" s="1">
        <v>41514</v>
      </c>
      <c r="B668" s="40" t="s">
        <v>9</v>
      </c>
      <c r="C668" s="40" t="s">
        <v>235</v>
      </c>
      <c r="D668" s="40" t="s">
        <v>94</v>
      </c>
      <c r="E668" s="40" t="s">
        <v>10</v>
      </c>
      <c r="F668" s="40">
        <v>0.8</v>
      </c>
      <c r="G668" s="40">
        <v>5</v>
      </c>
      <c r="H668" s="40">
        <v>41</v>
      </c>
      <c r="I668" s="40">
        <v>2.81</v>
      </c>
      <c r="L668" s="40" t="str">
        <f>IF(LEFT(C668,1)="[",MID(C668,2,SEARCH("]",C668)-2),IF(LEFT(C668,1)="""",MID(C668,2,SEARCH("""",C668,2)-2),C668))</f>
        <v>carros onix 2012</v>
      </c>
      <c r="M668" s="40">
        <f>WEEKNUM(A668,2)</f>
        <v>35</v>
      </c>
    </row>
    <row r="669" spans="1:13" x14ac:dyDescent="0.25">
      <c r="A669" s="1">
        <v>41523</v>
      </c>
      <c r="B669" s="40" t="s">
        <v>9</v>
      </c>
      <c r="C669" s="40" t="s">
        <v>235</v>
      </c>
      <c r="D669" s="40" t="s">
        <v>94</v>
      </c>
      <c r="E669" s="40" t="s">
        <v>10</v>
      </c>
      <c r="F669" s="40">
        <v>0.8</v>
      </c>
      <c r="G669" s="40">
        <v>5</v>
      </c>
      <c r="H669" s="40">
        <v>30</v>
      </c>
      <c r="I669" s="40">
        <v>0.81</v>
      </c>
      <c r="L669" s="40" t="str">
        <f>IF(LEFT(C669,1)="[",MID(C669,2,SEARCH("]",C669)-2),IF(LEFT(C669,1)="""",MID(C669,2,SEARCH("""",C669,2)-2),C669))</f>
        <v>carros onix 2012</v>
      </c>
      <c r="M669" s="40">
        <f>WEEKNUM(A669,2)</f>
        <v>36</v>
      </c>
    </row>
    <row r="670" spans="1:13" x14ac:dyDescent="0.25">
      <c r="A670" s="1">
        <v>41541</v>
      </c>
      <c r="B670" s="40" t="s">
        <v>9</v>
      </c>
      <c r="C670" s="40" t="s">
        <v>235</v>
      </c>
      <c r="D670" s="40" t="s">
        <v>94</v>
      </c>
      <c r="E670" s="40" t="s">
        <v>10</v>
      </c>
      <c r="F670" s="40">
        <v>0.8</v>
      </c>
      <c r="G670" s="40">
        <v>2</v>
      </c>
      <c r="H670" s="40">
        <v>9</v>
      </c>
      <c r="I670" s="40">
        <v>1.07</v>
      </c>
      <c r="L670" s="40" t="str">
        <f>IF(LEFT(C670,1)="[",MID(C670,2,SEARCH("]",C670)-2),IF(LEFT(C670,1)="""",MID(C670,2,SEARCH("""",C670,2)-2),C670))</f>
        <v>carros onix 2012</v>
      </c>
      <c r="M670" s="40">
        <f>WEEKNUM(A670,2)</f>
        <v>39</v>
      </c>
    </row>
    <row r="671" spans="1:13" x14ac:dyDescent="0.25">
      <c r="A671" s="1">
        <v>41542</v>
      </c>
      <c r="B671" s="40" t="s">
        <v>9</v>
      </c>
      <c r="C671" s="40" t="s">
        <v>235</v>
      </c>
      <c r="D671" s="40" t="s">
        <v>94</v>
      </c>
      <c r="E671" s="40" t="s">
        <v>10</v>
      </c>
      <c r="F671" s="40">
        <v>0.8</v>
      </c>
      <c r="G671" s="40">
        <v>0</v>
      </c>
      <c r="H671" s="40">
        <v>15</v>
      </c>
      <c r="I671" s="40">
        <v>0</v>
      </c>
      <c r="L671" s="40" t="str">
        <f>IF(LEFT(C671,1)="[",MID(C671,2,SEARCH("]",C671)-2),IF(LEFT(C671,1)="""",MID(C671,2,SEARCH("""",C671,2)-2),C671))</f>
        <v>carros onix 2012</v>
      </c>
      <c r="M671" s="40">
        <f>WEEKNUM(A671,2)</f>
        <v>39</v>
      </c>
    </row>
    <row r="672" spans="1:13" x14ac:dyDescent="0.25">
      <c r="A672" s="1">
        <v>41532</v>
      </c>
      <c r="B672" s="40" t="s">
        <v>9</v>
      </c>
      <c r="C672" s="40" t="s">
        <v>235</v>
      </c>
      <c r="D672" s="40" t="s">
        <v>94</v>
      </c>
      <c r="E672" s="40" t="s">
        <v>10</v>
      </c>
      <c r="F672" s="40">
        <v>0.8</v>
      </c>
      <c r="G672" s="40">
        <v>1</v>
      </c>
      <c r="H672" s="40">
        <v>17</v>
      </c>
      <c r="I672" s="40">
        <v>0.28000000000000003</v>
      </c>
      <c r="L672" s="40" t="str">
        <f>IF(LEFT(C672,1)="[",MID(C672,2,SEARCH("]",C672)-2),IF(LEFT(C672,1)="""",MID(C672,2,SEARCH("""",C672,2)-2),C672))</f>
        <v>carros onix 2012</v>
      </c>
      <c r="M672" s="40">
        <f>WEEKNUM(A672,2)</f>
        <v>37</v>
      </c>
    </row>
    <row r="673" spans="1:13" x14ac:dyDescent="0.25">
      <c r="A673" s="1">
        <v>41526</v>
      </c>
      <c r="B673" s="40" t="s">
        <v>9</v>
      </c>
      <c r="C673" s="40" t="s">
        <v>235</v>
      </c>
      <c r="D673" s="40" t="s">
        <v>94</v>
      </c>
      <c r="E673" s="40" t="s">
        <v>10</v>
      </c>
      <c r="F673" s="40">
        <v>0.8</v>
      </c>
      <c r="G673" s="40">
        <v>0</v>
      </c>
      <c r="H673" s="40">
        <v>48</v>
      </c>
      <c r="I673" s="40">
        <v>0</v>
      </c>
      <c r="L673" s="40" t="str">
        <f>IF(LEFT(C673,1)="[",MID(C673,2,SEARCH("]",C673)-2),IF(LEFT(C673,1)="""",MID(C673,2,SEARCH("""",C673,2)-2),C673))</f>
        <v>carros onix 2012</v>
      </c>
      <c r="M673" s="40">
        <f>WEEKNUM(A673,2)</f>
        <v>37</v>
      </c>
    </row>
    <row r="674" spans="1:13" x14ac:dyDescent="0.25">
      <c r="A674" s="1">
        <v>41516</v>
      </c>
      <c r="B674" s="40" t="s">
        <v>9</v>
      </c>
      <c r="C674" s="40" t="s">
        <v>235</v>
      </c>
      <c r="D674" s="40" t="s">
        <v>94</v>
      </c>
      <c r="E674" s="40" t="s">
        <v>10</v>
      </c>
      <c r="F674" s="40">
        <v>0.8</v>
      </c>
      <c r="G674" s="40">
        <v>3</v>
      </c>
      <c r="H674" s="40">
        <v>58</v>
      </c>
      <c r="I674" s="40">
        <v>0.62</v>
      </c>
      <c r="L674" s="40" t="str">
        <f>IF(LEFT(C674,1)="[",MID(C674,2,SEARCH("]",C674)-2),IF(LEFT(C674,1)="""",MID(C674,2,SEARCH("""",C674,2)-2),C674))</f>
        <v>carros onix 2012</v>
      </c>
      <c r="M674" s="40">
        <f>WEEKNUM(A674,2)</f>
        <v>35</v>
      </c>
    </row>
    <row r="675" spans="1:13" x14ac:dyDescent="0.25">
      <c r="A675" s="1">
        <v>41520</v>
      </c>
      <c r="B675" s="40" t="s">
        <v>9</v>
      </c>
      <c r="C675" s="40" t="s">
        <v>235</v>
      </c>
      <c r="D675" s="40" t="s">
        <v>94</v>
      </c>
      <c r="E675" s="40" t="s">
        <v>10</v>
      </c>
      <c r="F675" s="40">
        <v>0.8</v>
      </c>
      <c r="G675" s="40">
        <v>3</v>
      </c>
      <c r="H675" s="40">
        <v>52</v>
      </c>
      <c r="I675" s="40">
        <v>0.33</v>
      </c>
      <c r="L675" s="40" t="str">
        <f>IF(LEFT(C675,1)="[",MID(C675,2,SEARCH("]",C675)-2),IF(LEFT(C675,1)="""",MID(C675,2,SEARCH("""",C675,2)-2),C675))</f>
        <v>carros onix 2012</v>
      </c>
      <c r="M675" s="40">
        <f>WEEKNUM(A675,2)</f>
        <v>36</v>
      </c>
    </row>
    <row r="676" spans="1:13" x14ac:dyDescent="0.25">
      <c r="A676" s="1">
        <v>41539</v>
      </c>
      <c r="B676" s="40" t="s">
        <v>9</v>
      </c>
      <c r="C676" s="40" t="s">
        <v>235</v>
      </c>
      <c r="D676" s="40" t="s">
        <v>94</v>
      </c>
      <c r="E676" s="40" t="s">
        <v>10</v>
      </c>
      <c r="F676" s="40">
        <v>0.8</v>
      </c>
      <c r="G676" s="40">
        <v>3</v>
      </c>
      <c r="H676" s="40">
        <v>17</v>
      </c>
      <c r="I676" s="40">
        <v>1.31</v>
      </c>
      <c r="L676" s="40" t="str">
        <f>IF(LEFT(C676,1)="[",MID(C676,2,SEARCH("]",C676)-2),IF(LEFT(C676,1)="""",MID(C676,2,SEARCH("""",C676,2)-2),C676))</f>
        <v>carros onix 2012</v>
      </c>
      <c r="M676" s="40">
        <f>WEEKNUM(A676,2)</f>
        <v>38</v>
      </c>
    </row>
    <row r="677" spans="1:13" x14ac:dyDescent="0.25">
      <c r="A677" s="1">
        <v>41537</v>
      </c>
      <c r="B677" s="40" t="s">
        <v>9</v>
      </c>
      <c r="C677" s="40" t="s">
        <v>235</v>
      </c>
      <c r="D677" s="40" t="s">
        <v>94</v>
      </c>
      <c r="E677" s="40" t="s">
        <v>10</v>
      </c>
      <c r="F677" s="40">
        <v>0.8</v>
      </c>
      <c r="G677" s="40">
        <v>0</v>
      </c>
      <c r="H677" s="40">
        <v>18</v>
      </c>
      <c r="I677" s="40">
        <v>0</v>
      </c>
      <c r="L677" s="40" t="str">
        <f>IF(LEFT(C677,1)="[",MID(C677,2,SEARCH("]",C677)-2),IF(LEFT(C677,1)="""",MID(C677,2,SEARCH("""",C677,2)-2),C677))</f>
        <v>carros onix 2012</v>
      </c>
      <c r="M677" s="40">
        <f>WEEKNUM(A677,2)</f>
        <v>38</v>
      </c>
    </row>
    <row r="678" spans="1:13" x14ac:dyDescent="0.25">
      <c r="A678" s="1">
        <v>41534</v>
      </c>
      <c r="B678" s="40" t="s">
        <v>9</v>
      </c>
      <c r="C678" s="40" t="s">
        <v>235</v>
      </c>
      <c r="D678" s="40" t="s">
        <v>94</v>
      </c>
      <c r="E678" s="40" t="s">
        <v>10</v>
      </c>
      <c r="F678" s="40">
        <v>0.8</v>
      </c>
      <c r="G678" s="40">
        <v>1</v>
      </c>
      <c r="H678" s="40">
        <v>13</v>
      </c>
      <c r="I678" s="40">
        <v>0.26</v>
      </c>
      <c r="L678" s="40" t="str">
        <f>IF(LEFT(C678,1)="[",MID(C678,2,SEARCH("]",C678)-2),IF(LEFT(C678,1)="""",MID(C678,2,SEARCH("""",C678,2)-2),C678))</f>
        <v>carros onix 2012</v>
      </c>
      <c r="M678" s="40">
        <f>WEEKNUM(A678,2)</f>
        <v>38</v>
      </c>
    </row>
    <row r="679" spans="1:13" x14ac:dyDescent="0.25">
      <c r="A679" s="1">
        <v>41536</v>
      </c>
      <c r="B679" s="40" t="s">
        <v>9</v>
      </c>
      <c r="C679" s="40" t="s">
        <v>235</v>
      </c>
      <c r="D679" s="40" t="s">
        <v>94</v>
      </c>
      <c r="E679" s="40" t="s">
        <v>10</v>
      </c>
      <c r="F679" s="40">
        <v>0.8</v>
      </c>
      <c r="G679" s="40">
        <v>0</v>
      </c>
      <c r="H679" s="40">
        <v>11</v>
      </c>
      <c r="I679" s="40">
        <v>0</v>
      </c>
      <c r="L679" s="40" t="str">
        <f>IF(LEFT(C679,1)="[",MID(C679,2,SEARCH("]",C679)-2),IF(LEFT(C679,1)="""",MID(C679,2,SEARCH("""",C679,2)-2),C679))</f>
        <v>carros onix 2012</v>
      </c>
      <c r="M679" s="40">
        <f>WEEKNUM(A679,2)</f>
        <v>38</v>
      </c>
    </row>
    <row r="680" spans="1:13" x14ac:dyDescent="0.25">
      <c r="A680" s="1">
        <v>41538</v>
      </c>
      <c r="B680" s="40" t="s">
        <v>9</v>
      </c>
      <c r="C680" s="40" t="s">
        <v>235</v>
      </c>
      <c r="D680" s="40" t="s">
        <v>94</v>
      </c>
      <c r="E680" s="40" t="s">
        <v>10</v>
      </c>
      <c r="F680" s="40">
        <v>0.8</v>
      </c>
      <c r="G680" s="40">
        <v>1</v>
      </c>
      <c r="H680" s="40">
        <v>7</v>
      </c>
      <c r="I680" s="40">
        <v>0.48</v>
      </c>
      <c r="L680" s="40" t="str">
        <f>IF(LEFT(C680,1)="[",MID(C680,2,SEARCH("]",C680)-2),IF(LEFT(C680,1)="""",MID(C680,2,SEARCH("""",C680,2)-2),C680))</f>
        <v>carros onix 2012</v>
      </c>
      <c r="M680" s="40">
        <f>WEEKNUM(A680,2)</f>
        <v>38</v>
      </c>
    </row>
    <row r="681" spans="1:13" x14ac:dyDescent="0.25">
      <c r="A681" s="1">
        <v>41525</v>
      </c>
      <c r="B681" s="40" t="s">
        <v>9</v>
      </c>
      <c r="C681" s="40" t="s">
        <v>235</v>
      </c>
      <c r="D681" s="40" t="s">
        <v>94</v>
      </c>
      <c r="E681" s="40" t="s">
        <v>10</v>
      </c>
      <c r="F681" s="40">
        <v>0.8</v>
      </c>
      <c r="G681" s="40">
        <v>3</v>
      </c>
      <c r="H681" s="40">
        <v>37</v>
      </c>
      <c r="I681" s="40">
        <v>1.4</v>
      </c>
      <c r="L681" s="40" t="str">
        <f>IF(LEFT(C681,1)="[",MID(C681,2,SEARCH("]",C681)-2),IF(LEFT(C681,1)="""",MID(C681,2,SEARCH("""",C681,2)-2),C681))</f>
        <v>carros onix 2012</v>
      </c>
      <c r="M681" s="40">
        <f>WEEKNUM(A681,2)</f>
        <v>36</v>
      </c>
    </row>
    <row r="682" spans="1:13" x14ac:dyDescent="0.25">
      <c r="A682" s="1">
        <v>41521</v>
      </c>
      <c r="B682" s="40" t="s">
        <v>9</v>
      </c>
      <c r="C682" s="40" t="s">
        <v>235</v>
      </c>
      <c r="D682" s="40" t="s">
        <v>94</v>
      </c>
      <c r="E682" s="40" t="s">
        <v>10</v>
      </c>
      <c r="F682" s="40">
        <v>0.8</v>
      </c>
      <c r="G682" s="40">
        <v>4</v>
      </c>
      <c r="H682" s="40">
        <v>34</v>
      </c>
      <c r="I682" s="40">
        <v>1.61</v>
      </c>
      <c r="L682" s="40" t="str">
        <f>IF(LEFT(C682,1)="[",MID(C682,2,SEARCH("]",C682)-2),IF(LEFT(C682,1)="""",MID(C682,2,SEARCH("""",C682,2)-2),C682))</f>
        <v>carros onix 2012</v>
      </c>
      <c r="M682" s="40">
        <f>WEEKNUM(A682,2)</f>
        <v>36</v>
      </c>
    </row>
    <row r="683" spans="1:13" x14ac:dyDescent="0.25">
      <c r="A683" s="1">
        <v>41545</v>
      </c>
      <c r="B683" s="40" t="s">
        <v>9</v>
      </c>
      <c r="C683" s="40" t="s">
        <v>235</v>
      </c>
      <c r="D683" s="40" t="s">
        <v>94</v>
      </c>
      <c r="E683" s="40" t="s">
        <v>10</v>
      </c>
      <c r="F683" s="40">
        <v>0.8</v>
      </c>
      <c r="G683" s="40">
        <v>1</v>
      </c>
      <c r="H683" s="40">
        <v>8</v>
      </c>
      <c r="I683" s="40">
        <v>0.21</v>
      </c>
      <c r="L683" s="40" t="str">
        <f>IF(LEFT(C683,1)="[",MID(C683,2,SEARCH("]",C683)-2),IF(LEFT(C683,1)="""",MID(C683,2,SEARCH("""",C683,2)-2),C683))</f>
        <v>carros onix 2012</v>
      </c>
      <c r="M683" s="40">
        <f>WEEKNUM(A683,2)</f>
        <v>39</v>
      </c>
    </row>
    <row r="684" spans="1:13" x14ac:dyDescent="0.25">
      <c r="A684" s="1">
        <v>41531</v>
      </c>
      <c r="B684" s="40" t="s">
        <v>9</v>
      </c>
      <c r="C684" s="40" t="s">
        <v>235</v>
      </c>
      <c r="D684" s="40" t="s">
        <v>94</v>
      </c>
      <c r="E684" s="40" t="s">
        <v>10</v>
      </c>
      <c r="F684" s="40">
        <v>0.8</v>
      </c>
      <c r="G684" s="40">
        <v>7</v>
      </c>
      <c r="H684" s="40">
        <v>33</v>
      </c>
      <c r="I684" s="40">
        <v>1.81</v>
      </c>
      <c r="L684" s="40" t="str">
        <f>IF(LEFT(C684,1)="[",MID(C684,2,SEARCH("]",C684)-2),IF(LEFT(C684,1)="""",MID(C684,2,SEARCH("""",C684,2)-2),C684))</f>
        <v>carros onix 2012</v>
      </c>
      <c r="M684" s="40">
        <f>WEEKNUM(A684,2)</f>
        <v>37</v>
      </c>
    </row>
    <row r="685" spans="1:13" x14ac:dyDescent="0.25">
      <c r="A685" s="1">
        <v>41519</v>
      </c>
      <c r="B685" s="40" t="s">
        <v>9</v>
      </c>
      <c r="C685" s="40" t="s">
        <v>235</v>
      </c>
      <c r="D685" s="40" t="s">
        <v>94</v>
      </c>
      <c r="E685" s="40" t="s">
        <v>10</v>
      </c>
      <c r="F685" s="40">
        <v>0.8</v>
      </c>
      <c r="G685" s="40">
        <v>5</v>
      </c>
      <c r="H685" s="40">
        <v>33</v>
      </c>
      <c r="I685" s="40">
        <v>1.6</v>
      </c>
      <c r="L685" s="40" t="str">
        <f>IF(LEFT(C685,1)="[",MID(C685,2,SEARCH("]",C685)-2),IF(LEFT(C685,1)="""",MID(C685,2,SEARCH("""",C685,2)-2),C685))</f>
        <v>carros onix 2012</v>
      </c>
      <c r="M685" s="40">
        <f>WEEKNUM(A685,2)</f>
        <v>36</v>
      </c>
    </row>
    <row r="686" spans="1:13" x14ac:dyDescent="0.25">
      <c r="A686" s="1">
        <v>41527</v>
      </c>
      <c r="B686" s="40" t="s">
        <v>9</v>
      </c>
      <c r="C686" s="40" t="s">
        <v>235</v>
      </c>
      <c r="D686" s="40" t="s">
        <v>94</v>
      </c>
      <c r="E686" s="40" t="s">
        <v>10</v>
      </c>
      <c r="F686" s="40">
        <v>0.8</v>
      </c>
      <c r="G686" s="40">
        <v>1</v>
      </c>
      <c r="H686" s="40">
        <v>32</v>
      </c>
      <c r="I686" s="40">
        <v>0.17</v>
      </c>
      <c r="L686" s="40" t="str">
        <f>IF(LEFT(C686,1)="[",MID(C686,2,SEARCH("]",C686)-2),IF(LEFT(C686,1)="""",MID(C686,2,SEARCH("""",C686,2)-2),C686))</f>
        <v>carros onix 2012</v>
      </c>
      <c r="M686" s="40">
        <f>WEEKNUM(A686,2)</f>
        <v>37</v>
      </c>
    </row>
    <row r="687" spans="1:13" x14ac:dyDescent="0.25">
      <c r="A687" s="1">
        <v>41529</v>
      </c>
      <c r="B687" s="40" t="s">
        <v>9</v>
      </c>
      <c r="C687" s="40" t="s">
        <v>235</v>
      </c>
      <c r="D687" s="40" t="s">
        <v>94</v>
      </c>
      <c r="E687" s="40" t="s">
        <v>10</v>
      </c>
      <c r="F687" s="40">
        <v>0.8</v>
      </c>
      <c r="G687" s="40">
        <v>1</v>
      </c>
      <c r="H687" s="40">
        <v>22</v>
      </c>
      <c r="I687" s="40">
        <v>0.6</v>
      </c>
      <c r="L687" s="40" t="str">
        <f>IF(LEFT(C687,1)="[",MID(C687,2,SEARCH("]",C687)-2),IF(LEFT(C687,1)="""",MID(C687,2,SEARCH("""",C687,2)-2),C687))</f>
        <v>carros onix 2012</v>
      </c>
      <c r="M687" s="40">
        <f>WEEKNUM(A687,2)</f>
        <v>37</v>
      </c>
    </row>
    <row r="688" spans="1:13" x14ac:dyDescent="0.25">
      <c r="A688" s="1">
        <v>41540</v>
      </c>
      <c r="B688" s="40" t="s">
        <v>9</v>
      </c>
      <c r="C688" s="40" t="s">
        <v>235</v>
      </c>
      <c r="D688" s="40" t="s">
        <v>94</v>
      </c>
      <c r="E688" s="40" t="s">
        <v>10</v>
      </c>
      <c r="F688" s="40">
        <v>0.8</v>
      </c>
      <c r="G688" s="40">
        <v>2</v>
      </c>
      <c r="H688" s="40">
        <v>13</v>
      </c>
      <c r="I688" s="40">
        <v>0.63</v>
      </c>
      <c r="L688" s="40" t="str">
        <f>IF(LEFT(C688,1)="[",MID(C688,2,SEARCH("]",C688)-2),IF(LEFT(C688,1)="""",MID(C688,2,SEARCH("""",C688,2)-2),C688))</f>
        <v>carros onix 2012</v>
      </c>
      <c r="M688" s="40">
        <f>WEEKNUM(A688,2)</f>
        <v>39</v>
      </c>
    </row>
    <row r="689" spans="1:13" x14ac:dyDescent="0.25">
      <c r="A689" s="1">
        <v>41528</v>
      </c>
      <c r="B689" s="40" t="s">
        <v>9</v>
      </c>
      <c r="C689" s="40" t="s">
        <v>235</v>
      </c>
      <c r="D689" s="40" t="s">
        <v>94</v>
      </c>
      <c r="E689" s="40" t="s">
        <v>10</v>
      </c>
      <c r="F689" s="40">
        <v>0.8</v>
      </c>
      <c r="G689" s="40">
        <v>1</v>
      </c>
      <c r="H689" s="40">
        <v>36</v>
      </c>
      <c r="I689" s="40">
        <v>0.33</v>
      </c>
      <c r="L689" s="40" t="str">
        <f>IF(LEFT(C689,1)="[",MID(C689,2,SEARCH("]",C689)-2),IF(LEFT(C689,1)="""",MID(C689,2,SEARCH("""",C689,2)-2),C689))</f>
        <v>carros onix 2012</v>
      </c>
      <c r="M689" s="40">
        <f>WEEKNUM(A689,2)</f>
        <v>37</v>
      </c>
    </row>
    <row r="690" spans="1:13" x14ac:dyDescent="0.25">
      <c r="A690" s="1">
        <v>41517</v>
      </c>
      <c r="B690" s="40" t="s">
        <v>9</v>
      </c>
      <c r="C690" s="40" t="s">
        <v>235</v>
      </c>
      <c r="D690" s="40" t="s">
        <v>94</v>
      </c>
      <c r="E690" s="40" t="s">
        <v>10</v>
      </c>
      <c r="F690" s="40">
        <v>0.8</v>
      </c>
      <c r="G690" s="40">
        <v>0</v>
      </c>
      <c r="H690" s="40">
        <v>32</v>
      </c>
      <c r="I690" s="40">
        <v>0</v>
      </c>
      <c r="L690" s="40" t="str">
        <f>IF(LEFT(C690,1)="[",MID(C690,2,SEARCH("]",C690)-2),IF(LEFT(C690,1)="""",MID(C690,2,SEARCH("""",C690,2)-2),C690))</f>
        <v>carros onix 2012</v>
      </c>
      <c r="M690" s="40">
        <f>WEEKNUM(A690,2)</f>
        <v>35</v>
      </c>
    </row>
    <row r="691" spans="1:13" x14ac:dyDescent="0.25">
      <c r="A691" s="1">
        <v>41544</v>
      </c>
      <c r="B691" s="40" t="s">
        <v>9</v>
      </c>
      <c r="C691" s="40" t="s">
        <v>235</v>
      </c>
      <c r="D691" s="40" t="s">
        <v>94</v>
      </c>
      <c r="E691" s="40" t="s">
        <v>10</v>
      </c>
      <c r="F691" s="40">
        <v>0.8</v>
      </c>
      <c r="G691" s="40">
        <v>0</v>
      </c>
      <c r="H691" s="40">
        <v>8</v>
      </c>
      <c r="I691" s="40">
        <v>0</v>
      </c>
      <c r="L691" s="40" t="str">
        <f>IF(LEFT(C691,1)="[",MID(C691,2,SEARCH("]",C691)-2),IF(LEFT(C691,1)="""",MID(C691,2,SEARCH("""",C691,2)-2),C691))</f>
        <v>carros onix 2012</v>
      </c>
      <c r="M691" s="40">
        <f>WEEKNUM(A691,2)</f>
        <v>39</v>
      </c>
    </row>
    <row r="692" spans="1:13" x14ac:dyDescent="0.25">
      <c r="A692" s="1">
        <v>41524</v>
      </c>
      <c r="B692" s="40" t="s">
        <v>9</v>
      </c>
      <c r="C692" s="40" t="s">
        <v>235</v>
      </c>
      <c r="D692" s="40" t="s">
        <v>94</v>
      </c>
      <c r="E692" s="40" t="s">
        <v>10</v>
      </c>
      <c r="F692" s="40">
        <v>0.8</v>
      </c>
      <c r="G692" s="40">
        <v>3</v>
      </c>
      <c r="H692" s="40">
        <v>37</v>
      </c>
      <c r="I692" s="40">
        <v>0.5</v>
      </c>
      <c r="L692" s="40" t="str">
        <f>IF(LEFT(C692,1)="[",MID(C692,2,SEARCH("]",C692)-2),IF(LEFT(C692,1)="""",MID(C692,2,SEARCH("""",C692,2)-2),C692))</f>
        <v>carros onix 2012</v>
      </c>
      <c r="M692" s="40">
        <f>WEEKNUM(A692,2)</f>
        <v>36</v>
      </c>
    </row>
    <row r="693" spans="1:13" x14ac:dyDescent="0.25">
      <c r="A693" s="1">
        <v>41522</v>
      </c>
      <c r="B693" s="40" t="s">
        <v>9</v>
      </c>
      <c r="C693" s="40" t="s">
        <v>235</v>
      </c>
      <c r="D693" s="40" t="s">
        <v>94</v>
      </c>
      <c r="E693" s="40" t="s">
        <v>10</v>
      </c>
      <c r="F693" s="40">
        <v>0.8</v>
      </c>
      <c r="G693" s="40">
        <v>0</v>
      </c>
      <c r="H693" s="40">
        <v>36</v>
      </c>
      <c r="I693" s="40">
        <v>0</v>
      </c>
      <c r="L693" s="40" t="str">
        <f>IF(LEFT(C693,1)="[",MID(C693,2,SEARCH("]",C693)-2),IF(LEFT(C693,1)="""",MID(C693,2,SEARCH("""",C693,2)-2),C693))</f>
        <v>carros onix 2012</v>
      </c>
      <c r="M693" s="40">
        <f>WEEKNUM(A693,2)</f>
        <v>36</v>
      </c>
    </row>
    <row r="694" spans="1:13" x14ac:dyDescent="0.25">
      <c r="A694" s="1">
        <v>41530</v>
      </c>
      <c r="B694" s="40" t="s">
        <v>9</v>
      </c>
      <c r="C694" s="40" t="s">
        <v>235</v>
      </c>
      <c r="D694" s="40" t="s">
        <v>94</v>
      </c>
      <c r="E694" s="40" t="s">
        <v>10</v>
      </c>
      <c r="F694" s="40">
        <v>0.8</v>
      </c>
      <c r="G694" s="40">
        <v>1</v>
      </c>
      <c r="H694" s="40">
        <v>24</v>
      </c>
      <c r="I694" s="40">
        <v>0.36</v>
      </c>
      <c r="L694" s="40" t="str">
        <f>IF(LEFT(C694,1)="[",MID(C694,2,SEARCH("]",C694)-2),IF(LEFT(C694,1)="""",MID(C694,2,SEARCH("""",C694,2)-2),C694))</f>
        <v>carros onix 2012</v>
      </c>
      <c r="M694" s="40">
        <f>WEEKNUM(A694,2)</f>
        <v>37</v>
      </c>
    </row>
    <row r="695" spans="1:13" x14ac:dyDescent="0.25">
      <c r="A695" s="1">
        <v>41522</v>
      </c>
      <c r="B695" s="40" t="s">
        <v>9</v>
      </c>
      <c r="C695" s="40" t="s">
        <v>305</v>
      </c>
      <c r="D695" s="40" t="s">
        <v>94</v>
      </c>
      <c r="E695" s="40" t="s">
        <v>10</v>
      </c>
      <c r="F695" s="40">
        <v>0.95</v>
      </c>
      <c r="G695" s="40">
        <v>1</v>
      </c>
      <c r="H695" s="40">
        <v>13</v>
      </c>
      <c r="I695" s="40">
        <v>0.8</v>
      </c>
      <c r="L695" s="40" t="str">
        <f>IF(LEFT(C695,1)="[",MID(C695,2,SEARCH("]",C695)-2),IF(LEFT(C695,1)="""",MID(C695,2,SEARCH("""",C695,2)-2),C695))</f>
        <v>carros onix 2013</v>
      </c>
      <c r="M695" s="40">
        <f>WEEKNUM(A695,2)</f>
        <v>36</v>
      </c>
    </row>
    <row r="696" spans="1:13" x14ac:dyDescent="0.25">
      <c r="A696" s="1">
        <v>41545</v>
      </c>
      <c r="B696" s="40" t="s">
        <v>9</v>
      </c>
      <c r="C696" s="40" t="s">
        <v>305</v>
      </c>
      <c r="D696" s="40" t="s">
        <v>94</v>
      </c>
      <c r="E696" s="40" t="s">
        <v>10</v>
      </c>
      <c r="F696" s="40">
        <v>0.95</v>
      </c>
      <c r="G696" s="40">
        <v>1</v>
      </c>
      <c r="H696" s="40">
        <v>18</v>
      </c>
      <c r="I696" s="40">
        <v>0.32</v>
      </c>
      <c r="L696" s="40" t="str">
        <f>IF(LEFT(C696,1)="[",MID(C696,2,SEARCH("]",C696)-2),IF(LEFT(C696,1)="""",MID(C696,2,SEARCH("""",C696,2)-2),C696))</f>
        <v>carros onix 2013</v>
      </c>
      <c r="M696" s="40">
        <f>WEEKNUM(A696,2)</f>
        <v>39</v>
      </c>
    </row>
    <row r="697" spans="1:13" x14ac:dyDescent="0.25">
      <c r="A697" s="1">
        <v>41516</v>
      </c>
      <c r="B697" s="40" t="s">
        <v>9</v>
      </c>
      <c r="C697" s="40" t="s">
        <v>305</v>
      </c>
      <c r="D697" s="40" t="s">
        <v>94</v>
      </c>
      <c r="E697" s="40" t="s">
        <v>10</v>
      </c>
      <c r="F697" s="40">
        <v>0.95</v>
      </c>
      <c r="G697" s="40">
        <v>0</v>
      </c>
      <c r="H697" s="40">
        <v>22</v>
      </c>
      <c r="I697" s="40">
        <v>0</v>
      </c>
      <c r="L697" s="40" t="str">
        <f>IF(LEFT(C697,1)="[",MID(C697,2,SEARCH("]",C697)-2),IF(LEFT(C697,1)="""",MID(C697,2,SEARCH("""",C697,2)-2),C697))</f>
        <v>carros onix 2013</v>
      </c>
      <c r="M697" s="40">
        <f>WEEKNUM(A697,2)</f>
        <v>35</v>
      </c>
    </row>
    <row r="698" spans="1:13" x14ac:dyDescent="0.25">
      <c r="A698" s="1">
        <v>41529</v>
      </c>
      <c r="B698" s="40" t="s">
        <v>9</v>
      </c>
      <c r="C698" s="40" t="s">
        <v>305</v>
      </c>
      <c r="D698" s="40" t="s">
        <v>94</v>
      </c>
      <c r="E698" s="40" t="s">
        <v>10</v>
      </c>
      <c r="F698" s="40">
        <v>0.95</v>
      </c>
      <c r="G698" s="40">
        <v>0</v>
      </c>
      <c r="H698" s="40">
        <v>12</v>
      </c>
      <c r="I698" s="40">
        <v>0</v>
      </c>
      <c r="L698" s="40" t="str">
        <f>IF(LEFT(C698,1)="[",MID(C698,2,SEARCH("]",C698)-2),IF(LEFT(C698,1)="""",MID(C698,2,SEARCH("""",C698,2)-2),C698))</f>
        <v>carros onix 2013</v>
      </c>
      <c r="M698" s="40">
        <f>WEEKNUM(A698,2)</f>
        <v>37</v>
      </c>
    </row>
    <row r="699" spans="1:13" x14ac:dyDescent="0.25">
      <c r="A699" s="1">
        <v>41533</v>
      </c>
      <c r="B699" s="40" t="s">
        <v>9</v>
      </c>
      <c r="C699" s="40" t="s">
        <v>305</v>
      </c>
      <c r="D699" s="40" t="s">
        <v>94</v>
      </c>
      <c r="E699" s="40" t="s">
        <v>10</v>
      </c>
      <c r="F699" s="40">
        <v>0.95</v>
      </c>
      <c r="G699" s="40">
        <v>0</v>
      </c>
      <c r="H699" s="40">
        <v>19</v>
      </c>
      <c r="I699" s="40">
        <v>0</v>
      </c>
      <c r="L699" s="40" t="str">
        <f>IF(LEFT(C699,1)="[",MID(C699,2,SEARCH("]",C699)-2),IF(LEFT(C699,1)="""",MID(C699,2,SEARCH("""",C699,2)-2),C699))</f>
        <v>carros onix 2013</v>
      </c>
      <c r="M699" s="40">
        <f>WEEKNUM(A699,2)</f>
        <v>38</v>
      </c>
    </row>
    <row r="700" spans="1:13" x14ac:dyDescent="0.25">
      <c r="A700" s="1">
        <v>41523</v>
      </c>
      <c r="B700" s="40" t="s">
        <v>9</v>
      </c>
      <c r="C700" s="40" t="s">
        <v>305</v>
      </c>
      <c r="D700" s="40" t="s">
        <v>94</v>
      </c>
      <c r="E700" s="40" t="s">
        <v>10</v>
      </c>
      <c r="F700" s="40">
        <v>0.95</v>
      </c>
      <c r="G700" s="40">
        <v>4</v>
      </c>
      <c r="H700" s="40">
        <v>21</v>
      </c>
      <c r="I700" s="40">
        <v>1.27</v>
      </c>
      <c r="L700" s="40" t="str">
        <f>IF(LEFT(C700,1)="[",MID(C700,2,SEARCH("]",C700)-2),IF(LEFT(C700,1)="""",MID(C700,2,SEARCH("""",C700,2)-2),C700))</f>
        <v>carros onix 2013</v>
      </c>
      <c r="M700" s="40">
        <f>WEEKNUM(A700,2)</f>
        <v>36</v>
      </c>
    </row>
    <row r="701" spans="1:13" x14ac:dyDescent="0.25">
      <c r="A701" s="1">
        <v>41518</v>
      </c>
      <c r="B701" s="40" t="s">
        <v>9</v>
      </c>
      <c r="C701" s="40" t="s">
        <v>305</v>
      </c>
      <c r="D701" s="40" t="s">
        <v>94</v>
      </c>
      <c r="E701" s="40" t="s">
        <v>10</v>
      </c>
      <c r="F701" s="40">
        <v>0.95</v>
      </c>
      <c r="G701" s="40">
        <v>1</v>
      </c>
      <c r="H701" s="40">
        <v>23</v>
      </c>
      <c r="I701" s="40">
        <v>0.49</v>
      </c>
      <c r="L701" s="40" t="str">
        <f>IF(LEFT(C701,1)="[",MID(C701,2,SEARCH("]",C701)-2),IF(LEFT(C701,1)="""",MID(C701,2,SEARCH("""",C701,2)-2),C701))</f>
        <v>carros onix 2013</v>
      </c>
      <c r="M701" s="40">
        <f>WEEKNUM(A701,2)</f>
        <v>35</v>
      </c>
    </row>
    <row r="702" spans="1:13" x14ac:dyDescent="0.25">
      <c r="A702" s="1">
        <v>41537</v>
      </c>
      <c r="B702" s="40" t="s">
        <v>9</v>
      </c>
      <c r="C702" s="40" t="s">
        <v>305</v>
      </c>
      <c r="D702" s="40" t="s">
        <v>94</v>
      </c>
      <c r="E702" s="40" t="s">
        <v>10</v>
      </c>
      <c r="F702" s="40">
        <v>0.95</v>
      </c>
      <c r="G702" s="40">
        <v>6</v>
      </c>
      <c r="H702" s="40">
        <v>30</v>
      </c>
      <c r="I702" s="40">
        <v>3.66</v>
      </c>
      <c r="L702" s="40" t="str">
        <f>IF(LEFT(C702,1)="[",MID(C702,2,SEARCH("]",C702)-2),IF(LEFT(C702,1)="""",MID(C702,2,SEARCH("""",C702,2)-2),C702))</f>
        <v>carros onix 2013</v>
      </c>
      <c r="M702" s="40">
        <f>WEEKNUM(A702,2)</f>
        <v>38</v>
      </c>
    </row>
    <row r="703" spans="1:13" x14ac:dyDescent="0.25">
      <c r="A703" s="1">
        <v>41532</v>
      </c>
      <c r="B703" s="40" t="s">
        <v>9</v>
      </c>
      <c r="C703" s="40" t="s">
        <v>305</v>
      </c>
      <c r="D703" s="40" t="s">
        <v>94</v>
      </c>
      <c r="E703" s="40" t="s">
        <v>10</v>
      </c>
      <c r="F703" s="40">
        <v>0.95</v>
      </c>
      <c r="G703" s="40">
        <v>2</v>
      </c>
      <c r="H703" s="40">
        <v>23</v>
      </c>
      <c r="I703" s="40">
        <v>0.85</v>
      </c>
      <c r="L703" s="40" t="str">
        <f>IF(LEFT(C703,1)="[",MID(C703,2,SEARCH("]",C703)-2),IF(LEFT(C703,1)="""",MID(C703,2,SEARCH("""",C703,2)-2),C703))</f>
        <v>carros onix 2013</v>
      </c>
      <c r="M703" s="40">
        <f>WEEKNUM(A703,2)</f>
        <v>37</v>
      </c>
    </row>
    <row r="704" spans="1:13" x14ac:dyDescent="0.25">
      <c r="A704" s="1">
        <v>41521</v>
      </c>
      <c r="B704" s="40" t="s">
        <v>9</v>
      </c>
      <c r="C704" s="40" t="s">
        <v>305</v>
      </c>
      <c r="D704" s="40" t="s">
        <v>94</v>
      </c>
      <c r="E704" s="40" t="s">
        <v>10</v>
      </c>
      <c r="F704" s="40">
        <v>0.95</v>
      </c>
      <c r="G704" s="40">
        <v>4</v>
      </c>
      <c r="H704" s="40">
        <v>16</v>
      </c>
      <c r="I704" s="40">
        <v>0.84</v>
      </c>
      <c r="L704" s="40" t="str">
        <f>IF(LEFT(C704,1)="[",MID(C704,2,SEARCH("]",C704)-2),IF(LEFT(C704,1)="""",MID(C704,2,SEARCH("""",C704,2)-2),C704))</f>
        <v>carros onix 2013</v>
      </c>
      <c r="M704" s="40">
        <f>WEEKNUM(A704,2)</f>
        <v>36</v>
      </c>
    </row>
    <row r="705" spans="1:13" x14ac:dyDescent="0.25">
      <c r="A705" s="1">
        <v>41515</v>
      </c>
      <c r="B705" s="40" t="s">
        <v>9</v>
      </c>
      <c r="C705" s="40" t="s">
        <v>305</v>
      </c>
      <c r="D705" s="40" t="s">
        <v>94</v>
      </c>
      <c r="E705" s="40" t="s">
        <v>10</v>
      </c>
      <c r="F705" s="40">
        <v>0.95</v>
      </c>
      <c r="G705" s="40">
        <v>2</v>
      </c>
      <c r="H705" s="40">
        <v>26</v>
      </c>
      <c r="I705" s="40">
        <v>0.9</v>
      </c>
      <c r="L705" s="40" t="str">
        <f>IF(LEFT(C705,1)="[",MID(C705,2,SEARCH("]",C705)-2),IF(LEFT(C705,1)="""",MID(C705,2,SEARCH("""",C705,2)-2),C705))</f>
        <v>carros onix 2013</v>
      </c>
      <c r="M705" s="40">
        <f>WEEKNUM(A705,2)</f>
        <v>35</v>
      </c>
    </row>
    <row r="706" spans="1:13" x14ac:dyDescent="0.25">
      <c r="A706" s="1">
        <v>41538</v>
      </c>
      <c r="B706" s="40" t="s">
        <v>9</v>
      </c>
      <c r="C706" s="40" t="s">
        <v>305</v>
      </c>
      <c r="D706" s="40" t="s">
        <v>94</v>
      </c>
      <c r="E706" s="40" t="s">
        <v>10</v>
      </c>
      <c r="F706" s="40">
        <v>0.95</v>
      </c>
      <c r="G706" s="40">
        <v>4</v>
      </c>
      <c r="H706" s="40">
        <v>30</v>
      </c>
      <c r="I706" s="40">
        <v>1.35</v>
      </c>
      <c r="L706" s="40" t="str">
        <f>IF(LEFT(C706,1)="[",MID(C706,2,SEARCH("]",C706)-2),IF(LEFT(C706,1)="""",MID(C706,2,SEARCH("""",C706,2)-2),C706))</f>
        <v>carros onix 2013</v>
      </c>
      <c r="M706" s="40">
        <f>WEEKNUM(A706,2)</f>
        <v>38</v>
      </c>
    </row>
    <row r="707" spans="1:13" x14ac:dyDescent="0.25">
      <c r="A707" s="1">
        <v>41527</v>
      </c>
      <c r="B707" s="40" t="s">
        <v>9</v>
      </c>
      <c r="C707" s="40" t="s">
        <v>305</v>
      </c>
      <c r="D707" s="40" t="s">
        <v>94</v>
      </c>
      <c r="E707" s="40" t="s">
        <v>10</v>
      </c>
      <c r="F707" s="40">
        <v>0.95</v>
      </c>
      <c r="G707" s="40">
        <v>7</v>
      </c>
      <c r="H707" s="40">
        <v>29</v>
      </c>
      <c r="I707" s="40">
        <v>2.21</v>
      </c>
      <c r="L707" s="40" t="str">
        <f>IF(LEFT(C707,1)="[",MID(C707,2,SEARCH("]",C707)-2),IF(LEFT(C707,1)="""",MID(C707,2,SEARCH("""",C707,2)-2),C707))</f>
        <v>carros onix 2013</v>
      </c>
      <c r="M707" s="40">
        <f>WEEKNUM(A707,2)</f>
        <v>37</v>
      </c>
    </row>
    <row r="708" spans="1:13" x14ac:dyDescent="0.25">
      <c r="A708" s="1">
        <v>41543</v>
      </c>
      <c r="B708" s="40" t="s">
        <v>9</v>
      </c>
      <c r="C708" s="40" t="s">
        <v>305</v>
      </c>
      <c r="D708" s="40" t="s">
        <v>94</v>
      </c>
      <c r="E708" s="40" t="s">
        <v>10</v>
      </c>
      <c r="F708" s="40">
        <v>0.95</v>
      </c>
      <c r="G708" s="40">
        <v>2</v>
      </c>
      <c r="H708" s="40">
        <v>33</v>
      </c>
      <c r="I708" s="40">
        <v>0.92</v>
      </c>
      <c r="L708" s="40" t="str">
        <f>IF(LEFT(C708,1)="[",MID(C708,2,SEARCH("]",C708)-2),IF(LEFT(C708,1)="""",MID(C708,2,SEARCH("""",C708,2)-2),C708))</f>
        <v>carros onix 2013</v>
      </c>
      <c r="M708" s="40">
        <f>WEEKNUM(A708,2)</f>
        <v>39</v>
      </c>
    </row>
    <row r="709" spans="1:13" x14ac:dyDescent="0.25">
      <c r="A709" s="1">
        <v>41542</v>
      </c>
      <c r="B709" s="40" t="s">
        <v>9</v>
      </c>
      <c r="C709" s="40" t="s">
        <v>305</v>
      </c>
      <c r="D709" s="40" t="s">
        <v>94</v>
      </c>
      <c r="E709" s="40" t="s">
        <v>10</v>
      </c>
      <c r="F709" s="40">
        <v>0.95</v>
      </c>
      <c r="G709" s="40">
        <v>4</v>
      </c>
      <c r="H709" s="40">
        <v>36</v>
      </c>
      <c r="I709" s="40">
        <v>1.42</v>
      </c>
      <c r="L709" s="40" t="str">
        <f>IF(LEFT(C709,1)="[",MID(C709,2,SEARCH("]",C709)-2),IF(LEFT(C709,1)="""",MID(C709,2,SEARCH("""",C709,2)-2),C709))</f>
        <v>carros onix 2013</v>
      </c>
      <c r="M709" s="40">
        <f>WEEKNUM(A709,2)</f>
        <v>39</v>
      </c>
    </row>
    <row r="710" spans="1:13" x14ac:dyDescent="0.25">
      <c r="A710" s="1">
        <v>41520</v>
      </c>
      <c r="B710" s="40" t="s">
        <v>9</v>
      </c>
      <c r="C710" s="40" t="s">
        <v>305</v>
      </c>
      <c r="D710" s="40" t="s">
        <v>94</v>
      </c>
      <c r="E710" s="40" t="s">
        <v>10</v>
      </c>
      <c r="F710" s="40">
        <v>0.95</v>
      </c>
      <c r="G710" s="40">
        <v>1</v>
      </c>
      <c r="H710" s="40">
        <v>14</v>
      </c>
      <c r="I710" s="40">
        <v>0.16</v>
      </c>
      <c r="L710" s="40" t="str">
        <f>IF(LEFT(C710,1)="[",MID(C710,2,SEARCH("]",C710)-2),IF(LEFT(C710,1)="""",MID(C710,2,SEARCH("""",C710,2)-2),C710))</f>
        <v>carros onix 2013</v>
      </c>
      <c r="M710" s="40">
        <f>WEEKNUM(A710,2)</f>
        <v>36</v>
      </c>
    </row>
    <row r="711" spans="1:13" x14ac:dyDescent="0.25">
      <c r="A711" s="1">
        <v>41535</v>
      </c>
      <c r="B711" s="40" t="s">
        <v>9</v>
      </c>
      <c r="C711" s="40" t="s">
        <v>305</v>
      </c>
      <c r="D711" s="40" t="s">
        <v>94</v>
      </c>
      <c r="E711" s="40" t="s">
        <v>10</v>
      </c>
      <c r="F711" s="40">
        <v>0.95</v>
      </c>
      <c r="G711" s="40">
        <v>8</v>
      </c>
      <c r="H711" s="40">
        <v>34</v>
      </c>
      <c r="I711" s="40">
        <v>3.2</v>
      </c>
      <c r="L711" s="40" t="str">
        <f>IF(LEFT(C711,1)="[",MID(C711,2,SEARCH("]",C711)-2),IF(LEFT(C711,1)="""",MID(C711,2,SEARCH("""",C711,2)-2),C711))</f>
        <v>carros onix 2013</v>
      </c>
      <c r="M711" s="40">
        <f>WEEKNUM(A711,2)</f>
        <v>38</v>
      </c>
    </row>
    <row r="712" spans="1:13" x14ac:dyDescent="0.25">
      <c r="A712" s="1">
        <v>41540</v>
      </c>
      <c r="B712" s="40" t="s">
        <v>9</v>
      </c>
      <c r="C712" s="40" t="s">
        <v>305</v>
      </c>
      <c r="D712" s="40" t="s">
        <v>94</v>
      </c>
      <c r="E712" s="40" t="s">
        <v>10</v>
      </c>
      <c r="F712" s="40">
        <v>0.95</v>
      </c>
      <c r="G712" s="40">
        <v>2</v>
      </c>
      <c r="H712" s="40">
        <v>42</v>
      </c>
      <c r="I712" s="40">
        <v>1.9</v>
      </c>
      <c r="L712" s="40" t="str">
        <f>IF(LEFT(C712,1)="[",MID(C712,2,SEARCH("]",C712)-2),IF(LEFT(C712,1)="""",MID(C712,2,SEARCH("""",C712,2)-2),C712))</f>
        <v>carros onix 2013</v>
      </c>
      <c r="M712" s="40">
        <f>WEEKNUM(A712,2)</f>
        <v>39</v>
      </c>
    </row>
    <row r="713" spans="1:13" x14ac:dyDescent="0.25">
      <c r="A713" s="1">
        <v>41541</v>
      </c>
      <c r="B713" s="40" t="s">
        <v>9</v>
      </c>
      <c r="C713" s="40" t="s">
        <v>305</v>
      </c>
      <c r="D713" s="40" t="s">
        <v>94</v>
      </c>
      <c r="E713" s="40" t="s">
        <v>10</v>
      </c>
      <c r="F713" s="40">
        <v>0.95</v>
      </c>
      <c r="G713" s="40">
        <v>7</v>
      </c>
      <c r="H713" s="40">
        <v>45</v>
      </c>
      <c r="I713" s="40">
        <v>2.96</v>
      </c>
      <c r="L713" s="40" t="str">
        <f>IF(LEFT(C713,1)="[",MID(C713,2,SEARCH("]",C713)-2),IF(LEFT(C713,1)="""",MID(C713,2,SEARCH("""",C713,2)-2),C713))</f>
        <v>carros onix 2013</v>
      </c>
      <c r="M713" s="40">
        <f>WEEKNUM(A713,2)</f>
        <v>39</v>
      </c>
    </row>
    <row r="714" spans="1:13" x14ac:dyDescent="0.25">
      <c r="A714" s="1">
        <v>41517</v>
      </c>
      <c r="B714" s="40" t="s">
        <v>9</v>
      </c>
      <c r="C714" s="40" t="s">
        <v>305</v>
      </c>
      <c r="D714" s="40" t="s">
        <v>94</v>
      </c>
      <c r="E714" s="40" t="s">
        <v>10</v>
      </c>
      <c r="F714" s="40">
        <v>0.95</v>
      </c>
      <c r="G714" s="40">
        <v>4</v>
      </c>
      <c r="H714" s="40">
        <v>29</v>
      </c>
      <c r="I714" s="40">
        <v>2.08</v>
      </c>
      <c r="L714" s="40" t="str">
        <f>IF(LEFT(C714,1)="[",MID(C714,2,SEARCH("]",C714)-2),IF(LEFT(C714,1)="""",MID(C714,2,SEARCH("""",C714,2)-2),C714))</f>
        <v>carros onix 2013</v>
      </c>
      <c r="M714" s="40">
        <f>WEEKNUM(A714,2)</f>
        <v>35</v>
      </c>
    </row>
    <row r="715" spans="1:13" x14ac:dyDescent="0.25">
      <c r="A715" s="1">
        <v>41530</v>
      </c>
      <c r="B715" s="40" t="s">
        <v>9</v>
      </c>
      <c r="C715" s="40" t="s">
        <v>305</v>
      </c>
      <c r="D715" s="40" t="s">
        <v>94</v>
      </c>
      <c r="E715" s="40" t="s">
        <v>10</v>
      </c>
      <c r="F715" s="40">
        <v>0.95</v>
      </c>
      <c r="G715" s="40">
        <v>3</v>
      </c>
      <c r="H715" s="40">
        <v>17</v>
      </c>
      <c r="I715" s="40">
        <v>1.2</v>
      </c>
      <c r="L715" s="40" t="str">
        <f>IF(LEFT(C715,1)="[",MID(C715,2,SEARCH("]",C715)-2),IF(LEFT(C715,1)="""",MID(C715,2,SEARCH("""",C715,2)-2),C715))</f>
        <v>carros onix 2013</v>
      </c>
      <c r="M715" s="40">
        <f>WEEKNUM(A715,2)</f>
        <v>37</v>
      </c>
    </row>
    <row r="716" spans="1:13" x14ac:dyDescent="0.25">
      <c r="A716" s="1">
        <v>41539</v>
      </c>
      <c r="B716" s="40" t="s">
        <v>9</v>
      </c>
      <c r="C716" s="40" t="s">
        <v>305</v>
      </c>
      <c r="D716" s="40" t="s">
        <v>94</v>
      </c>
      <c r="E716" s="40" t="s">
        <v>10</v>
      </c>
      <c r="F716" s="40">
        <v>0.95</v>
      </c>
      <c r="G716" s="40">
        <v>6</v>
      </c>
      <c r="H716" s="40">
        <v>29</v>
      </c>
      <c r="I716" s="40">
        <v>2.2000000000000002</v>
      </c>
      <c r="L716" s="40" t="str">
        <f>IF(LEFT(C716,1)="[",MID(C716,2,SEARCH("]",C716)-2),IF(LEFT(C716,1)="""",MID(C716,2,SEARCH("""",C716,2)-2),C716))</f>
        <v>carros onix 2013</v>
      </c>
      <c r="M716" s="40">
        <f>WEEKNUM(A716,2)</f>
        <v>38</v>
      </c>
    </row>
    <row r="717" spans="1:13" x14ac:dyDescent="0.25">
      <c r="A717" s="1">
        <v>41534</v>
      </c>
      <c r="B717" s="40" t="s">
        <v>9</v>
      </c>
      <c r="C717" s="40" t="s">
        <v>305</v>
      </c>
      <c r="D717" s="40" t="s">
        <v>94</v>
      </c>
      <c r="E717" s="40" t="s">
        <v>10</v>
      </c>
      <c r="F717" s="40">
        <v>0.95</v>
      </c>
      <c r="G717" s="40">
        <v>2</v>
      </c>
      <c r="H717" s="40">
        <v>37</v>
      </c>
      <c r="I717" s="40">
        <v>0.96</v>
      </c>
      <c r="L717" s="40" t="str">
        <f>IF(LEFT(C717,1)="[",MID(C717,2,SEARCH("]",C717)-2),IF(LEFT(C717,1)="""",MID(C717,2,SEARCH("""",C717,2)-2),C717))</f>
        <v>carros onix 2013</v>
      </c>
      <c r="M717" s="40">
        <f>WEEKNUM(A717,2)</f>
        <v>38</v>
      </c>
    </row>
    <row r="718" spans="1:13" x14ac:dyDescent="0.25">
      <c r="A718" s="1">
        <v>41544</v>
      </c>
      <c r="B718" s="40" t="s">
        <v>9</v>
      </c>
      <c r="C718" s="40" t="s">
        <v>305</v>
      </c>
      <c r="D718" s="40" t="s">
        <v>94</v>
      </c>
      <c r="E718" s="40" t="s">
        <v>10</v>
      </c>
      <c r="F718" s="40">
        <v>0.95</v>
      </c>
      <c r="G718" s="40">
        <v>8</v>
      </c>
      <c r="H718" s="40">
        <v>34</v>
      </c>
      <c r="I718" s="40">
        <v>4.03</v>
      </c>
      <c r="L718" s="40" t="str">
        <f>IF(LEFT(C718,1)="[",MID(C718,2,SEARCH("]",C718)-2),IF(LEFT(C718,1)="""",MID(C718,2,SEARCH("""",C718,2)-2),C718))</f>
        <v>carros onix 2013</v>
      </c>
      <c r="M718" s="40">
        <f>WEEKNUM(A718,2)</f>
        <v>39</v>
      </c>
    </row>
    <row r="719" spans="1:13" x14ac:dyDescent="0.25">
      <c r="A719" s="1">
        <v>41519</v>
      </c>
      <c r="B719" s="40" t="s">
        <v>9</v>
      </c>
      <c r="C719" s="40" t="s">
        <v>305</v>
      </c>
      <c r="D719" s="40" t="s">
        <v>94</v>
      </c>
      <c r="E719" s="40" t="s">
        <v>10</v>
      </c>
      <c r="F719" s="40">
        <v>0.95</v>
      </c>
      <c r="G719" s="40">
        <v>1</v>
      </c>
      <c r="H719" s="40">
        <v>22</v>
      </c>
      <c r="I719" s="40">
        <v>0.13</v>
      </c>
      <c r="L719" s="40" t="str">
        <f>IF(LEFT(C719,1)="[",MID(C719,2,SEARCH("]",C719)-2),IF(LEFT(C719,1)="""",MID(C719,2,SEARCH("""",C719,2)-2),C719))</f>
        <v>carros onix 2013</v>
      </c>
      <c r="M719" s="40">
        <f>WEEKNUM(A719,2)</f>
        <v>36</v>
      </c>
    </row>
    <row r="720" spans="1:13" x14ac:dyDescent="0.25">
      <c r="A720" s="1">
        <v>41514</v>
      </c>
      <c r="B720" s="40" t="s">
        <v>9</v>
      </c>
      <c r="C720" s="40" t="s">
        <v>305</v>
      </c>
      <c r="D720" s="40" t="s">
        <v>94</v>
      </c>
      <c r="E720" s="40" t="s">
        <v>10</v>
      </c>
      <c r="F720" s="40">
        <v>0.95</v>
      </c>
      <c r="G720" s="40">
        <v>2</v>
      </c>
      <c r="H720" s="40">
        <v>18</v>
      </c>
      <c r="I720" s="40">
        <v>0.52</v>
      </c>
      <c r="L720" s="40" t="str">
        <f>IF(LEFT(C720,1)="[",MID(C720,2,SEARCH("]",C720)-2),IF(LEFT(C720,1)="""",MID(C720,2,SEARCH("""",C720,2)-2),C720))</f>
        <v>carros onix 2013</v>
      </c>
      <c r="M720" s="40">
        <f>WEEKNUM(A720,2)</f>
        <v>35</v>
      </c>
    </row>
    <row r="721" spans="1:13" x14ac:dyDescent="0.25">
      <c r="A721" s="1">
        <v>41546</v>
      </c>
      <c r="B721" s="40" t="s">
        <v>9</v>
      </c>
      <c r="C721" s="40" t="s">
        <v>305</v>
      </c>
      <c r="D721" s="40" t="s">
        <v>94</v>
      </c>
      <c r="E721" s="40" t="s">
        <v>10</v>
      </c>
      <c r="F721" s="40">
        <v>0.95</v>
      </c>
      <c r="G721" s="40">
        <v>4</v>
      </c>
      <c r="H721" s="40">
        <v>25</v>
      </c>
      <c r="I721" s="40">
        <v>1.76</v>
      </c>
      <c r="L721" s="40" t="str">
        <f>IF(LEFT(C721,1)="[",MID(C721,2,SEARCH("]",C721)-2),IF(LEFT(C721,1)="""",MID(C721,2,SEARCH("""",C721,2)-2),C721))</f>
        <v>carros onix 2013</v>
      </c>
      <c r="M721" s="40">
        <f>WEEKNUM(A721,2)</f>
        <v>39</v>
      </c>
    </row>
    <row r="722" spans="1:13" x14ac:dyDescent="0.25">
      <c r="A722" s="1">
        <v>41525</v>
      </c>
      <c r="B722" s="40" t="s">
        <v>9</v>
      </c>
      <c r="C722" s="40" t="s">
        <v>305</v>
      </c>
      <c r="D722" s="40" t="s">
        <v>94</v>
      </c>
      <c r="E722" s="40" t="s">
        <v>10</v>
      </c>
      <c r="F722" s="40">
        <v>0.95</v>
      </c>
      <c r="G722" s="40">
        <v>4</v>
      </c>
      <c r="H722" s="40">
        <v>19</v>
      </c>
      <c r="I722" s="40">
        <v>1.04</v>
      </c>
      <c r="L722" s="40" t="str">
        <f>IF(LEFT(C722,1)="[",MID(C722,2,SEARCH("]",C722)-2),IF(LEFT(C722,1)="""",MID(C722,2,SEARCH("""",C722,2)-2),C722))</f>
        <v>carros onix 2013</v>
      </c>
      <c r="M722" s="40">
        <f>WEEKNUM(A722,2)</f>
        <v>36</v>
      </c>
    </row>
    <row r="723" spans="1:13" x14ac:dyDescent="0.25">
      <c r="A723" s="1">
        <v>41524</v>
      </c>
      <c r="B723" s="40" t="s">
        <v>9</v>
      </c>
      <c r="C723" s="40" t="s">
        <v>305</v>
      </c>
      <c r="D723" s="40" t="s">
        <v>94</v>
      </c>
      <c r="E723" s="40" t="s">
        <v>10</v>
      </c>
      <c r="F723" s="40">
        <v>0.95</v>
      </c>
      <c r="G723" s="40">
        <v>1</v>
      </c>
      <c r="H723" s="40">
        <v>18</v>
      </c>
      <c r="I723" s="40">
        <v>0.36</v>
      </c>
      <c r="L723" s="40" t="str">
        <f>IF(LEFT(C723,1)="[",MID(C723,2,SEARCH("]",C723)-2),IF(LEFT(C723,1)="""",MID(C723,2,SEARCH("""",C723,2)-2),C723))</f>
        <v>carros onix 2013</v>
      </c>
      <c r="M723" s="40">
        <f>WEEKNUM(A723,2)</f>
        <v>36</v>
      </c>
    </row>
    <row r="724" spans="1:13" x14ac:dyDescent="0.25">
      <c r="A724" s="1">
        <v>41531</v>
      </c>
      <c r="B724" s="40" t="s">
        <v>9</v>
      </c>
      <c r="C724" s="40" t="s">
        <v>305</v>
      </c>
      <c r="D724" s="40" t="s">
        <v>94</v>
      </c>
      <c r="E724" s="40" t="s">
        <v>10</v>
      </c>
      <c r="F724" s="40">
        <v>0.95</v>
      </c>
      <c r="G724" s="40">
        <v>4</v>
      </c>
      <c r="H724" s="40">
        <v>13</v>
      </c>
      <c r="I724" s="40">
        <v>1.24</v>
      </c>
      <c r="L724" s="40" t="str">
        <f>IF(LEFT(C724,1)="[",MID(C724,2,SEARCH("]",C724)-2),IF(LEFT(C724,1)="""",MID(C724,2,SEARCH("""",C724,2)-2),C724))</f>
        <v>carros onix 2013</v>
      </c>
      <c r="M724" s="40">
        <f>WEEKNUM(A724,2)</f>
        <v>37</v>
      </c>
    </row>
    <row r="725" spans="1:13" x14ac:dyDescent="0.25">
      <c r="A725" s="1">
        <v>41528</v>
      </c>
      <c r="B725" s="40" t="s">
        <v>9</v>
      </c>
      <c r="C725" s="40" t="s">
        <v>305</v>
      </c>
      <c r="D725" s="40" t="s">
        <v>94</v>
      </c>
      <c r="E725" s="40" t="s">
        <v>10</v>
      </c>
      <c r="F725" s="40">
        <v>0.95</v>
      </c>
      <c r="G725" s="40">
        <v>4</v>
      </c>
      <c r="H725" s="40">
        <v>19</v>
      </c>
      <c r="I725" s="40">
        <v>0.85</v>
      </c>
      <c r="L725" s="40" t="str">
        <f>IF(LEFT(C725,1)="[",MID(C725,2,SEARCH("]",C725)-2),IF(LEFT(C725,1)="""",MID(C725,2,SEARCH("""",C725,2)-2),C725))</f>
        <v>carros onix 2013</v>
      </c>
      <c r="M725" s="40">
        <f>WEEKNUM(A725,2)</f>
        <v>37</v>
      </c>
    </row>
    <row r="726" spans="1:13" x14ac:dyDescent="0.25">
      <c r="A726" s="1">
        <v>41536</v>
      </c>
      <c r="B726" s="40" t="s">
        <v>9</v>
      </c>
      <c r="C726" s="40" t="s">
        <v>305</v>
      </c>
      <c r="D726" s="40" t="s">
        <v>94</v>
      </c>
      <c r="E726" s="40" t="s">
        <v>10</v>
      </c>
      <c r="F726" s="40">
        <v>0.95</v>
      </c>
      <c r="G726" s="40">
        <v>4</v>
      </c>
      <c r="H726" s="40">
        <v>32</v>
      </c>
      <c r="I726" s="40">
        <v>2.09</v>
      </c>
      <c r="L726" s="40" t="str">
        <f>IF(LEFT(C726,1)="[",MID(C726,2,SEARCH("]",C726)-2),IF(LEFT(C726,1)="""",MID(C726,2,SEARCH("""",C726,2)-2),C726))</f>
        <v>carros onix 2013</v>
      </c>
      <c r="M726" s="40">
        <f>WEEKNUM(A726,2)</f>
        <v>38</v>
      </c>
    </row>
    <row r="727" spans="1:13" x14ac:dyDescent="0.25">
      <c r="A727" s="1">
        <v>41526</v>
      </c>
      <c r="B727" s="40" t="s">
        <v>9</v>
      </c>
      <c r="C727" s="40" t="s">
        <v>305</v>
      </c>
      <c r="D727" s="40" t="s">
        <v>94</v>
      </c>
      <c r="E727" s="40" t="s">
        <v>10</v>
      </c>
      <c r="F727" s="40">
        <v>0.95</v>
      </c>
      <c r="G727" s="40">
        <v>3</v>
      </c>
      <c r="H727" s="40">
        <v>16</v>
      </c>
      <c r="I727" s="40">
        <v>0.87</v>
      </c>
      <c r="L727" s="40" t="str">
        <f>IF(LEFT(C727,1)="[",MID(C727,2,SEARCH("]",C727)-2),IF(LEFT(C727,1)="""",MID(C727,2,SEARCH("""",C727,2)-2),C727))</f>
        <v>carros onix 2013</v>
      </c>
      <c r="M727" s="40">
        <f>WEEKNUM(A727,2)</f>
        <v>37</v>
      </c>
    </row>
    <row r="728" spans="1:13" x14ac:dyDescent="0.25">
      <c r="A728" s="1">
        <v>41521</v>
      </c>
      <c r="B728" s="40" t="s">
        <v>9</v>
      </c>
      <c r="C728" s="40" t="s">
        <v>152</v>
      </c>
      <c r="D728" s="40" t="s">
        <v>94</v>
      </c>
      <c r="E728" s="40" t="s">
        <v>10</v>
      </c>
      <c r="F728" s="40">
        <v>0.85</v>
      </c>
      <c r="G728" s="40">
        <v>1</v>
      </c>
      <c r="H728" s="40">
        <v>13</v>
      </c>
      <c r="I728" s="40">
        <v>0.14000000000000001</v>
      </c>
      <c r="L728" s="40" t="str">
        <f>IF(LEFT(C728,1)="[",MID(C728,2,SEARCH("]",C728)-2),IF(LEFT(C728,1)="""",MID(C728,2,SEARCH("""",C728,2)-2),C728))</f>
        <v>carros onix 2014</v>
      </c>
      <c r="M728" s="40">
        <f>WEEKNUM(A728,2)</f>
        <v>36</v>
      </c>
    </row>
    <row r="729" spans="1:13" x14ac:dyDescent="0.25">
      <c r="A729" s="1">
        <v>41546</v>
      </c>
      <c r="B729" s="40" t="s">
        <v>9</v>
      </c>
      <c r="C729" s="40" t="s">
        <v>152</v>
      </c>
      <c r="D729" s="40" t="s">
        <v>94</v>
      </c>
      <c r="E729" s="40" t="s">
        <v>10</v>
      </c>
      <c r="F729" s="40">
        <v>0.85</v>
      </c>
      <c r="G729" s="40">
        <v>3</v>
      </c>
      <c r="H729" s="40">
        <v>27</v>
      </c>
      <c r="I729" s="40">
        <v>1.52</v>
      </c>
      <c r="L729" s="40" t="str">
        <f>IF(LEFT(C729,1)="[",MID(C729,2,SEARCH("]",C729)-2),IF(LEFT(C729,1)="""",MID(C729,2,SEARCH("""",C729,2)-2),C729))</f>
        <v>carros onix 2014</v>
      </c>
      <c r="M729" s="40">
        <f>WEEKNUM(A729,2)</f>
        <v>39</v>
      </c>
    </row>
    <row r="730" spans="1:13" x14ac:dyDescent="0.25">
      <c r="A730" s="1">
        <v>41545</v>
      </c>
      <c r="B730" s="40" t="s">
        <v>9</v>
      </c>
      <c r="C730" s="40" t="s">
        <v>152</v>
      </c>
      <c r="D730" s="40" t="s">
        <v>94</v>
      </c>
      <c r="E730" s="40" t="s">
        <v>10</v>
      </c>
      <c r="F730" s="40">
        <v>0.85</v>
      </c>
      <c r="G730" s="40">
        <v>0</v>
      </c>
      <c r="H730" s="40">
        <v>21</v>
      </c>
      <c r="I730" s="40">
        <v>0</v>
      </c>
      <c r="L730" s="40" t="str">
        <f>IF(LEFT(C730,1)="[",MID(C730,2,SEARCH("]",C730)-2),IF(LEFT(C730,1)="""",MID(C730,2,SEARCH("""",C730,2)-2),C730))</f>
        <v>carros onix 2014</v>
      </c>
      <c r="M730" s="40">
        <f>WEEKNUM(A730,2)</f>
        <v>39</v>
      </c>
    </row>
    <row r="731" spans="1:13" x14ac:dyDescent="0.25">
      <c r="A731" s="1">
        <v>41535</v>
      </c>
      <c r="B731" s="40" t="s">
        <v>9</v>
      </c>
      <c r="C731" s="40" t="s">
        <v>152</v>
      </c>
      <c r="D731" s="40" t="s">
        <v>94</v>
      </c>
      <c r="E731" s="40" t="s">
        <v>10</v>
      </c>
      <c r="F731" s="40">
        <v>0.85</v>
      </c>
      <c r="G731" s="40">
        <v>1</v>
      </c>
      <c r="H731" s="40">
        <v>24</v>
      </c>
      <c r="I731" s="40">
        <v>0.52</v>
      </c>
      <c r="L731" s="40" t="str">
        <f>IF(LEFT(C731,1)="[",MID(C731,2,SEARCH("]",C731)-2),IF(LEFT(C731,1)="""",MID(C731,2,SEARCH("""",C731,2)-2),C731))</f>
        <v>carros onix 2014</v>
      </c>
      <c r="M731" s="40">
        <f>WEEKNUM(A731,2)</f>
        <v>38</v>
      </c>
    </row>
    <row r="732" spans="1:13" x14ac:dyDescent="0.25">
      <c r="A732" s="1">
        <v>41530</v>
      </c>
      <c r="B732" s="40" t="s">
        <v>9</v>
      </c>
      <c r="C732" s="40" t="s">
        <v>152</v>
      </c>
      <c r="D732" s="40" t="s">
        <v>94</v>
      </c>
      <c r="E732" s="40" t="s">
        <v>10</v>
      </c>
      <c r="F732" s="40">
        <v>0.85</v>
      </c>
      <c r="G732" s="40">
        <v>2</v>
      </c>
      <c r="H732" s="40">
        <v>27</v>
      </c>
      <c r="I732" s="40">
        <v>1.34</v>
      </c>
      <c r="L732" s="40" t="str">
        <f>IF(LEFT(C732,1)="[",MID(C732,2,SEARCH("]",C732)-2),IF(LEFT(C732,1)="""",MID(C732,2,SEARCH("""",C732,2)-2),C732))</f>
        <v>carros onix 2014</v>
      </c>
      <c r="M732" s="40">
        <f>WEEKNUM(A732,2)</f>
        <v>37</v>
      </c>
    </row>
    <row r="733" spans="1:13" x14ac:dyDescent="0.25">
      <c r="A733" s="1">
        <v>41523</v>
      </c>
      <c r="B733" s="40" t="s">
        <v>9</v>
      </c>
      <c r="C733" s="40" t="s">
        <v>152</v>
      </c>
      <c r="D733" s="40" t="s">
        <v>94</v>
      </c>
      <c r="E733" s="40" t="s">
        <v>10</v>
      </c>
      <c r="F733" s="40">
        <v>0.85</v>
      </c>
      <c r="G733" s="40">
        <v>2</v>
      </c>
      <c r="H733" s="40">
        <v>5</v>
      </c>
      <c r="I733" s="40">
        <v>0.93</v>
      </c>
      <c r="L733" s="40" t="str">
        <f>IF(LEFT(C733,1)="[",MID(C733,2,SEARCH("]",C733)-2),IF(LEFT(C733,1)="""",MID(C733,2,SEARCH("""",C733,2)-2),C733))</f>
        <v>carros onix 2014</v>
      </c>
      <c r="M733" s="40">
        <f>WEEKNUM(A733,2)</f>
        <v>36</v>
      </c>
    </row>
    <row r="734" spans="1:13" x14ac:dyDescent="0.25">
      <c r="A734" s="1">
        <v>41527</v>
      </c>
      <c r="B734" s="40" t="s">
        <v>9</v>
      </c>
      <c r="C734" s="40" t="s">
        <v>152</v>
      </c>
      <c r="D734" s="40" t="s">
        <v>94</v>
      </c>
      <c r="E734" s="40" t="s">
        <v>10</v>
      </c>
      <c r="F734" s="40">
        <v>0.85</v>
      </c>
      <c r="G734" s="40">
        <v>0</v>
      </c>
      <c r="H734" s="40">
        <v>18</v>
      </c>
      <c r="I734" s="40">
        <v>0</v>
      </c>
      <c r="L734" s="40" t="str">
        <f>IF(LEFT(C734,1)="[",MID(C734,2,SEARCH("]",C734)-2),IF(LEFT(C734,1)="""",MID(C734,2,SEARCH("""",C734,2)-2),C734))</f>
        <v>carros onix 2014</v>
      </c>
      <c r="M734" s="40">
        <f>WEEKNUM(A734,2)</f>
        <v>37</v>
      </c>
    </row>
    <row r="735" spans="1:13" x14ac:dyDescent="0.25">
      <c r="A735" s="1">
        <v>41522</v>
      </c>
      <c r="B735" s="40" t="s">
        <v>9</v>
      </c>
      <c r="C735" s="40" t="s">
        <v>152</v>
      </c>
      <c r="D735" s="40" t="s">
        <v>94</v>
      </c>
      <c r="E735" s="40" t="s">
        <v>10</v>
      </c>
      <c r="F735" s="40">
        <v>0.85</v>
      </c>
      <c r="G735" s="40">
        <v>1</v>
      </c>
      <c r="H735" s="40">
        <v>18</v>
      </c>
      <c r="I735" s="40">
        <v>0.31</v>
      </c>
      <c r="L735" s="40" t="str">
        <f>IF(LEFT(C735,1)="[",MID(C735,2,SEARCH("]",C735)-2),IF(LEFT(C735,1)="""",MID(C735,2,SEARCH("""",C735,2)-2),C735))</f>
        <v>carros onix 2014</v>
      </c>
      <c r="M735" s="40">
        <f>WEEKNUM(A735,2)</f>
        <v>36</v>
      </c>
    </row>
    <row r="736" spans="1:13" x14ac:dyDescent="0.25">
      <c r="A736" s="1">
        <v>41529</v>
      </c>
      <c r="B736" s="40" t="s">
        <v>9</v>
      </c>
      <c r="C736" s="40" t="s">
        <v>152</v>
      </c>
      <c r="D736" s="40" t="s">
        <v>94</v>
      </c>
      <c r="E736" s="40" t="s">
        <v>10</v>
      </c>
      <c r="F736" s="40">
        <v>0.85</v>
      </c>
      <c r="G736" s="40">
        <v>1</v>
      </c>
      <c r="H736" s="40">
        <v>23</v>
      </c>
      <c r="I736" s="40">
        <v>0.47</v>
      </c>
      <c r="L736" s="40" t="str">
        <f>IF(LEFT(C736,1)="[",MID(C736,2,SEARCH("]",C736)-2),IF(LEFT(C736,1)="""",MID(C736,2,SEARCH("""",C736,2)-2),C736))</f>
        <v>carros onix 2014</v>
      </c>
      <c r="M736" s="40">
        <f>WEEKNUM(A736,2)</f>
        <v>37</v>
      </c>
    </row>
    <row r="737" spans="1:13" x14ac:dyDescent="0.25">
      <c r="A737" s="1">
        <v>41531</v>
      </c>
      <c r="B737" s="40" t="s">
        <v>9</v>
      </c>
      <c r="C737" s="40" t="s">
        <v>152</v>
      </c>
      <c r="D737" s="40" t="s">
        <v>94</v>
      </c>
      <c r="E737" s="40" t="s">
        <v>10</v>
      </c>
      <c r="F737" s="40">
        <v>0.85</v>
      </c>
      <c r="G737" s="40">
        <v>3</v>
      </c>
      <c r="H737" s="40">
        <v>29</v>
      </c>
      <c r="I737" s="40">
        <v>1.1399999999999999</v>
      </c>
      <c r="L737" s="40" t="str">
        <f>IF(LEFT(C737,1)="[",MID(C737,2,SEARCH("]",C737)-2),IF(LEFT(C737,1)="""",MID(C737,2,SEARCH("""",C737,2)-2),C737))</f>
        <v>carros onix 2014</v>
      </c>
      <c r="M737" s="40">
        <f>WEEKNUM(A737,2)</f>
        <v>37</v>
      </c>
    </row>
    <row r="738" spans="1:13" x14ac:dyDescent="0.25">
      <c r="A738" s="1">
        <v>41524</v>
      </c>
      <c r="B738" s="40" t="s">
        <v>9</v>
      </c>
      <c r="C738" s="40" t="s">
        <v>152</v>
      </c>
      <c r="D738" s="40" t="s">
        <v>94</v>
      </c>
      <c r="E738" s="40" t="s">
        <v>10</v>
      </c>
      <c r="F738" s="40">
        <v>0.85</v>
      </c>
      <c r="G738" s="40">
        <v>1</v>
      </c>
      <c r="H738" s="40">
        <v>5</v>
      </c>
      <c r="I738" s="40">
        <v>0.09</v>
      </c>
      <c r="L738" s="40" t="str">
        <f>IF(LEFT(C738,1)="[",MID(C738,2,SEARCH("]",C738)-2),IF(LEFT(C738,1)="""",MID(C738,2,SEARCH("""",C738,2)-2),C738))</f>
        <v>carros onix 2014</v>
      </c>
      <c r="M738" s="40">
        <f>WEEKNUM(A738,2)</f>
        <v>36</v>
      </c>
    </row>
    <row r="739" spans="1:13" x14ac:dyDescent="0.25">
      <c r="A739" s="1">
        <v>41515</v>
      </c>
      <c r="B739" s="40" t="s">
        <v>9</v>
      </c>
      <c r="C739" s="40" t="s">
        <v>152</v>
      </c>
      <c r="D739" s="40" t="s">
        <v>94</v>
      </c>
      <c r="E739" s="40" t="s">
        <v>10</v>
      </c>
      <c r="F739" s="40">
        <v>0.85</v>
      </c>
      <c r="G739" s="40">
        <v>2</v>
      </c>
      <c r="H739" s="40">
        <v>8</v>
      </c>
      <c r="I739" s="40">
        <v>0.73</v>
      </c>
      <c r="L739" s="40" t="str">
        <f>IF(LEFT(C739,1)="[",MID(C739,2,SEARCH("]",C739)-2),IF(LEFT(C739,1)="""",MID(C739,2,SEARCH("""",C739,2)-2),C739))</f>
        <v>carros onix 2014</v>
      </c>
      <c r="M739" s="40">
        <f>WEEKNUM(A739,2)</f>
        <v>35</v>
      </c>
    </row>
    <row r="740" spans="1:13" x14ac:dyDescent="0.25">
      <c r="A740" s="1">
        <v>41538</v>
      </c>
      <c r="B740" s="40" t="s">
        <v>9</v>
      </c>
      <c r="C740" s="40" t="s">
        <v>152</v>
      </c>
      <c r="D740" s="40" t="s">
        <v>94</v>
      </c>
      <c r="E740" s="40" t="s">
        <v>10</v>
      </c>
      <c r="F740" s="40">
        <v>0.85</v>
      </c>
      <c r="G740" s="40">
        <v>8</v>
      </c>
      <c r="H740" s="40">
        <v>21</v>
      </c>
      <c r="I740" s="40">
        <v>4.6399999999999997</v>
      </c>
      <c r="L740" s="40" t="str">
        <f>IF(LEFT(C740,1)="[",MID(C740,2,SEARCH("]",C740)-2),IF(LEFT(C740,1)="""",MID(C740,2,SEARCH("""",C740,2)-2),C740))</f>
        <v>carros onix 2014</v>
      </c>
      <c r="M740" s="40">
        <f>WEEKNUM(A740,2)</f>
        <v>38</v>
      </c>
    </row>
    <row r="741" spans="1:13" x14ac:dyDescent="0.25">
      <c r="A741" s="1">
        <v>41534</v>
      </c>
      <c r="B741" s="40" t="s">
        <v>9</v>
      </c>
      <c r="C741" s="40" t="s">
        <v>152</v>
      </c>
      <c r="D741" s="40" t="s">
        <v>94</v>
      </c>
      <c r="E741" s="40" t="s">
        <v>10</v>
      </c>
      <c r="F741" s="40">
        <v>0.85</v>
      </c>
      <c r="G741" s="40">
        <v>1</v>
      </c>
      <c r="H741" s="40">
        <v>22</v>
      </c>
      <c r="I741" s="40">
        <v>0.51</v>
      </c>
      <c r="L741" s="40" t="str">
        <f>IF(LEFT(C741,1)="[",MID(C741,2,SEARCH("]",C741)-2),IF(LEFT(C741,1)="""",MID(C741,2,SEARCH("""",C741,2)-2),C741))</f>
        <v>carros onix 2014</v>
      </c>
      <c r="M741" s="40">
        <f>WEEKNUM(A741,2)</f>
        <v>38</v>
      </c>
    </row>
    <row r="742" spans="1:13" x14ac:dyDescent="0.25">
      <c r="A742" s="1">
        <v>41526</v>
      </c>
      <c r="B742" s="40" t="s">
        <v>9</v>
      </c>
      <c r="C742" s="40" t="s">
        <v>152</v>
      </c>
      <c r="D742" s="40" t="s">
        <v>94</v>
      </c>
      <c r="E742" s="40" t="s">
        <v>10</v>
      </c>
      <c r="F742" s="40">
        <v>0.85</v>
      </c>
      <c r="G742" s="40">
        <v>2</v>
      </c>
      <c r="H742" s="40">
        <v>18</v>
      </c>
      <c r="I742" s="40">
        <v>0.96</v>
      </c>
      <c r="L742" s="40" t="str">
        <f>IF(LEFT(C742,1)="[",MID(C742,2,SEARCH("]",C742)-2),IF(LEFT(C742,1)="""",MID(C742,2,SEARCH("""",C742,2)-2),C742))</f>
        <v>carros onix 2014</v>
      </c>
      <c r="M742" s="40">
        <f>WEEKNUM(A742,2)</f>
        <v>37</v>
      </c>
    </row>
    <row r="743" spans="1:13" x14ac:dyDescent="0.25">
      <c r="A743" s="1">
        <v>41541</v>
      </c>
      <c r="B743" s="40" t="s">
        <v>9</v>
      </c>
      <c r="C743" s="40" t="s">
        <v>152</v>
      </c>
      <c r="D743" s="40" t="s">
        <v>94</v>
      </c>
      <c r="E743" s="40" t="s">
        <v>10</v>
      </c>
      <c r="F743" s="40">
        <v>0.85</v>
      </c>
      <c r="G743" s="40">
        <v>3</v>
      </c>
      <c r="H743" s="40">
        <v>16</v>
      </c>
      <c r="I743" s="40">
        <v>1.91</v>
      </c>
      <c r="L743" s="40" t="str">
        <f>IF(LEFT(C743,1)="[",MID(C743,2,SEARCH("]",C743)-2),IF(LEFT(C743,1)="""",MID(C743,2,SEARCH("""",C743,2)-2),C743))</f>
        <v>carros onix 2014</v>
      </c>
      <c r="M743" s="40">
        <f>WEEKNUM(A743,2)</f>
        <v>39</v>
      </c>
    </row>
    <row r="744" spans="1:13" x14ac:dyDescent="0.25">
      <c r="A744" s="1">
        <v>41525</v>
      </c>
      <c r="B744" s="40" t="s">
        <v>9</v>
      </c>
      <c r="C744" s="40" t="s">
        <v>152</v>
      </c>
      <c r="D744" s="40" t="s">
        <v>94</v>
      </c>
      <c r="E744" s="40" t="s">
        <v>10</v>
      </c>
      <c r="F744" s="40">
        <v>0.85</v>
      </c>
      <c r="G744" s="40">
        <v>0</v>
      </c>
      <c r="H744" s="40">
        <v>14</v>
      </c>
      <c r="I744" s="40">
        <v>0</v>
      </c>
      <c r="L744" s="40" t="str">
        <f>IF(LEFT(C744,1)="[",MID(C744,2,SEARCH("]",C744)-2),IF(LEFT(C744,1)="""",MID(C744,2,SEARCH("""",C744,2)-2),C744))</f>
        <v>carros onix 2014</v>
      </c>
      <c r="M744" s="40">
        <f>WEEKNUM(A744,2)</f>
        <v>36</v>
      </c>
    </row>
    <row r="745" spans="1:13" x14ac:dyDescent="0.25">
      <c r="A745" s="1">
        <v>41518</v>
      </c>
      <c r="B745" s="40" t="s">
        <v>9</v>
      </c>
      <c r="C745" s="40" t="s">
        <v>152</v>
      </c>
      <c r="D745" s="40" t="s">
        <v>94</v>
      </c>
      <c r="E745" s="40" t="s">
        <v>10</v>
      </c>
      <c r="F745" s="40">
        <v>0.85</v>
      </c>
      <c r="G745" s="40">
        <v>1</v>
      </c>
      <c r="H745" s="40">
        <v>11</v>
      </c>
      <c r="I745" s="40">
        <v>0.5</v>
      </c>
      <c r="L745" s="40" t="str">
        <f>IF(LEFT(C745,1)="[",MID(C745,2,SEARCH("]",C745)-2),IF(LEFT(C745,1)="""",MID(C745,2,SEARCH("""",C745,2)-2),C745))</f>
        <v>carros onix 2014</v>
      </c>
      <c r="M745" s="40">
        <f>WEEKNUM(A745,2)</f>
        <v>35</v>
      </c>
    </row>
    <row r="746" spans="1:13" x14ac:dyDescent="0.25">
      <c r="A746" s="1">
        <v>41543</v>
      </c>
      <c r="B746" s="40" t="s">
        <v>9</v>
      </c>
      <c r="C746" s="40" t="s">
        <v>152</v>
      </c>
      <c r="D746" s="40" t="s">
        <v>94</v>
      </c>
      <c r="E746" s="40" t="s">
        <v>10</v>
      </c>
      <c r="F746" s="40">
        <v>0.85</v>
      </c>
      <c r="G746" s="40">
        <v>1</v>
      </c>
      <c r="H746" s="40">
        <v>13</v>
      </c>
      <c r="I746" s="40">
        <v>0.45</v>
      </c>
      <c r="L746" s="40" t="str">
        <f>IF(LEFT(C746,1)="[",MID(C746,2,SEARCH("]",C746)-2),IF(LEFT(C746,1)="""",MID(C746,2,SEARCH("""",C746,2)-2),C746))</f>
        <v>carros onix 2014</v>
      </c>
      <c r="M746" s="40">
        <f>WEEKNUM(A746,2)</f>
        <v>39</v>
      </c>
    </row>
    <row r="747" spans="1:13" x14ac:dyDescent="0.25">
      <c r="A747" s="1">
        <v>41544</v>
      </c>
      <c r="B747" s="40" t="s">
        <v>9</v>
      </c>
      <c r="C747" s="40" t="s">
        <v>152</v>
      </c>
      <c r="D747" s="40" t="s">
        <v>94</v>
      </c>
      <c r="E747" s="40" t="s">
        <v>10</v>
      </c>
      <c r="F747" s="40">
        <v>0.85</v>
      </c>
      <c r="G747" s="40">
        <v>0</v>
      </c>
      <c r="H747" s="40">
        <v>11</v>
      </c>
      <c r="I747" s="40">
        <v>0</v>
      </c>
      <c r="L747" s="40" t="str">
        <f>IF(LEFT(C747,1)="[",MID(C747,2,SEARCH("]",C747)-2),IF(LEFT(C747,1)="""",MID(C747,2,SEARCH("""",C747,2)-2),C747))</f>
        <v>carros onix 2014</v>
      </c>
      <c r="M747" s="40">
        <f>WEEKNUM(A747,2)</f>
        <v>39</v>
      </c>
    </row>
    <row r="748" spans="1:13" x14ac:dyDescent="0.25">
      <c r="A748" s="1">
        <v>41532</v>
      </c>
      <c r="B748" s="40" t="s">
        <v>9</v>
      </c>
      <c r="C748" s="40" t="s">
        <v>152</v>
      </c>
      <c r="D748" s="40" t="s">
        <v>94</v>
      </c>
      <c r="E748" s="40" t="s">
        <v>10</v>
      </c>
      <c r="F748" s="40">
        <v>0.85</v>
      </c>
      <c r="G748" s="40">
        <v>1</v>
      </c>
      <c r="H748" s="40">
        <v>14</v>
      </c>
      <c r="I748" s="40">
        <v>0.7</v>
      </c>
      <c r="L748" s="40" t="str">
        <f>IF(LEFT(C748,1)="[",MID(C748,2,SEARCH("]",C748)-2),IF(LEFT(C748,1)="""",MID(C748,2,SEARCH("""",C748,2)-2),C748))</f>
        <v>carros onix 2014</v>
      </c>
      <c r="M748" s="40">
        <f>WEEKNUM(A748,2)</f>
        <v>37</v>
      </c>
    </row>
    <row r="749" spans="1:13" x14ac:dyDescent="0.25">
      <c r="A749" s="1">
        <v>41533</v>
      </c>
      <c r="B749" s="40" t="s">
        <v>9</v>
      </c>
      <c r="C749" s="40" t="s">
        <v>152</v>
      </c>
      <c r="D749" s="40" t="s">
        <v>94</v>
      </c>
      <c r="E749" s="40" t="s">
        <v>10</v>
      </c>
      <c r="F749" s="40">
        <v>0.85</v>
      </c>
      <c r="G749" s="40">
        <v>5</v>
      </c>
      <c r="H749" s="40">
        <v>20</v>
      </c>
      <c r="I749" s="40">
        <v>3.08</v>
      </c>
      <c r="L749" s="40" t="str">
        <f>IF(LEFT(C749,1)="[",MID(C749,2,SEARCH("]",C749)-2),IF(LEFT(C749,1)="""",MID(C749,2,SEARCH("""",C749,2)-2),C749))</f>
        <v>carros onix 2014</v>
      </c>
      <c r="M749" s="40">
        <f>WEEKNUM(A749,2)</f>
        <v>38</v>
      </c>
    </row>
    <row r="750" spans="1:13" x14ac:dyDescent="0.25">
      <c r="A750" s="1">
        <v>41536</v>
      </c>
      <c r="B750" s="40" t="s">
        <v>9</v>
      </c>
      <c r="C750" s="40" t="s">
        <v>152</v>
      </c>
      <c r="D750" s="40" t="s">
        <v>94</v>
      </c>
      <c r="E750" s="40" t="s">
        <v>10</v>
      </c>
      <c r="F750" s="40">
        <v>0.85</v>
      </c>
      <c r="G750" s="40">
        <v>4</v>
      </c>
      <c r="H750" s="40">
        <v>23</v>
      </c>
      <c r="I750" s="40">
        <v>1.8</v>
      </c>
      <c r="L750" s="40" t="str">
        <f>IF(LEFT(C750,1)="[",MID(C750,2,SEARCH("]",C750)-2),IF(LEFT(C750,1)="""",MID(C750,2,SEARCH("""",C750,2)-2),C750))</f>
        <v>carros onix 2014</v>
      </c>
      <c r="M750" s="40">
        <f>WEEKNUM(A750,2)</f>
        <v>38</v>
      </c>
    </row>
    <row r="751" spans="1:13" x14ac:dyDescent="0.25">
      <c r="A751" s="1">
        <v>41540</v>
      </c>
      <c r="B751" s="40" t="s">
        <v>9</v>
      </c>
      <c r="C751" s="40" t="s">
        <v>152</v>
      </c>
      <c r="D751" s="40" t="s">
        <v>94</v>
      </c>
      <c r="E751" s="40" t="s">
        <v>10</v>
      </c>
      <c r="F751" s="40">
        <v>0.85</v>
      </c>
      <c r="G751" s="40">
        <v>3</v>
      </c>
      <c r="H751" s="40">
        <v>21</v>
      </c>
      <c r="I751" s="40">
        <v>1.7</v>
      </c>
      <c r="L751" s="40" t="str">
        <f>IF(LEFT(C751,1)="[",MID(C751,2,SEARCH("]",C751)-2),IF(LEFT(C751,1)="""",MID(C751,2,SEARCH("""",C751,2)-2),C751))</f>
        <v>carros onix 2014</v>
      </c>
      <c r="M751" s="40">
        <f>WEEKNUM(A751,2)</f>
        <v>39</v>
      </c>
    </row>
    <row r="752" spans="1:13" x14ac:dyDescent="0.25">
      <c r="A752" s="1">
        <v>41528</v>
      </c>
      <c r="B752" s="40" t="s">
        <v>9</v>
      </c>
      <c r="C752" s="40" t="s">
        <v>152</v>
      </c>
      <c r="D752" s="40" t="s">
        <v>94</v>
      </c>
      <c r="E752" s="40" t="s">
        <v>10</v>
      </c>
      <c r="F752" s="40">
        <v>0.85</v>
      </c>
      <c r="G752" s="40">
        <v>1</v>
      </c>
      <c r="H752" s="40">
        <v>15</v>
      </c>
      <c r="I752" s="40">
        <v>0.55000000000000004</v>
      </c>
      <c r="L752" s="40" t="str">
        <f>IF(LEFT(C752,1)="[",MID(C752,2,SEARCH("]",C752)-2),IF(LEFT(C752,1)="""",MID(C752,2,SEARCH("""",C752,2)-2),C752))</f>
        <v>carros onix 2014</v>
      </c>
      <c r="M752" s="40">
        <f>WEEKNUM(A752,2)</f>
        <v>37</v>
      </c>
    </row>
    <row r="753" spans="1:13" x14ac:dyDescent="0.25">
      <c r="A753" s="1">
        <v>41519</v>
      </c>
      <c r="B753" s="40" t="s">
        <v>9</v>
      </c>
      <c r="C753" s="40" t="s">
        <v>152</v>
      </c>
      <c r="D753" s="40" t="s">
        <v>94</v>
      </c>
      <c r="E753" s="40" t="s">
        <v>10</v>
      </c>
      <c r="F753" s="40">
        <v>0.85</v>
      </c>
      <c r="G753" s="40">
        <v>1</v>
      </c>
      <c r="H753" s="40">
        <v>14</v>
      </c>
      <c r="I753" s="40">
        <v>0.79</v>
      </c>
      <c r="L753" s="40" t="str">
        <f>IF(LEFT(C753,1)="[",MID(C753,2,SEARCH("]",C753)-2),IF(LEFT(C753,1)="""",MID(C753,2,SEARCH("""",C753,2)-2),C753))</f>
        <v>carros onix 2014</v>
      </c>
      <c r="M753" s="40">
        <f>WEEKNUM(A753,2)</f>
        <v>36</v>
      </c>
    </row>
    <row r="754" spans="1:13" x14ac:dyDescent="0.25">
      <c r="A754" s="1">
        <v>41539</v>
      </c>
      <c r="B754" s="40" t="s">
        <v>9</v>
      </c>
      <c r="C754" s="40" t="s">
        <v>152</v>
      </c>
      <c r="D754" s="40" t="s">
        <v>94</v>
      </c>
      <c r="E754" s="40" t="s">
        <v>10</v>
      </c>
      <c r="F754" s="40">
        <v>0.85</v>
      </c>
      <c r="G754" s="40">
        <v>1</v>
      </c>
      <c r="H754" s="40">
        <v>20</v>
      </c>
      <c r="I754" s="40">
        <v>0.68</v>
      </c>
      <c r="L754" s="40" t="str">
        <f>IF(LEFT(C754,1)="[",MID(C754,2,SEARCH("]",C754)-2),IF(LEFT(C754,1)="""",MID(C754,2,SEARCH("""",C754,2)-2),C754))</f>
        <v>carros onix 2014</v>
      </c>
      <c r="M754" s="40">
        <f>WEEKNUM(A754,2)</f>
        <v>38</v>
      </c>
    </row>
    <row r="755" spans="1:13" x14ac:dyDescent="0.25">
      <c r="A755" s="1">
        <v>41520</v>
      </c>
      <c r="B755" s="40" t="s">
        <v>9</v>
      </c>
      <c r="C755" s="40" t="s">
        <v>152</v>
      </c>
      <c r="D755" s="40" t="s">
        <v>94</v>
      </c>
      <c r="E755" s="40" t="s">
        <v>10</v>
      </c>
      <c r="F755" s="40">
        <v>0.85</v>
      </c>
      <c r="G755" s="40">
        <v>0</v>
      </c>
      <c r="H755" s="40">
        <v>12</v>
      </c>
      <c r="I755" s="40">
        <v>0</v>
      </c>
      <c r="L755" s="40" t="str">
        <f>IF(LEFT(C755,1)="[",MID(C755,2,SEARCH("]",C755)-2),IF(LEFT(C755,1)="""",MID(C755,2,SEARCH("""",C755,2)-2),C755))</f>
        <v>carros onix 2014</v>
      </c>
      <c r="M755" s="40">
        <f>WEEKNUM(A755,2)</f>
        <v>36</v>
      </c>
    </row>
    <row r="756" spans="1:13" x14ac:dyDescent="0.25">
      <c r="A756" s="1">
        <v>41537</v>
      </c>
      <c r="B756" s="40" t="s">
        <v>9</v>
      </c>
      <c r="C756" s="40" t="s">
        <v>152</v>
      </c>
      <c r="D756" s="40" t="s">
        <v>94</v>
      </c>
      <c r="E756" s="40" t="s">
        <v>10</v>
      </c>
      <c r="F756" s="40">
        <v>0.85</v>
      </c>
      <c r="G756" s="40">
        <v>0</v>
      </c>
      <c r="H756" s="40">
        <v>21</v>
      </c>
      <c r="I756" s="40">
        <v>0</v>
      </c>
      <c r="L756" s="40" t="str">
        <f>IF(LEFT(C756,1)="[",MID(C756,2,SEARCH("]",C756)-2),IF(LEFT(C756,1)="""",MID(C756,2,SEARCH("""",C756,2)-2),C756))</f>
        <v>carros onix 2014</v>
      </c>
      <c r="M756" s="40">
        <f>WEEKNUM(A756,2)</f>
        <v>38</v>
      </c>
    </row>
    <row r="757" spans="1:13" x14ac:dyDescent="0.25">
      <c r="A757" s="1">
        <v>41542</v>
      </c>
      <c r="B757" s="40" t="s">
        <v>9</v>
      </c>
      <c r="C757" s="40" t="s">
        <v>152</v>
      </c>
      <c r="D757" s="40" t="s">
        <v>94</v>
      </c>
      <c r="E757" s="40" t="s">
        <v>10</v>
      </c>
      <c r="F757" s="40">
        <v>0.85</v>
      </c>
      <c r="G757" s="40">
        <v>1</v>
      </c>
      <c r="H757" s="40">
        <v>20</v>
      </c>
      <c r="I757" s="40">
        <v>0.4</v>
      </c>
      <c r="L757" s="40" t="str">
        <f>IF(LEFT(C757,1)="[",MID(C757,2,SEARCH("]",C757)-2),IF(LEFT(C757,1)="""",MID(C757,2,SEARCH("""",C757,2)-2),C757))</f>
        <v>carros onix 2014</v>
      </c>
      <c r="M757" s="40">
        <f>WEEKNUM(A757,2)</f>
        <v>39</v>
      </c>
    </row>
    <row r="758" spans="1:13" x14ac:dyDescent="0.25">
      <c r="A758" s="1">
        <v>41516</v>
      </c>
      <c r="B758" s="40" t="s">
        <v>9</v>
      </c>
      <c r="C758" s="40" t="s">
        <v>152</v>
      </c>
      <c r="D758" s="40" t="s">
        <v>94</v>
      </c>
      <c r="E758" s="40" t="s">
        <v>10</v>
      </c>
      <c r="F758" s="40">
        <v>0.85</v>
      </c>
      <c r="G758" s="40">
        <v>0</v>
      </c>
      <c r="H758" s="40">
        <v>10</v>
      </c>
      <c r="I758" s="40">
        <v>0</v>
      </c>
      <c r="L758" s="40" t="str">
        <f>IF(LEFT(C758,1)="[",MID(C758,2,SEARCH("]",C758)-2),IF(LEFT(C758,1)="""",MID(C758,2,SEARCH("""",C758,2)-2),C758))</f>
        <v>carros onix 2014</v>
      </c>
      <c r="M758" s="40">
        <f>WEEKNUM(A758,2)</f>
        <v>35</v>
      </c>
    </row>
    <row r="759" spans="1:13" x14ac:dyDescent="0.25">
      <c r="A759" s="1">
        <v>41514</v>
      </c>
      <c r="B759" s="40" t="s">
        <v>9</v>
      </c>
      <c r="C759" s="40" t="s">
        <v>152</v>
      </c>
      <c r="D759" s="40" t="s">
        <v>94</v>
      </c>
      <c r="E759" s="40" t="s">
        <v>10</v>
      </c>
      <c r="F759" s="40">
        <v>0.85</v>
      </c>
      <c r="G759" s="40">
        <v>1</v>
      </c>
      <c r="H759" s="40">
        <v>5</v>
      </c>
      <c r="I759" s="40">
        <v>0.78</v>
      </c>
      <c r="L759" s="40" t="str">
        <f>IF(LEFT(C759,1)="[",MID(C759,2,SEARCH("]",C759)-2),IF(LEFT(C759,1)="""",MID(C759,2,SEARCH("""",C759,2)-2),C759))</f>
        <v>carros onix 2014</v>
      </c>
      <c r="M759" s="40">
        <f>WEEKNUM(A759,2)</f>
        <v>35</v>
      </c>
    </row>
    <row r="760" spans="1:13" x14ac:dyDescent="0.25">
      <c r="A760" s="1">
        <v>41517</v>
      </c>
      <c r="B760" s="40" t="s">
        <v>9</v>
      </c>
      <c r="C760" s="40" t="s">
        <v>152</v>
      </c>
      <c r="D760" s="40" t="s">
        <v>94</v>
      </c>
      <c r="E760" s="40" t="s">
        <v>10</v>
      </c>
      <c r="F760" s="40">
        <v>0.85</v>
      </c>
      <c r="G760" s="40">
        <v>2</v>
      </c>
      <c r="H760" s="40">
        <v>14</v>
      </c>
      <c r="I760" s="40">
        <v>1.29</v>
      </c>
      <c r="L760" s="40" t="str">
        <f>IF(LEFT(C760,1)="[",MID(C760,2,SEARCH("]",C760)-2),IF(LEFT(C760,1)="""",MID(C760,2,SEARCH("""",C760,2)-2),C760))</f>
        <v>carros onix 2014</v>
      </c>
      <c r="M760" s="40">
        <f>WEEKNUM(A760,2)</f>
        <v>35</v>
      </c>
    </row>
    <row r="761" spans="1:13" x14ac:dyDescent="0.25">
      <c r="A761" s="1">
        <v>41524</v>
      </c>
      <c r="B761" s="40" t="s">
        <v>9</v>
      </c>
      <c r="C761" s="40" t="s">
        <v>302</v>
      </c>
      <c r="D761" s="40" t="s">
        <v>116</v>
      </c>
      <c r="E761" s="40" t="s">
        <v>10</v>
      </c>
      <c r="F761" s="40">
        <v>0.8</v>
      </c>
      <c r="G761" s="40">
        <v>0</v>
      </c>
      <c r="H761" s="40">
        <v>1</v>
      </c>
      <c r="I761" s="40">
        <v>0</v>
      </c>
      <c r="L761" s="40" t="str">
        <f>IF(LEFT(C761,1)="[",MID(C761,2,SEARCH("]",C761)-2),IF(LEFT(C761,1)="""",MID(C761,2,SEARCH("""",C761,2)-2),C761))</f>
        <v>carros Onix LS</v>
      </c>
      <c r="M761" s="40">
        <f>WEEKNUM(A761,2)</f>
        <v>36</v>
      </c>
    </row>
    <row r="762" spans="1:13" x14ac:dyDescent="0.25">
      <c r="A762" s="1">
        <v>41517</v>
      </c>
      <c r="B762" s="40" t="s">
        <v>9</v>
      </c>
      <c r="C762" s="40" t="s">
        <v>302</v>
      </c>
      <c r="D762" s="40" t="s">
        <v>116</v>
      </c>
      <c r="E762" s="40" t="s">
        <v>10</v>
      </c>
      <c r="F762" s="40">
        <v>0.8</v>
      </c>
      <c r="G762" s="40">
        <v>0</v>
      </c>
      <c r="H762" s="40">
        <v>1</v>
      </c>
      <c r="I762" s="40">
        <v>0</v>
      </c>
      <c r="L762" s="40" t="str">
        <f>IF(LEFT(C762,1)="[",MID(C762,2,SEARCH("]",C762)-2),IF(LEFT(C762,1)="""",MID(C762,2,SEARCH("""",C762,2)-2),C762))</f>
        <v>carros Onix LS</v>
      </c>
      <c r="M762" s="40">
        <f>WEEKNUM(A762,2)</f>
        <v>35</v>
      </c>
    </row>
    <row r="763" spans="1:13" x14ac:dyDescent="0.25">
      <c r="A763" s="1">
        <v>41536</v>
      </c>
      <c r="B763" s="40" t="s">
        <v>9</v>
      </c>
      <c r="C763" s="40" t="s">
        <v>302</v>
      </c>
      <c r="D763" s="40" t="s">
        <v>116</v>
      </c>
      <c r="E763" s="40" t="s">
        <v>10</v>
      </c>
      <c r="F763" s="40">
        <v>0.8</v>
      </c>
      <c r="G763" s="40">
        <v>0</v>
      </c>
      <c r="H763" s="40">
        <v>2</v>
      </c>
      <c r="I763" s="40">
        <v>0</v>
      </c>
      <c r="L763" s="40" t="str">
        <f>IF(LEFT(C763,1)="[",MID(C763,2,SEARCH("]",C763)-2),IF(LEFT(C763,1)="""",MID(C763,2,SEARCH("""",C763,2)-2),C763))</f>
        <v>carros Onix LS</v>
      </c>
      <c r="M763" s="40">
        <f>WEEKNUM(A763,2)</f>
        <v>38</v>
      </c>
    </row>
    <row r="764" spans="1:13" x14ac:dyDescent="0.25">
      <c r="A764" s="1">
        <v>41545</v>
      </c>
      <c r="B764" s="40" t="s">
        <v>9</v>
      </c>
      <c r="C764" s="40" t="s">
        <v>302</v>
      </c>
      <c r="D764" s="40" t="s">
        <v>116</v>
      </c>
      <c r="E764" s="40" t="s">
        <v>10</v>
      </c>
      <c r="F764" s="40">
        <v>0.8</v>
      </c>
      <c r="G764" s="40">
        <v>0</v>
      </c>
      <c r="H764" s="40">
        <v>1</v>
      </c>
      <c r="I764" s="40">
        <v>0</v>
      </c>
      <c r="L764" s="40" t="str">
        <f>IF(LEFT(C764,1)="[",MID(C764,2,SEARCH("]",C764)-2),IF(LEFT(C764,1)="""",MID(C764,2,SEARCH("""",C764,2)-2),C764))</f>
        <v>carros Onix LS</v>
      </c>
      <c r="M764" s="40">
        <f>WEEKNUM(A764,2)</f>
        <v>39</v>
      </c>
    </row>
    <row r="765" spans="1:13" x14ac:dyDescent="0.25">
      <c r="A765" s="1">
        <v>41514</v>
      </c>
      <c r="B765" s="40" t="s">
        <v>9</v>
      </c>
      <c r="C765" s="40" t="s">
        <v>302</v>
      </c>
      <c r="D765" s="40" t="s">
        <v>116</v>
      </c>
      <c r="E765" s="40" t="s">
        <v>10</v>
      </c>
      <c r="F765" s="40">
        <v>0.8</v>
      </c>
      <c r="G765" s="40">
        <v>0</v>
      </c>
      <c r="H765" s="40">
        <v>1</v>
      </c>
      <c r="I765" s="40">
        <v>0</v>
      </c>
      <c r="L765" s="40" t="str">
        <f>IF(LEFT(C765,1)="[",MID(C765,2,SEARCH("]",C765)-2),IF(LEFT(C765,1)="""",MID(C765,2,SEARCH("""",C765,2)-2),C765))</f>
        <v>carros Onix LS</v>
      </c>
      <c r="M765" s="40">
        <f>WEEKNUM(A765,2)</f>
        <v>35</v>
      </c>
    </row>
    <row r="766" spans="1:13" x14ac:dyDescent="0.25">
      <c r="A766" s="1">
        <v>41527</v>
      </c>
      <c r="B766" s="40" t="s">
        <v>9</v>
      </c>
      <c r="C766" s="40" t="s">
        <v>302</v>
      </c>
      <c r="D766" s="40" t="s">
        <v>116</v>
      </c>
      <c r="E766" s="40" t="s">
        <v>10</v>
      </c>
      <c r="F766" s="40">
        <v>0.8</v>
      </c>
      <c r="G766" s="40">
        <v>0</v>
      </c>
      <c r="H766" s="40">
        <v>1</v>
      </c>
      <c r="I766" s="40">
        <v>0</v>
      </c>
      <c r="L766" s="40" t="str">
        <f>IF(LEFT(C766,1)="[",MID(C766,2,SEARCH("]",C766)-2),IF(LEFT(C766,1)="""",MID(C766,2,SEARCH("""",C766,2)-2),C766))</f>
        <v>carros Onix LS</v>
      </c>
      <c r="M766" s="40">
        <f>WEEKNUM(A766,2)</f>
        <v>37</v>
      </c>
    </row>
    <row r="767" spans="1:13" x14ac:dyDescent="0.25">
      <c r="A767" s="1">
        <v>41542</v>
      </c>
      <c r="B767" s="40" t="s">
        <v>9</v>
      </c>
      <c r="C767" s="40" t="s">
        <v>302</v>
      </c>
      <c r="D767" s="40" t="s">
        <v>116</v>
      </c>
      <c r="E767" s="40" t="s">
        <v>10</v>
      </c>
      <c r="F767" s="40">
        <v>0.8</v>
      </c>
      <c r="G767" s="40">
        <v>0</v>
      </c>
      <c r="H767" s="40">
        <v>1</v>
      </c>
      <c r="I767" s="40">
        <v>0</v>
      </c>
      <c r="L767" s="40" t="str">
        <f>IF(LEFT(C767,1)="[",MID(C767,2,SEARCH("]",C767)-2),IF(LEFT(C767,1)="""",MID(C767,2,SEARCH("""",C767,2)-2),C767))</f>
        <v>carros Onix LS</v>
      </c>
      <c r="M767" s="40">
        <f>WEEKNUM(A767,2)</f>
        <v>39</v>
      </c>
    </row>
    <row r="768" spans="1:13" x14ac:dyDescent="0.25">
      <c r="A768" s="1">
        <v>41541</v>
      </c>
      <c r="B768" s="40" t="s">
        <v>9</v>
      </c>
      <c r="C768" s="40" t="s">
        <v>302</v>
      </c>
      <c r="D768" s="40" t="s">
        <v>116</v>
      </c>
      <c r="E768" s="40" t="s">
        <v>10</v>
      </c>
      <c r="F768" s="40">
        <v>0.8</v>
      </c>
      <c r="G768" s="40">
        <v>0</v>
      </c>
      <c r="H768" s="40">
        <v>1</v>
      </c>
      <c r="I768" s="40">
        <v>0</v>
      </c>
      <c r="L768" s="40" t="str">
        <f>IF(LEFT(C768,1)="[",MID(C768,2,SEARCH("]",C768)-2),IF(LEFT(C768,1)="""",MID(C768,2,SEARCH("""",C768,2)-2),C768))</f>
        <v>carros Onix LS</v>
      </c>
      <c r="M768" s="40">
        <f>WEEKNUM(A768,2)</f>
        <v>39</v>
      </c>
    </row>
    <row r="769" spans="1:13" x14ac:dyDescent="0.25">
      <c r="A769" s="1">
        <v>41540</v>
      </c>
      <c r="B769" s="40" t="s">
        <v>9</v>
      </c>
      <c r="C769" s="40" t="s">
        <v>302</v>
      </c>
      <c r="D769" s="40" t="s">
        <v>116</v>
      </c>
      <c r="E769" s="40" t="s">
        <v>10</v>
      </c>
      <c r="F769" s="40">
        <v>0.8</v>
      </c>
      <c r="G769" s="40">
        <v>0</v>
      </c>
      <c r="H769" s="40">
        <v>1</v>
      </c>
      <c r="I769" s="40">
        <v>0</v>
      </c>
      <c r="L769" s="40" t="str">
        <f>IF(LEFT(C769,1)="[",MID(C769,2,SEARCH("]",C769)-2),IF(LEFT(C769,1)="""",MID(C769,2,SEARCH("""",C769,2)-2),C769))</f>
        <v>carros Onix LS</v>
      </c>
      <c r="M769" s="40">
        <f>WEEKNUM(A769,2)</f>
        <v>39</v>
      </c>
    </row>
    <row r="770" spans="1:13" x14ac:dyDescent="0.25">
      <c r="A770" s="1">
        <v>41518</v>
      </c>
      <c r="B770" s="40" t="s">
        <v>9</v>
      </c>
      <c r="C770" s="40" t="s">
        <v>302</v>
      </c>
      <c r="D770" s="40" t="s">
        <v>116</v>
      </c>
      <c r="E770" s="40" t="s">
        <v>10</v>
      </c>
      <c r="F770" s="40">
        <v>0.8</v>
      </c>
      <c r="G770" s="40">
        <v>1</v>
      </c>
      <c r="H770" s="40">
        <v>3</v>
      </c>
      <c r="I770" s="40">
        <v>0.16</v>
      </c>
      <c r="L770" s="40" t="str">
        <f>IF(LEFT(C770,1)="[",MID(C770,2,SEARCH("]",C770)-2),IF(LEFT(C770,1)="""",MID(C770,2,SEARCH("""",C770,2)-2),C770))</f>
        <v>carros Onix LS</v>
      </c>
      <c r="M770" s="40">
        <f>WEEKNUM(A770,2)</f>
        <v>35</v>
      </c>
    </row>
    <row r="771" spans="1:13" x14ac:dyDescent="0.25">
      <c r="A771" s="1">
        <v>41530</v>
      </c>
      <c r="B771" s="40" t="s">
        <v>9</v>
      </c>
      <c r="C771" s="40" t="s">
        <v>302</v>
      </c>
      <c r="D771" s="40" t="s">
        <v>116</v>
      </c>
      <c r="E771" s="40" t="s">
        <v>10</v>
      </c>
      <c r="F771" s="40">
        <v>0.8</v>
      </c>
      <c r="G771" s="40">
        <v>0</v>
      </c>
      <c r="H771" s="40">
        <v>1</v>
      </c>
      <c r="I771" s="40">
        <v>0</v>
      </c>
      <c r="L771" s="40" t="str">
        <f>IF(LEFT(C771,1)="[",MID(C771,2,SEARCH("]",C771)-2),IF(LEFT(C771,1)="""",MID(C771,2,SEARCH("""",C771,2)-2),C771))</f>
        <v>carros Onix LS</v>
      </c>
      <c r="M771" s="40">
        <f>WEEKNUM(A771,2)</f>
        <v>37</v>
      </c>
    </row>
    <row r="772" spans="1:13" x14ac:dyDescent="0.25">
      <c r="A772" s="1">
        <v>41523</v>
      </c>
      <c r="B772" s="40" t="s">
        <v>9</v>
      </c>
      <c r="C772" s="40" t="s">
        <v>302</v>
      </c>
      <c r="D772" s="40" t="s">
        <v>116</v>
      </c>
      <c r="E772" s="40" t="s">
        <v>10</v>
      </c>
      <c r="F772" s="40">
        <v>0.8</v>
      </c>
      <c r="G772" s="40">
        <v>0</v>
      </c>
      <c r="H772" s="40">
        <v>1</v>
      </c>
      <c r="I772" s="40">
        <v>0</v>
      </c>
      <c r="L772" s="40" t="str">
        <f>IF(LEFT(C772,1)="[",MID(C772,2,SEARCH("]",C772)-2),IF(LEFT(C772,1)="""",MID(C772,2,SEARCH("""",C772,2)-2),C772))</f>
        <v>carros Onix LS</v>
      </c>
      <c r="M772" s="40">
        <f>WEEKNUM(A772,2)</f>
        <v>36</v>
      </c>
    </row>
    <row r="773" spans="1:13" x14ac:dyDescent="0.25">
      <c r="A773" s="1">
        <v>41531</v>
      </c>
      <c r="B773" s="40" t="s">
        <v>9</v>
      </c>
      <c r="C773" s="40" t="s">
        <v>302</v>
      </c>
      <c r="D773" s="40" t="s">
        <v>116</v>
      </c>
      <c r="E773" s="40" t="s">
        <v>10</v>
      </c>
      <c r="F773" s="40">
        <v>0.8</v>
      </c>
      <c r="G773" s="40">
        <v>0</v>
      </c>
      <c r="H773" s="40">
        <v>1</v>
      </c>
      <c r="I773" s="40">
        <v>0</v>
      </c>
      <c r="L773" s="40" t="str">
        <f>IF(LEFT(C773,1)="[",MID(C773,2,SEARCH("]",C773)-2),IF(LEFT(C773,1)="""",MID(C773,2,SEARCH("""",C773,2)-2),C773))</f>
        <v>carros Onix LS</v>
      </c>
      <c r="M773" s="40">
        <f>WEEKNUM(A773,2)</f>
        <v>37</v>
      </c>
    </row>
    <row r="774" spans="1:13" x14ac:dyDescent="0.25">
      <c r="A774" s="1">
        <v>41535</v>
      </c>
      <c r="B774" s="40" t="s">
        <v>9</v>
      </c>
      <c r="C774" s="40" t="s">
        <v>302</v>
      </c>
      <c r="D774" s="40" t="s">
        <v>116</v>
      </c>
      <c r="E774" s="40" t="s">
        <v>10</v>
      </c>
      <c r="F774" s="40">
        <v>0.8</v>
      </c>
      <c r="G774" s="40">
        <v>1</v>
      </c>
      <c r="H774" s="40">
        <v>1</v>
      </c>
      <c r="I774" s="40">
        <v>0.51</v>
      </c>
      <c r="L774" s="40" t="str">
        <f>IF(LEFT(C774,1)="[",MID(C774,2,SEARCH("]",C774)-2),IF(LEFT(C774,1)="""",MID(C774,2,SEARCH("""",C774,2)-2),C774))</f>
        <v>carros Onix LS</v>
      </c>
      <c r="M774" s="40">
        <f>WEEKNUM(A774,2)</f>
        <v>38</v>
      </c>
    </row>
    <row r="775" spans="1:13" x14ac:dyDescent="0.25">
      <c r="A775" s="1">
        <v>41520</v>
      </c>
      <c r="B775" s="40" t="s">
        <v>9</v>
      </c>
      <c r="C775" s="40" t="s">
        <v>302</v>
      </c>
      <c r="D775" s="40" t="s">
        <v>116</v>
      </c>
      <c r="E775" s="40" t="s">
        <v>10</v>
      </c>
      <c r="F775" s="40">
        <v>0.8</v>
      </c>
      <c r="G775" s="40">
        <v>0</v>
      </c>
      <c r="H775" s="40">
        <v>1</v>
      </c>
      <c r="I775" s="40">
        <v>0</v>
      </c>
      <c r="L775" s="40" t="str">
        <f>IF(LEFT(C775,1)="[",MID(C775,2,SEARCH("]",C775)-2),IF(LEFT(C775,1)="""",MID(C775,2,SEARCH("""",C775,2)-2),C775))</f>
        <v>carros Onix LS</v>
      </c>
      <c r="M775" s="40">
        <f>WEEKNUM(A775,2)</f>
        <v>36</v>
      </c>
    </row>
    <row r="776" spans="1:13" x14ac:dyDescent="0.25">
      <c r="A776" s="1">
        <v>41532</v>
      </c>
      <c r="B776" s="40" t="s">
        <v>9</v>
      </c>
      <c r="C776" s="40" t="s">
        <v>302</v>
      </c>
      <c r="D776" s="40" t="s">
        <v>116</v>
      </c>
      <c r="E776" s="40" t="s">
        <v>10</v>
      </c>
      <c r="F776" s="40">
        <v>0.8</v>
      </c>
      <c r="G776" s="40">
        <v>0</v>
      </c>
      <c r="H776" s="40">
        <v>1</v>
      </c>
      <c r="I776" s="40">
        <v>0</v>
      </c>
      <c r="L776" s="40" t="str">
        <f>IF(LEFT(C776,1)="[",MID(C776,2,SEARCH("]",C776)-2),IF(LEFT(C776,1)="""",MID(C776,2,SEARCH("""",C776,2)-2),C776))</f>
        <v>carros Onix LS</v>
      </c>
      <c r="M776" s="40">
        <f>WEEKNUM(A776,2)</f>
        <v>37</v>
      </c>
    </row>
    <row r="777" spans="1:13" x14ac:dyDescent="0.25">
      <c r="A777" s="1">
        <v>41521</v>
      </c>
      <c r="B777" s="40" t="s">
        <v>9</v>
      </c>
      <c r="C777" s="40" t="s">
        <v>302</v>
      </c>
      <c r="D777" s="40" t="s">
        <v>116</v>
      </c>
      <c r="E777" s="40" t="s">
        <v>10</v>
      </c>
      <c r="F777" s="40">
        <v>0.8</v>
      </c>
      <c r="G777" s="40">
        <v>1</v>
      </c>
      <c r="H777" s="40">
        <v>1</v>
      </c>
      <c r="I777" s="40">
        <v>0.28000000000000003</v>
      </c>
      <c r="L777" s="40" t="str">
        <f>IF(LEFT(C777,1)="[",MID(C777,2,SEARCH("]",C777)-2),IF(LEFT(C777,1)="""",MID(C777,2,SEARCH("""",C777,2)-2),C777))</f>
        <v>carros Onix LS</v>
      </c>
      <c r="M777" s="40">
        <f>WEEKNUM(A777,2)</f>
        <v>36</v>
      </c>
    </row>
    <row r="778" spans="1:13" x14ac:dyDescent="0.25">
      <c r="A778" s="1">
        <v>41534</v>
      </c>
      <c r="B778" s="40" t="s">
        <v>9</v>
      </c>
      <c r="C778" s="40" t="s">
        <v>302</v>
      </c>
      <c r="D778" s="40" t="s">
        <v>116</v>
      </c>
      <c r="E778" s="40" t="s">
        <v>10</v>
      </c>
      <c r="F778" s="40">
        <v>0.8</v>
      </c>
      <c r="G778" s="40">
        <v>1</v>
      </c>
      <c r="H778" s="40">
        <v>2</v>
      </c>
      <c r="I778" s="40">
        <v>0.73</v>
      </c>
      <c r="L778" s="40" t="str">
        <f>IF(LEFT(C778,1)="[",MID(C778,2,SEARCH("]",C778)-2),IF(LEFT(C778,1)="""",MID(C778,2,SEARCH("""",C778,2)-2),C778))</f>
        <v>carros Onix LS</v>
      </c>
      <c r="M778" s="40">
        <f>WEEKNUM(A778,2)</f>
        <v>38</v>
      </c>
    </row>
    <row r="779" spans="1:13" x14ac:dyDescent="0.25">
      <c r="A779" s="1">
        <v>41546</v>
      </c>
      <c r="B779" s="40" t="s">
        <v>9</v>
      </c>
      <c r="C779" s="40" t="s">
        <v>302</v>
      </c>
      <c r="D779" s="40" t="s">
        <v>116</v>
      </c>
      <c r="E779" s="40" t="s">
        <v>10</v>
      </c>
      <c r="F779" s="40">
        <v>0.8</v>
      </c>
      <c r="G779" s="40">
        <v>0</v>
      </c>
      <c r="H779" s="40">
        <v>4</v>
      </c>
      <c r="I779" s="40">
        <v>0</v>
      </c>
      <c r="L779" s="40" t="str">
        <f>IF(LEFT(C779,1)="[",MID(C779,2,SEARCH("]",C779)-2),IF(LEFT(C779,1)="""",MID(C779,2,SEARCH("""",C779,2)-2),C779))</f>
        <v>carros Onix LS</v>
      </c>
      <c r="M779" s="40">
        <f>WEEKNUM(A779,2)</f>
        <v>39</v>
      </c>
    </row>
    <row r="780" spans="1:13" x14ac:dyDescent="0.25">
      <c r="A780" s="1">
        <v>41533</v>
      </c>
      <c r="B780" s="40" t="s">
        <v>9</v>
      </c>
      <c r="C780" s="40" t="s">
        <v>302</v>
      </c>
      <c r="D780" s="40" t="s">
        <v>116</v>
      </c>
      <c r="E780" s="40" t="s">
        <v>10</v>
      </c>
      <c r="F780" s="40">
        <v>0.8</v>
      </c>
      <c r="G780" s="40">
        <v>0</v>
      </c>
      <c r="H780" s="40">
        <v>2</v>
      </c>
      <c r="I780" s="40">
        <v>0</v>
      </c>
      <c r="L780" s="40" t="str">
        <f>IF(LEFT(C780,1)="[",MID(C780,2,SEARCH("]",C780)-2),IF(LEFT(C780,1)="""",MID(C780,2,SEARCH("""",C780,2)-2),C780))</f>
        <v>carros Onix LS</v>
      </c>
      <c r="M780" s="40">
        <f>WEEKNUM(A780,2)</f>
        <v>38</v>
      </c>
    </row>
    <row r="781" spans="1:13" x14ac:dyDescent="0.25">
      <c r="A781" s="1">
        <v>41538</v>
      </c>
      <c r="B781" s="40" t="s">
        <v>9</v>
      </c>
      <c r="C781" s="40" t="s">
        <v>302</v>
      </c>
      <c r="D781" s="40" t="s">
        <v>116</v>
      </c>
      <c r="E781" s="40" t="s">
        <v>10</v>
      </c>
      <c r="F781" s="40">
        <v>0.8</v>
      </c>
      <c r="G781" s="40">
        <v>0</v>
      </c>
      <c r="H781" s="40">
        <v>3</v>
      </c>
      <c r="I781" s="40">
        <v>0</v>
      </c>
      <c r="L781" s="40" t="str">
        <f>IF(LEFT(C781,1)="[",MID(C781,2,SEARCH("]",C781)-2),IF(LEFT(C781,1)="""",MID(C781,2,SEARCH("""",C781,2)-2),C781))</f>
        <v>carros Onix LS</v>
      </c>
      <c r="M781" s="40">
        <f>WEEKNUM(A781,2)</f>
        <v>38</v>
      </c>
    </row>
    <row r="782" spans="1:13" x14ac:dyDescent="0.25">
      <c r="A782" s="1">
        <v>41543</v>
      </c>
      <c r="B782" s="40" t="s">
        <v>9</v>
      </c>
      <c r="C782" s="40" t="s">
        <v>281</v>
      </c>
      <c r="D782" s="40" t="s">
        <v>103</v>
      </c>
      <c r="E782" s="40" t="s">
        <v>10</v>
      </c>
      <c r="F782" s="40">
        <v>0.8</v>
      </c>
      <c r="G782" s="40">
        <v>1</v>
      </c>
      <c r="H782" s="40">
        <v>6</v>
      </c>
      <c r="I782" s="40">
        <v>0.38</v>
      </c>
      <c r="L782" s="40" t="str">
        <f>IF(LEFT(C782,1)="[",MID(C782,2,SEARCH("]",C782)-2),IF(LEFT(C782,1)="""",MID(C782,2,SEARCH("""",C782,2)-2),C782))</f>
        <v>carros Onix LT</v>
      </c>
      <c r="M782" s="40">
        <f>WEEKNUM(A782,2)</f>
        <v>39</v>
      </c>
    </row>
    <row r="783" spans="1:13" x14ac:dyDescent="0.25">
      <c r="A783" s="1">
        <v>41545</v>
      </c>
      <c r="B783" s="40" t="s">
        <v>9</v>
      </c>
      <c r="C783" s="40" t="s">
        <v>281</v>
      </c>
      <c r="D783" s="40" t="s">
        <v>103</v>
      </c>
      <c r="E783" s="40" t="s">
        <v>10</v>
      </c>
      <c r="F783" s="40">
        <v>0.8</v>
      </c>
      <c r="G783" s="40">
        <v>0</v>
      </c>
      <c r="H783" s="40">
        <v>2</v>
      </c>
      <c r="I783" s="40">
        <v>0</v>
      </c>
      <c r="L783" s="40" t="str">
        <f>IF(LEFT(C783,1)="[",MID(C783,2,SEARCH("]",C783)-2),IF(LEFT(C783,1)="""",MID(C783,2,SEARCH("""",C783,2)-2),C783))</f>
        <v>carros Onix LT</v>
      </c>
      <c r="M783" s="40">
        <f>WEEKNUM(A783,2)</f>
        <v>39</v>
      </c>
    </row>
    <row r="784" spans="1:13" x14ac:dyDescent="0.25">
      <c r="A784" s="1">
        <v>41532</v>
      </c>
      <c r="B784" s="40" t="s">
        <v>9</v>
      </c>
      <c r="C784" s="40" t="s">
        <v>281</v>
      </c>
      <c r="D784" s="40" t="s">
        <v>103</v>
      </c>
      <c r="E784" s="40" t="s">
        <v>10</v>
      </c>
      <c r="F784" s="40">
        <v>0.8</v>
      </c>
      <c r="G784" s="40">
        <v>0</v>
      </c>
      <c r="H784" s="40">
        <v>6</v>
      </c>
      <c r="I784" s="40">
        <v>0</v>
      </c>
      <c r="L784" s="40" t="str">
        <f>IF(LEFT(C784,1)="[",MID(C784,2,SEARCH("]",C784)-2),IF(LEFT(C784,1)="""",MID(C784,2,SEARCH("""",C784,2)-2),C784))</f>
        <v>carros Onix LT</v>
      </c>
      <c r="M784" s="40">
        <f>WEEKNUM(A784,2)</f>
        <v>37</v>
      </c>
    </row>
    <row r="785" spans="1:13" x14ac:dyDescent="0.25">
      <c r="A785" s="1">
        <v>41524</v>
      </c>
      <c r="B785" s="40" t="s">
        <v>9</v>
      </c>
      <c r="C785" s="40" t="s">
        <v>281</v>
      </c>
      <c r="D785" s="40" t="s">
        <v>103</v>
      </c>
      <c r="E785" s="40" t="s">
        <v>10</v>
      </c>
      <c r="F785" s="40">
        <v>0.8</v>
      </c>
      <c r="G785" s="40">
        <v>0</v>
      </c>
      <c r="H785" s="40">
        <v>4</v>
      </c>
      <c r="I785" s="40">
        <v>0</v>
      </c>
      <c r="L785" s="40" t="str">
        <f>IF(LEFT(C785,1)="[",MID(C785,2,SEARCH("]",C785)-2),IF(LEFT(C785,1)="""",MID(C785,2,SEARCH("""",C785,2)-2),C785))</f>
        <v>carros Onix LT</v>
      </c>
      <c r="M785" s="40">
        <f>WEEKNUM(A785,2)</f>
        <v>36</v>
      </c>
    </row>
    <row r="786" spans="1:13" x14ac:dyDescent="0.25">
      <c r="A786" s="1">
        <v>41519</v>
      </c>
      <c r="B786" s="40" t="s">
        <v>9</v>
      </c>
      <c r="C786" s="40" t="s">
        <v>281</v>
      </c>
      <c r="D786" s="40" t="s">
        <v>103</v>
      </c>
      <c r="E786" s="40" t="s">
        <v>10</v>
      </c>
      <c r="F786" s="40">
        <v>0.8</v>
      </c>
      <c r="G786" s="40">
        <v>0</v>
      </c>
      <c r="H786" s="40">
        <v>5</v>
      </c>
      <c r="I786" s="40">
        <v>0</v>
      </c>
      <c r="L786" s="40" t="str">
        <f>IF(LEFT(C786,1)="[",MID(C786,2,SEARCH("]",C786)-2),IF(LEFT(C786,1)="""",MID(C786,2,SEARCH("""",C786,2)-2),C786))</f>
        <v>carros Onix LT</v>
      </c>
      <c r="M786" s="40">
        <f>WEEKNUM(A786,2)</f>
        <v>36</v>
      </c>
    </row>
    <row r="787" spans="1:13" x14ac:dyDescent="0.25">
      <c r="A787" s="1">
        <v>41530</v>
      </c>
      <c r="B787" s="40" t="s">
        <v>9</v>
      </c>
      <c r="C787" s="40" t="s">
        <v>281</v>
      </c>
      <c r="D787" s="40" t="s">
        <v>103</v>
      </c>
      <c r="E787" s="40" t="s">
        <v>10</v>
      </c>
      <c r="F787" s="40">
        <v>0.8</v>
      </c>
      <c r="G787" s="40">
        <v>1</v>
      </c>
      <c r="H787" s="40">
        <v>4</v>
      </c>
      <c r="I787" s="40">
        <v>0.51</v>
      </c>
      <c r="L787" s="40" t="str">
        <f>IF(LEFT(C787,1)="[",MID(C787,2,SEARCH("]",C787)-2),IF(LEFT(C787,1)="""",MID(C787,2,SEARCH("""",C787,2)-2),C787))</f>
        <v>carros Onix LT</v>
      </c>
      <c r="M787" s="40">
        <f>WEEKNUM(A787,2)</f>
        <v>37</v>
      </c>
    </row>
    <row r="788" spans="1:13" x14ac:dyDescent="0.25">
      <c r="A788" s="1">
        <v>41539</v>
      </c>
      <c r="B788" s="40" t="s">
        <v>9</v>
      </c>
      <c r="C788" s="40" t="s">
        <v>281</v>
      </c>
      <c r="D788" s="40" t="s">
        <v>103</v>
      </c>
      <c r="E788" s="40" t="s">
        <v>10</v>
      </c>
      <c r="F788" s="40">
        <v>0.8</v>
      </c>
      <c r="G788" s="40">
        <v>1</v>
      </c>
      <c r="H788" s="40">
        <v>2</v>
      </c>
      <c r="I788" s="40">
        <v>0.23</v>
      </c>
      <c r="L788" s="40" t="str">
        <f>IF(LEFT(C788,1)="[",MID(C788,2,SEARCH("]",C788)-2),IF(LEFT(C788,1)="""",MID(C788,2,SEARCH("""",C788,2)-2),C788))</f>
        <v>carros Onix LT</v>
      </c>
      <c r="M788" s="40">
        <f>WEEKNUM(A788,2)</f>
        <v>38</v>
      </c>
    </row>
    <row r="789" spans="1:13" x14ac:dyDescent="0.25">
      <c r="A789" s="1">
        <v>41522</v>
      </c>
      <c r="B789" s="40" t="s">
        <v>9</v>
      </c>
      <c r="C789" s="40" t="s">
        <v>281</v>
      </c>
      <c r="D789" s="40" t="s">
        <v>103</v>
      </c>
      <c r="E789" s="40" t="s">
        <v>10</v>
      </c>
      <c r="F789" s="40">
        <v>0.8</v>
      </c>
      <c r="G789" s="40">
        <v>0</v>
      </c>
      <c r="H789" s="40">
        <v>7</v>
      </c>
      <c r="I789" s="40">
        <v>0</v>
      </c>
      <c r="L789" s="40" t="str">
        <f>IF(LEFT(C789,1)="[",MID(C789,2,SEARCH("]",C789)-2),IF(LEFT(C789,1)="""",MID(C789,2,SEARCH("""",C789,2)-2),C789))</f>
        <v>carros Onix LT</v>
      </c>
      <c r="M789" s="40">
        <f>WEEKNUM(A789,2)</f>
        <v>36</v>
      </c>
    </row>
    <row r="790" spans="1:13" x14ac:dyDescent="0.25">
      <c r="A790" s="1">
        <v>41521</v>
      </c>
      <c r="B790" s="40" t="s">
        <v>9</v>
      </c>
      <c r="C790" s="40" t="s">
        <v>281</v>
      </c>
      <c r="D790" s="40" t="s">
        <v>103</v>
      </c>
      <c r="E790" s="40" t="s">
        <v>10</v>
      </c>
      <c r="F790" s="40">
        <v>0.8</v>
      </c>
      <c r="G790" s="40">
        <v>1</v>
      </c>
      <c r="H790" s="40">
        <v>10</v>
      </c>
      <c r="I790" s="40">
        <v>0.16</v>
      </c>
      <c r="L790" s="40" t="str">
        <f>IF(LEFT(C790,1)="[",MID(C790,2,SEARCH("]",C790)-2),IF(LEFT(C790,1)="""",MID(C790,2,SEARCH("""",C790,2)-2),C790))</f>
        <v>carros Onix LT</v>
      </c>
      <c r="M790" s="40">
        <f>WEEKNUM(A790,2)</f>
        <v>36</v>
      </c>
    </row>
    <row r="791" spans="1:13" x14ac:dyDescent="0.25">
      <c r="A791" s="1">
        <v>41520</v>
      </c>
      <c r="B791" s="40" t="s">
        <v>9</v>
      </c>
      <c r="C791" s="40" t="s">
        <v>281</v>
      </c>
      <c r="D791" s="40" t="s">
        <v>103</v>
      </c>
      <c r="E791" s="40" t="s">
        <v>10</v>
      </c>
      <c r="F791" s="40">
        <v>0.8</v>
      </c>
      <c r="G791" s="40">
        <v>0</v>
      </c>
      <c r="H791" s="40">
        <v>0</v>
      </c>
      <c r="I791" s="40">
        <v>0</v>
      </c>
      <c r="L791" s="40" t="str">
        <f>IF(LEFT(C791,1)="[",MID(C791,2,SEARCH("]",C791)-2),IF(LEFT(C791,1)="""",MID(C791,2,SEARCH("""",C791,2)-2),C791))</f>
        <v>carros Onix LT</v>
      </c>
      <c r="M791" s="40">
        <f>WEEKNUM(A791,2)</f>
        <v>36</v>
      </c>
    </row>
    <row r="792" spans="1:13" x14ac:dyDescent="0.25">
      <c r="A792" s="1">
        <v>41525</v>
      </c>
      <c r="B792" s="40" t="s">
        <v>9</v>
      </c>
      <c r="C792" s="40" t="s">
        <v>281</v>
      </c>
      <c r="D792" s="40" t="s">
        <v>103</v>
      </c>
      <c r="E792" s="40" t="s">
        <v>10</v>
      </c>
      <c r="F792" s="40">
        <v>0.8</v>
      </c>
      <c r="G792" s="40">
        <v>0</v>
      </c>
      <c r="H792" s="40">
        <v>3</v>
      </c>
      <c r="I792" s="40">
        <v>0</v>
      </c>
      <c r="L792" s="40" t="str">
        <f>IF(LEFT(C792,1)="[",MID(C792,2,SEARCH("]",C792)-2),IF(LEFT(C792,1)="""",MID(C792,2,SEARCH("""",C792,2)-2),C792))</f>
        <v>carros Onix LT</v>
      </c>
      <c r="M792" s="40">
        <f>WEEKNUM(A792,2)</f>
        <v>36</v>
      </c>
    </row>
    <row r="793" spans="1:13" x14ac:dyDescent="0.25">
      <c r="A793" s="1">
        <v>41518</v>
      </c>
      <c r="B793" s="40" t="s">
        <v>9</v>
      </c>
      <c r="C793" s="40" t="s">
        <v>281</v>
      </c>
      <c r="D793" s="40" t="s">
        <v>103</v>
      </c>
      <c r="E793" s="40" t="s">
        <v>10</v>
      </c>
      <c r="F793" s="40">
        <v>0.8</v>
      </c>
      <c r="G793" s="40">
        <v>0</v>
      </c>
      <c r="H793" s="40">
        <v>1</v>
      </c>
      <c r="I793" s="40">
        <v>0</v>
      </c>
      <c r="L793" s="40" t="str">
        <f>IF(LEFT(C793,1)="[",MID(C793,2,SEARCH("]",C793)-2),IF(LEFT(C793,1)="""",MID(C793,2,SEARCH("""",C793,2)-2),C793))</f>
        <v>carros Onix LT</v>
      </c>
      <c r="M793" s="40">
        <f>WEEKNUM(A793,2)</f>
        <v>35</v>
      </c>
    </row>
    <row r="794" spans="1:13" x14ac:dyDescent="0.25">
      <c r="A794" s="1">
        <v>41535</v>
      </c>
      <c r="B794" s="40" t="s">
        <v>9</v>
      </c>
      <c r="C794" s="40" t="s">
        <v>281</v>
      </c>
      <c r="D794" s="40" t="s">
        <v>103</v>
      </c>
      <c r="E794" s="40" t="s">
        <v>10</v>
      </c>
      <c r="F794" s="40">
        <v>0.8</v>
      </c>
      <c r="G794" s="40">
        <v>0</v>
      </c>
      <c r="H794" s="40">
        <v>11</v>
      </c>
      <c r="I794" s="40">
        <v>0</v>
      </c>
      <c r="L794" s="40" t="str">
        <f>IF(LEFT(C794,1)="[",MID(C794,2,SEARCH("]",C794)-2),IF(LEFT(C794,1)="""",MID(C794,2,SEARCH("""",C794,2)-2),C794))</f>
        <v>carros Onix LT</v>
      </c>
      <c r="M794" s="40">
        <f>WEEKNUM(A794,2)</f>
        <v>38</v>
      </c>
    </row>
    <row r="795" spans="1:13" x14ac:dyDescent="0.25">
      <c r="A795" s="1">
        <v>41546</v>
      </c>
      <c r="B795" s="40" t="s">
        <v>9</v>
      </c>
      <c r="C795" s="40" t="s">
        <v>281</v>
      </c>
      <c r="D795" s="40" t="s">
        <v>103</v>
      </c>
      <c r="E795" s="40" t="s">
        <v>10</v>
      </c>
      <c r="F795" s="40">
        <v>0.8</v>
      </c>
      <c r="G795" s="40">
        <v>0</v>
      </c>
      <c r="H795" s="40">
        <v>1</v>
      </c>
      <c r="I795" s="40">
        <v>0</v>
      </c>
      <c r="L795" s="40" t="str">
        <f>IF(LEFT(C795,1)="[",MID(C795,2,SEARCH("]",C795)-2),IF(LEFT(C795,1)="""",MID(C795,2,SEARCH("""",C795,2)-2),C795))</f>
        <v>carros Onix LT</v>
      </c>
      <c r="M795" s="40">
        <f>WEEKNUM(A795,2)</f>
        <v>39</v>
      </c>
    </row>
    <row r="796" spans="1:13" x14ac:dyDescent="0.25">
      <c r="A796" s="1">
        <v>41538</v>
      </c>
      <c r="B796" s="40" t="s">
        <v>9</v>
      </c>
      <c r="C796" s="40" t="s">
        <v>281</v>
      </c>
      <c r="D796" s="40" t="s">
        <v>103</v>
      </c>
      <c r="E796" s="40" t="s">
        <v>10</v>
      </c>
      <c r="F796" s="40">
        <v>0.8</v>
      </c>
      <c r="G796" s="40">
        <v>0</v>
      </c>
      <c r="H796" s="40">
        <v>2</v>
      </c>
      <c r="I796" s="40">
        <v>0</v>
      </c>
      <c r="L796" s="40" t="str">
        <f>IF(LEFT(C796,1)="[",MID(C796,2,SEARCH("]",C796)-2),IF(LEFT(C796,1)="""",MID(C796,2,SEARCH("""",C796,2)-2),C796))</f>
        <v>carros Onix LT</v>
      </c>
      <c r="M796" s="40">
        <f>WEEKNUM(A796,2)</f>
        <v>38</v>
      </c>
    </row>
    <row r="797" spans="1:13" x14ac:dyDescent="0.25">
      <c r="A797" s="1">
        <v>41542</v>
      </c>
      <c r="B797" s="40" t="s">
        <v>9</v>
      </c>
      <c r="C797" s="40" t="s">
        <v>281</v>
      </c>
      <c r="D797" s="40" t="s">
        <v>103</v>
      </c>
      <c r="E797" s="40" t="s">
        <v>10</v>
      </c>
      <c r="F797" s="40">
        <v>0.8</v>
      </c>
      <c r="G797" s="40">
        <v>0</v>
      </c>
      <c r="H797" s="40">
        <v>3</v>
      </c>
      <c r="I797" s="40">
        <v>0</v>
      </c>
      <c r="L797" s="40" t="str">
        <f>IF(LEFT(C797,1)="[",MID(C797,2,SEARCH("]",C797)-2),IF(LEFT(C797,1)="""",MID(C797,2,SEARCH("""",C797,2)-2),C797))</f>
        <v>carros Onix LT</v>
      </c>
      <c r="M797" s="40">
        <f>WEEKNUM(A797,2)</f>
        <v>39</v>
      </c>
    </row>
    <row r="798" spans="1:13" x14ac:dyDescent="0.25">
      <c r="A798" s="1">
        <v>41533</v>
      </c>
      <c r="B798" s="40" t="s">
        <v>9</v>
      </c>
      <c r="C798" s="40" t="s">
        <v>281</v>
      </c>
      <c r="D798" s="40" t="s">
        <v>103</v>
      </c>
      <c r="E798" s="40" t="s">
        <v>10</v>
      </c>
      <c r="F798" s="40">
        <v>0.8</v>
      </c>
      <c r="G798" s="40">
        <v>1</v>
      </c>
      <c r="H798" s="40">
        <v>10</v>
      </c>
      <c r="I798" s="40">
        <v>0.15</v>
      </c>
      <c r="L798" s="40" t="str">
        <f>IF(LEFT(C798,1)="[",MID(C798,2,SEARCH("]",C798)-2),IF(LEFT(C798,1)="""",MID(C798,2,SEARCH("""",C798,2)-2),C798))</f>
        <v>carros Onix LT</v>
      </c>
      <c r="M798" s="40">
        <f>WEEKNUM(A798,2)</f>
        <v>38</v>
      </c>
    </row>
    <row r="799" spans="1:13" x14ac:dyDescent="0.25">
      <c r="A799" s="1">
        <v>41516</v>
      </c>
      <c r="B799" s="40" t="s">
        <v>9</v>
      </c>
      <c r="C799" s="40" t="s">
        <v>281</v>
      </c>
      <c r="D799" s="40" t="s">
        <v>103</v>
      </c>
      <c r="E799" s="40" t="s">
        <v>10</v>
      </c>
      <c r="F799" s="40">
        <v>0.8</v>
      </c>
      <c r="G799" s="40">
        <v>1</v>
      </c>
      <c r="H799" s="40">
        <v>1</v>
      </c>
      <c r="I799" s="40">
        <v>0.51</v>
      </c>
      <c r="L799" s="40" t="str">
        <f>IF(LEFT(C799,1)="[",MID(C799,2,SEARCH("]",C799)-2),IF(LEFT(C799,1)="""",MID(C799,2,SEARCH("""",C799,2)-2),C799))</f>
        <v>carros Onix LT</v>
      </c>
      <c r="M799" s="40">
        <f>WEEKNUM(A799,2)</f>
        <v>35</v>
      </c>
    </row>
    <row r="800" spans="1:13" x14ac:dyDescent="0.25">
      <c r="A800" s="1">
        <v>41537</v>
      </c>
      <c r="B800" s="40" t="s">
        <v>9</v>
      </c>
      <c r="C800" s="40" t="s">
        <v>281</v>
      </c>
      <c r="D800" s="40" t="s">
        <v>103</v>
      </c>
      <c r="E800" s="40" t="s">
        <v>10</v>
      </c>
      <c r="F800" s="40">
        <v>0.8</v>
      </c>
      <c r="G800" s="40">
        <v>0</v>
      </c>
      <c r="H800" s="40">
        <v>2</v>
      </c>
      <c r="I800" s="40">
        <v>0</v>
      </c>
      <c r="L800" s="40" t="str">
        <f>IF(LEFT(C800,1)="[",MID(C800,2,SEARCH("]",C800)-2),IF(LEFT(C800,1)="""",MID(C800,2,SEARCH("""",C800,2)-2),C800))</f>
        <v>carros Onix LT</v>
      </c>
      <c r="M800" s="40">
        <f>WEEKNUM(A800,2)</f>
        <v>38</v>
      </c>
    </row>
    <row r="801" spans="1:13" x14ac:dyDescent="0.25">
      <c r="A801" s="1">
        <v>41517</v>
      </c>
      <c r="B801" s="40" t="s">
        <v>9</v>
      </c>
      <c r="C801" s="40" t="s">
        <v>281</v>
      </c>
      <c r="D801" s="40" t="s">
        <v>103</v>
      </c>
      <c r="E801" s="40" t="s">
        <v>10</v>
      </c>
      <c r="F801" s="40">
        <v>0.8</v>
      </c>
      <c r="G801" s="40">
        <v>0</v>
      </c>
      <c r="H801" s="40">
        <v>3</v>
      </c>
      <c r="I801" s="40">
        <v>0</v>
      </c>
      <c r="L801" s="40" t="str">
        <f>IF(LEFT(C801,1)="[",MID(C801,2,SEARCH("]",C801)-2),IF(LEFT(C801,1)="""",MID(C801,2,SEARCH("""",C801,2)-2),C801))</f>
        <v>carros Onix LT</v>
      </c>
      <c r="M801" s="40">
        <f>WEEKNUM(A801,2)</f>
        <v>35</v>
      </c>
    </row>
    <row r="802" spans="1:13" x14ac:dyDescent="0.25">
      <c r="A802" s="1">
        <v>41536</v>
      </c>
      <c r="B802" s="40" t="s">
        <v>9</v>
      </c>
      <c r="C802" s="40" t="s">
        <v>281</v>
      </c>
      <c r="D802" s="40" t="s">
        <v>103</v>
      </c>
      <c r="E802" s="40" t="s">
        <v>10</v>
      </c>
      <c r="F802" s="40">
        <v>0.8</v>
      </c>
      <c r="G802" s="40">
        <v>0</v>
      </c>
      <c r="H802" s="40">
        <v>4</v>
      </c>
      <c r="I802" s="40">
        <v>0</v>
      </c>
      <c r="L802" s="40" t="str">
        <f>IF(LEFT(C802,1)="[",MID(C802,2,SEARCH("]",C802)-2),IF(LEFT(C802,1)="""",MID(C802,2,SEARCH("""",C802,2)-2),C802))</f>
        <v>carros Onix LT</v>
      </c>
      <c r="M802" s="40">
        <f>WEEKNUM(A802,2)</f>
        <v>38</v>
      </c>
    </row>
    <row r="803" spans="1:13" x14ac:dyDescent="0.25">
      <c r="A803" s="1">
        <v>41514</v>
      </c>
      <c r="B803" s="40" t="s">
        <v>9</v>
      </c>
      <c r="C803" s="40" t="s">
        <v>281</v>
      </c>
      <c r="D803" s="40" t="s">
        <v>103</v>
      </c>
      <c r="E803" s="40" t="s">
        <v>10</v>
      </c>
      <c r="F803" s="40">
        <v>0.8</v>
      </c>
      <c r="G803" s="40">
        <v>0</v>
      </c>
      <c r="H803" s="40">
        <v>4</v>
      </c>
      <c r="I803" s="40">
        <v>0</v>
      </c>
      <c r="L803" s="40" t="str">
        <f>IF(LEFT(C803,1)="[",MID(C803,2,SEARCH("]",C803)-2),IF(LEFT(C803,1)="""",MID(C803,2,SEARCH("""",C803,2)-2),C803))</f>
        <v>carros Onix LT</v>
      </c>
      <c r="M803" s="40">
        <f>WEEKNUM(A803,2)</f>
        <v>35</v>
      </c>
    </row>
    <row r="804" spans="1:13" x14ac:dyDescent="0.25">
      <c r="A804" s="1">
        <v>41540</v>
      </c>
      <c r="B804" s="40" t="s">
        <v>9</v>
      </c>
      <c r="C804" s="40" t="s">
        <v>281</v>
      </c>
      <c r="D804" s="40" t="s">
        <v>103</v>
      </c>
      <c r="E804" s="40" t="s">
        <v>10</v>
      </c>
      <c r="F804" s="40">
        <v>0.8</v>
      </c>
      <c r="G804" s="40">
        <v>0</v>
      </c>
      <c r="H804" s="40">
        <v>2</v>
      </c>
      <c r="I804" s="40">
        <v>0</v>
      </c>
      <c r="L804" s="40" t="str">
        <f>IF(LEFT(C804,1)="[",MID(C804,2,SEARCH("]",C804)-2),IF(LEFT(C804,1)="""",MID(C804,2,SEARCH("""",C804,2)-2),C804))</f>
        <v>carros Onix LT</v>
      </c>
      <c r="M804" s="40">
        <f>WEEKNUM(A804,2)</f>
        <v>39</v>
      </c>
    </row>
    <row r="805" spans="1:13" x14ac:dyDescent="0.25">
      <c r="A805" s="1">
        <v>41515</v>
      </c>
      <c r="B805" s="40" t="s">
        <v>9</v>
      </c>
      <c r="C805" s="40" t="s">
        <v>281</v>
      </c>
      <c r="D805" s="40" t="s">
        <v>103</v>
      </c>
      <c r="E805" s="40" t="s">
        <v>10</v>
      </c>
      <c r="F805" s="40">
        <v>0.8</v>
      </c>
      <c r="G805" s="40">
        <v>0</v>
      </c>
      <c r="H805" s="40">
        <v>1</v>
      </c>
      <c r="I805" s="40">
        <v>0</v>
      </c>
      <c r="L805" s="40" t="str">
        <f>IF(LEFT(C805,1)="[",MID(C805,2,SEARCH("]",C805)-2),IF(LEFT(C805,1)="""",MID(C805,2,SEARCH("""",C805,2)-2),C805))</f>
        <v>carros Onix LT</v>
      </c>
      <c r="M805" s="40">
        <f>WEEKNUM(A805,2)</f>
        <v>35</v>
      </c>
    </row>
    <row r="806" spans="1:13" x14ac:dyDescent="0.25">
      <c r="A806" s="1">
        <v>41528</v>
      </c>
      <c r="B806" s="40" t="s">
        <v>9</v>
      </c>
      <c r="C806" s="40" t="s">
        <v>281</v>
      </c>
      <c r="D806" s="40" t="s">
        <v>103</v>
      </c>
      <c r="E806" s="40" t="s">
        <v>10</v>
      </c>
      <c r="F806" s="40">
        <v>0.8</v>
      </c>
      <c r="G806" s="40">
        <v>2</v>
      </c>
      <c r="H806" s="40">
        <v>3</v>
      </c>
      <c r="I806" s="40">
        <v>0.43</v>
      </c>
      <c r="L806" s="40" t="str">
        <f>IF(LEFT(C806,1)="[",MID(C806,2,SEARCH("]",C806)-2),IF(LEFT(C806,1)="""",MID(C806,2,SEARCH("""",C806,2)-2),C806))</f>
        <v>carros Onix LT</v>
      </c>
      <c r="M806" s="40">
        <f>WEEKNUM(A806,2)</f>
        <v>37</v>
      </c>
    </row>
    <row r="807" spans="1:13" x14ac:dyDescent="0.25">
      <c r="A807" s="1">
        <v>41534</v>
      </c>
      <c r="B807" s="40" t="s">
        <v>9</v>
      </c>
      <c r="C807" s="40" t="s">
        <v>281</v>
      </c>
      <c r="D807" s="40" t="s">
        <v>103</v>
      </c>
      <c r="E807" s="40" t="s">
        <v>10</v>
      </c>
      <c r="F807" s="40">
        <v>0.8</v>
      </c>
      <c r="G807" s="40">
        <v>0</v>
      </c>
      <c r="H807" s="40">
        <v>1</v>
      </c>
      <c r="I807" s="40">
        <v>0</v>
      </c>
      <c r="L807" s="40" t="str">
        <f>IF(LEFT(C807,1)="[",MID(C807,2,SEARCH("]",C807)-2),IF(LEFT(C807,1)="""",MID(C807,2,SEARCH("""",C807,2)-2),C807))</f>
        <v>carros Onix LT</v>
      </c>
      <c r="M807" s="40">
        <f>WEEKNUM(A807,2)</f>
        <v>38</v>
      </c>
    </row>
    <row r="808" spans="1:13" x14ac:dyDescent="0.25">
      <c r="A808" s="1">
        <v>41527</v>
      </c>
      <c r="B808" s="40" t="s">
        <v>9</v>
      </c>
      <c r="C808" s="40" t="s">
        <v>281</v>
      </c>
      <c r="D808" s="40" t="s">
        <v>103</v>
      </c>
      <c r="E808" s="40" t="s">
        <v>10</v>
      </c>
      <c r="F808" s="40">
        <v>0.8</v>
      </c>
      <c r="G808" s="40">
        <v>0</v>
      </c>
      <c r="H808" s="40">
        <v>6</v>
      </c>
      <c r="I808" s="40">
        <v>0</v>
      </c>
      <c r="L808" s="40" t="str">
        <f>IF(LEFT(C808,1)="[",MID(C808,2,SEARCH("]",C808)-2),IF(LEFT(C808,1)="""",MID(C808,2,SEARCH("""",C808,2)-2),C808))</f>
        <v>carros Onix LT</v>
      </c>
      <c r="M808" s="40">
        <f>WEEKNUM(A808,2)</f>
        <v>37</v>
      </c>
    </row>
    <row r="809" spans="1:13" x14ac:dyDescent="0.25">
      <c r="A809" s="1">
        <v>41544</v>
      </c>
      <c r="B809" s="40" t="s">
        <v>9</v>
      </c>
      <c r="C809" s="40" t="s">
        <v>281</v>
      </c>
      <c r="D809" s="40" t="s">
        <v>103</v>
      </c>
      <c r="E809" s="40" t="s">
        <v>10</v>
      </c>
      <c r="F809" s="40">
        <v>0.8</v>
      </c>
      <c r="G809" s="40">
        <v>0</v>
      </c>
      <c r="H809" s="40">
        <v>1</v>
      </c>
      <c r="I809" s="40">
        <v>0</v>
      </c>
      <c r="L809" s="40" t="str">
        <f>IF(LEFT(C809,1)="[",MID(C809,2,SEARCH("]",C809)-2),IF(LEFT(C809,1)="""",MID(C809,2,SEARCH("""",C809,2)-2),C809))</f>
        <v>carros Onix LT</v>
      </c>
      <c r="M809" s="40">
        <f>WEEKNUM(A809,2)</f>
        <v>39</v>
      </c>
    </row>
    <row r="810" spans="1:13" x14ac:dyDescent="0.25">
      <c r="A810" s="1">
        <v>41526</v>
      </c>
      <c r="B810" s="40" t="s">
        <v>9</v>
      </c>
      <c r="C810" s="40" t="s">
        <v>281</v>
      </c>
      <c r="D810" s="40" t="s">
        <v>103</v>
      </c>
      <c r="E810" s="40" t="s">
        <v>10</v>
      </c>
      <c r="F810" s="40">
        <v>0.8</v>
      </c>
      <c r="G810" s="40">
        <v>1</v>
      </c>
      <c r="H810" s="40">
        <v>4</v>
      </c>
      <c r="I810" s="40">
        <v>0.73</v>
      </c>
      <c r="L810" s="40" t="str">
        <f>IF(LEFT(C810,1)="[",MID(C810,2,SEARCH("]",C810)-2),IF(LEFT(C810,1)="""",MID(C810,2,SEARCH("""",C810,2)-2),C810))</f>
        <v>carros Onix LT</v>
      </c>
      <c r="M810" s="40">
        <f>WEEKNUM(A810,2)</f>
        <v>37</v>
      </c>
    </row>
    <row r="811" spans="1:13" x14ac:dyDescent="0.25">
      <c r="A811" s="1">
        <v>41541</v>
      </c>
      <c r="B811" s="40" t="s">
        <v>9</v>
      </c>
      <c r="C811" s="40" t="s">
        <v>281</v>
      </c>
      <c r="D811" s="40" t="s">
        <v>103</v>
      </c>
      <c r="E811" s="40" t="s">
        <v>10</v>
      </c>
      <c r="F811" s="40">
        <v>0.8</v>
      </c>
      <c r="G811" s="40">
        <v>1</v>
      </c>
      <c r="H811" s="40">
        <v>2</v>
      </c>
      <c r="I811" s="40">
        <v>0.3</v>
      </c>
      <c r="L811" s="40" t="str">
        <f>IF(LEFT(C811,1)="[",MID(C811,2,SEARCH("]",C811)-2),IF(LEFT(C811,1)="""",MID(C811,2,SEARCH("""",C811,2)-2),C811))</f>
        <v>carros Onix LT</v>
      </c>
      <c r="M811" s="40">
        <f>WEEKNUM(A811,2)</f>
        <v>39</v>
      </c>
    </row>
    <row r="812" spans="1:13" x14ac:dyDescent="0.25">
      <c r="A812" s="1">
        <v>41529</v>
      </c>
      <c r="B812" s="40" t="s">
        <v>9</v>
      </c>
      <c r="C812" s="40" t="s">
        <v>281</v>
      </c>
      <c r="D812" s="40" t="s">
        <v>103</v>
      </c>
      <c r="E812" s="40" t="s">
        <v>10</v>
      </c>
      <c r="F812" s="40">
        <v>0.8</v>
      </c>
      <c r="G812" s="40">
        <v>1</v>
      </c>
      <c r="H812" s="40">
        <v>2</v>
      </c>
      <c r="I812" s="40">
        <v>0.11</v>
      </c>
      <c r="L812" s="40" t="str">
        <f>IF(LEFT(C812,1)="[",MID(C812,2,SEARCH("]",C812)-2),IF(LEFT(C812,1)="""",MID(C812,2,SEARCH("""",C812,2)-2),C812))</f>
        <v>carros Onix LT</v>
      </c>
      <c r="M812" s="40">
        <f>WEEKNUM(A812,2)</f>
        <v>37</v>
      </c>
    </row>
    <row r="813" spans="1:13" x14ac:dyDescent="0.25">
      <c r="A813" s="1">
        <v>41531</v>
      </c>
      <c r="B813" s="40" t="s">
        <v>9</v>
      </c>
      <c r="C813" s="40" t="s">
        <v>281</v>
      </c>
      <c r="D813" s="40" t="s">
        <v>103</v>
      </c>
      <c r="E813" s="40" t="s">
        <v>10</v>
      </c>
      <c r="F813" s="40">
        <v>0.8</v>
      </c>
      <c r="G813" s="40">
        <v>1</v>
      </c>
      <c r="H813" s="40">
        <v>8</v>
      </c>
      <c r="I813" s="40">
        <v>0.48</v>
      </c>
      <c r="L813" s="40" t="str">
        <f>IF(LEFT(C813,1)="[",MID(C813,2,SEARCH("]",C813)-2),IF(LEFT(C813,1)="""",MID(C813,2,SEARCH("""",C813,2)-2),C813))</f>
        <v>carros Onix LT</v>
      </c>
      <c r="M813" s="40">
        <f>WEEKNUM(A813,2)</f>
        <v>37</v>
      </c>
    </row>
    <row r="814" spans="1:13" x14ac:dyDescent="0.25">
      <c r="A814" s="1">
        <v>41542</v>
      </c>
      <c r="B814" s="40" t="s">
        <v>9</v>
      </c>
      <c r="C814" s="40" t="s">
        <v>548</v>
      </c>
      <c r="D814" s="40" t="s">
        <v>103</v>
      </c>
      <c r="E814" s="40" t="s">
        <v>10</v>
      </c>
      <c r="F814" s="40">
        <v>0.8</v>
      </c>
      <c r="G814" s="40">
        <v>0</v>
      </c>
      <c r="H814" s="40">
        <v>1</v>
      </c>
      <c r="I814" s="40">
        <v>0</v>
      </c>
      <c r="L814" s="40" t="str">
        <f>IF(LEFT(C814,1)="[",MID(C814,2,SEARCH("]",C814)-2),IF(LEFT(C814,1)="""",MID(C814,2,SEARCH("""",C814,2)-2),C814))</f>
        <v>carros onix LT 2013</v>
      </c>
      <c r="M814" s="40">
        <f>WEEKNUM(A814,2)</f>
        <v>39</v>
      </c>
    </row>
    <row r="815" spans="1:13" x14ac:dyDescent="0.25">
      <c r="A815" s="1">
        <v>41534</v>
      </c>
      <c r="B815" s="40" t="s">
        <v>9</v>
      </c>
      <c r="C815" s="40" t="s">
        <v>206</v>
      </c>
      <c r="D815" s="40" t="s">
        <v>92</v>
      </c>
      <c r="E815" s="40" t="s">
        <v>10</v>
      </c>
      <c r="F815" s="40">
        <v>0.8</v>
      </c>
      <c r="G815" s="40">
        <v>2</v>
      </c>
      <c r="H815" s="40">
        <v>6</v>
      </c>
      <c r="I815" s="40">
        <v>1.49</v>
      </c>
      <c r="L815" s="40" t="str">
        <f>IF(LEFT(C815,1)="[",MID(C815,2,SEARCH("]",C815)-2),IF(LEFT(C815,1)="""",MID(C815,2,SEARCH("""",C815,2)-2),C815))</f>
        <v>carros Onix LTZ</v>
      </c>
      <c r="M815" s="40">
        <f>WEEKNUM(A815,2)</f>
        <v>38</v>
      </c>
    </row>
    <row r="816" spans="1:13" x14ac:dyDescent="0.25">
      <c r="A816" s="1">
        <v>41536</v>
      </c>
      <c r="B816" s="40" t="s">
        <v>9</v>
      </c>
      <c r="C816" s="40" t="s">
        <v>206</v>
      </c>
      <c r="D816" s="40" t="s">
        <v>92</v>
      </c>
      <c r="E816" s="40" t="s">
        <v>10</v>
      </c>
      <c r="F816" s="40">
        <v>0.8</v>
      </c>
      <c r="G816" s="40">
        <v>0</v>
      </c>
      <c r="H816" s="40">
        <v>8</v>
      </c>
      <c r="I816" s="40">
        <v>0</v>
      </c>
      <c r="L816" s="40" t="str">
        <f>IF(LEFT(C816,1)="[",MID(C816,2,SEARCH("]",C816)-2),IF(LEFT(C816,1)="""",MID(C816,2,SEARCH("""",C816,2)-2),C816))</f>
        <v>carros Onix LTZ</v>
      </c>
      <c r="M816" s="40">
        <f>WEEKNUM(A816,2)</f>
        <v>38</v>
      </c>
    </row>
    <row r="817" spans="1:13" x14ac:dyDescent="0.25">
      <c r="A817" s="1">
        <v>41527</v>
      </c>
      <c r="B817" s="40" t="s">
        <v>9</v>
      </c>
      <c r="C817" s="40" t="s">
        <v>206</v>
      </c>
      <c r="D817" s="40" t="s">
        <v>92</v>
      </c>
      <c r="E817" s="40" t="s">
        <v>10</v>
      </c>
      <c r="F817" s="40">
        <v>0.8</v>
      </c>
      <c r="G817" s="40">
        <v>1</v>
      </c>
      <c r="H817" s="40">
        <v>4</v>
      </c>
      <c r="I817" s="40">
        <v>0.18</v>
      </c>
      <c r="L817" s="40" t="str">
        <f>IF(LEFT(C817,1)="[",MID(C817,2,SEARCH("]",C817)-2),IF(LEFT(C817,1)="""",MID(C817,2,SEARCH("""",C817,2)-2),C817))</f>
        <v>carros Onix LTZ</v>
      </c>
      <c r="M817" s="40">
        <f>WEEKNUM(A817,2)</f>
        <v>37</v>
      </c>
    </row>
    <row r="818" spans="1:13" x14ac:dyDescent="0.25">
      <c r="A818" s="1">
        <v>41523</v>
      </c>
      <c r="B818" s="40" t="s">
        <v>9</v>
      </c>
      <c r="C818" s="40" t="s">
        <v>206</v>
      </c>
      <c r="D818" s="40" t="s">
        <v>92</v>
      </c>
      <c r="E818" s="40" t="s">
        <v>10</v>
      </c>
      <c r="F818" s="40">
        <v>0.8</v>
      </c>
      <c r="G818" s="40">
        <v>0</v>
      </c>
      <c r="H818" s="40">
        <v>6</v>
      </c>
      <c r="I818" s="40">
        <v>0</v>
      </c>
      <c r="L818" s="40" t="str">
        <f>IF(LEFT(C818,1)="[",MID(C818,2,SEARCH("]",C818)-2),IF(LEFT(C818,1)="""",MID(C818,2,SEARCH("""",C818,2)-2),C818))</f>
        <v>carros Onix LTZ</v>
      </c>
      <c r="M818" s="40">
        <f>WEEKNUM(A818,2)</f>
        <v>36</v>
      </c>
    </row>
    <row r="819" spans="1:13" x14ac:dyDescent="0.25">
      <c r="A819" s="1">
        <v>41521</v>
      </c>
      <c r="B819" s="40" t="s">
        <v>9</v>
      </c>
      <c r="C819" s="40" t="s">
        <v>206</v>
      </c>
      <c r="D819" s="40" t="s">
        <v>92</v>
      </c>
      <c r="E819" s="40" t="s">
        <v>10</v>
      </c>
      <c r="F819" s="40">
        <v>0.8</v>
      </c>
      <c r="G819" s="40">
        <v>1</v>
      </c>
      <c r="H819" s="40">
        <v>4</v>
      </c>
      <c r="I819" s="40">
        <v>0.73</v>
      </c>
      <c r="L819" s="40" t="str">
        <f>IF(LEFT(C819,1)="[",MID(C819,2,SEARCH("]",C819)-2),IF(LEFT(C819,1)="""",MID(C819,2,SEARCH("""",C819,2)-2),C819))</f>
        <v>carros Onix LTZ</v>
      </c>
      <c r="M819" s="40">
        <f>WEEKNUM(A819,2)</f>
        <v>36</v>
      </c>
    </row>
    <row r="820" spans="1:13" x14ac:dyDescent="0.25">
      <c r="A820" s="1">
        <v>41543</v>
      </c>
      <c r="B820" s="40" t="s">
        <v>9</v>
      </c>
      <c r="C820" s="40" t="s">
        <v>206</v>
      </c>
      <c r="D820" s="40" t="s">
        <v>92</v>
      </c>
      <c r="E820" s="40" t="s">
        <v>10</v>
      </c>
      <c r="F820" s="40">
        <v>0.8</v>
      </c>
      <c r="G820" s="40">
        <v>1</v>
      </c>
      <c r="H820" s="40">
        <v>1</v>
      </c>
      <c r="I820" s="40">
        <v>0.41</v>
      </c>
      <c r="L820" s="40" t="str">
        <f>IF(LEFT(C820,1)="[",MID(C820,2,SEARCH("]",C820)-2),IF(LEFT(C820,1)="""",MID(C820,2,SEARCH("""",C820,2)-2),C820))</f>
        <v>carros Onix LTZ</v>
      </c>
      <c r="M820" s="40">
        <f>WEEKNUM(A820,2)</f>
        <v>39</v>
      </c>
    </row>
    <row r="821" spans="1:13" x14ac:dyDescent="0.25">
      <c r="A821" s="1">
        <v>41518</v>
      </c>
      <c r="B821" s="40" t="s">
        <v>9</v>
      </c>
      <c r="C821" s="40" t="s">
        <v>206</v>
      </c>
      <c r="D821" s="40" t="s">
        <v>92</v>
      </c>
      <c r="E821" s="40" t="s">
        <v>10</v>
      </c>
      <c r="F821" s="40">
        <v>0.8</v>
      </c>
      <c r="G821" s="40">
        <v>0</v>
      </c>
      <c r="H821" s="40">
        <v>5</v>
      </c>
      <c r="I821" s="40">
        <v>0</v>
      </c>
      <c r="L821" s="40" t="str">
        <f>IF(LEFT(C821,1)="[",MID(C821,2,SEARCH("]",C821)-2),IF(LEFT(C821,1)="""",MID(C821,2,SEARCH("""",C821,2)-2),C821))</f>
        <v>carros Onix LTZ</v>
      </c>
      <c r="M821" s="40">
        <f>WEEKNUM(A821,2)</f>
        <v>35</v>
      </c>
    </row>
    <row r="822" spans="1:13" x14ac:dyDescent="0.25">
      <c r="A822" s="1">
        <v>41520</v>
      </c>
      <c r="B822" s="40" t="s">
        <v>9</v>
      </c>
      <c r="C822" s="40" t="s">
        <v>206</v>
      </c>
      <c r="D822" s="40" t="s">
        <v>92</v>
      </c>
      <c r="E822" s="40" t="s">
        <v>10</v>
      </c>
      <c r="F822" s="40">
        <v>0.8</v>
      </c>
      <c r="G822" s="40">
        <v>1</v>
      </c>
      <c r="H822" s="40">
        <v>4</v>
      </c>
      <c r="I822" s="40">
        <v>7.0000000000000007E-2</v>
      </c>
      <c r="L822" s="40" t="str">
        <f>IF(LEFT(C822,1)="[",MID(C822,2,SEARCH("]",C822)-2),IF(LEFT(C822,1)="""",MID(C822,2,SEARCH("""",C822,2)-2),C822))</f>
        <v>carros Onix LTZ</v>
      </c>
      <c r="M822" s="40">
        <f>WEEKNUM(A822,2)</f>
        <v>36</v>
      </c>
    </row>
    <row r="823" spans="1:13" x14ac:dyDescent="0.25">
      <c r="A823" s="1">
        <v>41528</v>
      </c>
      <c r="B823" s="40" t="s">
        <v>9</v>
      </c>
      <c r="C823" s="40" t="s">
        <v>206</v>
      </c>
      <c r="D823" s="40" t="s">
        <v>92</v>
      </c>
      <c r="E823" s="40" t="s">
        <v>10</v>
      </c>
      <c r="F823" s="40">
        <v>0.8</v>
      </c>
      <c r="G823" s="40">
        <v>0</v>
      </c>
      <c r="H823" s="40">
        <v>11</v>
      </c>
      <c r="I823" s="40">
        <v>0</v>
      </c>
      <c r="L823" s="40" t="str">
        <f>IF(LEFT(C823,1)="[",MID(C823,2,SEARCH("]",C823)-2),IF(LEFT(C823,1)="""",MID(C823,2,SEARCH("""",C823,2)-2),C823))</f>
        <v>carros Onix LTZ</v>
      </c>
      <c r="M823" s="40">
        <f>WEEKNUM(A823,2)</f>
        <v>37</v>
      </c>
    </row>
    <row r="824" spans="1:13" x14ac:dyDescent="0.25">
      <c r="A824" s="1">
        <v>41545</v>
      </c>
      <c r="B824" s="40" t="s">
        <v>9</v>
      </c>
      <c r="C824" s="40" t="s">
        <v>206</v>
      </c>
      <c r="D824" s="40" t="s">
        <v>92</v>
      </c>
      <c r="E824" s="40" t="s">
        <v>10</v>
      </c>
      <c r="F824" s="40">
        <v>0.8</v>
      </c>
      <c r="G824" s="40">
        <v>0</v>
      </c>
      <c r="H824" s="40">
        <v>5</v>
      </c>
      <c r="I824" s="40">
        <v>0</v>
      </c>
      <c r="L824" s="40" t="str">
        <f>IF(LEFT(C824,1)="[",MID(C824,2,SEARCH("]",C824)-2),IF(LEFT(C824,1)="""",MID(C824,2,SEARCH("""",C824,2)-2),C824))</f>
        <v>carros Onix LTZ</v>
      </c>
      <c r="M824" s="40">
        <f>WEEKNUM(A824,2)</f>
        <v>39</v>
      </c>
    </row>
    <row r="825" spans="1:13" x14ac:dyDescent="0.25">
      <c r="A825" s="1">
        <v>41544</v>
      </c>
      <c r="B825" s="40" t="s">
        <v>9</v>
      </c>
      <c r="C825" s="40" t="s">
        <v>206</v>
      </c>
      <c r="D825" s="40" t="s">
        <v>92</v>
      </c>
      <c r="E825" s="40" t="s">
        <v>10</v>
      </c>
      <c r="F825" s="40">
        <v>0.8</v>
      </c>
      <c r="G825" s="40">
        <v>0</v>
      </c>
      <c r="H825" s="40">
        <v>7</v>
      </c>
      <c r="I825" s="40">
        <v>0</v>
      </c>
      <c r="L825" s="40" t="str">
        <f>IF(LEFT(C825,1)="[",MID(C825,2,SEARCH("]",C825)-2),IF(LEFT(C825,1)="""",MID(C825,2,SEARCH("""",C825,2)-2),C825))</f>
        <v>carros Onix LTZ</v>
      </c>
      <c r="M825" s="40">
        <f>WEEKNUM(A825,2)</f>
        <v>39</v>
      </c>
    </row>
    <row r="826" spans="1:13" x14ac:dyDescent="0.25">
      <c r="A826" s="1">
        <v>41546</v>
      </c>
      <c r="B826" s="40" t="s">
        <v>9</v>
      </c>
      <c r="C826" s="40" t="s">
        <v>206</v>
      </c>
      <c r="D826" s="40" t="s">
        <v>92</v>
      </c>
      <c r="E826" s="40" t="s">
        <v>10</v>
      </c>
      <c r="F826" s="40">
        <v>0.8</v>
      </c>
      <c r="G826" s="40">
        <v>1</v>
      </c>
      <c r="H826" s="40">
        <v>2</v>
      </c>
      <c r="I826" s="40">
        <v>0.08</v>
      </c>
      <c r="L826" s="40" t="str">
        <f>IF(LEFT(C826,1)="[",MID(C826,2,SEARCH("]",C826)-2),IF(LEFT(C826,1)="""",MID(C826,2,SEARCH("""",C826,2)-2),C826))</f>
        <v>carros Onix LTZ</v>
      </c>
      <c r="M826" s="40">
        <f>WEEKNUM(A826,2)</f>
        <v>39</v>
      </c>
    </row>
    <row r="827" spans="1:13" x14ac:dyDescent="0.25">
      <c r="A827" s="1">
        <v>41537</v>
      </c>
      <c r="B827" s="40" t="s">
        <v>9</v>
      </c>
      <c r="C827" s="40" t="s">
        <v>206</v>
      </c>
      <c r="D827" s="40" t="s">
        <v>92</v>
      </c>
      <c r="E827" s="40" t="s">
        <v>10</v>
      </c>
      <c r="F827" s="40">
        <v>0.8</v>
      </c>
      <c r="G827" s="40">
        <v>0</v>
      </c>
      <c r="H827" s="40">
        <v>4</v>
      </c>
      <c r="I827" s="40">
        <v>0</v>
      </c>
      <c r="L827" s="40" t="str">
        <f>IF(LEFT(C827,1)="[",MID(C827,2,SEARCH("]",C827)-2),IF(LEFT(C827,1)="""",MID(C827,2,SEARCH("""",C827,2)-2),C827))</f>
        <v>carros Onix LTZ</v>
      </c>
      <c r="M827" s="40">
        <f>WEEKNUM(A827,2)</f>
        <v>38</v>
      </c>
    </row>
    <row r="828" spans="1:13" x14ac:dyDescent="0.25">
      <c r="A828" s="1">
        <v>41515</v>
      </c>
      <c r="B828" s="40" t="s">
        <v>9</v>
      </c>
      <c r="C828" s="40" t="s">
        <v>206</v>
      </c>
      <c r="D828" s="40" t="s">
        <v>92</v>
      </c>
      <c r="E828" s="40" t="s">
        <v>10</v>
      </c>
      <c r="F828" s="40">
        <v>0.8</v>
      </c>
      <c r="G828" s="40">
        <v>0</v>
      </c>
      <c r="H828" s="40">
        <v>6</v>
      </c>
      <c r="I828" s="40">
        <v>0</v>
      </c>
      <c r="L828" s="40" t="str">
        <f>IF(LEFT(C828,1)="[",MID(C828,2,SEARCH("]",C828)-2),IF(LEFT(C828,1)="""",MID(C828,2,SEARCH("""",C828,2)-2),C828))</f>
        <v>carros Onix LTZ</v>
      </c>
      <c r="M828" s="40">
        <f>WEEKNUM(A828,2)</f>
        <v>35</v>
      </c>
    </row>
    <row r="829" spans="1:13" x14ac:dyDescent="0.25">
      <c r="A829" s="1">
        <v>41541</v>
      </c>
      <c r="B829" s="40" t="s">
        <v>9</v>
      </c>
      <c r="C829" s="40" t="s">
        <v>206</v>
      </c>
      <c r="D829" s="40" t="s">
        <v>92</v>
      </c>
      <c r="E829" s="40" t="s">
        <v>10</v>
      </c>
      <c r="F829" s="40">
        <v>0.8</v>
      </c>
      <c r="G829" s="40">
        <v>1</v>
      </c>
      <c r="H829" s="40">
        <v>5</v>
      </c>
      <c r="I829" s="40">
        <v>0.56999999999999995</v>
      </c>
      <c r="L829" s="40" t="str">
        <f>IF(LEFT(C829,1)="[",MID(C829,2,SEARCH("]",C829)-2),IF(LEFT(C829,1)="""",MID(C829,2,SEARCH("""",C829,2)-2),C829))</f>
        <v>carros Onix LTZ</v>
      </c>
      <c r="M829" s="40">
        <f>WEEKNUM(A829,2)</f>
        <v>39</v>
      </c>
    </row>
    <row r="830" spans="1:13" x14ac:dyDescent="0.25">
      <c r="A830" s="1">
        <v>41522</v>
      </c>
      <c r="B830" s="40" t="s">
        <v>9</v>
      </c>
      <c r="C830" s="40" t="s">
        <v>206</v>
      </c>
      <c r="D830" s="40" t="s">
        <v>92</v>
      </c>
      <c r="E830" s="40" t="s">
        <v>10</v>
      </c>
      <c r="F830" s="40">
        <v>0.8</v>
      </c>
      <c r="G830" s="40">
        <v>0</v>
      </c>
      <c r="H830" s="40">
        <v>6</v>
      </c>
      <c r="I830" s="40">
        <v>0</v>
      </c>
      <c r="L830" s="40" t="str">
        <f>IF(LEFT(C830,1)="[",MID(C830,2,SEARCH("]",C830)-2),IF(LEFT(C830,1)="""",MID(C830,2,SEARCH("""",C830,2)-2),C830))</f>
        <v>carros Onix LTZ</v>
      </c>
      <c r="M830" s="40">
        <f>WEEKNUM(A830,2)</f>
        <v>36</v>
      </c>
    </row>
    <row r="831" spans="1:13" x14ac:dyDescent="0.25">
      <c r="A831" s="1">
        <v>41516</v>
      </c>
      <c r="B831" s="40" t="s">
        <v>9</v>
      </c>
      <c r="C831" s="40" t="s">
        <v>206</v>
      </c>
      <c r="D831" s="40" t="s">
        <v>92</v>
      </c>
      <c r="E831" s="40" t="s">
        <v>10</v>
      </c>
      <c r="F831" s="40">
        <v>0.8</v>
      </c>
      <c r="G831" s="40">
        <v>0</v>
      </c>
      <c r="H831" s="40">
        <v>3</v>
      </c>
      <c r="I831" s="40">
        <v>0</v>
      </c>
      <c r="L831" s="40" t="str">
        <f>IF(LEFT(C831,1)="[",MID(C831,2,SEARCH("]",C831)-2),IF(LEFT(C831,1)="""",MID(C831,2,SEARCH("""",C831,2)-2),C831))</f>
        <v>carros Onix LTZ</v>
      </c>
      <c r="M831" s="40">
        <f>WEEKNUM(A831,2)</f>
        <v>35</v>
      </c>
    </row>
    <row r="832" spans="1:13" x14ac:dyDescent="0.25">
      <c r="A832" s="1">
        <v>41531</v>
      </c>
      <c r="B832" s="40" t="s">
        <v>9</v>
      </c>
      <c r="C832" s="40" t="s">
        <v>206</v>
      </c>
      <c r="D832" s="40" t="s">
        <v>92</v>
      </c>
      <c r="E832" s="40" t="s">
        <v>10</v>
      </c>
      <c r="F832" s="40">
        <v>0.8</v>
      </c>
      <c r="G832" s="40">
        <v>0</v>
      </c>
      <c r="H832" s="40">
        <v>3</v>
      </c>
      <c r="I832" s="40">
        <v>0</v>
      </c>
      <c r="L832" s="40" t="str">
        <f>IF(LEFT(C832,1)="[",MID(C832,2,SEARCH("]",C832)-2),IF(LEFT(C832,1)="""",MID(C832,2,SEARCH("""",C832,2)-2),C832))</f>
        <v>carros Onix LTZ</v>
      </c>
      <c r="M832" s="40">
        <f>WEEKNUM(A832,2)</f>
        <v>37</v>
      </c>
    </row>
    <row r="833" spans="1:13" x14ac:dyDescent="0.25">
      <c r="A833" s="1">
        <v>41526</v>
      </c>
      <c r="B833" s="40" t="s">
        <v>9</v>
      </c>
      <c r="C833" s="40" t="s">
        <v>206</v>
      </c>
      <c r="D833" s="40" t="s">
        <v>92</v>
      </c>
      <c r="E833" s="40" t="s">
        <v>10</v>
      </c>
      <c r="F833" s="40">
        <v>0.8</v>
      </c>
      <c r="G833" s="40">
        <v>0</v>
      </c>
      <c r="H833" s="40">
        <v>5</v>
      </c>
      <c r="I833" s="40">
        <v>0</v>
      </c>
      <c r="L833" s="40" t="str">
        <f>IF(LEFT(C833,1)="[",MID(C833,2,SEARCH("]",C833)-2),IF(LEFT(C833,1)="""",MID(C833,2,SEARCH("""",C833,2)-2),C833))</f>
        <v>carros Onix LTZ</v>
      </c>
      <c r="M833" s="40">
        <f>WEEKNUM(A833,2)</f>
        <v>37</v>
      </c>
    </row>
    <row r="834" spans="1:13" x14ac:dyDescent="0.25">
      <c r="A834" s="1">
        <v>41514</v>
      </c>
      <c r="B834" s="40" t="s">
        <v>9</v>
      </c>
      <c r="C834" s="40" t="s">
        <v>206</v>
      </c>
      <c r="D834" s="40" t="s">
        <v>92</v>
      </c>
      <c r="E834" s="40" t="s">
        <v>10</v>
      </c>
      <c r="F834" s="40">
        <v>0.8</v>
      </c>
      <c r="G834" s="40">
        <v>1</v>
      </c>
      <c r="H834" s="40">
        <v>8</v>
      </c>
      <c r="I834" s="40">
        <v>0.17</v>
      </c>
      <c r="L834" s="40" t="str">
        <f>IF(LEFT(C834,1)="[",MID(C834,2,SEARCH("]",C834)-2),IF(LEFT(C834,1)="""",MID(C834,2,SEARCH("""",C834,2)-2),C834))</f>
        <v>carros Onix LTZ</v>
      </c>
      <c r="M834" s="40">
        <f>WEEKNUM(A834,2)</f>
        <v>35</v>
      </c>
    </row>
    <row r="835" spans="1:13" x14ac:dyDescent="0.25">
      <c r="A835" s="1">
        <v>41533</v>
      </c>
      <c r="B835" s="40" t="s">
        <v>9</v>
      </c>
      <c r="C835" s="40" t="s">
        <v>206</v>
      </c>
      <c r="D835" s="40" t="s">
        <v>92</v>
      </c>
      <c r="E835" s="40" t="s">
        <v>10</v>
      </c>
      <c r="F835" s="40">
        <v>0.8</v>
      </c>
      <c r="G835" s="40">
        <v>1</v>
      </c>
      <c r="H835" s="40">
        <v>6</v>
      </c>
      <c r="I835" s="40">
        <v>0.78</v>
      </c>
      <c r="L835" s="40" t="str">
        <f>IF(LEFT(C835,1)="[",MID(C835,2,SEARCH("]",C835)-2),IF(LEFT(C835,1)="""",MID(C835,2,SEARCH("""",C835,2)-2),C835))</f>
        <v>carros Onix LTZ</v>
      </c>
      <c r="M835" s="40">
        <f>WEEKNUM(A835,2)</f>
        <v>38</v>
      </c>
    </row>
    <row r="836" spans="1:13" x14ac:dyDescent="0.25">
      <c r="A836" s="1">
        <v>41532</v>
      </c>
      <c r="B836" s="40" t="s">
        <v>9</v>
      </c>
      <c r="C836" s="40" t="s">
        <v>206</v>
      </c>
      <c r="D836" s="40" t="s">
        <v>92</v>
      </c>
      <c r="E836" s="40" t="s">
        <v>10</v>
      </c>
      <c r="F836" s="40">
        <v>0.8</v>
      </c>
      <c r="G836" s="40">
        <v>0</v>
      </c>
      <c r="H836" s="40">
        <v>5</v>
      </c>
      <c r="I836" s="40">
        <v>0</v>
      </c>
      <c r="L836" s="40" t="str">
        <f>IF(LEFT(C836,1)="[",MID(C836,2,SEARCH("]",C836)-2),IF(LEFT(C836,1)="""",MID(C836,2,SEARCH("""",C836,2)-2),C836))</f>
        <v>carros Onix LTZ</v>
      </c>
      <c r="M836" s="40">
        <f>WEEKNUM(A836,2)</f>
        <v>37</v>
      </c>
    </row>
    <row r="837" spans="1:13" x14ac:dyDescent="0.25">
      <c r="A837" s="1">
        <v>41530</v>
      </c>
      <c r="B837" s="40" t="s">
        <v>9</v>
      </c>
      <c r="C837" s="40" t="s">
        <v>206</v>
      </c>
      <c r="D837" s="40" t="s">
        <v>92</v>
      </c>
      <c r="E837" s="40" t="s">
        <v>10</v>
      </c>
      <c r="F837" s="40">
        <v>0.8</v>
      </c>
      <c r="G837" s="40">
        <v>1</v>
      </c>
      <c r="H837" s="40">
        <v>5</v>
      </c>
      <c r="I837" s="40">
        <v>0.24</v>
      </c>
      <c r="L837" s="40" t="str">
        <f>IF(LEFT(C837,1)="[",MID(C837,2,SEARCH("]",C837)-2),IF(LEFT(C837,1)="""",MID(C837,2,SEARCH("""",C837,2)-2),C837))</f>
        <v>carros Onix LTZ</v>
      </c>
      <c r="M837" s="40">
        <f>WEEKNUM(A837,2)</f>
        <v>37</v>
      </c>
    </row>
    <row r="838" spans="1:13" x14ac:dyDescent="0.25">
      <c r="A838" s="1">
        <v>41539</v>
      </c>
      <c r="B838" s="40" t="s">
        <v>9</v>
      </c>
      <c r="C838" s="40" t="s">
        <v>206</v>
      </c>
      <c r="D838" s="40" t="s">
        <v>92</v>
      </c>
      <c r="E838" s="40" t="s">
        <v>10</v>
      </c>
      <c r="F838" s="40">
        <v>0.8</v>
      </c>
      <c r="G838" s="40">
        <v>0</v>
      </c>
      <c r="H838" s="40">
        <v>6</v>
      </c>
      <c r="I838" s="40">
        <v>0</v>
      </c>
      <c r="L838" s="40" t="str">
        <f>IF(LEFT(C838,1)="[",MID(C838,2,SEARCH("]",C838)-2),IF(LEFT(C838,1)="""",MID(C838,2,SEARCH("""",C838,2)-2),C838))</f>
        <v>carros Onix LTZ</v>
      </c>
      <c r="M838" s="40">
        <f>WEEKNUM(A838,2)</f>
        <v>38</v>
      </c>
    </row>
    <row r="839" spans="1:13" x14ac:dyDescent="0.25">
      <c r="A839" s="1">
        <v>41519</v>
      </c>
      <c r="B839" s="40" t="s">
        <v>9</v>
      </c>
      <c r="C839" s="40" t="s">
        <v>206</v>
      </c>
      <c r="D839" s="40" t="s">
        <v>92</v>
      </c>
      <c r="E839" s="40" t="s">
        <v>10</v>
      </c>
      <c r="F839" s="40">
        <v>0.8</v>
      </c>
      <c r="G839" s="40">
        <v>0</v>
      </c>
      <c r="H839" s="40">
        <v>5</v>
      </c>
      <c r="I839" s="40">
        <v>0</v>
      </c>
      <c r="L839" s="40" t="str">
        <f>IF(LEFT(C839,1)="[",MID(C839,2,SEARCH("]",C839)-2),IF(LEFT(C839,1)="""",MID(C839,2,SEARCH("""",C839,2)-2),C839))</f>
        <v>carros Onix LTZ</v>
      </c>
      <c r="M839" s="40">
        <f>WEEKNUM(A839,2)</f>
        <v>36</v>
      </c>
    </row>
    <row r="840" spans="1:13" x14ac:dyDescent="0.25">
      <c r="A840" s="1">
        <v>41524</v>
      </c>
      <c r="B840" s="40" t="s">
        <v>9</v>
      </c>
      <c r="C840" s="40" t="s">
        <v>206</v>
      </c>
      <c r="D840" s="40" t="s">
        <v>92</v>
      </c>
      <c r="E840" s="40" t="s">
        <v>10</v>
      </c>
      <c r="F840" s="40">
        <v>0.8</v>
      </c>
      <c r="G840" s="40">
        <v>1</v>
      </c>
      <c r="H840" s="40">
        <v>4</v>
      </c>
      <c r="I840" s="40">
        <v>0.5</v>
      </c>
      <c r="L840" s="40" t="str">
        <f>IF(LEFT(C840,1)="[",MID(C840,2,SEARCH("]",C840)-2),IF(LEFT(C840,1)="""",MID(C840,2,SEARCH("""",C840,2)-2),C840))</f>
        <v>carros Onix LTZ</v>
      </c>
      <c r="M840" s="40">
        <f>WEEKNUM(A840,2)</f>
        <v>36</v>
      </c>
    </row>
    <row r="841" spans="1:13" x14ac:dyDescent="0.25">
      <c r="A841" s="1">
        <v>41525</v>
      </c>
      <c r="B841" s="40" t="s">
        <v>9</v>
      </c>
      <c r="C841" s="40" t="s">
        <v>206</v>
      </c>
      <c r="D841" s="40" t="s">
        <v>92</v>
      </c>
      <c r="E841" s="40" t="s">
        <v>10</v>
      </c>
      <c r="F841" s="40">
        <v>0.8</v>
      </c>
      <c r="G841" s="40">
        <v>0</v>
      </c>
      <c r="H841" s="40">
        <v>6</v>
      </c>
      <c r="I841" s="40">
        <v>0</v>
      </c>
      <c r="L841" s="40" t="str">
        <f>IF(LEFT(C841,1)="[",MID(C841,2,SEARCH("]",C841)-2),IF(LEFT(C841,1)="""",MID(C841,2,SEARCH("""",C841,2)-2),C841))</f>
        <v>carros Onix LTZ</v>
      </c>
      <c r="M841" s="40">
        <f>WEEKNUM(A841,2)</f>
        <v>36</v>
      </c>
    </row>
    <row r="842" spans="1:13" x14ac:dyDescent="0.25">
      <c r="A842" s="1">
        <v>41529</v>
      </c>
      <c r="B842" s="40" t="s">
        <v>9</v>
      </c>
      <c r="C842" s="40" t="s">
        <v>206</v>
      </c>
      <c r="D842" s="40" t="s">
        <v>92</v>
      </c>
      <c r="E842" s="40" t="s">
        <v>10</v>
      </c>
      <c r="F842" s="40">
        <v>0.8</v>
      </c>
      <c r="G842" s="40">
        <v>0</v>
      </c>
      <c r="H842" s="40">
        <v>10</v>
      </c>
      <c r="I842" s="40">
        <v>0</v>
      </c>
      <c r="L842" s="40" t="str">
        <f>IF(LEFT(C842,1)="[",MID(C842,2,SEARCH("]",C842)-2),IF(LEFT(C842,1)="""",MID(C842,2,SEARCH("""",C842,2)-2),C842))</f>
        <v>carros Onix LTZ</v>
      </c>
      <c r="M842" s="40">
        <f>WEEKNUM(A842,2)</f>
        <v>37</v>
      </c>
    </row>
    <row r="843" spans="1:13" x14ac:dyDescent="0.25">
      <c r="A843" s="1">
        <v>41540</v>
      </c>
      <c r="B843" s="40" t="s">
        <v>9</v>
      </c>
      <c r="C843" s="40" t="s">
        <v>206</v>
      </c>
      <c r="D843" s="40" t="s">
        <v>92</v>
      </c>
      <c r="E843" s="40" t="s">
        <v>10</v>
      </c>
      <c r="F843" s="40">
        <v>0.8</v>
      </c>
      <c r="G843" s="40">
        <v>0</v>
      </c>
      <c r="H843" s="40">
        <v>11</v>
      </c>
      <c r="I843" s="40">
        <v>0</v>
      </c>
      <c r="L843" s="40" t="str">
        <f>IF(LEFT(C843,1)="[",MID(C843,2,SEARCH("]",C843)-2),IF(LEFT(C843,1)="""",MID(C843,2,SEARCH("""",C843,2)-2),C843))</f>
        <v>carros Onix LTZ</v>
      </c>
      <c r="M843" s="40">
        <f>WEEKNUM(A843,2)</f>
        <v>39</v>
      </c>
    </row>
    <row r="844" spans="1:13" x14ac:dyDescent="0.25">
      <c r="A844" s="1">
        <v>41517</v>
      </c>
      <c r="B844" s="40" t="s">
        <v>9</v>
      </c>
      <c r="C844" s="40" t="s">
        <v>206</v>
      </c>
      <c r="D844" s="40" t="s">
        <v>92</v>
      </c>
      <c r="E844" s="40" t="s">
        <v>10</v>
      </c>
      <c r="F844" s="40">
        <v>0.8</v>
      </c>
      <c r="G844" s="40">
        <v>0</v>
      </c>
      <c r="H844" s="40">
        <v>8</v>
      </c>
      <c r="I844" s="40">
        <v>0</v>
      </c>
      <c r="L844" s="40" t="str">
        <f>IF(LEFT(C844,1)="[",MID(C844,2,SEARCH("]",C844)-2),IF(LEFT(C844,1)="""",MID(C844,2,SEARCH("""",C844,2)-2),C844))</f>
        <v>carros Onix LTZ</v>
      </c>
      <c r="M844" s="40">
        <f>WEEKNUM(A844,2)</f>
        <v>35</v>
      </c>
    </row>
    <row r="845" spans="1:13" x14ac:dyDescent="0.25">
      <c r="A845" s="1">
        <v>41542</v>
      </c>
      <c r="B845" s="40" t="s">
        <v>9</v>
      </c>
      <c r="C845" s="40" t="s">
        <v>206</v>
      </c>
      <c r="D845" s="40" t="s">
        <v>92</v>
      </c>
      <c r="E845" s="40" t="s">
        <v>10</v>
      </c>
      <c r="F845" s="40">
        <v>0.8</v>
      </c>
      <c r="G845" s="40">
        <v>0</v>
      </c>
      <c r="H845" s="40">
        <v>1</v>
      </c>
      <c r="I845" s="40">
        <v>0</v>
      </c>
      <c r="L845" s="40" t="str">
        <f>IF(LEFT(C845,1)="[",MID(C845,2,SEARCH("]",C845)-2),IF(LEFT(C845,1)="""",MID(C845,2,SEARCH("""",C845,2)-2),C845))</f>
        <v>carros Onix LTZ</v>
      </c>
      <c r="M845">
        <f>WEEKNUM(A845,2)</f>
        <v>39</v>
      </c>
    </row>
    <row r="846" spans="1:13" x14ac:dyDescent="0.25">
      <c r="A846" s="1">
        <v>41535</v>
      </c>
      <c r="B846" s="40" t="s">
        <v>9</v>
      </c>
      <c r="C846" s="40" t="s">
        <v>206</v>
      </c>
      <c r="D846" s="40" t="s">
        <v>92</v>
      </c>
      <c r="E846" s="40" t="s">
        <v>10</v>
      </c>
      <c r="F846" s="40">
        <v>0.8</v>
      </c>
      <c r="G846" s="40">
        <v>0</v>
      </c>
      <c r="H846" s="40">
        <v>5</v>
      </c>
      <c r="I846" s="40">
        <v>0</v>
      </c>
      <c r="L846" s="40" t="str">
        <f>IF(LEFT(C846,1)="[",MID(C846,2,SEARCH("]",C846)-2),IF(LEFT(C846,1)="""",MID(C846,2,SEARCH("""",C846,2)-2),C846))</f>
        <v>carros Onix LTZ</v>
      </c>
      <c r="M846">
        <f>WEEKNUM(A846,2)</f>
        <v>38</v>
      </c>
    </row>
    <row r="847" spans="1:13" x14ac:dyDescent="0.25">
      <c r="A847" s="1">
        <v>41538</v>
      </c>
      <c r="B847" s="40" t="s">
        <v>9</v>
      </c>
      <c r="C847" s="40" t="s">
        <v>206</v>
      </c>
      <c r="D847" s="40" t="s">
        <v>92</v>
      </c>
      <c r="E847" s="40" t="s">
        <v>10</v>
      </c>
      <c r="F847" s="40">
        <v>0.8</v>
      </c>
      <c r="G847" s="40">
        <v>0</v>
      </c>
      <c r="H847" s="40">
        <v>4</v>
      </c>
      <c r="I847" s="40">
        <v>0</v>
      </c>
      <c r="L847" s="40" t="str">
        <f>IF(LEFT(C847,1)="[",MID(C847,2,SEARCH("]",C847)-2),IF(LEFT(C847,1)="""",MID(C847,2,SEARCH("""",C847,2)-2),C847))</f>
        <v>carros Onix LTZ</v>
      </c>
      <c r="M847">
        <f>WEEKNUM(A847,2)</f>
        <v>38</v>
      </c>
    </row>
    <row r="848" spans="1:13" x14ac:dyDescent="0.25">
      <c r="A848" s="1">
        <v>41527</v>
      </c>
      <c r="B848" s="40" t="s">
        <v>9</v>
      </c>
      <c r="C848" s="40" t="s">
        <v>342</v>
      </c>
      <c r="D848" s="40" t="s">
        <v>92</v>
      </c>
      <c r="E848" s="40" t="s">
        <v>10</v>
      </c>
      <c r="F848" s="40">
        <v>0.8</v>
      </c>
      <c r="G848" s="40">
        <v>1</v>
      </c>
      <c r="H848" s="40">
        <v>1</v>
      </c>
      <c r="I848" s="40">
        <v>0.12</v>
      </c>
      <c r="L848" s="40" t="str">
        <f>IF(LEFT(C848,1)="[",MID(C848,2,SEARCH("]",C848)-2),IF(LEFT(C848,1)="""",MID(C848,2,SEARCH("""",C848,2)-2),C848))</f>
        <v>carros onix LTZ 2012</v>
      </c>
      <c r="M848">
        <f>WEEKNUM(A848,2)</f>
        <v>37</v>
      </c>
    </row>
    <row r="849" spans="1:13" x14ac:dyDescent="0.25">
      <c r="A849" s="1">
        <v>41515</v>
      </c>
      <c r="B849" s="40" t="s">
        <v>9</v>
      </c>
      <c r="C849" s="40" t="s">
        <v>342</v>
      </c>
      <c r="D849" s="40" t="s">
        <v>92</v>
      </c>
      <c r="E849" s="40" t="s">
        <v>10</v>
      </c>
      <c r="F849" s="40">
        <v>0.8</v>
      </c>
      <c r="G849" s="40">
        <v>0</v>
      </c>
      <c r="H849" s="40">
        <v>1</v>
      </c>
      <c r="I849" s="40">
        <v>0</v>
      </c>
      <c r="L849" s="40" t="str">
        <f>IF(LEFT(C849,1)="[",MID(C849,2,SEARCH("]",C849)-2),IF(LEFT(C849,1)="""",MID(C849,2,SEARCH("""",C849,2)-2),C849))</f>
        <v>carros onix LTZ 2012</v>
      </c>
      <c r="M849">
        <f>WEEKNUM(A849,2)</f>
        <v>35</v>
      </c>
    </row>
    <row r="850" spans="1:13" x14ac:dyDescent="0.25">
      <c r="A850" s="1">
        <v>41536</v>
      </c>
      <c r="B850" s="40" t="s">
        <v>9</v>
      </c>
      <c r="C850" s="40" t="s">
        <v>342</v>
      </c>
      <c r="D850" s="40" t="s">
        <v>92</v>
      </c>
      <c r="E850" s="40" t="s">
        <v>10</v>
      </c>
      <c r="F850" s="40">
        <v>0.8</v>
      </c>
      <c r="G850" s="40">
        <v>0</v>
      </c>
      <c r="H850" s="40">
        <v>2</v>
      </c>
      <c r="I850" s="40">
        <v>0</v>
      </c>
      <c r="L850" s="40" t="str">
        <f>IF(LEFT(C850,1)="[",MID(C850,2,SEARCH("]",C850)-2),IF(LEFT(C850,1)="""",MID(C850,2,SEARCH("""",C850,2)-2),C850))</f>
        <v>carros onix LTZ 2012</v>
      </c>
      <c r="M850">
        <f>WEEKNUM(A850,2)</f>
        <v>38</v>
      </c>
    </row>
    <row r="851" spans="1:13" x14ac:dyDescent="0.25">
      <c r="A851" s="1">
        <v>41521</v>
      </c>
      <c r="B851" s="40" t="s">
        <v>9</v>
      </c>
      <c r="C851" s="40" t="s">
        <v>342</v>
      </c>
      <c r="D851" s="40" t="s">
        <v>92</v>
      </c>
      <c r="E851" s="40" t="s">
        <v>10</v>
      </c>
      <c r="F851" s="40">
        <v>0.8</v>
      </c>
      <c r="G851" s="40">
        <v>0</v>
      </c>
      <c r="H851" s="40">
        <v>1</v>
      </c>
      <c r="I851" s="40">
        <v>0</v>
      </c>
      <c r="L851" s="40" t="str">
        <f>IF(LEFT(C851,1)="[",MID(C851,2,SEARCH("]",C851)-2),IF(LEFT(C851,1)="""",MID(C851,2,SEARCH("""",C851,2)-2),C851))</f>
        <v>carros onix LTZ 2012</v>
      </c>
      <c r="M851">
        <f>WEEKNUM(A851,2)</f>
        <v>36</v>
      </c>
    </row>
    <row r="852" spans="1:13" x14ac:dyDescent="0.25">
      <c r="A852" s="1">
        <v>41531</v>
      </c>
      <c r="B852" s="40" t="s">
        <v>9</v>
      </c>
      <c r="C852" s="40" t="s">
        <v>342</v>
      </c>
      <c r="D852" s="40" t="s">
        <v>92</v>
      </c>
      <c r="E852" s="40" t="s">
        <v>10</v>
      </c>
      <c r="F852" s="40">
        <v>0.8</v>
      </c>
      <c r="G852" s="40">
        <v>1</v>
      </c>
      <c r="H852" s="40">
        <v>2</v>
      </c>
      <c r="I852" s="40">
        <v>0.23</v>
      </c>
      <c r="L852" s="40" t="str">
        <f>IF(LEFT(C852,1)="[",MID(C852,2,SEARCH("]",C852)-2),IF(LEFT(C852,1)="""",MID(C852,2,SEARCH("""",C852,2)-2),C852))</f>
        <v>carros onix LTZ 2012</v>
      </c>
      <c r="M852">
        <f>WEEKNUM(A852,2)</f>
        <v>37</v>
      </c>
    </row>
    <row r="853" spans="1:13" x14ac:dyDescent="0.25">
      <c r="A853" s="1">
        <v>41534</v>
      </c>
      <c r="B853" s="40" t="s">
        <v>9</v>
      </c>
      <c r="C853" s="40" t="s">
        <v>342</v>
      </c>
      <c r="D853" s="40" t="s">
        <v>92</v>
      </c>
      <c r="E853" s="40" t="s">
        <v>10</v>
      </c>
      <c r="F853" s="40">
        <v>0.8</v>
      </c>
      <c r="G853" s="40">
        <v>1</v>
      </c>
      <c r="H853" s="40">
        <v>1</v>
      </c>
      <c r="I853" s="40">
        <v>0.47</v>
      </c>
      <c r="L853" s="40" t="str">
        <f>IF(LEFT(C853,1)="[",MID(C853,2,SEARCH("]",C853)-2),IF(LEFT(C853,1)="""",MID(C853,2,SEARCH("""",C853,2)-2),C853))</f>
        <v>carros onix LTZ 2012</v>
      </c>
      <c r="M853">
        <f>WEEKNUM(A853,2)</f>
        <v>38</v>
      </c>
    </row>
    <row r="854" spans="1:13" x14ac:dyDescent="0.25">
      <c r="A854" s="1">
        <v>41517</v>
      </c>
      <c r="B854" s="40" t="s">
        <v>9</v>
      </c>
      <c r="C854" s="40" t="s">
        <v>342</v>
      </c>
      <c r="D854" s="40" t="s">
        <v>92</v>
      </c>
      <c r="E854" s="40" t="s">
        <v>10</v>
      </c>
      <c r="F854" s="40">
        <v>0.8</v>
      </c>
      <c r="G854" s="40">
        <v>0</v>
      </c>
      <c r="H854" s="40">
        <v>1</v>
      </c>
      <c r="I854" s="40">
        <v>0</v>
      </c>
      <c r="L854" s="40" t="str">
        <f>IF(LEFT(C854,1)="[",MID(C854,2,SEARCH("]",C854)-2),IF(LEFT(C854,1)="""",MID(C854,2,SEARCH("""",C854,2)-2),C854))</f>
        <v>carros onix LTZ 2012</v>
      </c>
      <c r="M854">
        <f>WEEKNUM(A854,2)</f>
        <v>35</v>
      </c>
    </row>
    <row r="855" spans="1:13" x14ac:dyDescent="0.25">
      <c r="A855" s="1">
        <v>41517</v>
      </c>
      <c r="B855" s="40" t="s">
        <v>9</v>
      </c>
      <c r="C855" s="40" t="s">
        <v>487</v>
      </c>
      <c r="D855" s="40" t="s">
        <v>92</v>
      </c>
      <c r="E855" s="40" t="s">
        <v>10</v>
      </c>
      <c r="F855" s="40">
        <v>0.8</v>
      </c>
      <c r="G855" s="40">
        <v>0</v>
      </c>
      <c r="H855" s="40">
        <v>1</v>
      </c>
      <c r="I855" s="40">
        <v>0</v>
      </c>
      <c r="L855" s="40" t="str">
        <f>IF(LEFT(C855,1)="[",MID(C855,2,SEARCH("]",C855)-2),IF(LEFT(C855,1)="""",MID(C855,2,SEARCH("""",C855,2)-2),C855))</f>
        <v>carros onix LTZ 2013</v>
      </c>
      <c r="M855">
        <f>WEEKNUM(A855,2)</f>
        <v>35</v>
      </c>
    </row>
    <row r="856" spans="1:13" x14ac:dyDescent="0.25">
      <c r="A856" s="1">
        <v>41515</v>
      </c>
      <c r="B856" s="40" t="s">
        <v>9</v>
      </c>
      <c r="C856" s="40" t="s">
        <v>487</v>
      </c>
      <c r="D856" s="40" t="s">
        <v>92</v>
      </c>
      <c r="E856" s="40" t="s">
        <v>10</v>
      </c>
      <c r="F856" s="40">
        <v>0.8</v>
      </c>
      <c r="G856" s="40">
        <v>0</v>
      </c>
      <c r="H856" s="40">
        <v>0</v>
      </c>
      <c r="I856" s="40">
        <v>0</v>
      </c>
      <c r="L856" s="40" t="str">
        <f>IF(LEFT(C856,1)="[",MID(C856,2,SEARCH("]",C856)-2),IF(LEFT(C856,1)="""",MID(C856,2,SEARCH("""",C856,2)-2),C856))</f>
        <v>carros onix LTZ 2013</v>
      </c>
      <c r="M856">
        <f>WEEKNUM(A856,2)</f>
        <v>35</v>
      </c>
    </row>
    <row r="857" spans="1:13" x14ac:dyDescent="0.25">
      <c r="A857" s="1">
        <v>41529</v>
      </c>
      <c r="B857" s="40" t="s">
        <v>9</v>
      </c>
      <c r="C857" s="40" t="s">
        <v>487</v>
      </c>
      <c r="D857" s="40" t="s">
        <v>92</v>
      </c>
      <c r="E857" s="40" t="s">
        <v>10</v>
      </c>
      <c r="F857" s="40">
        <v>0.8</v>
      </c>
      <c r="G857" s="40">
        <v>0</v>
      </c>
      <c r="H857" s="40">
        <v>1</v>
      </c>
      <c r="I857" s="40">
        <v>0</v>
      </c>
      <c r="L857" s="40" t="str">
        <f>IF(LEFT(C857,1)="[",MID(C857,2,SEARCH("]",C857)-2),IF(LEFT(C857,1)="""",MID(C857,2,SEARCH("""",C857,2)-2),C857))</f>
        <v>carros onix LTZ 2013</v>
      </c>
      <c r="M857">
        <f>WEEKNUM(A857,2)</f>
        <v>37</v>
      </c>
    </row>
    <row r="858" spans="1:13" x14ac:dyDescent="0.25">
      <c r="A858" s="1">
        <v>41526</v>
      </c>
      <c r="B858" s="40" t="s">
        <v>9</v>
      </c>
      <c r="C858" s="40" t="s">
        <v>487</v>
      </c>
      <c r="D858" s="40" t="s">
        <v>92</v>
      </c>
      <c r="E858" s="40" t="s">
        <v>10</v>
      </c>
      <c r="F858" s="40">
        <v>0.8</v>
      </c>
      <c r="G858" s="40">
        <v>0</v>
      </c>
      <c r="H858" s="40">
        <v>1</v>
      </c>
      <c r="I858" s="40">
        <v>0</v>
      </c>
      <c r="L858" s="40" t="str">
        <f>IF(LEFT(C858,1)="[",MID(C858,2,SEARCH("]",C858)-2),IF(LEFT(C858,1)="""",MID(C858,2,SEARCH("""",C858,2)-2),C858))</f>
        <v>carros onix LTZ 2013</v>
      </c>
      <c r="M858">
        <f>WEEKNUM(A858,2)</f>
        <v>37</v>
      </c>
    </row>
    <row r="859" spans="1:13" x14ac:dyDescent="0.25">
      <c r="A859" s="1">
        <v>41519</v>
      </c>
      <c r="B859" s="40" t="s">
        <v>9</v>
      </c>
      <c r="C859" s="40" t="s">
        <v>487</v>
      </c>
      <c r="D859" s="40" t="s">
        <v>92</v>
      </c>
      <c r="E859" s="40" t="s">
        <v>10</v>
      </c>
      <c r="F859" s="40">
        <v>0.8</v>
      </c>
      <c r="G859" s="40">
        <v>0</v>
      </c>
      <c r="H859" s="40">
        <v>1</v>
      </c>
      <c r="I859" s="40">
        <v>0</v>
      </c>
      <c r="L859" s="40" t="str">
        <f>IF(LEFT(C859,1)="[",MID(C859,2,SEARCH("]",C859)-2),IF(LEFT(C859,1)="""",MID(C859,2,SEARCH("""",C859,2)-2),C859))</f>
        <v>carros onix LTZ 2013</v>
      </c>
      <c r="M859">
        <f>WEEKNUM(A859,2)</f>
        <v>36</v>
      </c>
    </row>
    <row r="860" spans="1:13" x14ac:dyDescent="0.25">
      <c r="A860" s="1">
        <v>41535</v>
      </c>
      <c r="B860" s="40" t="s">
        <v>9</v>
      </c>
      <c r="C860" s="40" t="s">
        <v>487</v>
      </c>
      <c r="D860" s="40" t="s">
        <v>92</v>
      </c>
      <c r="E860" s="40" t="s">
        <v>10</v>
      </c>
      <c r="F860" s="40">
        <v>0.8</v>
      </c>
      <c r="G860" s="40">
        <v>1</v>
      </c>
      <c r="H860" s="40">
        <v>1</v>
      </c>
      <c r="I860" s="40">
        <v>0.8</v>
      </c>
      <c r="L860" s="40" t="str">
        <f>IF(LEFT(C860,1)="[",MID(C860,2,SEARCH("]",C860)-2),IF(LEFT(C860,1)="""",MID(C860,2,SEARCH("""",C860,2)-2),C860))</f>
        <v>carros onix LTZ 2013</v>
      </c>
      <c r="M860">
        <f>WEEKNUM(A860,2)</f>
        <v>38</v>
      </c>
    </row>
    <row r="861" spans="1:13" x14ac:dyDescent="0.25">
      <c r="A861" s="1">
        <v>41514</v>
      </c>
      <c r="B861" s="40" t="s">
        <v>9</v>
      </c>
      <c r="C861" s="40" t="s">
        <v>487</v>
      </c>
      <c r="D861" s="40" t="s">
        <v>92</v>
      </c>
      <c r="E861" s="40" t="s">
        <v>10</v>
      </c>
      <c r="F861" s="40">
        <v>0.8</v>
      </c>
      <c r="G861" s="40">
        <v>0</v>
      </c>
      <c r="H861" s="40">
        <v>1</v>
      </c>
      <c r="I861" s="40">
        <v>0</v>
      </c>
      <c r="L861" s="40" t="str">
        <f>IF(LEFT(C861,1)="[",MID(C861,2,SEARCH("]",C861)-2),IF(LEFT(C861,1)="""",MID(C861,2,SEARCH("""",C861,2)-2),C861))</f>
        <v>carros onix LTZ 2013</v>
      </c>
      <c r="M861">
        <f>WEEKNUM(A861,2)</f>
        <v>35</v>
      </c>
    </row>
    <row r="862" spans="1:13" x14ac:dyDescent="0.25">
      <c r="A862" s="1">
        <v>41531</v>
      </c>
      <c r="B862" s="40" t="s">
        <v>9</v>
      </c>
      <c r="C862" s="40" t="s">
        <v>316</v>
      </c>
      <c r="D862" s="40" t="s">
        <v>92</v>
      </c>
      <c r="E862" s="40" t="s">
        <v>10</v>
      </c>
      <c r="F862" s="40">
        <v>0.8</v>
      </c>
      <c r="G862" s="40">
        <v>0</v>
      </c>
      <c r="H862" s="40">
        <v>1</v>
      </c>
      <c r="I862" s="40">
        <v>0</v>
      </c>
      <c r="L862" s="40" t="str">
        <f>IF(LEFT(C862,1)="[",MID(C862,2,SEARCH("]",C862)-2),IF(LEFT(C862,1)="""",MID(C862,2,SEARCH("""",C862,2)-2),C862))</f>
        <v>carros onix LTZ 2014</v>
      </c>
      <c r="M862">
        <f>WEEKNUM(A862,2)</f>
        <v>37</v>
      </c>
    </row>
    <row r="863" spans="1:13" x14ac:dyDescent="0.25">
      <c r="A863" s="1">
        <v>41525</v>
      </c>
      <c r="B863" s="40" t="s">
        <v>9</v>
      </c>
      <c r="C863" s="40" t="s">
        <v>316</v>
      </c>
      <c r="D863" s="40" t="s">
        <v>92</v>
      </c>
      <c r="E863" s="40" t="s">
        <v>10</v>
      </c>
      <c r="F863" s="40">
        <v>0.8</v>
      </c>
      <c r="G863" s="40">
        <v>0</v>
      </c>
      <c r="H863" s="40">
        <v>1</v>
      </c>
      <c r="I863" s="40">
        <v>0</v>
      </c>
      <c r="L863" s="40" t="str">
        <f>IF(LEFT(C863,1)="[",MID(C863,2,SEARCH("]",C863)-2),IF(LEFT(C863,1)="""",MID(C863,2,SEARCH("""",C863,2)-2),C863))</f>
        <v>carros onix LTZ 2014</v>
      </c>
      <c r="M863">
        <f>WEEKNUM(A863,2)</f>
        <v>36</v>
      </c>
    </row>
    <row r="864" spans="1:13" x14ac:dyDescent="0.25">
      <c r="A864" s="1">
        <v>41517</v>
      </c>
      <c r="B864" s="40" t="s">
        <v>9</v>
      </c>
      <c r="C864" s="40" t="s">
        <v>316</v>
      </c>
      <c r="D864" s="40" t="s">
        <v>92</v>
      </c>
      <c r="E864" s="40" t="s">
        <v>10</v>
      </c>
      <c r="F864" s="40">
        <v>0.8</v>
      </c>
      <c r="G864" s="40">
        <v>0</v>
      </c>
      <c r="H864" s="40">
        <v>0</v>
      </c>
      <c r="I864" s="40">
        <v>0</v>
      </c>
      <c r="L864" s="40" t="str">
        <f>IF(LEFT(C864,1)="[",MID(C864,2,SEARCH("]",C864)-2),IF(LEFT(C864,1)="""",MID(C864,2,SEARCH("""",C864,2)-2),C864))</f>
        <v>carros onix LTZ 2014</v>
      </c>
      <c r="M864">
        <f>WEEKNUM(A864,2)</f>
        <v>35</v>
      </c>
    </row>
    <row r="865" spans="1:13" x14ac:dyDescent="0.25">
      <c r="A865" s="1">
        <v>41546</v>
      </c>
      <c r="B865" s="40" t="s">
        <v>9</v>
      </c>
      <c r="C865" s="40" t="s">
        <v>316</v>
      </c>
      <c r="D865" s="40" t="s">
        <v>92</v>
      </c>
      <c r="E865" s="40" t="s">
        <v>10</v>
      </c>
      <c r="F865" s="40">
        <v>0.8</v>
      </c>
      <c r="G865" s="40">
        <v>0</v>
      </c>
      <c r="H865" s="40">
        <v>1</v>
      </c>
      <c r="I865" s="40">
        <v>0</v>
      </c>
      <c r="L865" s="40" t="str">
        <f>IF(LEFT(C865,1)="[",MID(C865,2,SEARCH("]",C865)-2),IF(LEFT(C865,1)="""",MID(C865,2,SEARCH("""",C865,2)-2),C865))</f>
        <v>carros onix LTZ 2014</v>
      </c>
      <c r="M865">
        <f>WEEKNUM(A865,2)</f>
        <v>39</v>
      </c>
    </row>
    <row r="866" spans="1:13" x14ac:dyDescent="0.25">
      <c r="A866" s="1">
        <v>41520</v>
      </c>
      <c r="B866" s="40" t="s">
        <v>9</v>
      </c>
      <c r="C866" s="40" t="s">
        <v>316</v>
      </c>
      <c r="D866" s="40" t="s">
        <v>92</v>
      </c>
      <c r="E866" s="40" t="s">
        <v>10</v>
      </c>
      <c r="F866" s="40">
        <v>0.8</v>
      </c>
      <c r="G866" s="40">
        <v>0</v>
      </c>
      <c r="H866" s="40">
        <v>1</v>
      </c>
      <c r="I866" s="40">
        <v>0</v>
      </c>
      <c r="L866" s="40" t="str">
        <f>IF(LEFT(C866,1)="[",MID(C866,2,SEARCH("]",C866)-2),IF(LEFT(C866,1)="""",MID(C866,2,SEARCH("""",C866,2)-2),C866))</f>
        <v>carros onix LTZ 2014</v>
      </c>
      <c r="M866">
        <f>WEEKNUM(A866,2)</f>
        <v>36</v>
      </c>
    </row>
    <row r="867" spans="1:13" x14ac:dyDescent="0.25">
      <c r="A867" s="1">
        <v>41541</v>
      </c>
      <c r="B867" s="40" t="s">
        <v>9</v>
      </c>
      <c r="C867" s="40" t="s">
        <v>316</v>
      </c>
      <c r="D867" s="40" t="s">
        <v>92</v>
      </c>
      <c r="E867" s="40" t="s">
        <v>10</v>
      </c>
      <c r="F867" s="40">
        <v>0.8</v>
      </c>
      <c r="G867" s="40">
        <v>1</v>
      </c>
      <c r="H867" s="40">
        <v>1</v>
      </c>
      <c r="I867" s="40">
        <v>0.57999999999999996</v>
      </c>
      <c r="L867" s="40" t="str">
        <f>IF(LEFT(C867,1)="[",MID(C867,2,SEARCH("]",C867)-2),IF(LEFT(C867,1)="""",MID(C867,2,SEARCH("""",C867,2)-2),C867))</f>
        <v>carros onix LTZ 2014</v>
      </c>
      <c r="M867">
        <f>WEEKNUM(A867,2)</f>
        <v>39</v>
      </c>
    </row>
    <row r="868" spans="1:13" x14ac:dyDescent="0.25">
      <c r="A868" s="1">
        <v>41535</v>
      </c>
      <c r="B868" s="40" t="s">
        <v>9</v>
      </c>
      <c r="C868" s="40" t="s">
        <v>316</v>
      </c>
      <c r="D868" s="40" t="s">
        <v>92</v>
      </c>
      <c r="E868" s="40" t="s">
        <v>10</v>
      </c>
      <c r="F868" s="40">
        <v>0.8</v>
      </c>
      <c r="G868" s="40">
        <v>0</v>
      </c>
      <c r="H868" s="40">
        <v>1</v>
      </c>
      <c r="I868" s="40">
        <v>0</v>
      </c>
      <c r="L868" s="40" t="str">
        <f>IF(LEFT(C868,1)="[",MID(C868,2,SEARCH("]",C868)-2),IF(LEFT(C868,1)="""",MID(C868,2,SEARCH("""",C868,2)-2),C868))</f>
        <v>carros onix LTZ 2014</v>
      </c>
      <c r="M868">
        <f>WEEKNUM(A868,2)</f>
        <v>38</v>
      </c>
    </row>
    <row r="869" spans="1:13" x14ac:dyDescent="0.25">
      <c r="A869" s="1">
        <v>41531</v>
      </c>
      <c r="B869" s="40" t="s">
        <v>9</v>
      </c>
      <c r="C869" s="40" t="s">
        <v>191</v>
      </c>
      <c r="D869" s="40" t="s">
        <v>155</v>
      </c>
      <c r="E869" s="40" t="s">
        <v>10</v>
      </c>
      <c r="F869" s="40">
        <v>0.8</v>
      </c>
      <c r="G869" s="40">
        <v>2</v>
      </c>
      <c r="H869" s="40">
        <v>86</v>
      </c>
      <c r="I869" s="40">
        <v>0.32</v>
      </c>
      <c r="L869" s="40" t="str">
        <f>IF(LEFT(C869,1)="[",MID(C869,2,SEARCH("]",C869)-2),IF(LEFT(C869,1)="""",MID(C869,2,SEARCH("""",C869,2)-2),C869))</f>
        <v>carros Onyx</v>
      </c>
      <c r="M869">
        <f>WEEKNUM(A869,2)</f>
        <v>37</v>
      </c>
    </row>
    <row r="870" spans="1:13" x14ac:dyDescent="0.25">
      <c r="A870" s="1">
        <v>41522</v>
      </c>
      <c r="B870" s="40" t="s">
        <v>9</v>
      </c>
      <c r="C870" s="40" t="s">
        <v>191</v>
      </c>
      <c r="D870" s="40" t="s">
        <v>155</v>
      </c>
      <c r="E870" s="40" t="s">
        <v>10</v>
      </c>
      <c r="F870" s="40">
        <v>0.8</v>
      </c>
      <c r="G870" s="40">
        <v>4</v>
      </c>
      <c r="H870" s="40">
        <v>61</v>
      </c>
      <c r="I870" s="40">
        <v>1.1599999999999999</v>
      </c>
      <c r="L870" s="40" t="str">
        <f>IF(LEFT(C870,1)="[",MID(C870,2,SEARCH("]",C870)-2),IF(LEFT(C870,1)="""",MID(C870,2,SEARCH("""",C870,2)-2),C870))</f>
        <v>carros Onyx</v>
      </c>
      <c r="M870">
        <f>WEEKNUM(A870,2)</f>
        <v>36</v>
      </c>
    </row>
    <row r="871" spans="1:13" x14ac:dyDescent="0.25">
      <c r="A871" s="1">
        <v>41515</v>
      </c>
      <c r="B871" s="40" t="s">
        <v>9</v>
      </c>
      <c r="C871" s="40" t="s">
        <v>191</v>
      </c>
      <c r="D871" s="40" t="s">
        <v>155</v>
      </c>
      <c r="E871" s="40" t="s">
        <v>10</v>
      </c>
      <c r="F871" s="40">
        <v>0.8</v>
      </c>
      <c r="G871" s="40">
        <v>9</v>
      </c>
      <c r="H871" s="40">
        <v>107</v>
      </c>
      <c r="I871" s="40">
        <v>3.52</v>
      </c>
      <c r="L871" s="40" t="str">
        <f>IF(LEFT(C871,1)="[",MID(C871,2,SEARCH("]",C871)-2),IF(LEFT(C871,1)="""",MID(C871,2,SEARCH("""",C871,2)-2),C871))</f>
        <v>carros Onyx</v>
      </c>
      <c r="M871">
        <f>WEEKNUM(A871,2)</f>
        <v>35</v>
      </c>
    </row>
    <row r="872" spans="1:13" x14ac:dyDescent="0.25">
      <c r="A872" s="1">
        <v>41540</v>
      </c>
      <c r="B872" s="40" t="s">
        <v>9</v>
      </c>
      <c r="C872" s="40" t="s">
        <v>191</v>
      </c>
      <c r="D872" s="40" t="s">
        <v>155</v>
      </c>
      <c r="E872" s="40" t="s">
        <v>10</v>
      </c>
      <c r="F872" s="40">
        <v>0.8</v>
      </c>
      <c r="G872" s="40">
        <v>1</v>
      </c>
      <c r="H872" s="40">
        <v>76</v>
      </c>
      <c r="I872" s="40">
        <v>0.22</v>
      </c>
      <c r="L872" s="40" t="str">
        <f>IF(LEFT(C872,1)="[",MID(C872,2,SEARCH("]",C872)-2),IF(LEFT(C872,1)="""",MID(C872,2,SEARCH("""",C872,2)-2),C872))</f>
        <v>carros Onyx</v>
      </c>
      <c r="M872">
        <f>WEEKNUM(A872,2)</f>
        <v>39</v>
      </c>
    </row>
    <row r="873" spans="1:13" x14ac:dyDescent="0.25">
      <c r="A873" s="1">
        <v>41521</v>
      </c>
      <c r="B873" s="40" t="s">
        <v>9</v>
      </c>
      <c r="C873" s="40" t="s">
        <v>191</v>
      </c>
      <c r="D873" s="40" t="s">
        <v>155</v>
      </c>
      <c r="E873" s="40" t="s">
        <v>10</v>
      </c>
      <c r="F873" s="40">
        <v>0.8</v>
      </c>
      <c r="G873" s="40">
        <v>1</v>
      </c>
      <c r="H873" s="40">
        <v>76</v>
      </c>
      <c r="I873" s="40">
        <v>0.5</v>
      </c>
      <c r="L873" s="40" t="str">
        <f>IF(LEFT(C873,1)="[",MID(C873,2,SEARCH("]",C873)-2),IF(LEFT(C873,1)="""",MID(C873,2,SEARCH("""",C873,2)-2),C873))</f>
        <v>carros Onyx</v>
      </c>
      <c r="M873">
        <f>WEEKNUM(A873,2)</f>
        <v>36</v>
      </c>
    </row>
    <row r="874" spans="1:13" x14ac:dyDescent="0.25">
      <c r="A874" s="1">
        <v>41535</v>
      </c>
      <c r="B874" s="40" t="s">
        <v>9</v>
      </c>
      <c r="C874" s="40" t="s">
        <v>191</v>
      </c>
      <c r="D874" s="40" t="s">
        <v>155</v>
      </c>
      <c r="E874" s="40" t="s">
        <v>10</v>
      </c>
      <c r="F874" s="40">
        <v>0.8</v>
      </c>
      <c r="G874" s="40">
        <v>8</v>
      </c>
      <c r="H874" s="40">
        <v>86</v>
      </c>
      <c r="I874" s="40">
        <v>4.91</v>
      </c>
      <c r="L874" s="40" t="str">
        <f>IF(LEFT(C874,1)="[",MID(C874,2,SEARCH("]",C874)-2),IF(LEFT(C874,1)="""",MID(C874,2,SEARCH("""",C874,2)-2),C874))</f>
        <v>carros Onyx</v>
      </c>
      <c r="M874">
        <f>WEEKNUM(A874,2)</f>
        <v>38</v>
      </c>
    </row>
    <row r="875" spans="1:13" x14ac:dyDescent="0.25">
      <c r="A875" s="1">
        <v>41543</v>
      </c>
      <c r="B875" s="40" t="s">
        <v>9</v>
      </c>
      <c r="C875" s="40" t="s">
        <v>191</v>
      </c>
      <c r="D875" s="40" t="s">
        <v>155</v>
      </c>
      <c r="E875" s="40" t="s">
        <v>10</v>
      </c>
      <c r="F875" s="40">
        <v>0.8</v>
      </c>
      <c r="G875" s="40">
        <v>4</v>
      </c>
      <c r="H875" s="40">
        <v>46</v>
      </c>
      <c r="I875" s="40">
        <v>2.27</v>
      </c>
      <c r="L875" s="40" t="str">
        <f>IF(LEFT(C875,1)="[",MID(C875,2,SEARCH("]",C875)-2),IF(LEFT(C875,1)="""",MID(C875,2,SEARCH("""",C875,2)-2),C875))</f>
        <v>carros Onyx</v>
      </c>
      <c r="M875">
        <f>WEEKNUM(A875,2)</f>
        <v>39</v>
      </c>
    </row>
    <row r="876" spans="1:13" x14ac:dyDescent="0.25">
      <c r="A876" s="1">
        <v>41523</v>
      </c>
      <c r="B876" s="40" t="s">
        <v>9</v>
      </c>
      <c r="C876" s="40" t="s">
        <v>191</v>
      </c>
      <c r="D876" s="40" t="s">
        <v>155</v>
      </c>
      <c r="E876" s="40" t="s">
        <v>10</v>
      </c>
      <c r="F876" s="40">
        <v>0.8</v>
      </c>
      <c r="G876" s="40">
        <v>1</v>
      </c>
      <c r="H876" s="40">
        <v>76</v>
      </c>
      <c r="I876" s="40">
        <v>0.11</v>
      </c>
      <c r="L876" s="40" t="str">
        <f>IF(LEFT(C876,1)="[",MID(C876,2,SEARCH("]",C876)-2),IF(LEFT(C876,1)="""",MID(C876,2,SEARCH("""",C876,2)-2),C876))</f>
        <v>carros Onyx</v>
      </c>
      <c r="M876">
        <f>WEEKNUM(A876,2)</f>
        <v>36</v>
      </c>
    </row>
    <row r="877" spans="1:13" x14ac:dyDescent="0.25">
      <c r="A877" s="1">
        <v>41528</v>
      </c>
      <c r="B877" s="40" t="s">
        <v>9</v>
      </c>
      <c r="C877" s="40" t="s">
        <v>191</v>
      </c>
      <c r="D877" s="40" t="s">
        <v>155</v>
      </c>
      <c r="E877" s="40" t="s">
        <v>10</v>
      </c>
      <c r="F877" s="40">
        <v>0.8</v>
      </c>
      <c r="G877" s="40">
        <v>8</v>
      </c>
      <c r="H877" s="40">
        <v>62</v>
      </c>
      <c r="I877" s="40">
        <v>2.5099999999999998</v>
      </c>
      <c r="L877" s="40" t="str">
        <f>IF(LEFT(C877,1)="[",MID(C877,2,SEARCH("]",C877)-2),IF(LEFT(C877,1)="""",MID(C877,2,SEARCH("""",C877,2)-2),C877))</f>
        <v>carros Onyx</v>
      </c>
      <c r="M877">
        <f>WEEKNUM(A877,2)</f>
        <v>37</v>
      </c>
    </row>
    <row r="878" spans="1:13" x14ac:dyDescent="0.25">
      <c r="A878" s="1">
        <v>41536</v>
      </c>
      <c r="B878" s="40" t="s">
        <v>9</v>
      </c>
      <c r="C878" s="40" t="s">
        <v>191</v>
      </c>
      <c r="D878" s="40" t="s">
        <v>155</v>
      </c>
      <c r="E878" s="40" t="s">
        <v>10</v>
      </c>
      <c r="F878" s="40">
        <v>0.8</v>
      </c>
      <c r="G878" s="40">
        <v>3</v>
      </c>
      <c r="H878" s="40">
        <v>71</v>
      </c>
      <c r="I878" s="40">
        <v>0.81</v>
      </c>
      <c r="L878" s="40" t="str">
        <f>IF(LEFT(C878,1)="[",MID(C878,2,SEARCH("]",C878)-2),IF(LEFT(C878,1)="""",MID(C878,2,SEARCH("""",C878,2)-2),C878))</f>
        <v>carros Onyx</v>
      </c>
      <c r="M878">
        <f>WEEKNUM(A878,2)</f>
        <v>38</v>
      </c>
    </row>
    <row r="879" spans="1:13" x14ac:dyDescent="0.25">
      <c r="A879" s="1">
        <v>41537</v>
      </c>
      <c r="B879" s="40" t="s">
        <v>9</v>
      </c>
      <c r="C879" s="40" t="s">
        <v>191</v>
      </c>
      <c r="D879" s="40" t="s">
        <v>155</v>
      </c>
      <c r="E879" s="40" t="s">
        <v>10</v>
      </c>
      <c r="F879" s="40">
        <v>0.8</v>
      </c>
      <c r="G879" s="40">
        <v>2</v>
      </c>
      <c r="H879" s="40">
        <v>58</v>
      </c>
      <c r="I879" s="40">
        <v>0.93</v>
      </c>
      <c r="L879" s="40" t="str">
        <f>IF(LEFT(C879,1)="[",MID(C879,2,SEARCH("]",C879)-2),IF(LEFT(C879,1)="""",MID(C879,2,SEARCH("""",C879,2)-2),C879))</f>
        <v>carros Onyx</v>
      </c>
      <c r="M879">
        <f>WEEKNUM(A879,2)</f>
        <v>38</v>
      </c>
    </row>
    <row r="880" spans="1:13" x14ac:dyDescent="0.25">
      <c r="A880" s="1">
        <v>41542</v>
      </c>
      <c r="B880" s="40" t="s">
        <v>9</v>
      </c>
      <c r="C880" s="40" t="s">
        <v>191</v>
      </c>
      <c r="D880" s="40" t="s">
        <v>155</v>
      </c>
      <c r="E880" s="40" t="s">
        <v>10</v>
      </c>
      <c r="F880" s="40">
        <v>0.8</v>
      </c>
      <c r="G880" s="40">
        <v>3</v>
      </c>
      <c r="H880" s="40">
        <v>51</v>
      </c>
      <c r="I880" s="40">
        <v>1.77</v>
      </c>
      <c r="L880" s="40" t="str">
        <f>IF(LEFT(C880,1)="[",MID(C880,2,SEARCH("]",C880)-2),IF(LEFT(C880,1)="""",MID(C880,2,SEARCH("""",C880,2)-2),C880))</f>
        <v>carros Onyx</v>
      </c>
      <c r="M880">
        <f>WEEKNUM(A880,2)</f>
        <v>39</v>
      </c>
    </row>
    <row r="881" spans="1:13" x14ac:dyDescent="0.25">
      <c r="A881" s="1">
        <v>41532</v>
      </c>
      <c r="B881" s="40" t="s">
        <v>9</v>
      </c>
      <c r="C881" s="40" t="s">
        <v>191</v>
      </c>
      <c r="D881" s="40" t="s">
        <v>155</v>
      </c>
      <c r="E881" s="40" t="s">
        <v>10</v>
      </c>
      <c r="F881" s="40">
        <v>0.8</v>
      </c>
      <c r="G881" s="40">
        <v>1</v>
      </c>
      <c r="H881" s="40">
        <v>61</v>
      </c>
      <c r="I881" s="40">
        <v>0.26</v>
      </c>
      <c r="L881" s="40" t="str">
        <f>IF(LEFT(C881,1)="[",MID(C881,2,SEARCH("]",C881)-2),IF(LEFT(C881,1)="""",MID(C881,2,SEARCH("""",C881,2)-2),C881))</f>
        <v>carros Onyx</v>
      </c>
      <c r="M881">
        <f>WEEKNUM(A881,2)</f>
        <v>37</v>
      </c>
    </row>
    <row r="882" spans="1:13" x14ac:dyDescent="0.25">
      <c r="A882" s="1">
        <v>41525</v>
      </c>
      <c r="B882" s="40" t="s">
        <v>9</v>
      </c>
      <c r="C882" s="40" t="s">
        <v>191</v>
      </c>
      <c r="D882" s="40" t="s">
        <v>155</v>
      </c>
      <c r="E882" s="40" t="s">
        <v>10</v>
      </c>
      <c r="F882" s="40">
        <v>0.8</v>
      </c>
      <c r="G882" s="40">
        <v>5</v>
      </c>
      <c r="H882" s="40">
        <v>73</v>
      </c>
      <c r="I882" s="40">
        <v>1.67</v>
      </c>
      <c r="L882" s="40" t="str">
        <f>IF(LEFT(C882,1)="[",MID(C882,2,SEARCH("]",C882)-2),IF(LEFT(C882,1)="""",MID(C882,2,SEARCH("""",C882,2)-2),C882))</f>
        <v>carros Onyx</v>
      </c>
      <c r="M882">
        <f>WEEKNUM(A882,2)</f>
        <v>36</v>
      </c>
    </row>
    <row r="883" spans="1:13" x14ac:dyDescent="0.25">
      <c r="A883" s="1">
        <v>41520</v>
      </c>
      <c r="B883" s="40" t="s">
        <v>9</v>
      </c>
      <c r="C883" s="40" t="s">
        <v>191</v>
      </c>
      <c r="D883" s="40" t="s">
        <v>155</v>
      </c>
      <c r="E883" s="40" t="s">
        <v>10</v>
      </c>
      <c r="F883" s="40">
        <v>0.8</v>
      </c>
      <c r="G883" s="40">
        <v>6</v>
      </c>
      <c r="H883" s="40">
        <v>130</v>
      </c>
      <c r="I883" s="40">
        <v>2.87</v>
      </c>
      <c r="L883" s="40" t="str">
        <f>IF(LEFT(C883,1)="[",MID(C883,2,SEARCH("]",C883)-2),IF(LEFT(C883,1)="""",MID(C883,2,SEARCH("""",C883,2)-2),C883))</f>
        <v>carros Onyx</v>
      </c>
      <c r="M883">
        <f>WEEKNUM(A883,2)</f>
        <v>36</v>
      </c>
    </row>
    <row r="884" spans="1:13" x14ac:dyDescent="0.25">
      <c r="A884" s="1">
        <v>41530</v>
      </c>
      <c r="B884" s="40" t="s">
        <v>9</v>
      </c>
      <c r="C884" s="40" t="s">
        <v>191</v>
      </c>
      <c r="D884" s="40" t="s">
        <v>155</v>
      </c>
      <c r="E884" s="40" t="s">
        <v>10</v>
      </c>
      <c r="F884" s="40">
        <v>0.8</v>
      </c>
      <c r="G884" s="40">
        <v>7</v>
      </c>
      <c r="H884" s="40">
        <v>71</v>
      </c>
      <c r="I884" s="40">
        <v>1.23</v>
      </c>
      <c r="L884" s="40" t="str">
        <f>IF(LEFT(C884,1)="[",MID(C884,2,SEARCH("]",C884)-2),IF(LEFT(C884,1)="""",MID(C884,2,SEARCH("""",C884,2)-2),C884))</f>
        <v>carros Onyx</v>
      </c>
      <c r="M884">
        <f>WEEKNUM(A884,2)</f>
        <v>37</v>
      </c>
    </row>
    <row r="885" spans="1:13" x14ac:dyDescent="0.25">
      <c r="A885" s="1">
        <v>41544</v>
      </c>
      <c r="B885" s="40" t="s">
        <v>9</v>
      </c>
      <c r="C885" s="40" t="s">
        <v>191</v>
      </c>
      <c r="D885" s="40" t="s">
        <v>155</v>
      </c>
      <c r="E885" s="40" t="s">
        <v>10</v>
      </c>
      <c r="F885" s="40">
        <v>0.8</v>
      </c>
      <c r="G885" s="40">
        <v>4</v>
      </c>
      <c r="H885" s="40">
        <v>60</v>
      </c>
      <c r="I885" s="40">
        <v>1.19</v>
      </c>
      <c r="L885" s="40" t="str">
        <f>IF(LEFT(C885,1)="[",MID(C885,2,SEARCH("]",C885)-2),IF(LEFT(C885,1)="""",MID(C885,2,SEARCH("""",C885,2)-2),C885))</f>
        <v>carros Onyx</v>
      </c>
      <c r="M885">
        <f>WEEKNUM(A885,2)</f>
        <v>39</v>
      </c>
    </row>
    <row r="886" spans="1:13" x14ac:dyDescent="0.25">
      <c r="A886" s="1">
        <v>41533</v>
      </c>
      <c r="B886" s="40" t="s">
        <v>9</v>
      </c>
      <c r="C886" s="40" t="s">
        <v>191</v>
      </c>
      <c r="D886" s="40" t="s">
        <v>155</v>
      </c>
      <c r="E886" s="40" t="s">
        <v>10</v>
      </c>
      <c r="F886" s="40">
        <v>0.8</v>
      </c>
      <c r="G886" s="40">
        <v>13</v>
      </c>
      <c r="H886" s="40">
        <v>82</v>
      </c>
      <c r="I886" s="40">
        <v>5.36</v>
      </c>
      <c r="L886" s="40" t="str">
        <f>IF(LEFT(C886,1)="[",MID(C886,2,SEARCH("]",C886)-2),IF(LEFT(C886,1)="""",MID(C886,2,SEARCH("""",C886,2)-2),C886))</f>
        <v>carros Onyx</v>
      </c>
      <c r="M886">
        <f>WEEKNUM(A886,2)</f>
        <v>38</v>
      </c>
    </row>
    <row r="887" spans="1:13" x14ac:dyDescent="0.25">
      <c r="A887" s="1">
        <v>41519</v>
      </c>
      <c r="B887" s="40" t="s">
        <v>9</v>
      </c>
      <c r="C887" s="40" t="s">
        <v>191</v>
      </c>
      <c r="D887" s="40" t="s">
        <v>155</v>
      </c>
      <c r="E887" s="40" t="s">
        <v>10</v>
      </c>
      <c r="F887" s="40">
        <v>0.8</v>
      </c>
      <c r="G887" s="40">
        <v>5</v>
      </c>
      <c r="H887" s="40">
        <v>122</v>
      </c>
      <c r="I887" s="40">
        <v>2.2799999999999998</v>
      </c>
      <c r="L887" s="40" t="str">
        <f>IF(LEFT(C887,1)="[",MID(C887,2,SEARCH("]",C887)-2),IF(LEFT(C887,1)="""",MID(C887,2,SEARCH("""",C887,2)-2),C887))</f>
        <v>carros Onyx</v>
      </c>
      <c r="M887">
        <f>WEEKNUM(A887,2)</f>
        <v>36</v>
      </c>
    </row>
    <row r="888" spans="1:13" x14ac:dyDescent="0.25">
      <c r="A888" s="1">
        <v>41534</v>
      </c>
      <c r="B888" s="40" t="s">
        <v>9</v>
      </c>
      <c r="C888" s="40" t="s">
        <v>191</v>
      </c>
      <c r="D888" s="40" t="s">
        <v>155</v>
      </c>
      <c r="E888" s="40" t="s">
        <v>10</v>
      </c>
      <c r="F888" s="40">
        <v>0.8</v>
      </c>
      <c r="G888" s="40">
        <v>4</v>
      </c>
      <c r="H888" s="40">
        <v>93</v>
      </c>
      <c r="I888" s="40">
        <v>2.13</v>
      </c>
      <c r="L888" s="40" t="str">
        <f>IF(LEFT(C888,1)="[",MID(C888,2,SEARCH("]",C888)-2),IF(LEFT(C888,1)="""",MID(C888,2,SEARCH("""",C888,2)-2),C888))</f>
        <v>carros Onyx</v>
      </c>
      <c r="M888">
        <f>WEEKNUM(A888,2)</f>
        <v>38</v>
      </c>
    </row>
    <row r="889" spans="1:13" x14ac:dyDescent="0.25">
      <c r="A889" s="1">
        <v>41541</v>
      </c>
      <c r="B889" s="40" t="s">
        <v>9</v>
      </c>
      <c r="C889" s="40" t="s">
        <v>191</v>
      </c>
      <c r="D889" s="40" t="s">
        <v>155</v>
      </c>
      <c r="E889" s="40" t="s">
        <v>10</v>
      </c>
      <c r="F889" s="40">
        <v>0.8</v>
      </c>
      <c r="G889" s="40">
        <v>4</v>
      </c>
      <c r="H889" s="40">
        <v>75</v>
      </c>
      <c r="I889" s="40">
        <v>2.25</v>
      </c>
      <c r="L889" s="40" t="str">
        <f>IF(LEFT(C889,1)="[",MID(C889,2,SEARCH("]",C889)-2),IF(LEFT(C889,1)="""",MID(C889,2,SEARCH("""",C889,2)-2),C889))</f>
        <v>carros Onyx</v>
      </c>
      <c r="M889">
        <f>WEEKNUM(A889,2)</f>
        <v>39</v>
      </c>
    </row>
    <row r="890" spans="1:13" x14ac:dyDescent="0.25">
      <c r="A890" s="1">
        <v>41526</v>
      </c>
      <c r="B890" s="40" t="s">
        <v>9</v>
      </c>
      <c r="C890" s="40" t="s">
        <v>191</v>
      </c>
      <c r="D890" s="40" t="s">
        <v>155</v>
      </c>
      <c r="E890" s="40" t="s">
        <v>10</v>
      </c>
      <c r="F890" s="40">
        <v>0.8</v>
      </c>
      <c r="G890" s="40">
        <v>4</v>
      </c>
      <c r="H890" s="40">
        <v>87</v>
      </c>
      <c r="I890" s="40">
        <v>1.89</v>
      </c>
      <c r="L890" s="40" t="str">
        <f>IF(LEFT(C890,1)="[",MID(C890,2,SEARCH("]",C890)-2),IF(LEFT(C890,1)="""",MID(C890,2,SEARCH("""",C890,2)-2),C890))</f>
        <v>carros Onyx</v>
      </c>
      <c r="M890">
        <f>WEEKNUM(A890,2)</f>
        <v>37</v>
      </c>
    </row>
    <row r="891" spans="1:13" x14ac:dyDescent="0.25">
      <c r="A891" s="1">
        <v>41516</v>
      </c>
      <c r="B891" s="40" t="s">
        <v>9</v>
      </c>
      <c r="C891" s="40" t="s">
        <v>191</v>
      </c>
      <c r="D891" s="40" t="s">
        <v>155</v>
      </c>
      <c r="E891" s="40" t="s">
        <v>10</v>
      </c>
      <c r="F891" s="40">
        <v>0.8</v>
      </c>
      <c r="G891" s="40">
        <v>9</v>
      </c>
      <c r="H891" s="40">
        <v>114</v>
      </c>
      <c r="I891" s="40">
        <v>4.28</v>
      </c>
      <c r="L891" s="40" t="str">
        <f>IF(LEFT(C891,1)="[",MID(C891,2,SEARCH("]",C891)-2),IF(LEFT(C891,1)="""",MID(C891,2,SEARCH("""",C891,2)-2),C891))</f>
        <v>carros Onyx</v>
      </c>
      <c r="M891">
        <f>WEEKNUM(A891,2)</f>
        <v>35</v>
      </c>
    </row>
    <row r="892" spans="1:13" x14ac:dyDescent="0.25">
      <c r="A892" s="1">
        <v>41518</v>
      </c>
      <c r="B892" s="40" t="s">
        <v>9</v>
      </c>
      <c r="C892" s="40" t="s">
        <v>191</v>
      </c>
      <c r="D892" s="40" t="s">
        <v>155</v>
      </c>
      <c r="E892" s="40" t="s">
        <v>10</v>
      </c>
      <c r="F892" s="40">
        <v>0.8</v>
      </c>
      <c r="G892" s="40">
        <v>11</v>
      </c>
      <c r="H892" s="40">
        <v>117</v>
      </c>
      <c r="I892" s="40">
        <v>4.7</v>
      </c>
      <c r="L892" s="40" t="str">
        <f>IF(LEFT(C892,1)="[",MID(C892,2,SEARCH("]",C892)-2),IF(LEFT(C892,1)="""",MID(C892,2,SEARCH("""",C892,2)-2),C892))</f>
        <v>carros Onyx</v>
      </c>
      <c r="M892">
        <f>WEEKNUM(A892,2)</f>
        <v>35</v>
      </c>
    </row>
    <row r="893" spans="1:13" x14ac:dyDescent="0.25">
      <c r="A893" s="1">
        <v>41529</v>
      </c>
      <c r="B893" s="40" t="s">
        <v>9</v>
      </c>
      <c r="C893" s="40" t="s">
        <v>191</v>
      </c>
      <c r="D893" s="40" t="s">
        <v>155</v>
      </c>
      <c r="E893" s="40" t="s">
        <v>10</v>
      </c>
      <c r="F893" s="40">
        <v>0.8</v>
      </c>
      <c r="G893" s="40">
        <v>8</v>
      </c>
      <c r="H893" s="40">
        <v>85</v>
      </c>
      <c r="I893" s="40">
        <v>2.4</v>
      </c>
      <c r="L893" s="40" t="str">
        <f>IF(LEFT(C893,1)="[",MID(C893,2,SEARCH("]",C893)-2),IF(LEFT(C893,1)="""",MID(C893,2,SEARCH("""",C893,2)-2),C893))</f>
        <v>carros Onyx</v>
      </c>
      <c r="M893">
        <f>WEEKNUM(A893,2)</f>
        <v>37</v>
      </c>
    </row>
    <row r="894" spans="1:13" x14ac:dyDescent="0.25">
      <c r="A894" s="1">
        <v>41538</v>
      </c>
      <c r="B894" s="40" t="s">
        <v>9</v>
      </c>
      <c r="C894" s="40" t="s">
        <v>191</v>
      </c>
      <c r="D894" s="40" t="s">
        <v>155</v>
      </c>
      <c r="E894" s="40" t="s">
        <v>10</v>
      </c>
      <c r="F894" s="40">
        <v>0.8</v>
      </c>
      <c r="G894" s="40">
        <v>3</v>
      </c>
      <c r="H894" s="40">
        <v>30</v>
      </c>
      <c r="I894" s="40">
        <v>1.78</v>
      </c>
      <c r="L894" s="40" t="str">
        <f>IF(LEFT(C894,1)="[",MID(C894,2,SEARCH("]",C894)-2),IF(LEFT(C894,1)="""",MID(C894,2,SEARCH("""",C894,2)-2),C894))</f>
        <v>carros Onyx</v>
      </c>
      <c r="M894">
        <f>WEEKNUM(A894,2)</f>
        <v>38</v>
      </c>
    </row>
    <row r="895" spans="1:13" x14ac:dyDescent="0.25">
      <c r="A895" s="1">
        <v>41524</v>
      </c>
      <c r="B895" s="40" t="s">
        <v>9</v>
      </c>
      <c r="C895" s="40" t="s">
        <v>191</v>
      </c>
      <c r="D895" s="40" t="s">
        <v>155</v>
      </c>
      <c r="E895" s="40" t="s">
        <v>10</v>
      </c>
      <c r="F895" s="40">
        <v>0.8</v>
      </c>
      <c r="G895" s="40">
        <v>4</v>
      </c>
      <c r="H895" s="40">
        <v>63</v>
      </c>
      <c r="I895" s="40">
        <v>1.3</v>
      </c>
      <c r="L895" s="40" t="str">
        <f>IF(LEFT(C895,1)="[",MID(C895,2,SEARCH("]",C895)-2),IF(LEFT(C895,1)="""",MID(C895,2,SEARCH("""",C895,2)-2),C895))</f>
        <v>carros Onyx</v>
      </c>
      <c r="M895">
        <f>WEEKNUM(A895,2)</f>
        <v>36</v>
      </c>
    </row>
    <row r="896" spans="1:13" x14ac:dyDescent="0.25">
      <c r="A896" s="1">
        <v>41514</v>
      </c>
      <c r="B896" s="40" t="s">
        <v>9</v>
      </c>
      <c r="C896" s="40" t="s">
        <v>191</v>
      </c>
      <c r="D896" s="40" t="s">
        <v>155</v>
      </c>
      <c r="E896" s="40" t="s">
        <v>10</v>
      </c>
      <c r="F896" s="40">
        <v>0.8</v>
      </c>
      <c r="G896" s="40">
        <v>6</v>
      </c>
      <c r="H896" s="40">
        <v>64</v>
      </c>
      <c r="I896" s="40">
        <v>2.74</v>
      </c>
      <c r="L896" s="40" t="str">
        <f>IF(LEFT(C896,1)="[",MID(C896,2,SEARCH("]",C896)-2),IF(LEFT(C896,1)="""",MID(C896,2,SEARCH("""",C896,2)-2),C896))</f>
        <v>carros Onyx</v>
      </c>
      <c r="M896">
        <f>WEEKNUM(A896,2)</f>
        <v>35</v>
      </c>
    </row>
    <row r="897" spans="1:13" x14ac:dyDescent="0.25">
      <c r="A897" s="1">
        <v>41539</v>
      </c>
      <c r="B897" s="40" t="s">
        <v>9</v>
      </c>
      <c r="C897" s="40" t="s">
        <v>191</v>
      </c>
      <c r="D897" s="40" t="s">
        <v>155</v>
      </c>
      <c r="E897" s="40" t="s">
        <v>10</v>
      </c>
      <c r="F897" s="40">
        <v>0.8</v>
      </c>
      <c r="G897" s="40">
        <v>3</v>
      </c>
      <c r="H897" s="40">
        <v>37</v>
      </c>
      <c r="I897" s="40">
        <v>1.32</v>
      </c>
      <c r="L897" s="40" t="str">
        <f>IF(LEFT(C897,1)="[",MID(C897,2,SEARCH("]",C897)-2),IF(LEFT(C897,1)="""",MID(C897,2,SEARCH("""",C897,2)-2),C897))</f>
        <v>carros Onyx</v>
      </c>
      <c r="M897">
        <f>WEEKNUM(A897,2)</f>
        <v>38</v>
      </c>
    </row>
    <row r="898" spans="1:13" x14ac:dyDescent="0.25">
      <c r="A898" s="1">
        <v>41517</v>
      </c>
      <c r="B898" s="40" t="s">
        <v>9</v>
      </c>
      <c r="C898" s="40" t="s">
        <v>191</v>
      </c>
      <c r="D898" s="40" t="s">
        <v>155</v>
      </c>
      <c r="E898" s="40" t="s">
        <v>10</v>
      </c>
      <c r="F898" s="40">
        <v>0.8</v>
      </c>
      <c r="G898" s="40">
        <v>8</v>
      </c>
      <c r="H898" s="40">
        <v>91</v>
      </c>
      <c r="I898" s="40">
        <v>3.54</v>
      </c>
      <c r="L898" s="40" t="str">
        <f>IF(LEFT(C898,1)="[",MID(C898,2,SEARCH("]",C898)-2),IF(LEFT(C898,1)="""",MID(C898,2,SEARCH("""",C898,2)-2),C898))</f>
        <v>carros Onyx</v>
      </c>
      <c r="M898">
        <f>WEEKNUM(A898,2)</f>
        <v>35</v>
      </c>
    </row>
    <row r="899" spans="1:13" x14ac:dyDescent="0.25">
      <c r="A899" s="1">
        <v>41527</v>
      </c>
      <c r="B899" s="40" t="s">
        <v>9</v>
      </c>
      <c r="C899" s="40" t="s">
        <v>191</v>
      </c>
      <c r="D899" s="40" t="s">
        <v>155</v>
      </c>
      <c r="E899" s="40" t="s">
        <v>10</v>
      </c>
      <c r="F899" s="40">
        <v>0.8</v>
      </c>
      <c r="G899" s="40">
        <v>5</v>
      </c>
      <c r="H899" s="40">
        <v>63</v>
      </c>
      <c r="I899" s="40">
        <v>1.79</v>
      </c>
      <c r="L899" s="40" t="str">
        <f>IF(LEFT(C899,1)="[",MID(C899,2,SEARCH("]",C899)-2),IF(LEFT(C899,1)="""",MID(C899,2,SEARCH("""",C899,2)-2),C899))</f>
        <v>carros Onyx</v>
      </c>
      <c r="M899">
        <f>WEEKNUM(A899,2)</f>
        <v>37</v>
      </c>
    </row>
    <row r="900" spans="1:13" x14ac:dyDescent="0.25">
      <c r="A900" s="1">
        <v>41546</v>
      </c>
      <c r="B900" s="40" t="s">
        <v>9</v>
      </c>
      <c r="C900" s="40" t="s">
        <v>191</v>
      </c>
      <c r="D900" s="40" t="s">
        <v>155</v>
      </c>
      <c r="E900" s="40" t="s">
        <v>10</v>
      </c>
      <c r="F900" s="40">
        <v>0.8</v>
      </c>
      <c r="G900" s="40">
        <v>2</v>
      </c>
      <c r="H900" s="40">
        <v>44</v>
      </c>
      <c r="I900" s="40">
        <v>1</v>
      </c>
      <c r="L900" s="40" t="str">
        <f>IF(LEFT(C900,1)="[",MID(C900,2,SEARCH("]",C900)-2),IF(LEFT(C900,1)="""",MID(C900,2,SEARCH("""",C900,2)-2),C900))</f>
        <v>carros Onyx</v>
      </c>
      <c r="M900">
        <f>WEEKNUM(A900,2)</f>
        <v>39</v>
      </c>
    </row>
    <row r="901" spans="1:13" x14ac:dyDescent="0.25">
      <c r="A901" s="1">
        <v>41545</v>
      </c>
      <c r="B901" s="40" t="s">
        <v>9</v>
      </c>
      <c r="C901" s="40" t="s">
        <v>191</v>
      </c>
      <c r="D901" s="40" t="s">
        <v>155</v>
      </c>
      <c r="E901" s="40" t="s">
        <v>10</v>
      </c>
      <c r="F901" s="40">
        <v>0.8</v>
      </c>
      <c r="G901" s="40">
        <v>0</v>
      </c>
      <c r="H901" s="40">
        <v>42</v>
      </c>
      <c r="I901" s="40">
        <v>0</v>
      </c>
      <c r="L901" s="40" t="str">
        <f>IF(LEFT(C901,1)="[",MID(C901,2,SEARCH("]",C901)-2),IF(LEFT(C901,1)="""",MID(C901,2,SEARCH("""",C901,2)-2),C901))</f>
        <v>carros Onyx</v>
      </c>
      <c r="M901">
        <f>WEEKNUM(A901,2)</f>
        <v>39</v>
      </c>
    </row>
    <row r="902" spans="1:13" x14ac:dyDescent="0.25">
      <c r="A902" s="1">
        <v>41519</v>
      </c>
      <c r="B902" s="40" t="s">
        <v>9</v>
      </c>
      <c r="C902" s="40" t="s">
        <v>244</v>
      </c>
      <c r="D902" s="40" t="s">
        <v>106</v>
      </c>
      <c r="E902" s="40" t="s">
        <v>10</v>
      </c>
      <c r="F902" s="40">
        <v>0.8</v>
      </c>
      <c r="G902" s="40">
        <v>0</v>
      </c>
      <c r="H902" s="40">
        <v>1</v>
      </c>
      <c r="I902" s="40">
        <v>0</v>
      </c>
      <c r="L902" s="40" t="str">
        <f>IF(LEFT(C902,1)="[",MID(C902,2,SEARCH("]",C902)-2),IF(LEFT(C902,1)="""",MID(C902,2,SEARCH("""",C902,2)-2),C902))</f>
        <v>comercial novo Onix</v>
      </c>
      <c r="M902">
        <f>WEEKNUM(A902,2)</f>
        <v>36</v>
      </c>
    </row>
    <row r="903" spans="1:13" x14ac:dyDescent="0.25">
      <c r="A903" s="1">
        <v>41545</v>
      </c>
      <c r="B903" s="40" t="s">
        <v>9</v>
      </c>
      <c r="C903" s="40" t="s">
        <v>244</v>
      </c>
      <c r="D903" s="40" t="s">
        <v>106</v>
      </c>
      <c r="E903" s="40" t="s">
        <v>10</v>
      </c>
      <c r="F903" s="40">
        <v>0.8</v>
      </c>
      <c r="G903" s="40">
        <v>0</v>
      </c>
      <c r="H903" s="40">
        <v>2</v>
      </c>
      <c r="I903" s="40">
        <v>0</v>
      </c>
      <c r="L903" s="40" t="str">
        <f>IF(LEFT(C903,1)="[",MID(C903,2,SEARCH("]",C903)-2),IF(LEFT(C903,1)="""",MID(C903,2,SEARCH("""",C903,2)-2),C903))</f>
        <v>comercial novo Onix</v>
      </c>
      <c r="M903">
        <f>WEEKNUM(A903,2)</f>
        <v>39</v>
      </c>
    </row>
    <row r="904" spans="1:13" x14ac:dyDescent="0.25">
      <c r="A904" s="1">
        <v>41542</v>
      </c>
      <c r="B904" s="40" t="s">
        <v>9</v>
      </c>
      <c r="C904" s="40" t="s">
        <v>244</v>
      </c>
      <c r="D904" s="40" t="s">
        <v>106</v>
      </c>
      <c r="E904" s="40" t="s">
        <v>10</v>
      </c>
      <c r="F904" s="40">
        <v>0.8</v>
      </c>
      <c r="G904" s="40">
        <v>0</v>
      </c>
      <c r="H904" s="40">
        <v>1</v>
      </c>
      <c r="I904" s="40">
        <v>0</v>
      </c>
      <c r="L904" s="40" t="str">
        <f>IF(LEFT(C904,1)="[",MID(C904,2,SEARCH("]",C904)-2),IF(LEFT(C904,1)="""",MID(C904,2,SEARCH("""",C904,2)-2),C904))</f>
        <v>comercial novo Onix</v>
      </c>
      <c r="M904">
        <f>WEEKNUM(A904,2)</f>
        <v>39</v>
      </c>
    </row>
    <row r="905" spans="1:13" x14ac:dyDescent="0.25">
      <c r="A905" s="1">
        <v>41528</v>
      </c>
      <c r="B905" s="40" t="s">
        <v>9</v>
      </c>
      <c r="C905" s="40" t="s">
        <v>244</v>
      </c>
      <c r="D905" s="40" t="s">
        <v>106</v>
      </c>
      <c r="E905" s="40" t="s">
        <v>10</v>
      </c>
      <c r="F905" s="40">
        <v>0.8</v>
      </c>
      <c r="G905" s="40">
        <v>0</v>
      </c>
      <c r="H905" s="40">
        <v>7</v>
      </c>
      <c r="I905" s="40">
        <v>0</v>
      </c>
      <c r="L905" s="40" t="str">
        <f>IF(LEFT(C905,1)="[",MID(C905,2,SEARCH("]",C905)-2),IF(LEFT(C905,1)="""",MID(C905,2,SEARCH("""",C905,2)-2),C905))</f>
        <v>comercial novo Onix</v>
      </c>
      <c r="M905">
        <f>WEEKNUM(A905,2)</f>
        <v>37</v>
      </c>
    </row>
    <row r="906" spans="1:13" x14ac:dyDescent="0.25">
      <c r="A906" s="1">
        <v>41520</v>
      </c>
      <c r="B906" s="40" t="s">
        <v>9</v>
      </c>
      <c r="C906" s="40" t="s">
        <v>244</v>
      </c>
      <c r="D906" s="40" t="s">
        <v>106</v>
      </c>
      <c r="E906" s="40" t="s">
        <v>10</v>
      </c>
      <c r="F906" s="40">
        <v>0.8</v>
      </c>
      <c r="G906" s="40">
        <v>0</v>
      </c>
      <c r="H906" s="40">
        <v>5</v>
      </c>
      <c r="I906" s="40">
        <v>0</v>
      </c>
      <c r="L906" s="40" t="str">
        <f>IF(LEFT(C906,1)="[",MID(C906,2,SEARCH("]",C906)-2),IF(LEFT(C906,1)="""",MID(C906,2,SEARCH("""",C906,2)-2),C906))</f>
        <v>comercial novo Onix</v>
      </c>
      <c r="M906">
        <f>WEEKNUM(A906,2)</f>
        <v>36</v>
      </c>
    </row>
    <row r="907" spans="1:13" x14ac:dyDescent="0.25">
      <c r="A907" s="1">
        <v>41529</v>
      </c>
      <c r="B907" s="40" t="s">
        <v>9</v>
      </c>
      <c r="C907" s="40" t="s">
        <v>244</v>
      </c>
      <c r="D907" s="40" t="s">
        <v>106</v>
      </c>
      <c r="E907" s="40" t="s">
        <v>10</v>
      </c>
      <c r="F907" s="40">
        <v>0.8</v>
      </c>
      <c r="G907" s="40">
        <v>0</v>
      </c>
      <c r="H907" s="40">
        <v>1</v>
      </c>
      <c r="I907" s="40">
        <v>0</v>
      </c>
      <c r="L907" s="40" t="str">
        <f>IF(LEFT(C907,1)="[",MID(C907,2,SEARCH("]",C907)-2),IF(LEFT(C907,1)="""",MID(C907,2,SEARCH("""",C907,2)-2),C907))</f>
        <v>comercial novo Onix</v>
      </c>
      <c r="M907">
        <f>WEEKNUM(A907,2)</f>
        <v>37</v>
      </c>
    </row>
    <row r="908" spans="1:13" x14ac:dyDescent="0.25">
      <c r="A908" s="1">
        <v>41522</v>
      </c>
      <c r="B908" s="40" t="s">
        <v>9</v>
      </c>
      <c r="C908" s="40" t="s">
        <v>244</v>
      </c>
      <c r="D908" s="40" t="s">
        <v>106</v>
      </c>
      <c r="E908" s="40" t="s">
        <v>10</v>
      </c>
      <c r="F908" s="40">
        <v>0.8</v>
      </c>
      <c r="G908" s="40">
        <v>0</v>
      </c>
      <c r="H908" s="40">
        <v>3</v>
      </c>
      <c r="I908" s="40">
        <v>0</v>
      </c>
      <c r="L908" s="40" t="str">
        <f>IF(LEFT(C908,1)="[",MID(C908,2,SEARCH("]",C908)-2),IF(LEFT(C908,1)="""",MID(C908,2,SEARCH("""",C908,2)-2),C908))</f>
        <v>comercial novo Onix</v>
      </c>
      <c r="M908">
        <f>WEEKNUM(A908,2)</f>
        <v>36</v>
      </c>
    </row>
    <row r="909" spans="1:13" x14ac:dyDescent="0.25">
      <c r="A909" s="1">
        <v>41531</v>
      </c>
      <c r="B909" s="40" t="s">
        <v>9</v>
      </c>
      <c r="C909" s="40" t="s">
        <v>244</v>
      </c>
      <c r="D909" s="40" t="s">
        <v>106</v>
      </c>
      <c r="E909" s="40" t="s">
        <v>10</v>
      </c>
      <c r="F909" s="40">
        <v>0.8</v>
      </c>
      <c r="G909" s="40">
        <v>0</v>
      </c>
      <c r="H909" s="40">
        <v>1</v>
      </c>
      <c r="I909" s="40">
        <v>0</v>
      </c>
      <c r="L909" s="40" t="str">
        <f>IF(LEFT(C909,1)="[",MID(C909,2,SEARCH("]",C909)-2),IF(LEFT(C909,1)="""",MID(C909,2,SEARCH("""",C909,2)-2),C909))</f>
        <v>comercial novo Onix</v>
      </c>
      <c r="M909">
        <f>WEEKNUM(A909,2)</f>
        <v>37</v>
      </c>
    </row>
    <row r="910" spans="1:13" x14ac:dyDescent="0.25">
      <c r="A910" s="1">
        <v>41527</v>
      </c>
      <c r="B910" s="40" t="s">
        <v>9</v>
      </c>
      <c r="C910" s="40" t="s">
        <v>244</v>
      </c>
      <c r="D910" s="40" t="s">
        <v>106</v>
      </c>
      <c r="E910" s="40" t="s">
        <v>10</v>
      </c>
      <c r="F910" s="40">
        <v>0.8</v>
      </c>
      <c r="G910" s="40">
        <v>0</v>
      </c>
      <c r="H910" s="40">
        <v>2</v>
      </c>
      <c r="I910" s="40">
        <v>0</v>
      </c>
      <c r="L910" s="40" t="str">
        <f>IF(LEFT(C910,1)="[",MID(C910,2,SEARCH("]",C910)-2),IF(LEFT(C910,1)="""",MID(C910,2,SEARCH("""",C910,2)-2),C910))</f>
        <v>comercial novo Onix</v>
      </c>
      <c r="M910">
        <f>WEEKNUM(A910,2)</f>
        <v>37</v>
      </c>
    </row>
    <row r="911" spans="1:13" x14ac:dyDescent="0.25">
      <c r="A911" s="1">
        <v>41526</v>
      </c>
      <c r="B911" s="40" t="s">
        <v>9</v>
      </c>
      <c r="C911" s="40" t="s">
        <v>244</v>
      </c>
      <c r="D911" s="40" t="s">
        <v>106</v>
      </c>
      <c r="E911" s="40" t="s">
        <v>10</v>
      </c>
      <c r="F911" s="40">
        <v>0.8</v>
      </c>
      <c r="G911" s="40">
        <v>0</v>
      </c>
      <c r="H911" s="40">
        <v>1</v>
      </c>
      <c r="I911" s="40">
        <v>0</v>
      </c>
      <c r="L911" s="40" t="str">
        <f>IF(LEFT(C911,1)="[",MID(C911,2,SEARCH("]",C911)-2),IF(LEFT(C911,1)="""",MID(C911,2,SEARCH("""",C911,2)-2),C911))</f>
        <v>comercial novo Onix</v>
      </c>
      <c r="M911">
        <f>WEEKNUM(A911,2)</f>
        <v>37</v>
      </c>
    </row>
    <row r="912" spans="1:13" x14ac:dyDescent="0.25">
      <c r="A912" s="1">
        <v>41521</v>
      </c>
      <c r="B912" s="40" t="s">
        <v>9</v>
      </c>
      <c r="C912" s="40" t="s">
        <v>244</v>
      </c>
      <c r="D912" s="40" t="s">
        <v>106</v>
      </c>
      <c r="E912" s="40" t="s">
        <v>10</v>
      </c>
      <c r="F912" s="40">
        <v>0.8</v>
      </c>
      <c r="G912" s="40">
        <v>1</v>
      </c>
      <c r="H912" s="40">
        <v>3</v>
      </c>
      <c r="I912" s="40">
        <v>0.46</v>
      </c>
      <c r="L912" s="40" t="str">
        <f>IF(LEFT(C912,1)="[",MID(C912,2,SEARCH("]",C912)-2),IF(LEFT(C912,1)="""",MID(C912,2,SEARCH("""",C912,2)-2),C912))</f>
        <v>comercial novo Onix</v>
      </c>
      <c r="M912">
        <f>WEEKNUM(A912,2)</f>
        <v>36</v>
      </c>
    </row>
    <row r="913" spans="1:13" x14ac:dyDescent="0.25">
      <c r="A913" s="1">
        <v>41518</v>
      </c>
      <c r="B913" s="40" t="s">
        <v>9</v>
      </c>
      <c r="C913" s="40" t="s">
        <v>244</v>
      </c>
      <c r="D913" s="40" t="s">
        <v>106</v>
      </c>
      <c r="E913" s="40" t="s">
        <v>10</v>
      </c>
      <c r="F913" s="40">
        <v>0.8</v>
      </c>
      <c r="G913" s="40">
        <v>0</v>
      </c>
      <c r="H913" s="40">
        <v>1</v>
      </c>
      <c r="I913" s="40">
        <v>0</v>
      </c>
      <c r="L913" s="40" t="str">
        <f>IF(LEFT(C913,1)="[",MID(C913,2,SEARCH("]",C913)-2),IF(LEFT(C913,1)="""",MID(C913,2,SEARCH("""",C913,2)-2),C913))</f>
        <v>comercial novo Onix</v>
      </c>
      <c r="M913">
        <f>WEEKNUM(A913,2)</f>
        <v>35</v>
      </c>
    </row>
    <row r="914" spans="1:13" x14ac:dyDescent="0.25">
      <c r="A914" s="1">
        <v>41530</v>
      </c>
      <c r="B914" s="40" t="s">
        <v>9</v>
      </c>
      <c r="C914" s="40" t="s">
        <v>277</v>
      </c>
      <c r="D914" s="40" t="s">
        <v>106</v>
      </c>
      <c r="E914" s="40" t="s">
        <v>10</v>
      </c>
      <c r="F914" s="40">
        <v>0.9</v>
      </c>
      <c r="G914" s="40">
        <v>3</v>
      </c>
      <c r="H914" s="40">
        <v>15</v>
      </c>
      <c r="I914" s="40">
        <v>1.38</v>
      </c>
      <c r="L914" s="40" t="str">
        <f>IF(LEFT(C914,1)="[",MID(C914,2,SEARCH("]",C914)-2),IF(LEFT(C914,1)="""",MID(C914,2,SEARCH("""",C914,2)-2),C914))</f>
        <v>comercial Onix</v>
      </c>
      <c r="M914">
        <f>WEEKNUM(A914,2)</f>
        <v>37</v>
      </c>
    </row>
    <row r="915" spans="1:13" x14ac:dyDescent="0.25">
      <c r="A915" s="1">
        <v>41529</v>
      </c>
      <c r="B915" s="40" t="s">
        <v>9</v>
      </c>
      <c r="C915" s="40" t="s">
        <v>277</v>
      </c>
      <c r="D915" s="40" t="s">
        <v>106</v>
      </c>
      <c r="E915" s="40" t="s">
        <v>10</v>
      </c>
      <c r="F915" s="40">
        <v>0.9</v>
      </c>
      <c r="G915" s="40">
        <v>0</v>
      </c>
      <c r="H915" s="40">
        <v>6</v>
      </c>
      <c r="I915" s="40">
        <v>0</v>
      </c>
      <c r="L915" s="40" t="str">
        <f>IF(LEFT(C915,1)="[",MID(C915,2,SEARCH("]",C915)-2),IF(LEFT(C915,1)="""",MID(C915,2,SEARCH("""",C915,2)-2),C915))</f>
        <v>comercial Onix</v>
      </c>
      <c r="M915">
        <f>WEEKNUM(A915,2)</f>
        <v>37</v>
      </c>
    </row>
    <row r="916" spans="1:13" x14ac:dyDescent="0.25">
      <c r="A916" s="1">
        <v>41515</v>
      </c>
      <c r="B916" s="40" t="s">
        <v>9</v>
      </c>
      <c r="C916" s="40" t="s">
        <v>277</v>
      </c>
      <c r="D916" s="40" t="s">
        <v>106</v>
      </c>
      <c r="E916" s="40" t="s">
        <v>10</v>
      </c>
      <c r="F916" s="40">
        <v>0.9</v>
      </c>
      <c r="G916" s="40">
        <v>2</v>
      </c>
      <c r="H916" s="40">
        <v>20</v>
      </c>
      <c r="I916" s="40">
        <v>1.27</v>
      </c>
      <c r="L916" s="40" t="str">
        <f>IF(LEFT(C916,1)="[",MID(C916,2,SEARCH("]",C916)-2),IF(LEFT(C916,1)="""",MID(C916,2,SEARCH("""",C916,2)-2),C916))</f>
        <v>comercial Onix</v>
      </c>
      <c r="M916">
        <f>WEEKNUM(A916,2)</f>
        <v>35</v>
      </c>
    </row>
    <row r="917" spans="1:13" x14ac:dyDescent="0.25">
      <c r="A917" s="1">
        <v>41535</v>
      </c>
      <c r="B917" s="40" t="s">
        <v>9</v>
      </c>
      <c r="C917" s="40" t="s">
        <v>277</v>
      </c>
      <c r="D917" s="40" t="s">
        <v>106</v>
      </c>
      <c r="E917" s="40" t="s">
        <v>10</v>
      </c>
      <c r="F917" s="40">
        <v>0.9</v>
      </c>
      <c r="G917" s="40">
        <v>1</v>
      </c>
      <c r="H917" s="40">
        <v>14</v>
      </c>
      <c r="I917" s="40">
        <v>0.21</v>
      </c>
      <c r="L917" s="40" t="str">
        <f>IF(LEFT(C917,1)="[",MID(C917,2,SEARCH("]",C917)-2),IF(LEFT(C917,1)="""",MID(C917,2,SEARCH("""",C917,2)-2),C917))</f>
        <v>comercial Onix</v>
      </c>
      <c r="M917">
        <f>WEEKNUM(A917,2)</f>
        <v>38</v>
      </c>
    </row>
    <row r="918" spans="1:13" x14ac:dyDescent="0.25">
      <c r="A918" s="1">
        <v>41545</v>
      </c>
      <c r="B918" s="40" t="s">
        <v>9</v>
      </c>
      <c r="C918" s="40" t="s">
        <v>277</v>
      </c>
      <c r="D918" s="40" t="s">
        <v>106</v>
      </c>
      <c r="E918" s="40" t="s">
        <v>10</v>
      </c>
      <c r="F918" s="40">
        <v>0.9</v>
      </c>
      <c r="G918" s="40">
        <v>2</v>
      </c>
      <c r="H918" s="40">
        <v>11</v>
      </c>
      <c r="I918" s="40">
        <v>0.55000000000000004</v>
      </c>
      <c r="L918" s="40" t="str">
        <f>IF(LEFT(C918,1)="[",MID(C918,2,SEARCH("]",C918)-2),IF(LEFT(C918,1)="""",MID(C918,2,SEARCH("""",C918,2)-2),C918))</f>
        <v>comercial Onix</v>
      </c>
      <c r="M918">
        <f>WEEKNUM(A918,2)</f>
        <v>39</v>
      </c>
    </row>
    <row r="919" spans="1:13" x14ac:dyDescent="0.25">
      <c r="A919" s="1">
        <v>41542</v>
      </c>
      <c r="B919" s="40" t="s">
        <v>9</v>
      </c>
      <c r="C919" s="40" t="s">
        <v>277</v>
      </c>
      <c r="D919" s="40" t="s">
        <v>106</v>
      </c>
      <c r="E919" s="40" t="s">
        <v>10</v>
      </c>
      <c r="F919" s="40">
        <v>0.9</v>
      </c>
      <c r="G919" s="40">
        <v>0</v>
      </c>
      <c r="H919" s="40">
        <v>5</v>
      </c>
      <c r="I919" s="40">
        <v>0</v>
      </c>
      <c r="L919" s="40" t="str">
        <f>IF(LEFT(C919,1)="[",MID(C919,2,SEARCH("]",C919)-2),IF(LEFT(C919,1)="""",MID(C919,2,SEARCH("""",C919,2)-2),C919))</f>
        <v>comercial Onix</v>
      </c>
      <c r="M919">
        <f>WEEKNUM(A919,2)</f>
        <v>39</v>
      </c>
    </row>
    <row r="920" spans="1:13" x14ac:dyDescent="0.25">
      <c r="A920" s="1">
        <v>41543</v>
      </c>
      <c r="B920" s="40" t="s">
        <v>9</v>
      </c>
      <c r="C920" s="40" t="s">
        <v>277</v>
      </c>
      <c r="D920" s="40" t="s">
        <v>106</v>
      </c>
      <c r="E920" s="40" t="s">
        <v>10</v>
      </c>
      <c r="F920" s="40">
        <v>0.9</v>
      </c>
      <c r="G920" s="40">
        <v>0</v>
      </c>
      <c r="H920" s="40">
        <v>2</v>
      </c>
      <c r="I920" s="40">
        <v>0</v>
      </c>
      <c r="L920" s="40" t="str">
        <f>IF(LEFT(C920,1)="[",MID(C920,2,SEARCH("]",C920)-2),IF(LEFT(C920,1)="""",MID(C920,2,SEARCH("""",C920,2)-2),C920))</f>
        <v>comercial Onix</v>
      </c>
      <c r="M920">
        <f>WEEKNUM(A920,2)</f>
        <v>39</v>
      </c>
    </row>
    <row r="921" spans="1:13" x14ac:dyDescent="0.25">
      <c r="A921" s="1">
        <v>41519</v>
      </c>
      <c r="B921" s="40" t="s">
        <v>9</v>
      </c>
      <c r="C921" s="40" t="s">
        <v>277</v>
      </c>
      <c r="D921" s="40" t="s">
        <v>106</v>
      </c>
      <c r="E921" s="40" t="s">
        <v>10</v>
      </c>
      <c r="F921" s="40">
        <v>0.9</v>
      </c>
      <c r="G921" s="40">
        <v>1</v>
      </c>
      <c r="H921" s="40">
        <v>27</v>
      </c>
      <c r="I921" s="40">
        <v>0.23</v>
      </c>
      <c r="L921" s="40" t="str">
        <f>IF(LEFT(C921,1)="[",MID(C921,2,SEARCH("]",C921)-2),IF(LEFT(C921,1)="""",MID(C921,2,SEARCH("""",C921,2)-2),C921))</f>
        <v>comercial Onix</v>
      </c>
      <c r="M921">
        <f>WEEKNUM(A921,2)</f>
        <v>36</v>
      </c>
    </row>
    <row r="922" spans="1:13" x14ac:dyDescent="0.25">
      <c r="A922" s="1">
        <v>41533</v>
      </c>
      <c r="B922" s="40" t="s">
        <v>9</v>
      </c>
      <c r="C922" s="40" t="s">
        <v>277</v>
      </c>
      <c r="D922" s="40" t="s">
        <v>106</v>
      </c>
      <c r="E922" s="40" t="s">
        <v>10</v>
      </c>
      <c r="F922" s="40">
        <v>0.9</v>
      </c>
      <c r="G922" s="40">
        <v>0</v>
      </c>
      <c r="H922" s="40">
        <v>12</v>
      </c>
      <c r="I922" s="40">
        <v>0</v>
      </c>
      <c r="L922" s="40" t="str">
        <f>IF(LEFT(C922,1)="[",MID(C922,2,SEARCH("]",C922)-2),IF(LEFT(C922,1)="""",MID(C922,2,SEARCH("""",C922,2)-2),C922))</f>
        <v>comercial Onix</v>
      </c>
      <c r="M922">
        <f>WEEKNUM(A922,2)</f>
        <v>38</v>
      </c>
    </row>
    <row r="923" spans="1:13" x14ac:dyDescent="0.25">
      <c r="A923" s="1">
        <v>41521</v>
      </c>
      <c r="B923" s="40" t="s">
        <v>9</v>
      </c>
      <c r="C923" s="40" t="s">
        <v>277</v>
      </c>
      <c r="D923" s="40" t="s">
        <v>106</v>
      </c>
      <c r="E923" s="40" t="s">
        <v>10</v>
      </c>
      <c r="F923" s="40">
        <v>0.9</v>
      </c>
      <c r="G923" s="40">
        <v>0</v>
      </c>
      <c r="H923" s="40">
        <v>18</v>
      </c>
      <c r="I923" s="40">
        <v>0</v>
      </c>
      <c r="L923" s="40" t="str">
        <f>IF(LEFT(C923,1)="[",MID(C923,2,SEARCH("]",C923)-2),IF(LEFT(C923,1)="""",MID(C923,2,SEARCH("""",C923,2)-2),C923))</f>
        <v>comercial Onix</v>
      </c>
      <c r="M923">
        <f>WEEKNUM(A923,2)</f>
        <v>36</v>
      </c>
    </row>
    <row r="924" spans="1:13" x14ac:dyDescent="0.25">
      <c r="A924" s="1">
        <v>41539</v>
      </c>
      <c r="B924" s="40" t="s">
        <v>9</v>
      </c>
      <c r="C924" s="40" t="s">
        <v>277</v>
      </c>
      <c r="D924" s="40" t="s">
        <v>106</v>
      </c>
      <c r="E924" s="40" t="s">
        <v>10</v>
      </c>
      <c r="F924" s="40">
        <v>0.9</v>
      </c>
      <c r="G924" s="40">
        <v>2</v>
      </c>
      <c r="H924" s="40">
        <v>2</v>
      </c>
      <c r="I924" s="40">
        <v>0.46</v>
      </c>
      <c r="L924" s="40" t="str">
        <f>IF(LEFT(C924,1)="[",MID(C924,2,SEARCH("]",C924)-2),IF(LEFT(C924,1)="""",MID(C924,2,SEARCH("""",C924,2)-2),C924))</f>
        <v>comercial Onix</v>
      </c>
      <c r="M924">
        <f>WEEKNUM(A924,2)</f>
        <v>38</v>
      </c>
    </row>
    <row r="925" spans="1:13" x14ac:dyDescent="0.25">
      <c r="A925" s="1">
        <v>41520</v>
      </c>
      <c r="B925" s="40" t="s">
        <v>9</v>
      </c>
      <c r="C925" s="40" t="s">
        <v>277</v>
      </c>
      <c r="D925" s="40" t="s">
        <v>106</v>
      </c>
      <c r="E925" s="40" t="s">
        <v>10</v>
      </c>
      <c r="F925" s="40">
        <v>0.9</v>
      </c>
      <c r="G925" s="40">
        <v>0</v>
      </c>
      <c r="H925" s="40">
        <v>18</v>
      </c>
      <c r="I925" s="40">
        <v>0</v>
      </c>
      <c r="L925" s="40" t="str">
        <f>IF(LEFT(C925,1)="[",MID(C925,2,SEARCH("]",C925)-2),IF(LEFT(C925,1)="""",MID(C925,2,SEARCH("""",C925,2)-2),C925))</f>
        <v>comercial Onix</v>
      </c>
      <c r="M925">
        <f>WEEKNUM(A925,2)</f>
        <v>36</v>
      </c>
    </row>
    <row r="926" spans="1:13" x14ac:dyDescent="0.25">
      <c r="A926" s="1">
        <v>41532</v>
      </c>
      <c r="B926" s="40" t="s">
        <v>9</v>
      </c>
      <c r="C926" s="40" t="s">
        <v>277</v>
      </c>
      <c r="D926" s="40" t="s">
        <v>106</v>
      </c>
      <c r="E926" s="40" t="s">
        <v>10</v>
      </c>
      <c r="F926" s="40">
        <v>0.9</v>
      </c>
      <c r="G926" s="40">
        <v>0</v>
      </c>
      <c r="H926" s="40">
        <v>19</v>
      </c>
      <c r="I926" s="40">
        <v>0</v>
      </c>
      <c r="L926" s="40" t="str">
        <f>IF(LEFT(C926,1)="[",MID(C926,2,SEARCH("]",C926)-2),IF(LEFT(C926,1)="""",MID(C926,2,SEARCH("""",C926,2)-2),C926))</f>
        <v>comercial Onix</v>
      </c>
      <c r="M926">
        <f>WEEKNUM(A926,2)</f>
        <v>37</v>
      </c>
    </row>
    <row r="927" spans="1:13" x14ac:dyDescent="0.25">
      <c r="A927" s="1">
        <v>41546</v>
      </c>
      <c r="B927" s="40" t="s">
        <v>9</v>
      </c>
      <c r="C927" s="40" t="s">
        <v>277</v>
      </c>
      <c r="D927" s="40" t="s">
        <v>106</v>
      </c>
      <c r="E927" s="40" t="s">
        <v>10</v>
      </c>
      <c r="F927" s="40">
        <v>0.9</v>
      </c>
      <c r="G927" s="40">
        <v>1</v>
      </c>
      <c r="H927" s="40">
        <v>3</v>
      </c>
      <c r="I927" s="40">
        <v>0.32</v>
      </c>
      <c r="L927" s="40" t="str">
        <f>IF(LEFT(C927,1)="[",MID(C927,2,SEARCH("]",C927)-2),IF(LEFT(C927,1)="""",MID(C927,2,SEARCH("""",C927,2)-2),C927))</f>
        <v>comercial Onix</v>
      </c>
      <c r="M927">
        <f>WEEKNUM(A927,2)</f>
        <v>39</v>
      </c>
    </row>
    <row r="928" spans="1:13" x14ac:dyDescent="0.25">
      <c r="A928" s="1">
        <v>41517</v>
      </c>
      <c r="B928" s="40" t="s">
        <v>9</v>
      </c>
      <c r="C928" s="40" t="s">
        <v>277</v>
      </c>
      <c r="D928" s="40" t="s">
        <v>106</v>
      </c>
      <c r="E928" s="40" t="s">
        <v>10</v>
      </c>
      <c r="F928" s="40">
        <v>0.9</v>
      </c>
      <c r="G928" s="40">
        <v>2</v>
      </c>
      <c r="H928" s="40">
        <v>21</v>
      </c>
      <c r="I928" s="40">
        <v>1.4</v>
      </c>
      <c r="L928" s="40" t="str">
        <f>IF(LEFT(C928,1)="[",MID(C928,2,SEARCH("]",C928)-2),IF(LEFT(C928,1)="""",MID(C928,2,SEARCH("""",C928,2)-2),C928))</f>
        <v>comercial Onix</v>
      </c>
      <c r="M928">
        <f>WEEKNUM(A928,2)</f>
        <v>35</v>
      </c>
    </row>
    <row r="929" spans="1:13" x14ac:dyDescent="0.25">
      <c r="A929" s="1">
        <v>41536</v>
      </c>
      <c r="B929" s="40" t="s">
        <v>9</v>
      </c>
      <c r="C929" s="40" t="s">
        <v>277</v>
      </c>
      <c r="D929" s="40" t="s">
        <v>106</v>
      </c>
      <c r="E929" s="40" t="s">
        <v>10</v>
      </c>
      <c r="F929" s="40">
        <v>0.9</v>
      </c>
      <c r="G929" s="40">
        <v>0</v>
      </c>
      <c r="H929" s="40">
        <v>5</v>
      </c>
      <c r="I929" s="40">
        <v>0</v>
      </c>
      <c r="L929" s="40" t="str">
        <f>IF(LEFT(C929,1)="[",MID(C929,2,SEARCH("]",C929)-2),IF(LEFT(C929,1)="""",MID(C929,2,SEARCH("""",C929,2)-2),C929))</f>
        <v>comercial Onix</v>
      </c>
      <c r="M929">
        <f>WEEKNUM(A929,2)</f>
        <v>38</v>
      </c>
    </row>
    <row r="930" spans="1:13" x14ac:dyDescent="0.25">
      <c r="A930" s="1">
        <v>41522</v>
      </c>
      <c r="B930" s="40" t="s">
        <v>9</v>
      </c>
      <c r="C930" s="40" t="s">
        <v>277</v>
      </c>
      <c r="D930" s="40" t="s">
        <v>106</v>
      </c>
      <c r="E930" s="40" t="s">
        <v>10</v>
      </c>
      <c r="F930" s="40">
        <v>0.9</v>
      </c>
      <c r="G930" s="40">
        <v>0</v>
      </c>
      <c r="H930" s="40">
        <v>13</v>
      </c>
      <c r="I930" s="40">
        <v>0</v>
      </c>
      <c r="L930" s="40" t="str">
        <f>IF(LEFT(C930,1)="[",MID(C930,2,SEARCH("]",C930)-2),IF(LEFT(C930,1)="""",MID(C930,2,SEARCH("""",C930,2)-2),C930))</f>
        <v>comercial Onix</v>
      </c>
      <c r="M930">
        <f>WEEKNUM(A930,2)</f>
        <v>36</v>
      </c>
    </row>
    <row r="931" spans="1:13" x14ac:dyDescent="0.25">
      <c r="A931" s="1">
        <v>41537</v>
      </c>
      <c r="B931" s="40" t="s">
        <v>9</v>
      </c>
      <c r="C931" s="40" t="s">
        <v>277</v>
      </c>
      <c r="D931" s="40" t="s">
        <v>106</v>
      </c>
      <c r="E931" s="40" t="s">
        <v>10</v>
      </c>
      <c r="F931" s="40">
        <v>0.9</v>
      </c>
      <c r="G931" s="40">
        <v>0</v>
      </c>
      <c r="H931" s="40">
        <v>6</v>
      </c>
      <c r="I931" s="40">
        <v>0</v>
      </c>
      <c r="L931" s="40" t="str">
        <f>IF(LEFT(C931,1)="[",MID(C931,2,SEARCH("]",C931)-2),IF(LEFT(C931,1)="""",MID(C931,2,SEARCH("""",C931,2)-2),C931))</f>
        <v>comercial Onix</v>
      </c>
      <c r="M931">
        <f>WEEKNUM(A931,2)</f>
        <v>38</v>
      </c>
    </row>
    <row r="932" spans="1:13" x14ac:dyDescent="0.25">
      <c r="A932" s="1">
        <v>41538</v>
      </c>
      <c r="B932" s="40" t="s">
        <v>9</v>
      </c>
      <c r="C932" s="40" t="s">
        <v>277</v>
      </c>
      <c r="D932" s="40" t="s">
        <v>106</v>
      </c>
      <c r="E932" s="40" t="s">
        <v>10</v>
      </c>
      <c r="F932" s="40">
        <v>0.9</v>
      </c>
      <c r="G932" s="40">
        <v>0</v>
      </c>
      <c r="H932" s="40">
        <v>3</v>
      </c>
      <c r="I932" s="40">
        <v>0</v>
      </c>
      <c r="L932" s="40" t="str">
        <f>IF(LEFT(C932,1)="[",MID(C932,2,SEARCH("]",C932)-2),IF(LEFT(C932,1)="""",MID(C932,2,SEARCH("""",C932,2)-2),C932))</f>
        <v>comercial Onix</v>
      </c>
      <c r="M932">
        <f>WEEKNUM(A932,2)</f>
        <v>38</v>
      </c>
    </row>
    <row r="933" spans="1:13" x14ac:dyDescent="0.25">
      <c r="A933" s="1">
        <v>41531</v>
      </c>
      <c r="B933" s="40" t="s">
        <v>9</v>
      </c>
      <c r="C933" s="40" t="s">
        <v>277</v>
      </c>
      <c r="D933" s="40" t="s">
        <v>106</v>
      </c>
      <c r="E933" s="40" t="s">
        <v>10</v>
      </c>
      <c r="F933" s="40">
        <v>0.9</v>
      </c>
      <c r="G933" s="40">
        <v>1</v>
      </c>
      <c r="H933" s="40">
        <v>13</v>
      </c>
      <c r="I933" s="40">
        <v>0.32</v>
      </c>
      <c r="L933" s="40" t="str">
        <f>IF(LEFT(C933,1)="[",MID(C933,2,SEARCH("]",C933)-2),IF(LEFT(C933,1)="""",MID(C933,2,SEARCH("""",C933,2)-2),C933))</f>
        <v>comercial Onix</v>
      </c>
      <c r="M933">
        <f>WEEKNUM(A933,2)</f>
        <v>37</v>
      </c>
    </row>
    <row r="934" spans="1:13" x14ac:dyDescent="0.25">
      <c r="A934" s="1">
        <v>41534</v>
      </c>
      <c r="B934" s="40" t="s">
        <v>9</v>
      </c>
      <c r="C934" s="40" t="s">
        <v>277</v>
      </c>
      <c r="D934" s="40" t="s">
        <v>106</v>
      </c>
      <c r="E934" s="40" t="s">
        <v>10</v>
      </c>
      <c r="F934" s="40">
        <v>0.9</v>
      </c>
      <c r="G934" s="40">
        <v>1</v>
      </c>
      <c r="H934" s="40">
        <v>15</v>
      </c>
      <c r="I934" s="40">
        <v>0.33</v>
      </c>
      <c r="L934" s="40" t="str">
        <f>IF(LEFT(C934,1)="[",MID(C934,2,SEARCH("]",C934)-2),IF(LEFT(C934,1)="""",MID(C934,2,SEARCH("""",C934,2)-2),C934))</f>
        <v>comercial Onix</v>
      </c>
      <c r="M934">
        <f>WEEKNUM(A934,2)</f>
        <v>38</v>
      </c>
    </row>
    <row r="935" spans="1:13" x14ac:dyDescent="0.25">
      <c r="A935" s="1">
        <v>41525</v>
      </c>
      <c r="B935" s="40" t="s">
        <v>9</v>
      </c>
      <c r="C935" s="40" t="s">
        <v>277</v>
      </c>
      <c r="D935" s="40" t="s">
        <v>106</v>
      </c>
      <c r="E935" s="40" t="s">
        <v>10</v>
      </c>
      <c r="F935" s="40">
        <v>0.9</v>
      </c>
      <c r="G935" s="40">
        <v>0</v>
      </c>
      <c r="H935" s="40">
        <v>15</v>
      </c>
      <c r="I935" s="40">
        <v>0</v>
      </c>
      <c r="L935" s="40" t="str">
        <f>IF(LEFT(C935,1)="[",MID(C935,2,SEARCH("]",C935)-2),IF(LEFT(C935,1)="""",MID(C935,2,SEARCH("""",C935,2)-2),C935))</f>
        <v>comercial Onix</v>
      </c>
      <c r="M935">
        <f>WEEKNUM(A935,2)</f>
        <v>36</v>
      </c>
    </row>
    <row r="936" spans="1:13" x14ac:dyDescent="0.25">
      <c r="A936" s="1">
        <v>41526</v>
      </c>
      <c r="B936" s="40" t="s">
        <v>9</v>
      </c>
      <c r="C936" s="40" t="s">
        <v>277</v>
      </c>
      <c r="D936" s="40" t="s">
        <v>106</v>
      </c>
      <c r="E936" s="40" t="s">
        <v>10</v>
      </c>
      <c r="F936" s="40">
        <v>0.9</v>
      </c>
      <c r="G936" s="40">
        <v>0</v>
      </c>
      <c r="H936" s="40">
        <v>18</v>
      </c>
      <c r="I936" s="40">
        <v>0</v>
      </c>
      <c r="L936" s="40" t="str">
        <f>IF(LEFT(C936,1)="[",MID(C936,2,SEARCH("]",C936)-2),IF(LEFT(C936,1)="""",MID(C936,2,SEARCH("""",C936,2)-2),C936))</f>
        <v>comercial Onix</v>
      </c>
      <c r="M936">
        <f>WEEKNUM(A936,2)</f>
        <v>37</v>
      </c>
    </row>
    <row r="937" spans="1:13" x14ac:dyDescent="0.25">
      <c r="A937" s="1">
        <v>41528</v>
      </c>
      <c r="B937" s="40" t="s">
        <v>9</v>
      </c>
      <c r="C937" s="40" t="s">
        <v>277</v>
      </c>
      <c r="D937" s="40" t="s">
        <v>106</v>
      </c>
      <c r="E937" s="40" t="s">
        <v>10</v>
      </c>
      <c r="F937" s="40">
        <v>0.9</v>
      </c>
      <c r="G937" s="40">
        <v>0</v>
      </c>
      <c r="H937" s="40">
        <v>5</v>
      </c>
      <c r="I937" s="40">
        <v>0</v>
      </c>
      <c r="L937" s="40" t="str">
        <f>IF(LEFT(C937,1)="[",MID(C937,2,SEARCH("]",C937)-2),IF(LEFT(C937,1)="""",MID(C937,2,SEARCH("""",C937,2)-2),C937))</f>
        <v>comercial Onix</v>
      </c>
      <c r="M937">
        <f>WEEKNUM(A937,2)</f>
        <v>37</v>
      </c>
    </row>
    <row r="938" spans="1:13" x14ac:dyDescent="0.25">
      <c r="A938" s="1">
        <v>41527</v>
      </c>
      <c r="B938" s="40" t="s">
        <v>9</v>
      </c>
      <c r="C938" s="40" t="s">
        <v>277</v>
      </c>
      <c r="D938" s="40" t="s">
        <v>106</v>
      </c>
      <c r="E938" s="40" t="s">
        <v>10</v>
      </c>
      <c r="F938" s="40">
        <v>0.9</v>
      </c>
      <c r="G938" s="40">
        <v>0</v>
      </c>
      <c r="H938" s="40">
        <v>8</v>
      </c>
      <c r="I938" s="40">
        <v>0</v>
      </c>
      <c r="L938" s="40" t="str">
        <f>IF(LEFT(C938,1)="[",MID(C938,2,SEARCH("]",C938)-2),IF(LEFT(C938,1)="""",MID(C938,2,SEARCH("""",C938,2)-2),C938))</f>
        <v>comercial Onix</v>
      </c>
      <c r="M938">
        <f>WEEKNUM(A938,2)</f>
        <v>37</v>
      </c>
    </row>
    <row r="939" spans="1:13" x14ac:dyDescent="0.25">
      <c r="A939" s="1">
        <v>41514</v>
      </c>
      <c r="B939" s="40" t="s">
        <v>9</v>
      </c>
      <c r="C939" s="40" t="s">
        <v>277</v>
      </c>
      <c r="D939" s="40" t="s">
        <v>106</v>
      </c>
      <c r="E939" s="40" t="s">
        <v>10</v>
      </c>
      <c r="F939" s="40">
        <v>0.9</v>
      </c>
      <c r="G939" s="40">
        <v>0</v>
      </c>
      <c r="H939" s="40">
        <v>35</v>
      </c>
      <c r="I939" s="40">
        <v>0</v>
      </c>
      <c r="L939" s="40" t="str">
        <f>IF(LEFT(C939,1)="[",MID(C939,2,SEARCH("]",C939)-2),IF(LEFT(C939,1)="""",MID(C939,2,SEARCH("""",C939,2)-2),C939))</f>
        <v>comercial Onix</v>
      </c>
      <c r="M939">
        <f>WEEKNUM(A939,2)</f>
        <v>35</v>
      </c>
    </row>
    <row r="940" spans="1:13" x14ac:dyDescent="0.25">
      <c r="A940" s="1">
        <v>41516</v>
      </c>
      <c r="B940" s="40" t="s">
        <v>9</v>
      </c>
      <c r="C940" s="40" t="s">
        <v>277</v>
      </c>
      <c r="D940" s="40" t="s">
        <v>106</v>
      </c>
      <c r="E940" s="40" t="s">
        <v>10</v>
      </c>
      <c r="F940" s="40">
        <v>0.9</v>
      </c>
      <c r="G940" s="40">
        <v>0</v>
      </c>
      <c r="H940" s="40">
        <v>18</v>
      </c>
      <c r="I940" s="40">
        <v>0</v>
      </c>
      <c r="L940" s="40" t="str">
        <f>IF(LEFT(C940,1)="[",MID(C940,2,SEARCH("]",C940)-2),IF(LEFT(C940,1)="""",MID(C940,2,SEARCH("""",C940,2)-2),C940))</f>
        <v>comercial Onix</v>
      </c>
      <c r="M940">
        <f>WEEKNUM(A940,2)</f>
        <v>35</v>
      </c>
    </row>
    <row r="941" spans="1:13" x14ac:dyDescent="0.25">
      <c r="A941" s="1">
        <v>41518</v>
      </c>
      <c r="B941" s="40" t="s">
        <v>9</v>
      </c>
      <c r="C941" s="40" t="s">
        <v>277</v>
      </c>
      <c r="D941" s="40" t="s">
        <v>106</v>
      </c>
      <c r="E941" s="40" t="s">
        <v>10</v>
      </c>
      <c r="F941" s="40">
        <v>0.9</v>
      </c>
      <c r="G941" s="40">
        <v>0</v>
      </c>
      <c r="H941" s="40">
        <v>19</v>
      </c>
      <c r="I941" s="40">
        <v>0</v>
      </c>
      <c r="L941" s="40" t="str">
        <f>IF(LEFT(C941,1)="[",MID(C941,2,SEARCH("]",C941)-2),IF(LEFT(C941,1)="""",MID(C941,2,SEARCH("""",C941,2)-2),C941))</f>
        <v>comercial Onix</v>
      </c>
      <c r="M941">
        <f>WEEKNUM(A941,2)</f>
        <v>35</v>
      </c>
    </row>
    <row r="942" spans="1:13" x14ac:dyDescent="0.25">
      <c r="A942" s="1">
        <v>41541</v>
      </c>
      <c r="B942" s="40" t="s">
        <v>9</v>
      </c>
      <c r="C942" s="40" t="s">
        <v>277</v>
      </c>
      <c r="D942" s="40" t="s">
        <v>106</v>
      </c>
      <c r="E942" s="40" t="s">
        <v>10</v>
      </c>
      <c r="F942" s="40">
        <v>0.9</v>
      </c>
      <c r="G942" s="40">
        <v>0</v>
      </c>
      <c r="H942" s="40">
        <v>10</v>
      </c>
      <c r="I942" s="40">
        <v>0</v>
      </c>
      <c r="L942" s="40" t="str">
        <f>IF(LEFT(C942,1)="[",MID(C942,2,SEARCH("]",C942)-2),IF(LEFT(C942,1)="""",MID(C942,2,SEARCH("""",C942,2)-2),C942))</f>
        <v>comercial Onix</v>
      </c>
      <c r="M942">
        <f>WEEKNUM(A942,2)</f>
        <v>39</v>
      </c>
    </row>
    <row r="943" spans="1:13" x14ac:dyDescent="0.25">
      <c r="A943" s="1">
        <v>41544</v>
      </c>
      <c r="B943" s="40" t="s">
        <v>9</v>
      </c>
      <c r="C943" s="40" t="s">
        <v>277</v>
      </c>
      <c r="D943" s="40" t="s">
        <v>106</v>
      </c>
      <c r="E943" s="40" t="s">
        <v>10</v>
      </c>
      <c r="F943" s="40">
        <v>0.9</v>
      </c>
      <c r="G943" s="40">
        <v>0</v>
      </c>
      <c r="H943" s="40">
        <v>11</v>
      </c>
      <c r="I943" s="40">
        <v>0</v>
      </c>
      <c r="L943" s="40" t="str">
        <f>IF(LEFT(C943,1)="[",MID(C943,2,SEARCH("]",C943)-2),IF(LEFT(C943,1)="""",MID(C943,2,SEARCH("""",C943,2)-2),C943))</f>
        <v>comercial Onix</v>
      </c>
      <c r="M943">
        <f>WEEKNUM(A943,2)</f>
        <v>39</v>
      </c>
    </row>
    <row r="944" spans="1:13" x14ac:dyDescent="0.25">
      <c r="A944" s="1">
        <v>41524</v>
      </c>
      <c r="B944" s="40" t="s">
        <v>9</v>
      </c>
      <c r="C944" s="40" t="s">
        <v>277</v>
      </c>
      <c r="D944" s="40" t="s">
        <v>106</v>
      </c>
      <c r="E944" s="40" t="s">
        <v>10</v>
      </c>
      <c r="F944" s="40">
        <v>0.9</v>
      </c>
      <c r="G944" s="40">
        <v>0</v>
      </c>
      <c r="H944" s="40">
        <v>10</v>
      </c>
      <c r="I944" s="40">
        <v>0</v>
      </c>
      <c r="L944" s="40" t="str">
        <f>IF(LEFT(C944,1)="[",MID(C944,2,SEARCH("]",C944)-2),IF(LEFT(C944,1)="""",MID(C944,2,SEARCH("""",C944,2)-2),C944))</f>
        <v>comercial Onix</v>
      </c>
      <c r="M944">
        <f>WEEKNUM(A944,2)</f>
        <v>36</v>
      </c>
    </row>
    <row r="945" spans="1:13" x14ac:dyDescent="0.25">
      <c r="A945" s="1">
        <v>41540</v>
      </c>
      <c r="B945" s="40" t="s">
        <v>9</v>
      </c>
      <c r="C945" s="40" t="s">
        <v>277</v>
      </c>
      <c r="D945" s="40" t="s">
        <v>106</v>
      </c>
      <c r="E945" s="40" t="s">
        <v>10</v>
      </c>
      <c r="F945" s="40">
        <v>0.9</v>
      </c>
      <c r="G945" s="40">
        <v>0</v>
      </c>
      <c r="H945" s="40">
        <v>6</v>
      </c>
      <c r="I945" s="40">
        <v>0</v>
      </c>
      <c r="L945" s="40" t="str">
        <f>IF(LEFT(C945,1)="[",MID(C945,2,SEARCH("]",C945)-2),IF(LEFT(C945,1)="""",MID(C945,2,SEARCH("""",C945,2)-2),C945))</f>
        <v>comercial Onix</v>
      </c>
      <c r="M945">
        <f>WEEKNUM(A945,2)</f>
        <v>39</v>
      </c>
    </row>
    <row r="946" spans="1:13" x14ac:dyDescent="0.25">
      <c r="A946" s="1">
        <v>41523</v>
      </c>
      <c r="B946" s="40" t="s">
        <v>9</v>
      </c>
      <c r="C946" s="40" t="s">
        <v>277</v>
      </c>
      <c r="D946" s="40" t="s">
        <v>106</v>
      </c>
      <c r="E946" s="40" t="s">
        <v>10</v>
      </c>
      <c r="F946" s="40">
        <v>0.9</v>
      </c>
      <c r="G946" s="40">
        <v>1</v>
      </c>
      <c r="H946" s="40">
        <v>11</v>
      </c>
      <c r="I946" s="40">
        <v>0.36</v>
      </c>
      <c r="L946" s="40" t="str">
        <f>IF(LEFT(C946,1)="[",MID(C946,2,SEARCH("]",C946)-2),IF(LEFT(C946,1)="""",MID(C946,2,SEARCH("""",C946,2)-2),C946))</f>
        <v>comercial Onix</v>
      </c>
      <c r="M946">
        <f>WEEKNUM(A946,2)</f>
        <v>36</v>
      </c>
    </row>
    <row r="947" spans="1:13" x14ac:dyDescent="0.25">
      <c r="A947" s="1">
        <v>41519</v>
      </c>
      <c r="B947" s="40" t="s">
        <v>9</v>
      </c>
      <c r="C947" s="40" t="s">
        <v>273</v>
      </c>
      <c r="D947" s="40" t="s">
        <v>106</v>
      </c>
      <c r="E947" s="40" t="s">
        <v>10</v>
      </c>
      <c r="F947" s="40">
        <v>0.8</v>
      </c>
      <c r="G947" s="40">
        <v>0</v>
      </c>
      <c r="H947" s="40">
        <v>1</v>
      </c>
      <c r="I947" s="40">
        <v>0</v>
      </c>
      <c r="L947" s="40" t="str">
        <f>IF(LEFT(C947,1)="[",MID(C947,2,SEARCH("]",C947)-2),IF(LEFT(C947,1)="""",MID(C947,2,SEARCH("""",C947,2)-2),C947))</f>
        <v>comercial onix 2013</v>
      </c>
      <c r="M947">
        <f>WEEKNUM(A947,2)</f>
        <v>36</v>
      </c>
    </row>
    <row r="948" spans="1:13" x14ac:dyDescent="0.25">
      <c r="A948" s="1">
        <v>41528</v>
      </c>
      <c r="B948" s="40" t="s">
        <v>9</v>
      </c>
      <c r="C948" s="40" t="s">
        <v>273</v>
      </c>
      <c r="D948" s="40" t="s">
        <v>106</v>
      </c>
      <c r="E948" s="40" t="s">
        <v>10</v>
      </c>
      <c r="F948" s="40">
        <v>0.8</v>
      </c>
      <c r="G948" s="40">
        <v>0</v>
      </c>
      <c r="H948" s="40">
        <v>1</v>
      </c>
      <c r="I948" s="40">
        <v>0</v>
      </c>
      <c r="L948" s="40" t="str">
        <f>IF(LEFT(C948,1)="[",MID(C948,2,SEARCH("]",C948)-2),IF(LEFT(C948,1)="""",MID(C948,2,SEARCH("""",C948,2)-2),C948))</f>
        <v>comercial onix 2013</v>
      </c>
      <c r="M948">
        <f>WEEKNUM(A948,2)</f>
        <v>37</v>
      </c>
    </row>
    <row r="949" spans="1:13" x14ac:dyDescent="0.25">
      <c r="A949" s="1">
        <v>41546</v>
      </c>
      <c r="B949" s="40" t="s">
        <v>9</v>
      </c>
      <c r="C949" s="40" t="s">
        <v>273</v>
      </c>
      <c r="D949" s="40" t="s">
        <v>106</v>
      </c>
      <c r="E949" s="40" t="s">
        <v>10</v>
      </c>
      <c r="F949" s="40">
        <v>0.8</v>
      </c>
      <c r="G949" s="40">
        <v>0</v>
      </c>
      <c r="H949" s="40">
        <v>1</v>
      </c>
      <c r="I949" s="40">
        <v>0</v>
      </c>
      <c r="L949" s="40" t="str">
        <f>IF(LEFT(C949,1)="[",MID(C949,2,SEARCH("]",C949)-2),IF(LEFT(C949,1)="""",MID(C949,2,SEARCH("""",C949,2)-2),C949))</f>
        <v>comercial onix 2013</v>
      </c>
      <c r="M949">
        <f>WEEKNUM(A949,2)</f>
        <v>39</v>
      </c>
    </row>
    <row r="950" spans="1:13" x14ac:dyDescent="0.25">
      <c r="A950" s="1">
        <v>41525</v>
      </c>
      <c r="B950" s="40" t="s">
        <v>9</v>
      </c>
      <c r="C950" s="40" t="s">
        <v>273</v>
      </c>
      <c r="D950" s="40" t="s">
        <v>106</v>
      </c>
      <c r="E950" s="40" t="s">
        <v>10</v>
      </c>
      <c r="F950" s="40">
        <v>0.8</v>
      </c>
      <c r="G950" s="40">
        <v>0</v>
      </c>
      <c r="H950" s="40">
        <v>1</v>
      </c>
      <c r="I950" s="40">
        <v>0</v>
      </c>
      <c r="L950" s="40" t="str">
        <f>IF(LEFT(C950,1)="[",MID(C950,2,SEARCH("]",C950)-2),IF(LEFT(C950,1)="""",MID(C950,2,SEARCH("""",C950,2)-2),C950))</f>
        <v>comercial onix 2013</v>
      </c>
      <c r="M950">
        <f>WEEKNUM(A950,2)</f>
        <v>36</v>
      </c>
    </row>
    <row r="951" spans="1:13" x14ac:dyDescent="0.25">
      <c r="A951" s="1">
        <v>41521</v>
      </c>
      <c r="B951" s="40" t="s">
        <v>9</v>
      </c>
      <c r="C951" s="40" t="s">
        <v>273</v>
      </c>
      <c r="D951" s="40" t="s">
        <v>106</v>
      </c>
      <c r="E951" s="40" t="s">
        <v>10</v>
      </c>
      <c r="F951" s="40">
        <v>0.8</v>
      </c>
      <c r="G951" s="40">
        <v>0</v>
      </c>
      <c r="H951" s="40">
        <v>0</v>
      </c>
      <c r="I951" s="40">
        <v>0</v>
      </c>
      <c r="L951" s="40" t="str">
        <f>IF(LEFT(C951,1)="[",MID(C951,2,SEARCH("]",C951)-2),IF(LEFT(C951,1)="""",MID(C951,2,SEARCH("""",C951,2)-2),C951))</f>
        <v>comercial onix 2013</v>
      </c>
      <c r="M951">
        <f>WEEKNUM(A951,2)</f>
        <v>36</v>
      </c>
    </row>
    <row r="952" spans="1:13" x14ac:dyDescent="0.25">
      <c r="A952" s="1">
        <v>41530</v>
      </c>
      <c r="B952" s="40" t="s">
        <v>9</v>
      </c>
      <c r="C952" s="40" t="s">
        <v>273</v>
      </c>
      <c r="D952" s="40" t="s">
        <v>106</v>
      </c>
      <c r="E952" s="40" t="s">
        <v>10</v>
      </c>
      <c r="F952" s="40">
        <v>0.8</v>
      </c>
      <c r="G952" s="40">
        <v>0</v>
      </c>
      <c r="H952" s="40">
        <v>0</v>
      </c>
      <c r="I952" s="40">
        <v>0</v>
      </c>
      <c r="L952" s="40" t="str">
        <f>IF(LEFT(C952,1)="[",MID(C952,2,SEARCH("]",C952)-2),IF(LEFT(C952,1)="""",MID(C952,2,SEARCH("""",C952,2)-2),C952))</f>
        <v>comercial onix 2013</v>
      </c>
      <c r="M952">
        <f>WEEKNUM(A952,2)</f>
        <v>37</v>
      </c>
    </row>
    <row r="953" spans="1:13" x14ac:dyDescent="0.25">
      <c r="A953" s="1">
        <v>41518</v>
      </c>
      <c r="B953" s="40" t="s">
        <v>9</v>
      </c>
      <c r="C953" s="40" t="s">
        <v>273</v>
      </c>
      <c r="D953" s="40" t="s">
        <v>106</v>
      </c>
      <c r="E953" s="40" t="s">
        <v>10</v>
      </c>
      <c r="F953" s="40">
        <v>0.8</v>
      </c>
      <c r="G953" s="40">
        <v>0</v>
      </c>
      <c r="H953" s="40">
        <v>2</v>
      </c>
      <c r="I953" s="40">
        <v>0</v>
      </c>
      <c r="L953" s="40" t="str">
        <f>IF(LEFT(C953,1)="[",MID(C953,2,SEARCH("]",C953)-2),IF(LEFT(C953,1)="""",MID(C953,2,SEARCH("""",C953,2)-2),C953))</f>
        <v>comercial onix 2013</v>
      </c>
      <c r="M953">
        <f>WEEKNUM(A953,2)</f>
        <v>35</v>
      </c>
    </row>
    <row r="954" spans="1:13" x14ac:dyDescent="0.25">
      <c r="A954" s="1">
        <v>41532</v>
      </c>
      <c r="B954" s="40" t="s">
        <v>9</v>
      </c>
      <c r="C954" s="40" t="s">
        <v>273</v>
      </c>
      <c r="D954" s="40" t="s">
        <v>106</v>
      </c>
      <c r="E954" s="40" t="s">
        <v>10</v>
      </c>
      <c r="F954" s="40">
        <v>0.8</v>
      </c>
      <c r="G954" s="40">
        <v>0</v>
      </c>
      <c r="H954" s="40">
        <v>1</v>
      </c>
      <c r="I954" s="40">
        <v>0</v>
      </c>
      <c r="L954" s="40" t="str">
        <f>IF(LEFT(C954,1)="[",MID(C954,2,SEARCH("]",C954)-2),IF(LEFT(C954,1)="""",MID(C954,2,SEARCH("""",C954,2)-2),C954))</f>
        <v>comercial onix 2013</v>
      </c>
      <c r="M954">
        <f>WEEKNUM(A954,2)</f>
        <v>37</v>
      </c>
    </row>
    <row r="955" spans="1:13" x14ac:dyDescent="0.25">
      <c r="A955" s="1">
        <v>41544</v>
      </c>
      <c r="B955" s="40" t="s">
        <v>9</v>
      </c>
      <c r="C955" s="40" t="s">
        <v>519</v>
      </c>
      <c r="D955" s="40" t="s">
        <v>106</v>
      </c>
      <c r="E955" s="40" t="s">
        <v>10</v>
      </c>
      <c r="F955" s="40">
        <v>0.8</v>
      </c>
      <c r="G955" s="40">
        <v>0</v>
      </c>
      <c r="H955" s="40">
        <v>1</v>
      </c>
      <c r="I955" s="40">
        <v>0</v>
      </c>
      <c r="L955" s="40" t="str">
        <f>IF(LEFT(C955,1)="[",MID(C955,2,SEARCH("]",C955)-2),IF(LEFT(C955,1)="""",MID(C955,2,SEARCH("""",C955,2)-2),C955))</f>
        <v>comercial onix 2014</v>
      </c>
      <c r="M955">
        <f>WEEKNUM(A955,2)</f>
        <v>39</v>
      </c>
    </row>
    <row r="956" spans="1:13" x14ac:dyDescent="0.25">
      <c r="A956" s="1">
        <v>41537</v>
      </c>
      <c r="B956" s="40" t="s">
        <v>9</v>
      </c>
      <c r="C956" s="40" t="s">
        <v>519</v>
      </c>
      <c r="D956" s="40" t="s">
        <v>106</v>
      </c>
      <c r="E956" s="40" t="s">
        <v>10</v>
      </c>
      <c r="F956" s="40">
        <v>0.8</v>
      </c>
      <c r="G956" s="40">
        <v>0</v>
      </c>
      <c r="H956" s="40">
        <v>7</v>
      </c>
      <c r="I956" s="40">
        <v>0</v>
      </c>
      <c r="L956" s="40" t="str">
        <f>IF(LEFT(C956,1)="[",MID(C956,2,SEARCH("]",C956)-2),IF(LEFT(C956,1)="""",MID(C956,2,SEARCH("""",C956,2)-2),C956))</f>
        <v>comercial onix 2014</v>
      </c>
      <c r="M956">
        <f>WEEKNUM(A956,2)</f>
        <v>38</v>
      </c>
    </row>
    <row r="957" spans="1:13" x14ac:dyDescent="0.25">
      <c r="A957" s="1">
        <v>41535</v>
      </c>
      <c r="B957" s="40" t="s">
        <v>9</v>
      </c>
      <c r="C957" s="40" t="s">
        <v>519</v>
      </c>
      <c r="D957" s="40" t="s">
        <v>106</v>
      </c>
      <c r="E957" s="40" t="s">
        <v>10</v>
      </c>
      <c r="F957" s="40">
        <v>0.8</v>
      </c>
      <c r="G957" s="40">
        <v>0</v>
      </c>
      <c r="H957" s="40">
        <v>1</v>
      </c>
      <c r="I957" s="40">
        <v>0</v>
      </c>
      <c r="L957" s="40" t="str">
        <f>IF(LEFT(C957,1)="[",MID(C957,2,SEARCH("]",C957)-2),IF(LEFT(C957,1)="""",MID(C957,2,SEARCH("""",C957,2)-2),C957))</f>
        <v>comercial onix 2014</v>
      </c>
      <c r="M957">
        <f>WEEKNUM(A957,2)</f>
        <v>38</v>
      </c>
    </row>
    <row r="958" spans="1:13" x14ac:dyDescent="0.25">
      <c r="A958" s="1">
        <v>41526</v>
      </c>
      <c r="B958" s="40" t="s">
        <v>9</v>
      </c>
      <c r="C958" s="40" t="s">
        <v>162</v>
      </c>
      <c r="D958" s="40" t="s">
        <v>106</v>
      </c>
      <c r="E958" s="40" t="s">
        <v>75</v>
      </c>
      <c r="F958" s="40">
        <v>0.9</v>
      </c>
      <c r="G958" s="40">
        <v>0</v>
      </c>
      <c r="H958" s="40">
        <v>17</v>
      </c>
      <c r="I958" s="40">
        <v>0</v>
      </c>
      <c r="L958" s="40" t="str">
        <f>IF(LEFT(C958,1)="[",MID(C958,2,SEARCH("]",C958)-2),IF(LEFT(C958,1)="""",MID(C958,2,SEARCH("""",C958,2)-2),C958))</f>
        <v>comercial Onyx</v>
      </c>
      <c r="M958">
        <f>WEEKNUM(A958,2)</f>
        <v>37</v>
      </c>
    </row>
    <row r="959" spans="1:13" x14ac:dyDescent="0.25">
      <c r="A959" s="1">
        <v>41534</v>
      </c>
      <c r="B959" s="40" t="s">
        <v>9</v>
      </c>
      <c r="C959" s="40" t="s">
        <v>162</v>
      </c>
      <c r="D959" s="40" t="s">
        <v>106</v>
      </c>
      <c r="E959" s="40" t="s">
        <v>75</v>
      </c>
      <c r="F959" s="40">
        <v>0.9</v>
      </c>
      <c r="G959" s="40">
        <v>0</v>
      </c>
      <c r="H959" s="40">
        <v>2</v>
      </c>
      <c r="I959" s="40">
        <v>0</v>
      </c>
      <c r="L959" s="40" t="str">
        <f>IF(LEFT(C959,1)="[",MID(C959,2,SEARCH("]",C959)-2),IF(LEFT(C959,1)="""",MID(C959,2,SEARCH("""",C959,2)-2),C959))</f>
        <v>comercial Onyx</v>
      </c>
      <c r="M959">
        <f>WEEKNUM(A959,2)</f>
        <v>38</v>
      </c>
    </row>
    <row r="960" spans="1:13" x14ac:dyDescent="0.25">
      <c r="A960" s="1">
        <v>41516</v>
      </c>
      <c r="B960" s="40" t="s">
        <v>9</v>
      </c>
      <c r="C960" s="40" t="s">
        <v>162</v>
      </c>
      <c r="D960" s="40" t="s">
        <v>106</v>
      </c>
      <c r="E960" s="40" t="s">
        <v>75</v>
      </c>
      <c r="F960" s="40">
        <v>0.9</v>
      </c>
      <c r="G960" s="40">
        <v>1</v>
      </c>
      <c r="H960" s="40">
        <v>5</v>
      </c>
      <c r="I960" s="40">
        <v>0.19</v>
      </c>
      <c r="L960" s="40" t="str">
        <f>IF(LEFT(C960,1)="[",MID(C960,2,SEARCH("]",C960)-2),IF(LEFT(C960,1)="""",MID(C960,2,SEARCH("""",C960,2)-2),C960))</f>
        <v>comercial Onyx</v>
      </c>
      <c r="M960">
        <f>WEEKNUM(A960,2)</f>
        <v>35</v>
      </c>
    </row>
    <row r="961" spans="1:13" x14ac:dyDescent="0.25">
      <c r="A961" s="1">
        <v>41529</v>
      </c>
      <c r="B961" s="40" t="s">
        <v>9</v>
      </c>
      <c r="C961" s="40" t="s">
        <v>162</v>
      </c>
      <c r="D961" s="40" t="s">
        <v>106</v>
      </c>
      <c r="E961" s="40" t="s">
        <v>75</v>
      </c>
      <c r="F961" s="40">
        <v>0.9</v>
      </c>
      <c r="G961" s="40">
        <v>1</v>
      </c>
      <c r="H961" s="40">
        <v>9</v>
      </c>
      <c r="I961" s="40">
        <v>0.65</v>
      </c>
      <c r="L961" s="40" t="str">
        <f>IF(LEFT(C961,1)="[",MID(C961,2,SEARCH("]",C961)-2),IF(LEFT(C961,1)="""",MID(C961,2,SEARCH("""",C961,2)-2),C961))</f>
        <v>comercial Onyx</v>
      </c>
      <c r="M961">
        <f>WEEKNUM(A961,2)</f>
        <v>37</v>
      </c>
    </row>
    <row r="962" spans="1:13" x14ac:dyDescent="0.25">
      <c r="A962" s="1">
        <v>41517</v>
      </c>
      <c r="B962" s="40" t="s">
        <v>9</v>
      </c>
      <c r="C962" s="40" t="s">
        <v>162</v>
      </c>
      <c r="D962" s="40" t="s">
        <v>106</v>
      </c>
      <c r="E962" s="40" t="s">
        <v>75</v>
      </c>
      <c r="F962" s="40">
        <v>0.9</v>
      </c>
      <c r="G962" s="40">
        <v>0</v>
      </c>
      <c r="H962" s="40">
        <v>7</v>
      </c>
      <c r="I962" s="40">
        <v>0</v>
      </c>
      <c r="L962" s="40" t="str">
        <f>IF(LEFT(C962,1)="[",MID(C962,2,SEARCH("]",C962)-2),IF(LEFT(C962,1)="""",MID(C962,2,SEARCH("""",C962,2)-2),C962))</f>
        <v>comercial Onyx</v>
      </c>
      <c r="M962">
        <f>WEEKNUM(A962,2)</f>
        <v>35</v>
      </c>
    </row>
    <row r="963" spans="1:13" x14ac:dyDescent="0.25">
      <c r="A963" s="1">
        <v>41523</v>
      </c>
      <c r="B963" s="40" t="s">
        <v>9</v>
      </c>
      <c r="C963" s="40" t="s">
        <v>162</v>
      </c>
      <c r="D963" s="40" t="s">
        <v>106</v>
      </c>
      <c r="E963" s="40" t="s">
        <v>75</v>
      </c>
      <c r="F963" s="40">
        <v>0.9</v>
      </c>
      <c r="G963" s="40">
        <v>0</v>
      </c>
      <c r="H963" s="40">
        <v>7</v>
      </c>
      <c r="I963" s="40">
        <v>0</v>
      </c>
      <c r="L963" s="40" t="str">
        <f>IF(LEFT(C963,1)="[",MID(C963,2,SEARCH("]",C963)-2),IF(LEFT(C963,1)="""",MID(C963,2,SEARCH("""",C963,2)-2),C963))</f>
        <v>comercial Onyx</v>
      </c>
      <c r="M963">
        <f>WEEKNUM(A963,2)</f>
        <v>36</v>
      </c>
    </row>
    <row r="964" spans="1:13" x14ac:dyDescent="0.25">
      <c r="A964" s="1">
        <v>41521</v>
      </c>
      <c r="B964" s="40" t="s">
        <v>9</v>
      </c>
      <c r="C964" s="40" t="s">
        <v>162</v>
      </c>
      <c r="D964" s="40" t="s">
        <v>106</v>
      </c>
      <c r="E964" s="40" t="s">
        <v>75</v>
      </c>
      <c r="F964" s="40">
        <v>0.9</v>
      </c>
      <c r="G964" s="40">
        <v>0</v>
      </c>
      <c r="H964" s="40">
        <v>6</v>
      </c>
      <c r="I964" s="40">
        <v>0</v>
      </c>
      <c r="L964" s="40" t="str">
        <f>IF(LEFT(C964,1)="[",MID(C964,2,SEARCH("]",C964)-2),IF(LEFT(C964,1)="""",MID(C964,2,SEARCH("""",C964,2)-2),C964))</f>
        <v>comercial Onyx</v>
      </c>
      <c r="M964">
        <f>WEEKNUM(A964,2)</f>
        <v>36</v>
      </c>
    </row>
    <row r="965" spans="1:13" x14ac:dyDescent="0.25">
      <c r="A965" s="1">
        <v>41514</v>
      </c>
      <c r="B965" s="40" t="s">
        <v>9</v>
      </c>
      <c r="C965" s="40" t="s">
        <v>162</v>
      </c>
      <c r="D965" s="40" t="s">
        <v>106</v>
      </c>
      <c r="E965" s="40" t="s">
        <v>75</v>
      </c>
      <c r="F965" s="40">
        <v>0.9</v>
      </c>
      <c r="G965" s="40">
        <v>0</v>
      </c>
      <c r="H965" s="40">
        <v>19</v>
      </c>
      <c r="I965" s="40">
        <v>0</v>
      </c>
      <c r="L965" s="40" t="str">
        <f>IF(LEFT(C965,1)="[",MID(C965,2,SEARCH("]",C965)-2),IF(LEFT(C965,1)="""",MID(C965,2,SEARCH("""",C965,2)-2),C965))</f>
        <v>comercial Onyx</v>
      </c>
      <c r="M965">
        <f>WEEKNUM(A965,2)</f>
        <v>35</v>
      </c>
    </row>
    <row r="966" spans="1:13" x14ac:dyDescent="0.25">
      <c r="A966" s="1">
        <v>41525</v>
      </c>
      <c r="B966" s="40" t="s">
        <v>9</v>
      </c>
      <c r="C966" s="40" t="s">
        <v>162</v>
      </c>
      <c r="D966" s="40" t="s">
        <v>106</v>
      </c>
      <c r="E966" s="40" t="s">
        <v>75</v>
      </c>
      <c r="F966" s="40">
        <v>0.9</v>
      </c>
      <c r="G966" s="40">
        <v>0</v>
      </c>
      <c r="H966" s="40">
        <v>2</v>
      </c>
      <c r="I966" s="40">
        <v>0</v>
      </c>
      <c r="L966" s="40" t="str">
        <f>IF(LEFT(C966,1)="[",MID(C966,2,SEARCH("]",C966)-2),IF(LEFT(C966,1)="""",MID(C966,2,SEARCH("""",C966,2)-2),C966))</f>
        <v>comercial Onyx</v>
      </c>
      <c r="M966">
        <f>WEEKNUM(A966,2)</f>
        <v>36</v>
      </c>
    </row>
    <row r="967" spans="1:13" x14ac:dyDescent="0.25">
      <c r="A967" s="1">
        <v>41519</v>
      </c>
      <c r="B967" s="40" t="s">
        <v>9</v>
      </c>
      <c r="C967" s="40" t="s">
        <v>162</v>
      </c>
      <c r="D967" s="40" t="s">
        <v>106</v>
      </c>
      <c r="E967" s="40" t="s">
        <v>75</v>
      </c>
      <c r="F967" s="40">
        <v>0.9</v>
      </c>
      <c r="G967" s="40">
        <v>0</v>
      </c>
      <c r="H967" s="40">
        <v>3</v>
      </c>
      <c r="I967" s="40">
        <v>0</v>
      </c>
      <c r="L967" s="40" t="str">
        <f>IF(LEFT(C967,1)="[",MID(C967,2,SEARCH("]",C967)-2),IF(LEFT(C967,1)="""",MID(C967,2,SEARCH("""",C967,2)-2),C967))</f>
        <v>comercial Onyx</v>
      </c>
      <c r="M967">
        <f>WEEKNUM(A967,2)</f>
        <v>36</v>
      </c>
    </row>
    <row r="968" spans="1:13" x14ac:dyDescent="0.25">
      <c r="A968" s="1">
        <v>41530</v>
      </c>
      <c r="B968" s="40" t="s">
        <v>9</v>
      </c>
      <c r="C968" s="40" t="s">
        <v>162</v>
      </c>
      <c r="D968" s="40" t="s">
        <v>106</v>
      </c>
      <c r="E968" s="40" t="s">
        <v>75</v>
      </c>
      <c r="F968" s="40">
        <v>0.9</v>
      </c>
      <c r="G968" s="40">
        <v>2</v>
      </c>
      <c r="H968" s="40">
        <v>4</v>
      </c>
      <c r="I968" s="40">
        <v>0.7</v>
      </c>
      <c r="L968" s="40" t="str">
        <f>IF(LEFT(C968,1)="[",MID(C968,2,SEARCH("]",C968)-2),IF(LEFT(C968,1)="""",MID(C968,2,SEARCH("""",C968,2)-2),C968))</f>
        <v>comercial Onyx</v>
      </c>
      <c r="M968">
        <f>WEEKNUM(A968,2)</f>
        <v>37</v>
      </c>
    </row>
    <row r="969" spans="1:13" x14ac:dyDescent="0.25">
      <c r="A969" s="1">
        <v>41528</v>
      </c>
      <c r="B969" s="40" t="s">
        <v>9</v>
      </c>
      <c r="C969" s="40" t="s">
        <v>162</v>
      </c>
      <c r="D969" s="40" t="s">
        <v>106</v>
      </c>
      <c r="E969" s="40" t="s">
        <v>75</v>
      </c>
      <c r="F969" s="40">
        <v>0.9</v>
      </c>
      <c r="G969" s="40">
        <v>0</v>
      </c>
      <c r="H969" s="40">
        <v>7</v>
      </c>
      <c r="I969" s="40">
        <v>0</v>
      </c>
      <c r="L969" s="40" t="str">
        <f>IF(LEFT(C969,1)="[",MID(C969,2,SEARCH("]",C969)-2),IF(LEFT(C969,1)="""",MID(C969,2,SEARCH("""",C969,2)-2),C969))</f>
        <v>comercial Onyx</v>
      </c>
      <c r="M969">
        <f>WEEKNUM(A969,2)</f>
        <v>37</v>
      </c>
    </row>
    <row r="970" spans="1:13" x14ac:dyDescent="0.25">
      <c r="A970" s="1">
        <v>41518</v>
      </c>
      <c r="B970" s="40" t="s">
        <v>9</v>
      </c>
      <c r="C970" s="40" t="s">
        <v>162</v>
      </c>
      <c r="D970" s="40" t="s">
        <v>106</v>
      </c>
      <c r="E970" s="40" t="s">
        <v>75</v>
      </c>
      <c r="F970" s="40">
        <v>0.9</v>
      </c>
      <c r="G970" s="40">
        <v>0</v>
      </c>
      <c r="H970" s="40">
        <v>7</v>
      </c>
      <c r="I970" s="40">
        <v>0</v>
      </c>
      <c r="L970" s="40" t="str">
        <f>IF(LEFT(C970,1)="[",MID(C970,2,SEARCH("]",C970)-2),IF(LEFT(C970,1)="""",MID(C970,2,SEARCH("""",C970,2)-2),C970))</f>
        <v>comercial Onyx</v>
      </c>
      <c r="M970">
        <f>WEEKNUM(A970,2)</f>
        <v>35</v>
      </c>
    </row>
    <row r="971" spans="1:13" x14ac:dyDescent="0.25">
      <c r="A971" s="1">
        <v>41533</v>
      </c>
      <c r="B971" s="40" t="s">
        <v>9</v>
      </c>
      <c r="C971" s="40" t="s">
        <v>162</v>
      </c>
      <c r="D971" s="40" t="s">
        <v>106</v>
      </c>
      <c r="E971" s="40" t="s">
        <v>75</v>
      </c>
      <c r="F971" s="40">
        <v>0.9</v>
      </c>
      <c r="G971" s="40">
        <v>0</v>
      </c>
      <c r="H971" s="40">
        <v>1</v>
      </c>
      <c r="I971" s="40">
        <v>0</v>
      </c>
      <c r="L971" s="40" t="str">
        <f>IF(LEFT(C971,1)="[",MID(C971,2,SEARCH("]",C971)-2),IF(LEFT(C971,1)="""",MID(C971,2,SEARCH("""",C971,2)-2),C971))</f>
        <v>comercial Onyx</v>
      </c>
      <c r="M971">
        <f>WEEKNUM(A971,2)</f>
        <v>38</v>
      </c>
    </row>
    <row r="972" spans="1:13" x14ac:dyDescent="0.25">
      <c r="A972" s="1">
        <v>41522</v>
      </c>
      <c r="B972" s="40" t="s">
        <v>9</v>
      </c>
      <c r="C972" s="40" t="s">
        <v>162</v>
      </c>
      <c r="D972" s="40" t="s">
        <v>106</v>
      </c>
      <c r="E972" s="40" t="s">
        <v>75</v>
      </c>
      <c r="F972" s="40">
        <v>0.9</v>
      </c>
      <c r="G972" s="40">
        <v>0</v>
      </c>
      <c r="H972" s="40">
        <v>8</v>
      </c>
      <c r="I972" s="40">
        <v>0</v>
      </c>
      <c r="L972" s="40" t="str">
        <f>IF(LEFT(C972,1)="[",MID(C972,2,SEARCH("]",C972)-2),IF(LEFT(C972,1)="""",MID(C972,2,SEARCH("""",C972,2)-2),C972))</f>
        <v>comercial Onyx</v>
      </c>
      <c r="M972">
        <f>WEEKNUM(A972,2)</f>
        <v>36</v>
      </c>
    </row>
    <row r="973" spans="1:13" x14ac:dyDescent="0.25">
      <c r="A973" s="1">
        <v>41515</v>
      </c>
      <c r="B973" s="40" t="s">
        <v>9</v>
      </c>
      <c r="C973" s="40" t="s">
        <v>162</v>
      </c>
      <c r="D973" s="40" t="s">
        <v>106</v>
      </c>
      <c r="E973" s="40" t="s">
        <v>75</v>
      </c>
      <c r="F973" s="40">
        <v>0.9</v>
      </c>
      <c r="G973" s="40">
        <v>0</v>
      </c>
      <c r="H973" s="40">
        <v>4</v>
      </c>
      <c r="I973" s="40">
        <v>0</v>
      </c>
      <c r="L973" s="40" t="str">
        <f>IF(LEFT(C973,1)="[",MID(C973,2,SEARCH("]",C973)-2),IF(LEFT(C973,1)="""",MID(C973,2,SEARCH("""",C973,2)-2),C973))</f>
        <v>comercial Onyx</v>
      </c>
      <c r="M973">
        <f>WEEKNUM(A973,2)</f>
        <v>35</v>
      </c>
    </row>
    <row r="974" spans="1:13" x14ac:dyDescent="0.25">
      <c r="A974" s="1">
        <v>41520</v>
      </c>
      <c r="B974" s="40" t="s">
        <v>9</v>
      </c>
      <c r="C974" s="40" t="s">
        <v>162</v>
      </c>
      <c r="D974" s="40" t="s">
        <v>106</v>
      </c>
      <c r="E974" s="40" t="s">
        <v>75</v>
      </c>
      <c r="F974" s="40">
        <v>0.9</v>
      </c>
      <c r="G974" s="40">
        <v>0</v>
      </c>
      <c r="H974" s="40">
        <v>15</v>
      </c>
      <c r="I974" s="40">
        <v>0</v>
      </c>
      <c r="L974" s="40" t="str">
        <f>IF(LEFT(C974,1)="[",MID(C974,2,SEARCH("]",C974)-2),IF(LEFT(C974,1)="""",MID(C974,2,SEARCH("""",C974,2)-2),C974))</f>
        <v>comercial Onyx</v>
      </c>
      <c r="M974">
        <f>WEEKNUM(A974,2)</f>
        <v>36</v>
      </c>
    </row>
    <row r="975" spans="1:13" x14ac:dyDescent="0.25">
      <c r="A975" s="1">
        <v>41536</v>
      </c>
      <c r="B975" s="40" t="s">
        <v>9</v>
      </c>
      <c r="C975" s="40" t="s">
        <v>162</v>
      </c>
      <c r="D975" s="40" t="s">
        <v>106</v>
      </c>
      <c r="E975" s="40" t="s">
        <v>75</v>
      </c>
      <c r="F975" s="40">
        <v>0.9</v>
      </c>
      <c r="G975" s="40">
        <v>0</v>
      </c>
      <c r="H975" s="40">
        <v>0</v>
      </c>
      <c r="I975" s="40">
        <v>0</v>
      </c>
      <c r="L975" s="40" t="str">
        <f>IF(LEFT(C975,1)="[",MID(C975,2,SEARCH("]",C975)-2),IF(LEFT(C975,1)="""",MID(C975,2,SEARCH("""",C975,2)-2),C975))</f>
        <v>comercial Onyx</v>
      </c>
      <c r="M975">
        <f>WEEKNUM(A975,2)</f>
        <v>38</v>
      </c>
    </row>
    <row r="976" spans="1:13" x14ac:dyDescent="0.25">
      <c r="A976" s="1">
        <v>41524</v>
      </c>
      <c r="B976" s="40" t="s">
        <v>9</v>
      </c>
      <c r="C976" s="40" t="s">
        <v>162</v>
      </c>
      <c r="D976" s="40" t="s">
        <v>106</v>
      </c>
      <c r="E976" s="40" t="s">
        <v>75</v>
      </c>
      <c r="F976" s="40">
        <v>0.9</v>
      </c>
      <c r="G976" s="40">
        <v>0</v>
      </c>
      <c r="H976" s="40">
        <v>2</v>
      </c>
      <c r="I976" s="40">
        <v>0</v>
      </c>
      <c r="L976" s="40" t="str">
        <f>IF(LEFT(C976,1)="[",MID(C976,2,SEARCH("]",C976)-2),IF(LEFT(C976,1)="""",MID(C976,2,SEARCH("""",C976,2)-2),C976))</f>
        <v>comercial Onyx</v>
      </c>
      <c r="M976">
        <f>WEEKNUM(A976,2)</f>
        <v>36</v>
      </c>
    </row>
    <row r="977" spans="1:13" x14ac:dyDescent="0.25">
      <c r="A977" s="1">
        <v>41527</v>
      </c>
      <c r="B977" s="40" t="s">
        <v>9</v>
      </c>
      <c r="C977" s="40" t="s">
        <v>162</v>
      </c>
      <c r="D977" s="40" t="s">
        <v>106</v>
      </c>
      <c r="E977" s="40" t="s">
        <v>75</v>
      </c>
      <c r="F977" s="40">
        <v>0.9</v>
      </c>
      <c r="G977" s="40">
        <v>0</v>
      </c>
      <c r="H977" s="40">
        <v>11</v>
      </c>
      <c r="I977" s="40">
        <v>0</v>
      </c>
      <c r="L977" s="40" t="str">
        <f>IF(LEFT(C977,1)="[",MID(C977,2,SEARCH("]",C977)-2),IF(LEFT(C977,1)="""",MID(C977,2,SEARCH("""",C977,2)-2),C977))</f>
        <v>comercial Onyx</v>
      </c>
      <c r="M977">
        <f>WEEKNUM(A977,2)</f>
        <v>37</v>
      </c>
    </row>
    <row r="978" spans="1:13" x14ac:dyDescent="0.25">
      <c r="A978" s="1">
        <v>41539</v>
      </c>
      <c r="B978" s="40" t="s">
        <v>9</v>
      </c>
      <c r="C978" s="40" t="s">
        <v>514</v>
      </c>
      <c r="D978" s="40" t="s">
        <v>88</v>
      </c>
      <c r="E978" s="40" t="s">
        <v>10</v>
      </c>
      <c r="F978" s="40">
        <v>0.8</v>
      </c>
      <c r="G978" s="40">
        <v>0</v>
      </c>
      <c r="H978" s="40">
        <v>1</v>
      </c>
      <c r="I978" s="40">
        <v>0</v>
      </c>
      <c r="L978" s="40" t="str">
        <f>IF(LEFT(C978,1)="[",MID(C978,2,SEARCH("]",C978)-2),IF(LEFT(C978,1)="""",MID(C978,2,SEARCH("""",C978,2)-2),C978))</f>
        <v>configurador Onix</v>
      </c>
      <c r="M978">
        <f>WEEKNUM(A978,2)</f>
        <v>38</v>
      </c>
    </row>
    <row r="979" spans="1:13" x14ac:dyDescent="0.25">
      <c r="A979" s="1">
        <v>41526</v>
      </c>
      <c r="B979" s="40" t="s">
        <v>9</v>
      </c>
      <c r="C979" s="40" t="s">
        <v>370</v>
      </c>
      <c r="D979" s="40" t="s">
        <v>219</v>
      </c>
      <c r="E979" s="40" t="s">
        <v>10</v>
      </c>
      <c r="F979" s="40">
        <v>0.8</v>
      </c>
      <c r="G979" s="40">
        <v>0</v>
      </c>
      <c r="H979" s="40">
        <v>0</v>
      </c>
      <c r="I979" s="40">
        <v>0</v>
      </c>
      <c r="L979" s="40" t="str">
        <f>IF(LEFT(C979,1)="[",MID(C979,2,SEARCH("]",C979)-2),IF(LEFT(C979,1)="""",MID(C979,2,SEARCH("""",C979,2)-2),C979))</f>
        <v>data de lançamento Onix</v>
      </c>
      <c r="M979">
        <f>WEEKNUM(A979,2)</f>
        <v>37</v>
      </c>
    </row>
    <row r="980" spans="1:13" x14ac:dyDescent="0.25">
      <c r="A980" s="1">
        <v>41528</v>
      </c>
      <c r="B980" s="40" t="s">
        <v>9</v>
      </c>
      <c r="C980" s="40" t="s">
        <v>370</v>
      </c>
      <c r="D980" s="40" t="s">
        <v>219</v>
      </c>
      <c r="E980" s="40" t="s">
        <v>10</v>
      </c>
      <c r="F980" s="40">
        <v>0.8</v>
      </c>
      <c r="G980" s="40">
        <v>0</v>
      </c>
      <c r="H980" s="40">
        <v>1</v>
      </c>
      <c r="I980" s="40">
        <v>0</v>
      </c>
      <c r="L980" s="40" t="str">
        <f>IF(LEFT(C980,1)="[",MID(C980,2,SEARCH("]",C980)-2),IF(LEFT(C980,1)="""",MID(C980,2,SEARCH("""",C980,2)-2),C980))</f>
        <v>data de lançamento Onix</v>
      </c>
      <c r="M980">
        <f>WEEKNUM(A980,2)</f>
        <v>37</v>
      </c>
    </row>
    <row r="981" spans="1:13" x14ac:dyDescent="0.25">
      <c r="A981" s="1">
        <v>41539</v>
      </c>
      <c r="B981" s="40" t="s">
        <v>9</v>
      </c>
      <c r="C981" s="40" t="s">
        <v>370</v>
      </c>
      <c r="D981" s="40" t="s">
        <v>219</v>
      </c>
      <c r="E981" s="40" t="s">
        <v>10</v>
      </c>
      <c r="F981" s="40">
        <v>0.8</v>
      </c>
      <c r="G981" s="40">
        <v>0</v>
      </c>
      <c r="H981" s="40">
        <v>1</v>
      </c>
      <c r="I981" s="40">
        <v>0</v>
      </c>
      <c r="L981" s="40" t="str">
        <f>IF(LEFT(C981,1)="[",MID(C981,2,SEARCH("]",C981)-2),IF(LEFT(C981,1)="""",MID(C981,2,SEARCH("""",C981,2)-2),C981))</f>
        <v>data de lançamento Onix</v>
      </c>
      <c r="M981">
        <f>WEEKNUM(A981,2)</f>
        <v>38</v>
      </c>
    </row>
    <row r="982" spans="1:13" x14ac:dyDescent="0.25">
      <c r="A982" s="1">
        <v>41515</v>
      </c>
      <c r="B982" s="40" t="s">
        <v>9</v>
      </c>
      <c r="C982" s="40" t="s">
        <v>370</v>
      </c>
      <c r="D982" s="40" t="s">
        <v>219</v>
      </c>
      <c r="E982" s="40" t="s">
        <v>10</v>
      </c>
      <c r="F982" s="40">
        <v>0.8</v>
      </c>
      <c r="G982" s="40">
        <v>0</v>
      </c>
      <c r="H982" s="40">
        <v>2</v>
      </c>
      <c r="I982" s="40">
        <v>0</v>
      </c>
      <c r="L982" s="40" t="str">
        <f>IF(LEFT(C982,1)="[",MID(C982,2,SEARCH("]",C982)-2),IF(LEFT(C982,1)="""",MID(C982,2,SEARCH("""",C982,2)-2),C982))</f>
        <v>data de lançamento Onix</v>
      </c>
      <c r="M982">
        <f>WEEKNUM(A982,2)</f>
        <v>35</v>
      </c>
    </row>
    <row r="983" spans="1:13" x14ac:dyDescent="0.25">
      <c r="A983" s="1">
        <v>41529</v>
      </c>
      <c r="B983" s="40" t="s">
        <v>9</v>
      </c>
      <c r="C983" s="40" t="s">
        <v>370</v>
      </c>
      <c r="D983" s="40" t="s">
        <v>219</v>
      </c>
      <c r="E983" s="40" t="s">
        <v>10</v>
      </c>
      <c r="F983" s="40">
        <v>0.8</v>
      </c>
      <c r="G983" s="40">
        <v>0</v>
      </c>
      <c r="H983" s="40">
        <v>1</v>
      </c>
      <c r="I983" s="40">
        <v>0</v>
      </c>
      <c r="L983" s="40" t="str">
        <f>IF(LEFT(C983,1)="[",MID(C983,2,SEARCH("]",C983)-2),IF(LEFT(C983,1)="""",MID(C983,2,SEARCH("""",C983,2)-2),C983))</f>
        <v>data de lançamento Onix</v>
      </c>
      <c r="M983">
        <f>WEEKNUM(A983,2)</f>
        <v>37</v>
      </c>
    </row>
    <row r="984" spans="1:13" x14ac:dyDescent="0.25">
      <c r="A984" s="1">
        <v>41523</v>
      </c>
      <c r="B984" s="40" t="s">
        <v>9</v>
      </c>
      <c r="C984" s="40" t="s">
        <v>370</v>
      </c>
      <c r="D984" s="40" t="s">
        <v>219</v>
      </c>
      <c r="E984" s="40" t="s">
        <v>10</v>
      </c>
      <c r="F984" s="40">
        <v>0.8</v>
      </c>
      <c r="G984" s="40">
        <v>0</v>
      </c>
      <c r="H984" s="40">
        <v>1</v>
      </c>
      <c r="I984" s="40">
        <v>0</v>
      </c>
      <c r="L984" s="40" t="str">
        <f>IF(LEFT(C984,1)="[",MID(C984,2,SEARCH("]",C984)-2),IF(LEFT(C984,1)="""",MID(C984,2,SEARCH("""",C984,2)-2),C984))</f>
        <v>data de lançamento Onix</v>
      </c>
      <c r="M984">
        <f>WEEKNUM(A984,2)</f>
        <v>36</v>
      </c>
    </row>
    <row r="985" spans="1:13" x14ac:dyDescent="0.25">
      <c r="A985" s="1">
        <v>41546</v>
      </c>
      <c r="B985" s="40" t="s">
        <v>9</v>
      </c>
      <c r="C985" s="40" t="s">
        <v>370</v>
      </c>
      <c r="D985" s="40" t="s">
        <v>219</v>
      </c>
      <c r="E985" s="40" t="s">
        <v>10</v>
      </c>
      <c r="F985" s="40">
        <v>0.8</v>
      </c>
      <c r="G985" s="40">
        <v>0</v>
      </c>
      <c r="H985" s="40">
        <v>3</v>
      </c>
      <c r="I985" s="40">
        <v>0</v>
      </c>
      <c r="L985" s="40" t="str">
        <f>IF(LEFT(C985,1)="[",MID(C985,2,SEARCH("]",C985)-2),IF(LEFT(C985,1)="""",MID(C985,2,SEARCH("""",C985,2)-2),C985))</f>
        <v>data de lançamento Onix</v>
      </c>
      <c r="M985">
        <f>WEEKNUM(A985,2)</f>
        <v>39</v>
      </c>
    </row>
    <row r="986" spans="1:13" x14ac:dyDescent="0.25">
      <c r="A986" s="1">
        <v>41540</v>
      </c>
      <c r="B986" s="40" t="s">
        <v>9</v>
      </c>
      <c r="C986" s="40" t="s">
        <v>370</v>
      </c>
      <c r="D986" s="40" t="s">
        <v>219</v>
      </c>
      <c r="E986" s="40" t="s">
        <v>10</v>
      </c>
      <c r="F986" s="40">
        <v>0.8</v>
      </c>
      <c r="G986" s="40">
        <v>0</v>
      </c>
      <c r="H986" s="40">
        <v>1</v>
      </c>
      <c r="I986" s="40">
        <v>0</v>
      </c>
      <c r="L986" s="40" t="str">
        <f>IF(LEFT(C986,1)="[",MID(C986,2,SEARCH("]",C986)-2),IF(LEFT(C986,1)="""",MID(C986,2,SEARCH("""",C986,2)-2),C986))</f>
        <v>data de lançamento Onix</v>
      </c>
      <c r="M986">
        <f>WEEKNUM(A986,2)</f>
        <v>39</v>
      </c>
    </row>
    <row r="987" spans="1:13" x14ac:dyDescent="0.25">
      <c r="A987" s="1">
        <v>41537</v>
      </c>
      <c r="B987" s="40" t="s">
        <v>9</v>
      </c>
      <c r="C987" s="40" t="s">
        <v>370</v>
      </c>
      <c r="D987" s="40" t="s">
        <v>219</v>
      </c>
      <c r="E987" s="40" t="s">
        <v>10</v>
      </c>
      <c r="F987" s="40">
        <v>0.8</v>
      </c>
      <c r="G987" s="40">
        <v>0</v>
      </c>
      <c r="H987" s="40">
        <v>1</v>
      </c>
      <c r="I987" s="40">
        <v>0</v>
      </c>
      <c r="L987" s="40" t="str">
        <f>IF(LEFT(C987,1)="[",MID(C987,2,SEARCH("]",C987)-2),IF(LEFT(C987,1)="""",MID(C987,2,SEARCH("""",C987,2)-2),C987))</f>
        <v>data de lançamento Onix</v>
      </c>
      <c r="M987">
        <f>WEEKNUM(A987,2)</f>
        <v>38</v>
      </c>
    </row>
    <row r="988" spans="1:13" x14ac:dyDescent="0.25">
      <c r="A988" s="1">
        <v>41535</v>
      </c>
      <c r="B988" s="40" t="s">
        <v>9</v>
      </c>
      <c r="C988" s="40" t="s">
        <v>370</v>
      </c>
      <c r="D988" s="40" t="s">
        <v>219</v>
      </c>
      <c r="E988" s="40" t="s">
        <v>10</v>
      </c>
      <c r="F988" s="40">
        <v>0.8</v>
      </c>
      <c r="G988" s="40">
        <v>0</v>
      </c>
      <c r="H988" s="40">
        <v>0</v>
      </c>
      <c r="I988" s="40">
        <v>0</v>
      </c>
      <c r="L988" s="40" t="str">
        <f>IF(LEFT(C988,1)="[",MID(C988,2,SEARCH("]",C988)-2),IF(LEFT(C988,1)="""",MID(C988,2,SEARCH("""",C988,2)-2),C988))</f>
        <v>data de lançamento Onix</v>
      </c>
      <c r="M988">
        <f>WEEKNUM(A988,2)</f>
        <v>38</v>
      </c>
    </row>
    <row r="989" spans="1:13" x14ac:dyDescent="0.25">
      <c r="A989" s="1">
        <v>41519</v>
      </c>
      <c r="B989" s="40" t="s">
        <v>9</v>
      </c>
      <c r="C989" s="40" t="s">
        <v>520</v>
      </c>
      <c r="D989" s="40" t="s">
        <v>98</v>
      </c>
      <c r="E989" s="40" t="s">
        <v>75</v>
      </c>
      <c r="F989" s="40">
        <v>0.8</v>
      </c>
      <c r="G989" s="40">
        <v>0</v>
      </c>
      <c r="H989" s="40">
        <v>1</v>
      </c>
      <c r="I989" s="40">
        <v>0</v>
      </c>
      <c r="L989" s="40" t="str">
        <f>IF(LEFT(C989,1)="[",MID(C989,2,SEARCH("]",C989)-2),IF(LEFT(C989,1)="""",MID(C989,2,SEARCH("""",C989,2)-2),C989))</f>
        <v>flagra Onix</v>
      </c>
      <c r="M989">
        <f>WEEKNUM(A989,2)</f>
        <v>36</v>
      </c>
    </row>
    <row r="990" spans="1:13" x14ac:dyDescent="0.25">
      <c r="A990" s="1">
        <v>41515</v>
      </c>
      <c r="B990" s="40" t="s">
        <v>9</v>
      </c>
      <c r="C990" s="40" t="s">
        <v>520</v>
      </c>
      <c r="D990" s="40" t="s">
        <v>98</v>
      </c>
      <c r="E990" s="40" t="s">
        <v>75</v>
      </c>
      <c r="F990" s="40">
        <v>0.8</v>
      </c>
      <c r="G990" s="40">
        <v>1</v>
      </c>
      <c r="H990" s="40">
        <v>4</v>
      </c>
      <c r="I990" s="40">
        <v>0.28000000000000003</v>
      </c>
      <c r="L990" s="40" t="str">
        <f>IF(LEFT(C990,1)="[",MID(C990,2,SEARCH("]",C990)-2),IF(LEFT(C990,1)="""",MID(C990,2,SEARCH("""",C990,2)-2),C990))</f>
        <v>flagra Onix</v>
      </c>
      <c r="M990">
        <f>WEEKNUM(A990,2)</f>
        <v>35</v>
      </c>
    </row>
    <row r="991" spans="1:13" x14ac:dyDescent="0.25">
      <c r="A991" s="1">
        <v>41516</v>
      </c>
      <c r="B991" s="40" t="s">
        <v>9</v>
      </c>
      <c r="C991" s="40" t="s">
        <v>520</v>
      </c>
      <c r="D991" s="40" t="s">
        <v>98</v>
      </c>
      <c r="E991" s="40" t="s">
        <v>75</v>
      </c>
      <c r="F991" s="40">
        <v>0.8</v>
      </c>
      <c r="G991" s="40">
        <v>0</v>
      </c>
      <c r="H991" s="40">
        <v>1</v>
      </c>
      <c r="I991" s="40">
        <v>0</v>
      </c>
      <c r="L991" s="40" t="str">
        <f>IF(LEFT(C991,1)="[",MID(C991,2,SEARCH("]",C991)-2),IF(LEFT(C991,1)="""",MID(C991,2,SEARCH("""",C991,2)-2),C991))</f>
        <v>flagra Onix</v>
      </c>
      <c r="M991">
        <f>WEEKNUM(A991,2)</f>
        <v>35</v>
      </c>
    </row>
    <row r="992" spans="1:13" x14ac:dyDescent="0.25">
      <c r="A992" s="1">
        <v>41514</v>
      </c>
      <c r="B992" s="40" t="s">
        <v>9</v>
      </c>
      <c r="C992" s="40" t="s">
        <v>520</v>
      </c>
      <c r="D992" s="40" t="s">
        <v>98</v>
      </c>
      <c r="E992" s="40" t="s">
        <v>75</v>
      </c>
      <c r="F992" s="40">
        <v>0.8</v>
      </c>
      <c r="G992" s="40">
        <v>0</v>
      </c>
      <c r="H992" s="40">
        <v>3</v>
      </c>
      <c r="I992" s="40">
        <v>0</v>
      </c>
      <c r="L992" s="40" t="str">
        <f>IF(LEFT(C992,1)="[",MID(C992,2,SEARCH("]",C992)-2),IF(LEFT(C992,1)="""",MID(C992,2,SEARCH("""",C992,2)-2),C992))</f>
        <v>flagra Onix</v>
      </c>
      <c r="M992">
        <f>WEEKNUM(A992,2)</f>
        <v>35</v>
      </c>
    </row>
    <row r="993" spans="1:13" x14ac:dyDescent="0.25">
      <c r="A993" s="1">
        <v>41533</v>
      </c>
      <c r="B993" s="40" t="s">
        <v>9</v>
      </c>
      <c r="C993" s="40" t="s">
        <v>113</v>
      </c>
      <c r="D993" s="40" t="s">
        <v>98</v>
      </c>
      <c r="E993" s="40" t="s">
        <v>10</v>
      </c>
      <c r="F993" s="40">
        <v>0.8</v>
      </c>
      <c r="G993" s="40">
        <v>0</v>
      </c>
      <c r="H993" s="40">
        <v>4</v>
      </c>
      <c r="I993" s="40">
        <v>0</v>
      </c>
      <c r="L993" s="40" t="str">
        <f>IF(LEFT(C993,1)="[",MID(C993,2,SEARCH("]",C993)-2),IF(LEFT(C993,1)="""",MID(C993,2,SEARCH("""",C993,2)-2),C993))</f>
        <v>foto novo Onix</v>
      </c>
      <c r="M993">
        <f>WEEKNUM(A993,2)</f>
        <v>38</v>
      </c>
    </row>
    <row r="994" spans="1:13" x14ac:dyDescent="0.25">
      <c r="A994" s="1">
        <v>41516</v>
      </c>
      <c r="B994" s="40" t="s">
        <v>9</v>
      </c>
      <c r="C994" s="40" t="s">
        <v>113</v>
      </c>
      <c r="D994" s="40" t="s">
        <v>98</v>
      </c>
      <c r="E994" s="40" t="s">
        <v>10</v>
      </c>
      <c r="F994" s="40">
        <v>0.8</v>
      </c>
      <c r="G994" s="40">
        <v>2</v>
      </c>
      <c r="H994" s="40">
        <v>6</v>
      </c>
      <c r="I994" s="40">
        <v>0.78</v>
      </c>
      <c r="L994" s="40" t="str">
        <f>IF(LEFT(C994,1)="[",MID(C994,2,SEARCH("]",C994)-2),IF(LEFT(C994,1)="""",MID(C994,2,SEARCH("""",C994,2)-2),C994))</f>
        <v>foto novo Onix</v>
      </c>
      <c r="M994">
        <f>WEEKNUM(A994,2)</f>
        <v>35</v>
      </c>
    </row>
    <row r="995" spans="1:13" x14ac:dyDescent="0.25">
      <c r="A995" s="1">
        <v>41525</v>
      </c>
      <c r="B995" s="40" t="s">
        <v>9</v>
      </c>
      <c r="C995" s="40" t="s">
        <v>113</v>
      </c>
      <c r="D995" s="40" t="s">
        <v>98</v>
      </c>
      <c r="E995" s="40" t="s">
        <v>10</v>
      </c>
      <c r="F995" s="40">
        <v>0.8</v>
      </c>
      <c r="G995" s="40">
        <v>2</v>
      </c>
      <c r="H995" s="40">
        <v>10</v>
      </c>
      <c r="I995" s="40">
        <v>0.92</v>
      </c>
      <c r="L995" s="40" t="str">
        <f>IF(LEFT(C995,1)="[",MID(C995,2,SEARCH("]",C995)-2),IF(LEFT(C995,1)="""",MID(C995,2,SEARCH("""",C995,2)-2),C995))</f>
        <v>foto novo Onix</v>
      </c>
      <c r="M995">
        <f>WEEKNUM(A995,2)</f>
        <v>36</v>
      </c>
    </row>
    <row r="996" spans="1:13" x14ac:dyDescent="0.25">
      <c r="A996" s="1">
        <v>41528</v>
      </c>
      <c r="B996" s="40" t="s">
        <v>9</v>
      </c>
      <c r="C996" s="40" t="s">
        <v>113</v>
      </c>
      <c r="D996" s="40" t="s">
        <v>98</v>
      </c>
      <c r="E996" s="40" t="s">
        <v>10</v>
      </c>
      <c r="F996" s="40">
        <v>0.8</v>
      </c>
      <c r="G996" s="40">
        <v>0</v>
      </c>
      <c r="H996" s="40">
        <v>2</v>
      </c>
      <c r="I996" s="40">
        <v>0</v>
      </c>
      <c r="L996" s="40" t="str">
        <f>IF(LEFT(C996,1)="[",MID(C996,2,SEARCH("]",C996)-2),IF(LEFT(C996,1)="""",MID(C996,2,SEARCH("""",C996,2)-2),C996))</f>
        <v>foto novo Onix</v>
      </c>
      <c r="M996">
        <f>WEEKNUM(A996,2)</f>
        <v>37</v>
      </c>
    </row>
    <row r="997" spans="1:13" x14ac:dyDescent="0.25">
      <c r="A997" s="1">
        <v>41517</v>
      </c>
      <c r="B997" s="40" t="s">
        <v>9</v>
      </c>
      <c r="C997" s="40" t="s">
        <v>113</v>
      </c>
      <c r="D997" s="40" t="s">
        <v>98</v>
      </c>
      <c r="E997" s="40" t="s">
        <v>10</v>
      </c>
      <c r="F997" s="40">
        <v>0.8</v>
      </c>
      <c r="G997" s="40">
        <v>0</v>
      </c>
      <c r="H997" s="40">
        <v>3</v>
      </c>
      <c r="I997" s="40">
        <v>0</v>
      </c>
      <c r="L997" s="40" t="str">
        <f>IF(LEFT(C997,1)="[",MID(C997,2,SEARCH("]",C997)-2),IF(LEFT(C997,1)="""",MID(C997,2,SEARCH("""",C997,2)-2),C997))</f>
        <v>foto novo Onix</v>
      </c>
      <c r="M997">
        <f>WEEKNUM(A997,2)</f>
        <v>35</v>
      </c>
    </row>
    <row r="998" spans="1:13" x14ac:dyDescent="0.25">
      <c r="A998" s="1">
        <v>41523</v>
      </c>
      <c r="B998" s="40" t="s">
        <v>9</v>
      </c>
      <c r="C998" s="40" t="s">
        <v>113</v>
      </c>
      <c r="D998" s="40" t="s">
        <v>98</v>
      </c>
      <c r="E998" s="40" t="s">
        <v>10</v>
      </c>
      <c r="F998" s="40">
        <v>0.8</v>
      </c>
      <c r="G998" s="40">
        <v>0</v>
      </c>
      <c r="H998" s="40">
        <v>2</v>
      </c>
      <c r="I998" s="40">
        <v>0</v>
      </c>
      <c r="L998" s="40" t="str">
        <f>IF(LEFT(C998,1)="[",MID(C998,2,SEARCH("]",C998)-2),IF(LEFT(C998,1)="""",MID(C998,2,SEARCH("""",C998,2)-2),C998))</f>
        <v>foto novo Onix</v>
      </c>
      <c r="M998">
        <f>WEEKNUM(A998,2)</f>
        <v>36</v>
      </c>
    </row>
    <row r="999" spans="1:13" x14ac:dyDescent="0.25">
      <c r="A999" s="1">
        <v>41539</v>
      </c>
      <c r="B999" s="40" t="s">
        <v>9</v>
      </c>
      <c r="C999" s="40" t="s">
        <v>113</v>
      </c>
      <c r="D999" s="40" t="s">
        <v>98</v>
      </c>
      <c r="E999" s="40" t="s">
        <v>10</v>
      </c>
      <c r="F999" s="40">
        <v>0.8</v>
      </c>
      <c r="G999" s="40">
        <v>0</v>
      </c>
      <c r="H999" s="40">
        <v>2</v>
      </c>
      <c r="I999" s="40">
        <v>0</v>
      </c>
      <c r="L999" s="40" t="str">
        <f>IF(LEFT(C999,1)="[",MID(C999,2,SEARCH("]",C999)-2),IF(LEFT(C999,1)="""",MID(C999,2,SEARCH("""",C999,2)-2),C999))</f>
        <v>foto novo Onix</v>
      </c>
      <c r="M999">
        <f>WEEKNUM(A999,2)</f>
        <v>38</v>
      </c>
    </row>
    <row r="1000" spans="1:13" x14ac:dyDescent="0.25">
      <c r="A1000" s="1">
        <v>41544</v>
      </c>
      <c r="B1000" s="40" t="s">
        <v>9</v>
      </c>
      <c r="C1000" s="40" t="s">
        <v>113</v>
      </c>
      <c r="D1000" s="40" t="s">
        <v>98</v>
      </c>
      <c r="E1000" s="40" t="s">
        <v>10</v>
      </c>
      <c r="F1000" s="40">
        <v>0.8</v>
      </c>
      <c r="G1000" s="40">
        <v>0</v>
      </c>
      <c r="H1000" s="40">
        <v>3</v>
      </c>
      <c r="I1000" s="40">
        <v>0</v>
      </c>
      <c r="L1000" s="40" t="str">
        <f>IF(LEFT(C1000,1)="[",MID(C1000,2,SEARCH("]",C1000)-2),IF(LEFT(C1000,1)="""",MID(C1000,2,SEARCH("""",C1000,2)-2),C1000))</f>
        <v>foto novo Onix</v>
      </c>
      <c r="M1000">
        <f>WEEKNUM(A1000,2)</f>
        <v>39</v>
      </c>
    </row>
    <row r="1001" spans="1:13" x14ac:dyDescent="0.25">
      <c r="A1001" s="1">
        <v>41540</v>
      </c>
      <c r="B1001" s="40" t="s">
        <v>9</v>
      </c>
      <c r="C1001" s="40" t="s">
        <v>113</v>
      </c>
      <c r="D1001" s="40" t="s">
        <v>98</v>
      </c>
      <c r="E1001" s="40" t="s">
        <v>10</v>
      </c>
      <c r="F1001" s="40">
        <v>0.8</v>
      </c>
      <c r="G1001" s="40">
        <v>1</v>
      </c>
      <c r="H1001" s="40">
        <v>4</v>
      </c>
      <c r="I1001" s="40">
        <v>0.25</v>
      </c>
      <c r="L1001" s="40" t="str">
        <f>IF(LEFT(C1001,1)="[",MID(C1001,2,SEARCH("]",C1001)-2),IF(LEFT(C1001,1)="""",MID(C1001,2,SEARCH("""",C1001,2)-2),C1001))</f>
        <v>foto novo Onix</v>
      </c>
      <c r="M1001">
        <f>WEEKNUM(A1001,2)</f>
        <v>39</v>
      </c>
    </row>
    <row r="1002" spans="1:13" x14ac:dyDescent="0.25">
      <c r="A1002" s="1">
        <v>41514</v>
      </c>
      <c r="B1002" s="40" t="s">
        <v>9</v>
      </c>
      <c r="C1002" s="40" t="s">
        <v>113</v>
      </c>
      <c r="D1002" s="40" t="s">
        <v>98</v>
      </c>
      <c r="E1002" s="40" t="s">
        <v>10</v>
      </c>
      <c r="F1002" s="40">
        <v>0.8</v>
      </c>
      <c r="G1002" s="40">
        <v>2</v>
      </c>
      <c r="H1002" s="40">
        <v>5</v>
      </c>
      <c r="I1002" s="40">
        <v>0.71</v>
      </c>
      <c r="L1002" s="40" t="str">
        <f>IF(LEFT(C1002,1)="[",MID(C1002,2,SEARCH("]",C1002)-2),IF(LEFT(C1002,1)="""",MID(C1002,2,SEARCH("""",C1002,2)-2),C1002))</f>
        <v>foto novo Onix</v>
      </c>
      <c r="M1002">
        <f>WEEKNUM(A1002,2)</f>
        <v>35</v>
      </c>
    </row>
    <row r="1003" spans="1:13" x14ac:dyDescent="0.25">
      <c r="A1003" s="1">
        <v>41526</v>
      </c>
      <c r="B1003" s="40" t="s">
        <v>9</v>
      </c>
      <c r="C1003" s="40" t="s">
        <v>113</v>
      </c>
      <c r="D1003" s="40" t="s">
        <v>98</v>
      </c>
      <c r="E1003" s="40" t="s">
        <v>10</v>
      </c>
      <c r="F1003" s="40">
        <v>0.8</v>
      </c>
      <c r="G1003" s="40">
        <v>1</v>
      </c>
      <c r="H1003" s="40">
        <v>8</v>
      </c>
      <c r="I1003" s="40">
        <v>0.45</v>
      </c>
      <c r="L1003" s="40" t="str">
        <f>IF(LEFT(C1003,1)="[",MID(C1003,2,SEARCH("]",C1003)-2),IF(LEFT(C1003,1)="""",MID(C1003,2,SEARCH("""",C1003,2)-2),C1003))</f>
        <v>foto novo Onix</v>
      </c>
      <c r="M1003">
        <f>WEEKNUM(A1003,2)</f>
        <v>37</v>
      </c>
    </row>
    <row r="1004" spans="1:13" x14ac:dyDescent="0.25">
      <c r="A1004" s="1">
        <v>41529</v>
      </c>
      <c r="B1004" s="40" t="s">
        <v>9</v>
      </c>
      <c r="C1004" s="40" t="s">
        <v>113</v>
      </c>
      <c r="D1004" s="40" t="s">
        <v>98</v>
      </c>
      <c r="E1004" s="40" t="s">
        <v>10</v>
      </c>
      <c r="F1004" s="40">
        <v>0.8</v>
      </c>
      <c r="G1004" s="40">
        <v>2</v>
      </c>
      <c r="H1004" s="40">
        <v>2</v>
      </c>
      <c r="I1004" s="40">
        <v>0.77</v>
      </c>
      <c r="L1004" s="40" t="str">
        <f>IF(LEFT(C1004,1)="[",MID(C1004,2,SEARCH("]",C1004)-2),IF(LEFT(C1004,1)="""",MID(C1004,2,SEARCH("""",C1004,2)-2),C1004))</f>
        <v>foto novo Onix</v>
      </c>
      <c r="M1004">
        <f>WEEKNUM(A1004,2)</f>
        <v>37</v>
      </c>
    </row>
    <row r="1005" spans="1:13" x14ac:dyDescent="0.25">
      <c r="A1005" s="1">
        <v>41527</v>
      </c>
      <c r="B1005" s="40" t="s">
        <v>9</v>
      </c>
      <c r="C1005" s="40" t="s">
        <v>113</v>
      </c>
      <c r="D1005" s="40" t="s">
        <v>98</v>
      </c>
      <c r="E1005" s="40" t="s">
        <v>10</v>
      </c>
      <c r="F1005" s="40">
        <v>0.8</v>
      </c>
      <c r="G1005" s="40">
        <v>1</v>
      </c>
      <c r="H1005" s="40">
        <v>9</v>
      </c>
      <c r="I1005" s="40">
        <v>0.3</v>
      </c>
      <c r="L1005" s="40" t="str">
        <f>IF(LEFT(C1005,1)="[",MID(C1005,2,SEARCH("]",C1005)-2),IF(LEFT(C1005,1)="""",MID(C1005,2,SEARCH("""",C1005,2)-2),C1005))</f>
        <v>foto novo Onix</v>
      </c>
      <c r="M1005">
        <f>WEEKNUM(A1005,2)</f>
        <v>37</v>
      </c>
    </row>
    <row r="1006" spans="1:13" x14ac:dyDescent="0.25">
      <c r="A1006" s="1">
        <v>41524</v>
      </c>
      <c r="B1006" s="40" t="s">
        <v>9</v>
      </c>
      <c r="C1006" s="40" t="s">
        <v>113</v>
      </c>
      <c r="D1006" s="40" t="s">
        <v>98</v>
      </c>
      <c r="E1006" s="40" t="s">
        <v>10</v>
      </c>
      <c r="F1006" s="40">
        <v>0.8</v>
      </c>
      <c r="G1006" s="40">
        <v>1</v>
      </c>
      <c r="H1006" s="40">
        <v>3</v>
      </c>
      <c r="I1006" s="40">
        <v>0.7</v>
      </c>
      <c r="L1006" s="40" t="str">
        <f>IF(LEFT(C1006,1)="[",MID(C1006,2,SEARCH("]",C1006)-2),IF(LEFT(C1006,1)="""",MID(C1006,2,SEARCH("""",C1006,2)-2),C1006))</f>
        <v>foto novo Onix</v>
      </c>
      <c r="M1006">
        <f>WEEKNUM(A1006,2)</f>
        <v>36</v>
      </c>
    </row>
    <row r="1007" spans="1:13" x14ac:dyDescent="0.25">
      <c r="A1007" s="1">
        <v>41546</v>
      </c>
      <c r="B1007" s="40" t="s">
        <v>9</v>
      </c>
      <c r="C1007" s="40" t="s">
        <v>113</v>
      </c>
      <c r="D1007" s="40" t="s">
        <v>98</v>
      </c>
      <c r="E1007" s="40" t="s">
        <v>10</v>
      </c>
      <c r="F1007" s="40">
        <v>0.8</v>
      </c>
      <c r="G1007" s="40">
        <v>0</v>
      </c>
      <c r="H1007" s="40">
        <v>3</v>
      </c>
      <c r="I1007" s="40">
        <v>0</v>
      </c>
      <c r="L1007" s="40" t="str">
        <f>IF(LEFT(C1007,1)="[",MID(C1007,2,SEARCH("]",C1007)-2),IF(LEFT(C1007,1)="""",MID(C1007,2,SEARCH("""",C1007,2)-2),C1007))</f>
        <v>foto novo Onix</v>
      </c>
      <c r="M1007">
        <f>WEEKNUM(A1007,2)</f>
        <v>39</v>
      </c>
    </row>
    <row r="1008" spans="1:13" x14ac:dyDescent="0.25">
      <c r="A1008" s="1">
        <v>41530</v>
      </c>
      <c r="B1008" s="40" t="s">
        <v>9</v>
      </c>
      <c r="C1008" s="40" t="s">
        <v>113</v>
      </c>
      <c r="D1008" s="40" t="s">
        <v>98</v>
      </c>
      <c r="E1008" s="40" t="s">
        <v>10</v>
      </c>
      <c r="F1008" s="40">
        <v>0.8</v>
      </c>
      <c r="G1008" s="40">
        <v>1</v>
      </c>
      <c r="H1008" s="40">
        <v>5</v>
      </c>
      <c r="I1008" s="40">
        <v>7.0000000000000007E-2</v>
      </c>
      <c r="L1008" s="40" t="str">
        <f>IF(LEFT(C1008,1)="[",MID(C1008,2,SEARCH("]",C1008)-2),IF(LEFT(C1008,1)="""",MID(C1008,2,SEARCH("""",C1008,2)-2),C1008))</f>
        <v>foto novo Onix</v>
      </c>
      <c r="M1008">
        <f>WEEKNUM(A1008,2)</f>
        <v>37</v>
      </c>
    </row>
    <row r="1009" spans="1:13" x14ac:dyDescent="0.25">
      <c r="A1009" s="1">
        <v>41515</v>
      </c>
      <c r="B1009" s="40" t="s">
        <v>9</v>
      </c>
      <c r="C1009" s="40" t="s">
        <v>113</v>
      </c>
      <c r="D1009" s="40" t="s">
        <v>98</v>
      </c>
      <c r="E1009" s="40" t="s">
        <v>10</v>
      </c>
      <c r="F1009" s="40">
        <v>0.8</v>
      </c>
      <c r="G1009" s="40">
        <v>3</v>
      </c>
      <c r="H1009" s="40">
        <v>17</v>
      </c>
      <c r="I1009" s="40">
        <v>0.82</v>
      </c>
      <c r="L1009" s="40" t="str">
        <f>IF(LEFT(C1009,1)="[",MID(C1009,2,SEARCH("]",C1009)-2),IF(LEFT(C1009,1)="""",MID(C1009,2,SEARCH("""",C1009,2)-2),C1009))</f>
        <v>foto novo Onix</v>
      </c>
      <c r="M1009">
        <f>WEEKNUM(A1009,2)</f>
        <v>35</v>
      </c>
    </row>
    <row r="1010" spans="1:13" x14ac:dyDescent="0.25">
      <c r="A1010" s="1">
        <v>41535</v>
      </c>
      <c r="B1010" s="40" t="s">
        <v>9</v>
      </c>
      <c r="C1010" s="40" t="s">
        <v>113</v>
      </c>
      <c r="D1010" s="40" t="s">
        <v>98</v>
      </c>
      <c r="E1010" s="40" t="s">
        <v>10</v>
      </c>
      <c r="F1010" s="40">
        <v>0.8</v>
      </c>
      <c r="G1010" s="40">
        <v>0</v>
      </c>
      <c r="H1010" s="40">
        <v>1</v>
      </c>
      <c r="I1010" s="40">
        <v>0</v>
      </c>
      <c r="L1010" s="40" t="str">
        <f>IF(LEFT(C1010,1)="[",MID(C1010,2,SEARCH("]",C1010)-2),IF(LEFT(C1010,1)="""",MID(C1010,2,SEARCH("""",C1010,2)-2),C1010))</f>
        <v>foto novo Onix</v>
      </c>
      <c r="M1010">
        <f>WEEKNUM(A1010,2)</f>
        <v>38</v>
      </c>
    </row>
    <row r="1011" spans="1:13" x14ac:dyDescent="0.25">
      <c r="A1011" s="1">
        <v>41520</v>
      </c>
      <c r="B1011" s="40" t="s">
        <v>9</v>
      </c>
      <c r="C1011" s="40" t="s">
        <v>113</v>
      </c>
      <c r="D1011" s="40" t="s">
        <v>98</v>
      </c>
      <c r="E1011" s="40" t="s">
        <v>10</v>
      </c>
      <c r="F1011" s="40">
        <v>0.8</v>
      </c>
      <c r="G1011" s="40">
        <v>1</v>
      </c>
      <c r="H1011" s="40">
        <v>3</v>
      </c>
      <c r="I1011" s="40">
        <v>0.08</v>
      </c>
      <c r="L1011" s="40" t="str">
        <f>IF(LEFT(C1011,1)="[",MID(C1011,2,SEARCH("]",C1011)-2),IF(LEFT(C1011,1)="""",MID(C1011,2,SEARCH("""",C1011,2)-2),C1011))</f>
        <v>foto novo Onix</v>
      </c>
      <c r="M1011">
        <f>WEEKNUM(A1011,2)</f>
        <v>36</v>
      </c>
    </row>
    <row r="1012" spans="1:13" x14ac:dyDescent="0.25">
      <c r="A1012" s="1">
        <v>41522</v>
      </c>
      <c r="B1012" s="40" t="s">
        <v>9</v>
      </c>
      <c r="C1012" s="40" t="s">
        <v>113</v>
      </c>
      <c r="D1012" s="40" t="s">
        <v>98</v>
      </c>
      <c r="E1012" s="40" t="s">
        <v>10</v>
      </c>
      <c r="F1012" s="40">
        <v>0.8</v>
      </c>
      <c r="G1012" s="40">
        <v>1</v>
      </c>
      <c r="H1012" s="40">
        <v>7</v>
      </c>
      <c r="I1012" s="40">
        <v>0.14000000000000001</v>
      </c>
      <c r="L1012" s="40" t="str">
        <f>IF(LEFT(C1012,1)="[",MID(C1012,2,SEARCH("]",C1012)-2),IF(LEFT(C1012,1)="""",MID(C1012,2,SEARCH("""",C1012,2)-2),C1012))</f>
        <v>foto novo Onix</v>
      </c>
      <c r="M1012">
        <f>WEEKNUM(A1012,2)</f>
        <v>36</v>
      </c>
    </row>
    <row r="1013" spans="1:13" x14ac:dyDescent="0.25">
      <c r="A1013" s="1">
        <v>41538</v>
      </c>
      <c r="B1013" s="40" t="s">
        <v>9</v>
      </c>
      <c r="C1013" s="40" t="s">
        <v>113</v>
      </c>
      <c r="D1013" s="40" t="s">
        <v>98</v>
      </c>
      <c r="E1013" s="40" t="s">
        <v>10</v>
      </c>
      <c r="F1013" s="40">
        <v>0.8</v>
      </c>
      <c r="G1013" s="40">
        <v>0</v>
      </c>
      <c r="H1013" s="40">
        <v>1</v>
      </c>
      <c r="I1013" s="40">
        <v>0</v>
      </c>
      <c r="L1013" s="40" t="str">
        <f>IF(LEFT(C1013,1)="[",MID(C1013,2,SEARCH("]",C1013)-2),IF(LEFT(C1013,1)="""",MID(C1013,2,SEARCH("""",C1013,2)-2),C1013))</f>
        <v>foto novo Onix</v>
      </c>
      <c r="M1013">
        <f>WEEKNUM(A1013,2)</f>
        <v>38</v>
      </c>
    </row>
    <row r="1014" spans="1:13" x14ac:dyDescent="0.25">
      <c r="A1014" s="1">
        <v>41532</v>
      </c>
      <c r="B1014" s="40" t="s">
        <v>9</v>
      </c>
      <c r="C1014" s="40" t="s">
        <v>113</v>
      </c>
      <c r="D1014" s="40" t="s">
        <v>98</v>
      </c>
      <c r="E1014" s="40" t="s">
        <v>10</v>
      </c>
      <c r="F1014" s="40">
        <v>0.8</v>
      </c>
      <c r="G1014" s="40">
        <v>0</v>
      </c>
      <c r="H1014" s="40">
        <v>7</v>
      </c>
      <c r="I1014" s="40">
        <v>0</v>
      </c>
      <c r="L1014" s="40" t="str">
        <f>IF(LEFT(C1014,1)="[",MID(C1014,2,SEARCH("]",C1014)-2),IF(LEFT(C1014,1)="""",MID(C1014,2,SEARCH("""",C1014,2)-2),C1014))</f>
        <v>foto novo Onix</v>
      </c>
      <c r="M1014">
        <f>WEEKNUM(A1014,2)</f>
        <v>37</v>
      </c>
    </row>
    <row r="1015" spans="1:13" x14ac:dyDescent="0.25">
      <c r="A1015" s="1">
        <v>41531</v>
      </c>
      <c r="B1015" s="40" t="s">
        <v>9</v>
      </c>
      <c r="C1015" s="40" t="s">
        <v>113</v>
      </c>
      <c r="D1015" s="40" t="s">
        <v>98</v>
      </c>
      <c r="E1015" s="40" t="s">
        <v>10</v>
      </c>
      <c r="F1015" s="40">
        <v>0.8</v>
      </c>
      <c r="G1015" s="40">
        <v>1</v>
      </c>
      <c r="H1015" s="40">
        <v>3</v>
      </c>
      <c r="I1015" s="40">
        <v>0.21</v>
      </c>
      <c r="L1015" s="40" t="str">
        <f>IF(LEFT(C1015,1)="[",MID(C1015,2,SEARCH("]",C1015)-2),IF(LEFT(C1015,1)="""",MID(C1015,2,SEARCH("""",C1015,2)-2),C1015))</f>
        <v>foto novo Onix</v>
      </c>
      <c r="M1015">
        <f>WEEKNUM(A1015,2)</f>
        <v>37</v>
      </c>
    </row>
    <row r="1016" spans="1:13" x14ac:dyDescent="0.25">
      <c r="A1016" s="1">
        <v>41545</v>
      </c>
      <c r="B1016" s="40" t="s">
        <v>9</v>
      </c>
      <c r="C1016" s="40" t="s">
        <v>113</v>
      </c>
      <c r="D1016" s="40" t="s">
        <v>98</v>
      </c>
      <c r="E1016" s="40" t="s">
        <v>10</v>
      </c>
      <c r="F1016" s="40">
        <v>0.8</v>
      </c>
      <c r="G1016" s="40">
        <v>0</v>
      </c>
      <c r="H1016" s="40">
        <v>2</v>
      </c>
      <c r="I1016" s="40">
        <v>0</v>
      </c>
      <c r="L1016" s="40" t="str">
        <f>IF(LEFT(C1016,1)="[",MID(C1016,2,SEARCH("]",C1016)-2),IF(LEFT(C1016,1)="""",MID(C1016,2,SEARCH("""",C1016,2)-2),C1016))</f>
        <v>foto novo Onix</v>
      </c>
      <c r="M1016">
        <f>WEEKNUM(A1016,2)</f>
        <v>39</v>
      </c>
    </row>
    <row r="1017" spans="1:13" x14ac:dyDescent="0.25">
      <c r="A1017" s="1">
        <v>41518</v>
      </c>
      <c r="B1017" s="40" t="s">
        <v>9</v>
      </c>
      <c r="C1017" s="40" t="s">
        <v>113</v>
      </c>
      <c r="D1017" s="40" t="s">
        <v>98</v>
      </c>
      <c r="E1017" s="40" t="s">
        <v>10</v>
      </c>
      <c r="F1017" s="40">
        <v>0.8</v>
      </c>
      <c r="G1017" s="40">
        <v>0</v>
      </c>
      <c r="H1017" s="40">
        <v>6</v>
      </c>
      <c r="I1017" s="40">
        <v>0</v>
      </c>
      <c r="L1017" s="40" t="str">
        <f>IF(LEFT(C1017,1)="[",MID(C1017,2,SEARCH("]",C1017)-2),IF(LEFT(C1017,1)="""",MID(C1017,2,SEARCH("""",C1017,2)-2),C1017))</f>
        <v>foto novo Onix</v>
      </c>
      <c r="M1017">
        <f>WEEKNUM(A1017,2)</f>
        <v>35</v>
      </c>
    </row>
    <row r="1018" spans="1:13" x14ac:dyDescent="0.25">
      <c r="A1018" s="1">
        <v>41519</v>
      </c>
      <c r="B1018" s="40" t="s">
        <v>9</v>
      </c>
      <c r="C1018" s="40" t="s">
        <v>113</v>
      </c>
      <c r="D1018" s="40" t="s">
        <v>98</v>
      </c>
      <c r="E1018" s="40" t="s">
        <v>10</v>
      </c>
      <c r="F1018" s="40">
        <v>0.8</v>
      </c>
      <c r="G1018" s="40">
        <v>0</v>
      </c>
      <c r="H1018" s="40">
        <v>8</v>
      </c>
      <c r="I1018" s="40">
        <v>0</v>
      </c>
      <c r="L1018" s="40" t="str">
        <f>IF(LEFT(C1018,1)="[",MID(C1018,2,SEARCH("]",C1018)-2),IF(LEFT(C1018,1)="""",MID(C1018,2,SEARCH("""",C1018,2)-2),C1018))</f>
        <v>foto novo Onix</v>
      </c>
      <c r="M1018">
        <f>WEEKNUM(A1018,2)</f>
        <v>36</v>
      </c>
    </row>
    <row r="1019" spans="1:13" x14ac:dyDescent="0.25">
      <c r="A1019" s="1">
        <v>41536</v>
      </c>
      <c r="B1019" s="40" t="s">
        <v>9</v>
      </c>
      <c r="C1019" s="40" t="s">
        <v>113</v>
      </c>
      <c r="D1019" s="40" t="s">
        <v>98</v>
      </c>
      <c r="E1019" s="40" t="s">
        <v>10</v>
      </c>
      <c r="F1019" s="40">
        <v>0.8</v>
      </c>
      <c r="G1019" s="40">
        <v>0</v>
      </c>
      <c r="H1019" s="40">
        <v>1</v>
      </c>
      <c r="I1019" s="40">
        <v>0</v>
      </c>
      <c r="L1019" s="40" t="str">
        <f>IF(LEFT(C1019,1)="[",MID(C1019,2,SEARCH("]",C1019)-2),IF(LEFT(C1019,1)="""",MID(C1019,2,SEARCH("""",C1019,2)-2),C1019))</f>
        <v>foto novo Onix</v>
      </c>
      <c r="M1019">
        <f>WEEKNUM(A1019,2)</f>
        <v>38</v>
      </c>
    </row>
    <row r="1020" spans="1:13" x14ac:dyDescent="0.25">
      <c r="A1020" s="1">
        <v>41542</v>
      </c>
      <c r="B1020" s="40" t="s">
        <v>9</v>
      </c>
      <c r="C1020" s="40" t="s">
        <v>113</v>
      </c>
      <c r="D1020" s="40" t="s">
        <v>98</v>
      </c>
      <c r="E1020" s="40" t="s">
        <v>10</v>
      </c>
      <c r="F1020" s="40">
        <v>0.8</v>
      </c>
      <c r="G1020" s="40">
        <v>0</v>
      </c>
      <c r="H1020" s="40">
        <v>3</v>
      </c>
      <c r="I1020" s="40">
        <v>0</v>
      </c>
      <c r="L1020" s="40" t="str">
        <f>IF(LEFT(C1020,1)="[",MID(C1020,2,SEARCH("]",C1020)-2),IF(LEFT(C1020,1)="""",MID(C1020,2,SEARCH("""",C1020,2)-2),C1020))</f>
        <v>foto novo Onix</v>
      </c>
      <c r="M1020">
        <f>WEEKNUM(A1020,2)</f>
        <v>39</v>
      </c>
    </row>
    <row r="1021" spans="1:13" x14ac:dyDescent="0.25">
      <c r="A1021" s="1">
        <v>41534</v>
      </c>
      <c r="B1021" s="40" t="s">
        <v>9</v>
      </c>
      <c r="C1021" s="40" t="s">
        <v>113</v>
      </c>
      <c r="D1021" s="40" t="s">
        <v>98</v>
      </c>
      <c r="E1021" s="40" t="s">
        <v>10</v>
      </c>
      <c r="F1021" s="40">
        <v>0.8</v>
      </c>
      <c r="G1021" s="40">
        <v>2</v>
      </c>
      <c r="H1021" s="40">
        <v>5</v>
      </c>
      <c r="I1021" s="40">
        <v>0.79</v>
      </c>
      <c r="L1021" s="40" t="str">
        <f>IF(LEFT(C1021,1)="[",MID(C1021,2,SEARCH("]",C1021)-2),IF(LEFT(C1021,1)="""",MID(C1021,2,SEARCH("""",C1021,2)-2),C1021))</f>
        <v>foto novo Onix</v>
      </c>
      <c r="M1021">
        <f>WEEKNUM(A1021,2)</f>
        <v>38</v>
      </c>
    </row>
    <row r="1022" spans="1:13" x14ac:dyDescent="0.25">
      <c r="A1022" s="1">
        <v>41521</v>
      </c>
      <c r="B1022" s="40" t="s">
        <v>9</v>
      </c>
      <c r="C1022" s="40" t="s">
        <v>113</v>
      </c>
      <c r="D1022" s="40" t="s">
        <v>98</v>
      </c>
      <c r="E1022" s="40" t="s">
        <v>10</v>
      </c>
      <c r="F1022" s="40">
        <v>0.8</v>
      </c>
      <c r="G1022" s="40">
        <v>1</v>
      </c>
      <c r="H1022" s="40">
        <v>8</v>
      </c>
      <c r="I1022" s="40">
        <v>0.25</v>
      </c>
      <c r="L1022" s="40" t="str">
        <f>IF(LEFT(C1022,1)="[",MID(C1022,2,SEARCH("]",C1022)-2),IF(LEFT(C1022,1)="""",MID(C1022,2,SEARCH("""",C1022,2)-2),C1022))</f>
        <v>foto novo Onix</v>
      </c>
      <c r="M1022">
        <f>WEEKNUM(A1022,2)</f>
        <v>36</v>
      </c>
    </row>
    <row r="1023" spans="1:13" x14ac:dyDescent="0.25">
      <c r="A1023" s="1">
        <v>41535</v>
      </c>
      <c r="B1023" s="40" t="s">
        <v>9</v>
      </c>
      <c r="C1023" s="40" t="s">
        <v>475</v>
      </c>
      <c r="D1023" s="40" t="s">
        <v>98</v>
      </c>
      <c r="E1023" s="40" t="s">
        <v>10</v>
      </c>
      <c r="F1023" s="40">
        <v>0.8</v>
      </c>
      <c r="G1023" s="40">
        <v>1</v>
      </c>
      <c r="H1023" s="40">
        <v>1</v>
      </c>
      <c r="I1023" s="40">
        <v>0.8</v>
      </c>
      <c r="L1023" s="40" t="str">
        <f>IF(LEFT(C1023,1)="[",MID(C1023,2,SEARCH("]",C1023)-2),IF(LEFT(C1023,1)="""",MID(C1023,2,SEARCH("""",C1023,2)-2),C1023))</f>
        <v>foto novo onix 2014</v>
      </c>
      <c r="M1023">
        <f>WEEKNUM(A1023,2)</f>
        <v>38</v>
      </c>
    </row>
    <row r="1024" spans="1:13" x14ac:dyDescent="0.25">
      <c r="A1024" s="1">
        <v>41544</v>
      </c>
      <c r="B1024" s="40" t="s">
        <v>9</v>
      </c>
      <c r="C1024" s="40" t="s">
        <v>475</v>
      </c>
      <c r="D1024" s="40" t="s">
        <v>98</v>
      </c>
      <c r="E1024" s="40" t="s">
        <v>10</v>
      </c>
      <c r="F1024" s="40">
        <v>0.8</v>
      </c>
      <c r="G1024" s="40">
        <v>0</v>
      </c>
      <c r="H1024" s="40">
        <v>1</v>
      </c>
      <c r="I1024" s="40">
        <v>0</v>
      </c>
      <c r="L1024" s="40" t="str">
        <f>IF(LEFT(C1024,1)="[",MID(C1024,2,SEARCH("]",C1024)-2),IF(LEFT(C1024,1)="""",MID(C1024,2,SEARCH("""",C1024,2)-2),C1024))</f>
        <v>foto novo onix 2014</v>
      </c>
      <c r="M1024">
        <f>WEEKNUM(A1024,2)</f>
        <v>39</v>
      </c>
    </row>
    <row r="1025" spans="1:13" x14ac:dyDescent="0.25">
      <c r="A1025" s="1">
        <v>41542</v>
      </c>
      <c r="B1025" s="40" t="s">
        <v>9</v>
      </c>
      <c r="C1025" s="40" t="s">
        <v>475</v>
      </c>
      <c r="D1025" s="40" t="s">
        <v>98</v>
      </c>
      <c r="E1025" s="40" t="s">
        <v>10</v>
      </c>
      <c r="F1025" s="40">
        <v>0.8</v>
      </c>
      <c r="G1025" s="40">
        <v>0</v>
      </c>
      <c r="H1025" s="40">
        <v>1</v>
      </c>
      <c r="I1025" s="40">
        <v>0</v>
      </c>
      <c r="L1025" s="40" t="str">
        <f>IF(LEFT(C1025,1)="[",MID(C1025,2,SEARCH("]",C1025)-2),IF(LEFT(C1025,1)="""",MID(C1025,2,SEARCH("""",C1025,2)-2),C1025))</f>
        <v>foto novo onix 2014</v>
      </c>
      <c r="M1025">
        <f>WEEKNUM(A1025,2)</f>
        <v>39</v>
      </c>
    </row>
    <row r="1026" spans="1:13" x14ac:dyDescent="0.25">
      <c r="A1026" s="1">
        <v>41532</v>
      </c>
      <c r="B1026" s="40" t="s">
        <v>9</v>
      </c>
      <c r="C1026" s="40" t="s">
        <v>475</v>
      </c>
      <c r="D1026" s="40" t="s">
        <v>98</v>
      </c>
      <c r="E1026" s="40" t="s">
        <v>10</v>
      </c>
      <c r="F1026" s="40">
        <v>0.8</v>
      </c>
      <c r="G1026" s="40">
        <v>0</v>
      </c>
      <c r="H1026" s="40">
        <v>1</v>
      </c>
      <c r="I1026" s="40">
        <v>0</v>
      </c>
      <c r="L1026" s="40" t="str">
        <f>IF(LEFT(C1026,1)="[",MID(C1026,2,SEARCH("]",C1026)-2),IF(LEFT(C1026,1)="""",MID(C1026,2,SEARCH("""",C1026,2)-2),C1026))</f>
        <v>foto novo onix 2014</v>
      </c>
      <c r="M1026">
        <f>WEEKNUM(A1026,2)</f>
        <v>37</v>
      </c>
    </row>
    <row r="1027" spans="1:13" x14ac:dyDescent="0.25">
      <c r="A1027" s="1">
        <v>41536</v>
      </c>
      <c r="B1027" s="40" t="s">
        <v>9</v>
      </c>
      <c r="C1027" s="40" t="s">
        <v>97</v>
      </c>
      <c r="D1027" s="40" t="s">
        <v>98</v>
      </c>
      <c r="E1027" s="40" t="s">
        <v>10</v>
      </c>
      <c r="F1027" s="40">
        <v>0.34</v>
      </c>
      <c r="G1027" s="40">
        <v>3</v>
      </c>
      <c r="H1027" s="40">
        <v>28</v>
      </c>
      <c r="I1027" s="40">
        <v>0.47</v>
      </c>
      <c r="L1027" s="40" t="str">
        <f>IF(LEFT(C1027,1)="[",MID(C1027,2,SEARCH("]",C1027)-2),IF(LEFT(C1027,1)="""",MID(C1027,2,SEARCH("""",C1027,2)-2),C1027))</f>
        <v>foto Onix</v>
      </c>
      <c r="M1027">
        <f>WEEKNUM(A1027,2)</f>
        <v>38</v>
      </c>
    </row>
    <row r="1028" spans="1:13" x14ac:dyDescent="0.25">
      <c r="A1028" s="1">
        <v>41519</v>
      </c>
      <c r="B1028" s="40" t="s">
        <v>9</v>
      </c>
      <c r="C1028" s="40" t="s">
        <v>97</v>
      </c>
      <c r="D1028" s="40" t="s">
        <v>98</v>
      </c>
      <c r="E1028" s="40" t="s">
        <v>10</v>
      </c>
      <c r="F1028" s="40">
        <v>0.34</v>
      </c>
      <c r="G1028" s="40">
        <v>2</v>
      </c>
      <c r="H1028" s="40">
        <v>48</v>
      </c>
      <c r="I1028" s="40">
        <v>0.27</v>
      </c>
      <c r="L1028" s="40" t="str">
        <f>IF(LEFT(C1028,1)="[",MID(C1028,2,SEARCH("]",C1028)-2),IF(LEFT(C1028,1)="""",MID(C1028,2,SEARCH("""",C1028,2)-2),C1028))</f>
        <v>foto Onix</v>
      </c>
      <c r="M1028">
        <f>WEEKNUM(A1028,2)</f>
        <v>36</v>
      </c>
    </row>
    <row r="1029" spans="1:13" x14ac:dyDescent="0.25">
      <c r="A1029" s="1">
        <v>41532</v>
      </c>
      <c r="B1029" s="40" t="s">
        <v>9</v>
      </c>
      <c r="C1029" s="40" t="s">
        <v>97</v>
      </c>
      <c r="D1029" s="40" t="s">
        <v>98</v>
      </c>
      <c r="E1029" s="40" t="s">
        <v>10</v>
      </c>
      <c r="F1029" s="40">
        <v>0.34</v>
      </c>
      <c r="G1029" s="40">
        <v>5</v>
      </c>
      <c r="H1029" s="40">
        <v>21</v>
      </c>
      <c r="I1029" s="40">
        <v>0.9</v>
      </c>
      <c r="L1029" s="40" t="str">
        <f>IF(LEFT(C1029,1)="[",MID(C1029,2,SEARCH("]",C1029)-2),IF(LEFT(C1029,1)="""",MID(C1029,2,SEARCH("""",C1029,2)-2),C1029))</f>
        <v>foto Onix</v>
      </c>
      <c r="M1029">
        <f>WEEKNUM(A1029,2)</f>
        <v>37</v>
      </c>
    </row>
    <row r="1030" spans="1:13" x14ac:dyDescent="0.25">
      <c r="A1030" s="1">
        <v>41525</v>
      </c>
      <c r="B1030" s="40" t="s">
        <v>9</v>
      </c>
      <c r="C1030" s="40" t="s">
        <v>97</v>
      </c>
      <c r="D1030" s="40" t="s">
        <v>98</v>
      </c>
      <c r="E1030" s="40" t="s">
        <v>10</v>
      </c>
      <c r="F1030" s="40">
        <v>0.34</v>
      </c>
      <c r="G1030" s="40">
        <v>1</v>
      </c>
      <c r="H1030" s="40">
        <v>25</v>
      </c>
      <c r="I1030" s="40">
        <v>0.34</v>
      </c>
      <c r="L1030" s="40" t="str">
        <f>IF(LEFT(C1030,1)="[",MID(C1030,2,SEARCH("]",C1030)-2),IF(LEFT(C1030,1)="""",MID(C1030,2,SEARCH("""",C1030,2)-2),C1030))</f>
        <v>foto Onix</v>
      </c>
      <c r="M1030">
        <f>WEEKNUM(A1030,2)</f>
        <v>36</v>
      </c>
    </row>
    <row r="1031" spans="1:13" x14ac:dyDescent="0.25">
      <c r="A1031" s="1">
        <v>41517</v>
      </c>
      <c r="B1031" s="40" t="s">
        <v>9</v>
      </c>
      <c r="C1031" s="40" t="s">
        <v>97</v>
      </c>
      <c r="D1031" s="40" t="s">
        <v>98</v>
      </c>
      <c r="E1031" s="40" t="s">
        <v>10</v>
      </c>
      <c r="F1031" s="40">
        <v>0.34</v>
      </c>
      <c r="G1031" s="40">
        <v>3</v>
      </c>
      <c r="H1031" s="40">
        <v>35</v>
      </c>
      <c r="I1031" s="40">
        <v>0.52</v>
      </c>
      <c r="L1031" s="40" t="str">
        <f>IF(LEFT(C1031,1)="[",MID(C1031,2,SEARCH("]",C1031)-2),IF(LEFT(C1031,1)="""",MID(C1031,2,SEARCH("""",C1031,2)-2),C1031))</f>
        <v>foto Onix</v>
      </c>
      <c r="M1031">
        <f>WEEKNUM(A1031,2)</f>
        <v>35</v>
      </c>
    </row>
    <row r="1032" spans="1:13" x14ac:dyDescent="0.25">
      <c r="A1032" s="1">
        <v>41520</v>
      </c>
      <c r="B1032" s="40" t="s">
        <v>9</v>
      </c>
      <c r="C1032" s="40" t="s">
        <v>97</v>
      </c>
      <c r="D1032" s="40" t="s">
        <v>98</v>
      </c>
      <c r="E1032" s="40" t="s">
        <v>10</v>
      </c>
      <c r="F1032" s="40">
        <v>0.34</v>
      </c>
      <c r="G1032" s="40">
        <v>1</v>
      </c>
      <c r="H1032" s="40">
        <v>47</v>
      </c>
      <c r="I1032" s="40">
        <v>0.14000000000000001</v>
      </c>
      <c r="L1032" s="40" t="str">
        <f>IF(LEFT(C1032,1)="[",MID(C1032,2,SEARCH("]",C1032)-2),IF(LEFT(C1032,1)="""",MID(C1032,2,SEARCH("""",C1032,2)-2),C1032))</f>
        <v>foto Onix</v>
      </c>
      <c r="M1032">
        <f>WEEKNUM(A1032,2)</f>
        <v>36</v>
      </c>
    </row>
    <row r="1033" spans="1:13" x14ac:dyDescent="0.25">
      <c r="A1033" s="1">
        <v>41542</v>
      </c>
      <c r="B1033" s="40" t="s">
        <v>9</v>
      </c>
      <c r="C1033" s="40" t="s">
        <v>97</v>
      </c>
      <c r="D1033" s="40" t="s">
        <v>98</v>
      </c>
      <c r="E1033" s="40" t="s">
        <v>10</v>
      </c>
      <c r="F1033" s="40">
        <v>0.34</v>
      </c>
      <c r="G1033" s="40">
        <v>4</v>
      </c>
      <c r="H1033" s="40">
        <v>34</v>
      </c>
      <c r="I1033" s="40">
        <v>0.9</v>
      </c>
      <c r="L1033" s="40" t="str">
        <f>IF(LEFT(C1033,1)="[",MID(C1033,2,SEARCH("]",C1033)-2),IF(LEFT(C1033,1)="""",MID(C1033,2,SEARCH("""",C1033,2)-2),C1033))</f>
        <v>foto Onix</v>
      </c>
      <c r="M1033">
        <f>WEEKNUM(A1033,2)</f>
        <v>39</v>
      </c>
    </row>
    <row r="1034" spans="1:13" x14ac:dyDescent="0.25">
      <c r="A1034" s="1">
        <v>41539</v>
      </c>
      <c r="B1034" s="40" t="s">
        <v>9</v>
      </c>
      <c r="C1034" s="40" t="s">
        <v>97</v>
      </c>
      <c r="D1034" s="40" t="s">
        <v>98</v>
      </c>
      <c r="E1034" s="40" t="s">
        <v>10</v>
      </c>
      <c r="F1034" s="40">
        <v>0.34</v>
      </c>
      <c r="G1034" s="40">
        <v>2</v>
      </c>
      <c r="H1034" s="40">
        <v>17</v>
      </c>
      <c r="I1034" s="40">
        <v>0.46</v>
      </c>
      <c r="L1034" s="40" t="str">
        <f>IF(LEFT(C1034,1)="[",MID(C1034,2,SEARCH("]",C1034)-2),IF(LEFT(C1034,1)="""",MID(C1034,2,SEARCH("""",C1034,2)-2),C1034))</f>
        <v>foto Onix</v>
      </c>
      <c r="M1034">
        <f>WEEKNUM(A1034,2)</f>
        <v>38</v>
      </c>
    </row>
    <row r="1035" spans="1:13" x14ac:dyDescent="0.25">
      <c r="A1035" s="1">
        <v>41524</v>
      </c>
      <c r="B1035" s="40" t="s">
        <v>9</v>
      </c>
      <c r="C1035" s="40" t="s">
        <v>97</v>
      </c>
      <c r="D1035" s="40" t="s">
        <v>98</v>
      </c>
      <c r="E1035" s="40" t="s">
        <v>10</v>
      </c>
      <c r="F1035" s="40">
        <v>0.34</v>
      </c>
      <c r="G1035" s="40">
        <v>1</v>
      </c>
      <c r="H1035" s="40">
        <v>53</v>
      </c>
      <c r="I1035" s="40">
        <v>0.2</v>
      </c>
      <c r="L1035" s="40" t="str">
        <f>IF(LEFT(C1035,1)="[",MID(C1035,2,SEARCH("]",C1035)-2),IF(LEFT(C1035,1)="""",MID(C1035,2,SEARCH("""",C1035,2)-2),C1035))</f>
        <v>foto Onix</v>
      </c>
      <c r="M1035">
        <f>WEEKNUM(A1035,2)</f>
        <v>36</v>
      </c>
    </row>
    <row r="1036" spans="1:13" x14ac:dyDescent="0.25">
      <c r="A1036" s="1">
        <v>41540</v>
      </c>
      <c r="B1036" s="40" t="s">
        <v>9</v>
      </c>
      <c r="C1036" s="40" t="s">
        <v>97</v>
      </c>
      <c r="D1036" s="40" t="s">
        <v>98</v>
      </c>
      <c r="E1036" s="40" t="s">
        <v>10</v>
      </c>
      <c r="F1036" s="40">
        <v>0.34</v>
      </c>
      <c r="G1036" s="40">
        <v>2</v>
      </c>
      <c r="H1036" s="40">
        <v>27</v>
      </c>
      <c r="I1036" s="40">
        <v>0.21</v>
      </c>
      <c r="L1036" s="40" t="str">
        <f>IF(LEFT(C1036,1)="[",MID(C1036,2,SEARCH("]",C1036)-2),IF(LEFT(C1036,1)="""",MID(C1036,2,SEARCH("""",C1036,2)-2),C1036))</f>
        <v>foto Onix</v>
      </c>
      <c r="M1036">
        <f>WEEKNUM(A1036,2)</f>
        <v>39</v>
      </c>
    </row>
    <row r="1037" spans="1:13" x14ac:dyDescent="0.25">
      <c r="A1037" s="1">
        <v>41535</v>
      </c>
      <c r="B1037" s="40" t="s">
        <v>9</v>
      </c>
      <c r="C1037" s="40" t="s">
        <v>97</v>
      </c>
      <c r="D1037" s="40" t="s">
        <v>98</v>
      </c>
      <c r="E1037" s="40" t="s">
        <v>10</v>
      </c>
      <c r="F1037" s="40">
        <v>0.34</v>
      </c>
      <c r="G1037" s="40">
        <v>4</v>
      </c>
      <c r="H1037" s="40">
        <v>27</v>
      </c>
      <c r="I1037" s="40">
        <v>0.47</v>
      </c>
      <c r="L1037" s="40" t="str">
        <f>IF(LEFT(C1037,1)="[",MID(C1037,2,SEARCH("]",C1037)-2),IF(LEFT(C1037,1)="""",MID(C1037,2,SEARCH("""",C1037,2)-2),C1037))</f>
        <v>foto Onix</v>
      </c>
      <c r="M1037">
        <f>WEEKNUM(A1037,2)</f>
        <v>38</v>
      </c>
    </row>
    <row r="1038" spans="1:13" x14ac:dyDescent="0.25">
      <c r="A1038" s="1">
        <v>41518</v>
      </c>
      <c r="B1038" s="40" t="s">
        <v>9</v>
      </c>
      <c r="C1038" s="40" t="s">
        <v>97</v>
      </c>
      <c r="D1038" s="40" t="s">
        <v>98</v>
      </c>
      <c r="E1038" s="40" t="s">
        <v>10</v>
      </c>
      <c r="F1038" s="40">
        <v>0.34</v>
      </c>
      <c r="G1038" s="40">
        <v>6</v>
      </c>
      <c r="H1038" s="40">
        <v>61</v>
      </c>
      <c r="I1038" s="40">
        <v>0.87</v>
      </c>
      <c r="L1038" s="40" t="str">
        <f>IF(LEFT(C1038,1)="[",MID(C1038,2,SEARCH("]",C1038)-2),IF(LEFT(C1038,1)="""",MID(C1038,2,SEARCH("""",C1038,2)-2),C1038))</f>
        <v>foto Onix</v>
      </c>
      <c r="M1038">
        <f>WEEKNUM(A1038,2)</f>
        <v>35</v>
      </c>
    </row>
    <row r="1039" spans="1:13" x14ac:dyDescent="0.25">
      <c r="A1039" s="1">
        <v>41527</v>
      </c>
      <c r="B1039" s="40" t="s">
        <v>9</v>
      </c>
      <c r="C1039" s="40" t="s">
        <v>97</v>
      </c>
      <c r="D1039" s="40" t="s">
        <v>98</v>
      </c>
      <c r="E1039" s="40" t="s">
        <v>10</v>
      </c>
      <c r="F1039" s="40">
        <v>0.34</v>
      </c>
      <c r="G1039" s="40">
        <v>5</v>
      </c>
      <c r="H1039" s="40">
        <v>58</v>
      </c>
      <c r="I1039" s="40">
        <v>0.65</v>
      </c>
      <c r="L1039" s="40" t="str">
        <f>IF(LEFT(C1039,1)="[",MID(C1039,2,SEARCH("]",C1039)-2),IF(LEFT(C1039,1)="""",MID(C1039,2,SEARCH("""",C1039,2)-2),C1039))</f>
        <v>foto Onix</v>
      </c>
      <c r="M1039">
        <f>WEEKNUM(A1039,2)</f>
        <v>37</v>
      </c>
    </row>
    <row r="1040" spans="1:13" x14ac:dyDescent="0.25">
      <c r="A1040" s="1">
        <v>41516</v>
      </c>
      <c r="B1040" s="40" t="s">
        <v>9</v>
      </c>
      <c r="C1040" s="40" t="s">
        <v>97</v>
      </c>
      <c r="D1040" s="40" t="s">
        <v>98</v>
      </c>
      <c r="E1040" s="40" t="s">
        <v>10</v>
      </c>
      <c r="F1040" s="40">
        <v>0.34</v>
      </c>
      <c r="G1040" s="40">
        <v>9</v>
      </c>
      <c r="H1040" s="40">
        <v>38</v>
      </c>
      <c r="I1040" s="40">
        <v>1.31</v>
      </c>
      <c r="L1040" s="40" t="str">
        <f>IF(LEFT(C1040,1)="[",MID(C1040,2,SEARCH("]",C1040)-2),IF(LEFT(C1040,1)="""",MID(C1040,2,SEARCH("""",C1040,2)-2),C1040))</f>
        <v>foto Onix</v>
      </c>
      <c r="M1040">
        <f>WEEKNUM(A1040,2)</f>
        <v>35</v>
      </c>
    </row>
    <row r="1041" spans="1:13" x14ac:dyDescent="0.25">
      <c r="A1041" s="1">
        <v>41544</v>
      </c>
      <c r="B1041" s="40" t="s">
        <v>9</v>
      </c>
      <c r="C1041" s="40" t="s">
        <v>97</v>
      </c>
      <c r="D1041" s="40" t="s">
        <v>98</v>
      </c>
      <c r="E1041" s="40" t="s">
        <v>10</v>
      </c>
      <c r="F1041" s="40">
        <v>0.34</v>
      </c>
      <c r="G1041" s="40">
        <v>2</v>
      </c>
      <c r="H1041" s="40">
        <v>27</v>
      </c>
      <c r="I1041" s="40">
        <v>0.33</v>
      </c>
      <c r="L1041" s="40" t="str">
        <f>IF(LEFT(C1041,1)="[",MID(C1041,2,SEARCH("]",C1041)-2),IF(LEFT(C1041,1)="""",MID(C1041,2,SEARCH("""",C1041,2)-2),C1041))</f>
        <v>foto Onix</v>
      </c>
      <c r="M1041">
        <f>WEEKNUM(A1041,2)</f>
        <v>39</v>
      </c>
    </row>
    <row r="1042" spans="1:13" x14ac:dyDescent="0.25">
      <c r="A1042" s="1">
        <v>41526</v>
      </c>
      <c r="B1042" s="40" t="s">
        <v>9</v>
      </c>
      <c r="C1042" s="40" t="s">
        <v>97</v>
      </c>
      <c r="D1042" s="40" t="s">
        <v>98</v>
      </c>
      <c r="E1042" s="40" t="s">
        <v>10</v>
      </c>
      <c r="F1042" s="40">
        <v>0.34</v>
      </c>
      <c r="G1042" s="40">
        <v>2</v>
      </c>
      <c r="H1042" s="40">
        <v>34</v>
      </c>
      <c r="I1042" s="40">
        <v>0.49</v>
      </c>
      <c r="L1042" s="40" t="str">
        <f>IF(LEFT(C1042,1)="[",MID(C1042,2,SEARCH("]",C1042)-2),IF(LEFT(C1042,1)="""",MID(C1042,2,SEARCH("""",C1042,2)-2),C1042))</f>
        <v>foto Onix</v>
      </c>
      <c r="M1042">
        <f>WEEKNUM(A1042,2)</f>
        <v>37</v>
      </c>
    </row>
    <row r="1043" spans="1:13" x14ac:dyDescent="0.25">
      <c r="A1043" s="1">
        <v>41538</v>
      </c>
      <c r="B1043" s="40" t="s">
        <v>9</v>
      </c>
      <c r="C1043" s="40" t="s">
        <v>97</v>
      </c>
      <c r="D1043" s="40" t="s">
        <v>98</v>
      </c>
      <c r="E1043" s="40" t="s">
        <v>10</v>
      </c>
      <c r="F1043" s="40">
        <v>0.34</v>
      </c>
      <c r="G1043" s="40">
        <v>1</v>
      </c>
      <c r="H1043" s="40">
        <v>24</v>
      </c>
      <c r="I1043" s="40">
        <v>0.17</v>
      </c>
      <c r="L1043" s="40" t="str">
        <f>IF(LEFT(C1043,1)="[",MID(C1043,2,SEARCH("]",C1043)-2),IF(LEFT(C1043,1)="""",MID(C1043,2,SEARCH("""",C1043,2)-2),C1043))</f>
        <v>foto Onix</v>
      </c>
      <c r="M1043">
        <f>WEEKNUM(A1043,2)</f>
        <v>38</v>
      </c>
    </row>
    <row r="1044" spans="1:13" x14ac:dyDescent="0.25">
      <c r="A1044" s="1">
        <v>41530</v>
      </c>
      <c r="B1044" s="40" t="s">
        <v>9</v>
      </c>
      <c r="C1044" s="40" t="s">
        <v>97</v>
      </c>
      <c r="D1044" s="40" t="s">
        <v>98</v>
      </c>
      <c r="E1044" s="40" t="s">
        <v>10</v>
      </c>
      <c r="F1044" s="40">
        <v>0.34</v>
      </c>
      <c r="G1044" s="40">
        <v>3</v>
      </c>
      <c r="H1044" s="40">
        <v>35</v>
      </c>
      <c r="I1044" s="40">
        <v>0.44</v>
      </c>
      <c r="L1044" s="40" t="str">
        <f>IF(LEFT(C1044,1)="[",MID(C1044,2,SEARCH("]",C1044)-2),IF(LEFT(C1044,1)="""",MID(C1044,2,SEARCH("""",C1044,2)-2),C1044))</f>
        <v>foto Onix</v>
      </c>
      <c r="M1044">
        <f>WEEKNUM(A1044,2)</f>
        <v>37</v>
      </c>
    </row>
    <row r="1045" spans="1:13" x14ac:dyDescent="0.25">
      <c r="A1045" s="1">
        <v>41522</v>
      </c>
      <c r="B1045" s="40" t="s">
        <v>9</v>
      </c>
      <c r="C1045" s="40" t="s">
        <v>97</v>
      </c>
      <c r="D1045" s="40" t="s">
        <v>98</v>
      </c>
      <c r="E1045" s="40" t="s">
        <v>10</v>
      </c>
      <c r="F1045" s="40">
        <v>0.34</v>
      </c>
      <c r="G1045" s="40">
        <v>3</v>
      </c>
      <c r="H1045" s="40">
        <v>45</v>
      </c>
      <c r="I1045" s="40">
        <v>0.56000000000000005</v>
      </c>
      <c r="L1045" s="40" t="str">
        <f>IF(LEFT(C1045,1)="[",MID(C1045,2,SEARCH("]",C1045)-2),IF(LEFT(C1045,1)="""",MID(C1045,2,SEARCH("""",C1045,2)-2),C1045))</f>
        <v>foto Onix</v>
      </c>
      <c r="M1045">
        <f>WEEKNUM(A1045,2)</f>
        <v>36</v>
      </c>
    </row>
    <row r="1046" spans="1:13" x14ac:dyDescent="0.25">
      <c r="A1046" s="1">
        <v>41515</v>
      </c>
      <c r="B1046" s="40" t="s">
        <v>9</v>
      </c>
      <c r="C1046" s="40" t="s">
        <v>97</v>
      </c>
      <c r="D1046" s="40" t="s">
        <v>98</v>
      </c>
      <c r="E1046" s="40" t="s">
        <v>10</v>
      </c>
      <c r="F1046" s="40">
        <v>0.34</v>
      </c>
      <c r="G1046" s="40">
        <v>1</v>
      </c>
      <c r="H1046" s="40">
        <v>34</v>
      </c>
      <c r="I1046" s="40">
        <v>0.32</v>
      </c>
      <c r="L1046" s="40" t="str">
        <f>IF(LEFT(C1046,1)="[",MID(C1046,2,SEARCH("]",C1046)-2),IF(LEFT(C1046,1)="""",MID(C1046,2,SEARCH("""",C1046,2)-2),C1046))</f>
        <v>foto Onix</v>
      </c>
      <c r="M1046">
        <f>WEEKNUM(A1046,2)</f>
        <v>35</v>
      </c>
    </row>
    <row r="1047" spans="1:13" x14ac:dyDescent="0.25">
      <c r="A1047" s="1">
        <v>41537</v>
      </c>
      <c r="B1047" s="40" t="s">
        <v>9</v>
      </c>
      <c r="C1047" s="40" t="s">
        <v>97</v>
      </c>
      <c r="D1047" s="40" t="s">
        <v>98</v>
      </c>
      <c r="E1047" s="40" t="s">
        <v>10</v>
      </c>
      <c r="F1047" s="40">
        <v>0.34</v>
      </c>
      <c r="G1047" s="40">
        <v>1</v>
      </c>
      <c r="H1047" s="40">
        <v>20</v>
      </c>
      <c r="I1047" s="40">
        <v>0.28000000000000003</v>
      </c>
      <c r="L1047" s="40" t="str">
        <f>IF(LEFT(C1047,1)="[",MID(C1047,2,SEARCH("]",C1047)-2),IF(LEFT(C1047,1)="""",MID(C1047,2,SEARCH("""",C1047,2)-2),C1047))</f>
        <v>foto Onix</v>
      </c>
      <c r="M1047">
        <f>WEEKNUM(A1047,2)</f>
        <v>38</v>
      </c>
    </row>
    <row r="1048" spans="1:13" x14ac:dyDescent="0.25">
      <c r="A1048" s="1">
        <v>41546</v>
      </c>
      <c r="B1048" s="40" t="s">
        <v>9</v>
      </c>
      <c r="C1048" s="40" t="s">
        <v>97</v>
      </c>
      <c r="D1048" s="40" t="s">
        <v>98</v>
      </c>
      <c r="E1048" s="40" t="s">
        <v>10</v>
      </c>
      <c r="F1048" s="40">
        <v>0.34</v>
      </c>
      <c r="G1048" s="40">
        <v>2</v>
      </c>
      <c r="H1048" s="40">
        <v>30</v>
      </c>
      <c r="I1048" s="40">
        <v>0.22</v>
      </c>
      <c r="L1048" s="40" t="str">
        <f>IF(LEFT(C1048,1)="[",MID(C1048,2,SEARCH("]",C1048)-2),IF(LEFT(C1048,1)="""",MID(C1048,2,SEARCH("""",C1048,2)-2),C1048))</f>
        <v>foto Onix</v>
      </c>
      <c r="M1048">
        <f>WEEKNUM(A1048,2)</f>
        <v>39</v>
      </c>
    </row>
    <row r="1049" spans="1:13" x14ac:dyDescent="0.25">
      <c r="A1049" s="1">
        <v>41533</v>
      </c>
      <c r="B1049" s="40" t="s">
        <v>9</v>
      </c>
      <c r="C1049" s="40" t="s">
        <v>97</v>
      </c>
      <c r="D1049" s="40" t="s">
        <v>98</v>
      </c>
      <c r="E1049" s="40" t="s">
        <v>10</v>
      </c>
      <c r="F1049" s="40">
        <v>0.34</v>
      </c>
      <c r="G1049" s="40">
        <v>4</v>
      </c>
      <c r="H1049" s="40">
        <v>29</v>
      </c>
      <c r="I1049" s="40">
        <v>0.86</v>
      </c>
      <c r="L1049" s="40" t="str">
        <f>IF(LEFT(C1049,1)="[",MID(C1049,2,SEARCH("]",C1049)-2),IF(LEFT(C1049,1)="""",MID(C1049,2,SEARCH("""",C1049,2)-2),C1049))</f>
        <v>foto Onix</v>
      </c>
      <c r="M1049">
        <f>WEEKNUM(A1049,2)</f>
        <v>38</v>
      </c>
    </row>
    <row r="1050" spans="1:13" x14ac:dyDescent="0.25">
      <c r="A1050" s="1">
        <v>41528</v>
      </c>
      <c r="B1050" s="40" t="s">
        <v>9</v>
      </c>
      <c r="C1050" s="40" t="s">
        <v>97</v>
      </c>
      <c r="D1050" s="40" t="s">
        <v>98</v>
      </c>
      <c r="E1050" s="40" t="s">
        <v>10</v>
      </c>
      <c r="F1050" s="40">
        <v>0.34</v>
      </c>
      <c r="G1050" s="40">
        <v>0</v>
      </c>
      <c r="H1050" s="40">
        <v>29</v>
      </c>
      <c r="I1050" s="40">
        <v>0</v>
      </c>
      <c r="L1050" s="40" t="str">
        <f>IF(LEFT(C1050,1)="[",MID(C1050,2,SEARCH("]",C1050)-2),IF(LEFT(C1050,1)="""",MID(C1050,2,SEARCH("""",C1050,2)-2),C1050))</f>
        <v>foto Onix</v>
      </c>
      <c r="M1050">
        <f>WEEKNUM(A1050,2)</f>
        <v>37</v>
      </c>
    </row>
    <row r="1051" spans="1:13" x14ac:dyDescent="0.25">
      <c r="A1051" s="1">
        <v>41514</v>
      </c>
      <c r="B1051" s="40" t="s">
        <v>9</v>
      </c>
      <c r="C1051" s="40" t="s">
        <v>97</v>
      </c>
      <c r="D1051" s="40" t="s">
        <v>98</v>
      </c>
      <c r="E1051" s="40" t="s">
        <v>10</v>
      </c>
      <c r="F1051" s="40">
        <v>0.34</v>
      </c>
      <c r="G1051" s="40">
        <v>0</v>
      </c>
      <c r="H1051" s="40">
        <v>42</v>
      </c>
      <c r="I1051" s="40">
        <v>0</v>
      </c>
      <c r="L1051" s="40" t="str">
        <f>IF(LEFT(C1051,1)="[",MID(C1051,2,SEARCH("]",C1051)-2),IF(LEFT(C1051,1)="""",MID(C1051,2,SEARCH("""",C1051,2)-2),C1051))</f>
        <v>foto Onix</v>
      </c>
      <c r="M1051">
        <f>WEEKNUM(A1051,2)</f>
        <v>35</v>
      </c>
    </row>
    <row r="1052" spans="1:13" x14ac:dyDescent="0.25">
      <c r="A1052" s="1">
        <v>41541</v>
      </c>
      <c r="B1052" s="40" t="s">
        <v>9</v>
      </c>
      <c r="C1052" s="40" t="s">
        <v>97</v>
      </c>
      <c r="D1052" s="40" t="s">
        <v>98</v>
      </c>
      <c r="E1052" s="40" t="s">
        <v>10</v>
      </c>
      <c r="F1052" s="40">
        <v>0.34</v>
      </c>
      <c r="G1052" s="40">
        <v>3</v>
      </c>
      <c r="H1052" s="40">
        <v>43</v>
      </c>
      <c r="I1052" s="40">
        <v>0.46</v>
      </c>
      <c r="L1052" s="40" t="str">
        <f>IF(LEFT(C1052,1)="[",MID(C1052,2,SEARCH("]",C1052)-2),IF(LEFT(C1052,1)="""",MID(C1052,2,SEARCH("""",C1052,2)-2),C1052))</f>
        <v>foto Onix</v>
      </c>
      <c r="M1052">
        <f>WEEKNUM(A1052,2)</f>
        <v>39</v>
      </c>
    </row>
    <row r="1053" spans="1:13" x14ac:dyDescent="0.25">
      <c r="A1053" s="1">
        <v>41523</v>
      </c>
      <c r="B1053" s="40" t="s">
        <v>9</v>
      </c>
      <c r="C1053" s="40" t="s">
        <v>97</v>
      </c>
      <c r="D1053" s="40" t="s">
        <v>98</v>
      </c>
      <c r="E1053" s="40" t="s">
        <v>10</v>
      </c>
      <c r="F1053" s="40">
        <v>0.34</v>
      </c>
      <c r="G1053" s="40">
        <v>2</v>
      </c>
      <c r="H1053" s="40">
        <v>39</v>
      </c>
      <c r="I1053" s="40">
        <v>0.5</v>
      </c>
      <c r="L1053" s="40" t="str">
        <f>IF(LEFT(C1053,1)="[",MID(C1053,2,SEARCH("]",C1053)-2),IF(LEFT(C1053,1)="""",MID(C1053,2,SEARCH("""",C1053,2)-2),C1053))</f>
        <v>foto Onix</v>
      </c>
      <c r="M1053">
        <f>WEEKNUM(A1053,2)</f>
        <v>36</v>
      </c>
    </row>
    <row r="1054" spans="1:13" x14ac:dyDescent="0.25">
      <c r="A1054" s="1">
        <v>41534</v>
      </c>
      <c r="B1054" s="40" t="s">
        <v>9</v>
      </c>
      <c r="C1054" s="40" t="s">
        <v>97</v>
      </c>
      <c r="D1054" s="40" t="s">
        <v>98</v>
      </c>
      <c r="E1054" s="40" t="s">
        <v>10</v>
      </c>
      <c r="F1054" s="40">
        <v>0.34</v>
      </c>
      <c r="G1054" s="40">
        <v>2</v>
      </c>
      <c r="H1054" s="40">
        <v>31</v>
      </c>
      <c r="I1054" s="40">
        <v>0.36</v>
      </c>
      <c r="L1054" s="40" t="str">
        <f>IF(LEFT(C1054,1)="[",MID(C1054,2,SEARCH("]",C1054)-2),IF(LEFT(C1054,1)="""",MID(C1054,2,SEARCH("""",C1054,2)-2),C1054))</f>
        <v>foto Onix</v>
      </c>
      <c r="M1054">
        <f>WEEKNUM(A1054,2)</f>
        <v>38</v>
      </c>
    </row>
    <row r="1055" spans="1:13" x14ac:dyDescent="0.25">
      <c r="A1055" s="1">
        <v>41543</v>
      </c>
      <c r="B1055" s="40" t="s">
        <v>9</v>
      </c>
      <c r="C1055" s="40" t="s">
        <v>97</v>
      </c>
      <c r="D1055" s="40" t="s">
        <v>98</v>
      </c>
      <c r="E1055" s="40" t="s">
        <v>10</v>
      </c>
      <c r="F1055" s="40">
        <v>0.34</v>
      </c>
      <c r="G1055" s="40">
        <v>5</v>
      </c>
      <c r="H1055" s="40">
        <v>32</v>
      </c>
      <c r="I1055" s="40">
        <v>0.83</v>
      </c>
      <c r="L1055" s="40" t="str">
        <f>IF(LEFT(C1055,1)="[",MID(C1055,2,SEARCH("]",C1055)-2),IF(LEFT(C1055,1)="""",MID(C1055,2,SEARCH("""",C1055,2)-2),C1055))</f>
        <v>foto Onix</v>
      </c>
      <c r="M1055">
        <f>WEEKNUM(A1055,2)</f>
        <v>39</v>
      </c>
    </row>
    <row r="1056" spans="1:13" x14ac:dyDescent="0.25">
      <c r="A1056" s="1">
        <v>41545</v>
      </c>
      <c r="B1056" s="40" t="s">
        <v>9</v>
      </c>
      <c r="C1056" s="40" t="s">
        <v>97</v>
      </c>
      <c r="D1056" s="40" t="s">
        <v>98</v>
      </c>
      <c r="E1056" s="40" t="s">
        <v>10</v>
      </c>
      <c r="F1056" s="40">
        <v>0.34</v>
      </c>
      <c r="G1056" s="40">
        <v>1</v>
      </c>
      <c r="H1056" s="40">
        <v>26</v>
      </c>
      <c r="I1056" s="40">
        <v>7.0000000000000007E-2</v>
      </c>
      <c r="L1056" s="40" t="str">
        <f>IF(LEFT(C1056,1)="[",MID(C1056,2,SEARCH("]",C1056)-2),IF(LEFT(C1056,1)="""",MID(C1056,2,SEARCH("""",C1056,2)-2),C1056))</f>
        <v>foto Onix</v>
      </c>
      <c r="M1056">
        <f>WEEKNUM(A1056,2)</f>
        <v>39</v>
      </c>
    </row>
    <row r="1057" spans="1:13" x14ac:dyDescent="0.25">
      <c r="A1057" s="1">
        <v>41521</v>
      </c>
      <c r="B1057" s="40" t="s">
        <v>9</v>
      </c>
      <c r="C1057" s="40" t="s">
        <v>97</v>
      </c>
      <c r="D1057" s="40" t="s">
        <v>98</v>
      </c>
      <c r="E1057" s="40" t="s">
        <v>10</v>
      </c>
      <c r="F1057" s="40">
        <v>0.34</v>
      </c>
      <c r="G1057" s="40">
        <v>4</v>
      </c>
      <c r="H1057" s="40">
        <v>39</v>
      </c>
      <c r="I1057" s="40">
        <v>0.64</v>
      </c>
      <c r="L1057" s="40" t="str">
        <f>IF(LEFT(C1057,1)="[",MID(C1057,2,SEARCH("]",C1057)-2),IF(LEFT(C1057,1)="""",MID(C1057,2,SEARCH("""",C1057,2)-2),C1057))</f>
        <v>foto Onix</v>
      </c>
      <c r="M1057">
        <f>WEEKNUM(A1057,2)</f>
        <v>36</v>
      </c>
    </row>
    <row r="1058" spans="1:13" x14ac:dyDescent="0.25">
      <c r="A1058" s="1">
        <v>41529</v>
      </c>
      <c r="B1058" s="40" t="s">
        <v>9</v>
      </c>
      <c r="C1058" s="40" t="s">
        <v>97</v>
      </c>
      <c r="D1058" s="40" t="s">
        <v>98</v>
      </c>
      <c r="E1058" s="40" t="s">
        <v>10</v>
      </c>
      <c r="F1058" s="40">
        <v>0.34</v>
      </c>
      <c r="G1058" s="40">
        <v>1</v>
      </c>
      <c r="H1058" s="40">
        <v>28</v>
      </c>
      <c r="I1058" s="40">
        <v>0.12</v>
      </c>
      <c r="L1058" s="40" t="str">
        <f>IF(LEFT(C1058,1)="[",MID(C1058,2,SEARCH("]",C1058)-2),IF(LEFT(C1058,1)="""",MID(C1058,2,SEARCH("""",C1058,2)-2),C1058))</f>
        <v>foto Onix</v>
      </c>
      <c r="M1058">
        <f>WEEKNUM(A1058,2)</f>
        <v>37</v>
      </c>
    </row>
    <row r="1059" spans="1:13" x14ac:dyDescent="0.25">
      <c r="A1059" s="1">
        <v>41531</v>
      </c>
      <c r="B1059" s="40" t="s">
        <v>9</v>
      </c>
      <c r="C1059" s="40" t="s">
        <v>97</v>
      </c>
      <c r="D1059" s="40" t="s">
        <v>98</v>
      </c>
      <c r="E1059" s="40" t="s">
        <v>10</v>
      </c>
      <c r="F1059" s="40">
        <v>0.34</v>
      </c>
      <c r="G1059" s="40">
        <v>6</v>
      </c>
      <c r="H1059" s="40">
        <v>26</v>
      </c>
      <c r="I1059" s="40">
        <v>1.23</v>
      </c>
      <c r="L1059" s="40" t="str">
        <f>IF(LEFT(C1059,1)="[",MID(C1059,2,SEARCH("]",C1059)-2),IF(LEFT(C1059,1)="""",MID(C1059,2,SEARCH("""",C1059,2)-2),C1059))</f>
        <v>foto Onix</v>
      </c>
      <c r="M1059">
        <f>WEEKNUM(A1059,2)</f>
        <v>37</v>
      </c>
    </row>
    <row r="1060" spans="1:13" x14ac:dyDescent="0.25">
      <c r="A1060" s="1">
        <v>41536</v>
      </c>
      <c r="B1060" s="40" t="s">
        <v>9</v>
      </c>
      <c r="C1060" s="40" t="s">
        <v>258</v>
      </c>
      <c r="D1060" s="40" t="s">
        <v>98</v>
      </c>
      <c r="E1060" s="40" t="s">
        <v>10</v>
      </c>
      <c r="F1060" s="40">
        <v>0.8</v>
      </c>
      <c r="G1060" s="40">
        <v>0</v>
      </c>
      <c r="H1060" s="40">
        <v>2</v>
      </c>
      <c r="I1060" s="40">
        <v>0</v>
      </c>
      <c r="L1060" s="40" t="str">
        <f>IF(LEFT(C1060,1)="[",MID(C1060,2,SEARCH("]",C1060)-2),IF(LEFT(C1060,1)="""",MID(C1060,2,SEARCH("""",C1060,2)-2),C1060))</f>
        <v>foto onix 2013</v>
      </c>
      <c r="M1060">
        <f>WEEKNUM(A1060,2)</f>
        <v>38</v>
      </c>
    </row>
    <row r="1061" spans="1:13" x14ac:dyDescent="0.25">
      <c r="A1061" s="1">
        <v>41537</v>
      </c>
      <c r="B1061" s="40" t="s">
        <v>9</v>
      </c>
      <c r="C1061" s="40" t="s">
        <v>258</v>
      </c>
      <c r="D1061" s="40" t="s">
        <v>98</v>
      </c>
      <c r="E1061" s="40" t="s">
        <v>10</v>
      </c>
      <c r="F1061" s="40">
        <v>0.8</v>
      </c>
      <c r="G1061" s="40">
        <v>4</v>
      </c>
      <c r="H1061" s="40">
        <v>10</v>
      </c>
      <c r="I1061" s="40">
        <v>2.19</v>
      </c>
      <c r="L1061" s="40" t="str">
        <f>IF(LEFT(C1061,1)="[",MID(C1061,2,SEARCH("]",C1061)-2),IF(LEFT(C1061,1)="""",MID(C1061,2,SEARCH("""",C1061,2)-2),C1061))</f>
        <v>foto onix 2013</v>
      </c>
      <c r="M1061">
        <f>WEEKNUM(A1061,2)</f>
        <v>38</v>
      </c>
    </row>
    <row r="1062" spans="1:13" x14ac:dyDescent="0.25">
      <c r="A1062" s="1">
        <v>41515</v>
      </c>
      <c r="B1062" s="40" t="s">
        <v>9</v>
      </c>
      <c r="C1062" s="40" t="s">
        <v>258</v>
      </c>
      <c r="D1062" s="40" t="s">
        <v>98</v>
      </c>
      <c r="E1062" s="40" t="s">
        <v>10</v>
      </c>
      <c r="F1062" s="40">
        <v>0.8</v>
      </c>
      <c r="G1062" s="40">
        <v>0</v>
      </c>
      <c r="H1062" s="40">
        <v>5</v>
      </c>
      <c r="I1062" s="40">
        <v>0</v>
      </c>
      <c r="L1062" s="40" t="str">
        <f>IF(LEFT(C1062,1)="[",MID(C1062,2,SEARCH("]",C1062)-2),IF(LEFT(C1062,1)="""",MID(C1062,2,SEARCH("""",C1062,2)-2),C1062))</f>
        <v>foto onix 2013</v>
      </c>
      <c r="M1062">
        <f>WEEKNUM(A1062,2)</f>
        <v>35</v>
      </c>
    </row>
    <row r="1063" spans="1:13" x14ac:dyDescent="0.25">
      <c r="A1063" s="1">
        <v>41530</v>
      </c>
      <c r="B1063" s="40" t="s">
        <v>9</v>
      </c>
      <c r="C1063" s="40" t="s">
        <v>258</v>
      </c>
      <c r="D1063" s="40" t="s">
        <v>98</v>
      </c>
      <c r="E1063" s="40" t="s">
        <v>10</v>
      </c>
      <c r="F1063" s="40">
        <v>0.8</v>
      </c>
      <c r="G1063" s="40">
        <v>0</v>
      </c>
      <c r="H1063" s="40">
        <v>2</v>
      </c>
      <c r="I1063" s="40">
        <v>0</v>
      </c>
      <c r="L1063" s="40" t="str">
        <f>IF(LEFT(C1063,1)="[",MID(C1063,2,SEARCH("]",C1063)-2),IF(LEFT(C1063,1)="""",MID(C1063,2,SEARCH("""",C1063,2)-2),C1063))</f>
        <v>foto onix 2013</v>
      </c>
      <c r="M1063">
        <f>WEEKNUM(A1063,2)</f>
        <v>37</v>
      </c>
    </row>
    <row r="1064" spans="1:13" x14ac:dyDescent="0.25">
      <c r="A1064" s="1">
        <v>41519</v>
      </c>
      <c r="B1064" s="40" t="s">
        <v>9</v>
      </c>
      <c r="C1064" s="40" t="s">
        <v>258</v>
      </c>
      <c r="D1064" s="40" t="s">
        <v>98</v>
      </c>
      <c r="E1064" s="40" t="s">
        <v>10</v>
      </c>
      <c r="F1064" s="40">
        <v>0.8</v>
      </c>
      <c r="G1064" s="40">
        <v>0</v>
      </c>
      <c r="H1064" s="40">
        <v>1</v>
      </c>
      <c r="I1064" s="40">
        <v>0</v>
      </c>
      <c r="L1064" s="40" t="str">
        <f>IF(LEFT(C1064,1)="[",MID(C1064,2,SEARCH("]",C1064)-2),IF(LEFT(C1064,1)="""",MID(C1064,2,SEARCH("""",C1064,2)-2),C1064))</f>
        <v>foto onix 2013</v>
      </c>
      <c r="M1064">
        <f>WEEKNUM(A1064,2)</f>
        <v>36</v>
      </c>
    </row>
    <row r="1065" spans="1:13" x14ac:dyDescent="0.25">
      <c r="A1065" s="1">
        <v>41546</v>
      </c>
      <c r="B1065" s="40" t="s">
        <v>9</v>
      </c>
      <c r="C1065" s="40" t="s">
        <v>258</v>
      </c>
      <c r="D1065" s="40" t="s">
        <v>98</v>
      </c>
      <c r="E1065" s="40" t="s">
        <v>10</v>
      </c>
      <c r="F1065" s="40">
        <v>0.8</v>
      </c>
      <c r="G1065" s="40">
        <v>0</v>
      </c>
      <c r="H1065" s="40">
        <v>3</v>
      </c>
      <c r="I1065" s="40">
        <v>0</v>
      </c>
      <c r="L1065" s="40" t="str">
        <f>IF(LEFT(C1065,1)="[",MID(C1065,2,SEARCH("]",C1065)-2),IF(LEFT(C1065,1)="""",MID(C1065,2,SEARCH("""",C1065,2)-2),C1065))</f>
        <v>foto onix 2013</v>
      </c>
      <c r="M1065">
        <f>WEEKNUM(A1065,2)</f>
        <v>39</v>
      </c>
    </row>
    <row r="1066" spans="1:13" x14ac:dyDescent="0.25">
      <c r="A1066" s="1">
        <v>41542</v>
      </c>
      <c r="B1066" s="40" t="s">
        <v>9</v>
      </c>
      <c r="C1066" s="40" t="s">
        <v>258</v>
      </c>
      <c r="D1066" s="40" t="s">
        <v>98</v>
      </c>
      <c r="E1066" s="40" t="s">
        <v>10</v>
      </c>
      <c r="F1066" s="40">
        <v>0.8</v>
      </c>
      <c r="G1066" s="40">
        <v>0</v>
      </c>
      <c r="H1066" s="40">
        <v>2</v>
      </c>
      <c r="I1066" s="40">
        <v>0</v>
      </c>
      <c r="L1066" s="40" t="str">
        <f>IF(LEFT(C1066,1)="[",MID(C1066,2,SEARCH("]",C1066)-2),IF(LEFT(C1066,1)="""",MID(C1066,2,SEARCH("""",C1066,2)-2),C1066))</f>
        <v>foto onix 2013</v>
      </c>
      <c r="M1066">
        <f>WEEKNUM(A1066,2)</f>
        <v>39</v>
      </c>
    </row>
    <row r="1067" spans="1:13" x14ac:dyDescent="0.25">
      <c r="A1067" s="1">
        <v>41535</v>
      </c>
      <c r="B1067" s="40" t="s">
        <v>9</v>
      </c>
      <c r="C1067" s="40" t="s">
        <v>258</v>
      </c>
      <c r="D1067" s="40" t="s">
        <v>98</v>
      </c>
      <c r="E1067" s="40" t="s">
        <v>10</v>
      </c>
      <c r="F1067" s="40">
        <v>0.8</v>
      </c>
      <c r="G1067" s="40">
        <v>0</v>
      </c>
      <c r="H1067" s="40">
        <v>3</v>
      </c>
      <c r="I1067" s="40">
        <v>0</v>
      </c>
      <c r="L1067" s="40" t="str">
        <f>IF(LEFT(C1067,1)="[",MID(C1067,2,SEARCH("]",C1067)-2),IF(LEFT(C1067,1)="""",MID(C1067,2,SEARCH("""",C1067,2)-2),C1067))</f>
        <v>foto onix 2013</v>
      </c>
      <c r="M1067">
        <f>WEEKNUM(A1067,2)</f>
        <v>38</v>
      </c>
    </row>
    <row r="1068" spans="1:13" x14ac:dyDescent="0.25">
      <c r="A1068" s="1">
        <v>41534</v>
      </c>
      <c r="B1068" s="40" t="s">
        <v>9</v>
      </c>
      <c r="C1068" s="40" t="s">
        <v>258</v>
      </c>
      <c r="D1068" s="40" t="s">
        <v>98</v>
      </c>
      <c r="E1068" s="40" t="s">
        <v>10</v>
      </c>
      <c r="F1068" s="40">
        <v>0.8</v>
      </c>
      <c r="G1068" s="40">
        <v>0</v>
      </c>
      <c r="H1068" s="40">
        <v>2</v>
      </c>
      <c r="I1068" s="40">
        <v>0</v>
      </c>
      <c r="L1068" s="40" t="str">
        <f>IF(LEFT(C1068,1)="[",MID(C1068,2,SEARCH("]",C1068)-2),IF(LEFT(C1068,1)="""",MID(C1068,2,SEARCH("""",C1068,2)-2),C1068))</f>
        <v>foto onix 2013</v>
      </c>
      <c r="M1068">
        <f>WEEKNUM(A1068,2)</f>
        <v>38</v>
      </c>
    </row>
    <row r="1069" spans="1:13" x14ac:dyDescent="0.25">
      <c r="A1069" s="1">
        <v>41533</v>
      </c>
      <c r="B1069" s="40" t="s">
        <v>9</v>
      </c>
      <c r="C1069" s="40" t="s">
        <v>258</v>
      </c>
      <c r="D1069" s="40" t="s">
        <v>98</v>
      </c>
      <c r="E1069" s="40" t="s">
        <v>10</v>
      </c>
      <c r="F1069" s="40">
        <v>0.8</v>
      </c>
      <c r="G1069" s="40">
        <v>1</v>
      </c>
      <c r="H1069" s="40">
        <v>3</v>
      </c>
      <c r="I1069" s="40">
        <v>0.69</v>
      </c>
      <c r="L1069" s="40" t="str">
        <f>IF(LEFT(C1069,1)="[",MID(C1069,2,SEARCH("]",C1069)-2),IF(LEFT(C1069,1)="""",MID(C1069,2,SEARCH("""",C1069,2)-2),C1069))</f>
        <v>foto onix 2013</v>
      </c>
      <c r="M1069">
        <f>WEEKNUM(A1069,2)</f>
        <v>38</v>
      </c>
    </row>
    <row r="1070" spans="1:13" x14ac:dyDescent="0.25">
      <c r="A1070" s="1">
        <v>41543</v>
      </c>
      <c r="B1070" s="40" t="s">
        <v>9</v>
      </c>
      <c r="C1070" s="40" t="s">
        <v>258</v>
      </c>
      <c r="D1070" s="40" t="s">
        <v>98</v>
      </c>
      <c r="E1070" s="40" t="s">
        <v>10</v>
      </c>
      <c r="F1070" s="40">
        <v>0.8</v>
      </c>
      <c r="G1070" s="40">
        <v>0</v>
      </c>
      <c r="H1070" s="40">
        <v>3</v>
      </c>
      <c r="I1070" s="40">
        <v>0</v>
      </c>
      <c r="L1070" s="40" t="str">
        <f>IF(LEFT(C1070,1)="[",MID(C1070,2,SEARCH("]",C1070)-2),IF(LEFT(C1070,1)="""",MID(C1070,2,SEARCH("""",C1070,2)-2),C1070))</f>
        <v>foto onix 2013</v>
      </c>
      <c r="M1070">
        <f>WEEKNUM(A1070,2)</f>
        <v>39</v>
      </c>
    </row>
    <row r="1071" spans="1:13" x14ac:dyDescent="0.25">
      <c r="A1071" s="1">
        <v>41540</v>
      </c>
      <c r="B1071" s="40" t="s">
        <v>9</v>
      </c>
      <c r="C1071" s="40" t="s">
        <v>258</v>
      </c>
      <c r="D1071" s="40" t="s">
        <v>98</v>
      </c>
      <c r="E1071" s="40" t="s">
        <v>10</v>
      </c>
      <c r="F1071" s="40">
        <v>0.8</v>
      </c>
      <c r="G1071" s="40">
        <v>0</v>
      </c>
      <c r="H1071" s="40">
        <v>2</v>
      </c>
      <c r="I1071" s="40">
        <v>0</v>
      </c>
      <c r="L1071" s="40" t="str">
        <f>IF(LEFT(C1071,1)="[",MID(C1071,2,SEARCH("]",C1071)-2),IF(LEFT(C1071,1)="""",MID(C1071,2,SEARCH("""",C1071,2)-2),C1071))</f>
        <v>foto onix 2013</v>
      </c>
      <c r="M1071">
        <f>WEEKNUM(A1071,2)</f>
        <v>39</v>
      </c>
    </row>
    <row r="1072" spans="1:13" x14ac:dyDescent="0.25">
      <c r="A1072" s="1">
        <v>41541</v>
      </c>
      <c r="B1072" s="40" t="s">
        <v>9</v>
      </c>
      <c r="C1072" s="40" t="s">
        <v>258</v>
      </c>
      <c r="D1072" s="40" t="s">
        <v>98</v>
      </c>
      <c r="E1072" s="40" t="s">
        <v>10</v>
      </c>
      <c r="F1072" s="40">
        <v>0.8</v>
      </c>
      <c r="G1072" s="40">
        <v>0</v>
      </c>
      <c r="H1072" s="40">
        <v>1</v>
      </c>
      <c r="I1072" s="40">
        <v>0</v>
      </c>
      <c r="L1072" s="40" t="str">
        <f>IF(LEFT(C1072,1)="[",MID(C1072,2,SEARCH("]",C1072)-2),IF(LEFT(C1072,1)="""",MID(C1072,2,SEARCH("""",C1072,2)-2),C1072))</f>
        <v>foto onix 2013</v>
      </c>
      <c r="M1072">
        <f>WEEKNUM(A1072,2)</f>
        <v>39</v>
      </c>
    </row>
    <row r="1073" spans="1:13" x14ac:dyDescent="0.25">
      <c r="A1073" s="1">
        <v>41529</v>
      </c>
      <c r="B1073" s="40" t="s">
        <v>9</v>
      </c>
      <c r="C1073" s="40" t="s">
        <v>258</v>
      </c>
      <c r="D1073" s="40" t="s">
        <v>98</v>
      </c>
      <c r="E1073" s="40" t="s">
        <v>10</v>
      </c>
      <c r="F1073" s="40">
        <v>0.8</v>
      </c>
      <c r="G1073" s="40">
        <v>0</v>
      </c>
      <c r="H1073" s="40">
        <v>2</v>
      </c>
      <c r="I1073" s="40">
        <v>0</v>
      </c>
      <c r="L1073" s="40" t="str">
        <f>IF(LEFT(C1073,1)="[",MID(C1073,2,SEARCH("]",C1073)-2),IF(LEFT(C1073,1)="""",MID(C1073,2,SEARCH("""",C1073,2)-2),C1073))</f>
        <v>foto onix 2013</v>
      </c>
      <c r="M1073">
        <f>WEEKNUM(A1073,2)</f>
        <v>37</v>
      </c>
    </row>
    <row r="1074" spans="1:13" x14ac:dyDescent="0.25">
      <c r="A1074" s="1">
        <v>41544</v>
      </c>
      <c r="B1074" s="40" t="s">
        <v>9</v>
      </c>
      <c r="C1074" s="40" t="s">
        <v>258</v>
      </c>
      <c r="D1074" s="40" t="s">
        <v>98</v>
      </c>
      <c r="E1074" s="40" t="s">
        <v>10</v>
      </c>
      <c r="F1074" s="40">
        <v>0.8</v>
      </c>
      <c r="G1074" s="40">
        <v>0</v>
      </c>
      <c r="H1074" s="40">
        <v>9</v>
      </c>
      <c r="I1074" s="40">
        <v>0</v>
      </c>
      <c r="L1074" s="40" t="str">
        <f>IF(LEFT(C1074,1)="[",MID(C1074,2,SEARCH("]",C1074)-2),IF(LEFT(C1074,1)="""",MID(C1074,2,SEARCH("""",C1074,2)-2),C1074))</f>
        <v>foto onix 2013</v>
      </c>
      <c r="M1074">
        <f>WEEKNUM(A1074,2)</f>
        <v>39</v>
      </c>
    </row>
    <row r="1075" spans="1:13" x14ac:dyDescent="0.25">
      <c r="A1075" s="1">
        <v>41514</v>
      </c>
      <c r="B1075" s="40" t="s">
        <v>9</v>
      </c>
      <c r="C1075" s="40" t="s">
        <v>258</v>
      </c>
      <c r="D1075" s="40" t="s">
        <v>98</v>
      </c>
      <c r="E1075" s="40" t="s">
        <v>10</v>
      </c>
      <c r="F1075" s="40">
        <v>0.8</v>
      </c>
      <c r="G1075" s="40">
        <v>0</v>
      </c>
      <c r="H1075" s="40">
        <v>3</v>
      </c>
      <c r="I1075" s="40">
        <v>0</v>
      </c>
      <c r="L1075" s="40" t="str">
        <f>IF(LEFT(C1075,1)="[",MID(C1075,2,SEARCH("]",C1075)-2),IF(LEFT(C1075,1)="""",MID(C1075,2,SEARCH("""",C1075,2)-2),C1075))</f>
        <v>foto onix 2013</v>
      </c>
      <c r="M1075">
        <f>WEEKNUM(A1075,2)</f>
        <v>35</v>
      </c>
    </row>
    <row r="1076" spans="1:13" x14ac:dyDescent="0.25">
      <c r="A1076" s="1">
        <v>41524</v>
      </c>
      <c r="B1076" s="40" t="s">
        <v>9</v>
      </c>
      <c r="C1076" s="40" t="s">
        <v>258</v>
      </c>
      <c r="D1076" s="40" t="s">
        <v>98</v>
      </c>
      <c r="E1076" s="40" t="s">
        <v>10</v>
      </c>
      <c r="F1076" s="40">
        <v>0.8</v>
      </c>
      <c r="G1076" s="40">
        <v>1</v>
      </c>
      <c r="H1076" s="40">
        <v>4</v>
      </c>
      <c r="I1076" s="40">
        <v>0.41</v>
      </c>
      <c r="L1076" s="40" t="str">
        <f>IF(LEFT(C1076,1)="[",MID(C1076,2,SEARCH("]",C1076)-2),IF(LEFT(C1076,1)="""",MID(C1076,2,SEARCH("""",C1076,2)-2),C1076))</f>
        <v>foto onix 2013</v>
      </c>
      <c r="M1076">
        <f>WEEKNUM(A1076,2)</f>
        <v>36</v>
      </c>
    </row>
    <row r="1077" spans="1:13" x14ac:dyDescent="0.25">
      <c r="A1077" s="1">
        <v>41527</v>
      </c>
      <c r="B1077" s="40" t="s">
        <v>9</v>
      </c>
      <c r="C1077" s="40" t="s">
        <v>258</v>
      </c>
      <c r="D1077" s="40" t="s">
        <v>98</v>
      </c>
      <c r="E1077" s="40" t="s">
        <v>10</v>
      </c>
      <c r="F1077" s="40">
        <v>0.8</v>
      </c>
      <c r="G1077" s="40">
        <v>2</v>
      </c>
      <c r="H1077" s="40">
        <v>4</v>
      </c>
      <c r="I1077" s="40">
        <v>0.71</v>
      </c>
      <c r="L1077" s="40" t="str">
        <f>IF(LEFT(C1077,1)="[",MID(C1077,2,SEARCH("]",C1077)-2),IF(LEFT(C1077,1)="""",MID(C1077,2,SEARCH("""",C1077,2)-2),C1077))</f>
        <v>foto onix 2013</v>
      </c>
      <c r="M1077">
        <f>WEEKNUM(A1077,2)</f>
        <v>37</v>
      </c>
    </row>
    <row r="1078" spans="1:13" x14ac:dyDescent="0.25">
      <c r="A1078" s="1">
        <v>41516</v>
      </c>
      <c r="B1078" s="40" t="s">
        <v>9</v>
      </c>
      <c r="C1078" s="40" t="s">
        <v>258</v>
      </c>
      <c r="D1078" s="40" t="s">
        <v>98</v>
      </c>
      <c r="E1078" s="40" t="s">
        <v>10</v>
      </c>
      <c r="F1078" s="40">
        <v>0.8</v>
      </c>
      <c r="G1078" s="40">
        <v>0</v>
      </c>
      <c r="H1078" s="40">
        <v>3</v>
      </c>
      <c r="I1078" s="40">
        <v>0</v>
      </c>
      <c r="L1078" s="40" t="str">
        <f>IF(LEFT(C1078,1)="[",MID(C1078,2,SEARCH("]",C1078)-2),IF(LEFT(C1078,1)="""",MID(C1078,2,SEARCH("""",C1078,2)-2),C1078))</f>
        <v>foto onix 2013</v>
      </c>
      <c r="M1078">
        <f>WEEKNUM(A1078,2)</f>
        <v>35</v>
      </c>
    </row>
    <row r="1079" spans="1:13" x14ac:dyDescent="0.25">
      <c r="A1079" s="1">
        <v>41517</v>
      </c>
      <c r="B1079" s="40" t="s">
        <v>9</v>
      </c>
      <c r="C1079" s="40" t="s">
        <v>258</v>
      </c>
      <c r="D1079" s="40" t="s">
        <v>98</v>
      </c>
      <c r="E1079" s="40" t="s">
        <v>10</v>
      </c>
      <c r="F1079" s="40">
        <v>0.8</v>
      </c>
      <c r="G1079" s="40">
        <v>0</v>
      </c>
      <c r="H1079" s="40">
        <v>8</v>
      </c>
      <c r="I1079" s="40">
        <v>0</v>
      </c>
      <c r="L1079" s="40" t="str">
        <f>IF(LEFT(C1079,1)="[",MID(C1079,2,SEARCH("]",C1079)-2),IF(LEFT(C1079,1)="""",MID(C1079,2,SEARCH("""",C1079,2)-2),C1079))</f>
        <v>foto onix 2013</v>
      </c>
      <c r="M1079">
        <f>WEEKNUM(A1079,2)</f>
        <v>35</v>
      </c>
    </row>
    <row r="1080" spans="1:13" x14ac:dyDescent="0.25">
      <c r="A1080" s="1">
        <v>41531</v>
      </c>
      <c r="B1080" s="40" t="s">
        <v>9</v>
      </c>
      <c r="C1080" s="40" t="s">
        <v>258</v>
      </c>
      <c r="D1080" s="40" t="s">
        <v>98</v>
      </c>
      <c r="E1080" s="40" t="s">
        <v>10</v>
      </c>
      <c r="F1080" s="40">
        <v>0.8</v>
      </c>
      <c r="G1080" s="40">
        <v>2</v>
      </c>
      <c r="H1080" s="40">
        <v>1</v>
      </c>
      <c r="I1080" s="40">
        <v>1.52</v>
      </c>
      <c r="L1080" s="40" t="str">
        <f>IF(LEFT(C1080,1)="[",MID(C1080,2,SEARCH("]",C1080)-2),IF(LEFT(C1080,1)="""",MID(C1080,2,SEARCH("""",C1080,2)-2),C1080))</f>
        <v>foto onix 2013</v>
      </c>
      <c r="M1080">
        <f>WEEKNUM(A1080,2)</f>
        <v>37</v>
      </c>
    </row>
    <row r="1081" spans="1:13" x14ac:dyDescent="0.25">
      <c r="A1081" s="1">
        <v>41523</v>
      </c>
      <c r="B1081" s="40" t="s">
        <v>9</v>
      </c>
      <c r="C1081" s="40" t="s">
        <v>258</v>
      </c>
      <c r="D1081" s="40" t="s">
        <v>98</v>
      </c>
      <c r="E1081" s="40" t="s">
        <v>10</v>
      </c>
      <c r="F1081" s="40">
        <v>0.8</v>
      </c>
      <c r="G1081" s="40">
        <v>0</v>
      </c>
      <c r="H1081" s="40">
        <v>5</v>
      </c>
      <c r="I1081" s="40">
        <v>0</v>
      </c>
      <c r="L1081" s="40" t="str">
        <f>IF(LEFT(C1081,1)="[",MID(C1081,2,SEARCH("]",C1081)-2),IF(LEFT(C1081,1)="""",MID(C1081,2,SEARCH("""",C1081,2)-2),C1081))</f>
        <v>foto onix 2013</v>
      </c>
      <c r="M1081">
        <f>WEEKNUM(A1081,2)</f>
        <v>36</v>
      </c>
    </row>
    <row r="1082" spans="1:13" x14ac:dyDescent="0.25">
      <c r="A1082" s="1">
        <v>41539</v>
      </c>
      <c r="B1082" s="40" t="s">
        <v>9</v>
      </c>
      <c r="C1082" s="40" t="s">
        <v>258</v>
      </c>
      <c r="D1082" s="40" t="s">
        <v>98</v>
      </c>
      <c r="E1082" s="40" t="s">
        <v>10</v>
      </c>
      <c r="F1082" s="40">
        <v>0.8</v>
      </c>
      <c r="G1082" s="40">
        <v>0</v>
      </c>
      <c r="H1082" s="40">
        <v>2</v>
      </c>
      <c r="I1082" s="40">
        <v>0</v>
      </c>
      <c r="L1082" s="40" t="str">
        <f>IF(LEFT(C1082,1)="[",MID(C1082,2,SEARCH("]",C1082)-2),IF(LEFT(C1082,1)="""",MID(C1082,2,SEARCH("""",C1082,2)-2),C1082))</f>
        <v>foto onix 2013</v>
      </c>
      <c r="M1082">
        <f>WEEKNUM(A1082,2)</f>
        <v>38</v>
      </c>
    </row>
    <row r="1083" spans="1:13" x14ac:dyDescent="0.25">
      <c r="A1083" s="1">
        <v>41518</v>
      </c>
      <c r="B1083" s="40" t="s">
        <v>9</v>
      </c>
      <c r="C1083" s="40" t="s">
        <v>258</v>
      </c>
      <c r="D1083" s="40" t="s">
        <v>98</v>
      </c>
      <c r="E1083" s="40" t="s">
        <v>10</v>
      </c>
      <c r="F1083" s="40">
        <v>0.8</v>
      </c>
      <c r="G1083" s="40">
        <v>1</v>
      </c>
      <c r="H1083" s="40">
        <v>9</v>
      </c>
      <c r="I1083" s="40">
        <v>0.23</v>
      </c>
      <c r="L1083" s="40" t="str">
        <f>IF(LEFT(C1083,1)="[",MID(C1083,2,SEARCH("]",C1083)-2),IF(LEFT(C1083,1)="""",MID(C1083,2,SEARCH("""",C1083,2)-2),C1083))</f>
        <v>foto onix 2013</v>
      </c>
      <c r="M1083">
        <f>WEEKNUM(A1083,2)</f>
        <v>35</v>
      </c>
    </row>
    <row r="1084" spans="1:13" x14ac:dyDescent="0.25">
      <c r="A1084" s="1">
        <v>41545</v>
      </c>
      <c r="B1084" s="40" t="s">
        <v>9</v>
      </c>
      <c r="C1084" s="40" t="s">
        <v>258</v>
      </c>
      <c r="D1084" s="40" t="s">
        <v>98</v>
      </c>
      <c r="E1084" s="40" t="s">
        <v>10</v>
      </c>
      <c r="F1084" s="40">
        <v>0.8</v>
      </c>
      <c r="G1084" s="40">
        <v>0</v>
      </c>
      <c r="H1084" s="40">
        <v>3</v>
      </c>
      <c r="I1084" s="40">
        <v>0</v>
      </c>
      <c r="L1084" s="40" t="str">
        <f>IF(LEFT(C1084,1)="[",MID(C1084,2,SEARCH("]",C1084)-2),IF(LEFT(C1084,1)="""",MID(C1084,2,SEARCH("""",C1084,2)-2),C1084))</f>
        <v>foto onix 2013</v>
      </c>
      <c r="M1084">
        <f>WEEKNUM(A1084,2)</f>
        <v>39</v>
      </c>
    </row>
    <row r="1085" spans="1:13" x14ac:dyDescent="0.25">
      <c r="A1085" s="1">
        <v>41525</v>
      </c>
      <c r="B1085" s="40" t="s">
        <v>9</v>
      </c>
      <c r="C1085" s="40" t="s">
        <v>258</v>
      </c>
      <c r="D1085" s="40" t="s">
        <v>98</v>
      </c>
      <c r="E1085" s="40" t="s">
        <v>10</v>
      </c>
      <c r="F1085" s="40">
        <v>0.8</v>
      </c>
      <c r="G1085" s="40">
        <v>0</v>
      </c>
      <c r="H1085" s="40">
        <v>3</v>
      </c>
      <c r="I1085" s="40">
        <v>0</v>
      </c>
      <c r="L1085" s="40" t="str">
        <f>IF(LEFT(C1085,1)="[",MID(C1085,2,SEARCH("]",C1085)-2),IF(LEFT(C1085,1)="""",MID(C1085,2,SEARCH("""",C1085,2)-2),C1085))</f>
        <v>foto onix 2013</v>
      </c>
      <c r="M1085">
        <f>WEEKNUM(A1085,2)</f>
        <v>36</v>
      </c>
    </row>
    <row r="1086" spans="1:13" x14ac:dyDescent="0.25">
      <c r="A1086" s="1">
        <v>41520</v>
      </c>
      <c r="B1086" s="40" t="s">
        <v>9</v>
      </c>
      <c r="C1086" s="40" t="s">
        <v>258</v>
      </c>
      <c r="D1086" s="40" t="s">
        <v>98</v>
      </c>
      <c r="E1086" s="40" t="s">
        <v>10</v>
      </c>
      <c r="F1086" s="40">
        <v>0.8</v>
      </c>
      <c r="G1086" s="40">
        <v>1</v>
      </c>
      <c r="H1086" s="40">
        <v>2</v>
      </c>
      <c r="I1086" s="40">
        <v>0.31</v>
      </c>
      <c r="L1086" s="40" t="str">
        <f>IF(LEFT(C1086,1)="[",MID(C1086,2,SEARCH("]",C1086)-2),IF(LEFT(C1086,1)="""",MID(C1086,2,SEARCH("""",C1086,2)-2),C1086))</f>
        <v>foto onix 2013</v>
      </c>
      <c r="M1086">
        <f>WEEKNUM(A1086,2)</f>
        <v>36</v>
      </c>
    </row>
    <row r="1087" spans="1:13" x14ac:dyDescent="0.25">
      <c r="A1087" s="1">
        <v>41538</v>
      </c>
      <c r="B1087" s="40" t="s">
        <v>9</v>
      </c>
      <c r="C1087" s="40" t="s">
        <v>258</v>
      </c>
      <c r="D1087" s="40" t="s">
        <v>98</v>
      </c>
      <c r="E1087" s="40" t="s">
        <v>10</v>
      </c>
      <c r="F1087" s="40">
        <v>0.8</v>
      </c>
      <c r="G1087" s="40">
        <v>0</v>
      </c>
      <c r="H1087" s="40">
        <v>4</v>
      </c>
      <c r="I1087" s="40">
        <v>0</v>
      </c>
      <c r="L1087" s="40" t="str">
        <f>IF(LEFT(C1087,1)="[",MID(C1087,2,SEARCH("]",C1087)-2),IF(LEFT(C1087,1)="""",MID(C1087,2,SEARCH("""",C1087,2)-2),C1087))</f>
        <v>foto onix 2013</v>
      </c>
      <c r="M1087">
        <f>WEEKNUM(A1087,2)</f>
        <v>38</v>
      </c>
    </row>
    <row r="1088" spans="1:13" x14ac:dyDescent="0.25">
      <c r="A1088" s="1">
        <v>41528</v>
      </c>
      <c r="B1088" s="40" t="s">
        <v>9</v>
      </c>
      <c r="C1088" s="40" t="s">
        <v>258</v>
      </c>
      <c r="D1088" s="40" t="s">
        <v>98</v>
      </c>
      <c r="E1088" s="40" t="s">
        <v>10</v>
      </c>
      <c r="F1088" s="40">
        <v>0.8</v>
      </c>
      <c r="G1088" s="40">
        <v>1</v>
      </c>
      <c r="H1088" s="40">
        <v>4</v>
      </c>
      <c r="I1088" s="40">
        <v>0.61</v>
      </c>
      <c r="L1088" s="40" t="str">
        <f>IF(LEFT(C1088,1)="[",MID(C1088,2,SEARCH("]",C1088)-2),IF(LEFT(C1088,1)="""",MID(C1088,2,SEARCH("""",C1088,2)-2),C1088))</f>
        <v>foto onix 2013</v>
      </c>
      <c r="M1088">
        <f>WEEKNUM(A1088,2)</f>
        <v>37</v>
      </c>
    </row>
    <row r="1089" spans="1:13" x14ac:dyDescent="0.25">
      <c r="A1089" s="1">
        <v>41535</v>
      </c>
      <c r="B1089" s="40" t="s">
        <v>9</v>
      </c>
      <c r="C1089" s="40" t="s">
        <v>290</v>
      </c>
      <c r="D1089" s="40" t="s">
        <v>98</v>
      </c>
      <c r="E1089" s="40" t="s">
        <v>10</v>
      </c>
      <c r="F1089" s="40">
        <v>0.8</v>
      </c>
      <c r="G1089" s="40">
        <v>1</v>
      </c>
      <c r="H1089" s="40">
        <v>7</v>
      </c>
      <c r="I1089" s="40">
        <v>0.21</v>
      </c>
      <c r="L1089" s="40" t="str">
        <f>IF(LEFT(C1089,1)="[",MID(C1089,2,SEARCH("]",C1089)-2),IF(LEFT(C1089,1)="""",MID(C1089,2,SEARCH("""",C1089,2)-2),C1089))</f>
        <v>foto onix 2014</v>
      </c>
      <c r="M1089">
        <f>WEEKNUM(A1089,2)</f>
        <v>38</v>
      </c>
    </row>
    <row r="1090" spans="1:13" x14ac:dyDescent="0.25">
      <c r="A1090" s="1">
        <v>41536</v>
      </c>
      <c r="B1090" s="40" t="s">
        <v>9</v>
      </c>
      <c r="C1090" s="40" t="s">
        <v>290</v>
      </c>
      <c r="D1090" s="40" t="s">
        <v>98</v>
      </c>
      <c r="E1090" s="40" t="s">
        <v>10</v>
      </c>
      <c r="F1090" s="40">
        <v>0.8</v>
      </c>
      <c r="G1090" s="40">
        <v>1</v>
      </c>
      <c r="H1090" s="40">
        <v>3</v>
      </c>
      <c r="I1090" s="40">
        <v>0.16</v>
      </c>
      <c r="L1090" s="40" t="str">
        <f>IF(LEFT(C1090,1)="[",MID(C1090,2,SEARCH("]",C1090)-2),IF(LEFT(C1090,1)="""",MID(C1090,2,SEARCH("""",C1090,2)-2),C1090))</f>
        <v>foto onix 2014</v>
      </c>
      <c r="M1090">
        <f>WEEKNUM(A1090,2)</f>
        <v>38</v>
      </c>
    </row>
    <row r="1091" spans="1:13" x14ac:dyDescent="0.25">
      <c r="A1091" s="1">
        <v>41523</v>
      </c>
      <c r="B1091" s="40" t="s">
        <v>9</v>
      </c>
      <c r="C1091" s="40" t="s">
        <v>290</v>
      </c>
      <c r="D1091" s="40" t="s">
        <v>98</v>
      </c>
      <c r="E1091" s="40" t="s">
        <v>10</v>
      </c>
      <c r="F1091" s="40">
        <v>0.8</v>
      </c>
      <c r="G1091" s="40">
        <v>1</v>
      </c>
      <c r="H1091" s="40">
        <v>9</v>
      </c>
      <c r="I1091" s="40">
        <v>0.41</v>
      </c>
      <c r="L1091" s="40" t="str">
        <f>IF(LEFT(C1091,1)="[",MID(C1091,2,SEARCH("]",C1091)-2),IF(LEFT(C1091,1)="""",MID(C1091,2,SEARCH("""",C1091,2)-2),C1091))</f>
        <v>foto onix 2014</v>
      </c>
      <c r="M1091">
        <f>WEEKNUM(A1091,2)</f>
        <v>36</v>
      </c>
    </row>
    <row r="1092" spans="1:13" x14ac:dyDescent="0.25">
      <c r="A1092" s="1">
        <v>41544</v>
      </c>
      <c r="B1092" s="40" t="s">
        <v>9</v>
      </c>
      <c r="C1092" s="40" t="s">
        <v>290</v>
      </c>
      <c r="D1092" s="40" t="s">
        <v>98</v>
      </c>
      <c r="E1092" s="40" t="s">
        <v>10</v>
      </c>
      <c r="F1092" s="40">
        <v>0.8</v>
      </c>
      <c r="G1092" s="40">
        <v>0</v>
      </c>
      <c r="H1092" s="40">
        <v>3</v>
      </c>
      <c r="I1092" s="40">
        <v>0</v>
      </c>
      <c r="L1092" s="40" t="str">
        <f>IF(LEFT(C1092,1)="[",MID(C1092,2,SEARCH("]",C1092)-2),IF(LEFT(C1092,1)="""",MID(C1092,2,SEARCH("""",C1092,2)-2),C1092))</f>
        <v>foto onix 2014</v>
      </c>
      <c r="M1092">
        <f>WEEKNUM(A1092,2)</f>
        <v>39</v>
      </c>
    </row>
    <row r="1093" spans="1:13" x14ac:dyDescent="0.25">
      <c r="A1093" s="1">
        <v>41524</v>
      </c>
      <c r="B1093" s="40" t="s">
        <v>9</v>
      </c>
      <c r="C1093" s="40" t="s">
        <v>290</v>
      </c>
      <c r="D1093" s="40" t="s">
        <v>98</v>
      </c>
      <c r="E1093" s="40" t="s">
        <v>10</v>
      </c>
      <c r="F1093" s="40">
        <v>0.8</v>
      </c>
      <c r="G1093" s="40">
        <v>0</v>
      </c>
      <c r="H1093" s="40">
        <v>6</v>
      </c>
      <c r="I1093" s="40">
        <v>0</v>
      </c>
      <c r="L1093" s="40" t="str">
        <f>IF(LEFT(C1093,1)="[",MID(C1093,2,SEARCH("]",C1093)-2),IF(LEFT(C1093,1)="""",MID(C1093,2,SEARCH("""",C1093,2)-2),C1093))</f>
        <v>foto onix 2014</v>
      </c>
      <c r="M1093">
        <f>WEEKNUM(A1093,2)</f>
        <v>36</v>
      </c>
    </row>
    <row r="1094" spans="1:13" x14ac:dyDescent="0.25">
      <c r="A1094" s="1">
        <v>41546</v>
      </c>
      <c r="B1094" s="40" t="s">
        <v>9</v>
      </c>
      <c r="C1094" s="40" t="s">
        <v>290</v>
      </c>
      <c r="D1094" s="40" t="s">
        <v>98</v>
      </c>
      <c r="E1094" s="40" t="s">
        <v>10</v>
      </c>
      <c r="F1094" s="40">
        <v>0.8</v>
      </c>
      <c r="G1094" s="40">
        <v>0</v>
      </c>
      <c r="H1094" s="40">
        <v>2</v>
      </c>
      <c r="I1094" s="40">
        <v>0</v>
      </c>
      <c r="L1094" s="40" t="str">
        <f>IF(LEFT(C1094,1)="[",MID(C1094,2,SEARCH("]",C1094)-2),IF(LEFT(C1094,1)="""",MID(C1094,2,SEARCH("""",C1094,2)-2),C1094))</f>
        <v>foto onix 2014</v>
      </c>
      <c r="M1094">
        <f>WEEKNUM(A1094,2)</f>
        <v>39</v>
      </c>
    </row>
    <row r="1095" spans="1:13" x14ac:dyDescent="0.25">
      <c r="A1095" s="1">
        <v>41530</v>
      </c>
      <c r="B1095" s="40" t="s">
        <v>9</v>
      </c>
      <c r="C1095" s="40" t="s">
        <v>290</v>
      </c>
      <c r="D1095" s="40" t="s">
        <v>98</v>
      </c>
      <c r="E1095" s="40" t="s">
        <v>10</v>
      </c>
      <c r="F1095" s="40">
        <v>0.8</v>
      </c>
      <c r="G1095" s="40">
        <v>0</v>
      </c>
      <c r="H1095" s="40">
        <v>5</v>
      </c>
      <c r="I1095" s="40">
        <v>0</v>
      </c>
      <c r="L1095" s="40" t="str">
        <f>IF(LEFT(C1095,1)="[",MID(C1095,2,SEARCH("]",C1095)-2),IF(LEFT(C1095,1)="""",MID(C1095,2,SEARCH("""",C1095,2)-2),C1095))</f>
        <v>foto onix 2014</v>
      </c>
      <c r="M1095">
        <f>WEEKNUM(A1095,2)</f>
        <v>37</v>
      </c>
    </row>
    <row r="1096" spans="1:13" x14ac:dyDescent="0.25">
      <c r="A1096" s="1">
        <v>41525</v>
      </c>
      <c r="B1096" s="40" t="s">
        <v>9</v>
      </c>
      <c r="C1096" s="40" t="s">
        <v>290</v>
      </c>
      <c r="D1096" s="40" t="s">
        <v>98</v>
      </c>
      <c r="E1096" s="40" t="s">
        <v>10</v>
      </c>
      <c r="F1096" s="40">
        <v>0.8</v>
      </c>
      <c r="G1096" s="40">
        <v>0</v>
      </c>
      <c r="H1096" s="40">
        <v>5</v>
      </c>
      <c r="I1096" s="40">
        <v>0</v>
      </c>
      <c r="L1096" s="40" t="str">
        <f>IF(LEFT(C1096,1)="[",MID(C1096,2,SEARCH("]",C1096)-2),IF(LEFT(C1096,1)="""",MID(C1096,2,SEARCH("""",C1096,2)-2),C1096))</f>
        <v>foto onix 2014</v>
      </c>
      <c r="M1096">
        <f>WEEKNUM(A1096,2)</f>
        <v>36</v>
      </c>
    </row>
    <row r="1097" spans="1:13" x14ac:dyDescent="0.25">
      <c r="A1097" s="1">
        <v>41526</v>
      </c>
      <c r="B1097" s="40" t="s">
        <v>9</v>
      </c>
      <c r="C1097" s="40" t="s">
        <v>290</v>
      </c>
      <c r="D1097" s="40" t="s">
        <v>98</v>
      </c>
      <c r="E1097" s="40" t="s">
        <v>10</v>
      </c>
      <c r="F1097" s="40">
        <v>0.8</v>
      </c>
      <c r="G1097" s="40">
        <v>1</v>
      </c>
      <c r="H1097" s="40">
        <v>5</v>
      </c>
      <c r="I1097" s="40">
        <v>0.05</v>
      </c>
      <c r="L1097" s="40" t="str">
        <f>IF(LEFT(C1097,1)="[",MID(C1097,2,SEARCH("]",C1097)-2),IF(LEFT(C1097,1)="""",MID(C1097,2,SEARCH("""",C1097,2)-2),C1097))</f>
        <v>foto onix 2014</v>
      </c>
      <c r="M1097">
        <f>WEEKNUM(A1097,2)</f>
        <v>37</v>
      </c>
    </row>
    <row r="1098" spans="1:13" x14ac:dyDescent="0.25">
      <c r="A1098" s="1">
        <v>41534</v>
      </c>
      <c r="B1098" s="40" t="s">
        <v>9</v>
      </c>
      <c r="C1098" s="40" t="s">
        <v>290</v>
      </c>
      <c r="D1098" s="40" t="s">
        <v>98</v>
      </c>
      <c r="E1098" s="40" t="s">
        <v>10</v>
      </c>
      <c r="F1098" s="40">
        <v>0.8</v>
      </c>
      <c r="G1098" s="40">
        <v>0</v>
      </c>
      <c r="H1098" s="40">
        <v>1</v>
      </c>
      <c r="I1098" s="40">
        <v>0</v>
      </c>
      <c r="L1098" s="40" t="str">
        <f>IF(LEFT(C1098,1)="[",MID(C1098,2,SEARCH("]",C1098)-2),IF(LEFT(C1098,1)="""",MID(C1098,2,SEARCH("""",C1098,2)-2),C1098))</f>
        <v>foto onix 2014</v>
      </c>
      <c r="M1098">
        <f>WEEKNUM(A1098,2)</f>
        <v>38</v>
      </c>
    </row>
    <row r="1099" spans="1:13" x14ac:dyDescent="0.25">
      <c r="A1099" s="1">
        <v>41521</v>
      </c>
      <c r="B1099" s="40" t="s">
        <v>9</v>
      </c>
      <c r="C1099" s="40" t="s">
        <v>290</v>
      </c>
      <c r="D1099" s="40" t="s">
        <v>98</v>
      </c>
      <c r="E1099" s="40" t="s">
        <v>10</v>
      </c>
      <c r="F1099" s="40">
        <v>0.8</v>
      </c>
      <c r="G1099" s="40">
        <v>0</v>
      </c>
      <c r="H1099" s="40">
        <v>5</v>
      </c>
      <c r="I1099" s="40">
        <v>0</v>
      </c>
      <c r="L1099" s="40" t="str">
        <f>IF(LEFT(C1099,1)="[",MID(C1099,2,SEARCH("]",C1099)-2),IF(LEFT(C1099,1)="""",MID(C1099,2,SEARCH("""",C1099,2)-2),C1099))</f>
        <v>foto onix 2014</v>
      </c>
      <c r="M1099">
        <f>WEEKNUM(A1099,2)</f>
        <v>36</v>
      </c>
    </row>
    <row r="1100" spans="1:13" x14ac:dyDescent="0.25">
      <c r="A1100" s="1">
        <v>41533</v>
      </c>
      <c r="B1100" s="40" t="s">
        <v>9</v>
      </c>
      <c r="C1100" s="40" t="s">
        <v>290</v>
      </c>
      <c r="D1100" s="40" t="s">
        <v>98</v>
      </c>
      <c r="E1100" s="40" t="s">
        <v>10</v>
      </c>
      <c r="F1100" s="40">
        <v>0.8</v>
      </c>
      <c r="G1100" s="40">
        <v>1</v>
      </c>
      <c r="H1100" s="40">
        <v>7</v>
      </c>
      <c r="I1100" s="40">
        <v>0.09</v>
      </c>
      <c r="L1100" s="40" t="str">
        <f>IF(LEFT(C1100,1)="[",MID(C1100,2,SEARCH("]",C1100)-2),IF(LEFT(C1100,1)="""",MID(C1100,2,SEARCH("""",C1100,2)-2),C1100))</f>
        <v>foto onix 2014</v>
      </c>
      <c r="M1100">
        <f>WEEKNUM(A1100,2)</f>
        <v>38</v>
      </c>
    </row>
    <row r="1101" spans="1:13" x14ac:dyDescent="0.25">
      <c r="A1101" s="1">
        <v>41515</v>
      </c>
      <c r="B1101" s="40" t="s">
        <v>9</v>
      </c>
      <c r="C1101" s="40" t="s">
        <v>290</v>
      </c>
      <c r="D1101" s="40" t="s">
        <v>98</v>
      </c>
      <c r="E1101" s="40" t="s">
        <v>10</v>
      </c>
      <c r="F1101" s="40">
        <v>0.8</v>
      </c>
      <c r="G1101" s="40">
        <v>0</v>
      </c>
      <c r="H1101" s="40">
        <v>10</v>
      </c>
      <c r="I1101" s="40">
        <v>0</v>
      </c>
      <c r="L1101" s="40" t="str">
        <f>IF(LEFT(C1101,1)="[",MID(C1101,2,SEARCH("]",C1101)-2),IF(LEFT(C1101,1)="""",MID(C1101,2,SEARCH("""",C1101,2)-2),C1101))</f>
        <v>foto onix 2014</v>
      </c>
      <c r="M1101">
        <f>WEEKNUM(A1101,2)</f>
        <v>35</v>
      </c>
    </row>
    <row r="1102" spans="1:13" x14ac:dyDescent="0.25">
      <c r="A1102" s="1">
        <v>41532</v>
      </c>
      <c r="B1102" s="40" t="s">
        <v>9</v>
      </c>
      <c r="C1102" s="40" t="s">
        <v>290</v>
      </c>
      <c r="D1102" s="40" t="s">
        <v>98</v>
      </c>
      <c r="E1102" s="40" t="s">
        <v>10</v>
      </c>
      <c r="F1102" s="40">
        <v>0.8</v>
      </c>
      <c r="G1102" s="40">
        <v>0</v>
      </c>
      <c r="H1102" s="40">
        <v>1</v>
      </c>
      <c r="I1102" s="40">
        <v>0</v>
      </c>
      <c r="L1102" s="40" t="str">
        <f>IF(LEFT(C1102,1)="[",MID(C1102,2,SEARCH("]",C1102)-2),IF(LEFT(C1102,1)="""",MID(C1102,2,SEARCH("""",C1102,2)-2),C1102))</f>
        <v>foto onix 2014</v>
      </c>
      <c r="M1102">
        <f>WEEKNUM(A1102,2)</f>
        <v>37</v>
      </c>
    </row>
    <row r="1103" spans="1:13" x14ac:dyDescent="0.25">
      <c r="A1103" s="1">
        <v>41528</v>
      </c>
      <c r="B1103" s="40" t="s">
        <v>9</v>
      </c>
      <c r="C1103" s="40" t="s">
        <v>290</v>
      </c>
      <c r="D1103" s="40" t="s">
        <v>98</v>
      </c>
      <c r="E1103" s="40" t="s">
        <v>10</v>
      </c>
      <c r="F1103" s="40">
        <v>0.8</v>
      </c>
      <c r="G1103" s="40">
        <v>0</v>
      </c>
      <c r="H1103" s="40">
        <v>1</v>
      </c>
      <c r="I1103" s="40">
        <v>0</v>
      </c>
      <c r="L1103" s="40" t="str">
        <f>IF(LEFT(C1103,1)="[",MID(C1103,2,SEARCH("]",C1103)-2),IF(LEFT(C1103,1)="""",MID(C1103,2,SEARCH("""",C1103,2)-2),C1103))</f>
        <v>foto onix 2014</v>
      </c>
      <c r="M1103">
        <f>WEEKNUM(A1103,2)</f>
        <v>37</v>
      </c>
    </row>
    <row r="1104" spans="1:13" x14ac:dyDescent="0.25">
      <c r="A1104" s="1">
        <v>41537</v>
      </c>
      <c r="B1104" s="40" t="s">
        <v>9</v>
      </c>
      <c r="C1104" s="40" t="s">
        <v>290</v>
      </c>
      <c r="D1104" s="40" t="s">
        <v>98</v>
      </c>
      <c r="E1104" s="40" t="s">
        <v>10</v>
      </c>
      <c r="F1104" s="40">
        <v>0.8</v>
      </c>
      <c r="G1104" s="40">
        <v>2</v>
      </c>
      <c r="H1104" s="40">
        <v>7</v>
      </c>
      <c r="I1104" s="40">
        <v>0.4</v>
      </c>
      <c r="L1104" s="40" t="str">
        <f>IF(LEFT(C1104,1)="[",MID(C1104,2,SEARCH("]",C1104)-2),IF(LEFT(C1104,1)="""",MID(C1104,2,SEARCH("""",C1104,2)-2),C1104))</f>
        <v>foto onix 2014</v>
      </c>
      <c r="M1104">
        <f>WEEKNUM(A1104,2)</f>
        <v>38</v>
      </c>
    </row>
    <row r="1105" spans="1:13" x14ac:dyDescent="0.25">
      <c r="A1105" s="1">
        <v>41538</v>
      </c>
      <c r="B1105" s="40" t="s">
        <v>9</v>
      </c>
      <c r="C1105" s="40" t="s">
        <v>290</v>
      </c>
      <c r="D1105" s="40" t="s">
        <v>98</v>
      </c>
      <c r="E1105" s="40" t="s">
        <v>10</v>
      </c>
      <c r="F1105" s="40">
        <v>0.8</v>
      </c>
      <c r="G1105" s="40">
        <v>0</v>
      </c>
      <c r="H1105" s="40">
        <v>4</v>
      </c>
      <c r="I1105" s="40">
        <v>0</v>
      </c>
      <c r="L1105" s="40" t="str">
        <f>IF(LEFT(C1105,1)="[",MID(C1105,2,SEARCH("]",C1105)-2),IF(LEFT(C1105,1)="""",MID(C1105,2,SEARCH("""",C1105,2)-2),C1105))</f>
        <v>foto onix 2014</v>
      </c>
      <c r="M1105">
        <f>WEEKNUM(A1105,2)</f>
        <v>38</v>
      </c>
    </row>
    <row r="1106" spans="1:13" x14ac:dyDescent="0.25">
      <c r="A1106" s="1">
        <v>41516</v>
      </c>
      <c r="B1106" s="40" t="s">
        <v>9</v>
      </c>
      <c r="C1106" s="40" t="s">
        <v>290</v>
      </c>
      <c r="D1106" s="40" t="s">
        <v>98</v>
      </c>
      <c r="E1106" s="40" t="s">
        <v>10</v>
      </c>
      <c r="F1106" s="40">
        <v>0.8</v>
      </c>
      <c r="G1106" s="40">
        <v>0</v>
      </c>
      <c r="H1106" s="40">
        <v>1</v>
      </c>
      <c r="I1106" s="40">
        <v>0</v>
      </c>
      <c r="L1106" s="40" t="str">
        <f>IF(LEFT(C1106,1)="[",MID(C1106,2,SEARCH("]",C1106)-2),IF(LEFT(C1106,1)="""",MID(C1106,2,SEARCH("""",C1106,2)-2),C1106))</f>
        <v>foto onix 2014</v>
      </c>
      <c r="M1106">
        <f>WEEKNUM(A1106,2)</f>
        <v>35</v>
      </c>
    </row>
    <row r="1107" spans="1:13" x14ac:dyDescent="0.25">
      <c r="A1107" s="1">
        <v>41540</v>
      </c>
      <c r="B1107" s="40" t="s">
        <v>9</v>
      </c>
      <c r="C1107" s="40" t="s">
        <v>290</v>
      </c>
      <c r="D1107" s="40" t="s">
        <v>98</v>
      </c>
      <c r="E1107" s="40" t="s">
        <v>10</v>
      </c>
      <c r="F1107" s="40">
        <v>0.8</v>
      </c>
      <c r="G1107" s="40">
        <v>0</v>
      </c>
      <c r="H1107" s="40">
        <v>5</v>
      </c>
      <c r="I1107" s="40">
        <v>0</v>
      </c>
      <c r="L1107" s="40" t="str">
        <f>IF(LEFT(C1107,1)="[",MID(C1107,2,SEARCH("]",C1107)-2),IF(LEFT(C1107,1)="""",MID(C1107,2,SEARCH("""",C1107,2)-2),C1107))</f>
        <v>foto onix 2014</v>
      </c>
      <c r="M1107">
        <f>WEEKNUM(A1107,2)</f>
        <v>39</v>
      </c>
    </row>
    <row r="1108" spans="1:13" x14ac:dyDescent="0.25">
      <c r="A1108" s="1">
        <v>41531</v>
      </c>
      <c r="B1108" s="40" t="s">
        <v>9</v>
      </c>
      <c r="C1108" s="40" t="s">
        <v>290</v>
      </c>
      <c r="D1108" s="40" t="s">
        <v>98</v>
      </c>
      <c r="E1108" s="40" t="s">
        <v>10</v>
      </c>
      <c r="F1108" s="40">
        <v>0.8</v>
      </c>
      <c r="G1108" s="40">
        <v>1</v>
      </c>
      <c r="H1108" s="40">
        <v>6</v>
      </c>
      <c r="I1108" s="40">
        <v>0.33</v>
      </c>
      <c r="L1108" s="40" t="str">
        <f>IF(LEFT(C1108,1)="[",MID(C1108,2,SEARCH("]",C1108)-2),IF(LEFT(C1108,1)="""",MID(C1108,2,SEARCH("""",C1108,2)-2),C1108))</f>
        <v>foto onix 2014</v>
      </c>
      <c r="M1108">
        <f>WEEKNUM(A1108,2)</f>
        <v>37</v>
      </c>
    </row>
    <row r="1109" spans="1:13" x14ac:dyDescent="0.25">
      <c r="A1109" s="1">
        <v>41527</v>
      </c>
      <c r="B1109" s="40" t="s">
        <v>9</v>
      </c>
      <c r="C1109" s="40" t="s">
        <v>290</v>
      </c>
      <c r="D1109" s="40" t="s">
        <v>98</v>
      </c>
      <c r="E1109" s="40" t="s">
        <v>10</v>
      </c>
      <c r="F1109" s="40">
        <v>0.8</v>
      </c>
      <c r="G1109" s="40">
        <v>1</v>
      </c>
      <c r="H1109" s="40">
        <v>7</v>
      </c>
      <c r="I1109" s="40">
        <v>0.73</v>
      </c>
      <c r="L1109" s="40" t="str">
        <f>IF(LEFT(C1109,1)="[",MID(C1109,2,SEARCH("]",C1109)-2),IF(LEFT(C1109,1)="""",MID(C1109,2,SEARCH("""",C1109,2)-2),C1109))</f>
        <v>foto onix 2014</v>
      </c>
      <c r="M1109">
        <f>WEEKNUM(A1109,2)</f>
        <v>37</v>
      </c>
    </row>
    <row r="1110" spans="1:13" x14ac:dyDescent="0.25">
      <c r="A1110" s="1">
        <v>41520</v>
      </c>
      <c r="B1110" s="40" t="s">
        <v>9</v>
      </c>
      <c r="C1110" s="40" t="s">
        <v>290</v>
      </c>
      <c r="D1110" s="40" t="s">
        <v>98</v>
      </c>
      <c r="E1110" s="40" t="s">
        <v>10</v>
      </c>
      <c r="F1110" s="40">
        <v>0.8</v>
      </c>
      <c r="G1110" s="40">
        <v>0</v>
      </c>
      <c r="H1110" s="40">
        <v>2</v>
      </c>
      <c r="I1110" s="40">
        <v>0</v>
      </c>
      <c r="L1110" s="40" t="str">
        <f>IF(LEFT(C1110,1)="[",MID(C1110,2,SEARCH("]",C1110)-2),IF(LEFT(C1110,1)="""",MID(C1110,2,SEARCH("""",C1110,2)-2),C1110))</f>
        <v>foto onix 2014</v>
      </c>
      <c r="M1110">
        <f>WEEKNUM(A1110,2)</f>
        <v>36</v>
      </c>
    </row>
    <row r="1111" spans="1:13" x14ac:dyDescent="0.25">
      <c r="A1111" s="1">
        <v>41545</v>
      </c>
      <c r="B1111" s="40" t="s">
        <v>9</v>
      </c>
      <c r="C1111" s="40" t="s">
        <v>290</v>
      </c>
      <c r="D1111" s="40" t="s">
        <v>98</v>
      </c>
      <c r="E1111" s="40" t="s">
        <v>10</v>
      </c>
      <c r="F1111" s="40">
        <v>0.8</v>
      </c>
      <c r="G1111" s="40">
        <v>1</v>
      </c>
      <c r="H1111" s="40">
        <v>3</v>
      </c>
      <c r="I1111" s="40">
        <v>0.44</v>
      </c>
      <c r="L1111" s="40" t="str">
        <f>IF(LEFT(C1111,1)="[",MID(C1111,2,SEARCH("]",C1111)-2),IF(LEFT(C1111,1)="""",MID(C1111,2,SEARCH("""",C1111,2)-2),C1111))</f>
        <v>foto onix 2014</v>
      </c>
      <c r="M1111">
        <f>WEEKNUM(A1111,2)</f>
        <v>39</v>
      </c>
    </row>
    <row r="1112" spans="1:13" x14ac:dyDescent="0.25">
      <c r="A1112" s="1">
        <v>41543</v>
      </c>
      <c r="B1112" s="40" t="s">
        <v>9</v>
      </c>
      <c r="C1112" s="40" t="s">
        <v>290</v>
      </c>
      <c r="D1112" s="40" t="s">
        <v>98</v>
      </c>
      <c r="E1112" s="40" t="s">
        <v>10</v>
      </c>
      <c r="F1112" s="40">
        <v>0.8</v>
      </c>
      <c r="G1112" s="40">
        <v>1</v>
      </c>
      <c r="H1112" s="40">
        <v>6</v>
      </c>
      <c r="I1112" s="40">
        <v>0.2</v>
      </c>
      <c r="L1112" s="40" t="str">
        <f>IF(LEFT(C1112,1)="[",MID(C1112,2,SEARCH("]",C1112)-2),IF(LEFT(C1112,1)="""",MID(C1112,2,SEARCH("""",C1112,2)-2),C1112))</f>
        <v>foto onix 2014</v>
      </c>
      <c r="M1112">
        <f>WEEKNUM(A1112,2)</f>
        <v>39</v>
      </c>
    </row>
    <row r="1113" spans="1:13" x14ac:dyDescent="0.25">
      <c r="A1113" s="1">
        <v>41514</v>
      </c>
      <c r="B1113" s="40" t="s">
        <v>9</v>
      </c>
      <c r="C1113" s="40" t="s">
        <v>290</v>
      </c>
      <c r="D1113" s="40" t="s">
        <v>98</v>
      </c>
      <c r="E1113" s="40" t="s">
        <v>10</v>
      </c>
      <c r="F1113" s="40">
        <v>0.8</v>
      </c>
      <c r="G1113" s="40">
        <v>1</v>
      </c>
      <c r="H1113" s="40">
        <v>4</v>
      </c>
      <c r="I1113" s="40">
        <v>0.51</v>
      </c>
      <c r="L1113" s="40" t="str">
        <f>IF(LEFT(C1113,1)="[",MID(C1113,2,SEARCH("]",C1113)-2),IF(LEFT(C1113,1)="""",MID(C1113,2,SEARCH("""",C1113,2)-2),C1113))</f>
        <v>foto onix 2014</v>
      </c>
      <c r="M1113">
        <f>WEEKNUM(A1113,2)</f>
        <v>35</v>
      </c>
    </row>
    <row r="1114" spans="1:13" x14ac:dyDescent="0.25">
      <c r="A1114" s="1">
        <v>41522</v>
      </c>
      <c r="B1114" s="40" t="s">
        <v>9</v>
      </c>
      <c r="C1114" s="40" t="s">
        <v>290</v>
      </c>
      <c r="D1114" s="40" t="s">
        <v>98</v>
      </c>
      <c r="E1114" s="40" t="s">
        <v>10</v>
      </c>
      <c r="F1114" s="40">
        <v>0.8</v>
      </c>
      <c r="G1114" s="40">
        <v>0</v>
      </c>
      <c r="H1114" s="40">
        <v>4</v>
      </c>
      <c r="I1114" s="40">
        <v>0</v>
      </c>
      <c r="L1114" s="40" t="str">
        <f>IF(LEFT(C1114,1)="[",MID(C1114,2,SEARCH("]",C1114)-2),IF(LEFT(C1114,1)="""",MID(C1114,2,SEARCH("""",C1114,2)-2),C1114))</f>
        <v>foto onix 2014</v>
      </c>
      <c r="M1114">
        <f>WEEKNUM(A1114,2)</f>
        <v>36</v>
      </c>
    </row>
    <row r="1115" spans="1:13" x14ac:dyDescent="0.25">
      <c r="A1115" s="1">
        <v>41541</v>
      </c>
      <c r="B1115" s="40" t="s">
        <v>9</v>
      </c>
      <c r="C1115" s="40" t="s">
        <v>290</v>
      </c>
      <c r="D1115" s="40" t="s">
        <v>98</v>
      </c>
      <c r="E1115" s="40" t="s">
        <v>10</v>
      </c>
      <c r="F1115" s="40">
        <v>0.8</v>
      </c>
      <c r="G1115" s="40">
        <v>1</v>
      </c>
      <c r="H1115" s="40">
        <v>5</v>
      </c>
      <c r="I1115" s="40">
        <v>0.49</v>
      </c>
      <c r="L1115" s="40" t="str">
        <f>IF(LEFT(C1115,1)="[",MID(C1115,2,SEARCH("]",C1115)-2),IF(LEFT(C1115,1)="""",MID(C1115,2,SEARCH("""",C1115,2)-2),C1115))</f>
        <v>foto onix 2014</v>
      </c>
      <c r="M1115">
        <f>WEEKNUM(A1115,2)</f>
        <v>39</v>
      </c>
    </row>
    <row r="1116" spans="1:13" x14ac:dyDescent="0.25">
      <c r="A1116" s="1">
        <v>41542</v>
      </c>
      <c r="B1116" s="40" t="s">
        <v>9</v>
      </c>
      <c r="C1116" s="40" t="s">
        <v>290</v>
      </c>
      <c r="D1116" s="40" t="s">
        <v>98</v>
      </c>
      <c r="E1116" s="40" t="s">
        <v>10</v>
      </c>
      <c r="F1116" s="40">
        <v>0.8</v>
      </c>
      <c r="G1116" s="40">
        <v>1</v>
      </c>
      <c r="H1116" s="40">
        <v>1</v>
      </c>
      <c r="I1116" s="40">
        <v>0.56999999999999995</v>
      </c>
      <c r="L1116" s="40" t="str">
        <f>IF(LEFT(C1116,1)="[",MID(C1116,2,SEARCH("]",C1116)-2),IF(LEFT(C1116,1)="""",MID(C1116,2,SEARCH("""",C1116,2)-2),C1116))</f>
        <v>foto onix 2014</v>
      </c>
      <c r="M1116">
        <f>WEEKNUM(A1116,2)</f>
        <v>39</v>
      </c>
    </row>
    <row r="1117" spans="1:13" x14ac:dyDescent="0.25">
      <c r="A1117" s="1">
        <v>41517</v>
      </c>
      <c r="B1117" s="40" t="s">
        <v>9</v>
      </c>
      <c r="C1117" s="40" t="s">
        <v>290</v>
      </c>
      <c r="D1117" s="40" t="s">
        <v>98</v>
      </c>
      <c r="E1117" s="40" t="s">
        <v>10</v>
      </c>
      <c r="F1117" s="40">
        <v>0.8</v>
      </c>
      <c r="G1117" s="40">
        <v>0</v>
      </c>
      <c r="H1117" s="40">
        <v>6</v>
      </c>
      <c r="I1117" s="40">
        <v>0</v>
      </c>
      <c r="L1117" s="40" t="str">
        <f>IF(LEFT(C1117,1)="[",MID(C1117,2,SEARCH("]",C1117)-2),IF(LEFT(C1117,1)="""",MID(C1117,2,SEARCH("""",C1117,2)-2),C1117))</f>
        <v>foto onix 2014</v>
      </c>
      <c r="M1117">
        <f>WEEKNUM(A1117,2)</f>
        <v>35</v>
      </c>
    </row>
    <row r="1118" spans="1:13" x14ac:dyDescent="0.25">
      <c r="A1118" s="1">
        <v>41539</v>
      </c>
      <c r="B1118" s="40" t="s">
        <v>9</v>
      </c>
      <c r="C1118" s="40" t="s">
        <v>290</v>
      </c>
      <c r="D1118" s="40" t="s">
        <v>98</v>
      </c>
      <c r="E1118" s="40" t="s">
        <v>10</v>
      </c>
      <c r="F1118" s="40">
        <v>0.8</v>
      </c>
      <c r="G1118" s="40">
        <v>0</v>
      </c>
      <c r="H1118" s="40">
        <v>3</v>
      </c>
      <c r="I1118" s="40">
        <v>0</v>
      </c>
      <c r="L1118" s="40" t="str">
        <f>IF(LEFT(C1118,1)="[",MID(C1118,2,SEARCH("]",C1118)-2),IF(LEFT(C1118,1)="""",MID(C1118,2,SEARCH("""",C1118,2)-2),C1118))</f>
        <v>foto onix 2014</v>
      </c>
      <c r="M1118">
        <f>WEEKNUM(A1118,2)</f>
        <v>38</v>
      </c>
    </row>
    <row r="1119" spans="1:13" x14ac:dyDescent="0.25">
      <c r="A1119" s="1">
        <v>41518</v>
      </c>
      <c r="B1119" s="40" t="s">
        <v>9</v>
      </c>
      <c r="C1119" s="40" t="s">
        <v>290</v>
      </c>
      <c r="D1119" s="40" t="s">
        <v>98</v>
      </c>
      <c r="E1119" s="40" t="s">
        <v>10</v>
      </c>
      <c r="F1119" s="40">
        <v>0.8</v>
      </c>
      <c r="G1119" s="40">
        <v>1</v>
      </c>
      <c r="H1119" s="40">
        <v>2</v>
      </c>
      <c r="I1119" s="40">
        <v>0.18</v>
      </c>
      <c r="L1119" s="40" t="str">
        <f>IF(LEFT(C1119,1)="[",MID(C1119,2,SEARCH("]",C1119)-2),IF(LEFT(C1119,1)="""",MID(C1119,2,SEARCH("""",C1119,2)-2),C1119))</f>
        <v>foto onix 2014</v>
      </c>
      <c r="M1119">
        <f>WEEKNUM(A1119,2)</f>
        <v>35</v>
      </c>
    </row>
    <row r="1120" spans="1:13" x14ac:dyDescent="0.25">
      <c r="A1120" s="1">
        <v>41519</v>
      </c>
      <c r="B1120" s="40" t="s">
        <v>9</v>
      </c>
      <c r="C1120" s="40" t="s">
        <v>290</v>
      </c>
      <c r="D1120" s="40" t="s">
        <v>98</v>
      </c>
      <c r="E1120" s="40" t="s">
        <v>10</v>
      </c>
      <c r="F1120" s="40">
        <v>0.8</v>
      </c>
      <c r="G1120" s="40">
        <v>2</v>
      </c>
      <c r="H1120" s="40">
        <v>5</v>
      </c>
      <c r="I1120" s="40">
        <v>1.04</v>
      </c>
      <c r="L1120" s="40" t="str">
        <f>IF(LEFT(C1120,1)="[",MID(C1120,2,SEARCH("]",C1120)-2),IF(LEFT(C1120,1)="""",MID(C1120,2,SEARCH("""",C1120,2)-2),C1120))</f>
        <v>foto onix 2014</v>
      </c>
      <c r="M1120">
        <f>WEEKNUM(A1120,2)</f>
        <v>36</v>
      </c>
    </row>
    <row r="1121" spans="1:13" x14ac:dyDescent="0.25">
      <c r="A1121" s="1">
        <v>41529</v>
      </c>
      <c r="B1121" s="40" t="s">
        <v>9</v>
      </c>
      <c r="C1121" s="40" t="s">
        <v>290</v>
      </c>
      <c r="D1121" s="40" t="s">
        <v>98</v>
      </c>
      <c r="E1121" s="40" t="s">
        <v>10</v>
      </c>
      <c r="F1121" s="40">
        <v>0.8</v>
      </c>
      <c r="G1121" s="40">
        <v>0</v>
      </c>
      <c r="H1121" s="40">
        <v>2</v>
      </c>
      <c r="I1121" s="40">
        <v>0</v>
      </c>
      <c r="L1121" s="40" t="str">
        <f>IF(LEFT(C1121,1)="[",MID(C1121,2,SEARCH("]",C1121)-2),IF(LEFT(C1121,1)="""",MID(C1121,2,SEARCH("""",C1121,2)-2),C1121))</f>
        <v>foto onix 2014</v>
      </c>
      <c r="M1121">
        <f>WEEKNUM(A1121,2)</f>
        <v>37</v>
      </c>
    </row>
    <row r="1122" spans="1:13" x14ac:dyDescent="0.25">
      <c r="A1122" s="1">
        <v>41522</v>
      </c>
      <c r="B1122" s="40" t="s">
        <v>9</v>
      </c>
      <c r="C1122" s="40" t="s">
        <v>283</v>
      </c>
      <c r="D1122" s="40" t="s">
        <v>98</v>
      </c>
      <c r="E1122" s="40" t="s">
        <v>10</v>
      </c>
      <c r="F1122" s="40">
        <v>0.63</v>
      </c>
      <c r="G1122" s="40">
        <v>0</v>
      </c>
      <c r="H1122" s="40">
        <v>5</v>
      </c>
      <c r="I1122" s="40">
        <v>0</v>
      </c>
      <c r="L1122" s="40" t="str">
        <f>IF(LEFT(C1122,1)="[",MID(C1122,2,SEARCH("]",C1122)-2),IF(LEFT(C1122,1)="""",MID(C1122,2,SEARCH("""",C1122,2)-2),C1122))</f>
        <v>foto Onyx</v>
      </c>
      <c r="M1122">
        <f>WEEKNUM(A1122,2)</f>
        <v>36</v>
      </c>
    </row>
    <row r="1123" spans="1:13" x14ac:dyDescent="0.25">
      <c r="A1123" s="1">
        <v>41535</v>
      </c>
      <c r="B1123" s="40" t="s">
        <v>9</v>
      </c>
      <c r="C1123" s="40" t="s">
        <v>283</v>
      </c>
      <c r="D1123" s="40" t="s">
        <v>98</v>
      </c>
      <c r="E1123" s="40" t="s">
        <v>10</v>
      </c>
      <c r="F1123" s="40">
        <v>0.63</v>
      </c>
      <c r="G1123" s="40">
        <v>0</v>
      </c>
      <c r="H1123" s="40">
        <v>4</v>
      </c>
      <c r="I1123" s="40">
        <v>0</v>
      </c>
      <c r="L1123" s="40" t="str">
        <f>IF(LEFT(C1123,1)="[",MID(C1123,2,SEARCH("]",C1123)-2),IF(LEFT(C1123,1)="""",MID(C1123,2,SEARCH("""",C1123,2)-2),C1123))</f>
        <v>foto Onyx</v>
      </c>
      <c r="M1123">
        <f>WEEKNUM(A1123,2)</f>
        <v>38</v>
      </c>
    </row>
    <row r="1124" spans="1:13" x14ac:dyDescent="0.25">
      <c r="A1124" s="1">
        <v>41520</v>
      </c>
      <c r="B1124" s="40" t="s">
        <v>9</v>
      </c>
      <c r="C1124" s="40" t="s">
        <v>283</v>
      </c>
      <c r="D1124" s="40" t="s">
        <v>98</v>
      </c>
      <c r="E1124" s="40" t="s">
        <v>10</v>
      </c>
      <c r="F1124" s="40">
        <v>0.63</v>
      </c>
      <c r="G1124" s="40">
        <v>0</v>
      </c>
      <c r="H1124" s="40">
        <v>10</v>
      </c>
      <c r="I1124" s="40">
        <v>0</v>
      </c>
      <c r="L1124" s="40" t="str">
        <f>IF(LEFT(C1124,1)="[",MID(C1124,2,SEARCH("]",C1124)-2),IF(LEFT(C1124,1)="""",MID(C1124,2,SEARCH("""",C1124,2)-2),C1124))</f>
        <v>foto Onyx</v>
      </c>
      <c r="M1124">
        <f>WEEKNUM(A1124,2)</f>
        <v>36</v>
      </c>
    </row>
    <row r="1125" spans="1:13" x14ac:dyDescent="0.25">
      <c r="A1125" s="1">
        <v>41525</v>
      </c>
      <c r="B1125" s="40" t="s">
        <v>9</v>
      </c>
      <c r="C1125" s="40" t="s">
        <v>283</v>
      </c>
      <c r="D1125" s="40" t="s">
        <v>98</v>
      </c>
      <c r="E1125" s="40" t="s">
        <v>10</v>
      </c>
      <c r="F1125" s="40">
        <v>0.63</v>
      </c>
      <c r="G1125" s="40">
        <v>0</v>
      </c>
      <c r="H1125" s="40">
        <v>6</v>
      </c>
      <c r="I1125" s="40">
        <v>0</v>
      </c>
      <c r="L1125" s="40" t="str">
        <f>IF(LEFT(C1125,1)="[",MID(C1125,2,SEARCH("]",C1125)-2),IF(LEFT(C1125,1)="""",MID(C1125,2,SEARCH("""",C1125,2)-2),C1125))</f>
        <v>foto Onyx</v>
      </c>
      <c r="M1125">
        <f>WEEKNUM(A1125,2)</f>
        <v>36</v>
      </c>
    </row>
    <row r="1126" spans="1:13" x14ac:dyDescent="0.25">
      <c r="A1126" s="1">
        <v>41541</v>
      </c>
      <c r="B1126" s="40" t="s">
        <v>9</v>
      </c>
      <c r="C1126" s="40" t="s">
        <v>283</v>
      </c>
      <c r="D1126" s="40" t="s">
        <v>98</v>
      </c>
      <c r="E1126" s="40" t="s">
        <v>10</v>
      </c>
      <c r="F1126" s="40">
        <v>0.63</v>
      </c>
      <c r="G1126" s="40">
        <v>0</v>
      </c>
      <c r="H1126" s="40">
        <v>7</v>
      </c>
      <c r="I1126" s="40">
        <v>0</v>
      </c>
      <c r="L1126" s="40" t="str">
        <f>IF(LEFT(C1126,1)="[",MID(C1126,2,SEARCH("]",C1126)-2),IF(LEFT(C1126,1)="""",MID(C1126,2,SEARCH("""",C1126,2)-2),C1126))</f>
        <v>foto Onyx</v>
      </c>
      <c r="M1126">
        <f>WEEKNUM(A1126,2)</f>
        <v>39</v>
      </c>
    </row>
    <row r="1127" spans="1:13" x14ac:dyDescent="0.25">
      <c r="A1127" s="1">
        <v>41524</v>
      </c>
      <c r="B1127" s="40" t="s">
        <v>9</v>
      </c>
      <c r="C1127" s="40" t="s">
        <v>283</v>
      </c>
      <c r="D1127" s="40" t="s">
        <v>98</v>
      </c>
      <c r="E1127" s="40" t="s">
        <v>10</v>
      </c>
      <c r="F1127" s="40">
        <v>0.63</v>
      </c>
      <c r="G1127" s="40">
        <v>1</v>
      </c>
      <c r="H1127" s="40">
        <v>10</v>
      </c>
      <c r="I1127" s="40">
        <v>0.48</v>
      </c>
      <c r="L1127" s="40" t="str">
        <f>IF(LEFT(C1127,1)="[",MID(C1127,2,SEARCH("]",C1127)-2),IF(LEFT(C1127,1)="""",MID(C1127,2,SEARCH("""",C1127,2)-2),C1127))</f>
        <v>foto Onyx</v>
      </c>
      <c r="M1127">
        <f>WEEKNUM(A1127,2)</f>
        <v>36</v>
      </c>
    </row>
    <row r="1128" spans="1:13" x14ac:dyDescent="0.25">
      <c r="A1128" s="1">
        <v>41542</v>
      </c>
      <c r="B1128" s="40" t="s">
        <v>9</v>
      </c>
      <c r="C1128" s="40" t="s">
        <v>283</v>
      </c>
      <c r="D1128" s="40" t="s">
        <v>98</v>
      </c>
      <c r="E1128" s="40" t="s">
        <v>10</v>
      </c>
      <c r="F1128" s="40">
        <v>0.63</v>
      </c>
      <c r="G1128" s="40">
        <v>1</v>
      </c>
      <c r="H1128" s="40">
        <v>6</v>
      </c>
      <c r="I1128" s="40">
        <v>0.59</v>
      </c>
      <c r="L1128" s="40" t="str">
        <f>IF(LEFT(C1128,1)="[",MID(C1128,2,SEARCH("]",C1128)-2),IF(LEFT(C1128,1)="""",MID(C1128,2,SEARCH("""",C1128,2)-2),C1128))</f>
        <v>foto Onyx</v>
      </c>
      <c r="M1128">
        <f>WEEKNUM(A1128,2)</f>
        <v>39</v>
      </c>
    </row>
    <row r="1129" spans="1:13" x14ac:dyDescent="0.25">
      <c r="A1129" s="1">
        <v>41546</v>
      </c>
      <c r="B1129" s="40" t="s">
        <v>9</v>
      </c>
      <c r="C1129" s="40" t="s">
        <v>283</v>
      </c>
      <c r="D1129" s="40" t="s">
        <v>98</v>
      </c>
      <c r="E1129" s="40" t="s">
        <v>10</v>
      </c>
      <c r="F1129" s="40">
        <v>0.63</v>
      </c>
      <c r="G1129" s="40">
        <v>0</v>
      </c>
      <c r="H1129" s="40">
        <v>7</v>
      </c>
      <c r="I1129" s="40">
        <v>0</v>
      </c>
      <c r="L1129" s="40" t="str">
        <f>IF(LEFT(C1129,1)="[",MID(C1129,2,SEARCH("]",C1129)-2),IF(LEFT(C1129,1)="""",MID(C1129,2,SEARCH("""",C1129,2)-2),C1129))</f>
        <v>foto Onyx</v>
      </c>
      <c r="M1129">
        <f>WEEKNUM(A1129,2)</f>
        <v>39</v>
      </c>
    </row>
    <row r="1130" spans="1:13" x14ac:dyDescent="0.25">
      <c r="A1130" s="1">
        <v>41534</v>
      </c>
      <c r="B1130" s="40" t="s">
        <v>9</v>
      </c>
      <c r="C1130" s="40" t="s">
        <v>283</v>
      </c>
      <c r="D1130" s="40" t="s">
        <v>98</v>
      </c>
      <c r="E1130" s="40" t="s">
        <v>10</v>
      </c>
      <c r="F1130" s="40">
        <v>0.63</v>
      </c>
      <c r="G1130" s="40">
        <v>0</v>
      </c>
      <c r="H1130" s="40">
        <v>2</v>
      </c>
      <c r="I1130" s="40">
        <v>0</v>
      </c>
      <c r="L1130" s="40" t="str">
        <f>IF(LEFT(C1130,1)="[",MID(C1130,2,SEARCH("]",C1130)-2),IF(LEFT(C1130,1)="""",MID(C1130,2,SEARCH("""",C1130,2)-2),C1130))</f>
        <v>foto Onyx</v>
      </c>
      <c r="M1130">
        <f>WEEKNUM(A1130,2)</f>
        <v>38</v>
      </c>
    </row>
    <row r="1131" spans="1:13" x14ac:dyDescent="0.25">
      <c r="A1131" s="1">
        <v>41543</v>
      </c>
      <c r="B1131" s="40" t="s">
        <v>9</v>
      </c>
      <c r="C1131" s="40" t="s">
        <v>283</v>
      </c>
      <c r="D1131" s="40" t="s">
        <v>98</v>
      </c>
      <c r="E1131" s="40" t="s">
        <v>10</v>
      </c>
      <c r="F1131" s="40">
        <v>0.63</v>
      </c>
      <c r="G1131" s="40">
        <v>1</v>
      </c>
      <c r="H1131" s="40">
        <v>11</v>
      </c>
      <c r="I1131" s="40">
        <v>0.35</v>
      </c>
      <c r="L1131" s="40" t="str">
        <f>IF(LEFT(C1131,1)="[",MID(C1131,2,SEARCH("]",C1131)-2),IF(LEFT(C1131,1)="""",MID(C1131,2,SEARCH("""",C1131,2)-2),C1131))</f>
        <v>foto Onyx</v>
      </c>
      <c r="M1131">
        <f>WEEKNUM(A1131,2)</f>
        <v>39</v>
      </c>
    </row>
    <row r="1132" spans="1:13" x14ac:dyDescent="0.25">
      <c r="A1132" s="1">
        <v>41518</v>
      </c>
      <c r="B1132" s="40" t="s">
        <v>9</v>
      </c>
      <c r="C1132" s="40" t="s">
        <v>283</v>
      </c>
      <c r="D1132" s="40" t="s">
        <v>98</v>
      </c>
      <c r="E1132" s="40" t="s">
        <v>10</v>
      </c>
      <c r="F1132" s="40">
        <v>0.63</v>
      </c>
      <c r="G1132" s="40">
        <v>0</v>
      </c>
      <c r="H1132" s="40">
        <v>14</v>
      </c>
      <c r="I1132" s="40">
        <v>0</v>
      </c>
      <c r="L1132" s="40" t="str">
        <f>IF(LEFT(C1132,1)="[",MID(C1132,2,SEARCH("]",C1132)-2),IF(LEFT(C1132,1)="""",MID(C1132,2,SEARCH("""",C1132,2)-2),C1132))</f>
        <v>foto Onyx</v>
      </c>
      <c r="M1132">
        <f>WEEKNUM(A1132,2)</f>
        <v>35</v>
      </c>
    </row>
    <row r="1133" spans="1:13" x14ac:dyDescent="0.25">
      <c r="A1133" s="1">
        <v>41523</v>
      </c>
      <c r="B1133" s="40" t="s">
        <v>9</v>
      </c>
      <c r="C1133" s="40" t="s">
        <v>283</v>
      </c>
      <c r="D1133" s="40" t="s">
        <v>98</v>
      </c>
      <c r="E1133" s="40" t="s">
        <v>10</v>
      </c>
      <c r="F1133" s="40">
        <v>0.63</v>
      </c>
      <c r="G1133" s="40">
        <v>0</v>
      </c>
      <c r="H1133" s="40">
        <v>13</v>
      </c>
      <c r="I1133" s="40">
        <v>0</v>
      </c>
      <c r="L1133" s="40" t="str">
        <f>IF(LEFT(C1133,1)="[",MID(C1133,2,SEARCH("]",C1133)-2),IF(LEFT(C1133,1)="""",MID(C1133,2,SEARCH("""",C1133,2)-2),C1133))</f>
        <v>foto Onyx</v>
      </c>
      <c r="M1133">
        <f>WEEKNUM(A1133,2)</f>
        <v>36</v>
      </c>
    </row>
    <row r="1134" spans="1:13" x14ac:dyDescent="0.25">
      <c r="A1134" s="1">
        <v>41526</v>
      </c>
      <c r="B1134" s="40" t="s">
        <v>9</v>
      </c>
      <c r="C1134" s="40" t="s">
        <v>283</v>
      </c>
      <c r="D1134" s="40" t="s">
        <v>98</v>
      </c>
      <c r="E1134" s="40" t="s">
        <v>10</v>
      </c>
      <c r="F1134" s="40">
        <v>0.63</v>
      </c>
      <c r="G1134" s="40">
        <v>0</v>
      </c>
      <c r="H1134" s="40">
        <v>7</v>
      </c>
      <c r="I1134" s="40">
        <v>0</v>
      </c>
      <c r="L1134" s="40" t="str">
        <f>IF(LEFT(C1134,1)="[",MID(C1134,2,SEARCH("]",C1134)-2),IF(LEFT(C1134,1)="""",MID(C1134,2,SEARCH("""",C1134,2)-2),C1134))</f>
        <v>foto Onyx</v>
      </c>
      <c r="M1134">
        <f>WEEKNUM(A1134,2)</f>
        <v>37</v>
      </c>
    </row>
    <row r="1135" spans="1:13" x14ac:dyDescent="0.25">
      <c r="A1135" s="1">
        <v>41537</v>
      </c>
      <c r="B1135" s="40" t="s">
        <v>9</v>
      </c>
      <c r="C1135" s="40" t="s">
        <v>283</v>
      </c>
      <c r="D1135" s="40" t="s">
        <v>98</v>
      </c>
      <c r="E1135" s="40" t="s">
        <v>10</v>
      </c>
      <c r="F1135" s="40">
        <v>0.63</v>
      </c>
      <c r="G1135" s="40">
        <v>2</v>
      </c>
      <c r="H1135" s="40">
        <v>22</v>
      </c>
      <c r="I1135" s="40">
        <v>0.99</v>
      </c>
      <c r="L1135" s="40" t="str">
        <f>IF(LEFT(C1135,1)="[",MID(C1135,2,SEARCH("]",C1135)-2),IF(LEFT(C1135,1)="""",MID(C1135,2,SEARCH("""",C1135,2)-2),C1135))</f>
        <v>foto Onyx</v>
      </c>
      <c r="M1135">
        <f>WEEKNUM(A1135,2)</f>
        <v>38</v>
      </c>
    </row>
    <row r="1136" spans="1:13" x14ac:dyDescent="0.25">
      <c r="A1136" s="1">
        <v>41531</v>
      </c>
      <c r="B1136" s="40" t="s">
        <v>9</v>
      </c>
      <c r="C1136" s="40" t="s">
        <v>283</v>
      </c>
      <c r="D1136" s="40" t="s">
        <v>98</v>
      </c>
      <c r="E1136" s="40" t="s">
        <v>10</v>
      </c>
      <c r="F1136" s="40">
        <v>0.63</v>
      </c>
      <c r="G1136" s="40">
        <v>4</v>
      </c>
      <c r="H1136" s="40">
        <v>12</v>
      </c>
      <c r="I1136" s="40">
        <v>1.84</v>
      </c>
      <c r="L1136" s="40" t="str">
        <f>IF(LEFT(C1136,1)="[",MID(C1136,2,SEARCH("]",C1136)-2),IF(LEFT(C1136,1)="""",MID(C1136,2,SEARCH("""",C1136,2)-2),C1136))</f>
        <v>foto Onyx</v>
      </c>
      <c r="M1136">
        <f>WEEKNUM(A1136,2)</f>
        <v>37</v>
      </c>
    </row>
    <row r="1137" spans="1:13" x14ac:dyDescent="0.25">
      <c r="A1137" s="1">
        <v>41538</v>
      </c>
      <c r="B1137" s="40" t="s">
        <v>9</v>
      </c>
      <c r="C1137" s="40" t="s">
        <v>283</v>
      </c>
      <c r="D1137" s="40" t="s">
        <v>98</v>
      </c>
      <c r="E1137" s="40" t="s">
        <v>10</v>
      </c>
      <c r="F1137" s="40">
        <v>0.63</v>
      </c>
      <c r="G1137" s="40">
        <v>0</v>
      </c>
      <c r="H1137" s="40">
        <v>8</v>
      </c>
      <c r="I1137" s="40">
        <v>0</v>
      </c>
      <c r="L1137" s="40" t="str">
        <f>IF(LEFT(C1137,1)="[",MID(C1137,2,SEARCH("]",C1137)-2),IF(LEFT(C1137,1)="""",MID(C1137,2,SEARCH("""",C1137,2)-2),C1137))</f>
        <v>foto Onyx</v>
      </c>
      <c r="M1137">
        <f>WEEKNUM(A1137,2)</f>
        <v>38</v>
      </c>
    </row>
    <row r="1138" spans="1:13" x14ac:dyDescent="0.25">
      <c r="A1138" s="1">
        <v>41519</v>
      </c>
      <c r="B1138" s="40" t="s">
        <v>9</v>
      </c>
      <c r="C1138" s="40" t="s">
        <v>283</v>
      </c>
      <c r="D1138" s="40" t="s">
        <v>98</v>
      </c>
      <c r="E1138" s="40" t="s">
        <v>10</v>
      </c>
      <c r="F1138" s="40">
        <v>0.63</v>
      </c>
      <c r="G1138" s="40">
        <v>1</v>
      </c>
      <c r="H1138" s="40">
        <v>9</v>
      </c>
      <c r="I1138" s="40">
        <v>0.55000000000000004</v>
      </c>
      <c r="L1138" s="40" t="str">
        <f>IF(LEFT(C1138,1)="[",MID(C1138,2,SEARCH("]",C1138)-2),IF(LEFT(C1138,1)="""",MID(C1138,2,SEARCH("""",C1138,2)-2),C1138))</f>
        <v>foto Onyx</v>
      </c>
      <c r="M1138">
        <f>WEEKNUM(A1138,2)</f>
        <v>36</v>
      </c>
    </row>
    <row r="1139" spans="1:13" x14ac:dyDescent="0.25">
      <c r="A1139" s="1">
        <v>41529</v>
      </c>
      <c r="B1139" s="40" t="s">
        <v>9</v>
      </c>
      <c r="C1139" s="40" t="s">
        <v>283</v>
      </c>
      <c r="D1139" s="40" t="s">
        <v>98</v>
      </c>
      <c r="E1139" s="40" t="s">
        <v>10</v>
      </c>
      <c r="F1139" s="40">
        <v>0.63</v>
      </c>
      <c r="G1139" s="40">
        <v>3</v>
      </c>
      <c r="H1139" s="40">
        <v>9</v>
      </c>
      <c r="I1139" s="40">
        <v>1.08</v>
      </c>
      <c r="L1139" s="40" t="str">
        <f>IF(LEFT(C1139,1)="[",MID(C1139,2,SEARCH("]",C1139)-2),IF(LEFT(C1139,1)="""",MID(C1139,2,SEARCH("""",C1139,2)-2),C1139))</f>
        <v>foto Onyx</v>
      </c>
      <c r="M1139">
        <f>WEEKNUM(A1139,2)</f>
        <v>37</v>
      </c>
    </row>
    <row r="1140" spans="1:13" x14ac:dyDescent="0.25">
      <c r="A1140" s="1">
        <v>41544</v>
      </c>
      <c r="B1140" s="40" t="s">
        <v>9</v>
      </c>
      <c r="C1140" s="40" t="s">
        <v>283</v>
      </c>
      <c r="D1140" s="40" t="s">
        <v>98</v>
      </c>
      <c r="E1140" s="40" t="s">
        <v>10</v>
      </c>
      <c r="F1140" s="40">
        <v>0.63</v>
      </c>
      <c r="G1140" s="40">
        <v>0</v>
      </c>
      <c r="H1140" s="40">
        <v>7</v>
      </c>
      <c r="I1140" s="40">
        <v>0</v>
      </c>
      <c r="L1140" s="40" t="str">
        <f>IF(LEFT(C1140,1)="[",MID(C1140,2,SEARCH("]",C1140)-2),IF(LEFT(C1140,1)="""",MID(C1140,2,SEARCH("""",C1140,2)-2),C1140))</f>
        <v>foto Onyx</v>
      </c>
      <c r="M1140">
        <f>WEEKNUM(A1140,2)</f>
        <v>39</v>
      </c>
    </row>
    <row r="1141" spans="1:13" x14ac:dyDescent="0.25">
      <c r="A1141" s="1">
        <v>41517</v>
      </c>
      <c r="B1141" s="40" t="s">
        <v>9</v>
      </c>
      <c r="C1141" s="40" t="s">
        <v>283</v>
      </c>
      <c r="D1141" s="40" t="s">
        <v>98</v>
      </c>
      <c r="E1141" s="40" t="s">
        <v>10</v>
      </c>
      <c r="F1141" s="40">
        <v>0.63</v>
      </c>
      <c r="G1141" s="40">
        <v>1</v>
      </c>
      <c r="H1141" s="40">
        <v>9</v>
      </c>
      <c r="I1141" s="40">
        <v>0.35</v>
      </c>
      <c r="L1141" s="40" t="str">
        <f>IF(LEFT(C1141,1)="[",MID(C1141,2,SEARCH("]",C1141)-2),IF(LEFT(C1141,1)="""",MID(C1141,2,SEARCH("""",C1141,2)-2),C1141))</f>
        <v>foto Onyx</v>
      </c>
      <c r="M1141">
        <f>WEEKNUM(A1141,2)</f>
        <v>35</v>
      </c>
    </row>
    <row r="1142" spans="1:13" x14ac:dyDescent="0.25">
      <c r="A1142" s="1">
        <v>41545</v>
      </c>
      <c r="B1142" s="40" t="s">
        <v>9</v>
      </c>
      <c r="C1142" s="40" t="s">
        <v>283</v>
      </c>
      <c r="D1142" s="40" t="s">
        <v>98</v>
      </c>
      <c r="E1142" s="40" t="s">
        <v>10</v>
      </c>
      <c r="F1142" s="40">
        <v>0.63</v>
      </c>
      <c r="G1142" s="40">
        <v>2</v>
      </c>
      <c r="H1142" s="40">
        <v>8</v>
      </c>
      <c r="I1142" s="40">
        <v>0.22</v>
      </c>
      <c r="L1142" s="40" t="str">
        <f>IF(LEFT(C1142,1)="[",MID(C1142,2,SEARCH("]",C1142)-2),IF(LEFT(C1142,1)="""",MID(C1142,2,SEARCH("""",C1142,2)-2),C1142))</f>
        <v>foto Onyx</v>
      </c>
      <c r="M1142">
        <f>WEEKNUM(A1142,2)</f>
        <v>39</v>
      </c>
    </row>
    <row r="1143" spans="1:13" x14ac:dyDescent="0.25">
      <c r="A1143" s="1">
        <v>41536</v>
      </c>
      <c r="B1143" s="40" t="s">
        <v>9</v>
      </c>
      <c r="C1143" s="40" t="s">
        <v>283</v>
      </c>
      <c r="D1143" s="40" t="s">
        <v>98</v>
      </c>
      <c r="E1143" s="40" t="s">
        <v>10</v>
      </c>
      <c r="F1143" s="40">
        <v>0.63</v>
      </c>
      <c r="G1143" s="40">
        <v>0</v>
      </c>
      <c r="H1143" s="40">
        <v>6</v>
      </c>
      <c r="I1143" s="40">
        <v>0</v>
      </c>
      <c r="L1143" s="40" t="str">
        <f>IF(LEFT(C1143,1)="[",MID(C1143,2,SEARCH("]",C1143)-2),IF(LEFT(C1143,1)="""",MID(C1143,2,SEARCH("""",C1143,2)-2),C1143))</f>
        <v>foto Onyx</v>
      </c>
      <c r="M1143">
        <f>WEEKNUM(A1143,2)</f>
        <v>38</v>
      </c>
    </row>
    <row r="1144" spans="1:13" x14ac:dyDescent="0.25">
      <c r="A1144" s="1">
        <v>41527</v>
      </c>
      <c r="B1144" s="40" t="s">
        <v>9</v>
      </c>
      <c r="C1144" s="40" t="s">
        <v>283</v>
      </c>
      <c r="D1144" s="40" t="s">
        <v>98</v>
      </c>
      <c r="E1144" s="40" t="s">
        <v>10</v>
      </c>
      <c r="F1144" s="40">
        <v>0.63</v>
      </c>
      <c r="G1144" s="40">
        <v>0</v>
      </c>
      <c r="H1144" s="40">
        <v>8</v>
      </c>
      <c r="I1144" s="40">
        <v>0</v>
      </c>
      <c r="L1144" s="40" t="str">
        <f>IF(LEFT(C1144,1)="[",MID(C1144,2,SEARCH("]",C1144)-2),IF(LEFT(C1144,1)="""",MID(C1144,2,SEARCH("""",C1144,2)-2),C1144))</f>
        <v>foto Onyx</v>
      </c>
      <c r="M1144">
        <f>WEEKNUM(A1144,2)</f>
        <v>37</v>
      </c>
    </row>
    <row r="1145" spans="1:13" x14ac:dyDescent="0.25">
      <c r="A1145" s="1">
        <v>41530</v>
      </c>
      <c r="B1145" s="40" t="s">
        <v>9</v>
      </c>
      <c r="C1145" s="40" t="s">
        <v>283</v>
      </c>
      <c r="D1145" s="40" t="s">
        <v>98</v>
      </c>
      <c r="E1145" s="40" t="s">
        <v>10</v>
      </c>
      <c r="F1145" s="40">
        <v>0.63</v>
      </c>
      <c r="G1145" s="40">
        <v>0</v>
      </c>
      <c r="H1145" s="40">
        <v>7</v>
      </c>
      <c r="I1145" s="40">
        <v>0</v>
      </c>
      <c r="L1145" s="40" t="str">
        <f>IF(LEFT(C1145,1)="[",MID(C1145,2,SEARCH("]",C1145)-2),IF(LEFT(C1145,1)="""",MID(C1145,2,SEARCH("""",C1145,2)-2),C1145))</f>
        <v>foto Onyx</v>
      </c>
      <c r="M1145">
        <f>WEEKNUM(A1145,2)</f>
        <v>37</v>
      </c>
    </row>
    <row r="1146" spans="1:13" x14ac:dyDescent="0.25">
      <c r="A1146" s="1">
        <v>41533</v>
      </c>
      <c r="B1146" s="40" t="s">
        <v>9</v>
      </c>
      <c r="C1146" s="40" t="s">
        <v>283</v>
      </c>
      <c r="D1146" s="40" t="s">
        <v>98</v>
      </c>
      <c r="E1146" s="40" t="s">
        <v>10</v>
      </c>
      <c r="F1146" s="40">
        <v>0.63</v>
      </c>
      <c r="G1146" s="40">
        <v>0</v>
      </c>
      <c r="H1146" s="40">
        <v>9</v>
      </c>
      <c r="I1146" s="40">
        <v>0</v>
      </c>
      <c r="L1146" s="40" t="str">
        <f>IF(LEFT(C1146,1)="[",MID(C1146,2,SEARCH("]",C1146)-2),IF(LEFT(C1146,1)="""",MID(C1146,2,SEARCH("""",C1146,2)-2),C1146))</f>
        <v>foto Onyx</v>
      </c>
      <c r="M1146">
        <f>WEEKNUM(A1146,2)</f>
        <v>38</v>
      </c>
    </row>
    <row r="1147" spans="1:13" x14ac:dyDescent="0.25">
      <c r="A1147" s="1">
        <v>41528</v>
      </c>
      <c r="B1147" s="40" t="s">
        <v>9</v>
      </c>
      <c r="C1147" s="40" t="s">
        <v>283</v>
      </c>
      <c r="D1147" s="40" t="s">
        <v>98</v>
      </c>
      <c r="E1147" s="40" t="s">
        <v>10</v>
      </c>
      <c r="F1147" s="40">
        <v>0.63</v>
      </c>
      <c r="G1147" s="40">
        <v>1</v>
      </c>
      <c r="H1147" s="40">
        <v>7</v>
      </c>
      <c r="I1147" s="40">
        <v>0.47</v>
      </c>
      <c r="L1147" s="40" t="str">
        <f>IF(LEFT(C1147,1)="[",MID(C1147,2,SEARCH("]",C1147)-2),IF(LEFT(C1147,1)="""",MID(C1147,2,SEARCH("""",C1147,2)-2),C1147))</f>
        <v>foto Onyx</v>
      </c>
      <c r="M1147">
        <f>WEEKNUM(A1147,2)</f>
        <v>37</v>
      </c>
    </row>
    <row r="1148" spans="1:13" x14ac:dyDescent="0.25">
      <c r="A1148" s="1">
        <v>41539</v>
      </c>
      <c r="B1148" s="40" t="s">
        <v>9</v>
      </c>
      <c r="C1148" s="40" t="s">
        <v>283</v>
      </c>
      <c r="D1148" s="40" t="s">
        <v>98</v>
      </c>
      <c r="E1148" s="40" t="s">
        <v>10</v>
      </c>
      <c r="F1148" s="40">
        <v>0.63</v>
      </c>
      <c r="G1148" s="40">
        <v>0</v>
      </c>
      <c r="H1148" s="40">
        <v>4</v>
      </c>
      <c r="I1148" s="40">
        <v>0</v>
      </c>
      <c r="L1148" s="40" t="str">
        <f>IF(LEFT(C1148,1)="[",MID(C1148,2,SEARCH("]",C1148)-2),IF(LEFT(C1148,1)="""",MID(C1148,2,SEARCH("""",C1148,2)-2),C1148))</f>
        <v>foto Onyx</v>
      </c>
      <c r="M1148">
        <f>WEEKNUM(A1148,2)</f>
        <v>38</v>
      </c>
    </row>
    <row r="1149" spans="1:13" x14ac:dyDescent="0.25">
      <c r="A1149" s="1">
        <v>41514</v>
      </c>
      <c r="B1149" s="40" t="s">
        <v>9</v>
      </c>
      <c r="C1149" s="40" t="s">
        <v>283</v>
      </c>
      <c r="D1149" s="40" t="s">
        <v>98</v>
      </c>
      <c r="E1149" s="40" t="s">
        <v>10</v>
      </c>
      <c r="F1149" s="40">
        <v>0.63</v>
      </c>
      <c r="G1149" s="40">
        <v>0</v>
      </c>
      <c r="H1149" s="40">
        <v>3</v>
      </c>
      <c r="I1149" s="40">
        <v>0</v>
      </c>
      <c r="L1149" s="40" t="str">
        <f>IF(LEFT(C1149,1)="[",MID(C1149,2,SEARCH("]",C1149)-2),IF(LEFT(C1149,1)="""",MID(C1149,2,SEARCH("""",C1149,2)-2),C1149))</f>
        <v>foto Onyx</v>
      </c>
      <c r="M1149">
        <f>WEEKNUM(A1149,2)</f>
        <v>35</v>
      </c>
    </row>
    <row r="1150" spans="1:13" x14ac:dyDescent="0.25">
      <c r="A1150" s="1">
        <v>41532</v>
      </c>
      <c r="B1150" s="40" t="s">
        <v>9</v>
      </c>
      <c r="C1150" s="40" t="s">
        <v>283</v>
      </c>
      <c r="D1150" s="40" t="s">
        <v>98</v>
      </c>
      <c r="E1150" s="40" t="s">
        <v>10</v>
      </c>
      <c r="F1150" s="40">
        <v>0.63</v>
      </c>
      <c r="G1150" s="40">
        <v>2</v>
      </c>
      <c r="H1150" s="40">
        <v>17</v>
      </c>
      <c r="I1150" s="40">
        <v>0.46</v>
      </c>
      <c r="L1150" s="40" t="str">
        <f>IF(LEFT(C1150,1)="[",MID(C1150,2,SEARCH("]",C1150)-2),IF(LEFT(C1150,1)="""",MID(C1150,2,SEARCH("""",C1150,2)-2),C1150))</f>
        <v>foto Onyx</v>
      </c>
      <c r="M1150">
        <f>WEEKNUM(A1150,2)</f>
        <v>37</v>
      </c>
    </row>
    <row r="1151" spans="1:13" x14ac:dyDescent="0.25">
      <c r="A1151" s="1">
        <v>41540</v>
      </c>
      <c r="B1151" s="40" t="s">
        <v>9</v>
      </c>
      <c r="C1151" s="40" t="s">
        <v>283</v>
      </c>
      <c r="D1151" s="40" t="s">
        <v>98</v>
      </c>
      <c r="E1151" s="40" t="s">
        <v>10</v>
      </c>
      <c r="F1151" s="40">
        <v>0.63</v>
      </c>
      <c r="G1151" s="40">
        <v>1</v>
      </c>
      <c r="H1151" s="40">
        <v>7</v>
      </c>
      <c r="I1151" s="40">
        <v>0.44</v>
      </c>
      <c r="L1151" s="40" t="str">
        <f>IF(LEFT(C1151,1)="[",MID(C1151,2,SEARCH("]",C1151)-2),IF(LEFT(C1151,1)="""",MID(C1151,2,SEARCH("""",C1151,2)-2),C1151))</f>
        <v>foto Onyx</v>
      </c>
      <c r="M1151">
        <f>WEEKNUM(A1151,2)</f>
        <v>39</v>
      </c>
    </row>
    <row r="1152" spans="1:13" x14ac:dyDescent="0.25">
      <c r="A1152" s="1">
        <v>41515</v>
      </c>
      <c r="B1152" s="40" t="s">
        <v>9</v>
      </c>
      <c r="C1152" s="40" t="s">
        <v>283</v>
      </c>
      <c r="D1152" s="40" t="s">
        <v>98</v>
      </c>
      <c r="E1152" s="40" t="s">
        <v>10</v>
      </c>
      <c r="F1152" s="40">
        <v>0.63</v>
      </c>
      <c r="G1152" s="40">
        <v>0</v>
      </c>
      <c r="H1152" s="40">
        <v>4</v>
      </c>
      <c r="I1152" s="40">
        <v>0</v>
      </c>
      <c r="L1152" s="40" t="str">
        <f>IF(LEFT(C1152,1)="[",MID(C1152,2,SEARCH("]",C1152)-2),IF(LEFT(C1152,1)="""",MID(C1152,2,SEARCH("""",C1152,2)-2),C1152))</f>
        <v>foto Onyx</v>
      </c>
      <c r="M1152">
        <f>WEEKNUM(A1152,2)</f>
        <v>35</v>
      </c>
    </row>
    <row r="1153" spans="1:13" x14ac:dyDescent="0.25">
      <c r="A1153" s="1">
        <v>41516</v>
      </c>
      <c r="B1153" s="40" t="s">
        <v>9</v>
      </c>
      <c r="C1153" s="40" t="s">
        <v>283</v>
      </c>
      <c r="D1153" s="40" t="s">
        <v>98</v>
      </c>
      <c r="E1153" s="40" t="s">
        <v>10</v>
      </c>
      <c r="F1153" s="40">
        <v>0.63</v>
      </c>
      <c r="G1153" s="40">
        <v>0</v>
      </c>
      <c r="H1153" s="40">
        <v>6</v>
      </c>
      <c r="I1153" s="40">
        <v>0</v>
      </c>
      <c r="L1153" s="40" t="str">
        <f>IF(LEFT(C1153,1)="[",MID(C1153,2,SEARCH("]",C1153)-2),IF(LEFT(C1153,1)="""",MID(C1153,2,SEARCH("""",C1153,2)-2),C1153))</f>
        <v>foto Onyx</v>
      </c>
      <c r="M1153">
        <f>WEEKNUM(A1153,2)</f>
        <v>35</v>
      </c>
    </row>
    <row r="1154" spans="1:13" x14ac:dyDescent="0.25">
      <c r="A1154" s="1">
        <v>41521</v>
      </c>
      <c r="B1154" s="40" t="s">
        <v>9</v>
      </c>
      <c r="C1154" s="40" t="s">
        <v>283</v>
      </c>
      <c r="D1154" s="40" t="s">
        <v>98</v>
      </c>
      <c r="E1154" s="40" t="s">
        <v>10</v>
      </c>
      <c r="F1154" s="40">
        <v>0.63</v>
      </c>
      <c r="G1154" s="40">
        <v>0</v>
      </c>
      <c r="H1154" s="40">
        <v>10</v>
      </c>
      <c r="I1154" s="40">
        <v>0</v>
      </c>
      <c r="L1154" s="40" t="str">
        <f>IF(LEFT(C1154,1)="[",MID(C1154,2,SEARCH("]",C1154)-2),IF(LEFT(C1154,1)="""",MID(C1154,2,SEARCH("""",C1154,2)-2),C1154))</f>
        <v>foto Onyx</v>
      </c>
      <c r="M1154">
        <f>WEEKNUM(A1154,2)</f>
        <v>36</v>
      </c>
    </row>
    <row r="1155" spans="1:13" x14ac:dyDescent="0.25">
      <c r="A1155" s="1">
        <v>41523</v>
      </c>
      <c r="B1155" s="40" t="s">
        <v>9</v>
      </c>
      <c r="C1155" s="40" t="s">
        <v>252</v>
      </c>
      <c r="D1155" s="40" t="s">
        <v>98</v>
      </c>
      <c r="E1155" s="40" t="s">
        <v>10</v>
      </c>
      <c r="F1155" s="40">
        <v>1.1599999999999999</v>
      </c>
      <c r="G1155" s="40">
        <v>0</v>
      </c>
      <c r="H1155" s="40">
        <v>17</v>
      </c>
      <c r="I1155" s="40">
        <v>0</v>
      </c>
      <c r="L1155" s="40" t="str">
        <f>IF(LEFT(C1155,1)="[",MID(C1155,2,SEARCH("]",C1155)-2),IF(LEFT(C1155,1)="""",MID(C1155,2,SEARCH("""",C1155,2)-2),C1155))</f>
        <v>fotos novo Onix</v>
      </c>
      <c r="M1155">
        <f>WEEKNUM(A1155,2)</f>
        <v>36</v>
      </c>
    </row>
    <row r="1156" spans="1:13" x14ac:dyDescent="0.25">
      <c r="A1156" s="1">
        <v>41532</v>
      </c>
      <c r="B1156" s="40" t="s">
        <v>9</v>
      </c>
      <c r="C1156" s="40" t="s">
        <v>252</v>
      </c>
      <c r="D1156" s="40" t="s">
        <v>98</v>
      </c>
      <c r="E1156" s="40" t="s">
        <v>10</v>
      </c>
      <c r="F1156" s="40">
        <v>1.1599999999999999</v>
      </c>
      <c r="G1156" s="40">
        <v>3</v>
      </c>
      <c r="H1156" s="40">
        <v>11</v>
      </c>
      <c r="I1156" s="40">
        <v>0.94</v>
      </c>
      <c r="L1156" s="40" t="str">
        <f>IF(LEFT(C1156,1)="[",MID(C1156,2,SEARCH("]",C1156)-2),IF(LEFT(C1156,1)="""",MID(C1156,2,SEARCH("""",C1156,2)-2),C1156))</f>
        <v>fotos novo Onix</v>
      </c>
      <c r="M1156">
        <f>WEEKNUM(A1156,2)</f>
        <v>37</v>
      </c>
    </row>
    <row r="1157" spans="1:13" x14ac:dyDescent="0.25">
      <c r="A1157" s="1">
        <v>41541</v>
      </c>
      <c r="B1157" s="40" t="s">
        <v>9</v>
      </c>
      <c r="C1157" s="40" t="s">
        <v>252</v>
      </c>
      <c r="D1157" s="40" t="s">
        <v>98</v>
      </c>
      <c r="E1157" s="40" t="s">
        <v>10</v>
      </c>
      <c r="F1157" s="40">
        <v>1.1599999999999999</v>
      </c>
      <c r="G1157" s="40">
        <v>2</v>
      </c>
      <c r="H1157" s="40">
        <v>16</v>
      </c>
      <c r="I1157" s="40">
        <v>0.42</v>
      </c>
      <c r="L1157" s="40" t="str">
        <f>IF(LEFT(C1157,1)="[",MID(C1157,2,SEARCH("]",C1157)-2),IF(LEFT(C1157,1)="""",MID(C1157,2,SEARCH("""",C1157,2)-2),C1157))</f>
        <v>fotos novo Onix</v>
      </c>
      <c r="M1157">
        <f>WEEKNUM(A1157,2)</f>
        <v>39</v>
      </c>
    </row>
    <row r="1158" spans="1:13" x14ac:dyDescent="0.25">
      <c r="A1158" s="1">
        <v>41530</v>
      </c>
      <c r="B1158" s="40" t="s">
        <v>9</v>
      </c>
      <c r="C1158" s="40" t="s">
        <v>252</v>
      </c>
      <c r="D1158" s="40" t="s">
        <v>98</v>
      </c>
      <c r="E1158" s="40" t="s">
        <v>10</v>
      </c>
      <c r="F1158" s="40">
        <v>1.1599999999999999</v>
      </c>
      <c r="G1158" s="40">
        <v>2</v>
      </c>
      <c r="H1158" s="40">
        <v>17</v>
      </c>
      <c r="I1158" s="40">
        <v>0.7</v>
      </c>
      <c r="L1158" s="40" t="str">
        <f>IF(LEFT(C1158,1)="[",MID(C1158,2,SEARCH("]",C1158)-2),IF(LEFT(C1158,1)="""",MID(C1158,2,SEARCH("""",C1158,2)-2),C1158))</f>
        <v>fotos novo Onix</v>
      </c>
      <c r="M1158">
        <f>WEEKNUM(A1158,2)</f>
        <v>37</v>
      </c>
    </row>
    <row r="1159" spans="1:13" x14ac:dyDescent="0.25">
      <c r="A1159" s="1">
        <v>41528</v>
      </c>
      <c r="B1159" s="40" t="s">
        <v>9</v>
      </c>
      <c r="C1159" s="40" t="s">
        <v>252</v>
      </c>
      <c r="D1159" s="40" t="s">
        <v>98</v>
      </c>
      <c r="E1159" s="40" t="s">
        <v>10</v>
      </c>
      <c r="F1159" s="40">
        <v>1.1599999999999999</v>
      </c>
      <c r="G1159" s="40">
        <v>3</v>
      </c>
      <c r="H1159" s="40">
        <v>12</v>
      </c>
      <c r="I1159" s="40">
        <v>0.71</v>
      </c>
      <c r="L1159" s="40" t="str">
        <f>IF(LEFT(C1159,1)="[",MID(C1159,2,SEARCH("]",C1159)-2),IF(LEFT(C1159,1)="""",MID(C1159,2,SEARCH("""",C1159,2)-2),C1159))</f>
        <v>fotos novo Onix</v>
      </c>
      <c r="M1159">
        <f>WEEKNUM(A1159,2)</f>
        <v>37</v>
      </c>
    </row>
    <row r="1160" spans="1:13" x14ac:dyDescent="0.25">
      <c r="A1160" s="1">
        <v>41525</v>
      </c>
      <c r="B1160" s="40" t="s">
        <v>9</v>
      </c>
      <c r="C1160" s="40" t="s">
        <v>252</v>
      </c>
      <c r="D1160" s="40" t="s">
        <v>98</v>
      </c>
      <c r="E1160" s="40" t="s">
        <v>10</v>
      </c>
      <c r="F1160" s="40">
        <v>1.1599999999999999</v>
      </c>
      <c r="G1160" s="40">
        <v>2</v>
      </c>
      <c r="H1160" s="40">
        <v>17</v>
      </c>
      <c r="I1160" s="40">
        <v>0.54</v>
      </c>
      <c r="L1160" s="40" t="str">
        <f>IF(LEFT(C1160,1)="[",MID(C1160,2,SEARCH("]",C1160)-2),IF(LEFT(C1160,1)="""",MID(C1160,2,SEARCH("""",C1160,2)-2),C1160))</f>
        <v>fotos novo Onix</v>
      </c>
      <c r="M1160">
        <f>WEEKNUM(A1160,2)</f>
        <v>36</v>
      </c>
    </row>
    <row r="1161" spans="1:13" x14ac:dyDescent="0.25">
      <c r="A1161" s="1">
        <v>41536</v>
      </c>
      <c r="B1161" s="40" t="s">
        <v>9</v>
      </c>
      <c r="C1161" s="40" t="s">
        <v>252</v>
      </c>
      <c r="D1161" s="40" t="s">
        <v>98</v>
      </c>
      <c r="E1161" s="40" t="s">
        <v>10</v>
      </c>
      <c r="F1161" s="40">
        <v>1.1599999999999999</v>
      </c>
      <c r="G1161" s="40">
        <v>3</v>
      </c>
      <c r="H1161" s="40">
        <v>13</v>
      </c>
      <c r="I1161" s="40">
        <v>1.22</v>
      </c>
      <c r="L1161" s="40" t="str">
        <f>IF(LEFT(C1161,1)="[",MID(C1161,2,SEARCH("]",C1161)-2),IF(LEFT(C1161,1)="""",MID(C1161,2,SEARCH("""",C1161,2)-2),C1161))</f>
        <v>fotos novo Onix</v>
      </c>
      <c r="M1161">
        <f>WEEKNUM(A1161,2)</f>
        <v>38</v>
      </c>
    </row>
    <row r="1162" spans="1:13" x14ac:dyDescent="0.25">
      <c r="A1162" s="1">
        <v>41540</v>
      </c>
      <c r="B1162" s="40" t="s">
        <v>9</v>
      </c>
      <c r="C1162" s="40" t="s">
        <v>252</v>
      </c>
      <c r="D1162" s="40" t="s">
        <v>98</v>
      </c>
      <c r="E1162" s="40" t="s">
        <v>10</v>
      </c>
      <c r="F1162" s="40">
        <v>1.1599999999999999</v>
      </c>
      <c r="G1162" s="40">
        <v>3</v>
      </c>
      <c r="H1162" s="40">
        <v>17</v>
      </c>
      <c r="I1162" s="40">
        <v>1.44</v>
      </c>
      <c r="L1162" s="40" t="str">
        <f>IF(LEFT(C1162,1)="[",MID(C1162,2,SEARCH("]",C1162)-2),IF(LEFT(C1162,1)="""",MID(C1162,2,SEARCH("""",C1162,2)-2),C1162))</f>
        <v>fotos novo Onix</v>
      </c>
      <c r="M1162">
        <f>WEEKNUM(A1162,2)</f>
        <v>39</v>
      </c>
    </row>
    <row r="1163" spans="1:13" x14ac:dyDescent="0.25">
      <c r="A1163" s="1">
        <v>41524</v>
      </c>
      <c r="B1163" s="40" t="s">
        <v>9</v>
      </c>
      <c r="C1163" s="40" t="s">
        <v>252</v>
      </c>
      <c r="D1163" s="40" t="s">
        <v>98</v>
      </c>
      <c r="E1163" s="40" t="s">
        <v>10</v>
      </c>
      <c r="F1163" s="40">
        <v>1.1599999999999999</v>
      </c>
      <c r="G1163" s="40">
        <v>1</v>
      </c>
      <c r="H1163" s="40">
        <v>15</v>
      </c>
      <c r="I1163" s="40">
        <v>0.38</v>
      </c>
      <c r="L1163" s="40" t="str">
        <f>IF(LEFT(C1163,1)="[",MID(C1163,2,SEARCH("]",C1163)-2),IF(LEFT(C1163,1)="""",MID(C1163,2,SEARCH("""",C1163,2)-2),C1163))</f>
        <v>fotos novo Onix</v>
      </c>
      <c r="M1163">
        <f>WEEKNUM(A1163,2)</f>
        <v>36</v>
      </c>
    </row>
    <row r="1164" spans="1:13" x14ac:dyDescent="0.25">
      <c r="A1164" s="1">
        <v>41534</v>
      </c>
      <c r="B1164" s="40" t="s">
        <v>9</v>
      </c>
      <c r="C1164" s="40" t="s">
        <v>252</v>
      </c>
      <c r="D1164" s="40" t="s">
        <v>98</v>
      </c>
      <c r="E1164" s="40" t="s">
        <v>10</v>
      </c>
      <c r="F1164" s="40">
        <v>1.1599999999999999</v>
      </c>
      <c r="G1164" s="40">
        <v>1</v>
      </c>
      <c r="H1164" s="40">
        <v>26</v>
      </c>
      <c r="I1164" s="40">
        <v>0.48</v>
      </c>
      <c r="L1164" s="40" t="str">
        <f>IF(LEFT(C1164,1)="[",MID(C1164,2,SEARCH("]",C1164)-2),IF(LEFT(C1164,1)="""",MID(C1164,2,SEARCH("""",C1164,2)-2),C1164))</f>
        <v>fotos novo Onix</v>
      </c>
      <c r="M1164">
        <f>WEEKNUM(A1164,2)</f>
        <v>38</v>
      </c>
    </row>
    <row r="1165" spans="1:13" x14ac:dyDescent="0.25">
      <c r="A1165" s="1">
        <v>41517</v>
      </c>
      <c r="B1165" s="40" t="s">
        <v>9</v>
      </c>
      <c r="C1165" s="40" t="s">
        <v>252</v>
      </c>
      <c r="D1165" s="40" t="s">
        <v>98</v>
      </c>
      <c r="E1165" s="40" t="s">
        <v>10</v>
      </c>
      <c r="F1165" s="40">
        <v>1.1599999999999999</v>
      </c>
      <c r="G1165" s="40">
        <v>1</v>
      </c>
      <c r="H1165" s="40">
        <v>10</v>
      </c>
      <c r="I1165" s="40">
        <v>0.14000000000000001</v>
      </c>
      <c r="L1165" s="40" t="str">
        <f>IF(LEFT(C1165,1)="[",MID(C1165,2,SEARCH("]",C1165)-2),IF(LEFT(C1165,1)="""",MID(C1165,2,SEARCH("""",C1165,2)-2),C1165))</f>
        <v>fotos novo Onix</v>
      </c>
      <c r="M1165">
        <f>WEEKNUM(A1165,2)</f>
        <v>35</v>
      </c>
    </row>
    <row r="1166" spans="1:13" x14ac:dyDescent="0.25">
      <c r="A1166" s="1">
        <v>41546</v>
      </c>
      <c r="B1166" s="40" t="s">
        <v>9</v>
      </c>
      <c r="C1166" s="40" t="s">
        <v>252</v>
      </c>
      <c r="D1166" s="40" t="s">
        <v>98</v>
      </c>
      <c r="E1166" s="40" t="s">
        <v>10</v>
      </c>
      <c r="F1166" s="40">
        <v>1.1599999999999999</v>
      </c>
      <c r="G1166" s="40">
        <v>0</v>
      </c>
      <c r="H1166" s="40">
        <v>12</v>
      </c>
      <c r="I1166" s="40">
        <v>0</v>
      </c>
      <c r="L1166" s="40" t="str">
        <f>IF(LEFT(C1166,1)="[",MID(C1166,2,SEARCH("]",C1166)-2),IF(LEFT(C1166,1)="""",MID(C1166,2,SEARCH("""",C1166,2)-2),C1166))</f>
        <v>fotos novo Onix</v>
      </c>
      <c r="M1166">
        <f>WEEKNUM(A1166,2)</f>
        <v>39</v>
      </c>
    </row>
    <row r="1167" spans="1:13" x14ac:dyDescent="0.25">
      <c r="A1167" s="1">
        <v>41514</v>
      </c>
      <c r="B1167" s="40" t="s">
        <v>9</v>
      </c>
      <c r="C1167" s="40" t="s">
        <v>252</v>
      </c>
      <c r="D1167" s="40" t="s">
        <v>98</v>
      </c>
      <c r="E1167" s="40" t="s">
        <v>10</v>
      </c>
      <c r="F1167" s="40">
        <v>1.1599999999999999</v>
      </c>
      <c r="G1167" s="40">
        <v>2</v>
      </c>
      <c r="H1167" s="40">
        <v>14</v>
      </c>
      <c r="I1167" s="40">
        <v>0.49</v>
      </c>
      <c r="L1167" s="40" t="str">
        <f>IF(LEFT(C1167,1)="[",MID(C1167,2,SEARCH("]",C1167)-2),IF(LEFT(C1167,1)="""",MID(C1167,2,SEARCH("""",C1167,2)-2),C1167))</f>
        <v>fotos novo Onix</v>
      </c>
      <c r="M1167">
        <f>WEEKNUM(A1167,2)</f>
        <v>35</v>
      </c>
    </row>
    <row r="1168" spans="1:13" x14ac:dyDescent="0.25">
      <c r="A1168" s="1">
        <v>41545</v>
      </c>
      <c r="B1168" s="40" t="s">
        <v>9</v>
      </c>
      <c r="C1168" s="40" t="s">
        <v>252</v>
      </c>
      <c r="D1168" s="40" t="s">
        <v>98</v>
      </c>
      <c r="E1168" s="40" t="s">
        <v>10</v>
      </c>
      <c r="F1168" s="40">
        <v>1.1599999999999999</v>
      </c>
      <c r="G1168" s="40">
        <v>1</v>
      </c>
      <c r="H1168" s="40">
        <v>17</v>
      </c>
      <c r="I1168" s="40">
        <v>0.19</v>
      </c>
      <c r="L1168" s="40" t="str">
        <f>IF(LEFT(C1168,1)="[",MID(C1168,2,SEARCH("]",C1168)-2),IF(LEFT(C1168,1)="""",MID(C1168,2,SEARCH("""",C1168,2)-2),C1168))</f>
        <v>fotos novo Onix</v>
      </c>
      <c r="M1168">
        <f>WEEKNUM(A1168,2)</f>
        <v>39</v>
      </c>
    </row>
    <row r="1169" spans="1:13" x14ac:dyDescent="0.25">
      <c r="A1169" s="1">
        <v>41516</v>
      </c>
      <c r="B1169" s="40" t="s">
        <v>9</v>
      </c>
      <c r="C1169" s="40" t="s">
        <v>252</v>
      </c>
      <c r="D1169" s="40" t="s">
        <v>98</v>
      </c>
      <c r="E1169" s="40" t="s">
        <v>10</v>
      </c>
      <c r="F1169" s="40">
        <v>1.1599999999999999</v>
      </c>
      <c r="G1169" s="40">
        <v>1</v>
      </c>
      <c r="H1169" s="40">
        <v>10</v>
      </c>
      <c r="I1169" s="40">
        <v>0.38</v>
      </c>
      <c r="L1169" s="40" t="str">
        <f>IF(LEFT(C1169,1)="[",MID(C1169,2,SEARCH("]",C1169)-2),IF(LEFT(C1169,1)="""",MID(C1169,2,SEARCH("""",C1169,2)-2),C1169))</f>
        <v>fotos novo Onix</v>
      </c>
      <c r="M1169">
        <f>WEEKNUM(A1169,2)</f>
        <v>35</v>
      </c>
    </row>
    <row r="1170" spans="1:13" x14ac:dyDescent="0.25">
      <c r="A1170" s="1">
        <v>41544</v>
      </c>
      <c r="B1170" s="40" t="s">
        <v>9</v>
      </c>
      <c r="C1170" s="40" t="s">
        <v>252</v>
      </c>
      <c r="D1170" s="40" t="s">
        <v>98</v>
      </c>
      <c r="E1170" s="40" t="s">
        <v>10</v>
      </c>
      <c r="F1170" s="40">
        <v>1.1599999999999999</v>
      </c>
      <c r="G1170" s="40">
        <v>0</v>
      </c>
      <c r="H1170" s="40">
        <v>10</v>
      </c>
      <c r="I1170" s="40">
        <v>0</v>
      </c>
      <c r="L1170" s="40" t="str">
        <f>IF(LEFT(C1170,1)="[",MID(C1170,2,SEARCH("]",C1170)-2),IF(LEFT(C1170,1)="""",MID(C1170,2,SEARCH("""",C1170,2)-2),C1170))</f>
        <v>fotos novo Onix</v>
      </c>
      <c r="M1170">
        <f>WEEKNUM(A1170,2)</f>
        <v>39</v>
      </c>
    </row>
    <row r="1171" spans="1:13" x14ac:dyDescent="0.25">
      <c r="A1171" s="1">
        <v>41539</v>
      </c>
      <c r="B1171" s="40" t="s">
        <v>9</v>
      </c>
      <c r="C1171" s="40" t="s">
        <v>252</v>
      </c>
      <c r="D1171" s="40" t="s">
        <v>98</v>
      </c>
      <c r="E1171" s="40" t="s">
        <v>10</v>
      </c>
      <c r="F1171" s="40">
        <v>1.1599999999999999</v>
      </c>
      <c r="G1171" s="40">
        <v>1</v>
      </c>
      <c r="H1171" s="40">
        <v>9</v>
      </c>
      <c r="I1171" s="40">
        <v>0.33</v>
      </c>
      <c r="L1171" s="40" t="str">
        <f>IF(LEFT(C1171,1)="[",MID(C1171,2,SEARCH("]",C1171)-2),IF(LEFT(C1171,1)="""",MID(C1171,2,SEARCH("""",C1171,2)-2),C1171))</f>
        <v>fotos novo Onix</v>
      </c>
      <c r="M1171">
        <f>WEEKNUM(A1171,2)</f>
        <v>38</v>
      </c>
    </row>
    <row r="1172" spans="1:13" x14ac:dyDescent="0.25">
      <c r="A1172" s="1">
        <v>41542</v>
      </c>
      <c r="B1172" s="40" t="s">
        <v>9</v>
      </c>
      <c r="C1172" s="40" t="s">
        <v>252</v>
      </c>
      <c r="D1172" s="40" t="s">
        <v>98</v>
      </c>
      <c r="E1172" s="40" t="s">
        <v>10</v>
      </c>
      <c r="F1172" s="40">
        <v>1.1599999999999999</v>
      </c>
      <c r="G1172" s="40">
        <v>0</v>
      </c>
      <c r="H1172" s="40">
        <v>18</v>
      </c>
      <c r="I1172" s="40">
        <v>0</v>
      </c>
      <c r="L1172" s="40" t="str">
        <f>IF(LEFT(C1172,1)="[",MID(C1172,2,SEARCH("]",C1172)-2),IF(LEFT(C1172,1)="""",MID(C1172,2,SEARCH("""",C1172,2)-2),C1172))</f>
        <v>fotos novo Onix</v>
      </c>
      <c r="M1172">
        <f>WEEKNUM(A1172,2)</f>
        <v>39</v>
      </c>
    </row>
    <row r="1173" spans="1:13" x14ac:dyDescent="0.25">
      <c r="A1173" s="1">
        <v>41531</v>
      </c>
      <c r="B1173" s="40" t="s">
        <v>9</v>
      </c>
      <c r="C1173" s="40" t="s">
        <v>252</v>
      </c>
      <c r="D1173" s="40" t="s">
        <v>98</v>
      </c>
      <c r="E1173" s="40" t="s">
        <v>10</v>
      </c>
      <c r="F1173" s="40">
        <v>1.1599999999999999</v>
      </c>
      <c r="G1173" s="40">
        <v>3</v>
      </c>
      <c r="H1173" s="40">
        <v>4</v>
      </c>
      <c r="I1173" s="40">
        <v>0.86</v>
      </c>
      <c r="L1173" s="40" t="str">
        <f>IF(LEFT(C1173,1)="[",MID(C1173,2,SEARCH("]",C1173)-2),IF(LEFT(C1173,1)="""",MID(C1173,2,SEARCH("""",C1173,2)-2),C1173))</f>
        <v>fotos novo Onix</v>
      </c>
      <c r="M1173">
        <f>WEEKNUM(A1173,2)</f>
        <v>37</v>
      </c>
    </row>
    <row r="1174" spans="1:13" x14ac:dyDescent="0.25">
      <c r="A1174" s="1">
        <v>41519</v>
      </c>
      <c r="B1174" s="40" t="s">
        <v>9</v>
      </c>
      <c r="C1174" s="40" t="s">
        <v>252</v>
      </c>
      <c r="D1174" s="40" t="s">
        <v>98</v>
      </c>
      <c r="E1174" s="40" t="s">
        <v>10</v>
      </c>
      <c r="F1174" s="40">
        <v>1.1599999999999999</v>
      </c>
      <c r="G1174" s="40">
        <v>0</v>
      </c>
      <c r="H1174" s="40">
        <v>12</v>
      </c>
      <c r="I1174" s="40">
        <v>0</v>
      </c>
      <c r="L1174" s="40" t="str">
        <f>IF(LEFT(C1174,1)="[",MID(C1174,2,SEARCH("]",C1174)-2),IF(LEFT(C1174,1)="""",MID(C1174,2,SEARCH("""",C1174,2)-2),C1174))</f>
        <v>fotos novo Onix</v>
      </c>
      <c r="M1174">
        <f>WEEKNUM(A1174,2)</f>
        <v>36</v>
      </c>
    </row>
    <row r="1175" spans="1:13" x14ac:dyDescent="0.25">
      <c r="A1175" s="1">
        <v>41535</v>
      </c>
      <c r="B1175" s="40" t="s">
        <v>9</v>
      </c>
      <c r="C1175" s="40" t="s">
        <v>252</v>
      </c>
      <c r="D1175" s="40" t="s">
        <v>98</v>
      </c>
      <c r="E1175" s="40" t="s">
        <v>10</v>
      </c>
      <c r="F1175" s="40">
        <v>1.1599999999999999</v>
      </c>
      <c r="G1175" s="40">
        <v>1</v>
      </c>
      <c r="H1175" s="40">
        <v>13</v>
      </c>
      <c r="I1175" s="40">
        <v>1.02</v>
      </c>
      <c r="L1175" s="40" t="str">
        <f>IF(LEFT(C1175,1)="[",MID(C1175,2,SEARCH("]",C1175)-2),IF(LEFT(C1175,1)="""",MID(C1175,2,SEARCH("""",C1175,2)-2),C1175))</f>
        <v>fotos novo Onix</v>
      </c>
      <c r="M1175">
        <f>WEEKNUM(A1175,2)</f>
        <v>38</v>
      </c>
    </row>
    <row r="1176" spans="1:13" x14ac:dyDescent="0.25">
      <c r="A1176" s="1">
        <v>41522</v>
      </c>
      <c r="B1176" s="40" t="s">
        <v>9</v>
      </c>
      <c r="C1176" s="40" t="s">
        <v>252</v>
      </c>
      <c r="D1176" s="40" t="s">
        <v>98</v>
      </c>
      <c r="E1176" s="40" t="s">
        <v>10</v>
      </c>
      <c r="F1176" s="40">
        <v>1.1599999999999999</v>
      </c>
      <c r="G1176" s="40">
        <v>1</v>
      </c>
      <c r="H1176" s="40">
        <v>17</v>
      </c>
      <c r="I1176" s="40">
        <v>0.32</v>
      </c>
      <c r="L1176" s="40" t="str">
        <f>IF(LEFT(C1176,1)="[",MID(C1176,2,SEARCH("]",C1176)-2),IF(LEFT(C1176,1)="""",MID(C1176,2,SEARCH("""",C1176,2)-2),C1176))</f>
        <v>fotos novo Onix</v>
      </c>
      <c r="M1176">
        <f>WEEKNUM(A1176,2)</f>
        <v>36</v>
      </c>
    </row>
    <row r="1177" spans="1:13" x14ac:dyDescent="0.25">
      <c r="A1177" s="1">
        <v>41521</v>
      </c>
      <c r="B1177" s="40" t="s">
        <v>9</v>
      </c>
      <c r="C1177" s="40" t="s">
        <v>252</v>
      </c>
      <c r="D1177" s="40" t="s">
        <v>98</v>
      </c>
      <c r="E1177" s="40" t="s">
        <v>10</v>
      </c>
      <c r="F1177" s="40">
        <v>1.1599999999999999</v>
      </c>
      <c r="G1177" s="40">
        <v>3</v>
      </c>
      <c r="H1177" s="40">
        <v>12</v>
      </c>
      <c r="I1177" s="40">
        <v>0.77</v>
      </c>
      <c r="L1177" s="40" t="str">
        <f>IF(LEFT(C1177,1)="[",MID(C1177,2,SEARCH("]",C1177)-2),IF(LEFT(C1177,1)="""",MID(C1177,2,SEARCH("""",C1177,2)-2),C1177))</f>
        <v>fotos novo Onix</v>
      </c>
      <c r="M1177">
        <f>WEEKNUM(A1177,2)</f>
        <v>36</v>
      </c>
    </row>
    <row r="1178" spans="1:13" x14ac:dyDescent="0.25">
      <c r="A1178" s="1">
        <v>41527</v>
      </c>
      <c r="B1178" s="40" t="s">
        <v>9</v>
      </c>
      <c r="C1178" s="40" t="s">
        <v>252</v>
      </c>
      <c r="D1178" s="40" t="s">
        <v>98</v>
      </c>
      <c r="E1178" s="40" t="s">
        <v>10</v>
      </c>
      <c r="F1178" s="40">
        <v>1.1599999999999999</v>
      </c>
      <c r="G1178" s="40">
        <v>1</v>
      </c>
      <c r="H1178" s="40">
        <v>7</v>
      </c>
      <c r="I1178" s="40">
        <v>0.32</v>
      </c>
      <c r="L1178" s="40" t="str">
        <f>IF(LEFT(C1178,1)="[",MID(C1178,2,SEARCH("]",C1178)-2),IF(LEFT(C1178,1)="""",MID(C1178,2,SEARCH("""",C1178,2)-2),C1178))</f>
        <v>fotos novo Onix</v>
      </c>
      <c r="M1178">
        <f>WEEKNUM(A1178,2)</f>
        <v>37</v>
      </c>
    </row>
    <row r="1179" spans="1:13" x14ac:dyDescent="0.25">
      <c r="A1179" s="1">
        <v>41526</v>
      </c>
      <c r="B1179" s="40" t="s">
        <v>9</v>
      </c>
      <c r="C1179" s="40" t="s">
        <v>252</v>
      </c>
      <c r="D1179" s="40" t="s">
        <v>98</v>
      </c>
      <c r="E1179" s="40" t="s">
        <v>10</v>
      </c>
      <c r="F1179" s="40">
        <v>1.1599999999999999</v>
      </c>
      <c r="G1179" s="40">
        <v>1</v>
      </c>
      <c r="H1179" s="40">
        <v>13</v>
      </c>
      <c r="I1179" s="40">
        <v>0.78</v>
      </c>
      <c r="L1179" s="40" t="str">
        <f>IF(LEFT(C1179,1)="[",MID(C1179,2,SEARCH("]",C1179)-2),IF(LEFT(C1179,1)="""",MID(C1179,2,SEARCH("""",C1179,2)-2),C1179))</f>
        <v>fotos novo Onix</v>
      </c>
      <c r="M1179">
        <f>WEEKNUM(A1179,2)</f>
        <v>37</v>
      </c>
    </row>
    <row r="1180" spans="1:13" x14ac:dyDescent="0.25">
      <c r="A1180" s="1">
        <v>41537</v>
      </c>
      <c r="B1180" s="40" t="s">
        <v>9</v>
      </c>
      <c r="C1180" s="40" t="s">
        <v>252</v>
      </c>
      <c r="D1180" s="40" t="s">
        <v>98</v>
      </c>
      <c r="E1180" s="40" t="s">
        <v>10</v>
      </c>
      <c r="F1180" s="40">
        <v>1.1599999999999999</v>
      </c>
      <c r="G1180" s="40">
        <v>1</v>
      </c>
      <c r="H1180" s="40">
        <v>27</v>
      </c>
      <c r="I1180" s="40">
        <v>0.1</v>
      </c>
      <c r="L1180" s="40" t="str">
        <f>IF(LEFT(C1180,1)="[",MID(C1180,2,SEARCH("]",C1180)-2),IF(LEFT(C1180,1)="""",MID(C1180,2,SEARCH("""",C1180,2)-2),C1180))</f>
        <v>fotos novo Onix</v>
      </c>
      <c r="M1180">
        <f>WEEKNUM(A1180,2)</f>
        <v>38</v>
      </c>
    </row>
    <row r="1181" spans="1:13" x14ac:dyDescent="0.25">
      <c r="A1181" s="1">
        <v>41538</v>
      </c>
      <c r="B1181" s="40" t="s">
        <v>9</v>
      </c>
      <c r="C1181" s="40" t="s">
        <v>252</v>
      </c>
      <c r="D1181" s="40" t="s">
        <v>98</v>
      </c>
      <c r="E1181" s="40" t="s">
        <v>10</v>
      </c>
      <c r="F1181" s="40">
        <v>1.1599999999999999</v>
      </c>
      <c r="G1181" s="40">
        <v>1</v>
      </c>
      <c r="H1181" s="40">
        <v>17</v>
      </c>
      <c r="I1181" s="40">
        <v>0.63</v>
      </c>
      <c r="L1181" s="40" t="str">
        <f>IF(LEFT(C1181,1)="[",MID(C1181,2,SEARCH("]",C1181)-2),IF(LEFT(C1181,1)="""",MID(C1181,2,SEARCH("""",C1181,2)-2),C1181))</f>
        <v>fotos novo Onix</v>
      </c>
      <c r="M1181">
        <f>WEEKNUM(A1181,2)</f>
        <v>38</v>
      </c>
    </row>
    <row r="1182" spans="1:13" x14ac:dyDescent="0.25">
      <c r="A1182" s="1">
        <v>41518</v>
      </c>
      <c r="B1182" s="40" t="s">
        <v>9</v>
      </c>
      <c r="C1182" s="40" t="s">
        <v>252</v>
      </c>
      <c r="D1182" s="40" t="s">
        <v>98</v>
      </c>
      <c r="E1182" s="40" t="s">
        <v>10</v>
      </c>
      <c r="F1182" s="40">
        <v>1.1599999999999999</v>
      </c>
      <c r="G1182" s="40">
        <v>0</v>
      </c>
      <c r="H1182" s="40">
        <v>8</v>
      </c>
      <c r="I1182" s="40">
        <v>0</v>
      </c>
      <c r="L1182" s="40" t="str">
        <f>IF(LEFT(C1182,1)="[",MID(C1182,2,SEARCH("]",C1182)-2),IF(LEFT(C1182,1)="""",MID(C1182,2,SEARCH("""",C1182,2)-2),C1182))</f>
        <v>fotos novo Onix</v>
      </c>
      <c r="M1182">
        <f>WEEKNUM(A1182,2)</f>
        <v>35</v>
      </c>
    </row>
    <row r="1183" spans="1:13" x14ac:dyDescent="0.25">
      <c r="A1183" s="1">
        <v>41533</v>
      </c>
      <c r="B1183" s="40" t="s">
        <v>9</v>
      </c>
      <c r="C1183" s="40" t="s">
        <v>252</v>
      </c>
      <c r="D1183" s="40" t="s">
        <v>98</v>
      </c>
      <c r="E1183" s="40" t="s">
        <v>10</v>
      </c>
      <c r="F1183" s="40">
        <v>1.1599999999999999</v>
      </c>
      <c r="G1183" s="40">
        <v>2</v>
      </c>
      <c r="H1183" s="40">
        <v>10</v>
      </c>
      <c r="I1183" s="40">
        <v>0.66</v>
      </c>
      <c r="L1183" s="40" t="str">
        <f>IF(LEFT(C1183,1)="[",MID(C1183,2,SEARCH("]",C1183)-2),IF(LEFT(C1183,1)="""",MID(C1183,2,SEARCH("""",C1183,2)-2),C1183))</f>
        <v>fotos novo Onix</v>
      </c>
      <c r="M1183">
        <f>WEEKNUM(A1183,2)</f>
        <v>38</v>
      </c>
    </row>
    <row r="1184" spans="1:13" x14ac:dyDescent="0.25">
      <c r="A1184" s="1">
        <v>41520</v>
      </c>
      <c r="B1184" s="40" t="s">
        <v>9</v>
      </c>
      <c r="C1184" s="40" t="s">
        <v>252</v>
      </c>
      <c r="D1184" s="40" t="s">
        <v>98</v>
      </c>
      <c r="E1184" s="40" t="s">
        <v>10</v>
      </c>
      <c r="F1184" s="40">
        <v>1.1599999999999999</v>
      </c>
      <c r="G1184" s="40">
        <v>2</v>
      </c>
      <c r="H1184" s="40">
        <v>20</v>
      </c>
      <c r="I1184" s="40">
        <v>0.66</v>
      </c>
      <c r="L1184" s="40" t="str">
        <f>IF(LEFT(C1184,1)="[",MID(C1184,2,SEARCH("]",C1184)-2),IF(LEFT(C1184,1)="""",MID(C1184,2,SEARCH("""",C1184,2)-2),C1184))</f>
        <v>fotos novo Onix</v>
      </c>
      <c r="M1184">
        <f>WEEKNUM(A1184,2)</f>
        <v>36</v>
      </c>
    </row>
    <row r="1185" spans="1:13" x14ac:dyDescent="0.25">
      <c r="A1185" s="1">
        <v>41515</v>
      </c>
      <c r="B1185" s="40" t="s">
        <v>9</v>
      </c>
      <c r="C1185" s="40" t="s">
        <v>252</v>
      </c>
      <c r="D1185" s="40" t="s">
        <v>98</v>
      </c>
      <c r="E1185" s="40" t="s">
        <v>10</v>
      </c>
      <c r="F1185" s="40">
        <v>1.1599999999999999</v>
      </c>
      <c r="G1185" s="40">
        <v>0</v>
      </c>
      <c r="H1185" s="40">
        <v>9</v>
      </c>
      <c r="I1185" s="40">
        <v>0</v>
      </c>
      <c r="L1185" s="40" t="str">
        <f>IF(LEFT(C1185,1)="[",MID(C1185,2,SEARCH("]",C1185)-2),IF(LEFT(C1185,1)="""",MID(C1185,2,SEARCH("""",C1185,2)-2),C1185))</f>
        <v>fotos novo Onix</v>
      </c>
      <c r="M1185">
        <f>WEEKNUM(A1185,2)</f>
        <v>35</v>
      </c>
    </row>
    <row r="1186" spans="1:13" x14ac:dyDescent="0.25">
      <c r="A1186" s="1">
        <v>41529</v>
      </c>
      <c r="B1186" s="40" t="s">
        <v>9</v>
      </c>
      <c r="C1186" s="40" t="s">
        <v>252</v>
      </c>
      <c r="D1186" s="40" t="s">
        <v>98</v>
      </c>
      <c r="E1186" s="40" t="s">
        <v>10</v>
      </c>
      <c r="F1186" s="40">
        <v>1.1599999999999999</v>
      </c>
      <c r="G1186" s="40">
        <v>2</v>
      </c>
      <c r="H1186" s="40">
        <v>10</v>
      </c>
      <c r="I1186" s="40">
        <v>0.76</v>
      </c>
      <c r="L1186" s="40" t="str">
        <f>IF(LEFT(C1186,1)="[",MID(C1186,2,SEARCH("]",C1186)-2),IF(LEFT(C1186,1)="""",MID(C1186,2,SEARCH("""",C1186,2)-2),C1186))</f>
        <v>fotos novo Onix</v>
      </c>
      <c r="M1186">
        <f>WEEKNUM(A1186,2)</f>
        <v>37</v>
      </c>
    </row>
    <row r="1187" spans="1:13" x14ac:dyDescent="0.25">
      <c r="A1187" s="1">
        <v>41543</v>
      </c>
      <c r="B1187" s="40" t="s">
        <v>9</v>
      </c>
      <c r="C1187" s="40" t="s">
        <v>252</v>
      </c>
      <c r="D1187" s="40" t="s">
        <v>98</v>
      </c>
      <c r="E1187" s="40" t="s">
        <v>10</v>
      </c>
      <c r="F1187" s="40">
        <v>1.1599999999999999</v>
      </c>
      <c r="G1187" s="40">
        <v>2</v>
      </c>
      <c r="H1187" s="40">
        <v>6</v>
      </c>
      <c r="I1187" s="40">
        <v>1.23</v>
      </c>
      <c r="L1187" s="40" t="str">
        <f>IF(LEFT(C1187,1)="[",MID(C1187,2,SEARCH("]",C1187)-2),IF(LEFT(C1187,1)="""",MID(C1187,2,SEARCH("""",C1187,2)-2),C1187))</f>
        <v>fotos novo Onix</v>
      </c>
      <c r="M1187">
        <f>WEEKNUM(A1187,2)</f>
        <v>39</v>
      </c>
    </row>
    <row r="1188" spans="1:13" x14ac:dyDescent="0.25">
      <c r="A1188" s="1">
        <v>41514</v>
      </c>
      <c r="B1188" s="40" t="s">
        <v>9</v>
      </c>
      <c r="C1188" s="40" t="s">
        <v>248</v>
      </c>
      <c r="D1188" s="40" t="s">
        <v>98</v>
      </c>
      <c r="E1188" s="40" t="s">
        <v>10</v>
      </c>
      <c r="F1188" s="40">
        <v>0.8</v>
      </c>
      <c r="G1188" s="40">
        <v>0</v>
      </c>
      <c r="H1188" s="40">
        <v>2</v>
      </c>
      <c r="I1188" s="40">
        <v>0</v>
      </c>
      <c r="L1188" s="40" t="str">
        <f>IF(LEFT(C1188,1)="[",MID(C1188,2,SEARCH("]",C1188)-2),IF(LEFT(C1188,1)="""",MID(C1188,2,SEARCH("""",C1188,2)-2),C1188))</f>
        <v>fotos novo onix 2013</v>
      </c>
      <c r="M1188">
        <f>WEEKNUM(A1188,2)</f>
        <v>35</v>
      </c>
    </row>
    <row r="1189" spans="1:13" x14ac:dyDescent="0.25">
      <c r="A1189" s="1">
        <v>41534</v>
      </c>
      <c r="B1189" s="40" t="s">
        <v>9</v>
      </c>
      <c r="C1189" s="40" t="s">
        <v>248</v>
      </c>
      <c r="D1189" s="40" t="s">
        <v>98</v>
      </c>
      <c r="E1189" s="40" t="s">
        <v>10</v>
      </c>
      <c r="F1189" s="40">
        <v>0.8</v>
      </c>
      <c r="G1189" s="40">
        <v>0</v>
      </c>
      <c r="H1189" s="40">
        <v>2</v>
      </c>
      <c r="I1189" s="40">
        <v>0</v>
      </c>
      <c r="L1189" s="40" t="str">
        <f>IF(LEFT(C1189,1)="[",MID(C1189,2,SEARCH("]",C1189)-2),IF(LEFT(C1189,1)="""",MID(C1189,2,SEARCH("""",C1189,2)-2),C1189))</f>
        <v>fotos novo onix 2013</v>
      </c>
      <c r="M1189">
        <f>WEEKNUM(A1189,2)</f>
        <v>38</v>
      </c>
    </row>
    <row r="1190" spans="1:13" x14ac:dyDescent="0.25">
      <c r="A1190" s="1">
        <v>41523</v>
      </c>
      <c r="B1190" s="40" t="s">
        <v>9</v>
      </c>
      <c r="C1190" s="40" t="s">
        <v>248</v>
      </c>
      <c r="D1190" s="40" t="s">
        <v>98</v>
      </c>
      <c r="E1190" s="40" t="s">
        <v>10</v>
      </c>
      <c r="F1190" s="40">
        <v>0.8</v>
      </c>
      <c r="G1190" s="40">
        <v>0</v>
      </c>
      <c r="H1190" s="40">
        <v>1</v>
      </c>
      <c r="I1190" s="40">
        <v>0</v>
      </c>
      <c r="L1190" s="40" t="str">
        <f>IF(LEFT(C1190,1)="[",MID(C1190,2,SEARCH("]",C1190)-2),IF(LEFT(C1190,1)="""",MID(C1190,2,SEARCH("""",C1190,2)-2),C1190))</f>
        <v>fotos novo onix 2013</v>
      </c>
      <c r="M1190">
        <f>WEEKNUM(A1190,2)</f>
        <v>36</v>
      </c>
    </row>
    <row r="1191" spans="1:13" x14ac:dyDescent="0.25">
      <c r="A1191" s="1">
        <v>41532</v>
      </c>
      <c r="B1191" s="40" t="s">
        <v>9</v>
      </c>
      <c r="C1191" s="40" t="s">
        <v>248</v>
      </c>
      <c r="D1191" s="40" t="s">
        <v>98</v>
      </c>
      <c r="E1191" s="40" t="s">
        <v>10</v>
      </c>
      <c r="F1191" s="40">
        <v>0.8</v>
      </c>
      <c r="G1191" s="40">
        <v>0</v>
      </c>
      <c r="H1191" s="40">
        <v>1</v>
      </c>
      <c r="I1191" s="40">
        <v>0</v>
      </c>
      <c r="L1191" s="40" t="str">
        <f>IF(LEFT(C1191,1)="[",MID(C1191,2,SEARCH("]",C1191)-2),IF(LEFT(C1191,1)="""",MID(C1191,2,SEARCH("""",C1191,2)-2),C1191))</f>
        <v>fotos novo onix 2013</v>
      </c>
      <c r="M1191">
        <f>WEEKNUM(A1191,2)</f>
        <v>37</v>
      </c>
    </row>
    <row r="1192" spans="1:13" x14ac:dyDescent="0.25">
      <c r="A1192" s="1">
        <v>41517</v>
      </c>
      <c r="B1192" s="40" t="s">
        <v>9</v>
      </c>
      <c r="C1192" s="40" t="s">
        <v>248</v>
      </c>
      <c r="D1192" s="40" t="s">
        <v>98</v>
      </c>
      <c r="E1192" s="40" t="s">
        <v>10</v>
      </c>
      <c r="F1192" s="40">
        <v>0.8</v>
      </c>
      <c r="G1192" s="40">
        <v>0</v>
      </c>
      <c r="H1192" s="40">
        <v>1</v>
      </c>
      <c r="I1192" s="40">
        <v>0</v>
      </c>
      <c r="L1192" s="40" t="str">
        <f>IF(LEFT(C1192,1)="[",MID(C1192,2,SEARCH("]",C1192)-2),IF(LEFT(C1192,1)="""",MID(C1192,2,SEARCH("""",C1192,2)-2),C1192))</f>
        <v>fotos novo onix 2013</v>
      </c>
      <c r="M1192">
        <f>WEEKNUM(A1192,2)</f>
        <v>35</v>
      </c>
    </row>
    <row r="1193" spans="1:13" x14ac:dyDescent="0.25">
      <c r="A1193" s="1">
        <v>41540</v>
      </c>
      <c r="B1193" s="40" t="s">
        <v>9</v>
      </c>
      <c r="C1193" s="40" t="s">
        <v>248</v>
      </c>
      <c r="D1193" s="40" t="s">
        <v>98</v>
      </c>
      <c r="E1193" s="40" t="s">
        <v>10</v>
      </c>
      <c r="F1193" s="40">
        <v>0.8</v>
      </c>
      <c r="G1193" s="40">
        <v>0</v>
      </c>
      <c r="H1193" s="40">
        <v>1</v>
      </c>
      <c r="I1193" s="40">
        <v>0</v>
      </c>
      <c r="L1193" s="40" t="str">
        <f>IF(LEFT(C1193,1)="[",MID(C1193,2,SEARCH("]",C1193)-2),IF(LEFT(C1193,1)="""",MID(C1193,2,SEARCH("""",C1193,2)-2),C1193))</f>
        <v>fotos novo onix 2013</v>
      </c>
      <c r="M1193">
        <f>WEEKNUM(A1193,2)</f>
        <v>39</v>
      </c>
    </row>
    <row r="1194" spans="1:13" x14ac:dyDescent="0.25">
      <c r="A1194" s="1">
        <v>41524</v>
      </c>
      <c r="B1194" s="40" t="s">
        <v>9</v>
      </c>
      <c r="C1194" s="40" t="s">
        <v>248</v>
      </c>
      <c r="D1194" s="40" t="s">
        <v>98</v>
      </c>
      <c r="E1194" s="40" t="s">
        <v>10</v>
      </c>
      <c r="F1194" s="40">
        <v>0.8</v>
      </c>
      <c r="G1194" s="40">
        <v>1</v>
      </c>
      <c r="H1194" s="40">
        <v>1</v>
      </c>
      <c r="I1194" s="40">
        <v>0.34</v>
      </c>
      <c r="L1194" s="40" t="str">
        <f>IF(LEFT(C1194,1)="[",MID(C1194,2,SEARCH("]",C1194)-2),IF(LEFT(C1194,1)="""",MID(C1194,2,SEARCH("""",C1194,2)-2),C1194))</f>
        <v>fotos novo onix 2013</v>
      </c>
      <c r="M1194">
        <f>WEEKNUM(A1194,2)</f>
        <v>36</v>
      </c>
    </row>
    <row r="1195" spans="1:13" x14ac:dyDescent="0.25">
      <c r="A1195" s="1">
        <v>41521</v>
      </c>
      <c r="B1195" s="40" t="s">
        <v>9</v>
      </c>
      <c r="C1195" s="40" t="s">
        <v>339</v>
      </c>
      <c r="D1195" s="40" t="s">
        <v>98</v>
      </c>
      <c r="E1195" s="40" t="s">
        <v>10</v>
      </c>
      <c r="F1195" s="40">
        <v>0.8</v>
      </c>
      <c r="G1195" s="40">
        <v>0</v>
      </c>
      <c r="H1195" s="40">
        <v>1</v>
      </c>
      <c r="I1195" s="40">
        <v>0</v>
      </c>
      <c r="L1195" s="40" t="str">
        <f>IF(LEFT(C1195,1)="[",MID(C1195,2,SEARCH("]",C1195)-2),IF(LEFT(C1195,1)="""",MID(C1195,2,SEARCH("""",C1195,2)-2),C1195))</f>
        <v>fotos novo onix 2014</v>
      </c>
      <c r="M1195">
        <f>WEEKNUM(A1195,2)</f>
        <v>36</v>
      </c>
    </row>
    <row r="1196" spans="1:13" x14ac:dyDescent="0.25">
      <c r="A1196" s="1">
        <v>41532</v>
      </c>
      <c r="B1196" s="40" t="s">
        <v>9</v>
      </c>
      <c r="C1196" s="40" t="s">
        <v>339</v>
      </c>
      <c r="D1196" s="40" t="s">
        <v>98</v>
      </c>
      <c r="E1196" s="40" t="s">
        <v>10</v>
      </c>
      <c r="F1196" s="40">
        <v>0.8</v>
      </c>
      <c r="G1196" s="40">
        <v>0</v>
      </c>
      <c r="H1196" s="40">
        <v>2</v>
      </c>
      <c r="I1196" s="40">
        <v>0</v>
      </c>
      <c r="L1196" s="40" t="str">
        <f>IF(LEFT(C1196,1)="[",MID(C1196,2,SEARCH("]",C1196)-2),IF(LEFT(C1196,1)="""",MID(C1196,2,SEARCH("""",C1196,2)-2),C1196))</f>
        <v>fotos novo onix 2014</v>
      </c>
      <c r="M1196">
        <f>WEEKNUM(A1196,2)</f>
        <v>37</v>
      </c>
    </row>
    <row r="1197" spans="1:13" x14ac:dyDescent="0.25">
      <c r="A1197" s="1">
        <v>41531</v>
      </c>
      <c r="B1197" s="40" t="s">
        <v>9</v>
      </c>
      <c r="C1197" s="40" t="s">
        <v>339</v>
      </c>
      <c r="D1197" s="40" t="s">
        <v>98</v>
      </c>
      <c r="E1197" s="40" t="s">
        <v>10</v>
      </c>
      <c r="F1197" s="40">
        <v>0.8</v>
      </c>
      <c r="G1197" s="40">
        <v>1</v>
      </c>
      <c r="H1197" s="40">
        <v>2</v>
      </c>
      <c r="I1197" s="40">
        <v>0.78</v>
      </c>
      <c r="L1197" s="40" t="str">
        <f>IF(LEFT(C1197,1)="[",MID(C1197,2,SEARCH("]",C1197)-2),IF(LEFT(C1197,1)="""",MID(C1197,2,SEARCH("""",C1197,2)-2),C1197))</f>
        <v>fotos novo onix 2014</v>
      </c>
      <c r="M1197">
        <f>WEEKNUM(A1197,2)</f>
        <v>37</v>
      </c>
    </row>
    <row r="1198" spans="1:13" x14ac:dyDescent="0.25">
      <c r="A1198" s="1">
        <v>41536</v>
      </c>
      <c r="B1198" s="40" t="s">
        <v>9</v>
      </c>
      <c r="C1198" s="40" t="s">
        <v>339</v>
      </c>
      <c r="D1198" s="40" t="s">
        <v>98</v>
      </c>
      <c r="E1198" s="40" t="s">
        <v>10</v>
      </c>
      <c r="F1198" s="40">
        <v>0.8</v>
      </c>
      <c r="G1198" s="40">
        <v>0</v>
      </c>
      <c r="H1198" s="40">
        <v>1</v>
      </c>
      <c r="I1198" s="40">
        <v>0</v>
      </c>
      <c r="L1198" s="40" t="str">
        <f>IF(LEFT(C1198,1)="[",MID(C1198,2,SEARCH("]",C1198)-2),IF(LEFT(C1198,1)="""",MID(C1198,2,SEARCH("""",C1198,2)-2),C1198))</f>
        <v>fotos novo onix 2014</v>
      </c>
      <c r="M1198">
        <f>WEEKNUM(A1198,2)</f>
        <v>38</v>
      </c>
    </row>
    <row r="1199" spans="1:13" x14ac:dyDescent="0.25">
      <c r="A1199" s="1">
        <v>41520</v>
      </c>
      <c r="B1199" s="40" t="s">
        <v>9</v>
      </c>
      <c r="C1199" s="40" t="s">
        <v>339</v>
      </c>
      <c r="D1199" s="40" t="s">
        <v>98</v>
      </c>
      <c r="E1199" s="40" t="s">
        <v>10</v>
      </c>
      <c r="F1199" s="40">
        <v>0.8</v>
      </c>
      <c r="G1199" s="40">
        <v>0</v>
      </c>
      <c r="H1199" s="40">
        <v>0</v>
      </c>
      <c r="I1199" s="40">
        <v>0</v>
      </c>
      <c r="L1199" s="40" t="str">
        <f>IF(LEFT(C1199,1)="[",MID(C1199,2,SEARCH("]",C1199)-2),IF(LEFT(C1199,1)="""",MID(C1199,2,SEARCH("""",C1199,2)-2),C1199))</f>
        <v>fotos novo onix 2014</v>
      </c>
      <c r="M1199">
        <f>WEEKNUM(A1199,2)</f>
        <v>36</v>
      </c>
    </row>
    <row r="1200" spans="1:13" x14ac:dyDescent="0.25">
      <c r="A1200" s="1">
        <v>41545</v>
      </c>
      <c r="B1200" s="40" t="s">
        <v>9</v>
      </c>
      <c r="C1200" s="40" t="s">
        <v>339</v>
      </c>
      <c r="D1200" s="40" t="s">
        <v>98</v>
      </c>
      <c r="E1200" s="40" t="s">
        <v>10</v>
      </c>
      <c r="F1200" s="40">
        <v>0.8</v>
      </c>
      <c r="G1200" s="40">
        <v>0</v>
      </c>
      <c r="H1200" s="40">
        <v>1</v>
      </c>
      <c r="I1200" s="40">
        <v>0</v>
      </c>
      <c r="L1200" s="40" t="str">
        <f>IF(LEFT(C1200,1)="[",MID(C1200,2,SEARCH("]",C1200)-2),IF(LEFT(C1200,1)="""",MID(C1200,2,SEARCH("""",C1200,2)-2),C1200))</f>
        <v>fotos novo onix 2014</v>
      </c>
      <c r="M1200">
        <f>WEEKNUM(A1200,2)</f>
        <v>39</v>
      </c>
    </row>
    <row r="1201" spans="1:13" x14ac:dyDescent="0.25">
      <c r="A1201" s="1">
        <v>41535</v>
      </c>
      <c r="B1201" s="40" t="s">
        <v>9</v>
      </c>
      <c r="C1201" s="40" t="s">
        <v>339</v>
      </c>
      <c r="D1201" s="40" t="s">
        <v>98</v>
      </c>
      <c r="E1201" s="40" t="s">
        <v>10</v>
      </c>
      <c r="F1201" s="40">
        <v>0.8</v>
      </c>
      <c r="G1201" s="40">
        <v>0</v>
      </c>
      <c r="H1201" s="40">
        <v>1</v>
      </c>
      <c r="I1201" s="40">
        <v>0</v>
      </c>
      <c r="L1201" s="40" t="str">
        <f>IF(LEFT(C1201,1)="[",MID(C1201,2,SEARCH("]",C1201)-2),IF(LEFT(C1201,1)="""",MID(C1201,2,SEARCH("""",C1201,2)-2),C1201))</f>
        <v>fotos novo onix 2014</v>
      </c>
      <c r="M1201">
        <f>WEEKNUM(A1201,2)</f>
        <v>38</v>
      </c>
    </row>
    <row r="1202" spans="1:13" x14ac:dyDescent="0.25">
      <c r="A1202" s="1">
        <v>41534</v>
      </c>
      <c r="B1202" s="40" t="s">
        <v>9</v>
      </c>
      <c r="C1202" s="40" t="s">
        <v>339</v>
      </c>
      <c r="D1202" s="40" t="s">
        <v>98</v>
      </c>
      <c r="E1202" s="40" t="s">
        <v>10</v>
      </c>
      <c r="F1202" s="40">
        <v>0.8</v>
      </c>
      <c r="G1202" s="40">
        <v>0</v>
      </c>
      <c r="H1202" s="40">
        <v>4</v>
      </c>
      <c r="I1202" s="40">
        <v>0</v>
      </c>
      <c r="L1202" s="40" t="str">
        <f>IF(LEFT(C1202,1)="[",MID(C1202,2,SEARCH("]",C1202)-2),IF(LEFT(C1202,1)="""",MID(C1202,2,SEARCH("""",C1202,2)-2),C1202))</f>
        <v>fotos novo onix 2014</v>
      </c>
      <c r="M1202">
        <f>WEEKNUM(A1202,2)</f>
        <v>38</v>
      </c>
    </row>
    <row r="1203" spans="1:13" x14ac:dyDescent="0.25">
      <c r="A1203" s="1">
        <v>41542</v>
      </c>
      <c r="B1203" s="40" t="s">
        <v>9</v>
      </c>
      <c r="C1203" s="40" t="s">
        <v>339</v>
      </c>
      <c r="D1203" s="40" t="s">
        <v>98</v>
      </c>
      <c r="E1203" s="40" t="s">
        <v>10</v>
      </c>
      <c r="F1203" s="40">
        <v>0.8</v>
      </c>
      <c r="G1203" s="40">
        <v>0</v>
      </c>
      <c r="H1203" s="40">
        <v>1</v>
      </c>
      <c r="I1203" s="40">
        <v>0</v>
      </c>
      <c r="L1203" s="40" t="str">
        <f>IF(LEFT(C1203,1)="[",MID(C1203,2,SEARCH("]",C1203)-2),IF(LEFT(C1203,1)="""",MID(C1203,2,SEARCH("""",C1203,2)-2),C1203))</f>
        <v>fotos novo onix 2014</v>
      </c>
      <c r="M1203">
        <f>WEEKNUM(A1203,2)</f>
        <v>39</v>
      </c>
    </row>
    <row r="1204" spans="1:13" x14ac:dyDescent="0.25">
      <c r="A1204" s="1">
        <v>41541</v>
      </c>
      <c r="B1204" s="40" t="s">
        <v>9</v>
      </c>
      <c r="C1204" s="40" t="s">
        <v>339</v>
      </c>
      <c r="D1204" s="40" t="s">
        <v>98</v>
      </c>
      <c r="E1204" s="40" t="s">
        <v>10</v>
      </c>
      <c r="F1204" s="40">
        <v>0.8</v>
      </c>
      <c r="G1204" s="40">
        <v>1</v>
      </c>
      <c r="H1204" s="40">
        <v>1</v>
      </c>
      <c r="I1204" s="40">
        <v>0.8</v>
      </c>
      <c r="L1204" s="40" t="str">
        <f>IF(LEFT(C1204,1)="[",MID(C1204,2,SEARCH("]",C1204)-2),IF(LEFT(C1204,1)="""",MID(C1204,2,SEARCH("""",C1204,2)-2),C1204))</f>
        <v>fotos novo onix 2014</v>
      </c>
      <c r="M1204">
        <f>WEEKNUM(A1204,2)</f>
        <v>39</v>
      </c>
    </row>
    <row r="1205" spans="1:13" x14ac:dyDescent="0.25">
      <c r="A1205" s="1">
        <v>41540</v>
      </c>
      <c r="B1205" s="40" t="s">
        <v>9</v>
      </c>
      <c r="C1205" s="40" t="s">
        <v>339</v>
      </c>
      <c r="D1205" s="40" t="s">
        <v>98</v>
      </c>
      <c r="E1205" s="40" t="s">
        <v>10</v>
      </c>
      <c r="F1205" s="40">
        <v>0.8</v>
      </c>
      <c r="G1205" s="40">
        <v>0</v>
      </c>
      <c r="H1205" s="40">
        <v>1</v>
      </c>
      <c r="I1205" s="40">
        <v>0</v>
      </c>
      <c r="L1205" s="40" t="str">
        <f>IF(LEFT(C1205,1)="[",MID(C1205,2,SEARCH("]",C1205)-2),IF(LEFT(C1205,1)="""",MID(C1205,2,SEARCH("""",C1205,2)-2),C1205))</f>
        <v>fotos novo onix 2014</v>
      </c>
      <c r="M1205">
        <f>WEEKNUM(A1205,2)</f>
        <v>39</v>
      </c>
    </row>
    <row r="1206" spans="1:13" x14ac:dyDescent="0.25">
      <c r="A1206" s="1">
        <v>41538</v>
      </c>
      <c r="B1206" s="40" t="s">
        <v>9</v>
      </c>
      <c r="C1206" s="40" t="s">
        <v>339</v>
      </c>
      <c r="D1206" s="40" t="s">
        <v>98</v>
      </c>
      <c r="E1206" s="40" t="s">
        <v>10</v>
      </c>
      <c r="F1206" s="40">
        <v>0.8</v>
      </c>
      <c r="G1206" s="40">
        <v>0</v>
      </c>
      <c r="H1206" s="40">
        <v>4</v>
      </c>
      <c r="I1206" s="40">
        <v>0</v>
      </c>
      <c r="L1206" s="40" t="str">
        <f>IF(LEFT(C1206,1)="[",MID(C1206,2,SEARCH("]",C1206)-2),IF(LEFT(C1206,1)="""",MID(C1206,2,SEARCH("""",C1206,2)-2),C1206))</f>
        <v>fotos novo onix 2014</v>
      </c>
      <c r="M1206">
        <f>WEEKNUM(A1206,2)</f>
        <v>38</v>
      </c>
    </row>
    <row r="1207" spans="1:13" x14ac:dyDescent="0.25">
      <c r="A1207" s="1">
        <v>41533</v>
      </c>
      <c r="B1207" s="40" t="s">
        <v>9</v>
      </c>
      <c r="C1207" s="40" t="s">
        <v>339</v>
      </c>
      <c r="D1207" s="40" t="s">
        <v>98</v>
      </c>
      <c r="E1207" s="40" t="s">
        <v>10</v>
      </c>
      <c r="F1207" s="40">
        <v>0.8</v>
      </c>
      <c r="G1207" s="40">
        <v>0</v>
      </c>
      <c r="H1207" s="40">
        <v>5</v>
      </c>
      <c r="I1207" s="40">
        <v>0</v>
      </c>
      <c r="L1207" s="40" t="str">
        <f>IF(LEFT(C1207,1)="[",MID(C1207,2,SEARCH("]",C1207)-2),IF(LEFT(C1207,1)="""",MID(C1207,2,SEARCH("""",C1207,2)-2),C1207))</f>
        <v>fotos novo onix 2014</v>
      </c>
      <c r="M1207">
        <f>WEEKNUM(A1207,2)</f>
        <v>38</v>
      </c>
    </row>
    <row r="1208" spans="1:13" x14ac:dyDescent="0.25">
      <c r="A1208" s="1">
        <v>41519</v>
      </c>
      <c r="B1208" s="40" t="s">
        <v>9</v>
      </c>
      <c r="C1208" s="40" t="s">
        <v>339</v>
      </c>
      <c r="D1208" s="40" t="s">
        <v>98</v>
      </c>
      <c r="E1208" s="40" t="s">
        <v>10</v>
      </c>
      <c r="F1208" s="40">
        <v>0.8</v>
      </c>
      <c r="G1208" s="40">
        <v>0</v>
      </c>
      <c r="H1208" s="40">
        <v>1</v>
      </c>
      <c r="I1208" s="40">
        <v>0</v>
      </c>
      <c r="L1208" s="40" t="str">
        <f>IF(LEFT(C1208,1)="[",MID(C1208,2,SEARCH("]",C1208)-2),IF(LEFT(C1208,1)="""",MID(C1208,2,SEARCH("""",C1208,2)-2),C1208))</f>
        <v>fotos novo onix 2014</v>
      </c>
      <c r="M1208">
        <f>WEEKNUM(A1208,2)</f>
        <v>36</v>
      </c>
    </row>
    <row r="1209" spans="1:13" x14ac:dyDescent="0.25">
      <c r="A1209" s="1">
        <v>41531</v>
      </c>
      <c r="B1209" s="40" t="s">
        <v>9</v>
      </c>
      <c r="C1209" s="40" t="s">
        <v>275</v>
      </c>
      <c r="D1209" s="40" t="s">
        <v>98</v>
      </c>
      <c r="E1209" s="40" t="s">
        <v>10</v>
      </c>
      <c r="F1209" s="40">
        <v>0.27</v>
      </c>
      <c r="G1209" s="40">
        <v>9</v>
      </c>
      <c r="H1209" s="40">
        <v>114</v>
      </c>
      <c r="I1209" s="40">
        <v>1.35</v>
      </c>
      <c r="L1209" s="40" t="str">
        <f>IF(LEFT(C1209,1)="[",MID(C1209,2,SEARCH("]",C1209)-2),IF(LEFT(C1209,1)="""",MID(C1209,2,SEARCH("""",C1209,2)-2),C1209))</f>
        <v>fotos Onix</v>
      </c>
      <c r="M1209">
        <f>WEEKNUM(A1209,2)</f>
        <v>37</v>
      </c>
    </row>
    <row r="1210" spans="1:13" x14ac:dyDescent="0.25">
      <c r="A1210" s="1">
        <v>41538</v>
      </c>
      <c r="B1210" s="40" t="s">
        <v>9</v>
      </c>
      <c r="C1210" s="40" t="s">
        <v>275</v>
      </c>
      <c r="D1210" s="40" t="s">
        <v>98</v>
      </c>
      <c r="E1210" s="40" t="s">
        <v>10</v>
      </c>
      <c r="F1210" s="40">
        <v>0.27</v>
      </c>
      <c r="G1210" s="40">
        <v>8</v>
      </c>
      <c r="H1210" s="40">
        <v>114</v>
      </c>
      <c r="I1210" s="40">
        <v>1.45</v>
      </c>
      <c r="L1210" s="40" t="str">
        <f>IF(LEFT(C1210,1)="[",MID(C1210,2,SEARCH("]",C1210)-2),IF(LEFT(C1210,1)="""",MID(C1210,2,SEARCH("""",C1210,2)-2),C1210))</f>
        <v>fotos Onix</v>
      </c>
      <c r="M1210">
        <f>WEEKNUM(A1210,2)</f>
        <v>38</v>
      </c>
    </row>
    <row r="1211" spans="1:13" x14ac:dyDescent="0.25">
      <c r="A1211" s="1">
        <v>41535</v>
      </c>
      <c r="B1211" s="40" t="s">
        <v>9</v>
      </c>
      <c r="C1211" s="40" t="s">
        <v>275</v>
      </c>
      <c r="D1211" s="40" t="s">
        <v>98</v>
      </c>
      <c r="E1211" s="40" t="s">
        <v>10</v>
      </c>
      <c r="F1211" s="40">
        <v>0.27</v>
      </c>
      <c r="G1211" s="40">
        <v>4</v>
      </c>
      <c r="H1211" s="40">
        <v>106</v>
      </c>
      <c r="I1211" s="40">
        <v>0.73</v>
      </c>
      <c r="L1211" s="40" t="str">
        <f>IF(LEFT(C1211,1)="[",MID(C1211,2,SEARCH("]",C1211)-2),IF(LEFT(C1211,1)="""",MID(C1211,2,SEARCH("""",C1211,2)-2),C1211))</f>
        <v>fotos Onix</v>
      </c>
      <c r="M1211">
        <f>WEEKNUM(A1211,2)</f>
        <v>38</v>
      </c>
    </row>
    <row r="1212" spans="1:13" x14ac:dyDescent="0.25">
      <c r="A1212" s="1">
        <v>41532</v>
      </c>
      <c r="B1212" s="40" t="s">
        <v>9</v>
      </c>
      <c r="C1212" s="40" t="s">
        <v>275</v>
      </c>
      <c r="D1212" s="40" t="s">
        <v>98</v>
      </c>
      <c r="E1212" s="40" t="s">
        <v>10</v>
      </c>
      <c r="F1212" s="40">
        <v>0.27</v>
      </c>
      <c r="G1212" s="40">
        <v>10</v>
      </c>
      <c r="H1212" s="40">
        <v>124</v>
      </c>
      <c r="I1212" s="40">
        <v>1.88</v>
      </c>
      <c r="L1212" s="40" t="str">
        <f>IF(LEFT(C1212,1)="[",MID(C1212,2,SEARCH("]",C1212)-2),IF(LEFT(C1212,1)="""",MID(C1212,2,SEARCH("""",C1212,2)-2),C1212))</f>
        <v>fotos Onix</v>
      </c>
      <c r="M1212">
        <f>WEEKNUM(A1212,2)</f>
        <v>37</v>
      </c>
    </row>
    <row r="1213" spans="1:13" x14ac:dyDescent="0.25">
      <c r="A1213" s="1">
        <v>41544</v>
      </c>
      <c r="B1213" s="40" t="s">
        <v>9</v>
      </c>
      <c r="C1213" s="40" t="s">
        <v>275</v>
      </c>
      <c r="D1213" s="40" t="s">
        <v>98</v>
      </c>
      <c r="E1213" s="40" t="s">
        <v>10</v>
      </c>
      <c r="F1213" s="40">
        <v>0.27</v>
      </c>
      <c r="G1213" s="40">
        <v>11</v>
      </c>
      <c r="H1213" s="40">
        <v>112</v>
      </c>
      <c r="I1213" s="40">
        <v>1.87</v>
      </c>
      <c r="L1213" s="40" t="str">
        <f>IF(LEFT(C1213,1)="[",MID(C1213,2,SEARCH("]",C1213)-2),IF(LEFT(C1213,1)="""",MID(C1213,2,SEARCH("""",C1213,2)-2),C1213))</f>
        <v>fotos Onix</v>
      </c>
      <c r="M1213">
        <f>WEEKNUM(A1213,2)</f>
        <v>39</v>
      </c>
    </row>
    <row r="1214" spans="1:13" x14ac:dyDescent="0.25">
      <c r="A1214" s="1">
        <v>41521</v>
      </c>
      <c r="B1214" s="40" t="s">
        <v>9</v>
      </c>
      <c r="C1214" s="40" t="s">
        <v>275</v>
      </c>
      <c r="D1214" s="40" t="s">
        <v>98</v>
      </c>
      <c r="E1214" s="40" t="s">
        <v>10</v>
      </c>
      <c r="F1214" s="40">
        <v>0.27</v>
      </c>
      <c r="G1214" s="40">
        <v>6</v>
      </c>
      <c r="H1214" s="40">
        <v>129</v>
      </c>
      <c r="I1214" s="40">
        <v>0.77</v>
      </c>
      <c r="L1214" s="40" t="str">
        <f>IF(LEFT(C1214,1)="[",MID(C1214,2,SEARCH("]",C1214)-2),IF(LEFT(C1214,1)="""",MID(C1214,2,SEARCH("""",C1214,2)-2),C1214))</f>
        <v>fotos Onix</v>
      </c>
      <c r="M1214">
        <f>WEEKNUM(A1214,2)</f>
        <v>36</v>
      </c>
    </row>
    <row r="1215" spans="1:13" x14ac:dyDescent="0.25">
      <c r="A1215" s="1">
        <v>41522</v>
      </c>
      <c r="B1215" s="40" t="s">
        <v>9</v>
      </c>
      <c r="C1215" s="40" t="s">
        <v>275</v>
      </c>
      <c r="D1215" s="40" t="s">
        <v>98</v>
      </c>
      <c r="E1215" s="40" t="s">
        <v>10</v>
      </c>
      <c r="F1215" s="40">
        <v>0.27</v>
      </c>
      <c r="G1215" s="40">
        <v>8</v>
      </c>
      <c r="H1215" s="40">
        <v>127</v>
      </c>
      <c r="I1215" s="40">
        <v>1.5</v>
      </c>
      <c r="L1215" s="40" t="str">
        <f>IF(LEFT(C1215,1)="[",MID(C1215,2,SEARCH("]",C1215)-2),IF(LEFT(C1215,1)="""",MID(C1215,2,SEARCH("""",C1215,2)-2),C1215))</f>
        <v>fotos Onix</v>
      </c>
      <c r="M1215">
        <f>WEEKNUM(A1215,2)</f>
        <v>36</v>
      </c>
    </row>
    <row r="1216" spans="1:13" x14ac:dyDescent="0.25">
      <c r="A1216" s="1">
        <v>41536</v>
      </c>
      <c r="B1216" s="40" t="s">
        <v>9</v>
      </c>
      <c r="C1216" s="40" t="s">
        <v>275</v>
      </c>
      <c r="D1216" s="40" t="s">
        <v>98</v>
      </c>
      <c r="E1216" s="40" t="s">
        <v>10</v>
      </c>
      <c r="F1216" s="40">
        <v>0.27</v>
      </c>
      <c r="G1216" s="40">
        <v>6</v>
      </c>
      <c r="H1216" s="40">
        <v>121</v>
      </c>
      <c r="I1216" s="40">
        <v>1.1299999999999999</v>
      </c>
      <c r="L1216" s="40" t="str">
        <f>IF(LEFT(C1216,1)="[",MID(C1216,2,SEARCH("]",C1216)-2),IF(LEFT(C1216,1)="""",MID(C1216,2,SEARCH("""",C1216,2)-2),C1216))</f>
        <v>fotos Onix</v>
      </c>
      <c r="M1216">
        <f>WEEKNUM(A1216,2)</f>
        <v>38</v>
      </c>
    </row>
    <row r="1217" spans="1:13" x14ac:dyDescent="0.25">
      <c r="A1217" s="1">
        <v>41514</v>
      </c>
      <c r="B1217" s="40" t="s">
        <v>9</v>
      </c>
      <c r="C1217" s="40" t="s">
        <v>275</v>
      </c>
      <c r="D1217" s="40" t="s">
        <v>98</v>
      </c>
      <c r="E1217" s="40" t="s">
        <v>10</v>
      </c>
      <c r="F1217" s="40">
        <v>0.27</v>
      </c>
      <c r="G1217" s="40">
        <v>8</v>
      </c>
      <c r="H1217" s="40">
        <v>102</v>
      </c>
      <c r="I1217" s="40">
        <v>1.66</v>
      </c>
      <c r="L1217" s="40" t="str">
        <f>IF(LEFT(C1217,1)="[",MID(C1217,2,SEARCH("]",C1217)-2),IF(LEFT(C1217,1)="""",MID(C1217,2,SEARCH("""",C1217,2)-2),C1217))</f>
        <v>fotos Onix</v>
      </c>
      <c r="M1217">
        <f>WEEKNUM(A1217,2)</f>
        <v>35</v>
      </c>
    </row>
    <row r="1218" spans="1:13" x14ac:dyDescent="0.25">
      <c r="A1218" s="1">
        <v>41527</v>
      </c>
      <c r="B1218" s="40" t="s">
        <v>9</v>
      </c>
      <c r="C1218" s="40" t="s">
        <v>275</v>
      </c>
      <c r="D1218" s="40" t="s">
        <v>98</v>
      </c>
      <c r="E1218" s="40" t="s">
        <v>10</v>
      </c>
      <c r="F1218" s="40">
        <v>0.27</v>
      </c>
      <c r="G1218" s="40">
        <v>7</v>
      </c>
      <c r="H1218" s="40">
        <v>138</v>
      </c>
      <c r="I1218" s="40">
        <v>1.66</v>
      </c>
      <c r="L1218" s="40" t="str">
        <f>IF(LEFT(C1218,1)="[",MID(C1218,2,SEARCH("]",C1218)-2),IF(LEFT(C1218,1)="""",MID(C1218,2,SEARCH("""",C1218,2)-2),C1218))</f>
        <v>fotos Onix</v>
      </c>
      <c r="M1218">
        <f>WEEKNUM(A1218,2)</f>
        <v>37</v>
      </c>
    </row>
    <row r="1219" spans="1:13" x14ac:dyDescent="0.25">
      <c r="A1219" s="1">
        <v>41542</v>
      </c>
      <c r="B1219" s="40" t="s">
        <v>9</v>
      </c>
      <c r="C1219" s="40" t="s">
        <v>275</v>
      </c>
      <c r="D1219" s="40" t="s">
        <v>98</v>
      </c>
      <c r="E1219" s="40" t="s">
        <v>10</v>
      </c>
      <c r="F1219" s="40">
        <v>0.27</v>
      </c>
      <c r="G1219" s="40">
        <v>6</v>
      </c>
      <c r="H1219" s="40">
        <v>96</v>
      </c>
      <c r="I1219" s="40">
        <v>0.99</v>
      </c>
      <c r="L1219" s="40" t="str">
        <f>IF(LEFT(C1219,1)="[",MID(C1219,2,SEARCH("]",C1219)-2),IF(LEFT(C1219,1)="""",MID(C1219,2,SEARCH("""",C1219,2)-2),C1219))</f>
        <v>fotos Onix</v>
      </c>
      <c r="M1219">
        <f>WEEKNUM(A1219,2)</f>
        <v>39</v>
      </c>
    </row>
    <row r="1220" spans="1:13" x14ac:dyDescent="0.25">
      <c r="A1220" s="1">
        <v>41534</v>
      </c>
      <c r="B1220" s="40" t="s">
        <v>9</v>
      </c>
      <c r="C1220" s="40" t="s">
        <v>275</v>
      </c>
      <c r="D1220" s="40" t="s">
        <v>98</v>
      </c>
      <c r="E1220" s="40" t="s">
        <v>10</v>
      </c>
      <c r="F1220" s="40">
        <v>0.27</v>
      </c>
      <c r="G1220" s="40">
        <v>8</v>
      </c>
      <c r="H1220" s="40">
        <v>140</v>
      </c>
      <c r="I1220" s="40">
        <v>1.7</v>
      </c>
      <c r="L1220" s="40" t="str">
        <f>IF(LEFT(C1220,1)="[",MID(C1220,2,SEARCH("]",C1220)-2),IF(LEFT(C1220,1)="""",MID(C1220,2,SEARCH("""",C1220,2)-2),C1220))</f>
        <v>fotos Onix</v>
      </c>
      <c r="M1220">
        <f>WEEKNUM(A1220,2)</f>
        <v>38</v>
      </c>
    </row>
    <row r="1221" spans="1:13" x14ac:dyDescent="0.25">
      <c r="A1221" s="1">
        <v>41515</v>
      </c>
      <c r="B1221" s="40" t="s">
        <v>9</v>
      </c>
      <c r="C1221" s="40" t="s">
        <v>275</v>
      </c>
      <c r="D1221" s="40" t="s">
        <v>98</v>
      </c>
      <c r="E1221" s="40" t="s">
        <v>10</v>
      </c>
      <c r="F1221" s="40">
        <v>0.27</v>
      </c>
      <c r="G1221" s="40">
        <v>12</v>
      </c>
      <c r="H1221" s="40">
        <v>131</v>
      </c>
      <c r="I1221" s="40">
        <v>1.91</v>
      </c>
      <c r="L1221" s="40" t="str">
        <f>IF(LEFT(C1221,1)="[",MID(C1221,2,SEARCH("]",C1221)-2),IF(LEFT(C1221,1)="""",MID(C1221,2,SEARCH("""",C1221,2)-2),C1221))</f>
        <v>fotos Onix</v>
      </c>
      <c r="M1221">
        <f>WEEKNUM(A1221,2)</f>
        <v>35</v>
      </c>
    </row>
    <row r="1222" spans="1:13" x14ac:dyDescent="0.25">
      <c r="A1222" s="1">
        <v>41530</v>
      </c>
      <c r="B1222" s="40" t="s">
        <v>9</v>
      </c>
      <c r="C1222" s="40" t="s">
        <v>275</v>
      </c>
      <c r="D1222" s="40" t="s">
        <v>98</v>
      </c>
      <c r="E1222" s="40" t="s">
        <v>10</v>
      </c>
      <c r="F1222" s="40">
        <v>0.27</v>
      </c>
      <c r="G1222" s="40">
        <v>5</v>
      </c>
      <c r="H1222" s="40">
        <v>120</v>
      </c>
      <c r="I1222" s="40">
        <v>0.71</v>
      </c>
      <c r="L1222" s="40" t="str">
        <f>IF(LEFT(C1222,1)="[",MID(C1222,2,SEARCH("]",C1222)-2),IF(LEFT(C1222,1)="""",MID(C1222,2,SEARCH("""",C1222,2)-2),C1222))</f>
        <v>fotos Onix</v>
      </c>
      <c r="M1222">
        <f>WEEKNUM(A1222,2)</f>
        <v>37</v>
      </c>
    </row>
    <row r="1223" spans="1:13" x14ac:dyDescent="0.25">
      <c r="A1223" s="1">
        <v>41543</v>
      </c>
      <c r="B1223" s="40" t="s">
        <v>9</v>
      </c>
      <c r="C1223" s="40" t="s">
        <v>275</v>
      </c>
      <c r="D1223" s="40" t="s">
        <v>98</v>
      </c>
      <c r="E1223" s="40" t="s">
        <v>10</v>
      </c>
      <c r="F1223" s="40">
        <v>0.27</v>
      </c>
      <c r="G1223" s="40">
        <v>3</v>
      </c>
      <c r="H1223" s="40">
        <v>109</v>
      </c>
      <c r="I1223" s="40">
        <v>0.61</v>
      </c>
      <c r="L1223" s="40" t="str">
        <f>IF(LEFT(C1223,1)="[",MID(C1223,2,SEARCH("]",C1223)-2),IF(LEFT(C1223,1)="""",MID(C1223,2,SEARCH("""",C1223,2)-2),C1223))</f>
        <v>fotos Onix</v>
      </c>
      <c r="M1223">
        <f>WEEKNUM(A1223,2)</f>
        <v>39</v>
      </c>
    </row>
    <row r="1224" spans="1:13" x14ac:dyDescent="0.25">
      <c r="A1224" s="1">
        <v>41537</v>
      </c>
      <c r="B1224" s="40" t="s">
        <v>9</v>
      </c>
      <c r="C1224" s="40" t="s">
        <v>275</v>
      </c>
      <c r="D1224" s="40" t="s">
        <v>98</v>
      </c>
      <c r="E1224" s="40" t="s">
        <v>10</v>
      </c>
      <c r="F1224" s="40">
        <v>0.27</v>
      </c>
      <c r="G1224" s="40">
        <v>6</v>
      </c>
      <c r="H1224" s="40">
        <v>112</v>
      </c>
      <c r="I1224" s="40">
        <v>1.23</v>
      </c>
      <c r="L1224" s="40" t="str">
        <f>IF(LEFT(C1224,1)="[",MID(C1224,2,SEARCH("]",C1224)-2),IF(LEFT(C1224,1)="""",MID(C1224,2,SEARCH("""",C1224,2)-2),C1224))</f>
        <v>fotos Onix</v>
      </c>
      <c r="M1224">
        <f>WEEKNUM(A1224,2)</f>
        <v>38</v>
      </c>
    </row>
    <row r="1225" spans="1:13" x14ac:dyDescent="0.25">
      <c r="A1225" s="1">
        <v>41540</v>
      </c>
      <c r="B1225" s="40" t="s">
        <v>9</v>
      </c>
      <c r="C1225" s="40" t="s">
        <v>275</v>
      </c>
      <c r="D1225" s="40" t="s">
        <v>98</v>
      </c>
      <c r="E1225" s="40" t="s">
        <v>10</v>
      </c>
      <c r="F1225" s="40">
        <v>0.27</v>
      </c>
      <c r="G1225" s="40">
        <v>8</v>
      </c>
      <c r="H1225" s="40">
        <v>102</v>
      </c>
      <c r="I1225" s="40">
        <v>1.06</v>
      </c>
      <c r="L1225" s="40" t="str">
        <f>IF(LEFT(C1225,1)="[",MID(C1225,2,SEARCH("]",C1225)-2),IF(LEFT(C1225,1)="""",MID(C1225,2,SEARCH("""",C1225,2)-2),C1225))</f>
        <v>fotos Onix</v>
      </c>
      <c r="M1225">
        <f>WEEKNUM(A1225,2)</f>
        <v>39</v>
      </c>
    </row>
    <row r="1226" spans="1:13" x14ac:dyDescent="0.25">
      <c r="A1226" s="1">
        <v>41525</v>
      </c>
      <c r="B1226" s="40" t="s">
        <v>9</v>
      </c>
      <c r="C1226" s="40" t="s">
        <v>275</v>
      </c>
      <c r="D1226" s="40" t="s">
        <v>98</v>
      </c>
      <c r="E1226" s="40" t="s">
        <v>10</v>
      </c>
      <c r="F1226" s="40">
        <v>0.27</v>
      </c>
      <c r="G1226" s="40">
        <v>7</v>
      </c>
      <c r="H1226" s="40">
        <v>150</v>
      </c>
      <c r="I1226" s="40">
        <v>1.18</v>
      </c>
      <c r="L1226" s="40" t="str">
        <f>IF(LEFT(C1226,1)="[",MID(C1226,2,SEARCH("]",C1226)-2),IF(LEFT(C1226,1)="""",MID(C1226,2,SEARCH("""",C1226,2)-2),C1226))</f>
        <v>fotos Onix</v>
      </c>
      <c r="M1226">
        <f>WEEKNUM(A1226,2)</f>
        <v>36</v>
      </c>
    </row>
    <row r="1227" spans="1:13" x14ac:dyDescent="0.25">
      <c r="A1227" s="1">
        <v>41523</v>
      </c>
      <c r="B1227" s="40" t="s">
        <v>9</v>
      </c>
      <c r="C1227" s="40" t="s">
        <v>275</v>
      </c>
      <c r="D1227" s="40" t="s">
        <v>98</v>
      </c>
      <c r="E1227" s="40" t="s">
        <v>10</v>
      </c>
      <c r="F1227" s="40">
        <v>0.27</v>
      </c>
      <c r="G1227" s="40">
        <v>10</v>
      </c>
      <c r="H1227" s="40">
        <v>101</v>
      </c>
      <c r="I1227" s="40">
        <v>1.76</v>
      </c>
      <c r="L1227" s="40" t="str">
        <f>IF(LEFT(C1227,1)="[",MID(C1227,2,SEARCH("]",C1227)-2),IF(LEFT(C1227,1)="""",MID(C1227,2,SEARCH("""",C1227,2)-2),C1227))</f>
        <v>fotos Onix</v>
      </c>
      <c r="M1227">
        <f>WEEKNUM(A1227,2)</f>
        <v>36</v>
      </c>
    </row>
    <row r="1228" spans="1:13" x14ac:dyDescent="0.25">
      <c r="A1228" s="1">
        <v>41541</v>
      </c>
      <c r="B1228" s="40" t="s">
        <v>9</v>
      </c>
      <c r="C1228" s="40" t="s">
        <v>275</v>
      </c>
      <c r="D1228" s="40" t="s">
        <v>98</v>
      </c>
      <c r="E1228" s="40" t="s">
        <v>10</v>
      </c>
      <c r="F1228" s="40">
        <v>0.27</v>
      </c>
      <c r="G1228" s="40">
        <v>6</v>
      </c>
      <c r="H1228" s="40">
        <v>113</v>
      </c>
      <c r="I1228" s="40">
        <v>1.04</v>
      </c>
      <c r="L1228" s="40" t="str">
        <f>IF(LEFT(C1228,1)="[",MID(C1228,2,SEARCH("]",C1228)-2),IF(LEFT(C1228,1)="""",MID(C1228,2,SEARCH("""",C1228,2)-2),C1228))</f>
        <v>fotos Onix</v>
      </c>
      <c r="M1228">
        <f>WEEKNUM(A1228,2)</f>
        <v>39</v>
      </c>
    </row>
    <row r="1229" spans="1:13" x14ac:dyDescent="0.25">
      <c r="A1229" s="1">
        <v>41533</v>
      </c>
      <c r="B1229" s="40" t="s">
        <v>9</v>
      </c>
      <c r="C1229" s="40" t="s">
        <v>275</v>
      </c>
      <c r="D1229" s="40" t="s">
        <v>98</v>
      </c>
      <c r="E1229" s="40" t="s">
        <v>10</v>
      </c>
      <c r="F1229" s="40">
        <v>0.27</v>
      </c>
      <c r="G1229" s="40">
        <v>6</v>
      </c>
      <c r="H1229" s="40">
        <v>143</v>
      </c>
      <c r="I1229" s="40">
        <v>1.0900000000000001</v>
      </c>
      <c r="L1229" s="40" t="str">
        <f>IF(LEFT(C1229,1)="[",MID(C1229,2,SEARCH("]",C1229)-2),IF(LEFT(C1229,1)="""",MID(C1229,2,SEARCH("""",C1229,2)-2),C1229))</f>
        <v>fotos Onix</v>
      </c>
      <c r="M1229">
        <f>WEEKNUM(A1229,2)</f>
        <v>38</v>
      </c>
    </row>
    <row r="1230" spans="1:13" x14ac:dyDescent="0.25">
      <c r="A1230" s="1">
        <v>41526</v>
      </c>
      <c r="B1230" s="40" t="s">
        <v>9</v>
      </c>
      <c r="C1230" s="40" t="s">
        <v>275</v>
      </c>
      <c r="D1230" s="40" t="s">
        <v>98</v>
      </c>
      <c r="E1230" s="40" t="s">
        <v>10</v>
      </c>
      <c r="F1230" s="40">
        <v>0.27</v>
      </c>
      <c r="G1230" s="40">
        <v>6</v>
      </c>
      <c r="H1230" s="40">
        <v>148</v>
      </c>
      <c r="I1230" s="40">
        <v>1.04</v>
      </c>
      <c r="L1230" s="40" t="str">
        <f>IF(LEFT(C1230,1)="[",MID(C1230,2,SEARCH("]",C1230)-2),IF(LEFT(C1230,1)="""",MID(C1230,2,SEARCH("""",C1230,2)-2),C1230))</f>
        <v>fotos Onix</v>
      </c>
      <c r="M1230">
        <f>WEEKNUM(A1230,2)</f>
        <v>37</v>
      </c>
    </row>
    <row r="1231" spans="1:13" x14ac:dyDescent="0.25">
      <c r="A1231" s="1">
        <v>41528</v>
      </c>
      <c r="B1231" s="40" t="s">
        <v>9</v>
      </c>
      <c r="C1231" s="40" t="s">
        <v>275</v>
      </c>
      <c r="D1231" s="40" t="s">
        <v>98</v>
      </c>
      <c r="E1231" s="40" t="s">
        <v>10</v>
      </c>
      <c r="F1231" s="40">
        <v>0.27</v>
      </c>
      <c r="G1231" s="40">
        <v>10</v>
      </c>
      <c r="H1231" s="40">
        <v>101</v>
      </c>
      <c r="I1231" s="40">
        <v>1.74</v>
      </c>
      <c r="L1231" s="40" t="str">
        <f>IF(LEFT(C1231,1)="[",MID(C1231,2,SEARCH("]",C1231)-2),IF(LEFT(C1231,1)="""",MID(C1231,2,SEARCH("""",C1231,2)-2),C1231))</f>
        <v>fotos Onix</v>
      </c>
      <c r="M1231">
        <f>WEEKNUM(A1231,2)</f>
        <v>37</v>
      </c>
    </row>
    <row r="1232" spans="1:13" x14ac:dyDescent="0.25">
      <c r="A1232" s="1">
        <v>41546</v>
      </c>
      <c r="B1232" s="40" t="s">
        <v>9</v>
      </c>
      <c r="C1232" s="40" t="s">
        <v>275</v>
      </c>
      <c r="D1232" s="40" t="s">
        <v>98</v>
      </c>
      <c r="E1232" s="40" t="s">
        <v>10</v>
      </c>
      <c r="F1232" s="40">
        <v>0.27</v>
      </c>
      <c r="G1232" s="40">
        <v>11</v>
      </c>
      <c r="H1232" s="40">
        <v>134</v>
      </c>
      <c r="I1232" s="40">
        <v>1.63</v>
      </c>
      <c r="L1232" s="40" t="str">
        <f>IF(LEFT(C1232,1)="[",MID(C1232,2,SEARCH("]",C1232)-2),IF(LEFT(C1232,1)="""",MID(C1232,2,SEARCH("""",C1232,2)-2),C1232))</f>
        <v>fotos Onix</v>
      </c>
      <c r="M1232">
        <f>WEEKNUM(A1232,2)</f>
        <v>39</v>
      </c>
    </row>
    <row r="1233" spans="1:13" x14ac:dyDescent="0.25">
      <c r="A1233" s="1">
        <v>41539</v>
      </c>
      <c r="B1233" s="40" t="s">
        <v>9</v>
      </c>
      <c r="C1233" s="40" t="s">
        <v>275</v>
      </c>
      <c r="D1233" s="40" t="s">
        <v>98</v>
      </c>
      <c r="E1233" s="40" t="s">
        <v>10</v>
      </c>
      <c r="F1233" s="40">
        <v>0.27</v>
      </c>
      <c r="G1233" s="40">
        <v>10</v>
      </c>
      <c r="H1233" s="40">
        <v>122</v>
      </c>
      <c r="I1233" s="40">
        <v>1.74</v>
      </c>
      <c r="L1233" s="40" t="str">
        <f>IF(LEFT(C1233,1)="[",MID(C1233,2,SEARCH("]",C1233)-2),IF(LEFT(C1233,1)="""",MID(C1233,2,SEARCH("""",C1233,2)-2),C1233))</f>
        <v>fotos Onix</v>
      </c>
      <c r="M1233">
        <f>WEEKNUM(A1233,2)</f>
        <v>38</v>
      </c>
    </row>
    <row r="1234" spans="1:13" x14ac:dyDescent="0.25">
      <c r="A1234" s="1">
        <v>41517</v>
      </c>
      <c r="B1234" s="40" t="s">
        <v>9</v>
      </c>
      <c r="C1234" s="40" t="s">
        <v>275</v>
      </c>
      <c r="D1234" s="40" t="s">
        <v>98</v>
      </c>
      <c r="E1234" s="40" t="s">
        <v>10</v>
      </c>
      <c r="F1234" s="40">
        <v>0.27</v>
      </c>
      <c r="G1234" s="40">
        <v>10</v>
      </c>
      <c r="H1234" s="40">
        <v>160</v>
      </c>
      <c r="I1234" s="40">
        <v>2.04</v>
      </c>
      <c r="L1234" s="40" t="str">
        <f>IF(LEFT(C1234,1)="[",MID(C1234,2,SEARCH("]",C1234)-2),IF(LEFT(C1234,1)="""",MID(C1234,2,SEARCH("""",C1234,2)-2),C1234))</f>
        <v>fotos Onix</v>
      </c>
      <c r="M1234">
        <f>WEEKNUM(A1234,2)</f>
        <v>35</v>
      </c>
    </row>
    <row r="1235" spans="1:13" x14ac:dyDescent="0.25">
      <c r="A1235" s="1">
        <v>41545</v>
      </c>
      <c r="B1235" s="40" t="s">
        <v>9</v>
      </c>
      <c r="C1235" s="40" t="s">
        <v>275</v>
      </c>
      <c r="D1235" s="40" t="s">
        <v>98</v>
      </c>
      <c r="E1235" s="40" t="s">
        <v>10</v>
      </c>
      <c r="F1235" s="40">
        <v>0.27</v>
      </c>
      <c r="G1235" s="40">
        <v>10</v>
      </c>
      <c r="H1235" s="40">
        <v>103</v>
      </c>
      <c r="I1235" s="40">
        <v>1.95</v>
      </c>
      <c r="L1235" s="40" t="str">
        <f>IF(LEFT(C1235,1)="[",MID(C1235,2,SEARCH("]",C1235)-2),IF(LEFT(C1235,1)="""",MID(C1235,2,SEARCH("""",C1235,2)-2),C1235))</f>
        <v>fotos Onix</v>
      </c>
      <c r="M1235">
        <f>WEEKNUM(A1235,2)</f>
        <v>39</v>
      </c>
    </row>
    <row r="1236" spans="1:13" x14ac:dyDescent="0.25">
      <c r="A1236" s="1">
        <v>41519</v>
      </c>
      <c r="B1236" s="40" t="s">
        <v>9</v>
      </c>
      <c r="C1236" s="40" t="s">
        <v>275</v>
      </c>
      <c r="D1236" s="40" t="s">
        <v>98</v>
      </c>
      <c r="E1236" s="40" t="s">
        <v>10</v>
      </c>
      <c r="F1236" s="40">
        <v>0.27</v>
      </c>
      <c r="G1236" s="40">
        <v>7</v>
      </c>
      <c r="H1236" s="40">
        <v>147</v>
      </c>
      <c r="I1236" s="40">
        <v>1.27</v>
      </c>
      <c r="L1236" s="40" t="str">
        <f>IF(LEFT(C1236,1)="[",MID(C1236,2,SEARCH("]",C1236)-2),IF(LEFT(C1236,1)="""",MID(C1236,2,SEARCH("""",C1236,2)-2),C1236))</f>
        <v>fotos Onix</v>
      </c>
      <c r="M1236">
        <f>WEEKNUM(A1236,2)</f>
        <v>36</v>
      </c>
    </row>
    <row r="1237" spans="1:13" x14ac:dyDescent="0.25">
      <c r="A1237" s="1">
        <v>41524</v>
      </c>
      <c r="B1237" s="40" t="s">
        <v>9</v>
      </c>
      <c r="C1237" s="40" t="s">
        <v>275</v>
      </c>
      <c r="D1237" s="40" t="s">
        <v>98</v>
      </c>
      <c r="E1237" s="40" t="s">
        <v>10</v>
      </c>
      <c r="F1237" s="40">
        <v>0.27</v>
      </c>
      <c r="G1237" s="40">
        <v>9</v>
      </c>
      <c r="H1237" s="40">
        <v>115</v>
      </c>
      <c r="I1237" s="40">
        <v>1.68</v>
      </c>
      <c r="L1237" s="40" t="str">
        <f>IF(LEFT(C1237,1)="[",MID(C1237,2,SEARCH("]",C1237)-2),IF(LEFT(C1237,1)="""",MID(C1237,2,SEARCH("""",C1237,2)-2),C1237))</f>
        <v>fotos Onix</v>
      </c>
      <c r="M1237">
        <f>WEEKNUM(A1237,2)</f>
        <v>36</v>
      </c>
    </row>
    <row r="1238" spans="1:13" x14ac:dyDescent="0.25">
      <c r="A1238" s="1">
        <v>41518</v>
      </c>
      <c r="B1238" s="40" t="s">
        <v>9</v>
      </c>
      <c r="C1238" s="40" t="s">
        <v>275</v>
      </c>
      <c r="D1238" s="40" t="s">
        <v>98</v>
      </c>
      <c r="E1238" s="40" t="s">
        <v>10</v>
      </c>
      <c r="F1238" s="40">
        <v>0.27</v>
      </c>
      <c r="G1238" s="40">
        <v>3</v>
      </c>
      <c r="H1238" s="40">
        <v>145</v>
      </c>
      <c r="I1238" s="40">
        <v>0.56000000000000005</v>
      </c>
      <c r="L1238" s="40" t="str">
        <f>IF(LEFT(C1238,1)="[",MID(C1238,2,SEARCH("]",C1238)-2),IF(LEFT(C1238,1)="""",MID(C1238,2,SEARCH("""",C1238,2)-2),C1238))</f>
        <v>fotos Onix</v>
      </c>
      <c r="M1238">
        <f>WEEKNUM(A1238,2)</f>
        <v>35</v>
      </c>
    </row>
    <row r="1239" spans="1:13" x14ac:dyDescent="0.25">
      <c r="A1239" s="1">
        <v>41516</v>
      </c>
      <c r="B1239" s="40" t="s">
        <v>9</v>
      </c>
      <c r="C1239" s="40" t="s">
        <v>275</v>
      </c>
      <c r="D1239" s="40" t="s">
        <v>98</v>
      </c>
      <c r="E1239" s="40" t="s">
        <v>10</v>
      </c>
      <c r="F1239" s="40">
        <v>0.27</v>
      </c>
      <c r="G1239" s="40">
        <v>9</v>
      </c>
      <c r="H1239" s="40">
        <v>136</v>
      </c>
      <c r="I1239" s="40">
        <v>1.7</v>
      </c>
      <c r="L1239" s="40" t="str">
        <f>IF(LEFT(C1239,1)="[",MID(C1239,2,SEARCH("]",C1239)-2),IF(LEFT(C1239,1)="""",MID(C1239,2,SEARCH("""",C1239,2)-2),C1239))</f>
        <v>fotos Onix</v>
      </c>
      <c r="M1239">
        <f>WEEKNUM(A1239,2)</f>
        <v>35</v>
      </c>
    </row>
    <row r="1240" spans="1:13" x14ac:dyDescent="0.25">
      <c r="A1240" s="1">
        <v>41520</v>
      </c>
      <c r="B1240" s="40" t="s">
        <v>9</v>
      </c>
      <c r="C1240" s="40" t="s">
        <v>275</v>
      </c>
      <c r="D1240" s="40" t="s">
        <v>98</v>
      </c>
      <c r="E1240" s="40" t="s">
        <v>10</v>
      </c>
      <c r="F1240" s="40">
        <v>0.27</v>
      </c>
      <c r="G1240" s="40">
        <v>6</v>
      </c>
      <c r="H1240" s="40">
        <v>108</v>
      </c>
      <c r="I1240" s="40">
        <v>1.1499999999999999</v>
      </c>
      <c r="L1240" s="40" t="str">
        <f>IF(LEFT(C1240,1)="[",MID(C1240,2,SEARCH("]",C1240)-2),IF(LEFT(C1240,1)="""",MID(C1240,2,SEARCH("""",C1240,2)-2),C1240))</f>
        <v>fotos Onix</v>
      </c>
      <c r="M1240">
        <f>WEEKNUM(A1240,2)</f>
        <v>36</v>
      </c>
    </row>
    <row r="1241" spans="1:13" x14ac:dyDescent="0.25">
      <c r="A1241" s="1">
        <v>41529</v>
      </c>
      <c r="B1241" s="40" t="s">
        <v>9</v>
      </c>
      <c r="C1241" s="40" t="s">
        <v>275</v>
      </c>
      <c r="D1241" s="40" t="s">
        <v>98</v>
      </c>
      <c r="E1241" s="40" t="s">
        <v>10</v>
      </c>
      <c r="F1241" s="40">
        <v>0.27</v>
      </c>
      <c r="G1241" s="40">
        <v>12</v>
      </c>
      <c r="H1241" s="40">
        <v>108</v>
      </c>
      <c r="I1241" s="40">
        <v>2.1</v>
      </c>
      <c r="L1241" s="40" t="str">
        <f>IF(LEFT(C1241,1)="[",MID(C1241,2,SEARCH("]",C1241)-2),IF(LEFT(C1241,1)="""",MID(C1241,2,SEARCH("""",C1241,2)-2),C1241))</f>
        <v>fotos Onix</v>
      </c>
      <c r="M1241">
        <f>WEEKNUM(A1241,2)</f>
        <v>37</v>
      </c>
    </row>
    <row r="1242" spans="1:13" x14ac:dyDescent="0.25">
      <c r="A1242" s="1">
        <v>41533</v>
      </c>
      <c r="B1242" s="40" t="s">
        <v>9</v>
      </c>
      <c r="C1242" s="40" t="s">
        <v>270</v>
      </c>
      <c r="D1242" s="40" t="s">
        <v>98</v>
      </c>
      <c r="E1242" s="40" t="s">
        <v>10</v>
      </c>
      <c r="F1242" s="40">
        <v>0.8</v>
      </c>
      <c r="G1242" s="40">
        <v>0</v>
      </c>
      <c r="H1242" s="40">
        <v>3</v>
      </c>
      <c r="I1242" s="40">
        <v>0</v>
      </c>
      <c r="L1242" s="40" t="str">
        <f>IF(LEFT(C1242,1)="[",MID(C1242,2,SEARCH("]",C1242)-2),IF(LEFT(C1242,1)="""",MID(C1242,2,SEARCH("""",C1242,2)-2),C1242))</f>
        <v>fotos onix 2012</v>
      </c>
      <c r="M1242">
        <f>WEEKNUM(A1242,2)</f>
        <v>38</v>
      </c>
    </row>
    <row r="1243" spans="1:13" x14ac:dyDescent="0.25">
      <c r="A1243" s="1">
        <v>41526</v>
      </c>
      <c r="B1243" s="40" t="s">
        <v>9</v>
      </c>
      <c r="C1243" s="40" t="s">
        <v>270</v>
      </c>
      <c r="D1243" s="40" t="s">
        <v>98</v>
      </c>
      <c r="E1243" s="40" t="s">
        <v>10</v>
      </c>
      <c r="F1243" s="40">
        <v>0.8</v>
      </c>
      <c r="G1243" s="40">
        <v>0</v>
      </c>
      <c r="H1243" s="40">
        <v>10</v>
      </c>
      <c r="I1243" s="40">
        <v>0</v>
      </c>
      <c r="L1243" s="40" t="str">
        <f>IF(LEFT(C1243,1)="[",MID(C1243,2,SEARCH("]",C1243)-2),IF(LEFT(C1243,1)="""",MID(C1243,2,SEARCH("""",C1243,2)-2),C1243))</f>
        <v>fotos onix 2012</v>
      </c>
      <c r="M1243">
        <f>WEEKNUM(A1243,2)</f>
        <v>37</v>
      </c>
    </row>
    <row r="1244" spans="1:13" x14ac:dyDescent="0.25">
      <c r="A1244" s="1">
        <v>41524</v>
      </c>
      <c r="B1244" s="40" t="s">
        <v>9</v>
      </c>
      <c r="C1244" s="40" t="s">
        <v>270</v>
      </c>
      <c r="D1244" s="40" t="s">
        <v>98</v>
      </c>
      <c r="E1244" s="40" t="s">
        <v>10</v>
      </c>
      <c r="F1244" s="40">
        <v>0.8</v>
      </c>
      <c r="G1244" s="40">
        <v>0</v>
      </c>
      <c r="H1244" s="40">
        <v>4</v>
      </c>
      <c r="I1244" s="40">
        <v>0</v>
      </c>
      <c r="L1244" s="40" t="str">
        <f>IF(LEFT(C1244,1)="[",MID(C1244,2,SEARCH("]",C1244)-2),IF(LEFT(C1244,1)="""",MID(C1244,2,SEARCH("""",C1244,2)-2),C1244))</f>
        <v>fotos onix 2012</v>
      </c>
      <c r="M1244">
        <f>WEEKNUM(A1244,2)</f>
        <v>36</v>
      </c>
    </row>
    <row r="1245" spans="1:13" x14ac:dyDescent="0.25">
      <c r="A1245" s="1">
        <v>41542</v>
      </c>
      <c r="B1245" s="40" t="s">
        <v>9</v>
      </c>
      <c r="C1245" s="40" t="s">
        <v>270</v>
      </c>
      <c r="D1245" s="40" t="s">
        <v>98</v>
      </c>
      <c r="E1245" s="40" t="s">
        <v>10</v>
      </c>
      <c r="F1245" s="40">
        <v>0.8</v>
      </c>
      <c r="G1245" s="40">
        <v>0</v>
      </c>
      <c r="H1245" s="40">
        <v>2</v>
      </c>
      <c r="I1245" s="40">
        <v>0</v>
      </c>
      <c r="L1245" s="40" t="str">
        <f>IF(LEFT(C1245,1)="[",MID(C1245,2,SEARCH("]",C1245)-2),IF(LEFT(C1245,1)="""",MID(C1245,2,SEARCH("""",C1245,2)-2),C1245))</f>
        <v>fotos onix 2012</v>
      </c>
      <c r="M1245">
        <f>WEEKNUM(A1245,2)</f>
        <v>39</v>
      </c>
    </row>
    <row r="1246" spans="1:13" x14ac:dyDescent="0.25">
      <c r="A1246" s="1">
        <v>41527</v>
      </c>
      <c r="B1246" s="40" t="s">
        <v>9</v>
      </c>
      <c r="C1246" s="40" t="s">
        <v>270</v>
      </c>
      <c r="D1246" s="40" t="s">
        <v>98</v>
      </c>
      <c r="E1246" s="40" t="s">
        <v>10</v>
      </c>
      <c r="F1246" s="40">
        <v>0.8</v>
      </c>
      <c r="G1246" s="40">
        <v>0</v>
      </c>
      <c r="H1246" s="40">
        <v>4</v>
      </c>
      <c r="I1246" s="40">
        <v>0</v>
      </c>
      <c r="L1246" s="40" t="str">
        <f>IF(LEFT(C1246,1)="[",MID(C1246,2,SEARCH("]",C1246)-2),IF(LEFT(C1246,1)="""",MID(C1246,2,SEARCH("""",C1246,2)-2),C1246))</f>
        <v>fotos onix 2012</v>
      </c>
      <c r="M1246">
        <f>WEEKNUM(A1246,2)</f>
        <v>37</v>
      </c>
    </row>
    <row r="1247" spans="1:13" x14ac:dyDescent="0.25">
      <c r="A1247" s="1">
        <v>41532</v>
      </c>
      <c r="B1247" s="40" t="s">
        <v>9</v>
      </c>
      <c r="C1247" s="40" t="s">
        <v>270</v>
      </c>
      <c r="D1247" s="40" t="s">
        <v>98</v>
      </c>
      <c r="E1247" s="40" t="s">
        <v>10</v>
      </c>
      <c r="F1247" s="40">
        <v>0.8</v>
      </c>
      <c r="G1247" s="40">
        <v>0</v>
      </c>
      <c r="H1247" s="40">
        <v>3</v>
      </c>
      <c r="I1247" s="40">
        <v>0</v>
      </c>
      <c r="L1247" s="40" t="str">
        <f>IF(LEFT(C1247,1)="[",MID(C1247,2,SEARCH("]",C1247)-2),IF(LEFT(C1247,1)="""",MID(C1247,2,SEARCH("""",C1247,2)-2),C1247))</f>
        <v>fotos onix 2012</v>
      </c>
      <c r="M1247">
        <f>WEEKNUM(A1247,2)</f>
        <v>37</v>
      </c>
    </row>
    <row r="1248" spans="1:13" x14ac:dyDescent="0.25">
      <c r="A1248" s="1">
        <v>41525</v>
      </c>
      <c r="B1248" s="40" t="s">
        <v>9</v>
      </c>
      <c r="C1248" s="40" t="s">
        <v>270</v>
      </c>
      <c r="D1248" s="40" t="s">
        <v>98</v>
      </c>
      <c r="E1248" s="40" t="s">
        <v>10</v>
      </c>
      <c r="F1248" s="40">
        <v>0.8</v>
      </c>
      <c r="G1248" s="40">
        <v>0</v>
      </c>
      <c r="H1248" s="40">
        <v>2</v>
      </c>
      <c r="I1248" s="40">
        <v>0</v>
      </c>
      <c r="L1248" s="40" t="str">
        <f>IF(LEFT(C1248,1)="[",MID(C1248,2,SEARCH("]",C1248)-2),IF(LEFT(C1248,1)="""",MID(C1248,2,SEARCH("""",C1248,2)-2),C1248))</f>
        <v>fotos onix 2012</v>
      </c>
      <c r="M1248">
        <f>WEEKNUM(A1248,2)</f>
        <v>36</v>
      </c>
    </row>
    <row r="1249" spans="1:13" x14ac:dyDescent="0.25">
      <c r="A1249" s="1">
        <v>41517</v>
      </c>
      <c r="B1249" s="40" t="s">
        <v>9</v>
      </c>
      <c r="C1249" s="40" t="s">
        <v>270</v>
      </c>
      <c r="D1249" s="40" t="s">
        <v>98</v>
      </c>
      <c r="E1249" s="40" t="s">
        <v>10</v>
      </c>
      <c r="F1249" s="40">
        <v>0.8</v>
      </c>
      <c r="G1249" s="40">
        <v>1</v>
      </c>
      <c r="H1249" s="40">
        <v>13</v>
      </c>
      <c r="I1249" s="40">
        <v>0.27</v>
      </c>
      <c r="L1249" s="40" t="str">
        <f>IF(LEFT(C1249,1)="[",MID(C1249,2,SEARCH("]",C1249)-2),IF(LEFT(C1249,1)="""",MID(C1249,2,SEARCH("""",C1249,2)-2),C1249))</f>
        <v>fotos onix 2012</v>
      </c>
      <c r="M1249">
        <f>WEEKNUM(A1249,2)</f>
        <v>35</v>
      </c>
    </row>
    <row r="1250" spans="1:13" x14ac:dyDescent="0.25">
      <c r="A1250" s="1">
        <v>41541</v>
      </c>
      <c r="B1250" s="40" t="s">
        <v>9</v>
      </c>
      <c r="C1250" s="40" t="s">
        <v>270</v>
      </c>
      <c r="D1250" s="40" t="s">
        <v>98</v>
      </c>
      <c r="E1250" s="40" t="s">
        <v>10</v>
      </c>
      <c r="F1250" s="40">
        <v>0.8</v>
      </c>
      <c r="G1250" s="40">
        <v>1</v>
      </c>
      <c r="H1250" s="40">
        <v>4</v>
      </c>
      <c r="I1250" s="40">
        <v>0.11</v>
      </c>
      <c r="L1250" s="40" t="str">
        <f>IF(LEFT(C1250,1)="[",MID(C1250,2,SEARCH("]",C1250)-2),IF(LEFT(C1250,1)="""",MID(C1250,2,SEARCH("""",C1250,2)-2),C1250))</f>
        <v>fotos onix 2012</v>
      </c>
      <c r="M1250">
        <f>WEEKNUM(A1250,2)</f>
        <v>39</v>
      </c>
    </row>
    <row r="1251" spans="1:13" x14ac:dyDescent="0.25">
      <c r="A1251" s="1">
        <v>41519</v>
      </c>
      <c r="B1251" s="40" t="s">
        <v>9</v>
      </c>
      <c r="C1251" s="40" t="s">
        <v>270</v>
      </c>
      <c r="D1251" s="40" t="s">
        <v>98</v>
      </c>
      <c r="E1251" s="40" t="s">
        <v>10</v>
      </c>
      <c r="F1251" s="40">
        <v>0.8</v>
      </c>
      <c r="G1251" s="40">
        <v>0</v>
      </c>
      <c r="H1251" s="40">
        <v>6</v>
      </c>
      <c r="I1251" s="40">
        <v>0</v>
      </c>
      <c r="L1251" s="40" t="str">
        <f>IF(LEFT(C1251,1)="[",MID(C1251,2,SEARCH("]",C1251)-2),IF(LEFT(C1251,1)="""",MID(C1251,2,SEARCH("""",C1251,2)-2),C1251))</f>
        <v>fotos onix 2012</v>
      </c>
      <c r="M1251">
        <f>WEEKNUM(A1251,2)</f>
        <v>36</v>
      </c>
    </row>
    <row r="1252" spans="1:13" x14ac:dyDescent="0.25">
      <c r="A1252" s="1">
        <v>41529</v>
      </c>
      <c r="B1252" s="40" t="s">
        <v>9</v>
      </c>
      <c r="C1252" s="40" t="s">
        <v>270</v>
      </c>
      <c r="D1252" s="40" t="s">
        <v>98</v>
      </c>
      <c r="E1252" s="40" t="s">
        <v>10</v>
      </c>
      <c r="F1252" s="40">
        <v>0.8</v>
      </c>
      <c r="G1252" s="40">
        <v>0</v>
      </c>
      <c r="H1252" s="40">
        <v>6</v>
      </c>
      <c r="I1252" s="40">
        <v>0</v>
      </c>
      <c r="L1252" s="40" t="str">
        <f>IF(LEFT(C1252,1)="[",MID(C1252,2,SEARCH("]",C1252)-2),IF(LEFT(C1252,1)="""",MID(C1252,2,SEARCH("""",C1252,2)-2),C1252))</f>
        <v>fotos onix 2012</v>
      </c>
      <c r="M1252">
        <f>WEEKNUM(A1252,2)</f>
        <v>37</v>
      </c>
    </row>
    <row r="1253" spans="1:13" x14ac:dyDescent="0.25">
      <c r="A1253" s="1">
        <v>41514</v>
      </c>
      <c r="B1253" s="40" t="s">
        <v>9</v>
      </c>
      <c r="C1253" s="40" t="s">
        <v>270</v>
      </c>
      <c r="D1253" s="40" t="s">
        <v>98</v>
      </c>
      <c r="E1253" s="40" t="s">
        <v>10</v>
      </c>
      <c r="F1253" s="40">
        <v>0.8</v>
      </c>
      <c r="G1253" s="40">
        <v>1</v>
      </c>
      <c r="H1253" s="40">
        <v>9</v>
      </c>
      <c r="I1253" s="40">
        <v>0.7</v>
      </c>
      <c r="L1253" s="40" t="str">
        <f>IF(LEFT(C1253,1)="[",MID(C1253,2,SEARCH("]",C1253)-2),IF(LEFT(C1253,1)="""",MID(C1253,2,SEARCH("""",C1253,2)-2),C1253))</f>
        <v>fotos onix 2012</v>
      </c>
      <c r="M1253">
        <f>WEEKNUM(A1253,2)</f>
        <v>35</v>
      </c>
    </row>
    <row r="1254" spans="1:13" x14ac:dyDescent="0.25">
      <c r="A1254" s="1">
        <v>41543</v>
      </c>
      <c r="B1254" s="40" t="s">
        <v>9</v>
      </c>
      <c r="C1254" s="40" t="s">
        <v>270</v>
      </c>
      <c r="D1254" s="40" t="s">
        <v>98</v>
      </c>
      <c r="E1254" s="40" t="s">
        <v>10</v>
      </c>
      <c r="F1254" s="40">
        <v>0.8</v>
      </c>
      <c r="G1254" s="40">
        <v>0</v>
      </c>
      <c r="H1254" s="40">
        <v>1</v>
      </c>
      <c r="I1254" s="40">
        <v>0</v>
      </c>
      <c r="L1254" s="40" t="str">
        <f>IF(LEFT(C1254,1)="[",MID(C1254,2,SEARCH("]",C1254)-2),IF(LEFT(C1254,1)="""",MID(C1254,2,SEARCH("""",C1254,2)-2),C1254))</f>
        <v>fotos onix 2012</v>
      </c>
      <c r="M1254">
        <f>WEEKNUM(A1254,2)</f>
        <v>39</v>
      </c>
    </row>
    <row r="1255" spans="1:13" x14ac:dyDescent="0.25">
      <c r="A1255" s="1">
        <v>41522</v>
      </c>
      <c r="B1255" s="40" t="s">
        <v>9</v>
      </c>
      <c r="C1255" s="40" t="s">
        <v>270</v>
      </c>
      <c r="D1255" s="40" t="s">
        <v>98</v>
      </c>
      <c r="E1255" s="40" t="s">
        <v>10</v>
      </c>
      <c r="F1255" s="40">
        <v>0.8</v>
      </c>
      <c r="G1255" s="40">
        <v>0</v>
      </c>
      <c r="H1255" s="40">
        <v>6</v>
      </c>
      <c r="I1255" s="40">
        <v>0</v>
      </c>
      <c r="L1255" s="40" t="str">
        <f>IF(LEFT(C1255,1)="[",MID(C1255,2,SEARCH("]",C1255)-2),IF(LEFT(C1255,1)="""",MID(C1255,2,SEARCH("""",C1255,2)-2),C1255))</f>
        <v>fotos onix 2012</v>
      </c>
      <c r="M1255">
        <f>WEEKNUM(A1255,2)</f>
        <v>36</v>
      </c>
    </row>
    <row r="1256" spans="1:13" x14ac:dyDescent="0.25">
      <c r="A1256" s="1">
        <v>41520</v>
      </c>
      <c r="B1256" s="40" t="s">
        <v>9</v>
      </c>
      <c r="C1256" s="40" t="s">
        <v>270</v>
      </c>
      <c r="D1256" s="40" t="s">
        <v>98</v>
      </c>
      <c r="E1256" s="40" t="s">
        <v>10</v>
      </c>
      <c r="F1256" s="40">
        <v>0.8</v>
      </c>
      <c r="G1256" s="40">
        <v>0</v>
      </c>
      <c r="H1256" s="40">
        <v>1</v>
      </c>
      <c r="I1256" s="40">
        <v>0</v>
      </c>
      <c r="L1256" s="40" t="str">
        <f>IF(LEFT(C1256,1)="[",MID(C1256,2,SEARCH("]",C1256)-2),IF(LEFT(C1256,1)="""",MID(C1256,2,SEARCH("""",C1256,2)-2),C1256))</f>
        <v>fotos onix 2012</v>
      </c>
      <c r="M1256">
        <f>WEEKNUM(A1256,2)</f>
        <v>36</v>
      </c>
    </row>
    <row r="1257" spans="1:13" x14ac:dyDescent="0.25">
      <c r="A1257" s="1">
        <v>41516</v>
      </c>
      <c r="B1257" s="40" t="s">
        <v>9</v>
      </c>
      <c r="C1257" s="40" t="s">
        <v>270</v>
      </c>
      <c r="D1257" s="40" t="s">
        <v>98</v>
      </c>
      <c r="E1257" s="40" t="s">
        <v>10</v>
      </c>
      <c r="F1257" s="40">
        <v>0.8</v>
      </c>
      <c r="G1257" s="40">
        <v>0</v>
      </c>
      <c r="H1257" s="40">
        <v>3</v>
      </c>
      <c r="I1257" s="40">
        <v>0</v>
      </c>
      <c r="L1257" s="40" t="str">
        <f>IF(LEFT(C1257,1)="[",MID(C1257,2,SEARCH("]",C1257)-2),IF(LEFT(C1257,1)="""",MID(C1257,2,SEARCH("""",C1257,2)-2),C1257))</f>
        <v>fotos onix 2012</v>
      </c>
      <c r="M1257">
        <f>WEEKNUM(A1257,2)</f>
        <v>35</v>
      </c>
    </row>
    <row r="1258" spans="1:13" x14ac:dyDescent="0.25">
      <c r="A1258" s="1">
        <v>41515</v>
      </c>
      <c r="B1258" s="40" t="s">
        <v>9</v>
      </c>
      <c r="C1258" s="40" t="s">
        <v>270</v>
      </c>
      <c r="D1258" s="40" t="s">
        <v>98</v>
      </c>
      <c r="E1258" s="40" t="s">
        <v>10</v>
      </c>
      <c r="F1258" s="40">
        <v>0.8</v>
      </c>
      <c r="G1258" s="40">
        <v>3</v>
      </c>
      <c r="H1258" s="40">
        <v>10</v>
      </c>
      <c r="I1258" s="40">
        <v>0.79</v>
      </c>
      <c r="L1258" s="40" t="str">
        <f>IF(LEFT(C1258,1)="[",MID(C1258,2,SEARCH("]",C1258)-2),IF(LEFT(C1258,1)="""",MID(C1258,2,SEARCH("""",C1258,2)-2),C1258))</f>
        <v>fotos onix 2012</v>
      </c>
      <c r="M1258">
        <f>WEEKNUM(A1258,2)</f>
        <v>35</v>
      </c>
    </row>
    <row r="1259" spans="1:13" x14ac:dyDescent="0.25">
      <c r="A1259" s="1">
        <v>41518</v>
      </c>
      <c r="B1259" s="40" t="s">
        <v>9</v>
      </c>
      <c r="C1259" s="40" t="s">
        <v>270</v>
      </c>
      <c r="D1259" s="40" t="s">
        <v>98</v>
      </c>
      <c r="E1259" s="40" t="s">
        <v>10</v>
      </c>
      <c r="F1259" s="40">
        <v>0.8</v>
      </c>
      <c r="G1259" s="40">
        <v>2</v>
      </c>
      <c r="H1259" s="40">
        <v>8</v>
      </c>
      <c r="I1259" s="40">
        <v>1.1599999999999999</v>
      </c>
      <c r="L1259" s="40" t="str">
        <f>IF(LEFT(C1259,1)="[",MID(C1259,2,SEARCH("]",C1259)-2),IF(LEFT(C1259,1)="""",MID(C1259,2,SEARCH("""",C1259,2)-2),C1259))</f>
        <v>fotos onix 2012</v>
      </c>
      <c r="M1259">
        <f>WEEKNUM(A1259,2)</f>
        <v>35</v>
      </c>
    </row>
    <row r="1260" spans="1:13" x14ac:dyDescent="0.25">
      <c r="A1260" s="1">
        <v>41534</v>
      </c>
      <c r="B1260" s="40" t="s">
        <v>9</v>
      </c>
      <c r="C1260" s="40" t="s">
        <v>270</v>
      </c>
      <c r="D1260" s="40" t="s">
        <v>98</v>
      </c>
      <c r="E1260" s="40" t="s">
        <v>10</v>
      </c>
      <c r="F1260" s="40">
        <v>0.8</v>
      </c>
      <c r="G1260" s="40">
        <v>2</v>
      </c>
      <c r="H1260" s="40">
        <v>8</v>
      </c>
      <c r="I1260" s="40">
        <v>0.37</v>
      </c>
      <c r="L1260" s="40" t="str">
        <f>IF(LEFT(C1260,1)="[",MID(C1260,2,SEARCH("]",C1260)-2),IF(LEFT(C1260,1)="""",MID(C1260,2,SEARCH("""",C1260,2)-2),C1260))</f>
        <v>fotos onix 2012</v>
      </c>
      <c r="M1260">
        <f>WEEKNUM(A1260,2)</f>
        <v>38</v>
      </c>
    </row>
    <row r="1261" spans="1:13" x14ac:dyDescent="0.25">
      <c r="A1261" s="1">
        <v>41537</v>
      </c>
      <c r="B1261" s="40" t="s">
        <v>9</v>
      </c>
      <c r="C1261" s="40" t="s">
        <v>270</v>
      </c>
      <c r="D1261" s="40" t="s">
        <v>98</v>
      </c>
      <c r="E1261" s="40" t="s">
        <v>10</v>
      </c>
      <c r="F1261" s="40">
        <v>0.8</v>
      </c>
      <c r="G1261" s="40">
        <v>0</v>
      </c>
      <c r="H1261" s="40">
        <v>12</v>
      </c>
      <c r="I1261" s="40">
        <v>0</v>
      </c>
      <c r="L1261" s="40" t="str">
        <f>IF(LEFT(C1261,1)="[",MID(C1261,2,SEARCH("]",C1261)-2),IF(LEFT(C1261,1)="""",MID(C1261,2,SEARCH("""",C1261,2)-2),C1261))</f>
        <v>fotos onix 2012</v>
      </c>
      <c r="M1261">
        <f>WEEKNUM(A1261,2)</f>
        <v>38</v>
      </c>
    </row>
    <row r="1262" spans="1:13" x14ac:dyDescent="0.25">
      <c r="A1262" s="1">
        <v>41531</v>
      </c>
      <c r="B1262" s="40" t="s">
        <v>9</v>
      </c>
      <c r="C1262" s="40" t="s">
        <v>270</v>
      </c>
      <c r="D1262" s="40" t="s">
        <v>98</v>
      </c>
      <c r="E1262" s="40" t="s">
        <v>10</v>
      </c>
      <c r="F1262" s="40">
        <v>0.8</v>
      </c>
      <c r="G1262" s="40">
        <v>4</v>
      </c>
      <c r="H1262" s="40">
        <v>6</v>
      </c>
      <c r="I1262" s="40">
        <v>0.46</v>
      </c>
      <c r="L1262" s="40" t="str">
        <f>IF(LEFT(C1262,1)="[",MID(C1262,2,SEARCH("]",C1262)-2),IF(LEFT(C1262,1)="""",MID(C1262,2,SEARCH("""",C1262,2)-2),C1262))</f>
        <v>fotos onix 2012</v>
      </c>
      <c r="M1262">
        <f>WEEKNUM(A1262,2)</f>
        <v>37</v>
      </c>
    </row>
    <row r="1263" spans="1:13" x14ac:dyDescent="0.25">
      <c r="A1263" s="1">
        <v>41521</v>
      </c>
      <c r="B1263" s="40" t="s">
        <v>9</v>
      </c>
      <c r="C1263" s="40" t="s">
        <v>270</v>
      </c>
      <c r="D1263" s="40" t="s">
        <v>98</v>
      </c>
      <c r="E1263" s="40" t="s">
        <v>10</v>
      </c>
      <c r="F1263" s="40">
        <v>0.8</v>
      </c>
      <c r="G1263" s="40">
        <v>0</v>
      </c>
      <c r="H1263" s="40">
        <v>4</v>
      </c>
      <c r="I1263" s="40">
        <v>0</v>
      </c>
      <c r="L1263" s="40" t="str">
        <f>IF(LEFT(C1263,1)="[",MID(C1263,2,SEARCH("]",C1263)-2),IF(LEFT(C1263,1)="""",MID(C1263,2,SEARCH("""",C1263,2)-2),C1263))</f>
        <v>fotos onix 2012</v>
      </c>
      <c r="M1263">
        <f>WEEKNUM(A1263,2)</f>
        <v>36</v>
      </c>
    </row>
    <row r="1264" spans="1:13" x14ac:dyDescent="0.25">
      <c r="A1264" s="1">
        <v>41528</v>
      </c>
      <c r="B1264" s="40" t="s">
        <v>9</v>
      </c>
      <c r="C1264" s="40" t="s">
        <v>270</v>
      </c>
      <c r="D1264" s="40" t="s">
        <v>98</v>
      </c>
      <c r="E1264" s="40" t="s">
        <v>10</v>
      </c>
      <c r="F1264" s="40">
        <v>0.8</v>
      </c>
      <c r="G1264" s="40">
        <v>1</v>
      </c>
      <c r="H1264" s="40">
        <v>5</v>
      </c>
      <c r="I1264" s="40">
        <v>0.25</v>
      </c>
      <c r="L1264" s="40" t="str">
        <f>IF(LEFT(C1264,1)="[",MID(C1264,2,SEARCH("]",C1264)-2),IF(LEFT(C1264,1)="""",MID(C1264,2,SEARCH("""",C1264,2)-2),C1264))</f>
        <v>fotos onix 2012</v>
      </c>
      <c r="M1264">
        <f>WEEKNUM(A1264,2)</f>
        <v>37</v>
      </c>
    </row>
    <row r="1265" spans="1:13" x14ac:dyDescent="0.25">
      <c r="A1265" s="1">
        <v>41546</v>
      </c>
      <c r="B1265" s="40" t="s">
        <v>9</v>
      </c>
      <c r="C1265" s="40" t="s">
        <v>270</v>
      </c>
      <c r="D1265" s="40" t="s">
        <v>98</v>
      </c>
      <c r="E1265" s="40" t="s">
        <v>10</v>
      </c>
      <c r="F1265" s="40">
        <v>0.8</v>
      </c>
      <c r="G1265" s="40">
        <v>0</v>
      </c>
      <c r="H1265" s="40">
        <v>6</v>
      </c>
      <c r="I1265" s="40">
        <v>0</v>
      </c>
      <c r="L1265" s="40" t="str">
        <f>IF(LEFT(C1265,1)="[",MID(C1265,2,SEARCH("]",C1265)-2),IF(LEFT(C1265,1)="""",MID(C1265,2,SEARCH("""",C1265,2)-2),C1265))</f>
        <v>fotos onix 2012</v>
      </c>
      <c r="M1265">
        <f>WEEKNUM(A1265,2)</f>
        <v>39</v>
      </c>
    </row>
    <row r="1266" spans="1:13" x14ac:dyDescent="0.25">
      <c r="A1266" s="1">
        <v>41538</v>
      </c>
      <c r="B1266" s="40" t="s">
        <v>9</v>
      </c>
      <c r="C1266" s="40" t="s">
        <v>270</v>
      </c>
      <c r="D1266" s="40" t="s">
        <v>98</v>
      </c>
      <c r="E1266" s="40" t="s">
        <v>10</v>
      </c>
      <c r="F1266" s="40">
        <v>0.8</v>
      </c>
      <c r="G1266" s="40">
        <v>0</v>
      </c>
      <c r="H1266" s="40">
        <v>4</v>
      </c>
      <c r="I1266" s="40">
        <v>0</v>
      </c>
      <c r="L1266" s="40" t="str">
        <f>IF(LEFT(C1266,1)="[",MID(C1266,2,SEARCH("]",C1266)-2),IF(LEFT(C1266,1)="""",MID(C1266,2,SEARCH("""",C1266,2)-2),C1266))</f>
        <v>fotos onix 2012</v>
      </c>
      <c r="M1266">
        <f>WEEKNUM(A1266,2)</f>
        <v>38</v>
      </c>
    </row>
    <row r="1267" spans="1:13" x14ac:dyDescent="0.25">
      <c r="A1267" s="1">
        <v>41544</v>
      </c>
      <c r="B1267" s="40" t="s">
        <v>9</v>
      </c>
      <c r="C1267" s="40" t="s">
        <v>270</v>
      </c>
      <c r="D1267" s="40" t="s">
        <v>98</v>
      </c>
      <c r="E1267" s="40" t="s">
        <v>10</v>
      </c>
      <c r="F1267" s="40">
        <v>0.8</v>
      </c>
      <c r="G1267" s="40">
        <v>0</v>
      </c>
      <c r="H1267" s="40">
        <v>1</v>
      </c>
      <c r="I1267" s="40">
        <v>0</v>
      </c>
      <c r="L1267" s="40" t="str">
        <f>IF(LEFT(C1267,1)="[",MID(C1267,2,SEARCH("]",C1267)-2),IF(LEFT(C1267,1)="""",MID(C1267,2,SEARCH("""",C1267,2)-2),C1267))</f>
        <v>fotos onix 2012</v>
      </c>
      <c r="M1267">
        <f>WEEKNUM(A1267,2)</f>
        <v>39</v>
      </c>
    </row>
    <row r="1268" spans="1:13" x14ac:dyDescent="0.25">
      <c r="A1268" s="1">
        <v>41523</v>
      </c>
      <c r="B1268" s="40" t="s">
        <v>9</v>
      </c>
      <c r="C1268" s="40" t="s">
        <v>270</v>
      </c>
      <c r="D1268" s="40" t="s">
        <v>98</v>
      </c>
      <c r="E1268" s="40" t="s">
        <v>10</v>
      </c>
      <c r="F1268" s="40">
        <v>0.8</v>
      </c>
      <c r="G1268" s="40">
        <v>0</v>
      </c>
      <c r="H1268" s="40">
        <v>3</v>
      </c>
      <c r="I1268" s="40">
        <v>0</v>
      </c>
      <c r="L1268" s="40" t="str">
        <f>IF(LEFT(C1268,1)="[",MID(C1268,2,SEARCH("]",C1268)-2),IF(LEFT(C1268,1)="""",MID(C1268,2,SEARCH("""",C1268,2)-2),C1268))</f>
        <v>fotos onix 2012</v>
      </c>
      <c r="M1268">
        <f>WEEKNUM(A1268,2)</f>
        <v>36</v>
      </c>
    </row>
    <row r="1269" spans="1:13" x14ac:dyDescent="0.25">
      <c r="A1269" s="1">
        <v>41539</v>
      </c>
      <c r="B1269" s="40" t="s">
        <v>9</v>
      </c>
      <c r="C1269" s="40" t="s">
        <v>270</v>
      </c>
      <c r="D1269" s="40" t="s">
        <v>98</v>
      </c>
      <c r="E1269" s="40" t="s">
        <v>10</v>
      </c>
      <c r="F1269" s="40">
        <v>0.8</v>
      </c>
      <c r="G1269" s="40">
        <v>0</v>
      </c>
      <c r="H1269" s="40">
        <v>4</v>
      </c>
      <c r="I1269" s="40">
        <v>0</v>
      </c>
      <c r="L1269" s="40" t="str">
        <f>IF(LEFT(C1269,1)="[",MID(C1269,2,SEARCH("]",C1269)-2),IF(LEFT(C1269,1)="""",MID(C1269,2,SEARCH("""",C1269,2)-2),C1269))</f>
        <v>fotos onix 2012</v>
      </c>
      <c r="M1269">
        <f>WEEKNUM(A1269,2)</f>
        <v>38</v>
      </c>
    </row>
    <row r="1270" spans="1:13" x14ac:dyDescent="0.25">
      <c r="A1270" s="1">
        <v>41535</v>
      </c>
      <c r="B1270" s="40" t="s">
        <v>9</v>
      </c>
      <c r="C1270" s="40" t="s">
        <v>270</v>
      </c>
      <c r="D1270" s="40" t="s">
        <v>98</v>
      </c>
      <c r="E1270" s="40" t="s">
        <v>10</v>
      </c>
      <c r="F1270" s="40">
        <v>0.8</v>
      </c>
      <c r="G1270" s="40">
        <v>1</v>
      </c>
      <c r="H1270" s="40">
        <v>3</v>
      </c>
      <c r="I1270" s="40">
        <v>0.66</v>
      </c>
      <c r="L1270" s="40" t="str">
        <f>IF(LEFT(C1270,1)="[",MID(C1270,2,SEARCH("]",C1270)-2),IF(LEFT(C1270,1)="""",MID(C1270,2,SEARCH("""",C1270,2)-2),C1270))</f>
        <v>fotos onix 2012</v>
      </c>
      <c r="M1270">
        <f>WEEKNUM(A1270,2)</f>
        <v>38</v>
      </c>
    </row>
    <row r="1271" spans="1:13" x14ac:dyDescent="0.25">
      <c r="A1271" s="1">
        <v>41540</v>
      </c>
      <c r="B1271" s="40" t="s">
        <v>9</v>
      </c>
      <c r="C1271" s="40" t="s">
        <v>270</v>
      </c>
      <c r="D1271" s="40" t="s">
        <v>98</v>
      </c>
      <c r="E1271" s="40" t="s">
        <v>10</v>
      </c>
      <c r="F1271" s="40">
        <v>0.8</v>
      </c>
      <c r="G1271" s="40">
        <v>0</v>
      </c>
      <c r="H1271" s="40">
        <v>2</v>
      </c>
      <c r="I1271" s="40">
        <v>0</v>
      </c>
      <c r="L1271" s="40" t="str">
        <f>IF(LEFT(C1271,1)="[",MID(C1271,2,SEARCH("]",C1271)-2),IF(LEFT(C1271,1)="""",MID(C1271,2,SEARCH("""",C1271,2)-2),C1271))</f>
        <v>fotos onix 2012</v>
      </c>
      <c r="M1271">
        <f>WEEKNUM(A1271,2)</f>
        <v>39</v>
      </c>
    </row>
    <row r="1272" spans="1:13" x14ac:dyDescent="0.25">
      <c r="A1272" s="1">
        <v>41518</v>
      </c>
      <c r="B1272" s="40" t="s">
        <v>9</v>
      </c>
      <c r="C1272" s="40" t="s">
        <v>203</v>
      </c>
      <c r="D1272" s="40" t="s">
        <v>98</v>
      </c>
      <c r="E1272" s="40" t="s">
        <v>10</v>
      </c>
      <c r="F1272" s="40">
        <v>0.8</v>
      </c>
      <c r="G1272" s="40">
        <v>2</v>
      </c>
      <c r="H1272" s="40">
        <v>28</v>
      </c>
      <c r="I1272" s="40">
        <v>0.78</v>
      </c>
      <c r="L1272" s="40" t="str">
        <f>IF(LEFT(C1272,1)="[",MID(C1272,2,SEARCH("]",C1272)-2),IF(LEFT(C1272,1)="""",MID(C1272,2,SEARCH("""",C1272,2)-2),C1272))</f>
        <v>fotos onix 2013</v>
      </c>
      <c r="M1272">
        <f>WEEKNUM(A1272,2)</f>
        <v>35</v>
      </c>
    </row>
    <row r="1273" spans="1:13" x14ac:dyDescent="0.25">
      <c r="A1273" s="1">
        <v>41535</v>
      </c>
      <c r="B1273" s="40" t="s">
        <v>9</v>
      </c>
      <c r="C1273" s="40" t="s">
        <v>203</v>
      </c>
      <c r="D1273" s="40" t="s">
        <v>98</v>
      </c>
      <c r="E1273" s="40" t="s">
        <v>10</v>
      </c>
      <c r="F1273" s="40">
        <v>0.8</v>
      </c>
      <c r="G1273" s="40">
        <v>1</v>
      </c>
      <c r="H1273" s="40">
        <v>12</v>
      </c>
      <c r="I1273" s="40">
        <v>0.46</v>
      </c>
      <c r="L1273" s="40" t="str">
        <f>IF(LEFT(C1273,1)="[",MID(C1273,2,SEARCH("]",C1273)-2),IF(LEFT(C1273,1)="""",MID(C1273,2,SEARCH("""",C1273,2)-2),C1273))</f>
        <v>fotos onix 2013</v>
      </c>
      <c r="M1273">
        <f>WEEKNUM(A1273,2)</f>
        <v>38</v>
      </c>
    </row>
    <row r="1274" spans="1:13" x14ac:dyDescent="0.25">
      <c r="A1274" s="1">
        <v>41539</v>
      </c>
      <c r="B1274" s="40" t="s">
        <v>9</v>
      </c>
      <c r="C1274" s="40" t="s">
        <v>203</v>
      </c>
      <c r="D1274" s="40" t="s">
        <v>98</v>
      </c>
      <c r="E1274" s="40" t="s">
        <v>10</v>
      </c>
      <c r="F1274" s="40">
        <v>0.8</v>
      </c>
      <c r="G1274" s="40">
        <v>1</v>
      </c>
      <c r="H1274" s="40">
        <v>15</v>
      </c>
      <c r="I1274" s="40">
        <v>0.22</v>
      </c>
      <c r="L1274" s="40" t="str">
        <f>IF(LEFT(C1274,1)="[",MID(C1274,2,SEARCH("]",C1274)-2),IF(LEFT(C1274,1)="""",MID(C1274,2,SEARCH("""",C1274,2)-2),C1274))</f>
        <v>fotos onix 2013</v>
      </c>
      <c r="M1274">
        <f>WEEKNUM(A1274,2)</f>
        <v>38</v>
      </c>
    </row>
    <row r="1275" spans="1:13" x14ac:dyDescent="0.25">
      <c r="A1275" s="1">
        <v>41517</v>
      </c>
      <c r="B1275" s="40" t="s">
        <v>9</v>
      </c>
      <c r="C1275" s="40" t="s">
        <v>203</v>
      </c>
      <c r="D1275" s="40" t="s">
        <v>98</v>
      </c>
      <c r="E1275" s="40" t="s">
        <v>10</v>
      </c>
      <c r="F1275" s="40">
        <v>0.8</v>
      </c>
      <c r="G1275" s="40">
        <v>1</v>
      </c>
      <c r="H1275" s="40">
        <v>8</v>
      </c>
      <c r="I1275" s="40">
        <v>0.11</v>
      </c>
      <c r="L1275" s="40" t="str">
        <f>IF(LEFT(C1275,1)="[",MID(C1275,2,SEARCH("]",C1275)-2),IF(LEFT(C1275,1)="""",MID(C1275,2,SEARCH("""",C1275,2)-2),C1275))</f>
        <v>fotos onix 2013</v>
      </c>
      <c r="M1275">
        <f>WEEKNUM(A1275,2)</f>
        <v>35</v>
      </c>
    </row>
    <row r="1276" spans="1:13" x14ac:dyDescent="0.25">
      <c r="A1276" s="1">
        <v>41514</v>
      </c>
      <c r="B1276" s="40" t="s">
        <v>9</v>
      </c>
      <c r="C1276" s="40" t="s">
        <v>203</v>
      </c>
      <c r="D1276" s="40" t="s">
        <v>98</v>
      </c>
      <c r="E1276" s="40" t="s">
        <v>10</v>
      </c>
      <c r="F1276" s="40">
        <v>0.8</v>
      </c>
      <c r="G1276" s="40">
        <v>1</v>
      </c>
      <c r="H1276" s="40">
        <v>14</v>
      </c>
      <c r="I1276" s="40">
        <v>0.08</v>
      </c>
      <c r="L1276" s="40" t="str">
        <f>IF(LEFT(C1276,1)="[",MID(C1276,2,SEARCH("]",C1276)-2),IF(LEFT(C1276,1)="""",MID(C1276,2,SEARCH("""",C1276,2)-2),C1276))</f>
        <v>fotos onix 2013</v>
      </c>
      <c r="M1276">
        <f>WEEKNUM(A1276,2)</f>
        <v>35</v>
      </c>
    </row>
    <row r="1277" spans="1:13" x14ac:dyDescent="0.25">
      <c r="A1277" s="1">
        <v>41546</v>
      </c>
      <c r="B1277" s="40" t="s">
        <v>9</v>
      </c>
      <c r="C1277" s="40" t="s">
        <v>203</v>
      </c>
      <c r="D1277" s="40" t="s">
        <v>98</v>
      </c>
      <c r="E1277" s="40" t="s">
        <v>10</v>
      </c>
      <c r="F1277" s="40">
        <v>0.8</v>
      </c>
      <c r="G1277" s="40">
        <v>0</v>
      </c>
      <c r="H1277" s="40">
        <v>10</v>
      </c>
      <c r="I1277" s="40">
        <v>0</v>
      </c>
      <c r="L1277" s="40" t="str">
        <f>IF(LEFT(C1277,1)="[",MID(C1277,2,SEARCH("]",C1277)-2),IF(LEFT(C1277,1)="""",MID(C1277,2,SEARCH("""",C1277,2)-2),C1277))</f>
        <v>fotos onix 2013</v>
      </c>
      <c r="M1277">
        <f>WEEKNUM(A1277,2)</f>
        <v>39</v>
      </c>
    </row>
    <row r="1278" spans="1:13" x14ac:dyDescent="0.25">
      <c r="A1278" s="1">
        <v>41541</v>
      </c>
      <c r="B1278" s="40" t="s">
        <v>9</v>
      </c>
      <c r="C1278" s="40" t="s">
        <v>203</v>
      </c>
      <c r="D1278" s="40" t="s">
        <v>98</v>
      </c>
      <c r="E1278" s="40" t="s">
        <v>10</v>
      </c>
      <c r="F1278" s="40">
        <v>0.8</v>
      </c>
      <c r="G1278" s="40">
        <v>2</v>
      </c>
      <c r="H1278" s="40">
        <v>9</v>
      </c>
      <c r="I1278" s="40">
        <v>0.25</v>
      </c>
      <c r="L1278" s="40" t="str">
        <f>IF(LEFT(C1278,1)="[",MID(C1278,2,SEARCH("]",C1278)-2),IF(LEFT(C1278,1)="""",MID(C1278,2,SEARCH("""",C1278,2)-2),C1278))</f>
        <v>fotos onix 2013</v>
      </c>
      <c r="M1278">
        <f>WEEKNUM(A1278,2)</f>
        <v>39</v>
      </c>
    </row>
    <row r="1279" spans="1:13" x14ac:dyDescent="0.25">
      <c r="A1279" s="1">
        <v>41530</v>
      </c>
      <c r="B1279" s="40" t="s">
        <v>9</v>
      </c>
      <c r="C1279" s="40" t="s">
        <v>203</v>
      </c>
      <c r="D1279" s="40" t="s">
        <v>98</v>
      </c>
      <c r="E1279" s="40" t="s">
        <v>10</v>
      </c>
      <c r="F1279" s="40">
        <v>0.8</v>
      </c>
      <c r="G1279" s="40">
        <v>1</v>
      </c>
      <c r="H1279" s="40">
        <v>9</v>
      </c>
      <c r="I1279" s="40">
        <v>0.41</v>
      </c>
      <c r="L1279" s="40" t="str">
        <f>IF(LEFT(C1279,1)="[",MID(C1279,2,SEARCH("]",C1279)-2),IF(LEFT(C1279,1)="""",MID(C1279,2,SEARCH("""",C1279,2)-2),C1279))</f>
        <v>fotos onix 2013</v>
      </c>
      <c r="M1279">
        <f>WEEKNUM(A1279,2)</f>
        <v>37</v>
      </c>
    </row>
    <row r="1280" spans="1:13" x14ac:dyDescent="0.25">
      <c r="A1280" s="1">
        <v>41526</v>
      </c>
      <c r="B1280" s="40" t="s">
        <v>9</v>
      </c>
      <c r="C1280" s="40" t="s">
        <v>203</v>
      </c>
      <c r="D1280" s="40" t="s">
        <v>98</v>
      </c>
      <c r="E1280" s="40" t="s">
        <v>10</v>
      </c>
      <c r="F1280" s="40">
        <v>0.8</v>
      </c>
      <c r="G1280" s="40">
        <v>5</v>
      </c>
      <c r="H1280" s="40">
        <v>18</v>
      </c>
      <c r="I1280" s="40">
        <v>1.93</v>
      </c>
      <c r="L1280" s="40" t="str">
        <f>IF(LEFT(C1280,1)="[",MID(C1280,2,SEARCH("]",C1280)-2),IF(LEFT(C1280,1)="""",MID(C1280,2,SEARCH("""",C1280,2)-2),C1280))</f>
        <v>fotos onix 2013</v>
      </c>
      <c r="M1280">
        <f>WEEKNUM(A1280,2)</f>
        <v>37</v>
      </c>
    </row>
    <row r="1281" spans="1:13" x14ac:dyDescent="0.25">
      <c r="A1281" s="1">
        <v>41523</v>
      </c>
      <c r="B1281" s="40" t="s">
        <v>9</v>
      </c>
      <c r="C1281" s="40" t="s">
        <v>203</v>
      </c>
      <c r="D1281" s="40" t="s">
        <v>98</v>
      </c>
      <c r="E1281" s="40" t="s">
        <v>10</v>
      </c>
      <c r="F1281" s="40">
        <v>0.8</v>
      </c>
      <c r="G1281" s="40">
        <v>2</v>
      </c>
      <c r="H1281" s="40">
        <v>13</v>
      </c>
      <c r="I1281" s="40">
        <v>0.48</v>
      </c>
      <c r="L1281" s="40" t="str">
        <f>IF(LEFT(C1281,1)="[",MID(C1281,2,SEARCH("]",C1281)-2),IF(LEFT(C1281,1)="""",MID(C1281,2,SEARCH("""",C1281,2)-2),C1281))</f>
        <v>fotos onix 2013</v>
      </c>
      <c r="M1281">
        <f>WEEKNUM(A1281,2)</f>
        <v>36</v>
      </c>
    </row>
    <row r="1282" spans="1:13" x14ac:dyDescent="0.25">
      <c r="A1282" s="1">
        <v>41519</v>
      </c>
      <c r="B1282" s="40" t="s">
        <v>9</v>
      </c>
      <c r="C1282" s="40" t="s">
        <v>203</v>
      </c>
      <c r="D1282" s="40" t="s">
        <v>98</v>
      </c>
      <c r="E1282" s="40" t="s">
        <v>10</v>
      </c>
      <c r="F1282" s="40">
        <v>0.8</v>
      </c>
      <c r="G1282" s="40">
        <v>1</v>
      </c>
      <c r="H1282" s="40">
        <v>10</v>
      </c>
      <c r="I1282" s="40">
        <v>0.3</v>
      </c>
      <c r="L1282" s="40" t="str">
        <f>IF(LEFT(C1282,1)="[",MID(C1282,2,SEARCH("]",C1282)-2),IF(LEFT(C1282,1)="""",MID(C1282,2,SEARCH("""",C1282,2)-2),C1282))</f>
        <v>fotos onix 2013</v>
      </c>
      <c r="M1282">
        <f>WEEKNUM(A1282,2)</f>
        <v>36</v>
      </c>
    </row>
    <row r="1283" spans="1:13" x14ac:dyDescent="0.25">
      <c r="A1283" s="1">
        <v>41516</v>
      </c>
      <c r="B1283" s="40" t="s">
        <v>9</v>
      </c>
      <c r="C1283" s="40" t="s">
        <v>203</v>
      </c>
      <c r="D1283" s="40" t="s">
        <v>98</v>
      </c>
      <c r="E1283" s="40" t="s">
        <v>10</v>
      </c>
      <c r="F1283" s="40">
        <v>0.8</v>
      </c>
      <c r="G1283" s="40">
        <v>2</v>
      </c>
      <c r="H1283" s="40">
        <v>10</v>
      </c>
      <c r="I1283" s="40">
        <v>0.51</v>
      </c>
      <c r="L1283" s="40" t="str">
        <f>IF(LEFT(C1283,1)="[",MID(C1283,2,SEARCH("]",C1283)-2),IF(LEFT(C1283,1)="""",MID(C1283,2,SEARCH("""",C1283,2)-2),C1283))</f>
        <v>fotos onix 2013</v>
      </c>
      <c r="M1283">
        <f>WEEKNUM(A1283,2)</f>
        <v>35</v>
      </c>
    </row>
    <row r="1284" spans="1:13" x14ac:dyDescent="0.25">
      <c r="A1284" s="1">
        <v>41525</v>
      </c>
      <c r="B1284" s="40" t="s">
        <v>9</v>
      </c>
      <c r="C1284" s="40" t="s">
        <v>203</v>
      </c>
      <c r="D1284" s="40" t="s">
        <v>98</v>
      </c>
      <c r="E1284" s="40" t="s">
        <v>10</v>
      </c>
      <c r="F1284" s="40">
        <v>0.8</v>
      </c>
      <c r="G1284" s="40">
        <v>3</v>
      </c>
      <c r="H1284" s="40">
        <v>22</v>
      </c>
      <c r="I1284" s="40">
        <v>0.67</v>
      </c>
      <c r="L1284" s="40" t="str">
        <f>IF(LEFT(C1284,1)="[",MID(C1284,2,SEARCH("]",C1284)-2),IF(LEFT(C1284,1)="""",MID(C1284,2,SEARCH("""",C1284,2)-2),C1284))</f>
        <v>fotos onix 2013</v>
      </c>
      <c r="M1284">
        <f>WEEKNUM(A1284,2)</f>
        <v>36</v>
      </c>
    </row>
    <row r="1285" spans="1:13" x14ac:dyDescent="0.25">
      <c r="A1285" s="1">
        <v>41522</v>
      </c>
      <c r="B1285" s="40" t="s">
        <v>9</v>
      </c>
      <c r="C1285" s="40" t="s">
        <v>203</v>
      </c>
      <c r="D1285" s="40" t="s">
        <v>98</v>
      </c>
      <c r="E1285" s="40" t="s">
        <v>10</v>
      </c>
      <c r="F1285" s="40">
        <v>0.8</v>
      </c>
      <c r="G1285" s="40">
        <v>0</v>
      </c>
      <c r="H1285" s="40">
        <v>11</v>
      </c>
      <c r="I1285" s="40">
        <v>0</v>
      </c>
      <c r="L1285" s="40" t="str">
        <f>IF(LEFT(C1285,1)="[",MID(C1285,2,SEARCH("]",C1285)-2),IF(LEFT(C1285,1)="""",MID(C1285,2,SEARCH("""",C1285,2)-2),C1285))</f>
        <v>fotos onix 2013</v>
      </c>
      <c r="M1285">
        <f>WEEKNUM(A1285,2)</f>
        <v>36</v>
      </c>
    </row>
    <row r="1286" spans="1:13" x14ac:dyDescent="0.25">
      <c r="A1286" s="1">
        <v>41532</v>
      </c>
      <c r="B1286" s="40" t="s">
        <v>9</v>
      </c>
      <c r="C1286" s="40" t="s">
        <v>203</v>
      </c>
      <c r="D1286" s="40" t="s">
        <v>98</v>
      </c>
      <c r="E1286" s="40" t="s">
        <v>10</v>
      </c>
      <c r="F1286" s="40">
        <v>0.8</v>
      </c>
      <c r="G1286" s="40">
        <v>0</v>
      </c>
      <c r="H1286" s="40">
        <v>6</v>
      </c>
      <c r="I1286" s="40">
        <v>0</v>
      </c>
      <c r="L1286" s="40" t="str">
        <f>IF(LEFT(C1286,1)="[",MID(C1286,2,SEARCH("]",C1286)-2),IF(LEFT(C1286,1)="""",MID(C1286,2,SEARCH("""",C1286,2)-2),C1286))</f>
        <v>fotos onix 2013</v>
      </c>
      <c r="M1286">
        <f>WEEKNUM(A1286,2)</f>
        <v>37</v>
      </c>
    </row>
    <row r="1287" spans="1:13" x14ac:dyDescent="0.25">
      <c r="A1287" s="1">
        <v>41529</v>
      </c>
      <c r="B1287" s="40" t="s">
        <v>9</v>
      </c>
      <c r="C1287" s="40" t="s">
        <v>203</v>
      </c>
      <c r="D1287" s="40" t="s">
        <v>98</v>
      </c>
      <c r="E1287" s="40" t="s">
        <v>10</v>
      </c>
      <c r="F1287" s="40">
        <v>0.8</v>
      </c>
      <c r="G1287" s="40">
        <v>3</v>
      </c>
      <c r="H1287" s="40">
        <v>10</v>
      </c>
      <c r="I1287" s="40">
        <v>1.85</v>
      </c>
      <c r="L1287" s="40" t="str">
        <f>IF(LEFT(C1287,1)="[",MID(C1287,2,SEARCH("]",C1287)-2),IF(LEFT(C1287,1)="""",MID(C1287,2,SEARCH("""",C1287,2)-2),C1287))</f>
        <v>fotos onix 2013</v>
      </c>
      <c r="M1287">
        <f>WEEKNUM(A1287,2)</f>
        <v>37</v>
      </c>
    </row>
    <row r="1288" spans="1:13" x14ac:dyDescent="0.25">
      <c r="A1288" s="1">
        <v>41536</v>
      </c>
      <c r="B1288" s="40" t="s">
        <v>9</v>
      </c>
      <c r="C1288" s="40" t="s">
        <v>203</v>
      </c>
      <c r="D1288" s="40" t="s">
        <v>98</v>
      </c>
      <c r="E1288" s="40" t="s">
        <v>10</v>
      </c>
      <c r="F1288" s="40">
        <v>0.8</v>
      </c>
      <c r="G1288" s="40">
        <v>2</v>
      </c>
      <c r="H1288" s="40">
        <v>11</v>
      </c>
      <c r="I1288" s="40">
        <v>0.6</v>
      </c>
      <c r="L1288" s="40" t="str">
        <f>IF(LEFT(C1288,1)="[",MID(C1288,2,SEARCH("]",C1288)-2),IF(LEFT(C1288,1)="""",MID(C1288,2,SEARCH("""",C1288,2)-2),C1288))</f>
        <v>fotos onix 2013</v>
      </c>
      <c r="M1288">
        <f>WEEKNUM(A1288,2)</f>
        <v>38</v>
      </c>
    </row>
    <row r="1289" spans="1:13" x14ac:dyDescent="0.25">
      <c r="A1289" s="1">
        <v>41537</v>
      </c>
      <c r="B1289" s="40" t="s">
        <v>9</v>
      </c>
      <c r="C1289" s="40" t="s">
        <v>203</v>
      </c>
      <c r="D1289" s="40" t="s">
        <v>98</v>
      </c>
      <c r="E1289" s="40" t="s">
        <v>10</v>
      </c>
      <c r="F1289" s="40">
        <v>0.8</v>
      </c>
      <c r="G1289" s="40">
        <v>1</v>
      </c>
      <c r="H1289" s="40">
        <v>15</v>
      </c>
      <c r="I1289" s="40">
        <v>0.18</v>
      </c>
      <c r="L1289" s="40" t="str">
        <f>IF(LEFT(C1289,1)="[",MID(C1289,2,SEARCH("]",C1289)-2),IF(LEFT(C1289,1)="""",MID(C1289,2,SEARCH("""",C1289,2)-2),C1289))</f>
        <v>fotos onix 2013</v>
      </c>
      <c r="M1289">
        <f>WEEKNUM(A1289,2)</f>
        <v>38</v>
      </c>
    </row>
    <row r="1290" spans="1:13" x14ac:dyDescent="0.25">
      <c r="A1290" s="1">
        <v>41533</v>
      </c>
      <c r="B1290" s="40" t="s">
        <v>9</v>
      </c>
      <c r="C1290" s="40" t="s">
        <v>203</v>
      </c>
      <c r="D1290" s="40" t="s">
        <v>98</v>
      </c>
      <c r="E1290" s="40" t="s">
        <v>10</v>
      </c>
      <c r="F1290" s="40">
        <v>0.8</v>
      </c>
      <c r="G1290" s="40">
        <v>1</v>
      </c>
      <c r="H1290" s="40">
        <v>16</v>
      </c>
      <c r="I1290" s="40">
        <v>0.25</v>
      </c>
      <c r="L1290" s="40" t="str">
        <f>IF(LEFT(C1290,1)="[",MID(C1290,2,SEARCH("]",C1290)-2),IF(LEFT(C1290,1)="""",MID(C1290,2,SEARCH("""",C1290,2)-2),C1290))</f>
        <v>fotos onix 2013</v>
      </c>
      <c r="M1290">
        <f>WEEKNUM(A1290,2)</f>
        <v>38</v>
      </c>
    </row>
    <row r="1291" spans="1:13" x14ac:dyDescent="0.25">
      <c r="A1291" s="1">
        <v>41543</v>
      </c>
      <c r="B1291" s="40" t="s">
        <v>9</v>
      </c>
      <c r="C1291" s="40" t="s">
        <v>203</v>
      </c>
      <c r="D1291" s="40" t="s">
        <v>98</v>
      </c>
      <c r="E1291" s="40" t="s">
        <v>10</v>
      </c>
      <c r="F1291" s="40">
        <v>0.8</v>
      </c>
      <c r="G1291" s="40">
        <v>1</v>
      </c>
      <c r="H1291" s="40">
        <v>9</v>
      </c>
      <c r="I1291" s="40">
        <v>0.8</v>
      </c>
      <c r="L1291" s="40" t="str">
        <f>IF(LEFT(C1291,1)="[",MID(C1291,2,SEARCH("]",C1291)-2),IF(LEFT(C1291,1)="""",MID(C1291,2,SEARCH("""",C1291,2)-2),C1291))</f>
        <v>fotos onix 2013</v>
      </c>
      <c r="M1291">
        <f>WEEKNUM(A1291,2)</f>
        <v>39</v>
      </c>
    </row>
    <row r="1292" spans="1:13" x14ac:dyDescent="0.25">
      <c r="A1292" s="1">
        <v>41515</v>
      </c>
      <c r="B1292" s="40" t="s">
        <v>9</v>
      </c>
      <c r="C1292" s="40" t="s">
        <v>203</v>
      </c>
      <c r="D1292" s="40" t="s">
        <v>98</v>
      </c>
      <c r="E1292" s="40" t="s">
        <v>10</v>
      </c>
      <c r="F1292" s="40">
        <v>0.8</v>
      </c>
      <c r="G1292" s="40">
        <v>3</v>
      </c>
      <c r="H1292" s="40">
        <v>16</v>
      </c>
      <c r="I1292" s="40">
        <v>1.41</v>
      </c>
      <c r="L1292" s="40" t="str">
        <f>IF(LEFT(C1292,1)="[",MID(C1292,2,SEARCH("]",C1292)-2),IF(LEFT(C1292,1)="""",MID(C1292,2,SEARCH("""",C1292,2)-2),C1292))</f>
        <v>fotos onix 2013</v>
      </c>
      <c r="M1292">
        <f>WEEKNUM(A1292,2)</f>
        <v>35</v>
      </c>
    </row>
    <row r="1293" spans="1:13" x14ac:dyDescent="0.25">
      <c r="A1293" s="1">
        <v>41520</v>
      </c>
      <c r="B1293" s="40" t="s">
        <v>9</v>
      </c>
      <c r="C1293" s="40" t="s">
        <v>203</v>
      </c>
      <c r="D1293" s="40" t="s">
        <v>98</v>
      </c>
      <c r="E1293" s="40" t="s">
        <v>10</v>
      </c>
      <c r="F1293" s="40">
        <v>0.8</v>
      </c>
      <c r="G1293" s="40">
        <v>0</v>
      </c>
      <c r="H1293" s="40">
        <v>15</v>
      </c>
      <c r="I1293" s="40">
        <v>0</v>
      </c>
      <c r="L1293" s="40" t="str">
        <f>IF(LEFT(C1293,1)="[",MID(C1293,2,SEARCH("]",C1293)-2),IF(LEFT(C1293,1)="""",MID(C1293,2,SEARCH("""",C1293,2)-2),C1293))</f>
        <v>fotos onix 2013</v>
      </c>
      <c r="M1293">
        <f>WEEKNUM(A1293,2)</f>
        <v>36</v>
      </c>
    </row>
    <row r="1294" spans="1:13" x14ac:dyDescent="0.25">
      <c r="A1294" s="1">
        <v>41538</v>
      </c>
      <c r="B1294" s="40" t="s">
        <v>9</v>
      </c>
      <c r="C1294" s="40" t="s">
        <v>203</v>
      </c>
      <c r="D1294" s="40" t="s">
        <v>98</v>
      </c>
      <c r="E1294" s="40" t="s">
        <v>10</v>
      </c>
      <c r="F1294" s="40">
        <v>0.8</v>
      </c>
      <c r="G1294" s="40">
        <v>0</v>
      </c>
      <c r="H1294" s="40">
        <v>12</v>
      </c>
      <c r="I1294" s="40">
        <v>0</v>
      </c>
      <c r="L1294" s="40" t="str">
        <f>IF(LEFT(C1294,1)="[",MID(C1294,2,SEARCH("]",C1294)-2),IF(LEFT(C1294,1)="""",MID(C1294,2,SEARCH("""",C1294,2)-2),C1294))</f>
        <v>fotos onix 2013</v>
      </c>
      <c r="M1294">
        <f>WEEKNUM(A1294,2)</f>
        <v>38</v>
      </c>
    </row>
    <row r="1295" spans="1:13" x14ac:dyDescent="0.25">
      <c r="A1295" s="1">
        <v>41544</v>
      </c>
      <c r="B1295" s="40" t="s">
        <v>9</v>
      </c>
      <c r="C1295" s="40" t="s">
        <v>203</v>
      </c>
      <c r="D1295" s="40" t="s">
        <v>98</v>
      </c>
      <c r="E1295" s="40" t="s">
        <v>10</v>
      </c>
      <c r="F1295" s="40">
        <v>0.8</v>
      </c>
      <c r="G1295" s="40">
        <v>1</v>
      </c>
      <c r="H1295" s="40">
        <v>17</v>
      </c>
      <c r="I1295" s="40">
        <v>0.17</v>
      </c>
      <c r="L1295" s="40" t="str">
        <f>IF(LEFT(C1295,1)="[",MID(C1295,2,SEARCH("]",C1295)-2),IF(LEFT(C1295,1)="""",MID(C1295,2,SEARCH("""",C1295,2)-2),C1295))</f>
        <v>fotos onix 2013</v>
      </c>
      <c r="M1295">
        <f>WEEKNUM(A1295,2)</f>
        <v>39</v>
      </c>
    </row>
    <row r="1296" spans="1:13" x14ac:dyDescent="0.25">
      <c r="A1296" s="1">
        <v>41524</v>
      </c>
      <c r="B1296" s="40" t="s">
        <v>9</v>
      </c>
      <c r="C1296" s="40" t="s">
        <v>203</v>
      </c>
      <c r="D1296" s="40" t="s">
        <v>98</v>
      </c>
      <c r="E1296" s="40" t="s">
        <v>10</v>
      </c>
      <c r="F1296" s="40">
        <v>0.8</v>
      </c>
      <c r="G1296" s="40">
        <v>3</v>
      </c>
      <c r="H1296" s="40">
        <v>15</v>
      </c>
      <c r="I1296" s="40">
        <v>1.54</v>
      </c>
      <c r="L1296" s="40" t="str">
        <f>IF(LEFT(C1296,1)="[",MID(C1296,2,SEARCH("]",C1296)-2),IF(LEFT(C1296,1)="""",MID(C1296,2,SEARCH("""",C1296,2)-2),C1296))</f>
        <v>fotos onix 2013</v>
      </c>
      <c r="M1296">
        <f>WEEKNUM(A1296,2)</f>
        <v>36</v>
      </c>
    </row>
    <row r="1297" spans="1:13" x14ac:dyDescent="0.25">
      <c r="A1297" s="1">
        <v>41531</v>
      </c>
      <c r="B1297" s="40" t="s">
        <v>9</v>
      </c>
      <c r="C1297" s="40" t="s">
        <v>203</v>
      </c>
      <c r="D1297" s="40" t="s">
        <v>98</v>
      </c>
      <c r="E1297" s="40" t="s">
        <v>10</v>
      </c>
      <c r="F1297" s="40">
        <v>0.8</v>
      </c>
      <c r="G1297" s="40">
        <v>1</v>
      </c>
      <c r="H1297" s="40">
        <v>13</v>
      </c>
      <c r="I1297" s="40">
        <v>0.7</v>
      </c>
      <c r="L1297" s="40" t="str">
        <f>IF(LEFT(C1297,1)="[",MID(C1297,2,SEARCH("]",C1297)-2),IF(LEFT(C1297,1)="""",MID(C1297,2,SEARCH("""",C1297,2)-2),C1297))</f>
        <v>fotos onix 2013</v>
      </c>
      <c r="M1297">
        <f>WEEKNUM(A1297,2)</f>
        <v>37</v>
      </c>
    </row>
    <row r="1298" spans="1:13" x14ac:dyDescent="0.25">
      <c r="A1298" s="1">
        <v>41521</v>
      </c>
      <c r="B1298" s="40" t="s">
        <v>9</v>
      </c>
      <c r="C1298" s="40" t="s">
        <v>203</v>
      </c>
      <c r="D1298" s="40" t="s">
        <v>98</v>
      </c>
      <c r="E1298" s="40" t="s">
        <v>10</v>
      </c>
      <c r="F1298" s="40">
        <v>0.8</v>
      </c>
      <c r="G1298" s="40">
        <v>2</v>
      </c>
      <c r="H1298" s="40">
        <v>16</v>
      </c>
      <c r="I1298" s="40">
        <v>1.24</v>
      </c>
      <c r="L1298" s="40" t="str">
        <f>IF(LEFT(C1298,1)="[",MID(C1298,2,SEARCH("]",C1298)-2),IF(LEFT(C1298,1)="""",MID(C1298,2,SEARCH("""",C1298,2)-2),C1298))</f>
        <v>fotos onix 2013</v>
      </c>
      <c r="M1298">
        <f>WEEKNUM(A1298,2)</f>
        <v>36</v>
      </c>
    </row>
    <row r="1299" spans="1:13" x14ac:dyDescent="0.25">
      <c r="A1299" s="1">
        <v>41542</v>
      </c>
      <c r="B1299" s="40" t="s">
        <v>9</v>
      </c>
      <c r="C1299" s="40" t="s">
        <v>203</v>
      </c>
      <c r="D1299" s="40" t="s">
        <v>98</v>
      </c>
      <c r="E1299" s="40" t="s">
        <v>10</v>
      </c>
      <c r="F1299" s="40">
        <v>0.8</v>
      </c>
      <c r="G1299" s="40">
        <v>2</v>
      </c>
      <c r="H1299" s="40">
        <v>15</v>
      </c>
      <c r="I1299" s="40">
        <v>0.96</v>
      </c>
      <c r="L1299" s="40" t="str">
        <f>IF(LEFT(C1299,1)="[",MID(C1299,2,SEARCH("]",C1299)-2),IF(LEFT(C1299,1)="""",MID(C1299,2,SEARCH("""",C1299,2)-2),C1299))</f>
        <v>fotos onix 2013</v>
      </c>
      <c r="M1299">
        <f>WEEKNUM(A1299,2)</f>
        <v>39</v>
      </c>
    </row>
    <row r="1300" spans="1:13" x14ac:dyDescent="0.25">
      <c r="A1300" s="1">
        <v>41545</v>
      </c>
      <c r="B1300" s="40" t="s">
        <v>9</v>
      </c>
      <c r="C1300" s="40" t="s">
        <v>203</v>
      </c>
      <c r="D1300" s="40" t="s">
        <v>98</v>
      </c>
      <c r="E1300" s="40" t="s">
        <v>10</v>
      </c>
      <c r="F1300" s="40">
        <v>0.8</v>
      </c>
      <c r="G1300" s="40">
        <v>0</v>
      </c>
      <c r="H1300" s="40">
        <v>13</v>
      </c>
      <c r="I1300" s="40">
        <v>0</v>
      </c>
      <c r="L1300" s="40" t="str">
        <f>IF(LEFT(C1300,1)="[",MID(C1300,2,SEARCH("]",C1300)-2),IF(LEFT(C1300,1)="""",MID(C1300,2,SEARCH("""",C1300,2)-2),C1300))</f>
        <v>fotos onix 2013</v>
      </c>
      <c r="M1300">
        <f>WEEKNUM(A1300,2)</f>
        <v>39</v>
      </c>
    </row>
    <row r="1301" spans="1:13" x14ac:dyDescent="0.25">
      <c r="A1301" s="1">
        <v>41534</v>
      </c>
      <c r="B1301" s="40" t="s">
        <v>9</v>
      </c>
      <c r="C1301" s="40" t="s">
        <v>203</v>
      </c>
      <c r="D1301" s="40" t="s">
        <v>98</v>
      </c>
      <c r="E1301" s="40" t="s">
        <v>10</v>
      </c>
      <c r="F1301" s="40">
        <v>0.8</v>
      </c>
      <c r="G1301" s="40">
        <v>1</v>
      </c>
      <c r="H1301" s="40">
        <v>21</v>
      </c>
      <c r="I1301" s="40">
        <v>0.69</v>
      </c>
      <c r="L1301" s="40" t="str">
        <f>IF(LEFT(C1301,1)="[",MID(C1301,2,SEARCH("]",C1301)-2),IF(LEFT(C1301,1)="""",MID(C1301,2,SEARCH("""",C1301,2)-2),C1301))</f>
        <v>fotos onix 2013</v>
      </c>
      <c r="M1301">
        <f>WEEKNUM(A1301,2)</f>
        <v>38</v>
      </c>
    </row>
    <row r="1302" spans="1:13" x14ac:dyDescent="0.25">
      <c r="A1302" s="1">
        <v>41528</v>
      </c>
      <c r="B1302" s="40" t="s">
        <v>9</v>
      </c>
      <c r="C1302" s="40" t="s">
        <v>203</v>
      </c>
      <c r="D1302" s="40" t="s">
        <v>98</v>
      </c>
      <c r="E1302" s="40" t="s">
        <v>10</v>
      </c>
      <c r="F1302" s="40">
        <v>0.8</v>
      </c>
      <c r="G1302" s="40">
        <v>3</v>
      </c>
      <c r="H1302" s="40">
        <v>11</v>
      </c>
      <c r="I1302" s="40">
        <v>0.72</v>
      </c>
      <c r="L1302" s="40" t="str">
        <f>IF(LEFT(C1302,1)="[",MID(C1302,2,SEARCH("]",C1302)-2),IF(LEFT(C1302,1)="""",MID(C1302,2,SEARCH("""",C1302,2)-2),C1302))</f>
        <v>fotos onix 2013</v>
      </c>
      <c r="M1302">
        <f>WEEKNUM(A1302,2)</f>
        <v>37</v>
      </c>
    </row>
    <row r="1303" spans="1:13" x14ac:dyDescent="0.25">
      <c r="A1303" s="1">
        <v>41527</v>
      </c>
      <c r="B1303" s="40" t="s">
        <v>9</v>
      </c>
      <c r="C1303" s="40" t="s">
        <v>203</v>
      </c>
      <c r="D1303" s="40" t="s">
        <v>98</v>
      </c>
      <c r="E1303" s="40" t="s">
        <v>10</v>
      </c>
      <c r="F1303" s="40">
        <v>0.8</v>
      </c>
      <c r="G1303" s="40">
        <v>1</v>
      </c>
      <c r="H1303" s="40">
        <v>17</v>
      </c>
      <c r="I1303" s="40">
        <v>0.36</v>
      </c>
      <c r="L1303" s="40" t="str">
        <f>IF(LEFT(C1303,1)="[",MID(C1303,2,SEARCH("]",C1303)-2),IF(LEFT(C1303,1)="""",MID(C1303,2,SEARCH("""",C1303,2)-2),C1303))</f>
        <v>fotos onix 2013</v>
      </c>
      <c r="M1303">
        <f>WEEKNUM(A1303,2)</f>
        <v>37</v>
      </c>
    </row>
    <row r="1304" spans="1:13" x14ac:dyDescent="0.25">
      <c r="A1304" s="1">
        <v>41540</v>
      </c>
      <c r="B1304" s="40" t="s">
        <v>9</v>
      </c>
      <c r="C1304" s="40" t="s">
        <v>203</v>
      </c>
      <c r="D1304" s="40" t="s">
        <v>98</v>
      </c>
      <c r="E1304" s="40" t="s">
        <v>10</v>
      </c>
      <c r="F1304" s="40">
        <v>0.8</v>
      </c>
      <c r="G1304" s="40">
        <v>0</v>
      </c>
      <c r="H1304" s="40">
        <v>7</v>
      </c>
      <c r="I1304" s="40">
        <v>0</v>
      </c>
      <c r="L1304" s="40" t="str">
        <f>IF(LEFT(C1304,1)="[",MID(C1304,2,SEARCH("]",C1304)-2),IF(LEFT(C1304,1)="""",MID(C1304,2,SEARCH("""",C1304,2)-2),C1304))</f>
        <v>fotos onix 2013</v>
      </c>
      <c r="M1304">
        <f>WEEKNUM(A1304,2)</f>
        <v>39</v>
      </c>
    </row>
    <row r="1305" spans="1:13" x14ac:dyDescent="0.25">
      <c r="A1305" s="1">
        <v>41519</v>
      </c>
      <c r="B1305" s="40" t="s">
        <v>9</v>
      </c>
      <c r="C1305" s="40" t="s">
        <v>142</v>
      </c>
      <c r="D1305" s="40" t="s">
        <v>98</v>
      </c>
      <c r="E1305" s="40" t="s">
        <v>10</v>
      </c>
      <c r="F1305" s="40">
        <v>0.8</v>
      </c>
      <c r="G1305" s="40">
        <v>1</v>
      </c>
      <c r="H1305" s="40">
        <v>12</v>
      </c>
      <c r="I1305" s="40">
        <v>0.06</v>
      </c>
      <c r="L1305" s="40" t="str">
        <f>IF(LEFT(C1305,1)="[",MID(C1305,2,SEARCH("]",C1305)-2),IF(LEFT(C1305,1)="""",MID(C1305,2,SEARCH("""",C1305,2)-2),C1305))</f>
        <v>fotos onix 2014</v>
      </c>
      <c r="M1305">
        <f>WEEKNUM(A1305,2)</f>
        <v>36</v>
      </c>
    </row>
    <row r="1306" spans="1:13" x14ac:dyDescent="0.25">
      <c r="A1306" s="1">
        <v>41544</v>
      </c>
      <c r="B1306" s="40" t="s">
        <v>9</v>
      </c>
      <c r="C1306" s="40" t="s">
        <v>142</v>
      </c>
      <c r="D1306" s="40" t="s">
        <v>98</v>
      </c>
      <c r="E1306" s="40" t="s">
        <v>10</v>
      </c>
      <c r="F1306" s="40">
        <v>0.8</v>
      </c>
      <c r="G1306" s="40">
        <v>1</v>
      </c>
      <c r="H1306" s="40">
        <v>21</v>
      </c>
      <c r="I1306" s="40">
        <v>0.26</v>
      </c>
      <c r="L1306" s="40" t="str">
        <f>IF(LEFT(C1306,1)="[",MID(C1306,2,SEARCH("]",C1306)-2),IF(LEFT(C1306,1)="""",MID(C1306,2,SEARCH("""",C1306,2)-2),C1306))</f>
        <v>fotos onix 2014</v>
      </c>
      <c r="M1306">
        <f>WEEKNUM(A1306,2)</f>
        <v>39</v>
      </c>
    </row>
    <row r="1307" spans="1:13" x14ac:dyDescent="0.25">
      <c r="A1307" s="1">
        <v>41537</v>
      </c>
      <c r="B1307" s="40" t="s">
        <v>9</v>
      </c>
      <c r="C1307" s="40" t="s">
        <v>142</v>
      </c>
      <c r="D1307" s="40" t="s">
        <v>98</v>
      </c>
      <c r="E1307" s="40" t="s">
        <v>10</v>
      </c>
      <c r="F1307" s="40">
        <v>0.8</v>
      </c>
      <c r="G1307" s="40">
        <v>2</v>
      </c>
      <c r="H1307" s="40">
        <v>13</v>
      </c>
      <c r="I1307" s="40">
        <v>0.22</v>
      </c>
      <c r="L1307" s="40" t="str">
        <f>IF(LEFT(C1307,1)="[",MID(C1307,2,SEARCH("]",C1307)-2),IF(LEFT(C1307,1)="""",MID(C1307,2,SEARCH("""",C1307,2)-2),C1307))</f>
        <v>fotos onix 2014</v>
      </c>
      <c r="M1307">
        <f>WEEKNUM(A1307,2)</f>
        <v>38</v>
      </c>
    </row>
    <row r="1308" spans="1:13" x14ac:dyDescent="0.25">
      <c r="A1308" s="1">
        <v>41525</v>
      </c>
      <c r="B1308" s="40" t="s">
        <v>9</v>
      </c>
      <c r="C1308" s="40" t="s">
        <v>142</v>
      </c>
      <c r="D1308" s="40" t="s">
        <v>98</v>
      </c>
      <c r="E1308" s="40" t="s">
        <v>10</v>
      </c>
      <c r="F1308" s="40">
        <v>0.8</v>
      </c>
      <c r="G1308" s="40">
        <v>2</v>
      </c>
      <c r="H1308" s="40">
        <v>9</v>
      </c>
      <c r="I1308" s="40">
        <v>0.44</v>
      </c>
      <c r="L1308" s="40" t="str">
        <f>IF(LEFT(C1308,1)="[",MID(C1308,2,SEARCH("]",C1308)-2),IF(LEFT(C1308,1)="""",MID(C1308,2,SEARCH("""",C1308,2)-2),C1308))</f>
        <v>fotos onix 2014</v>
      </c>
      <c r="M1308">
        <f>WEEKNUM(A1308,2)</f>
        <v>36</v>
      </c>
    </row>
    <row r="1309" spans="1:13" x14ac:dyDescent="0.25">
      <c r="A1309" s="1">
        <v>41527</v>
      </c>
      <c r="B1309" s="40" t="s">
        <v>9</v>
      </c>
      <c r="C1309" s="40" t="s">
        <v>142</v>
      </c>
      <c r="D1309" s="40" t="s">
        <v>98</v>
      </c>
      <c r="E1309" s="40" t="s">
        <v>10</v>
      </c>
      <c r="F1309" s="40">
        <v>0.8</v>
      </c>
      <c r="G1309" s="40">
        <v>2</v>
      </c>
      <c r="H1309" s="40">
        <v>15</v>
      </c>
      <c r="I1309" s="40">
        <v>0.34</v>
      </c>
      <c r="L1309" s="40" t="str">
        <f>IF(LEFT(C1309,1)="[",MID(C1309,2,SEARCH("]",C1309)-2),IF(LEFT(C1309,1)="""",MID(C1309,2,SEARCH("""",C1309,2)-2),C1309))</f>
        <v>fotos onix 2014</v>
      </c>
      <c r="M1309">
        <f>WEEKNUM(A1309,2)</f>
        <v>37</v>
      </c>
    </row>
    <row r="1310" spans="1:13" x14ac:dyDescent="0.25">
      <c r="A1310" s="1">
        <v>41514</v>
      </c>
      <c r="B1310" s="40" t="s">
        <v>9</v>
      </c>
      <c r="C1310" s="40" t="s">
        <v>142</v>
      </c>
      <c r="D1310" s="40" t="s">
        <v>98</v>
      </c>
      <c r="E1310" s="40" t="s">
        <v>10</v>
      </c>
      <c r="F1310" s="40">
        <v>0.8</v>
      </c>
      <c r="G1310" s="40">
        <v>2</v>
      </c>
      <c r="H1310" s="40">
        <v>5</v>
      </c>
      <c r="I1310" s="40">
        <v>1.1000000000000001</v>
      </c>
      <c r="L1310" s="40" t="str">
        <f>IF(LEFT(C1310,1)="[",MID(C1310,2,SEARCH("]",C1310)-2),IF(LEFT(C1310,1)="""",MID(C1310,2,SEARCH("""",C1310,2)-2),C1310))</f>
        <v>fotos onix 2014</v>
      </c>
      <c r="M1310">
        <f>WEEKNUM(A1310,2)</f>
        <v>35</v>
      </c>
    </row>
    <row r="1311" spans="1:13" x14ac:dyDescent="0.25">
      <c r="A1311" s="1">
        <v>41545</v>
      </c>
      <c r="B1311" s="40" t="s">
        <v>9</v>
      </c>
      <c r="C1311" s="40" t="s">
        <v>142</v>
      </c>
      <c r="D1311" s="40" t="s">
        <v>98</v>
      </c>
      <c r="E1311" s="40" t="s">
        <v>10</v>
      </c>
      <c r="F1311" s="40">
        <v>0.8</v>
      </c>
      <c r="G1311" s="40">
        <v>4</v>
      </c>
      <c r="H1311" s="40">
        <v>13</v>
      </c>
      <c r="I1311" s="40">
        <v>1.37</v>
      </c>
      <c r="L1311" s="40" t="str">
        <f>IF(LEFT(C1311,1)="[",MID(C1311,2,SEARCH("]",C1311)-2),IF(LEFT(C1311,1)="""",MID(C1311,2,SEARCH("""",C1311,2)-2),C1311))</f>
        <v>fotos onix 2014</v>
      </c>
      <c r="M1311">
        <f>WEEKNUM(A1311,2)</f>
        <v>39</v>
      </c>
    </row>
    <row r="1312" spans="1:13" x14ac:dyDescent="0.25">
      <c r="A1312" s="1">
        <v>41536</v>
      </c>
      <c r="B1312" s="40" t="s">
        <v>9</v>
      </c>
      <c r="C1312" s="40" t="s">
        <v>142</v>
      </c>
      <c r="D1312" s="40" t="s">
        <v>98</v>
      </c>
      <c r="E1312" s="40" t="s">
        <v>10</v>
      </c>
      <c r="F1312" s="40">
        <v>0.8</v>
      </c>
      <c r="G1312" s="40">
        <v>2</v>
      </c>
      <c r="H1312" s="40">
        <v>11</v>
      </c>
      <c r="I1312" s="40">
        <v>0.87</v>
      </c>
      <c r="L1312" s="40" t="str">
        <f>IF(LEFT(C1312,1)="[",MID(C1312,2,SEARCH("]",C1312)-2),IF(LEFT(C1312,1)="""",MID(C1312,2,SEARCH("""",C1312,2)-2),C1312))</f>
        <v>fotos onix 2014</v>
      </c>
      <c r="M1312">
        <f>WEEKNUM(A1312,2)</f>
        <v>38</v>
      </c>
    </row>
    <row r="1313" spans="1:13" x14ac:dyDescent="0.25">
      <c r="A1313" s="1">
        <v>41534</v>
      </c>
      <c r="B1313" s="40" t="s">
        <v>9</v>
      </c>
      <c r="C1313" s="40" t="s">
        <v>142</v>
      </c>
      <c r="D1313" s="40" t="s">
        <v>98</v>
      </c>
      <c r="E1313" s="40" t="s">
        <v>10</v>
      </c>
      <c r="F1313" s="40">
        <v>0.8</v>
      </c>
      <c r="G1313" s="40">
        <v>2</v>
      </c>
      <c r="H1313" s="40">
        <v>19</v>
      </c>
      <c r="I1313" s="40">
        <v>0.64</v>
      </c>
      <c r="L1313" s="40" t="str">
        <f>IF(LEFT(C1313,1)="[",MID(C1313,2,SEARCH("]",C1313)-2),IF(LEFT(C1313,1)="""",MID(C1313,2,SEARCH("""",C1313,2)-2),C1313))</f>
        <v>fotos onix 2014</v>
      </c>
      <c r="M1313">
        <f>WEEKNUM(A1313,2)</f>
        <v>38</v>
      </c>
    </row>
    <row r="1314" spans="1:13" x14ac:dyDescent="0.25">
      <c r="A1314" s="1">
        <v>41538</v>
      </c>
      <c r="B1314" s="40" t="s">
        <v>9</v>
      </c>
      <c r="C1314" s="40" t="s">
        <v>142</v>
      </c>
      <c r="D1314" s="40" t="s">
        <v>98</v>
      </c>
      <c r="E1314" s="40" t="s">
        <v>10</v>
      </c>
      <c r="F1314" s="40">
        <v>0.8</v>
      </c>
      <c r="G1314" s="40">
        <v>0</v>
      </c>
      <c r="H1314" s="40">
        <v>19</v>
      </c>
      <c r="I1314" s="40">
        <v>0</v>
      </c>
      <c r="L1314" s="40" t="str">
        <f>IF(LEFT(C1314,1)="[",MID(C1314,2,SEARCH("]",C1314)-2),IF(LEFT(C1314,1)="""",MID(C1314,2,SEARCH("""",C1314,2)-2),C1314))</f>
        <v>fotos onix 2014</v>
      </c>
      <c r="M1314">
        <f>WEEKNUM(A1314,2)</f>
        <v>38</v>
      </c>
    </row>
    <row r="1315" spans="1:13" x14ac:dyDescent="0.25">
      <c r="A1315" s="1">
        <v>41542</v>
      </c>
      <c r="B1315" s="40" t="s">
        <v>9</v>
      </c>
      <c r="C1315" s="40" t="s">
        <v>142</v>
      </c>
      <c r="D1315" s="40" t="s">
        <v>98</v>
      </c>
      <c r="E1315" s="40" t="s">
        <v>10</v>
      </c>
      <c r="F1315" s="40">
        <v>0.8</v>
      </c>
      <c r="G1315" s="40">
        <v>1</v>
      </c>
      <c r="H1315" s="40">
        <v>17</v>
      </c>
      <c r="I1315" s="40">
        <v>0.75</v>
      </c>
      <c r="L1315" s="40" t="str">
        <f>IF(LEFT(C1315,1)="[",MID(C1315,2,SEARCH("]",C1315)-2),IF(LEFT(C1315,1)="""",MID(C1315,2,SEARCH("""",C1315,2)-2),C1315))</f>
        <v>fotos onix 2014</v>
      </c>
      <c r="M1315">
        <f>WEEKNUM(A1315,2)</f>
        <v>39</v>
      </c>
    </row>
    <row r="1316" spans="1:13" x14ac:dyDescent="0.25">
      <c r="A1316" s="1">
        <v>41541</v>
      </c>
      <c r="B1316" s="40" t="s">
        <v>9</v>
      </c>
      <c r="C1316" s="40" t="s">
        <v>142</v>
      </c>
      <c r="D1316" s="40" t="s">
        <v>98</v>
      </c>
      <c r="E1316" s="40" t="s">
        <v>10</v>
      </c>
      <c r="F1316" s="40">
        <v>0.8</v>
      </c>
      <c r="G1316" s="40">
        <v>3</v>
      </c>
      <c r="H1316" s="40">
        <v>23</v>
      </c>
      <c r="I1316" s="40">
        <v>1.26</v>
      </c>
      <c r="L1316" s="40" t="str">
        <f>IF(LEFT(C1316,1)="[",MID(C1316,2,SEARCH("]",C1316)-2),IF(LEFT(C1316,1)="""",MID(C1316,2,SEARCH("""",C1316,2)-2),C1316))</f>
        <v>fotos onix 2014</v>
      </c>
      <c r="M1316">
        <f>WEEKNUM(A1316,2)</f>
        <v>39</v>
      </c>
    </row>
    <row r="1317" spans="1:13" x14ac:dyDescent="0.25">
      <c r="A1317" s="1">
        <v>41533</v>
      </c>
      <c r="B1317" s="40" t="s">
        <v>9</v>
      </c>
      <c r="C1317" s="40" t="s">
        <v>142</v>
      </c>
      <c r="D1317" s="40" t="s">
        <v>98</v>
      </c>
      <c r="E1317" s="40" t="s">
        <v>10</v>
      </c>
      <c r="F1317" s="40">
        <v>0.8</v>
      </c>
      <c r="G1317" s="40">
        <v>2</v>
      </c>
      <c r="H1317" s="40">
        <v>14</v>
      </c>
      <c r="I1317" s="40">
        <v>0.54</v>
      </c>
      <c r="L1317" s="40" t="str">
        <f>IF(LEFT(C1317,1)="[",MID(C1317,2,SEARCH("]",C1317)-2),IF(LEFT(C1317,1)="""",MID(C1317,2,SEARCH("""",C1317,2)-2),C1317))</f>
        <v>fotos onix 2014</v>
      </c>
      <c r="M1317">
        <f>WEEKNUM(A1317,2)</f>
        <v>38</v>
      </c>
    </row>
    <row r="1318" spans="1:13" x14ac:dyDescent="0.25">
      <c r="A1318" s="1">
        <v>41523</v>
      </c>
      <c r="B1318" s="40" t="s">
        <v>9</v>
      </c>
      <c r="C1318" s="40" t="s">
        <v>142</v>
      </c>
      <c r="D1318" s="40" t="s">
        <v>98</v>
      </c>
      <c r="E1318" s="40" t="s">
        <v>10</v>
      </c>
      <c r="F1318" s="40">
        <v>0.8</v>
      </c>
      <c r="G1318" s="40">
        <v>2</v>
      </c>
      <c r="H1318" s="40">
        <v>14</v>
      </c>
      <c r="I1318" s="40">
        <v>0.18</v>
      </c>
      <c r="L1318" s="40" t="str">
        <f>IF(LEFT(C1318,1)="[",MID(C1318,2,SEARCH("]",C1318)-2),IF(LEFT(C1318,1)="""",MID(C1318,2,SEARCH("""",C1318,2)-2),C1318))</f>
        <v>fotos onix 2014</v>
      </c>
      <c r="M1318">
        <f>WEEKNUM(A1318,2)</f>
        <v>36</v>
      </c>
    </row>
    <row r="1319" spans="1:13" x14ac:dyDescent="0.25">
      <c r="A1319" s="1">
        <v>41520</v>
      </c>
      <c r="B1319" s="40" t="s">
        <v>9</v>
      </c>
      <c r="C1319" s="40" t="s">
        <v>142</v>
      </c>
      <c r="D1319" s="40" t="s">
        <v>98</v>
      </c>
      <c r="E1319" s="40" t="s">
        <v>10</v>
      </c>
      <c r="F1319" s="40">
        <v>0.8</v>
      </c>
      <c r="G1319" s="40">
        <v>0</v>
      </c>
      <c r="H1319" s="40">
        <v>3</v>
      </c>
      <c r="I1319" s="40">
        <v>0</v>
      </c>
      <c r="L1319" s="40" t="str">
        <f>IF(LEFT(C1319,1)="[",MID(C1319,2,SEARCH("]",C1319)-2),IF(LEFT(C1319,1)="""",MID(C1319,2,SEARCH("""",C1319,2)-2),C1319))</f>
        <v>fotos onix 2014</v>
      </c>
      <c r="M1319">
        <f>WEEKNUM(A1319,2)</f>
        <v>36</v>
      </c>
    </row>
    <row r="1320" spans="1:13" x14ac:dyDescent="0.25">
      <c r="A1320" s="1">
        <v>41522</v>
      </c>
      <c r="B1320" s="40" t="s">
        <v>9</v>
      </c>
      <c r="C1320" s="40" t="s">
        <v>142</v>
      </c>
      <c r="D1320" s="40" t="s">
        <v>98</v>
      </c>
      <c r="E1320" s="40" t="s">
        <v>10</v>
      </c>
      <c r="F1320" s="40">
        <v>0.8</v>
      </c>
      <c r="G1320" s="40">
        <v>1</v>
      </c>
      <c r="H1320" s="40">
        <v>9</v>
      </c>
      <c r="I1320" s="40">
        <v>0.8</v>
      </c>
      <c r="L1320" s="40" t="str">
        <f>IF(LEFT(C1320,1)="[",MID(C1320,2,SEARCH("]",C1320)-2),IF(LEFT(C1320,1)="""",MID(C1320,2,SEARCH("""",C1320,2)-2),C1320))</f>
        <v>fotos onix 2014</v>
      </c>
      <c r="M1320">
        <f>WEEKNUM(A1320,2)</f>
        <v>36</v>
      </c>
    </row>
    <row r="1321" spans="1:13" x14ac:dyDescent="0.25">
      <c r="A1321" s="1">
        <v>41517</v>
      </c>
      <c r="B1321" s="40" t="s">
        <v>9</v>
      </c>
      <c r="C1321" s="40" t="s">
        <v>142</v>
      </c>
      <c r="D1321" s="40" t="s">
        <v>98</v>
      </c>
      <c r="E1321" s="40" t="s">
        <v>10</v>
      </c>
      <c r="F1321" s="40">
        <v>0.8</v>
      </c>
      <c r="G1321" s="40">
        <v>0</v>
      </c>
      <c r="H1321" s="40">
        <v>11</v>
      </c>
      <c r="I1321" s="40">
        <v>0</v>
      </c>
      <c r="L1321" s="40" t="str">
        <f>IF(LEFT(C1321,1)="[",MID(C1321,2,SEARCH("]",C1321)-2),IF(LEFT(C1321,1)="""",MID(C1321,2,SEARCH("""",C1321,2)-2),C1321))</f>
        <v>fotos onix 2014</v>
      </c>
      <c r="M1321">
        <f>WEEKNUM(A1321,2)</f>
        <v>35</v>
      </c>
    </row>
    <row r="1322" spans="1:13" x14ac:dyDescent="0.25">
      <c r="A1322" s="1">
        <v>41521</v>
      </c>
      <c r="B1322" s="40" t="s">
        <v>9</v>
      </c>
      <c r="C1322" s="40" t="s">
        <v>142</v>
      </c>
      <c r="D1322" s="40" t="s">
        <v>98</v>
      </c>
      <c r="E1322" s="40" t="s">
        <v>10</v>
      </c>
      <c r="F1322" s="40">
        <v>0.8</v>
      </c>
      <c r="G1322" s="40">
        <v>1</v>
      </c>
      <c r="H1322" s="40">
        <v>12</v>
      </c>
      <c r="I1322" s="40">
        <v>0.59</v>
      </c>
      <c r="L1322" s="40" t="str">
        <f>IF(LEFT(C1322,1)="[",MID(C1322,2,SEARCH("]",C1322)-2),IF(LEFT(C1322,1)="""",MID(C1322,2,SEARCH("""",C1322,2)-2),C1322))</f>
        <v>fotos onix 2014</v>
      </c>
      <c r="M1322">
        <f>WEEKNUM(A1322,2)</f>
        <v>36</v>
      </c>
    </row>
    <row r="1323" spans="1:13" x14ac:dyDescent="0.25">
      <c r="A1323" s="1">
        <v>41528</v>
      </c>
      <c r="B1323" s="40" t="s">
        <v>9</v>
      </c>
      <c r="C1323" s="40" t="s">
        <v>142</v>
      </c>
      <c r="D1323" s="40" t="s">
        <v>98</v>
      </c>
      <c r="E1323" s="40" t="s">
        <v>10</v>
      </c>
      <c r="F1323" s="40">
        <v>0.8</v>
      </c>
      <c r="G1323" s="40">
        <v>2</v>
      </c>
      <c r="H1323" s="40">
        <v>11</v>
      </c>
      <c r="I1323" s="40">
        <v>0.57999999999999996</v>
      </c>
      <c r="L1323" s="40" t="str">
        <f>IF(LEFT(C1323,1)="[",MID(C1323,2,SEARCH("]",C1323)-2),IF(LEFT(C1323,1)="""",MID(C1323,2,SEARCH("""",C1323,2)-2),C1323))</f>
        <v>fotos onix 2014</v>
      </c>
      <c r="M1323">
        <f>WEEKNUM(A1323,2)</f>
        <v>37</v>
      </c>
    </row>
    <row r="1324" spans="1:13" x14ac:dyDescent="0.25">
      <c r="A1324" s="1">
        <v>41529</v>
      </c>
      <c r="B1324" s="40" t="s">
        <v>9</v>
      </c>
      <c r="C1324" s="40" t="s">
        <v>142</v>
      </c>
      <c r="D1324" s="40" t="s">
        <v>98</v>
      </c>
      <c r="E1324" s="40" t="s">
        <v>10</v>
      </c>
      <c r="F1324" s="40">
        <v>0.8</v>
      </c>
      <c r="G1324" s="40">
        <v>0</v>
      </c>
      <c r="H1324" s="40">
        <v>11</v>
      </c>
      <c r="I1324" s="40">
        <v>0</v>
      </c>
      <c r="L1324" s="40" t="str">
        <f>IF(LEFT(C1324,1)="[",MID(C1324,2,SEARCH("]",C1324)-2),IF(LEFT(C1324,1)="""",MID(C1324,2,SEARCH("""",C1324,2)-2),C1324))</f>
        <v>fotos onix 2014</v>
      </c>
      <c r="M1324">
        <f>WEEKNUM(A1324,2)</f>
        <v>37</v>
      </c>
    </row>
    <row r="1325" spans="1:13" x14ac:dyDescent="0.25">
      <c r="A1325" s="1">
        <v>41526</v>
      </c>
      <c r="B1325" s="40" t="s">
        <v>9</v>
      </c>
      <c r="C1325" s="40" t="s">
        <v>142</v>
      </c>
      <c r="D1325" s="40" t="s">
        <v>98</v>
      </c>
      <c r="E1325" s="40" t="s">
        <v>10</v>
      </c>
      <c r="F1325" s="40">
        <v>0.8</v>
      </c>
      <c r="G1325" s="40">
        <v>0</v>
      </c>
      <c r="H1325" s="40">
        <v>19</v>
      </c>
      <c r="I1325" s="40">
        <v>0</v>
      </c>
      <c r="L1325" s="40" t="str">
        <f>IF(LEFT(C1325,1)="[",MID(C1325,2,SEARCH("]",C1325)-2),IF(LEFT(C1325,1)="""",MID(C1325,2,SEARCH("""",C1325,2)-2),C1325))</f>
        <v>fotos onix 2014</v>
      </c>
      <c r="M1325">
        <f>WEEKNUM(A1325,2)</f>
        <v>37</v>
      </c>
    </row>
    <row r="1326" spans="1:13" x14ac:dyDescent="0.25">
      <c r="A1326" s="1">
        <v>41543</v>
      </c>
      <c r="B1326" s="40" t="s">
        <v>9</v>
      </c>
      <c r="C1326" s="40" t="s">
        <v>142</v>
      </c>
      <c r="D1326" s="40" t="s">
        <v>98</v>
      </c>
      <c r="E1326" s="40" t="s">
        <v>10</v>
      </c>
      <c r="F1326" s="40">
        <v>0.8</v>
      </c>
      <c r="G1326" s="40">
        <v>0</v>
      </c>
      <c r="H1326" s="40">
        <v>17</v>
      </c>
      <c r="I1326" s="40">
        <v>0</v>
      </c>
      <c r="L1326" s="40" t="str">
        <f>IF(LEFT(C1326,1)="[",MID(C1326,2,SEARCH("]",C1326)-2),IF(LEFT(C1326,1)="""",MID(C1326,2,SEARCH("""",C1326,2)-2),C1326))</f>
        <v>fotos onix 2014</v>
      </c>
      <c r="M1326">
        <f>WEEKNUM(A1326,2)</f>
        <v>39</v>
      </c>
    </row>
    <row r="1327" spans="1:13" x14ac:dyDescent="0.25">
      <c r="A1327" s="1">
        <v>41531</v>
      </c>
      <c r="B1327" s="40" t="s">
        <v>9</v>
      </c>
      <c r="C1327" s="40" t="s">
        <v>142</v>
      </c>
      <c r="D1327" s="40" t="s">
        <v>98</v>
      </c>
      <c r="E1327" s="40" t="s">
        <v>10</v>
      </c>
      <c r="F1327" s="40">
        <v>0.8</v>
      </c>
      <c r="G1327" s="40">
        <v>1</v>
      </c>
      <c r="H1327" s="40">
        <v>9</v>
      </c>
      <c r="I1327" s="40">
        <v>0.25</v>
      </c>
      <c r="L1327" s="40" t="str">
        <f>IF(LEFT(C1327,1)="[",MID(C1327,2,SEARCH("]",C1327)-2),IF(LEFT(C1327,1)="""",MID(C1327,2,SEARCH("""",C1327,2)-2),C1327))</f>
        <v>fotos onix 2014</v>
      </c>
      <c r="M1327">
        <f>WEEKNUM(A1327,2)</f>
        <v>37</v>
      </c>
    </row>
    <row r="1328" spans="1:13" x14ac:dyDescent="0.25">
      <c r="A1328" s="1">
        <v>41516</v>
      </c>
      <c r="B1328" s="40" t="s">
        <v>9</v>
      </c>
      <c r="C1328" s="40" t="s">
        <v>142</v>
      </c>
      <c r="D1328" s="40" t="s">
        <v>98</v>
      </c>
      <c r="E1328" s="40" t="s">
        <v>10</v>
      </c>
      <c r="F1328" s="40">
        <v>0.8</v>
      </c>
      <c r="G1328" s="40">
        <v>1</v>
      </c>
      <c r="H1328" s="40">
        <v>8</v>
      </c>
      <c r="I1328" s="40">
        <v>0.22</v>
      </c>
      <c r="L1328" s="40" t="str">
        <f>IF(LEFT(C1328,1)="[",MID(C1328,2,SEARCH("]",C1328)-2),IF(LEFT(C1328,1)="""",MID(C1328,2,SEARCH("""",C1328,2)-2),C1328))</f>
        <v>fotos onix 2014</v>
      </c>
      <c r="M1328">
        <f>WEEKNUM(A1328,2)</f>
        <v>35</v>
      </c>
    </row>
    <row r="1329" spans="1:13" x14ac:dyDescent="0.25">
      <c r="A1329" s="1">
        <v>41515</v>
      </c>
      <c r="B1329" s="40" t="s">
        <v>9</v>
      </c>
      <c r="C1329" s="40" t="s">
        <v>142</v>
      </c>
      <c r="D1329" s="40" t="s">
        <v>98</v>
      </c>
      <c r="E1329" s="40" t="s">
        <v>10</v>
      </c>
      <c r="F1329" s="40">
        <v>0.8</v>
      </c>
      <c r="G1329" s="40">
        <v>0</v>
      </c>
      <c r="H1329" s="40">
        <v>9</v>
      </c>
      <c r="I1329" s="40">
        <v>0</v>
      </c>
      <c r="L1329" s="40" t="str">
        <f>IF(LEFT(C1329,1)="[",MID(C1329,2,SEARCH("]",C1329)-2),IF(LEFT(C1329,1)="""",MID(C1329,2,SEARCH("""",C1329,2)-2),C1329))</f>
        <v>fotos onix 2014</v>
      </c>
      <c r="M1329">
        <f>WEEKNUM(A1329,2)</f>
        <v>35</v>
      </c>
    </row>
    <row r="1330" spans="1:13" x14ac:dyDescent="0.25">
      <c r="A1330" s="1">
        <v>41546</v>
      </c>
      <c r="B1330" s="40" t="s">
        <v>9</v>
      </c>
      <c r="C1330" s="40" t="s">
        <v>142</v>
      </c>
      <c r="D1330" s="40" t="s">
        <v>98</v>
      </c>
      <c r="E1330" s="40" t="s">
        <v>10</v>
      </c>
      <c r="F1330" s="40">
        <v>0.8</v>
      </c>
      <c r="G1330" s="40">
        <v>2</v>
      </c>
      <c r="H1330" s="40">
        <v>18</v>
      </c>
      <c r="I1330" s="40">
        <v>1.25</v>
      </c>
      <c r="L1330" s="40" t="str">
        <f>IF(LEFT(C1330,1)="[",MID(C1330,2,SEARCH("]",C1330)-2),IF(LEFT(C1330,1)="""",MID(C1330,2,SEARCH("""",C1330,2)-2),C1330))</f>
        <v>fotos onix 2014</v>
      </c>
      <c r="M1330">
        <f>WEEKNUM(A1330,2)</f>
        <v>39</v>
      </c>
    </row>
    <row r="1331" spans="1:13" x14ac:dyDescent="0.25">
      <c r="A1331" s="1">
        <v>41539</v>
      </c>
      <c r="B1331" s="40" t="s">
        <v>9</v>
      </c>
      <c r="C1331" s="40" t="s">
        <v>142</v>
      </c>
      <c r="D1331" s="40" t="s">
        <v>98</v>
      </c>
      <c r="E1331" s="40" t="s">
        <v>10</v>
      </c>
      <c r="F1331" s="40">
        <v>0.8</v>
      </c>
      <c r="G1331" s="40">
        <v>1</v>
      </c>
      <c r="H1331" s="40">
        <v>15</v>
      </c>
      <c r="I1331" s="40">
        <v>0.06</v>
      </c>
      <c r="L1331" s="40" t="str">
        <f>IF(LEFT(C1331,1)="[",MID(C1331,2,SEARCH("]",C1331)-2),IF(LEFT(C1331,1)="""",MID(C1331,2,SEARCH("""",C1331,2)-2),C1331))</f>
        <v>fotos onix 2014</v>
      </c>
      <c r="M1331">
        <f>WEEKNUM(A1331,2)</f>
        <v>38</v>
      </c>
    </row>
    <row r="1332" spans="1:13" x14ac:dyDescent="0.25">
      <c r="A1332" s="1">
        <v>41524</v>
      </c>
      <c r="B1332" s="40" t="s">
        <v>9</v>
      </c>
      <c r="C1332" s="40" t="s">
        <v>142</v>
      </c>
      <c r="D1332" s="40" t="s">
        <v>98</v>
      </c>
      <c r="E1332" s="40" t="s">
        <v>10</v>
      </c>
      <c r="F1332" s="40">
        <v>0.8</v>
      </c>
      <c r="G1332" s="40">
        <v>1</v>
      </c>
      <c r="H1332" s="40">
        <v>20</v>
      </c>
      <c r="I1332" s="40">
        <v>0.21</v>
      </c>
      <c r="L1332" s="40" t="str">
        <f>IF(LEFT(C1332,1)="[",MID(C1332,2,SEARCH("]",C1332)-2),IF(LEFT(C1332,1)="""",MID(C1332,2,SEARCH("""",C1332,2)-2),C1332))</f>
        <v>fotos onix 2014</v>
      </c>
      <c r="M1332">
        <f>WEEKNUM(A1332,2)</f>
        <v>36</v>
      </c>
    </row>
    <row r="1333" spans="1:13" x14ac:dyDescent="0.25">
      <c r="A1333" s="1">
        <v>41535</v>
      </c>
      <c r="B1333" s="40" t="s">
        <v>9</v>
      </c>
      <c r="C1333" s="40" t="s">
        <v>142</v>
      </c>
      <c r="D1333" s="40" t="s">
        <v>98</v>
      </c>
      <c r="E1333" s="40" t="s">
        <v>10</v>
      </c>
      <c r="F1333" s="40">
        <v>0.8</v>
      </c>
      <c r="G1333" s="40">
        <v>2</v>
      </c>
      <c r="H1333" s="40">
        <v>12</v>
      </c>
      <c r="I1333" s="40">
        <v>0.18</v>
      </c>
      <c r="L1333" s="40" t="str">
        <f>IF(LEFT(C1333,1)="[",MID(C1333,2,SEARCH("]",C1333)-2),IF(LEFT(C1333,1)="""",MID(C1333,2,SEARCH("""",C1333,2)-2),C1333))</f>
        <v>fotos onix 2014</v>
      </c>
      <c r="M1333">
        <f>WEEKNUM(A1333,2)</f>
        <v>38</v>
      </c>
    </row>
    <row r="1334" spans="1:13" x14ac:dyDescent="0.25">
      <c r="A1334" s="1">
        <v>41518</v>
      </c>
      <c r="B1334" s="40" t="s">
        <v>9</v>
      </c>
      <c r="C1334" s="40" t="s">
        <v>142</v>
      </c>
      <c r="D1334" s="40" t="s">
        <v>98</v>
      </c>
      <c r="E1334" s="40" t="s">
        <v>10</v>
      </c>
      <c r="F1334" s="40">
        <v>0.8</v>
      </c>
      <c r="G1334" s="40">
        <v>2</v>
      </c>
      <c r="H1334" s="40">
        <v>8</v>
      </c>
      <c r="I1334" s="40">
        <v>0.38</v>
      </c>
      <c r="L1334" s="40" t="str">
        <f>IF(LEFT(C1334,1)="[",MID(C1334,2,SEARCH("]",C1334)-2),IF(LEFT(C1334,1)="""",MID(C1334,2,SEARCH("""",C1334,2)-2),C1334))</f>
        <v>fotos onix 2014</v>
      </c>
      <c r="M1334">
        <f>WEEKNUM(A1334,2)</f>
        <v>35</v>
      </c>
    </row>
    <row r="1335" spans="1:13" x14ac:dyDescent="0.25">
      <c r="A1335" s="1">
        <v>41530</v>
      </c>
      <c r="B1335" s="40" t="s">
        <v>9</v>
      </c>
      <c r="C1335" s="40" t="s">
        <v>142</v>
      </c>
      <c r="D1335" s="40" t="s">
        <v>98</v>
      </c>
      <c r="E1335" s="40" t="s">
        <v>10</v>
      </c>
      <c r="F1335" s="40">
        <v>0.8</v>
      </c>
      <c r="G1335" s="40">
        <v>2</v>
      </c>
      <c r="H1335" s="40">
        <v>13</v>
      </c>
      <c r="I1335" s="40">
        <v>0.72</v>
      </c>
      <c r="L1335" s="40" t="str">
        <f>IF(LEFT(C1335,1)="[",MID(C1335,2,SEARCH("]",C1335)-2),IF(LEFT(C1335,1)="""",MID(C1335,2,SEARCH("""",C1335,2)-2),C1335))</f>
        <v>fotos onix 2014</v>
      </c>
      <c r="M1335">
        <f>WEEKNUM(A1335,2)</f>
        <v>37</v>
      </c>
    </row>
    <row r="1336" spans="1:13" x14ac:dyDescent="0.25">
      <c r="A1336" s="1">
        <v>41532</v>
      </c>
      <c r="B1336" s="40" t="s">
        <v>9</v>
      </c>
      <c r="C1336" s="40" t="s">
        <v>142</v>
      </c>
      <c r="D1336" s="40" t="s">
        <v>98</v>
      </c>
      <c r="E1336" s="40" t="s">
        <v>10</v>
      </c>
      <c r="F1336" s="40">
        <v>0.8</v>
      </c>
      <c r="G1336" s="40">
        <v>4</v>
      </c>
      <c r="H1336" s="40">
        <v>15</v>
      </c>
      <c r="I1336" s="40">
        <v>1.59</v>
      </c>
      <c r="L1336" s="40" t="str">
        <f>IF(LEFT(C1336,1)="[",MID(C1336,2,SEARCH("]",C1336)-2),IF(LEFT(C1336,1)="""",MID(C1336,2,SEARCH("""",C1336,2)-2),C1336))</f>
        <v>fotos onix 2014</v>
      </c>
      <c r="M1336">
        <f>WEEKNUM(A1336,2)</f>
        <v>37</v>
      </c>
    </row>
    <row r="1337" spans="1:13" x14ac:dyDescent="0.25">
      <c r="A1337" s="1">
        <v>41540</v>
      </c>
      <c r="B1337" s="40" t="s">
        <v>9</v>
      </c>
      <c r="C1337" s="40" t="s">
        <v>142</v>
      </c>
      <c r="D1337" s="40" t="s">
        <v>98</v>
      </c>
      <c r="E1337" s="40" t="s">
        <v>10</v>
      </c>
      <c r="F1337" s="40">
        <v>0.8</v>
      </c>
      <c r="G1337" s="40">
        <v>4</v>
      </c>
      <c r="H1337" s="40">
        <v>9</v>
      </c>
      <c r="I1337" s="40">
        <v>1.28</v>
      </c>
      <c r="L1337" s="40" t="str">
        <f>IF(LEFT(C1337,1)="[",MID(C1337,2,SEARCH("]",C1337)-2),IF(LEFT(C1337,1)="""",MID(C1337,2,SEARCH("""",C1337,2)-2),C1337))</f>
        <v>fotos onix 2014</v>
      </c>
      <c r="M1337">
        <f>WEEKNUM(A1337,2)</f>
        <v>39</v>
      </c>
    </row>
    <row r="1338" spans="1:13" x14ac:dyDescent="0.25">
      <c r="A1338" s="1">
        <v>41530</v>
      </c>
      <c r="B1338" s="40" t="s">
        <v>9</v>
      </c>
      <c r="C1338" s="40" t="s">
        <v>324</v>
      </c>
      <c r="D1338" s="40" t="s">
        <v>98</v>
      </c>
      <c r="E1338" s="40" t="s">
        <v>10</v>
      </c>
      <c r="F1338" s="40">
        <v>0.67</v>
      </c>
      <c r="G1338" s="40">
        <v>0</v>
      </c>
      <c r="H1338" s="40">
        <v>4</v>
      </c>
      <c r="I1338" s="40">
        <v>0</v>
      </c>
      <c r="L1338" s="40" t="str">
        <f>IF(LEFT(C1338,1)="[",MID(C1338,2,SEARCH("]",C1338)-2),IF(LEFT(C1338,1)="""",MID(C1338,2,SEARCH("""",C1338,2)-2),C1338))</f>
        <v>fotos Onyx</v>
      </c>
      <c r="M1338">
        <f>WEEKNUM(A1338,2)</f>
        <v>37</v>
      </c>
    </row>
    <row r="1339" spans="1:13" x14ac:dyDescent="0.25">
      <c r="A1339" s="1">
        <v>41516</v>
      </c>
      <c r="B1339" s="40" t="s">
        <v>9</v>
      </c>
      <c r="C1339" s="40" t="s">
        <v>324</v>
      </c>
      <c r="D1339" s="40" t="s">
        <v>98</v>
      </c>
      <c r="E1339" s="40" t="s">
        <v>10</v>
      </c>
      <c r="F1339" s="40">
        <v>0.67</v>
      </c>
      <c r="G1339" s="40">
        <v>0</v>
      </c>
      <c r="H1339" s="40">
        <v>2</v>
      </c>
      <c r="I1339" s="40">
        <v>0</v>
      </c>
      <c r="L1339" s="40" t="str">
        <f>IF(LEFT(C1339,1)="[",MID(C1339,2,SEARCH("]",C1339)-2),IF(LEFT(C1339,1)="""",MID(C1339,2,SEARCH("""",C1339,2)-2),C1339))</f>
        <v>fotos Onyx</v>
      </c>
      <c r="M1339">
        <f>WEEKNUM(A1339,2)</f>
        <v>35</v>
      </c>
    </row>
    <row r="1340" spans="1:13" x14ac:dyDescent="0.25">
      <c r="A1340" s="1">
        <v>41538</v>
      </c>
      <c r="B1340" s="40" t="s">
        <v>9</v>
      </c>
      <c r="C1340" s="40" t="s">
        <v>324</v>
      </c>
      <c r="D1340" s="40" t="s">
        <v>98</v>
      </c>
      <c r="E1340" s="40" t="s">
        <v>10</v>
      </c>
      <c r="F1340" s="40">
        <v>0.67</v>
      </c>
      <c r="G1340" s="40">
        <v>0</v>
      </c>
      <c r="H1340" s="40">
        <v>7</v>
      </c>
      <c r="I1340" s="40">
        <v>0</v>
      </c>
      <c r="L1340" s="40" t="str">
        <f>IF(LEFT(C1340,1)="[",MID(C1340,2,SEARCH("]",C1340)-2),IF(LEFT(C1340,1)="""",MID(C1340,2,SEARCH("""",C1340,2)-2),C1340))</f>
        <v>fotos Onyx</v>
      </c>
      <c r="M1340">
        <f>WEEKNUM(A1340,2)</f>
        <v>38</v>
      </c>
    </row>
    <row r="1341" spans="1:13" x14ac:dyDescent="0.25">
      <c r="A1341" s="1">
        <v>41518</v>
      </c>
      <c r="B1341" s="40" t="s">
        <v>9</v>
      </c>
      <c r="C1341" s="40" t="s">
        <v>324</v>
      </c>
      <c r="D1341" s="40" t="s">
        <v>98</v>
      </c>
      <c r="E1341" s="40" t="s">
        <v>10</v>
      </c>
      <c r="F1341" s="40">
        <v>0.67</v>
      </c>
      <c r="G1341" s="40">
        <v>0</v>
      </c>
      <c r="H1341" s="40">
        <v>2</v>
      </c>
      <c r="I1341" s="40">
        <v>0</v>
      </c>
      <c r="L1341" s="40" t="str">
        <f>IF(LEFT(C1341,1)="[",MID(C1341,2,SEARCH("]",C1341)-2),IF(LEFT(C1341,1)="""",MID(C1341,2,SEARCH("""",C1341,2)-2),C1341))</f>
        <v>fotos Onyx</v>
      </c>
      <c r="M1341">
        <f>WEEKNUM(A1341,2)</f>
        <v>35</v>
      </c>
    </row>
    <row r="1342" spans="1:13" x14ac:dyDescent="0.25">
      <c r="A1342" s="1">
        <v>41534</v>
      </c>
      <c r="B1342" s="40" t="s">
        <v>9</v>
      </c>
      <c r="C1342" s="40" t="s">
        <v>324</v>
      </c>
      <c r="D1342" s="40" t="s">
        <v>98</v>
      </c>
      <c r="E1342" s="40" t="s">
        <v>10</v>
      </c>
      <c r="F1342" s="40">
        <v>0.67</v>
      </c>
      <c r="G1342" s="40">
        <v>1</v>
      </c>
      <c r="H1342" s="40">
        <v>9</v>
      </c>
      <c r="I1342" s="40">
        <v>0.28999999999999998</v>
      </c>
      <c r="L1342" s="40" t="str">
        <f>IF(LEFT(C1342,1)="[",MID(C1342,2,SEARCH("]",C1342)-2),IF(LEFT(C1342,1)="""",MID(C1342,2,SEARCH("""",C1342,2)-2),C1342))</f>
        <v>fotos Onyx</v>
      </c>
      <c r="M1342">
        <f>WEEKNUM(A1342,2)</f>
        <v>38</v>
      </c>
    </row>
    <row r="1343" spans="1:13" x14ac:dyDescent="0.25">
      <c r="A1343" s="1">
        <v>41536</v>
      </c>
      <c r="B1343" s="40" t="s">
        <v>9</v>
      </c>
      <c r="C1343" s="40" t="s">
        <v>324</v>
      </c>
      <c r="D1343" s="40" t="s">
        <v>98</v>
      </c>
      <c r="E1343" s="40" t="s">
        <v>10</v>
      </c>
      <c r="F1343" s="40">
        <v>0.67</v>
      </c>
      <c r="G1343" s="40">
        <v>0</v>
      </c>
      <c r="H1343" s="40">
        <v>9</v>
      </c>
      <c r="I1343" s="40">
        <v>0</v>
      </c>
      <c r="L1343" s="40" t="str">
        <f>IF(LEFT(C1343,1)="[",MID(C1343,2,SEARCH("]",C1343)-2),IF(LEFT(C1343,1)="""",MID(C1343,2,SEARCH("""",C1343,2)-2),C1343))</f>
        <v>fotos Onyx</v>
      </c>
      <c r="M1343">
        <f>WEEKNUM(A1343,2)</f>
        <v>38</v>
      </c>
    </row>
    <row r="1344" spans="1:13" x14ac:dyDescent="0.25">
      <c r="A1344" s="1">
        <v>41531</v>
      </c>
      <c r="B1344" s="40" t="s">
        <v>9</v>
      </c>
      <c r="C1344" s="40" t="s">
        <v>324</v>
      </c>
      <c r="D1344" s="40" t="s">
        <v>98</v>
      </c>
      <c r="E1344" s="40" t="s">
        <v>10</v>
      </c>
      <c r="F1344" s="40">
        <v>0.67</v>
      </c>
      <c r="G1344" s="40">
        <v>0</v>
      </c>
      <c r="H1344" s="40">
        <v>2</v>
      </c>
      <c r="I1344" s="40">
        <v>0</v>
      </c>
      <c r="L1344" s="40" t="str">
        <f>IF(LEFT(C1344,1)="[",MID(C1344,2,SEARCH("]",C1344)-2),IF(LEFT(C1344,1)="""",MID(C1344,2,SEARCH("""",C1344,2)-2),C1344))</f>
        <v>fotos Onyx</v>
      </c>
      <c r="M1344">
        <f>WEEKNUM(A1344,2)</f>
        <v>37</v>
      </c>
    </row>
    <row r="1345" spans="1:13" x14ac:dyDescent="0.25">
      <c r="A1345" s="1">
        <v>41517</v>
      </c>
      <c r="B1345" s="40" t="s">
        <v>9</v>
      </c>
      <c r="C1345" s="40" t="s">
        <v>324</v>
      </c>
      <c r="D1345" s="40" t="s">
        <v>98</v>
      </c>
      <c r="E1345" s="40" t="s">
        <v>10</v>
      </c>
      <c r="F1345" s="40">
        <v>0.67</v>
      </c>
      <c r="G1345" s="40">
        <v>1</v>
      </c>
      <c r="H1345" s="40">
        <v>6</v>
      </c>
      <c r="I1345" s="40">
        <v>0.47</v>
      </c>
      <c r="L1345" s="40" t="str">
        <f>IF(LEFT(C1345,1)="[",MID(C1345,2,SEARCH("]",C1345)-2),IF(LEFT(C1345,1)="""",MID(C1345,2,SEARCH("""",C1345,2)-2),C1345))</f>
        <v>fotos Onyx</v>
      </c>
      <c r="M1345">
        <f>WEEKNUM(A1345,2)</f>
        <v>35</v>
      </c>
    </row>
    <row r="1346" spans="1:13" x14ac:dyDescent="0.25">
      <c r="A1346" s="1">
        <v>41542</v>
      </c>
      <c r="B1346" s="40" t="s">
        <v>9</v>
      </c>
      <c r="C1346" s="40" t="s">
        <v>324</v>
      </c>
      <c r="D1346" s="40" t="s">
        <v>98</v>
      </c>
      <c r="E1346" s="40" t="s">
        <v>10</v>
      </c>
      <c r="F1346" s="40">
        <v>0.67</v>
      </c>
      <c r="G1346" s="40">
        <v>0</v>
      </c>
      <c r="H1346" s="40">
        <v>5</v>
      </c>
      <c r="I1346" s="40">
        <v>0</v>
      </c>
      <c r="L1346" s="40" t="str">
        <f>IF(LEFT(C1346,1)="[",MID(C1346,2,SEARCH("]",C1346)-2),IF(LEFT(C1346,1)="""",MID(C1346,2,SEARCH("""",C1346,2)-2),C1346))</f>
        <v>fotos Onyx</v>
      </c>
      <c r="M1346">
        <f>WEEKNUM(A1346,2)</f>
        <v>39</v>
      </c>
    </row>
    <row r="1347" spans="1:13" x14ac:dyDescent="0.25">
      <c r="A1347" s="1">
        <v>41519</v>
      </c>
      <c r="B1347" s="40" t="s">
        <v>9</v>
      </c>
      <c r="C1347" s="40" t="s">
        <v>324</v>
      </c>
      <c r="D1347" s="40" t="s">
        <v>98</v>
      </c>
      <c r="E1347" s="40" t="s">
        <v>10</v>
      </c>
      <c r="F1347" s="40">
        <v>0.67</v>
      </c>
      <c r="G1347" s="40">
        <v>0</v>
      </c>
      <c r="H1347" s="40">
        <v>3</v>
      </c>
      <c r="I1347" s="40">
        <v>0</v>
      </c>
      <c r="L1347" s="40" t="str">
        <f>IF(LEFT(C1347,1)="[",MID(C1347,2,SEARCH("]",C1347)-2),IF(LEFT(C1347,1)="""",MID(C1347,2,SEARCH("""",C1347,2)-2),C1347))</f>
        <v>fotos Onyx</v>
      </c>
      <c r="M1347">
        <f>WEEKNUM(A1347,2)</f>
        <v>36</v>
      </c>
    </row>
    <row r="1348" spans="1:13" x14ac:dyDescent="0.25">
      <c r="A1348" s="1">
        <v>41544</v>
      </c>
      <c r="B1348" s="40" t="s">
        <v>9</v>
      </c>
      <c r="C1348" s="40" t="s">
        <v>324</v>
      </c>
      <c r="D1348" s="40" t="s">
        <v>98</v>
      </c>
      <c r="E1348" s="40" t="s">
        <v>10</v>
      </c>
      <c r="F1348" s="40">
        <v>0.67</v>
      </c>
      <c r="G1348" s="40">
        <v>1</v>
      </c>
      <c r="H1348" s="40">
        <v>10</v>
      </c>
      <c r="I1348" s="40">
        <v>0.52</v>
      </c>
      <c r="L1348" s="40" t="str">
        <f>IF(LEFT(C1348,1)="[",MID(C1348,2,SEARCH("]",C1348)-2),IF(LEFT(C1348,1)="""",MID(C1348,2,SEARCH("""",C1348,2)-2),C1348))</f>
        <v>fotos Onyx</v>
      </c>
      <c r="M1348">
        <f>WEEKNUM(A1348,2)</f>
        <v>39</v>
      </c>
    </row>
    <row r="1349" spans="1:13" x14ac:dyDescent="0.25">
      <c r="A1349" s="1">
        <v>41526</v>
      </c>
      <c r="B1349" s="40" t="s">
        <v>9</v>
      </c>
      <c r="C1349" s="40" t="s">
        <v>324</v>
      </c>
      <c r="D1349" s="40" t="s">
        <v>98</v>
      </c>
      <c r="E1349" s="40" t="s">
        <v>10</v>
      </c>
      <c r="F1349" s="40">
        <v>0.67</v>
      </c>
      <c r="G1349" s="40">
        <v>0</v>
      </c>
      <c r="H1349" s="40">
        <v>4</v>
      </c>
      <c r="I1349" s="40">
        <v>0</v>
      </c>
      <c r="L1349" s="40" t="str">
        <f>IF(LEFT(C1349,1)="[",MID(C1349,2,SEARCH("]",C1349)-2),IF(LEFT(C1349,1)="""",MID(C1349,2,SEARCH("""",C1349,2)-2),C1349))</f>
        <v>fotos Onyx</v>
      </c>
      <c r="M1349">
        <f>WEEKNUM(A1349,2)</f>
        <v>37</v>
      </c>
    </row>
    <row r="1350" spans="1:13" x14ac:dyDescent="0.25">
      <c r="A1350" s="1">
        <v>41535</v>
      </c>
      <c r="B1350" s="40" t="s">
        <v>9</v>
      </c>
      <c r="C1350" s="40" t="s">
        <v>324</v>
      </c>
      <c r="D1350" s="40" t="s">
        <v>98</v>
      </c>
      <c r="E1350" s="40" t="s">
        <v>10</v>
      </c>
      <c r="F1350" s="40">
        <v>0.67</v>
      </c>
      <c r="G1350" s="40">
        <v>0</v>
      </c>
      <c r="H1350" s="40">
        <v>8</v>
      </c>
      <c r="I1350" s="40">
        <v>0</v>
      </c>
      <c r="L1350" s="40" t="str">
        <f>IF(LEFT(C1350,1)="[",MID(C1350,2,SEARCH("]",C1350)-2),IF(LEFT(C1350,1)="""",MID(C1350,2,SEARCH("""",C1350,2)-2),C1350))</f>
        <v>fotos Onyx</v>
      </c>
      <c r="M1350">
        <f>WEEKNUM(A1350,2)</f>
        <v>38</v>
      </c>
    </row>
    <row r="1351" spans="1:13" x14ac:dyDescent="0.25">
      <c r="A1351" s="1">
        <v>41541</v>
      </c>
      <c r="B1351" s="40" t="s">
        <v>9</v>
      </c>
      <c r="C1351" s="40" t="s">
        <v>324</v>
      </c>
      <c r="D1351" s="40" t="s">
        <v>98</v>
      </c>
      <c r="E1351" s="40" t="s">
        <v>10</v>
      </c>
      <c r="F1351" s="40">
        <v>0.67</v>
      </c>
      <c r="G1351" s="40">
        <v>1</v>
      </c>
      <c r="H1351" s="40">
        <v>12</v>
      </c>
      <c r="I1351" s="40">
        <v>0.18</v>
      </c>
      <c r="L1351" s="40" t="str">
        <f>IF(LEFT(C1351,1)="[",MID(C1351,2,SEARCH("]",C1351)-2),IF(LEFT(C1351,1)="""",MID(C1351,2,SEARCH("""",C1351,2)-2),C1351))</f>
        <v>fotos Onyx</v>
      </c>
      <c r="M1351">
        <f>WEEKNUM(A1351,2)</f>
        <v>39</v>
      </c>
    </row>
    <row r="1352" spans="1:13" x14ac:dyDescent="0.25">
      <c r="A1352" s="1">
        <v>41521</v>
      </c>
      <c r="B1352" s="40" t="s">
        <v>9</v>
      </c>
      <c r="C1352" s="40" t="s">
        <v>324</v>
      </c>
      <c r="D1352" s="40" t="s">
        <v>98</v>
      </c>
      <c r="E1352" s="40" t="s">
        <v>10</v>
      </c>
      <c r="F1352" s="40">
        <v>0.67</v>
      </c>
      <c r="G1352" s="40">
        <v>0</v>
      </c>
      <c r="H1352" s="40">
        <v>0</v>
      </c>
      <c r="I1352" s="40">
        <v>0</v>
      </c>
      <c r="L1352" s="40" t="str">
        <f>IF(LEFT(C1352,1)="[",MID(C1352,2,SEARCH("]",C1352)-2),IF(LEFT(C1352,1)="""",MID(C1352,2,SEARCH("""",C1352,2)-2),C1352))</f>
        <v>fotos Onyx</v>
      </c>
      <c r="M1352">
        <f>WEEKNUM(A1352,2)</f>
        <v>36</v>
      </c>
    </row>
    <row r="1353" spans="1:13" x14ac:dyDescent="0.25">
      <c r="A1353" s="1">
        <v>41533</v>
      </c>
      <c r="B1353" s="40" t="s">
        <v>9</v>
      </c>
      <c r="C1353" s="40" t="s">
        <v>324</v>
      </c>
      <c r="D1353" s="40" t="s">
        <v>98</v>
      </c>
      <c r="E1353" s="40" t="s">
        <v>10</v>
      </c>
      <c r="F1353" s="40">
        <v>0.67</v>
      </c>
      <c r="G1353" s="40">
        <v>0</v>
      </c>
      <c r="H1353" s="40">
        <v>2</v>
      </c>
      <c r="I1353" s="40">
        <v>0</v>
      </c>
      <c r="L1353" s="40" t="str">
        <f>IF(LEFT(C1353,1)="[",MID(C1353,2,SEARCH("]",C1353)-2),IF(LEFT(C1353,1)="""",MID(C1353,2,SEARCH("""",C1353,2)-2),C1353))</f>
        <v>fotos Onyx</v>
      </c>
      <c r="M1353">
        <f>WEEKNUM(A1353,2)</f>
        <v>38</v>
      </c>
    </row>
    <row r="1354" spans="1:13" x14ac:dyDescent="0.25">
      <c r="A1354" s="1">
        <v>41529</v>
      </c>
      <c r="B1354" s="40" t="s">
        <v>9</v>
      </c>
      <c r="C1354" s="40" t="s">
        <v>324</v>
      </c>
      <c r="D1354" s="40" t="s">
        <v>98</v>
      </c>
      <c r="E1354" s="40" t="s">
        <v>10</v>
      </c>
      <c r="F1354" s="40">
        <v>0.67</v>
      </c>
      <c r="G1354" s="40">
        <v>0</v>
      </c>
      <c r="H1354" s="40">
        <v>1</v>
      </c>
      <c r="I1354" s="40">
        <v>0</v>
      </c>
      <c r="L1354" s="40" t="str">
        <f>IF(LEFT(C1354,1)="[",MID(C1354,2,SEARCH("]",C1354)-2),IF(LEFT(C1354,1)="""",MID(C1354,2,SEARCH("""",C1354,2)-2),C1354))</f>
        <v>fotos Onyx</v>
      </c>
      <c r="M1354">
        <f>WEEKNUM(A1354,2)</f>
        <v>37</v>
      </c>
    </row>
    <row r="1355" spans="1:13" x14ac:dyDescent="0.25">
      <c r="A1355" s="1">
        <v>41546</v>
      </c>
      <c r="B1355" s="40" t="s">
        <v>9</v>
      </c>
      <c r="C1355" s="40" t="s">
        <v>324</v>
      </c>
      <c r="D1355" s="40" t="s">
        <v>98</v>
      </c>
      <c r="E1355" s="40" t="s">
        <v>10</v>
      </c>
      <c r="F1355" s="40">
        <v>0.67</v>
      </c>
      <c r="G1355" s="40">
        <v>1</v>
      </c>
      <c r="H1355" s="40">
        <v>6</v>
      </c>
      <c r="I1355" s="40">
        <v>0.56000000000000005</v>
      </c>
      <c r="L1355" s="40" t="str">
        <f>IF(LEFT(C1355,1)="[",MID(C1355,2,SEARCH("]",C1355)-2),IF(LEFT(C1355,1)="""",MID(C1355,2,SEARCH("""",C1355,2)-2),C1355))</f>
        <v>fotos Onyx</v>
      </c>
      <c r="M1355">
        <f>WEEKNUM(A1355,2)</f>
        <v>39</v>
      </c>
    </row>
    <row r="1356" spans="1:13" x14ac:dyDescent="0.25">
      <c r="A1356" s="1">
        <v>41545</v>
      </c>
      <c r="B1356" s="40" t="s">
        <v>9</v>
      </c>
      <c r="C1356" s="40" t="s">
        <v>324</v>
      </c>
      <c r="D1356" s="40" t="s">
        <v>98</v>
      </c>
      <c r="E1356" s="40" t="s">
        <v>10</v>
      </c>
      <c r="F1356" s="40">
        <v>0.67</v>
      </c>
      <c r="G1356" s="40">
        <v>0</v>
      </c>
      <c r="H1356" s="40">
        <v>7</v>
      </c>
      <c r="I1356" s="40">
        <v>0</v>
      </c>
      <c r="L1356" s="40" t="str">
        <f>IF(LEFT(C1356,1)="[",MID(C1356,2,SEARCH("]",C1356)-2),IF(LEFT(C1356,1)="""",MID(C1356,2,SEARCH("""",C1356,2)-2),C1356))</f>
        <v>fotos Onyx</v>
      </c>
      <c r="M1356">
        <f>WEEKNUM(A1356,2)</f>
        <v>39</v>
      </c>
    </row>
    <row r="1357" spans="1:13" x14ac:dyDescent="0.25">
      <c r="A1357" s="1">
        <v>41515</v>
      </c>
      <c r="B1357" s="40" t="s">
        <v>9</v>
      </c>
      <c r="C1357" s="40" t="s">
        <v>324</v>
      </c>
      <c r="D1357" s="40" t="s">
        <v>98</v>
      </c>
      <c r="E1357" s="40" t="s">
        <v>10</v>
      </c>
      <c r="F1357" s="40">
        <v>0.67</v>
      </c>
      <c r="G1357" s="40">
        <v>0</v>
      </c>
      <c r="H1357" s="40">
        <v>2</v>
      </c>
      <c r="I1357" s="40">
        <v>0</v>
      </c>
      <c r="L1357" s="40" t="str">
        <f>IF(LEFT(C1357,1)="[",MID(C1357,2,SEARCH("]",C1357)-2),IF(LEFT(C1357,1)="""",MID(C1357,2,SEARCH("""",C1357,2)-2),C1357))</f>
        <v>fotos Onyx</v>
      </c>
      <c r="M1357">
        <f>WEEKNUM(A1357,2)</f>
        <v>35</v>
      </c>
    </row>
    <row r="1358" spans="1:13" x14ac:dyDescent="0.25">
      <c r="A1358" s="1">
        <v>41523</v>
      </c>
      <c r="B1358" s="40" t="s">
        <v>9</v>
      </c>
      <c r="C1358" s="40" t="s">
        <v>324</v>
      </c>
      <c r="D1358" s="40" t="s">
        <v>98</v>
      </c>
      <c r="E1358" s="40" t="s">
        <v>10</v>
      </c>
      <c r="F1358" s="40">
        <v>0.67</v>
      </c>
      <c r="G1358" s="40">
        <v>0</v>
      </c>
      <c r="H1358" s="40">
        <v>4</v>
      </c>
      <c r="I1358" s="40">
        <v>0</v>
      </c>
      <c r="L1358" s="40" t="str">
        <f>IF(LEFT(C1358,1)="[",MID(C1358,2,SEARCH("]",C1358)-2),IF(LEFT(C1358,1)="""",MID(C1358,2,SEARCH("""",C1358,2)-2),C1358))</f>
        <v>fotos Onyx</v>
      </c>
      <c r="M1358">
        <f>WEEKNUM(A1358,2)</f>
        <v>36</v>
      </c>
    </row>
    <row r="1359" spans="1:13" x14ac:dyDescent="0.25">
      <c r="A1359" s="1">
        <v>41540</v>
      </c>
      <c r="B1359" s="40" t="s">
        <v>9</v>
      </c>
      <c r="C1359" s="40" t="s">
        <v>324</v>
      </c>
      <c r="D1359" s="40" t="s">
        <v>98</v>
      </c>
      <c r="E1359" s="40" t="s">
        <v>10</v>
      </c>
      <c r="F1359" s="40">
        <v>0.67</v>
      </c>
      <c r="G1359" s="40">
        <v>1</v>
      </c>
      <c r="H1359" s="40">
        <v>6</v>
      </c>
      <c r="I1359" s="40">
        <v>0.14000000000000001</v>
      </c>
      <c r="L1359" s="40" t="str">
        <f>IF(LEFT(C1359,1)="[",MID(C1359,2,SEARCH("]",C1359)-2),IF(LEFT(C1359,1)="""",MID(C1359,2,SEARCH("""",C1359,2)-2),C1359))</f>
        <v>fotos Onyx</v>
      </c>
      <c r="M1359">
        <f>WEEKNUM(A1359,2)</f>
        <v>39</v>
      </c>
    </row>
    <row r="1360" spans="1:13" x14ac:dyDescent="0.25">
      <c r="A1360" s="1">
        <v>41532</v>
      </c>
      <c r="B1360" s="40" t="s">
        <v>9</v>
      </c>
      <c r="C1360" s="40" t="s">
        <v>324</v>
      </c>
      <c r="D1360" s="40" t="s">
        <v>98</v>
      </c>
      <c r="E1360" s="40" t="s">
        <v>10</v>
      </c>
      <c r="F1360" s="40">
        <v>0.67</v>
      </c>
      <c r="G1360" s="40">
        <v>0</v>
      </c>
      <c r="H1360" s="40">
        <v>2</v>
      </c>
      <c r="I1360" s="40">
        <v>0</v>
      </c>
      <c r="L1360" s="40" t="str">
        <f>IF(LEFT(C1360,1)="[",MID(C1360,2,SEARCH("]",C1360)-2),IF(LEFT(C1360,1)="""",MID(C1360,2,SEARCH("""",C1360,2)-2),C1360))</f>
        <v>fotos Onyx</v>
      </c>
      <c r="M1360">
        <f>WEEKNUM(A1360,2)</f>
        <v>37</v>
      </c>
    </row>
    <row r="1361" spans="1:13" x14ac:dyDescent="0.25">
      <c r="A1361" s="1">
        <v>41543</v>
      </c>
      <c r="B1361" s="40" t="s">
        <v>9</v>
      </c>
      <c r="C1361" s="40" t="s">
        <v>324</v>
      </c>
      <c r="D1361" s="40" t="s">
        <v>98</v>
      </c>
      <c r="E1361" s="40" t="s">
        <v>10</v>
      </c>
      <c r="F1361" s="40">
        <v>0.67</v>
      </c>
      <c r="G1361" s="40">
        <v>3</v>
      </c>
      <c r="H1361" s="40">
        <v>7</v>
      </c>
      <c r="I1361" s="40">
        <v>0.79</v>
      </c>
      <c r="L1361" s="40" t="str">
        <f>IF(LEFT(C1361,1)="[",MID(C1361,2,SEARCH("]",C1361)-2),IF(LEFT(C1361,1)="""",MID(C1361,2,SEARCH("""",C1361,2)-2),C1361))</f>
        <v>fotos Onyx</v>
      </c>
      <c r="M1361">
        <f>WEEKNUM(A1361,2)</f>
        <v>39</v>
      </c>
    </row>
    <row r="1362" spans="1:13" x14ac:dyDescent="0.25">
      <c r="A1362" s="1">
        <v>41537</v>
      </c>
      <c r="B1362" s="40" t="s">
        <v>9</v>
      </c>
      <c r="C1362" s="40" t="s">
        <v>324</v>
      </c>
      <c r="D1362" s="40" t="s">
        <v>98</v>
      </c>
      <c r="E1362" s="40" t="s">
        <v>10</v>
      </c>
      <c r="F1362" s="40">
        <v>0.67</v>
      </c>
      <c r="G1362" s="40">
        <v>0</v>
      </c>
      <c r="H1362" s="40">
        <v>9</v>
      </c>
      <c r="I1362" s="40">
        <v>0</v>
      </c>
      <c r="L1362" s="40" t="str">
        <f>IF(LEFT(C1362,1)="[",MID(C1362,2,SEARCH("]",C1362)-2),IF(LEFT(C1362,1)="""",MID(C1362,2,SEARCH("""",C1362,2)-2),C1362))</f>
        <v>fotos Onyx</v>
      </c>
      <c r="M1362">
        <f>WEEKNUM(A1362,2)</f>
        <v>38</v>
      </c>
    </row>
    <row r="1363" spans="1:13" x14ac:dyDescent="0.25">
      <c r="A1363" s="1">
        <v>41522</v>
      </c>
      <c r="B1363" s="40" t="s">
        <v>9</v>
      </c>
      <c r="C1363" s="40" t="s">
        <v>324</v>
      </c>
      <c r="D1363" s="40" t="s">
        <v>98</v>
      </c>
      <c r="E1363" s="40" t="s">
        <v>10</v>
      </c>
      <c r="F1363" s="40">
        <v>0.67</v>
      </c>
      <c r="G1363" s="40">
        <v>0</v>
      </c>
      <c r="H1363" s="40">
        <v>2</v>
      </c>
      <c r="I1363" s="40">
        <v>0</v>
      </c>
      <c r="L1363" s="40" t="str">
        <f>IF(LEFT(C1363,1)="[",MID(C1363,2,SEARCH("]",C1363)-2),IF(LEFT(C1363,1)="""",MID(C1363,2,SEARCH("""",C1363,2)-2),C1363))</f>
        <v>fotos Onyx</v>
      </c>
      <c r="M1363">
        <f>WEEKNUM(A1363,2)</f>
        <v>36</v>
      </c>
    </row>
    <row r="1364" spans="1:13" x14ac:dyDescent="0.25">
      <c r="A1364" s="1">
        <v>41539</v>
      </c>
      <c r="B1364" s="40" t="s">
        <v>9</v>
      </c>
      <c r="C1364" s="40" t="s">
        <v>324</v>
      </c>
      <c r="D1364" s="40" t="s">
        <v>98</v>
      </c>
      <c r="E1364" s="40" t="s">
        <v>10</v>
      </c>
      <c r="F1364" s="40">
        <v>0.67</v>
      </c>
      <c r="G1364" s="40">
        <v>0</v>
      </c>
      <c r="H1364" s="40">
        <v>12</v>
      </c>
      <c r="I1364" s="40">
        <v>0</v>
      </c>
      <c r="L1364" s="40" t="str">
        <f>IF(LEFT(C1364,1)="[",MID(C1364,2,SEARCH("]",C1364)-2),IF(LEFT(C1364,1)="""",MID(C1364,2,SEARCH("""",C1364,2)-2),C1364))</f>
        <v>fotos Onyx</v>
      </c>
      <c r="M1364">
        <f>WEEKNUM(A1364,2)</f>
        <v>38</v>
      </c>
    </row>
    <row r="1365" spans="1:13" x14ac:dyDescent="0.25">
      <c r="A1365" s="1">
        <v>41520</v>
      </c>
      <c r="B1365" s="40" t="s">
        <v>9</v>
      </c>
      <c r="C1365" s="40" t="s">
        <v>324</v>
      </c>
      <c r="D1365" s="40" t="s">
        <v>98</v>
      </c>
      <c r="E1365" s="40" t="s">
        <v>10</v>
      </c>
      <c r="F1365" s="40">
        <v>0.67</v>
      </c>
      <c r="G1365" s="40">
        <v>1</v>
      </c>
      <c r="H1365" s="40">
        <v>6</v>
      </c>
      <c r="I1365" s="40">
        <v>0.28999999999999998</v>
      </c>
      <c r="L1365" s="40" t="str">
        <f>IF(LEFT(C1365,1)="[",MID(C1365,2,SEARCH("]",C1365)-2),IF(LEFT(C1365,1)="""",MID(C1365,2,SEARCH("""",C1365,2)-2),C1365))</f>
        <v>fotos Onyx</v>
      </c>
      <c r="M1365">
        <f>WEEKNUM(A1365,2)</f>
        <v>36</v>
      </c>
    </row>
    <row r="1366" spans="1:13" x14ac:dyDescent="0.25">
      <c r="A1366" s="1">
        <v>41524</v>
      </c>
      <c r="B1366" s="40" t="s">
        <v>9</v>
      </c>
      <c r="C1366" s="40" t="s">
        <v>324</v>
      </c>
      <c r="D1366" s="40" t="s">
        <v>98</v>
      </c>
      <c r="E1366" s="40" t="s">
        <v>10</v>
      </c>
      <c r="F1366" s="40">
        <v>0.67</v>
      </c>
      <c r="G1366" s="40">
        <v>0</v>
      </c>
      <c r="H1366" s="40">
        <v>2</v>
      </c>
      <c r="I1366" s="40">
        <v>0</v>
      </c>
      <c r="L1366" s="40" t="str">
        <f>IF(LEFT(C1366,1)="[",MID(C1366,2,SEARCH("]",C1366)-2),IF(LEFT(C1366,1)="""",MID(C1366,2,SEARCH("""",C1366,2)-2),C1366))</f>
        <v>fotos Onyx</v>
      </c>
      <c r="M1366">
        <f>WEEKNUM(A1366,2)</f>
        <v>36</v>
      </c>
    </row>
    <row r="1367" spans="1:13" x14ac:dyDescent="0.25">
      <c r="A1367" s="1">
        <v>41528</v>
      </c>
      <c r="B1367" s="40" t="s">
        <v>9</v>
      </c>
      <c r="C1367" s="40" t="s">
        <v>324</v>
      </c>
      <c r="D1367" s="40" t="s">
        <v>98</v>
      </c>
      <c r="E1367" s="40" t="s">
        <v>10</v>
      </c>
      <c r="F1367" s="40">
        <v>0.67</v>
      </c>
      <c r="G1367" s="40">
        <v>2</v>
      </c>
      <c r="H1367" s="40">
        <v>3</v>
      </c>
      <c r="I1367" s="40">
        <v>0.66</v>
      </c>
      <c r="L1367" s="40" t="str">
        <f>IF(LEFT(C1367,1)="[",MID(C1367,2,SEARCH("]",C1367)-2),IF(LEFT(C1367,1)="""",MID(C1367,2,SEARCH("""",C1367,2)-2),C1367))</f>
        <v>fotos Onyx</v>
      </c>
      <c r="M1367">
        <f>WEEKNUM(A1367,2)</f>
        <v>37</v>
      </c>
    </row>
    <row r="1368" spans="1:13" x14ac:dyDescent="0.25">
      <c r="A1368" s="1">
        <v>41527</v>
      </c>
      <c r="B1368" s="40" t="s">
        <v>9</v>
      </c>
      <c r="C1368" s="40" t="s">
        <v>324</v>
      </c>
      <c r="D1368" s="40" t="s">
        <v>98</v>
      </c>
      <c r="E1368" s="40" t="s">
        <v>10</v>
      </c>
      <c r="F1368" s="40">
        <v>0.67</v>
      </c>
      <c r="G1368" s="40">
        <v>0</v>
      </c>
      <c r="H1368" s="40">
        <v>0</v>
      </c>
      <c r="I1368" s="40">
        <v>0</v>
      </c>
      <c r="L1368" s="40" t="str">
        <f>IF(LEFT(C1368,1)="[",MID(C1368,2,SEARCH("]",C1368)-2),IF(LEFT(C1368,1)="""",MID(C1368,2,SEARCH("""",C1368,2)-2),C1368))</f>
        <v>fotos Onyx</v>
      </c>
      <c r="M1368">
        <f>WEEKNUM(A1368,2)</f>
        <v>37</v>
      </c>
    </row>
    <row r="1369" spans="1:13" x14ac:dyDescent="0.25">
      <c r="A1369" s="1">
        <v>41514</v>
      </c>
      <c r="B1369" s="40" t="s">
        <v>9</v>
      </c>
      <c r="C1369" s="40" t="s">
        <v>324</v>
      </c>
      <c r="D1369" s="40" t="s">
        <v>98</v>
      </c>
      <c r="E1369" s="40" t="s">
        <v>10</v>
      </c>
      <c r="F1369" s="40">
        <v>0.67</v>
      </c>
      <c r="G1369" s="40">
        <v>0</v>
      </c>
      <c r="H1369" s="40">
        <v>2</v>
      </c>
      <c r="I1369" s="40">
        <v>0</v>
      </c>
      <c r="L1369" s="40" t="str">
        <f>IF(LEFT(C1369,1)="[",MID(C1369,2,SEARCH("]",C1369)-2),IF(LEFT(C1369,1)="""",MID(C1369,2,SEARCH("""",C1369,2)-2),C1369))</f>
        <v>fotos Onyx</v>
      </c>
      <c r="M1369">
        <f>WEEKNUM(A1369,2)</f>
        <v>35</v>
      </c>
    </row>
    <row r="1370" spans="1:13" x14ac:dyDescent="0.25">
      <c r="A1370" s="1">
        <v>41533</v>
      </c>
      <c r="B1370" s="40" t="s">
        <v>9</v>
      </c>
      <c r="C1370" s="40" t="s">
        <v>243</v>
      </c>
      <c r="D1370" s="40" t="s">
        <v>98</v>
      </c>
      <c r="E1370" s="40" t="s">
        <v>10</v>
      </c>
      <c r="F1370" s="40">
        <v>0.8</v>
      </c>
      <c r="G1370" s="40">
        <v>0</v>
      </c>
      <c r="H1370" s="40">
        <v>1</v>
      </c>
      <c r="I1370" s="40">
        <v>0</v>
      </c>
      <c r="L1370" s="40" t="str">
        <f>IF(LEFT(C1370,1)="[",MID(C1370,2,SEARCH("]",C1370)-2),IF(LEFT(C1370,1)="""",MID(C1370,2,SEARCH("""",C1370,2)-2),C1370))</f>
        <v>imagem novo Onix</v>
      </c>
      <c r="M1370">
        <f>WEEKNUM(A1370,2)</f>
        <v>38</v>
      </c>
    </row>
    <row r="1371" spans="1:13" x14ac:dyDescent="0.25">
      <c r="A1371" s="1">
        <v>41545</v>
      </c>
      <c r="B1371" s="40" t="s">
        <v>9</v>
      </c>
      <c r="C1371" s="40" t="s">
        <v>243</v>
      </c>
      <c r="D1371" s="40" t="s">
        <v>98</v>
      </c>
      <c r="E1371" s="40" t="s">
        <v>10</v>
      </c>
      <c r="F1371" s="40">
        <v>0.8</v>
      </c>
      <c r="G1371" s="40">
        <v>1</v>
      </c>
      <c r="H1371" s="40">
        <v>1</v>
      </c>
      <c r="I1371" s="40">
        <v>0.34</v>
      </c>
      <c r="L1371" s="40" t="str">
        <f>IF(LEFT(C1371,1)="[",MID(C1371,2,SEARCH("]",C1371)-2),IF(LEFT(C1371,1)="""",MID(C1371,2,SEARCH("""",C1371,2)-2),C1371))</f>
        <v>imagem novo Onix</v>
      </c>
      <c r="M1371">
        <f>WEEKNUM(A1371,2)</f>
        <v>39</v>
      </c>
    </row>
    <row r="1372" spans="1:13" x14ac:dyDescent="0.25">
      <c r="A1372" s="1">
        <v>41519</v>
      </c>
      <c r="B1372" s="40" t="s">
        <v>9</v>
      </c>
      <c r="C1372" s="40" t="s">
        <v>243</v>
      </c>
      <c r="D1372" s="40" t="s">
        <v>98</v>
      </c>
      <c r="E1372" s="40" t="s">
        <v>10</v>
      </c>
      <c r="F1372" s="40">
        <v>0.8</v>
      </c>
      <c r="G1372" s="40">
        <v>0</v>
      </c>
      <c r="H1372" s="40">
        <v>1</v>
      </c>
      <c r="I1372" s="40">
        <v>0</v>
      </c>
      <c r="L1372" s="40" t="str">
        <f>IF(LEFT(C1372,1)="[",MID(C1372,2,SEARCH("]",C1372)-2),IF(LEFT(C1372,1)="""",MID(C1372,2,SEARCH("""",C1372,2)-2),C1372))</f>
        <v>imagem novo Onix</v>
      </c>
      <c r="M1372">
        <f>WEEKNUM(A1372,2)</f>
        <v>36</v>
      </c>
    </row>
    <row r="1373" spans="1:13" x14ac:dyDescent="0.25">
      <c r="A1373" s="1">
        <v>41516</v>
      </c>
      <c r="B1373" s="40" t="s">
        <v>9</v>
      </c>
      <c r="C1373" s="40" t="s">
        <v>243</v>
      </c>
      <c r="D1373" s="40" t="s">
        <v>98</v>
      </c>
      <c r="E1373" s="40" t="s">
        <v>10</v>
      </c>
      <c r="F1373" s="40">
        <v>0.8</v>
      </c>
      <c r="G1373" s="40">
        <v>0</v>
      </c>
      <c r="H1373" s="40">
        <v>2</v>
      </c>
      <c r="I1373" s="40">
        <v>0</v>
      </c>
      <c r="L1373" s="40" t="str">
        <f>IF(LEFT(C1373,1)="[",MID(C1373,2,SEARCH("]",C1373)-2),IF(LEFT(C1373,1)="""",MID(C1373,2,SEARCH("""",C1373,2)-2),C1373))</f>
        <v>imagem novo Onix</v>
      </c>
      <c r="M1373">
        <f>WEEKNUM(A1373,2)</f>
        <v>35</v>
      </c>
    </row>
    <row r="1374" spans="1:13" x14ac:dyDescent="0.25">
      <c r="A1374" s="1">
        <v>41523</v>
      </c>
      <c r="B1374" s="40" t="s">
        <v>9</v>
      </c>
      <c r="C1374" s="40" t="s">
        <v>243</v>
      </c>
      <c r="D1374" s="40" t="s">
        <v>98</v>
      </c>
      <c r="E1374" s="40" t="s">
        <v>10</v>
      </c>
      <c r="F1374" s="40">
        <v>0.8</v>
      </c>
      <c r="G1374" s="40">
        <v>1</v>
      </c>
      <c r="H1374" s="40">
        <v>3</v>
      </c>
      <c r="I1374" s="40">
        <v>0.2</v>
      </c>
      <c r="L1374" s="40" t="str">
        <f>IF(LEFT(C1374,1)="[",MID(C1374,2,SEARCH("]",C1374)-2),IF(LEFT(C1374,1)="""",MID(C1374,2,SEARCH("""",C1374,2)-2),C1374))</f>
        <v>imagem novo Onix</v>
      </c>
      <c r="M1374">
        <f>WEEKNUM(A1374,2)</f>
        <v>36</v>
      </c>
    </row>
    <row r="1375" spans="1:13" x14ac:dyDescent="0.25">
      <c r="A1375" s="1">
        <v>41517</v>
      </c>
      <c r="B1375" s="40" t="s">
        <v>9</v>
      </c>
      <c r="C1375" s="40" t="s">
        <v>243</v>
      </c>
      <c r="D1375" s="40" t="s">
        <v>98</v>
      </c>
      <c r="E1375" s="40" t="s">
        <v>10</v>
      </c>
      <c r="F1375" s="40">
        <v>0.8</v>
      </c>
      <c r="G1375" s="40">
        <v>0</v>
      </c>
      <c r="H1375" s="40">
        <v>1</v>
      </c>
      <c r="I1375" s="40">
        <v>0</v>
      </c>
      <c r="L1375" s="40" t="str">
        <f>IF(LEFT(C1375,1)="[",MID(C1375,2,SEARCH("]",C1375)-2),IF(LEFT(C1375,1)="""",MID(C1375,2,SEARCH("""",C1375,2)-2),C1375))</f>
        <v>imagem novo Onix</v>
      </c>
      <c r="M1375">
        <f>WEEKNUM(A1375,2)</f>
        <v>35</v>
      </c>
    </row>
    <row r="1376" spans="1:13" x14ac:dyDescent="0.25">
      <c r="A1376" s="1">
        <v>41527</v>
      </c>
      <c r="B1376" s="40" t="s">
        <v>9</v>
      </c>
      <c r="C1376" s="40" t="s">
        <v>243</v>
      </c>
      <c r="D1376" s="40" t="s">
        <v>98</v>
      </c>
      <c r="E1376" s="40" t="s">
        <v>10</v>
      </c>
      <c r="F1376" s="40">
        <v>0.8</v>
      </c>
      <c r="G1376" s="40">
        <v>0</v>
      </c>
      <c r="H1376" s="40">
        <v>2</v>
      </c>
      <c r="I1376" s="40">
        <v>0</v>
      </c>
      <c r="L1376" s="40" t="str">
        <f>IF(LEFT(C1376,1)="[",MID(C1376,2,SEARCH("]",C1376)-2),IF(LEFT(C1376,1)="""",MID(C1376,2,SEARCH("""",C1376,2)-2),C1376))</f>
        <v>imagem novo Onix</v>
      </c>
      <c r="M1376">
        <f>WEEKNUM(A1376,2)</f>
        <v>37</v>
      </c>
    </row>
    <row r="1377" spans="1:13" x14ac:dyDescent="0.25">
      <c r="A1377" s="1">
        <v>41531</v>
      </c>
      <c r="B1377" s="40" t="s">
        <v>9</v>
      </c>
      <c r="C1377" s="40" t="s">
        <v>243</v>
      </c>
      <c r="D1377" s="40" t="s">
        <v>98</v>
      </c>
      <c r="E1377" s="40" t="s">
        <v>10</v>
      </c>
      <c r="F1377" s="40">
        <v>0.8</v>
      </c>
      <c r="G1377" s="40">
        <v>0</v>
      </c>
      <c r="H1377" s="40">
        <v>2</v>
      </c>
      <c r="I1377" s="40">
        <v>0</v>
      </c>
      <c r="L1377" s="40" t="str">
        <f>IF(LEFT(C1377,1)="[",MID(C1377,2,SEARCH("]",C1377)-2),IF(LEFT(C1377,1)="""",MID(C1377,2,SEARCH("""",C1377,2)-2),C1377))</f>
        <v>imagem novo Onix</v>
      </c>
      <c r="M1377">
        <f>WEEKNUM(A1377,2)</f>
        <v>37</v>
      </c>
    </row>
    <row r="1378" spans="1:13" x14ac:dyDescent="0.25">
      <c r="A1378" s="1">
        <v>41539</v>
      </c>
      <c r="B1378" s="40" t="s">
        <v>9</v>
      </c>
      <c r="C1378" s="40" t="s">
        <v>243</v>
      </c>
      <c r="D1378" s="40" t="s">
        <v>98</v>
      </c>
      <c r="E1378" s="40" t="s">
        <v>10</v>
      </c>
      <c r="F1378" s="40">
        <v>0.8</v>
      </c>
      <c r="G1378" s="40">
        <v>0</v>
      </c>
      <c r="H1378" s="40">
        <v>1</v>
      </c>
      <c r="I1378" s="40">
        <v>0</v>
      </c>
      <c r="L1378" s="40" t="str">
        <f>IF(LEFT(C1378,1)="[",MID(C1378,2,SEARCH("]",C1378)-2),IF(LEFT(C1378,1)="""",MID(C1378,2,SEARCH("""",C1378,2)-2),C1378))</f>
        <v>imagem novo Onix</v>
      </c>
      <c r="M1378">
        <f>WEEKNUM(A1378,2)</f>
        <v>38</v>
      </c>
    </row>
    <row r="1379" spans="1:13" x14ac:dyDescent="0.25">
      <c r="A1379" s="1">
        <v>41526</v>
      </c>
      <c r="B1379" s="40" t="s">
        <v>9</v>
      </c>
      <c r="C1379" s="40" t="s">
        <v>243</v>
      </c>
      <c r="D1379" s="40" t="s">
        <v>98</v>
      </c>
      <c r="E1379" s="40" t="s">
        <v>10</v>
      </c>
      <c r="F1379" s="40">
        <v>0.8</v>
      </c>
      <c r="G1379" s="40">
        <v>0</v>
      </c>
      <c r="H1379" s="40">
        <v>1</v>
      </c>
      <c r="I1379" s="40">
        <v>0</v>
      </c>
      <c r="L1379" s="40" t="str">
        <f>IF(LEFT(C1379,1)="[",MID(C1379,2,SEARCH("]",C1379)-2),IF(LEFT(C1379,1)="""",MID(C1379,2,SEARCH("""",C1379,2)-2),C1379))</f>
        <v>imagem novo Onix</v>
      </c>
      <c r="M1379">
        <f>WEEKNUM(A1379,2)</f>
        <v>37</v>
      </c>
    </row>
    <row r="1380" spans="1:13" x14ac:dyDescent="0.25">
      <c r="A1380" s="1">
        <v>41522</v>
      </c>
      <c r="B1380" s="40" t="s">
        <v>9</v>
      </c>
      <c r="C1380" s="40" t="s">
        <v>274</v>
      </c>
      <c r="D1380" s="40" t="s">
        <v>98</v>
      </c>
      <c r="E1380" s="40" t="s">
        <v>10</v>
      </c>
      <c r="F1380" s="40">
        <v>0.42</v>
      </c>
      <c r="G1380" s="40">
        <v>0</v>
      </c>
      <c r="H1380" s="40">
        <v>4</v>
      </c>
      <c r="I1380" s="40">
        <v>0</v>
      </c>
      <c r="L1380" s="40" t="str">
        <f>IF(LEFT(C1380,1)="[",MID(C1380,2,SEARCH("]",C1380)-2),IF(LEFT(C1380,1)="""",MID(C1380,2,SEARCH("""",C1380,2)-2),C1380))</f>
        <v>imagem Onix</v>
      </c>
      <c r="M1380">
        <f>WEEKNUM(A1380,2)</f>
        <v>36</v>
      </c>
    </row>
    <row r="1381" spans="1:13" x14ac:dyDescent="0.25">
      <c r="A1381" s="1">
        <v>41526</v>
      </c>
      <c r="B1381" s="40" t="s">
        <v>9</v>
      </c>
      <c r="C1381" s="40" t="s">
        <v>274</v>
      </c>
      <c r="D1381" s="40" t="s">
        <v>98</v>
      </c>
      <c r="E1381" s="40" t="s">
        <v>10</v>
      </c>
      <c r="F1381" s="40">
        <v>0.42</v>
      </c>
      <c r="G1381" s="40">
        <v>1</v>
      </c>
      <c r="H1381" s="40">
        <v>18</v>
      </c>
      <c r="I1381" s="40">
        <v>0.41</v>
      </c>
      <c r="L1381" s="40" t="str">
        <f>IF(LEFT(C1381,1)="[",MID(C1381,2,SEARCH("]",C1381)-2),IF(LEFT(C1381,1)="""",MID(C1381,2,SEARCH("""",C1381,2)-2),C1381))</f>
        <v>imagem Onix</v>
      </c>
      <c r="M1381">
        <f>WEEKNUM(A1381,2)</f>
        <v>37</v>
      </c>
    </row>
    <row r="1382" spans="1:13" x14ac:dyDescent="0.25">
      <c r="A1382" s="1">
        <v>41546</v>
      </c>
      <c r="B1382" s="40" t="s">
        <v>9</v>
      </c>
      <c r="C1382" s="40" t="s">
        <v>274</v>
      </c>
      <c r="D1382" s="40" t="s">
        <v>98</v>
      </c>
      <c r="E1382" s="40" t="s">
        <v>10</v>
      </c>
      <c r="F1382" s="40">
        <v>0.42</v>
      </c>
      <c r="G1382" s="40">
        <v>2</v>
      </c>
      <c r="H1382" s="40">
        <v>6</v>
      </c>
      <c r="I1382" s="40">
        <v>0.56000000000000005</v>
      </c>
      <c r="L1382" s="40" t="str">
        <f>IF(LEFT(C1382,1)="[",MID(C1382,2,SEARCH("]",C1382)-2),IF(LEFT(C1382,1)="""",MID(C1382,2,SEARCH("""",C1382,2)-2),C1382))</f>
        <v>imagem Onix</v>
      </c>
      <c r="M1382">
        <f>WEEKNUM(A1382,2)</f>
        <v>39</v>
      </c>
    </row>
    <row r="1383" spans="1:13" x14ac:dyDescent="0.25">
      <c r="A1383" s="1">
        <v>41529</v>
      </c>
      <c r="B1383" s="40" t="s">
        <v>9</v>
      </c>
      <c r="C1383" s="40" t="s">
        <v>274</v>
      </c>
      <c r="D1383" s="40" t="s">
        <v>98</v>
      </c>
      <c r="E1383" s="40" t="s">
        <v>10</v>
      </c>
      <c r="F1383" s="40">
        <v>0.42</v>
      </c>
      <c r="G1383" s="40">
        <v>0</v>
      </c>
      <c r="H1383" s="40">
        <v>7</v>
      </c>
      <c r="I1383" s="40">
        <v>0</v>
      </c>
      <c r="L1383" s="40" t="str">
        <f>IF(LEFT(C1383,1)="[",MID(C1383,2,SEARCH("]",C1383)-2),IF(LEFT(C1383,1)="""",MID(C1383,2,SEARCH("""",C1383,2)-2),C1383))</f>
        <v>imagem Onix</v>
      </c>
      <c r="M1383">
        <f>WEEKNUM(A1383,2)</f>
        <v>37</v>
      </c>
    </row>
    <row r="1384" spans="1:13" x14ac:dyDescent="0.25">
      <c r="A1384" s="1">
        <v>41515</v>
      </c>
      <c r="B1384" s="40" t="s">
        <v>9</v>
      </c>
      <c r="C1384" s="40" t="s">
        <v>274</v>
      </c>
      <c r="D1384" s="40" t="s">
        <v>98</v>
      </c>
      <c r="E1384" s="40" t="s">
        <v>10</v>
      </c>
      <c r="F1384" s="40">
        <v>0.42</v>
      </c>
      <c r="G1384" s="40">
        <v>1</v>
      </c>
      <c r="H1384" s="40">
        <v>10</v>
      </c>
      <c r="I1384" s="40">
        <v>0.42</v>
      </c>
      <c r="L1384" s="40" t="str">
        <f>IF(LEFT(C1384,1)="[",MID(C1384,2,SEARCH("]",C1384)-2),IF(LEFT(C1384,1)="""",MID(C1384,2,SEARCH("""",C1384,2)-2),C1384))</f>
        <v>imagem Onix</v>
      </c>
      <c r="M1384">
        <f>WEEKNUM(A1384,2)</f>
        <v>35</v>
      </c>
    </row>
    <row r="1385" spans="1:13" x14ac:dyDescent="0.25">
      <c r="A1385" s="1">
        <v>41532</v>
      </c>
      <c r="B1385" s="40" t="s">
        <v>9</v>
      </c>
      <c r="C1385" s="40" t="s">
        <v>274</v>
      </c>
      <c r="D1385" s="40" t="s">
        <v>98</v>
      </c>
      <c r="E1385" s="40" t="s">
        <v>10</v>
      </c>
      <c r="F1385" s="40">
        <v>0.42</v>
      </c>
      <c r="G1385" s="40">
        <v>0</v>
      </c>
      <c r="H1385" s="40">
        <v>6</v>
      </c>
      <c r="I1385" s="40">
        <v>0</v>
      </c>
      <c r="L1385" s="40" t="str">
        <f>IF(LEFT(C1385,1)="[",MID(C1385,2,SEARCH("]",C1385)-2),IF(LEFT(C1385,1)="""",MID(C1385,2,SEARCH("""",C1385,2)-2),C1385))</f>
        <v>imagem Onix</v>
      </c>
      <c r="M1385">
        <f>WEEKNUM(A1385,2)</f>
        <v>37</v>
      </c>
    </row>
    <row r="1386" spans="1:13" x14ac:dyDescent="0.25">
      <c r="A1386" s="1">
        <v>41519</v>
      </c>
      <c r="B1386" s="40" t="s">
        <v>9</v>
      </c>
      <c r="C1386" s="40" t="s">
        <v>274</v>
      </c>
      <c r="D1386" s="40" t="s">
        <v>98</v>
      </c>
      <c r="E1386" s="40" t="s">
        <v>10</v>
      </c>
      <c r="F1386" s="40">
        <v>0.42</v>
      </c>
      <c r="G1386" s="40">
        <v>0</v>
      </c>
      <c r="H1386" s="40">
        <v>7</v>
      </c>
      <c r="I1386" s="40">
        <v>0</v>
      </c>
      <c r="L1386" s="40" t="str">
        <f>IF(LEFT(C1386,1)="[",MID(C1386,2,SEARCH("]",C1386)-2),IF(LEFT(C1386,1)="""",MID(C1386,2,SEARCH("""",C1386,2)-2),C1386))</f>
        <v>imagem Onix</v>
      </c>
      <c r="M1386">
        <f>WEEKNUM(A1386,2)</f>
        <v>36</v>
      </c>
    </row>
    <row r="1387" spans="1:13" x14ac:dyDescent="0.25">
      <c r="A1387" s="1">
        <v>41525</v>
      </c>
      <c r="B1387" s="40" t="s">
        <v>9</v>
      </c>
      <c r="C1387" s="40" t="s">
        <v>274</v>
      </c>
      <c r="D1387" s="40" t="s">
        <v>98</v>
      </c>
      <c r="E1387" s="40" t="s">
        <v>10</v>
      </c>
      <c r="F1387" s="40">
        <v>0.42</v>
      </c>
      <c r="G1387" s="40">
        <v>0</v>
      </c>
      <c r="H1387" s="40">
        <v>13</v>
      </c>
      <c r="I1387" s="40">
        <v>0</v>
      </c>
      <c r="L1387" s="40" t="str">
        <f>IF(LEFT(C1387,1)="[",MID(C1387,2,SEARCH("]",C1387)-2),IF(LEFT(C1387,1)="""",MID(C1387,2,SEARCH("""",C1387,2)-2),C1387))</f>
        <v>imagem Onix</v>
      </c>
      <c r="M1387">
        <f>WEEKNUM(A1387,2)</f>
        <v>36</v>
      </c>
    </row>
    <row r="1388" spans="1:13" x14ac:dyDescent="0.25">
      <c r="A1388" s="1">
        <v>41520</v>
      </c>
      <c r="B1388" s="40" t="s">
        <v>9</v>
      </c>
      <c r="C1388" s="40" t="s">
        <v>274</v>
      </c>
      <c r="D1388" s="40" t="s">
        <v>98</v>
      </c>
      <c r="E1388" s="40" t="s">
        <v>10</v>
      </c>
      <c r="F1388" s="40">
        <v>0.42</v>
      </c>
      <c r="G1388" s="40">
        <v>2</v>
      </c>
      <c r="H1388" s="40">
        <v>9</v>
      </c>
      <c r="I1388" s="40">
        <v>0.49</v>
      </c>
      <c r="L1388" s="40" t="str">
        <f>IF(LEFT(C1388,1)="[",MID(C1388,2,SEARCH("]",C1388)-2),IF(LEFT(C1388,1)="""",MID(C1388,2,SEARCH("""",C1388,2)-2),C1388))</f>
        <v>imagem Onix</v>
      </c>
      <c r="M1388">
        <f>WEEKNUM(A1388,2)</f>
        <v>36</v>
      </c>
    </row>
    <row r="1389" spans="1:13" x14ac:dyDescent="0.25">
      <c r="A1389" s="1">
        <v>41545</v>
      </c>
      <c r="B1389" s="40" t="s">
        <v>9</v>
      </c>
      <c r="C1389" s="40" t="s">
        <v>274</v>
      </c>
      <c r="D1389" s="40" t="s">
        <v>98</v>
      </c>
      <c r="E1389" s="40" t="s">
        <v>10</v>
      </c>
      <c r="F1389" s="40">
        <v>0.42</v>
      </c>
      <c r="G1389" s="40">
        <v>0</v>
      </c>
      <c r="H1389" s="40">
        <v>6</v>
      </c>
      <c r="I1389" s="40">
        <v>0</v>
      </c>
      <c r="L1389" s="40" t="str">
        <f>IF(LEFT(C1389,1)="[",MID(C1389,2,SEARCH("]",C1389)-2),IF(LEFT(C1389,1)="""",MID(C1389,2,SEARCH("""",C1389,2)-2),C1389))</f>
        <v>imagem Onix</v>
      </c>
      <c r="M1389">
        <f>WEEKNUM(A1389,2)</f>
        <v>39</v>
      </c>
    </row>
    <row r="1390" spans="1:13" x14ac:dyDescent="0.25">
      <c r="A1390" s="1">
        <v>41538</v>
      </c>
      <c r="B1390" s="40" t="s">
        <v>9</v>
      </c>
      <c r="C1390" s="40" t="s">
        <v>274</v>
      </c>
      <c r="D1390" s="40" t="s">
        <v>98</v>
      </c>
      <c r="E1390" s="40" t="s">
        <v>10</v>
      </c>
      <c r="F1390" s="40">
        <v>0.42</v>
      </c>
      <c r="G1390" s="40">
        <v>1</v>
      </c>
      <c r="H1390" s="40">
        <v>7</v>
      </c>
      <c r="I1390" s="40">
        <v>0.28999999999999998</v>
      </c>
      <c r="L1390" s="40" t="str">
        <f>IF(LEFT(C1390,1)="[",MID(C1390,2,SEARCH("]",C1390)-2),IF(LEFT(C1390,1)="""",MID(C1390,2,SEARCH("""",C1390,2)-2),C1390))</f>
        <v>imagem Onix</v>
      </c>
      <c r="M1390">
        <f>WEEKNUM(A1390,2)</f>
        <v>38</v>
      </c>
    </row>
    <row r="1391" spans="1:13" x14ac:dyDescent="0.25">
      <c r="A1391" s="1">
        <v>41531</v>
      </c>
      <c r="B1391" s="40" t="s">
        <v>9</v>
      </c>
      <c r="C1391" s="40" t="s">
        <v>274</v>
      </c>
      <c r="D1391" s="40" t="s">
        <v>98</v>
      </c>
      <c r="E1391" s="40" t="s">
        <v>10</v>
      </c>
      <c r="F1391" s="40">
        <v>0.42</v>
      </c>
      <c r="G1391" s="40">
        <v>0</v>
      </c>
      <c r="H1391" s="40">
        <v>5</v>
      </c>
      <c r="I1391" s="40">
        <v>0</v>
      </c>
      <c r="L1391" s="40" t="str">
        <f>IF(LEFT(C1391,1)="[",MID(C1391,2,SEARCH("]",C1391)-2),IF(LEFT(C1391,1)="""",MID(C1391,2,SEARCH("""",C1391,2)-2),C1391))</f>
        <v>imagem Onix</v>
      </c>
      <c r="M1391">
        <f>WEEKNUM(A1391,2)</f>
        <v>37</v>
      </c>
    </row>
    <row r="1392" spans="1:13" x14ac:dyDescent="0.25">
      <c r="A1392" s="1">
        <v>41544</v>
      </c>
      <c r="B1392" s="40" t="s">
        <v>9</v>
      </c>
      <c r="C1392" s="40" t="s">
        <v>274</v>
      </c>
      <c r="D1392" s="40" t="s">
        <v>98</v>
      </c>
      <c r="E1392" s="40" t="s">
        <v>10</v>
      </c>
      <c r="F1392" s="40">
        <v>0.42</v>
      </c>
      <c r="G1392" s="40">
        <v>0</v>
      </c>
      <c r="H1392" s="40">
        <v>7</v>
      </c>
      <c r="I1392" s="40">
        <v>0</v>
      </c>
      <c r="L1392" s="40" t="str">
        <f>IF(LEFT(C1392,1)="[",MID(C1392,2,SEARCH("]",C1392)-2),IF(LEFT(C1392,1)="""",MID(C1392,2,SEARCH("""",C1392,2)-2),C1392))</f>
        <v>imagem Onix</v>
      </c>
      <c r="M1392">
        <f>WEEKNUM(A1392,2)</f>
        <v>39</v>
      </c>
    </row>
    <row r="1393" spans="1:13" x14ac:dyDescent="0.25">
      <c r="A1393" s="1">
        <v>41539</v>
      </c>
      <c r="B1393" s="40" t="s">
        <v>9</v>
      </c>
      <c r="C1393" s="40" t="s">
        <v>274</v>
      </c>
      <c r="D1393" s="40" t="s">
        <v>98</v>
      </c>
      <c r="E1393" s="40" t="s">
        <v>10</v>
      </c>
      <c r="F1393" s="40">
        <v>0.42</v>
      </c>
      <c r="G1393" s="40">
        <v>0</v>
      </c>
      <c r="H1393" s="40">
        <v>7</v>
      </c>
      <c r="I1393" s="40">
        <v>0</v>
      </c>
      <c r="L1393" s="40" t="str">
        <f>IF(LEFT(C1393,1)="[",MID(C1393,2,SEARCH("]",C1393)-2),IF(LEFT(C1393,1)="""",MID(C1393,2,SEARCH("""",C1393,2)-2),C1393))</f>
        <v>imagem Onix</v>
      </c>
      <c r="M1393">
        <f>WEEKNUM(A1393,2)</f>
        <v>38</v>
      </c>
    </row>
    <row r="1394" spans="1:13" x14ac:dyDescent="0.25">
      <c r="A1394" s="1">
        <v>41533</v>
      </c>
      <c r="B1394" s="40" t="s">
        <v>9</v>
      </c>
      <c r="C1394" s="40" t="s">
        <v>274</v>
      </c>
      <c r="D1394" s="40" t="s">
        <v>98</v>
      </c>
      <c r="E1394" s="40" t="s">
        <v>10</v>
      </c>
      <c r="F1394" s="40">
        <v>0.42</v>
      </c>
      <c r="G1394" s="40">
        <v>1</v>
      </c>
      <c r="H1394" s="40">
        <v>7</v>
      </c>
      <c r="I1394" s="40">
        <v>0.24</v>
      </c>
      <c r="L1394" s="40" t="str">
        <f>IF(LEFT(C1394,1)="[",MID(C1394,2,SEARCH("]",C1394)-2),IF(LEFT(C1394,1)="""",MID(C1394,2,SEARCH("""",C1394,2)-2),C1394))</f>
        <v>imagem Onix</v>
      </c>
      <c r="M1394">
        <f>WEEKNUM(A1394,2)</f>
        <v>38</v>
      </c>
    </row>
    <row r="1395" spans="1:13" x14ac:dyDescent="0.25">
      <c r="A1395" s="1">
        <v>41514</v>
      </c>
      <c r="B1395" s="40" t="s">
        <v>9</v>
      </c>
      <c r="C1395" s="40" t="s">
        <v>274</v>
      </c>
      <c r="D1395" s="40" t="s">
        <v>98</v>
      </c>
      <c r="E1395" s="40" t="s">
        <v>10</v>
      </c>
      <c r="F1395" s="40">
        <v>0.42</v>
      </c>
      <c r="G1395" s="40">
        <v>0</v>
      </c>
      <c r="H1395" s="40">
        <v>8</v>
      </c>
      <c r="I1395" s="40">
        <v>0</v>
      </c>
      <c r="L1395" s="40" t="str">
        <f>IF(LEFT(C1395,1)="[",MID(C1395,2,SEARCH("]",C1395)-2),IF(LEFT(C1395,1)="""",MID(C1395,2,SEARCH("""",C1395,2)-2),C1395))</f>
        <v>imagem Onix</v>
      </c>
      <c r="M1395">
        <f>WEEKNUM(A1395,2)</f>
        <v>35</v>
      </c>
    </row>
    <row r="1396" spans="1:13" x14ac:dyDescent="0.25">
      <c r="A1396" s="1">
        <v>41518</v>
      </c>
      <c r="B1396" s="40" t="s">
        <v>9</v>
      </c>
      <c r="C1396" s="40" t="s">
        <v>274</v>
      </c>
      <c r="D1396" s="40" t="s">
        <v>98</v>
      </c>
      <c r="E1396" s="40" t="s">
        <v>10</v>
      </c>
      <c r="F1396" s="40">
        <v>0.42</v>
      </c>
      <c r="G1396" s="40">
        <v>1</v>
      </c>
      <c r="H1396" s="40">
        <v>3</v>
      </c>
      <c r="I1396" s="40">
        <v>0.42</v>
      </c>
      <c r="L1396" s="40" t="str">
        <f>IF(LEFT(C1396,1)="[",MID(C1396,2,SEARCH("]",C1396)-2),IF(LEFT(C1396,1)="""",MID(C1396,2,SEARCH("""",C1396,2)-2),C1396))</f>
        <v>imagem Onix</v>
      </c>
      <c r="M1396">
        <f>WEEKNUM(A1396,2)</f>
        <v>35</v>
      </c>
    </row>
    <row r="1397" spans="1:13" x14ac:dyDescent="0.25">
      <c r="A1397" s="1">
        <v>41543</v>
      </c>
      <c r="B1397" s="40" t="s">
        <v>9</v>
      </c>
      <c r="C1397" s="40" t="s">
        <v>274</v>
      </c>
      <c r="D1397" s="40" t="s">
        <v>98</v>
      </c>
      <c r="E1397" s="40" t="s">
        <v>10</v>
      </c>
      <c r="F1397" s="40">
        <v>0.42</v>
      </c>
      <c r="G1397" s="40">
        <v>1</v>
      </c>
      <c r="H1397" s="40">
        <v>7</v>
      </c>
      <c r="I1397" s="40">
        <v>0.26</v>
      </c>
      <c r="L1397" s="40" t="str">
        <f>IF(LEFT(C1397,1)="[",MID(C1397,2,SEARCH("]",C1397)-2),IF(LEFT(C1397,1)="""",MID(C1397,2,SEARCH("""",C1397,2)-2),C1397))</f>
        <v>imagem Onix</v>
      </c>
      <c r="M1397">
        <f>WEEKNUM(A1397,2)</f>
        <v>39</v>
      </c>
    </row>
    <row r="1398" spans="1:13" x14ac:dyDescent="0.25">
      <c r="A1398" s="1">
        <v>41542</v>
      </c>
      <c r="B1398" s="40" t="s">
        <v>9</v>
      </c>
      <c r="C1398" s="40" t="s">
        <v>274</v>
      </c>
      <c r="D1398" s="40" t="s">
        <v>98</v>
      </c>
      <c r="E1398" s="40" t="s">
        <v>10</v>
      </c>
      <c r="F1398" s="40">
        <v>0.42</v>
      </c>
      <c r="G1398" s="40">
        <v>0</v>
      </c>
      <c r="H1398" s="40">
        <v>6</v>
      </c>
      <c r="I1398" s="40">
        <v>0</v>
      </c>
      <c r="L1398" s="40" t="str">
        <f>IF(LEFT(C1398,1)="[",MID(C1398,2,SEARCH("]",C1398)-2),IF(LEFT(C1398,1)="""",MID(C1398,2,SEARCH("""",C1398,2)-2),C1398))</f>
        <v>imagem Onix</v>
      </c>
      <c r="M1398">
        <f>WEEKNUM(A1398,2)</f>
        <v>39</v>
      </c>
    </row>
    <row r="1399" spans="1:13" x14ac:dyDescent="0.25">
      <c r="A1399" s="1">
        <v>41528</v>
      </c>
      <c r="B1399" s="40" t="s">
        <v>9</v>
      </c>
      <c r="C1399" s="40" t="s">
        <v>274</v>
      </c>
      <c r="D1399" s="40" t="s">
        <v>98</v>
      </c>
      <c r="E1399" s="40" t="s">
        <v>10</v>
      </c>
      <c r="F1399" s="40">
        <v>0.42</v>
      </c>
      <c r="G1399" s="40">
        <v>0</v>
      </c>
      <c r="H1399" s="40">
        <v>4</v>
      </c>
      <c r="I1399" s="40">
        <v>0</v>
      </c>
      <c r="L1399" s="40" t="str">
        <f>IF(LEFT(C1399,1)="[",MID(C1399,2,SEARCH("]",C1399)-2),IF(LEFT(C1399,1)="""",MID(C1399,2,SEARCH("""",C1399,2)-2),C1399))</f>
        <v>imagem Onix</v>
      </c>
      <c r="M1399">
        <f>WEEKNUM(A1399,2)</f>
        <v>37</v>
      </c>
    </row>
    <row r="1400" spans="1:13" x14ac:dyDescent="0.25">
      <c r="A1400" s="1">
        <v>41540</v>
      </c>
      <c r="B1400" s="40" t="s">
        <v>9</v>
      </c>
      <c r="C1400" s="40" t="s">
        <v>274</v>
      </c>
      <c r="D1400" s="40" t="s">
        <v>98</v>
      </c>
      <c r="E1400" s="40" t="s">
        <v>10</v>
      </c>
      <c r="F1400" s="40">
        <v>0.42</v>
      </c>
      <c r="G1400" s="40">
        <v>0</v>
      </c>
      <c r="H1400" s="40">
        <v>13</v>
      </c>
      <c r="I1400" s="40">
        <v>0</v>
      </c>
      <c r="L1400" s="40" t="str">
        <f>IF(LEFT(C1400,1)="[",MID(C1400,2,SEARCH("]",C1400)-2),IF(LEFT(C1400,1)="""",MID(C1400,2,SEARCH("""",C1400,2)-2),C1400))</f>
        <v>imagem Onix</v>
      </c>
      <c r="M1400">
        <f>WEEKNUM(A1400,2)</f>
        <v>39</v>
      </c>
    </row>
    <row r="1401" spans="1:13" x14ac:dyDescent="0.25">
      <c r="A1401" s="1">
        <v>41516</v>
      </c>
      <c r="B1401" s="40" t="s">
        <v>9</v>
      </c>
      <c r="C1401" s="40" t="s">
        <v>274</v>
      </c>
      <c r="D1401" s="40" t="s">
        <v>98</v>
      </c>
      <c r="E1401" s="40" t="s">
        <v>10</v>
      </c>
      <c r="F1401" s="40">
        <v>0.42</v>
      </c>
      <c r="G1401" s="40">
        <v>1</v>
      </c>
      <c r="H1401" s="40">
        <v>5</v>
      </c>
      <c r="I1401" s="40">
        <v>0.28999999999999998</v>
      </c>
      <c r="L1401" s="40" t="str">
        <f>IF(LEFT(C1401,1)="[",MID(C1401,2,SEARCH("]",C1401)-2),IF(LEFT(C1401,1)="""",MID(C1401,2,SEARCH("""",C1401,2)-2),C1401))</f>
        <v>imagem Onix</v>
      </c>
      <c r="M1401">
        <f>WEEKNUM(A1401,2)</f>
        <v>35</v>
      </c>
    </row>
    <row r="1402" spans="1:13" x14ac:dyDescent="0.25">
      <c r="A1402" s="1">
        <v>41530</v>
      </c>
      <c r="B1402" s="40" t="s">
        <v>9</v>
      </c>
      <c r="C1402" s="40" t="s">
        <v>274</v>
      </c>
      <c r="D1402" s="40" t="s">
        <v>98</v>
      </c>
      <c r="E1402" s="40" t="s">
        <v>10</v>
      </c>
      <c r="F1402" s="40">
        <v>0.42</v>
      </c>
      <c r="G1402" s="40">
        <v>2</v>
      </c>
      <c r="H1402" s="40">
        <v>10</v>
      </c>
      <c r="I1402" s="40">
        <v>0.42</v>
      </c>
      <c r="L1402" s="40" t="str">
        <f>IF(LEFT(C1402,1)="[",MID(C1402,2,SEARCH("]",C1402)-2),IF(LEFT(C1402,1)="""",MID(C1402,2,SEARCH("""",C1402,2)-2),C1402))</f>
        <v>imagem Onix</v>
      </c>
      <c r="M1402">
        <f>WEEKNUM(A1402,2)</f>
        <v>37</v>
      </c>
    </row>
    <row r="1403" spans="1:13" x14ac:dyDescent="0.25">
      <c r="A1403" s="1">
        <v>41541</v>
      </c>
      <c r="B1403" s="40" t="s">
        <v>9</v>
      </c>
      <c r="C1403" s="40" t="s">
        <v>274</v>
      </c>
      <c r="D1403" s="40" t="s">
        <v>98</v>
      </c>
      <c r="E1403" s="40" t="s">
        <v>10</v>
      </c>
      <c r="F1403" s="40">
        <v>0.42</v>
      </c>
      <c r="G1403" s="40">
        <v>0</v>
      </c>
      <c r="H1403" s="40">
        <v>9</v>
      </c>
      <c r="I1403" s="40">
        <v>0</v>
      </c>
      <c r="L1403" s="40" t="str">
        <f>IF(LEFT(C1403,1)="[",MID(C1403,2,SEARCH("]",C1403)-2),IF(LEFT(C1403,1)="""",MID(C1403,2,SEARCH("""",C1403,2)-2),C1403))</f>
        <v>imagem Onix</v>
      </c>
      <c r="M1403">
        <f>WEEKNUM(A1403,2)</f>
        <v>39</v>
      </c>
    </row>
    <row r="1404" spans="1:13" x14ac:dyDescent="0.25">
      <c r="A1404" s="1">
        <v>41527</v>
      </c>
      <c r="B1404" s="40" t="s">
        <v>9</v>
      </c>
      <c r="C1404" s="40" t="s">
        <v>274</v>
      </c>
      <c r="D1404" s="40" t="s">
        <v>98</v>
      </c>
      <c r="E1404" s="40" t="s">
        <v>10</v>
      </c>
      <c r="F1404" s="40">
        <v>0.42</v>
      </c>
      <c r="G1404" s="40">
        <v>1</v>
      </c>
      <c r="H1404" s="40">
        <v>16</v>
      </c>
      <c r="I1404" s="40">
        <v>0.16</v>
      </c>
      <c r="L1404" s="40" t="str">
        <f>IF(LEFT(C1404,1)="[",MID(C1404,2,SEARCH("]",C1404)-2),IF(LEFT(C1404,1)="""",MID(C1404,2,SEARCH("""",C1404,2)-2),C1404))</f>
        <v>imagem Onix</v>
      </c>
      <c r="M1404">
        <f>WEEKNUM(A1404,2)</f>
        <v>37</v>
      </c>
    </row>
    <row r="1405" spans="1:13" x14ac:dyDescent="0.25">
      <c r="A1405" s="1">
        <v>41517</v>
      </c>
      <c r="B1405" s="40" t="s">
        <v>9</v>
      </c>
      <c r="C1405" s="40" t="s">
        <v>274</v>
      </c>
      <c r="D1405" s="40" t="s">
        <v>98</v>
      </c>
      <c r="E1405" s="40" t="s">
        <v>10</v>
      </c>
      <c r="F1405" s="40">
        <v>0.42</v>
      </c>
      <c r="G1405" s="40">
        <v>1</v>
      </c>
      <c r="H1405" s="40">
        <v>7</v>
      </c>
      <c r="I1405" s="40">
        <v>0.2</v>
      </c>
      <c r="L1405" s="40" t="str">
        <f>IF(LEFT(C1405,1)="[",MID(C1405,2,SEARCH("]",C1405)-2),IF(LEFT(C1405,1)="""",MID(C1405,2,SEARCH("""",C1405,2)-2),C1405))</f>
        <v>imagem Onix</v>
      </c>
      <c r="M1405">
        <f>WEEKNUM(A1405,2)</f>
        <v>35</v>
      </c>
    </row>
    <row r="1406" spans="1:13" x14ac:dyDescent="0.25">
      <c r="A1406" s="1">
        <v>41535</v>
      </c>
      <c r="B1406" s="40" t="s">
        <v>9</v>
      </c>
      <c r="C1406" s="40" t="s">
        <v>274</v>
      </c>
      <c r="D1406" s="40" t="s">
        <v>98</v>
      </c>
      <c r="E1406" s="40" t="s">
        <v>10</v>
      </c>
      <c r="F1406" s="40">
        <v>0.42</v>
      </c>
      <c r="G1406" s="40">
        <v>1</v>
      </c>
      <c r="H1406" s="40">
        <v>6</v>
      </c>
      <c r="I1406" s="40">
        <v>0.37</v>
      </c>
      <c r="L1406" s="40" t="str">
        <f>IF(LEFT(C1406,1)="[",MID(C1406,2,SEARCH("]",C1406)-2),IF(LEFT(C1406,1)="""",MID(C1406,2,SEARCH("""",C1406,2)-2),C1406))</f>
        <v>imagem Onix</v>
      </c>
      <c r="M1406">
        <f>WEEKNUM(A1406,2)</f>
        <v>38</v>
      </c>
    </row>
    <row r="1407" spans="1:13" x14ac:dyDescent="0.25">
      <c r="A1407" s="1">
        <v>41521</v>
      </c>
      <c r="B1407" s="40" t="s">
        <v>9</v>
      </c>
      <c r="C1407" s="40" t="s">
        <v>274</v>
      </c>
      <c r="D1407" s="40" t="s">
        <v>98</v>
      </c>
      <c r="E1407" s="40" t="s">
        <v>10</v>
      </c>
      <c r="F1407" s="40">
        <v>0.42</v>
      </c>
      <c r="G1407" s="40">
        <v>1</v>
      </c>
      <c r="H1407" s="40">
        <v>19</v>
      </c>
      <c r="I1407" s="40">
        <v>0.31</v>
      </c>
      <c r="L1407" s="40" t="str">
        <f>IF(LEFT(C1407,1)="[",MID(C1407,2,SEARCH("]",C1407)-2),IF(LEFT(C1407,1)="""",MID(C1407,2,SEARCH("""",C1407,2)-2),C1407))</f>
        <v>imagem Onix</v>
      </c>
      <c r="M1407">
        <f>WEEKNUM(A1407,2)</f>
        <v>36</v>
      </c>
    </row>
    <row r="1408" spans="1:13" x14ac:dyDescent="0.25">
      <c r="A1408" s="1">
        <v>41537</v>
      </c>
      <c r="B1408" s="40" t="s">
        <v>9</v>
      </c>
      <c r="C1408" s="40" t="s">
        <v>274</v>
      </c>
      <c r="D1408" s="40" t="s">
        <v>98</v>
      </c>
      <c r="E1408" s="40" t="s">
        <v>10</v>
      </c>
      <c r="F1408" s="40">
        <v>0.42</v>
      </c>
      <c r="G1408" s="40">
        <v>5</v>
      </c>
      <c r="H1408" s="40">
        <v>9</v>
      </c>
      <c r="I1408" s="40">
        <v>1.31</v>
      </c>
      <c r="L1408" s="40" t="str">
        <f>IF(LEFT(C1408,1)="[",MID(C1408,2,SEARCH("]",C1408)-2),IF(LEFT(C1408,1)="""",MID(C1408,2,SEARCH("""",C1408,2)-2),C1408))</f>
        <v>imagem Onix</v>
      </c>
      <c r="M1408">
        <f>WEEKNUM(A1408,2)</f>
        <v>38</v>
      </c>
    </row>
    <row r="1409" spans="1:13" x14ac:dyDescent="0.25">
      <c r="A1409" s="1">
        <v>41523</v>
      </c>
      <c r="B1409" s="40" t="s">
        <v>9</v>
      </c>
      <c r="C1409" s="40" t="s">
        <v>274</v>
      </c>
      <c r="D1409" s="40" t="s">
        <v>98</v>
      </c>
      <c r="E1409" s="40" t="s">
        <v>10</v>
      </c>
      <c r="F1409" s="40">
        <v>0.42</v>
      </c>
      <c r="G1409" s="40">
        <v>0</v>
      </c>
      <c r="H1409" s="40">
        <v>2</v>
      </c>
      <c r="I1409" s="40">
        <v>0</v>
      </c>
      <c r="L1409" s="40" t="str">
        <f>IF(LEFT(C1409,1)="[",MID(C1409,2,SEARCH("]",C1409)-2),IF(LEFT(C1409,1)="""",MID(C1409,2,SEARCH("""",C1409,2)-2),C1409))</f>
        <v>imagem Onix</v>
      </c>
      <c r="M1409">
        <f>WEEKNUM(A1409,2)</f>
        <v>36</v>
      </c>
    </row>
    <row r="1410" spans="1:13" x14ac:dyDescent="0.25">
      <c r="A1410" s="1">
        <v>41536</v>
      </c>
      <c r="B1410" s="40" t="s">
        <v>9</v>
      </c>
      <c r="C1410" s="40" t="s">
        <v>274</v>
      </c>
      <c r="D1410" s="40" t="s">
        <v>98</v>
      </c>
      <c r="E1410" s="40" t="s">
        <v>10</v>
      </c>
      <c r="F1410" s="40">
        <v>0.42</v>
      </c>
      <c r="G1410" s="40">
        <v>1</v>
      </c>
      <c r="H1410" s="40">
        <v>4</v>
      </c>
      <c r="I1410" s="40">
        <v>0.24</v>
      </c>
      <c r="L1410" s="40" t="str">
        <f>IF(LEFT(C1410,1)="[",MID(C1410,2,SEARCH("]",C1410)-2),IF(LEFT(C1410,1)="""",MID(C1410,2,SEARCH("""",C1410,2)-2),C1410))</f>
        <v>imagem Onix</v>
      </c>
      <c r="M1410">
        <f>WEEKNUM(A1410,2)</f>
        <v>38</v>
      </c>
    </row>
    <row r="1411" spans="1:13" x14ac:dyDescent="0.25">
      <c r="A1411" s="1">
        <v>41524</v>
      </c>
      <c r="B1411" s="40" t="s">
        <v>9</v>
      </c>
      <c r="C1411" s="40" t="s">
        <v>274</v>
      </c>
      <c r="D1411" s="40" t="s">
        <v>98</v>
      </c>
      <c r="E1411" s="40" t="s">
        <v>10</v>
      </c>
      <c r="F1411" s="40">
        <v>0.42</v>
      </c>
      <c r="G1411" s="40">
        <v>0</v>
      </c>
      <c r="H1411" s="40">
        <v>12</v>
      </c>
      <c r="I1411" s="40">
        <v>0</v>
      </c>
      <c r="L1411" s="40" t="str">
        <f>IF(LEFT(C1411,1)="[",MID(C1411,2,SEARCH("]",C1411)-2),IF(LEFT(C1411,1)="""",MID(C1411,2,SEARCH("""",C1411,2)-2),C1411))</f>
        <v>imagem Onix</v>
      </c>
      <c r="M1411">
        <f>WEEKNUM(A1411,2)</f>
        <v>36</v>
      </c>
    </row>
    <row r="1412" spans="1:13" x14ac:dyDescent="0.25">
      <c r="A1412" s="1">
        <v>41534</v>
      </c>
      <c r="B1412" s="40" t="s">
        <v>9</v>
      </c>
      <c r="C1412" s="40" t="s">
        <v>274</v>
      </c>
      <c r="D1412" s="40" t="s">
        <v>98</v>
      </c>
      <c r="E1412" s="40" t="s">
        <v>10</v>
      </c>
      <c r="F1412" s="40">
        <v>0.42</v>
      </c>
      <c r="G1412" s="40">
        <v>0</v>
      </c>
      <c r="H1412" s="40">
        <v>2</v>
      </c>
      <c r="I1412" s="40">
        <v>0</v>
      </c>
      <c r="L1412" s="40" t="str">
        <f>IF(LEFT(C1412,1)="[",MID(C1412,2,SEARCH("]",C1412)-2),IF(LEFT(C1412,1)="""",MID(C1412,2,SEARCH("""",C1412,2)-2),C1412))</f>
        <v>imagem Onix</v>
      </c>
      <c r="M1412">
        <f>WEEKNUM(A1412,2)</f>
        <v>38</v>
      </c>
    </row>
    <row r="1413" spans="1:13" x14ac:dyDescent="0.25">
      <c r="A1413" s="1">
        <v>41522</v>
      </c>
      <c r="B1413" s="40" t="s">
        <v>9</v>
      </c>
      <c r="C1413" s="40" t="s">
        <v>314</v>
      </c>
      <c r="D1413" s="40" t="s">
        <v>98</v>
      </c>
      <c r="E1413" s="40" t="s">
        <v>75</v>
      </c>
      <c r="F1413" s="40">
        <v>0.8</v>
      </c>
      <c r="G1413" s="40">
        <v>0</v>
      </c>
      <c r="H1413" s="40">
        <v>11</v>
      </c>
      <c r="I1413" s="40">
        <v>0</v>
      </c>
      <c r="L1413" s="40" t="str">
        <f>IF(LEFT(C1413,1)="[",MID(C1413,2,SEARCH("]",C1413)-2),IF(LEFT(C1413,1)="""",MID(C1413,2,SEARCH("""",C1413,2)-2),C1413))</f>
        <v>imagem onix 2013</v>
      </c>
      <c r="M1413">
        <f>WEEKNUM(A1413,2)</f>
        <v>36</v>
      </c>
    </row>
    <row r="1414" spans="1:13" x14ac:dyDescent="0.25">
      <c r="A1414" s="1">
        <v>41526</v>
      </c>
      <c r="B1414" s="40" t="s">
        <v>9</v>
      </c>
      <c r="C1414" s="40" t="s">
        <v>314</v>
      </c>
      <c r="D1414" s="40" t="s">
        <v>98</v>
      </c>
      <c r="E1414" s="40" t="s">
        <v>75</v>
      </c>
      <c r="F1414" s="40">
        <v>0.8</v>
      </c>
      <c r="G1414" s="40">
        <v>0</v>
      </c>
      <c r="H1414" s="40">
        <v>1</v>
      </c>
      <c r="I1414" s="40">
        <v>0</v>
      </c>
      <c r="L1414" s="40" t="str">
        <f>IF(LEFT(C1414,1)="[",MID(C1414,2,SEARCH("]",C1414)-2),IF(LEFT(C1414,1)="""",MID(C1414,2,SEARCH("""",C1414,2)-2),C1414))</f>
        <v>imagem onix 2013</v>
      </c>
      <c r="M1414">
        <f>WEEKNUM(A1414,2)</f>
        <v>37</v>
      </c>
    </row>
    <row r="1415" spans="1:13" x14ac:dyDescent="0.25">
      <c r="A1415" s="1">
        <v>41517</v>
      </c>
      <c r="B1415" s="40" t="s">
        <v>9</v>
      </c>
      <c r="C1415" s="40" t="s">
        <v>314</v>
      </c>
      <c r="D1415" s="40" t="s">
        <v>98</v>
      </c>
      <c r="E1415" s="40" t="s">
        <v>75</v>
      </c>
      <c r="F1415" s="40">
        <v>0.8</v>
      </c>
      <c r="G1415" s="40">
        <v>1</v>
      </c>
      <c r="H1415" s="40">
        <v>6</v>
      </c>
      <c r="I1415" s="40">
        <v>0.41</v>
      </c>
      <c r="L1415" s="40" t="str">
        <f>IF(LEFT(C1415,1)="[",MID(C1415,2,SEARCH("]",C1415)-2),IF(LEFT(C1415,1)="""",MID(C1415,2,SEARCH("""",C1415,2)-2),C1415))</f>
        <v>imagem onix 2013</v>
      </c>
      <c r="M1415">
        <f>WEEKNUM(A1415,2)</f>
        <v>35</v>
      </c>
    </row>
    <row r="1416" spans="1:13" x14ac:dyDescent="0.25">
      <c r="A1416" s="1">
        <v>41529</v>
      </c>
      <c r="B1416" s="40" t="s">
        <v>9</v>
      </c>
      <c r="C1416" s="40" t="s">
        <v>262</v>
      </c>
      <c r="D1416" s="40" t="s">
        <v>98</v>
      </c>
      <c r="E1416" s="40" t="s">
        <v>10</v>
      </c>
      <c r="F1416" s="40">
        <v>0.8</v>
      </c>
      <c r="G1416" s="40">
        <v>0</v>
      </c>
      <c r="H1416" s="40">
        <v>2</v>
      </c>
      <c r="I1416" s="40">
        <v>0</v>
      </c>
      <c r="L1416" s="40" t="str">
        <f>IF(LEFT(C1416,1)="[",MID(C1416,2,SEARCH("]",C1416)-2),IF(LEFT(C1416,1)="""",MID(C1416,2,SEARCH("""",C1416,2)-2),C1416))</f>
        <v>imagem onix 2014</v>
      </c>
      <c r="M1416">
        <f>WEEKNUM(A1416,2)</f>
        <v>37</v>
      </c>
    </row>
    <row r="1417" spans="1:13" x14ac:dyDescent="0.25">
      <c r="A1417" s="1">
        <v>41515</v>
      </c>
      <c r="B1417" s="40" t="s">
        <v>9</v>
      </c>
      <c r="C1417" s="40" t="s">
        <v>262</v>
      </c>
      <c r="D1417" s="40" t="s">
        <v>98</v>
      </c>
      <c r="E1417" s="40" t="s">
        <v>10</v>
      </c>
      <c r="F1417" s="40">
        <v>0.8</v>
      </c>
      <c r="G1417" s="40">
        <v>0</v>
      </c>
      <c r="H1417" s="40">
        <v>1</v>
      </c>
      <c r="I1417" s="40">
        <v>0</v>
      </c>
      <c r="L1417" s="40" t="str">
        <f>IF(LEFT(C1417,1)="[",MID(C1417,2,SEARCH("]",C1417)-2),IF(LEFT(C1417,1)="""",MID(C1417,2,SEARCH("""",C1417,2)-2),C1417))</f>
        <v>imagem onix 2014</v>
      </c>
      <c r="M1417">
        <f>WEEKNUM(A1417,2)</f>
        <v>35</v>
      </c>
    </row>
    <row r="1418" spans="1:13" x14ac:dyDescent="0.25">
      <c r="A1418" s="1">
        <v>41524</v>
      </c>
      <c r="B1418" s="40" t="s">
        <v>9</v>
      </c>
      <c r="C1418" s="40" t="s">
        <v>262</v>
      </c>
      <c r="D1418" s="40" t="s">
        <v>98</v>
      </c>
      <c r="E1418" s="40" t="s">
        <v>10</v>
      </c>
      <c r="F1418" s="40">
        <v>0.8</v>
      </c>
      <c r="G1418" s="40">
        <v>0</v>
      </c>
      <c r="H1418" s="40">
        <v>1</v>
      </c>
      <c r="I1418" s="40">
        <v>0</v>
      </c>
      <c r="L1418" s="40" t="str">
        <f>IF(LEFT(C1418,1)="[",MID(C1418,2,SEARCH("]",C1418)-2),IF(LEFT(C1418,1)="""",MID(C1418,2,SEARCH("""",C1418,2)-2),C1418))</f>
        <v>imagem onix 2014</v>
      </c>
      <c r="M1418">
        <f>WEEKNUM(A1418,2)</f>
        <v>36</v>
      </c>
    </row>
    <row r="1419" spans="1:13" x14ac:dyDescent="0.25">
      <c r="A1419" s="1">
        <v>41527</v>
      </c>
      <c r="B1419" s="40" t="s">
        <v>9</v>
      </c>
      <c r="C1419" s="40" t="s">
        <v>262</v>
      </c>
      <c r="D1419" s="40" t="s">
        <v>98</v>
      </c>
      <c r="E1419" s="40" t="s">
        <v>10</v>
      </c>
      <c r="F1419" s="40">
        <v>0.8</v>
      </c>
      <c r="G1419" s="40">
        <v>0</v>
      </c>
      <c r="H1419" s="40">
        <v>1</v>
      </c>
      <c r="I1419" s="40">
        <v>0</v>
      </c>
      <c r="L1419" s="40" t="str">
        <f>IF(LEFT(C1419,1)="[",MID(C1419,2,SEARCH("]",C1419)-2),IF(LEFT(C1419,1)="""",MID(C1419,2,SEARCH("""",C1419,2)-2),C1419))</f>
        <v>imagem onix 2014</v>
      </c>
      <c r="M1419">
        <f>WEEKNUM(A1419,2)</f>
        <v>37</v>
      </c>
    </row>
    <row r="1420" spans="1:13" x14ac:dyDescent="0.25">
      <c r="A1420" s="1">
        <v>41535</v>
      </c>
      <c r="B1420" s="40" t="s">
        <v>9</v>
      </c>
      <c r="C1420" s="40" t="s">
        <v>262</v>
      </c>
      <c r="D1420" s="40" t="s">
        <v>98</v>
      </c>
      <c r="E1420" s="40" t="s">
        <v>10</v>
      </c>
      <c r="F1420" s="40">
        <v>0.8</v>
      </c>
      <c r="G1420" s="40">
        <v>1</v>
      </c>
      <c r="H1420" s="40">
        <v>3</v>
      </c>
      <c r="I1420" s="40">
        <v>0.78</v>
      </c>
      <c r="L1420" s="40" t="str">
        <f>IF(LEFT(C1420,1)="[",MID(C1420,2,SEARCH("]",C1420)-2),IF(LEFT(C1420,1)="""",MID(C1420,2,SEARCH("""",C1420,2)-2),C1420))</f>
        <v>imagem onix 2014</v>
      </c>
      <c r="M1420">
        <f>WEEKNUM(A1420,2)</f>
        <v>38</v>
      </c>
    </row>
    <row r="1421" spans="1:13" x14ac:dyDescent="0.25">
      <c r="A1421" s="1">
        <v>41526</v>
      </c>
      <c r="B1421" s="40" t="s">
        <v>9</v>
      </c>
      <c r="C1421" s="40" t="s">
        <v>262</v>
      </c>
      <c r="D1421" s="40" t="s">
        <v>98</v>
      </c>
      <c r="E1421" s="40" t="s">
        <v>10</v>
      </c>
      <c r="F1421" s="40">
        <v>0.8</v>
      </c>
      <c r="G1421" s="40">
        <v>0</v>
      </c>
      <c r="H1421" s="40">
        <v>1</v>
      </c>
      <c r="I1421" s="40">
        <v>0</v>
      </c>
      <c r="L1421" s="40" t="str">
        <f>IF(LEFT(C1421,1)="[",MID(C1421,2,SEARCH("]",C1421)-2),IF(LEFT(C1421,1)="""",MID(C1421,2,SEARCH("""",C1421,2)-2),C1421))</f>
        <v>imagem onix 2014</v>
      </c>
      <c r="M1421">
        <f>WEEKNUM(A1421,2)</f>
        <v>37</v>
      </c>
    </row>
    <row r="1422" spans="1:13" x14ac:dyDescent="0.25">
      <c r="A1422" s="1">
        <v>41538</v>
      </c>
      <c r="B1422" s="40" t="s">
        <v>9</v>
      </c>
      <c r="C1422" s="40" t="s">
        <v>262</v>
      </c>
      <c r="D1422" s="40" t="s">
        <v>98</v>
      </c>
      <c r="E1422" s="40" t="s">
        <v>10</v>
      </c>
      <c r="F1422" s="40">
        <v>0.8</v>
      </c>
      <c r="G1422" s="40">
        <v>0</v>
      </c>
      <c r="H1422" s="40">
        <v>2</v>
      </c>
      <c r="I1422" s="40">
        <v>0</v>
      </c>
      <c r="L1422" s="40" t="str">
        <f>IF(LEFT(C1422,1)="[",MID(C1422,2,SEARCH("]",C1422)-2),IF(LEFT(C1422,1)="""",MID(C1422,2,SEARCH("""",C1422,2)-2),C1422))</f>
        <v>imagem onix 2014</v>
      </c>
      <c r="M1422">
        <f>WEEKNUM(A1422,2)</f>
        <v>38</v>
      </c>
    </row>
    <row r="1423" spans="1:13" x14ac:dyDescent="0.25">
      <c r="A1423" s="1">
        <v>41531</v>
      </c>
      <c r="B1423" s="40" t="s">
        <v>9</v>
      </c>
      <c r="C1423" s="40" t="s">
        <v>262</v>
      </c>
      <c r="D1423" s="40" t="s">
        <v>98</v>
      </c>
      <c r="E1423" s="40" t="s">
        <v>10</v>
      </c>
      <c r="F1423" s="40">
        <v>0.8</v>
      </c>
      <c r="G1423" s="40">
        <v>0</v>
      </c>
      <c r="H1423" s="40">
        <v>1</v>
      </c>
      <c r="I1423" s="40">
        <v>0</v>
      </c>
      <c r="L1423" s="40" t="str">
        <f>IF(LEFT(C1423,1)="[",MID(C1423,2,SEARCH("]",C1423)-2),IF(LEFT(C1423,1)="""",MID(C1423,2,SEARCH("""",C1423,2)-2),C1423))</f>
        <v>imagem onix 2014</v>
      </c>
      <c r="M1423">
        <f>WEEKNUM(A1423,2)</f>
        <v>37</v>
      </c>
    </row>
    <row r="1424" spans="1:13" x14ac:dyDescent="0.25">
      <c r="A1424" s="1">
        <v>41540</v>
      </c>
      <c r="B1424" s="40" t="s">
        <v>9</v>
      </c>
      <c r="C1424" s="40" t="s">
        <v>262</v>
      </c>
      <c r="D1424" s="40" t="s">
        <v>98</v>
      </c>
      <c r="E1424" s="40" t="s">
        <v>10</v>
      </c>
      <c r="F1424" s="40">
        <v>0.8</v>
      </c>
      <c r="G1424" s="40">
        <v>0</v>
      </c>
      <c r="H1424" s="40">
        <v>1</v>
      </c>
      <c r="I1424" s="40">
        <v>0</v>
      </c>
      <c r="L1424" s="40" t="str">
        <f>IF(LEFT(C1424,1)="[",MID(C1424,2,SEARCH("]",C1424)-2),IF(LEFT(C1424,1)="""",MID(C1424,2,SEARCH("""",C1424,2)-2),C1424))</f>
        <v>imagem onix 2014</v>
      </c>
      <c r="M1424">
        <f>WEEKNUM(A1424,2)</f>
        <v>39</v>
      </c>
    </row>
    <row r="1425" spans="1:13" x14ac:dyDescent="0.25">
      <c r="A1425" s="1">
        <v>41520</v>
      </c>
      <c r="B1425" s="40" t="s">
        <v>9</v>
      </c>
      <c r="C1425" s="40" t="s">
        <v>262</v>
      </c>
      <c r="D1425" s="40" t="s">
        <v>98</v>
      </c>
      <c r="E1425" s="40" t="s">
        <v>10</v>
      </c>
      <c r="F1425" s="40">
        <v>0.8</v>
      </c>
      <c r="G1425" s="40">
        <v>0</v>
      </c>
      <c r="H1425" s="40">
        <v>7</v>
      </c>
      <c r="I1425" s="40">
        <v>0</v>
      </c>
      <c r="L1425" s="40" t="str">
        <f>IF(LEFT(C1425,1)="[",MID(C1425,2,SEARCH("]",C1425)-2),IF(LEFT(C1425,1)="""",MID(C1425,2,SEARCH("""",C1425,2)-2),C1425))</f>
        <v>imagem onix 2014</v>
      </c>
      <c r="M1425">
        <f>WEEKNUM(A1425,2)</f>
        <v>36</v>
      </c>
    </row>
    <row r="1426" spans="1:13" x14ac:dyDescent="0.25">
      <c r="A1426" s="1">
        <v>41521</v>
      </c>
      <c r="B1426" s="40" t="s">
        <v>9</v>
      </c>
      <c r="C1426" s="40" t="s">
        <v>262</v>
      </c>
      <c r="D1426" s="40" t="s">
        <v>98</v>
      </c>
      <c r="E1426" s="40" t="s">
        <v>10</v>
      </c>
      <c r="F1426" s="40">
        <v>0.8</v>
      </c>
      <c r="G1426" s="40">
        <v>0</v>
      </c>
      <c r="H1426" s="40">
        <v>2</v>
      </c>
      <c r="I1426" s="40">
        <v>0</v>
      </c>
      <c r="L1426" s="40" t="str">
        <f>IF(LEFT(C1426,1)="[",MID(C1426,2,SEARCH("]",C1426)-2),IF(LEFT(C1426,1)="""",MID(C1426,2,SEARCH("""",C1426,2)-2),C1426))</f>
        <v>imagem onix 2014</v>
      </c>
      <c r="M1426">
        <f>WEEKNUM(A1426,2)</f>
        <v>36</v>
      </c>
    </row>
    <row r="1427" spans="1:13" x14ac:dyDescent="0.25">
      <c r="A1427" s="1">
        <v>41541</v>
      </c>
      <c r="B1427" s="40" t="s">
        <v>9</v>
      </c>
      <c r="C1427" s="40" t="s">
        <v>262</v>
      </c>
      <c r="D1427" s="40" t="s">
        <v>98</v>
      </c>
      <c r="E1427" s="40" t="s">
        <v>10</v>
      </c>
      <c r="F1427" s="40">
        <v>0.8</v>
      </c>
      <c r="G1427" s="40">
        <v>0</v>
      </c>
      <c r="H1427" s="40">
        <v>1</v>
      </c>
      <c r="I1427" s="40">
        <v>0</v>
      </c>
      <c r="L1427" s="40" t="str">
        <f>IF(LEFT(C1427,1)="[",MID(C1427,2,SEARCH("]",C1427)-2),IF(LEFT(C1427,1)="""",MID(C1427,2,SEARCH("""",C1427,2)-2),C1427))</f>
        <v>imagem onix 2014</v>
      </c>
      <c r="M1427">
        <f>WEEKNUM(A1427,2)</f>
        <v>39</v>
      </c>
    </row>
    <row r="1428" spans="1:13" x14ac:dyDescent="0.25">
      <c r="A1428" s="1">
        <v>41523</v>
      </c>
      <c r="B1428" s="40" t="s">
        <v>9</v>
      </c>
      <c r="C1428" s="40" t="s">
        <v>262</v>
      </c>
      <c r="D1428" s="40" t="s">
        <v>98</v>
      </c>
      <c r="E1428" s="40" t="s">
        <v>10</v>
      </c>
      <c r="F1428" s="40">
        <v>0.8</v>
      </c>
      <c r="G1428" s="40">
        <v>0</v>
      </c>
      <c r="H1428" s="40">
        <v>1</v>
      </c>
      <c r="I1428" s="40">
        <v>0</v>
      </c>
      <c r="L1428" s="40" t="str">
        <f>IF(LEFT(C1428,1)="[",MID(C1428,2,SEARCH("]",C1428)-2),IF(LEFT(C1428,1)="""",MID(C1428,2,SEARCH("""",C1428,2)-2),C1428))</f>
        <v>imagem onix 2014</v>
      </c>
      <c r="M1428">
        <f>WEEKNUM(A1428,2)</f>
        <v>36</v>
      </c>
    </row>
    <row r="1429" spans="1:13" x14ac:dyDescent="0.25">
      <c r="A1429" s="1">
        <v>41531</v>
      </c>
      <c r="B1429" s="40" t="s">
        <v>9</v>
      </c>
      <c r="C1429" s="40" t="s">
        <v>197</v>
      </c>
      <c r="D1429" s="40" t="s">
        <v>98</v>
      </c>
      <c r="E1429" s="40" t="s">
        <v>10</v>
      </c>
      <c r="F1429" s="40">
        <v>0.8</v>
      </c>
      <c r="G1429" s="40">
        <v>0</v>
      </c>
      <c r="H1429" s="40">
        <v>2</v>
      </c>
      <c r="I1429" s="40">
        <v>0</v>
      </c>
      <c r="L1429" s="40" t="str">
        <f>IF(LEFT(C1429,1)="[",MID(C1429,2,SEARCH("]",C1429)-2),IF(LEFT(C1429,1)="""",MID(C1429,2,SEARCH("""",C1429,2)-2),C1429))</f>
        <v>imagens novo Onix</v>
      </c>
      <c r="M1429">
        <f>WEEKNUM(A1429,2)</f>
        <v>37</v>
      </c>
    </row>
    <row r="1430" spans="1:13" x14ac:dyDescent="0.25">
      <c r="A1430" s="1">
        <v>41522</v>
      </c>
      <c r="B1430" s="40" t="s">
        <v>9</v>
      </c>
      <c r="C1430" s="40" t="s">
        <v>197</v>
      </c>
      <c r="D1430" s="40" t="s">
        <v>98</v>
      </c>
      <c r="E1430" s="40" t="s">
        <v>10</v>
      </c>
      <c r="F1430" s="40">
        <v>0.8</v>
      </c>
      <c r="G1430" s="40">
        <v>0</v>
      </c>
      <c r="H1430" s="40">
        <v>2</v>
      </c>
      <c r="I1430" s="40">
        <v>0</v>
      </c>
      <c r="L1430" s="40" t="str">
        <f>IF(LEFT(C1430,1)="[",MID(C1430,2,SEARCH("]",C1430)-2),IF(LEFT(C1430,1)="""",MID(C1430,2,SEARCH("""",C1430,2)-2),C1430))</f>
        <v>imagens novo Onix</v>
      </c>
      <c r="M1430">
        <f>WEEKNUM(A1430,2)</f>
        <v>36</v>
      </c>
    </row>
    <row r="1431" spans="1:13" x14ac:dyDescent="0.25">
      <c r="A1431" s="1">
        <v>41515</v>
      </c>
      <c r="B1431" s="40" t="s">
        <v>9</v>
      </c>
      <c r="C1431" s="40" t="s">
        <v>197</v>
      </c>
      <c r="D1431" s="40" t="s">
        <v>98</v>
      </c>
      <c r="E1431" s="40" t="s">
        <v>10</v>
      </c>
      <c r="F1431" s="40">
        <v>0.8</v>
      </c>
      <c r="G1431" s="40">
        <v>0</v>
      </c>
      <c r="H1431" s="40">
        <v>1</v>
      </c>
      <c r="I1431" s="40">
        <v>0</v>
      </c>
      <c r="L1431" s="40" t="str">
        <f>IF(LEFT(C1431,1)="[",MID(C1431,2,SEARCH("]",C1431)-2),IF(LEFT(C1431,1)="""",MID(C1431,2,SEARCH("""",C1431,2)-2),C1431))</f>
        <v>imagens novo Onix</v>
      </c>
      <c r="M1431">
        <f>WEEKNUM(A1431,2)</f>
        <v>35</v>
      </c>
    </row>
    <row r="1432" spans="1:13" x14ac:dyDescent="0.25">
      <c r="A1432" s="1">
        <v>41520</v>
      </c>
      <c r="B1432" s="40" t="s">
        <v>9</v>
      </c>
      <c r="C1432" s="40" t="s">
        <v>197</v>
      </c>
      <c r="D1432" s="40" t="s">
        <v>98</v>
      </c>
      <c r="E1432" s="40" t="s">
        <v>10</v>
      </c>
      <c r="F1432" s="40">
        <v>0.8</v>
      </c>
      <c r="G1432" s="40">
        <v>1</v>
      </c>
      <c r="H1432" s="40">
        <v>4</v>
      </c>
      <c r="I1432" s="40">
        <v>0.33</v>
      </c>
      <c r="L1432" s="40" t="str">
        <f>IF(LEFT(C1432,1)="[",MID(C1432,2,SEARCH("]",C1432)-2),IF(LEFT(C1432,1)="""",MID(C1432,2,SEARCH("""",C1432,2)-2),C1432))</f>
        <v>imagens novo Onix</v>
      </c>
      <c r="M1432">
        <f>WEEKNUM(A1432,2)</f>
        <v>36</v>
      </c>
    </row>
    <row r="1433" spans="1:13" x14ac:dyDescent="0.25">
      <c r="A1433" s="1">
        <v>41526</v>
      </c>
      <c r="B1433" s="40" t="s">
        <v>9</v>
      </c>
      <c r="C1433" s="40" t="s">
        <v>197</v>
      </c>
      <c r="D1433" s="40" t="s">
        <v>98</v>
      </c>
      <c r="E1433" s="40" t="s">
        <v>10</v>
      </c>
      <c r="F1433" s="40">
        <v>0.8</v>
      </c>
      <c r="G1433" s="40">
        <v>0</v>
      </c>
      <c r="H1433" s="40">
        <v>3</v>
      </c>
      <c r="I1433" s="40">
        <v>0</v>
      </c>
      <c r="L1433" s="40" t="str">
        <f>IF(LEFT(C1433,1)="[",MID(C1433,2,SEARCH("]",C1433)-2),IF(LEFT(C1433,1)="""",MID(C1433,2,SEARCH("""",C1433,2)-2),C1433))</f>
        <v>imagens novo Onix</v>
      </c>
      <c r="M1433">
        <f>WEEKNUM(A1433,2)</f>
        <v>37</v>
      </c>
    </row>
    <row r="1434" spans="1:13" x14ac:dyDescent="0.25">
      <c r="A1434" s="1">
        <v>41538</v>
      </c>
      <c r="B1434" s="40" t="s">
        <v>9</v>
      </c>
      <c r="C1434" s="40" t="s">
        <v>197</v>
      </c>
      <c r="D1434" s="40" t="s">
        <v>98</v>
      </c>
      <c r="E1434" s="40" t="s">
        <v>10</v>
      </c>
      <c r="F1434" s="40">
        <v>0.8</v>
      </c>
      <c r="G1434" s="40">
        <v>0</v>
      </c>
      <c r="H1434" s="40">
        <v>1</v>
      </c>
      <c r="I1434" s="40">
        <v>0</v>
      </c>
      <c r="L1434" s="40" t="str">
        <f>IF(LEFT(C1434,1)="[",MID(C1434,2,SEARCH("]",C1434)-2),IF(LEFT(C1434,1)="""",MID(C1434,2,SEARCH("""",C1434,2)-2),C1434))</f>
        <v>imagens novo Onix</v>
      </c>
      <c r="M1434">
        <f>WEEKNUM(A1434,2)</f>
        <v>38</v>
      </c>
    </row>
    <row r="1435" spans="1:13" x14ac:dyDescent="0.25">
      <c r="A1435" s="1">
        <v>41546</v>
      </c>
      <c r="B1435" s="40" t="s">
        <v>9</v>
      </c>
      <c r="C1435" s="40" t="s">
        <v>197</v>
      </c>
      <c r="D1435" s="40" t="s">
        <v>98</v>
      </c>
      <c r="E1435" s="40" t="s">
        <v>10</v>
      </c>
      <c r="F1435" s="40">
        <v>0.8</v>
      </c>
      <c r="G1435" s="40">
        <v>0</v>
      </c>
      <c r="H1435" s="40">
        <v>3</v>
      </c>
      <c r="I1435" s="40">
        <v>0</v>
      </c>
      <c r="L1435" s="40" t="str">
        <f>IF(LEFT(C1435,1)="[",MID(C1435,2,SEARCH("]",C1435)-2),IF(LEFT(C1435,1)="""",MID(C1435,2,SEARCH("""",C1435,2)-2),C1435))</f>
        <v>imagens novo Onix</v>
      </c>
      <c r="M1435">
        <f>WEEKNUM(A1435,2)</f>
        <v>39</v>
      </c>
    </row>
    <row r="1436" spans="1:13" x14ac:dyDescent="0.25">
      <c r="A1436" s="1">
        <v>41516</v>
      </c>
      <c r="B1436" s="40" t="s">
        <v>9</v>
      </c>
      <c r="C1436" s="40" t="s">
        <v>197</v>
      </c>
      <c r="D1436" s="40" t="s">
        <v>98</v>
      </c>
      <c r="E1436" s="40" t="s">
        <v>10</v>
      </c>
      <c r="F1436" s="40">
        <v>0.8</v>
      </c>
      <c r="G1436" s="40">
        <v>0</v>
      </c>
      <c r="H1436" s="40">
        <v>2</v>
      </c>
      <c r="I1436" s="40">
        <v>0</v>
      </c>
      <c r="L1436" s="40" t="str">
        <f>IF(LEFT(C1436,1)="[",MID(C1436,2,SEARCH("]",C1436)-2),IF(LEFT(C1436,1)="""",MID(C1436,2,SEARCH("""",C1436,2)-2),C1436))</f>
        <v>imagens novo Onix</v>
      </c>
      <c r="M1436">
        <f>WEEKNUM(A1436,2)</f>
        <v>35</v>
      </c>
    </row>
    <row r="1437" spans="1:13" x14ac:dyDescent="0.25">
      <c r="A1437" s="1">
        <v>41537</v>
      </c>
      <c r="B1437" s="40" t="s">
        <v>9</v>
      </c>
      <c r="C1437" s="40" t="s">
        <v>197</v>
      </c>
      <c r="D1437" s="40" t="s">
        <v>98</v>
      </c>
      <c r="E1437" s="40" t="s">
        <v>10</v>
      </c>
      <c r="F1437" s="40">
        <v>0.8</v>
      </c>
      <c r="G1437" s="40">
        <v>0</v>
      </c>
      <c r="H1437" s="40">
        <v>1</v>
      </c>
      <c r="I1437" s="40">
        <v>0</v>
      </c>
      <c r="L1437" s="40" t="str">
        <f>IF(LEFT(C1437,1)="[",MID(C1437,2,SEARCH("]",C1437)-2),IF(LEFT(C1437,1)="""",MID(C1437,2,SEARCH("""",C1437,2)-2),C1437))</f>
        <v>imagens novo Onix</v>
      </c>
      <c r="M1437">
        <f>WEEKNUM(A1437,2)</f>
        <v>38</v>
      </c>
    </row>
    <row r="1438" spans="1:13" x14ac:dyDescent="0.25">
      <c r="A1438" s="1">
        <v>41527</v>
      </c>
      <c r="B1438" s="40" t="s">
        <v>9</v>
      </c>
      <c r="C1438" s="40" t="s">
        <v>197</v>
      </c>
      <c r="D1438" s="40" t="s">
        <v>98</v>
      </c>
      <c r="E1438" s="40" t="s">
        <v>10</v>
      </c>
      <c r="F1438" s="40">
        <v>0.8</v>
      </c>
      <c r="G1438" s="40">
        <v>0</v>
      </c>
      <c r="H1438" s="40">
        <v>2</v>
      </c>
      <c r="I1438" s="40">
        <v>0</v>
      </c>
      <c r="L1438" s="40" t="str">
        <f>IF(LEFT(C1438,1)="[",MID(C1438,2,SEARCH("]",C1438)-2),IF(LEFT(C1438,1)="""",MID(C1438,2,SEARCH("""",C1438,2)-2),C1438))</f>
        <v>imagens novo Onix</v>
      </c>
      <c r="M1438">
        <f>WEEKNUM(A1438,2)</f>
        <v>37</v>
      </c>
    </row>
    <row r="1439" spans="1:13" x14ac:dyDescent="0.25">
      <c r="A1439" s="1">
        <v>41529</v>
      </c>
      <c r="B1439" s="40" t="s">
        <v>9</v>
      </c>
      <c r="C1439" s="40" t="s">
        <v>197</v>
      </c>
      <c r="D1439" s="40" t="s">
        <v>98</v>
      </c>
      <c r="E1439" s="40" t="s">
        <v>10</v>
      </c>
      <c r="F1439" s="40">
        <v>0.8</v>
      </c>
      <c r="G1439" s="40">
        <v>0</v>
      </c>
      <c r="H1439" s="40">
        <v>1</v>
      </c>
      <c r="I1439" s="40">
        <v>0</v>
      </c>
      <c r="L1439" s="40" t="str">
        <f>IF(LEFT(C1439,1)="[",MID(C1439,2,SEARCH("]",C1439)-2),IF(LEFT(C1439,1)="""",MID(C1439,2,SEARCH("""",C1439,2)-2),C1439))</f>
        <v>imagens novo Onix</v>
      </c>
      <c r="M1439">
        <f>WEEKNUM(A1439,2)</f>
        <v>37</v>
      </c>
    </row>
    <row r="1440" spans="1:13" x14ac:dyDescent="0.25">
      <c r="A1440" s="1">
        <v>41532</v>
      </c>
      <c r="B1440" s="40" t="s">
        <v>9</v>
      </c>
      <c r="C1440" s="40" t="s">
        <v>197</v>
      </c>
      <c r="D1440" s="40" t="s">
        <v>98</v>
      </c>
      <c r="E1440" s="40" t="s">
        <v>10</v>
      </c>
      <c r="F1440" s="40">
        <v>0.8</v>
      </c>
      <c r="G1440" s="40">
        <v>1</v>
      </c>
      <c r="H1440" s="40">
        <v>2</v>
      </c>
      <c r="I1440" s="40">
        <v>0.36</v>
      </c>
      <c r="L1440" s="40" t="str">
        <f>IF(LEFT(C1440,1)="[",MID(C1440,2,SEARCH("]",C1440)-2),IF(LEFT(C1440,1)="""",MID(C1440,2,SEARCH("""",C1440,2)-2),C1440))</f>
        <v>imagens novo Onix</v>
      </c>
      <c r="M1440">
        <f>WEEKNUM(A1440,2)</f>
        <v>37</v>
      </c>
    </row>
    <row r="1441" spans="1:13" x14ac:dyDescent="0.25">
      <c r="A1441" s="1">
        <v>41540</v>
      </c>
      <c r="B1441" s="40" t="s">
        <v>9</v>
      </c>
      <c r="C1441" s="40" t="s">
        <v>197</v>
      </c>
      <c r="D1441" s="40" t="s">
        <v>98</v>
      </c>
      <c r="E1441" s="40" t="s">
        <v>10</v>
      </c>
      <c r="F1441" s="40">
        <v>0.8</v>
      </c>
      <c r="G1441" s="40">
        <v>1</v>
      </c>
      <c r="H1441" s="40">
        <v>3</v>
      </c>
      <c r="I1441" s="40">
        <v>0.69</v>
      </c>
      <c r="L1441" s="40" t="str">
        <f>IF(LEFT(C1441,1)="[",MID(C1441,2,SEARCH("]",C1441)-2),IF(LEFT(C1441,1)="""",MID(C1441,2,SEARCH("""",C1441,2)-2),C1441))</f>
        <v>imagens novo Onix</v>
      </c>
      <c r="M1441">
        <f>WEEKNUM(A1441,2)</f>
        <v>39</v>
      </c>
    </row>
    <row r="1442" spans="1:13" x14ac:dyDescent="0.25">
      <c r="A1442" s="1">
        <v>41543</v>
      </c>
      <c r="B1442" s="40" t="s">
        <v>9</v>
      </c>
      <c r="C1442" s="40" t="s">
        <v>197</v>
      </c>
      <c r="D1442" s="40" t="s">
        <v>98</v>
      </c>
      <c r="E1442" s="40" t="s">
        <v>10</v>
      </c>
      <c r="F1442" s="40">
        <v>0.8</v>
      </c>
      <c r="G1442" s="40">
        <v>0</v>
      </c>
      <c r="H1442" s="40">
        <v>0</v>
      </c>
      <c r="I1442" s="40">
        <v>0</v>
      </c>
      <c r="L1442" s="40" t="str">
        <f>IF(LEFT(C1442,1)="[",MID(C1442,2,SEARCH("]",C1442)-2),IF(LEFT(C1442,1)="""",MID(C1442,2,SEARCH("""",C1442,2)-2),C1442))</f>
        <v>imagens novo Onix</v>
      </c>
      <c r="M1442">
        <f>WEEKNUM(A1442,2)</f>
        <v>39</v>
      </c>
    </row>
    <row r="1443" spans="1:13" x14ac:dyDescent="0.25">
      <c r="A1443" s="1">
        <v>41541</v>
      </c>
      <c r="B1443" s="40" t="s">
        <v>9</v>
      </c>
      <c r="C1443" s="40" t="s">
        <v>197</v>
      </c>
      <c r="D1443" s="40" t="s">
        <v>98</v>
      </c>
      <c r="E1443" s="40" t="s">
        <v>10</v>
      </c>
      <c r="F1443" s="40">
        <v>0.8</v>
      </c>
      <c r="G1443" s="40">
        <v>0</v>
      </c>
      <c r="H1443" s="40">
        <v>2</v>
      </c>
      <c r="I1443" s="40">
        <v>0</v>
      </c>
      <c r="L1443" s="40" t="str">
        <f>IF(LEFT(C1443,1)="[",MID(C1443,2,SEARCH("]",C1443)-2),IF(LEFT(C1443,1)="""",MID(C1443,2,SEARCH("""",C1443,2)-2),C1443))</f>
        <v>imagens novo Onix</v>
      </c>
      <c r="M1443">
        <f>WEEKNUM(A1443,2)</f>
        <v>39</v>
      </c>
    </row>
    <row r="1444" spans="1:13" x14ac:dyDescent="0.25">
      <c r="A1444" s="1">
        <v>41514</v>
      </c>
      <c r="B1444" s="40" t="s">
        <v>9</v>
      </c>
      <c r="C1444" s="40" t="s">
        <v>197</v>
      </c>
      <c r="D1444" s="40" t="s">
        <v>98</v>
      </c>
      <c r="E1444" s="40" t="s">
        <v>10</v>
      </c>
      <c r="F1444" s="40">
        <v>0.8</v>
      </c>
      <c r="G1444" s="40">
        <v>0</v>
      </c>
      <c r="H1444" s="40">
        <v>1</v>
      </c>
      <c r="I1444" s="40">
        <v>0</v>
      </c>
      <c r="L1444" s="40" t="str">
        <f>IF(LEFT(C1444,1)="[",MID(C1444,2,SEARCH("]",C1444)-2),IF(LEFT(C1444,1)="""",MID(C1444,2,SEARCH("""",C1444,2)-2),C1444))</f>
        <v>imagens novo Onix</v>
      </c>
      <c r="M1444">
        <f>WEEKNUM(A1444,2)</f>
        <v>35</v>
      </c>
    </row>
    <row r="1445" spans="1:13" x14ac:dyDescent="0.25">
      <c r="A1445" s="1">
        <v>41518</v>
      </c>
      <c r="B1445" s="40" t="s">
        <v>9</v>
      </c>
      <c r="C1445" s="40" t="s">
        <v>197</v>
      </c>
      <c r="D1445" s="40" t="s">
        <v>98</v>
      </c>
      <c r="E1445" s="40" t="s">
        <v>10</v>
      </c>
      <c r="F1445" s="40">
        <v>0.8</v>
      </c>
      <c r="G1445" s="40">
        <v>0</v>
      </c>
      <c r="H1445" s="40">
        <v>2</v>
      </c>
      <c r="I1445" s="40">
        <v>0</v>
      </c>
      <c r="L1445" s="40" t="str">
        <f>IF(LEFT(C1445,1)="[",MID(C1445,2,SEARCH("]",C1445)-2),IF(LEFT(C1445,1)="""",MID(C1445,2,SEARCH("""",C1445,2)-2),C1445))</f>
        <v>imagens novo Onix</v>
      </c>
      <c r="M1445">
        <f>WEEKNUM(A1445,2)</f>
        <v>35</v>
      </c>
    </row>
    <row r="1446" spans="1:13" x14ac:dyDescent="0.25">
      <c r="A1446" s="1">
        <v>41545</v>
      </c>
      <c r="B1446" s="40" t="s">
        <v>9</v>
      </c>
      <c r="C1446" s="40" t="s">
        <v>197</v>
      </c>
      <c r="D1446" s="40" t="s">
        <v>98</v>
      </c>
      <c r="E1446" s="40" t="s">
        <v>10</v>
      </c>
      <c r="F1446" s="40">
        <v>0.8</v>
      </c>
      <c r="G1446" s="40">
        <v>0</v>
      </c>
      <c r="H1446" s="40">
        <v>2</v>
      </c>
      <c r="I1446" s="40">
        <v>0</v>
      </c>
      <c r="L1446" s="40" t="str">
        <f>IF(LEFT(C1446,1)="[",MID(C1446,2,SEARCH("]",C1446)-2),IF(LEFT(C1446,1)="""",MID(C1446,2,SEARCH("""",C1446,2)-2),C1446))</f>
        <v>imagens novo Onix</v>
      </c>
      <c r="M1446">
        <f>WEEKNUM(A1446,2)</f>
        <v>39</v>
      </c>
    </row>
    <row r="1447" spans="1:13" x14ac:dyDescent="0.25">
      <c r="A1447" s="1">
        <v>41524</v>
      </c>
      <c r="B1447" s="40" t="s">
        <v>9</v>
      </c>
      <c r="C1447" s="40" t="s">
        <v>197</v>
      </c>
      <c r="D1447" s="40" t="s">
        <v>98</v>
      </c>
      <c r="E1447" s="40" t="s">
        <v>10</v>
      </c>
      <c r="F1447" s="40">
        <v>0.8</v>
      </c>
      <c r="G1447" s="40">
        <v>1</v>
      </c>
      <c r="H1447" s="40">
        <v>2</v>
      </c>
      <c r="I1447" s="40">
        <v>0.28999999999999998</v>
      </c>
      <c r="L1447" s="40" t="str">
        <f>IF(LEFT(C1447,1)="[",MID(C1447,2,SEARCH("]",C1447)-2),IF(LEFT(C1447,1)="""",MID(C1447,2,SEARCH("""",C1447,2)-2),C1447))</f>
        <v>imagens novo Onix</v>
      </c>
      <c r="M1447">
        <f>WEEKNUM(A1447,2)</f>
        <v>36</v>
      </c>
    </row>
    <row r="1448" spans="1:13" x14ac:dyDescent="0.25">
      <c r="A1448" s="1">
        <v>41525</v>
      </c>
      <c r="B1448" s="40" t="s">
        <v>9</v>
      </c>
      <c r="C1448" s="40" t="s">
        <v>197</v>
      </c>
      <c r="D1448" s="40" t="s">
        <v>98</v>
      </c>
      <c r="E1448" s="40" t="s">
        <v>10</v>
      </c>
      <c r="F1448" s="40">
        <v>0.8</v>
      </c>
      <c r="G1448" s="40">
        <v>0</v>
      </c>
      <c r="H1448" s="40">
        <v>1</v>
      </c>
      <c r="I1448" s="40">
        <v>0</v>
      </c>
      <c r="L1448" s="40" t="str">
        <f>IF(LEFT(C1448,1)="[",MID(C1448,2,SEARCH("]",C1448)-2),IF(LEFT(C1448,1)="""",MID(C1448,2,SEARCH("""",C1448,2)-2),C1448))</f>
        <v>imagens novo Onix</v>
      </c>
      <c r="M1448">
        <f>WEEKNUM(A1448,2)</f>
        <v>36</v>
      </c>
    </row>
    <row r="1449" spans="1:13" x14ac:dyDescent="0.25">
      <c r="A1449" s="1">
        <v>41536</v>
      </c>
      <c r="B1449" s="40" t="s">
        <v>9</v>
      </c>
      <c r="C1449" s="40" t="s">
        <v>197</v>
      </c>
      <c r="D1449" s="40" t="s">
        <v>98</v>
      </c>
      <c r="E1449" s="40" t="s">
        <v>10</v>
      </c>
      <c r="F1449" s="40">
        <v>0.8</v>
      </c>
      <c r="G1449" s="40">
        <v>0</v>
      </c>
      <c r="H1449" s="40">
        <v>1</v>
      </c>
      <c r="I1449" s="40">
        <v>0</v>
      </c>
      <c r="L1449" s="40" t="str">
        <f>IF(LEFT(C1449,1)="[",MID(C1449,2,SEARCH("]",C1449)-2),IF(LEFT(C1449,1)="""",MID(C1449,2,SEARCH("""",C1449,2)-2),C1449))</f>
        <v>imagens novo Onix</v>
      </c>
      <c r="M1449">
        <f>WEEKNUM(A1449,2)</f>
        <v>38</v>
      </c>
    </row>
    <row r="1450" spans="1:13" x14ac:dyDescent="0.25">
      <c r="A1450" s="1">
        <v>41523</v>
      </c>
      <c r="B1450" s="40" t="s">
        <v>9</v>
      </c>
      <c r="C1450" s="40" t="s">
        <v>197</v>
      </c>
      <c r="D1450" s="40" t="s">
        <v>98</v>
      </c>
      <c r="E1450" s="40" t="s">
        <v>10</v>
      </c>
      <c r="F1450" s="40">
        <v>0.8</v>
      </c>
      <c r="G1450" s="40">
        <v>0</v>
      </c>
      <c r="H1450" s="40">
        <v>1</v>
      </c>
      <c r="I1450" s="40">
        <v>0</v>
      </c>
      <c r="L1450" s="40" t="str">
        <f>IF(LEFT(C1450,1)="[",MID(C1450,2,SEARCH("]",C1450)-2),IF(LEFT(C1450,1)="""",MID(C1450,2,SEARCH("""",C1450,2)-2),C1450))</f>
        <v>imagens novo Onix</v>
      </c>
      <c r="M1450">
        <f>WEEKNUM(A1450,2)</f>
        <v>36</v>
      </c>
    </row>
    <row r="1451" spans="1:13" x14ac:dyDescent="0.25">
      <c r="A1451" s="1">
        <v>41519</v>
      </c>
      <c r="B1451" s="40" t="s">
        <v>9</v>
      </c>
      <c r="C1451" s="40" t="s">
        <v>197</v>
      </c>
      <c r="D1451" s="40" t="s">
        <v>98</v>
      </c>
      <c r="E1451" s="40" t="s">
        <v>10</v>
      </c>
      <c r="F1451" s="40">
        <v>0.8</v>
      </c>
      <c r="G1451" s="40">
        <v>0</v>
      </c>
      <c r="H1451" s="40">
        <v>1</v>
      </c>
      <c r="I1451" s="40">
        <v>0</v>
      </c>
      <c r="L1451" s="40" t="str">
        <f>IF(LEFT(C1451,1)="[",MID(C1451,2,SEARCH("]",C1451)-2),IF(LEFT(C1451,1)="""",MID(C1451,2,SEARCH("""",C1451,2)-2),C1451))</f>
        <v>imagens novo Onix</v>
      </c>
      <c r="M1451">
        <f>WEEKNUM(A1451,2)</f>
        <v>36</v>
      </c>
    </row>
    <row r="1452" spans="1:13" x14ac:dyDescent="0.25">
      <c r="A1452" s="1">
        <v>41521</v>
      </c>
      <c r="B1452" s="40" t="s">
        <v>9</v>
      </c>
      <c r="C1452" s="40" t="s">
        <v>197</v>
      </c>
      <c r="D1452" s="40" t="s">
        <v>98</v>
      </c>
      <c r="E1452" s="40" t="s">
        <v>10</v>
      </c>
      <c r="F1452" s="40">
        <v>0.8</v>
      </c>
      <c r="G1452" s="40">
        <v>0</v>
      </c>
      <c r="H1452" s="40">
        <v>2</v>
      </c>
      <c r="I1452" s="40">
        <v>0</v>
      </c>
      <c r="L1452" s="40" t="str">
        <f>IF(LEFT(C1452,1)="[",MID(C1452,2,SEARCH("]",C1452)-2),IF(LEFT(C1452,1)="""",MID(C1452,2,SEARCH("""",C1452,2)-2),C1452))</f>
        <v>imagens novo Onix</v>
      </c>
      <c r="M1452">
        <f>WEEKNUM(A1452,2)</f>
        <v>36</v>
      </c>
    </row>
    <row r="1453" spans="1:13" x14ac:dyDescent="0.25">
      <c r="A1453" s="1">
        <v>41538</v>
      </c>
      <c r="B1453" s="40" t="s">
        <v>9</v>
      </c>
      <c r="C1453" s="40" t="s">
        <v>503</v>
      </c>
      <c r="D1453" s="40" t="s">
        <v>98</v>
      </c>
      <c r="E1453" s="40" t="s">
        <v>10</v>
      </c>
      <c r="F1453" s="40">
        <v>0.8</v>
      </c>
      <c r="G1453" s="40">
        <v>0</v>
      </c>
      <c r="H1453" s="40">
        <v>2</v>
      </c>
      <c r="I1453" s="40">
        <v>0</v>
      </c>
      <c r="L1453" s="40" t="str">
        <f>IF(LEFT(C1453,1)="[",MID(C1453,2,SEARCH("]",C1453)-2),IF(LEFT(C1453,1)="""",MID(C1453,2,SEARCH("""",C1453,2)-2),C1453))</f>
        <v>imagens novo onix 2014</v>
      </c>
      <c r="M1453">
        <f>WEEKNUM(A1453,2)</f>
        <v>38</v>
      </c>
    </row>
    <row r="1454" spans="1:13" x14ac:dyDescent="0.25">
      <c r="A1454" s="1">
        <v>41515</v>
      </c>
      <c r="B1454" s="40" t="s">
        <v>9</v>
      </c>
      <c r="C1454" s="40" t="s">
        <v>355</v>
      </c>
      <c r="D1454" s="40" t="s">
        <v>98</v>
      </c>
      <c r="E1454" s="40" t="s">
        <v>10</v>
      </c>
      <c r="F1454" s="40">
        <v>0.63</v>
      </c>
      <c r="G1454" s="40">
        <v>3</v>
      </c>
      <c r="H1454" s="40">
        <v>27</v>
      </c>
      <c r="I1454" s="40">
        <v>1.04</v>
      </c>
      <c r="L1454" s="40" t="str">
        <f>IF(LEFT(C1454,1)="[",MID(C1454,2,SEARCH("]",C1454)-2),IF(LEFT(C1454,1)="""",MID(C1454,2,SEARCH("""",C1454,2)-2),C1454))</f>
        <v>imagens Onix</v>
      </c>
      <c r="M1454">
        <f>WEEKNUM(A1454,2)</f>
        <v>35</v>
      </c>
    </row>
    <row r="1455" spans="1:13" x14ac:dyDescent="0.25">
      <c r="A1455" s="1">
        <v>41543</v>
      </c>
      <c r="B1455" s="40" t="s">
        <v>9</v>
      </c>
      <c r="C1455" s="40" t="s">
        <v>355</v>
      </c>
      <c r="D1455" s="40" t="s">
        <v>98</v>
      </c>
      <c r="E1455" s="40" t="s">
        <v>10</v>
      </c>
      <c r="F1455" s="40">
        <v>0.63</v>
      </c>
      <c r="G1455" s="40">
        <v>1</v>
      </c>
      <c r="H1455" s="40">
        <v>37</v>
      </c>
      <c r="I1455" s="40">
        <v>0.1</v>
      </c>
      <c r="L1455" s="40" t="str">
        <f>IF(LEFT(C1455,1)="[",MID(C1455,2,SEARCH("]",C1455)-2),IF(LEFT(C1455,1)="""",MID(C1455,2,SEARCH("""",C1455,2)-2),C1455))</f>
        <v>imagens Onix</v>
      </c>
      <c r="M1455">
        <f>WEEKNUM(A1455,2)</f>
        <v>39</v>
      </c>
    </row>
    <row r="1456" spans="1:13" x14ac:dyDescent="0.25">
      <c r="A1456" s="1">
        <v>41531</v>
      </c>
      <c r="B1456" s="40" t="s">
        <v>9</v>
      </c>
      <c r="C1456" s="40" t="s">
        <v>355</v>
      </c>
      <c r="D1456" s="40" t="s">
        <v>98</v>
      </c>
      <c r="E1456" s="40" t="s">
        <v>10</v>
      </c>
      <c r="F1456" s="40">
        <v>0.63</v>
      </c>
      <c r="G1456" s="40">
        <v>2</v>
      </c>
      <c r="H1456" s="40">
        <v>21</v>
      </c>
      <c r="I1456" s="40">
        <v>0.63</v>
      </c>
      <c r="L1456" s="40" t="str">
        <f>IF(LEFT(C1456,1)="[",MID(C1456,2,SEARCH("]",C1456)-2),IF(LEFT(C1456,1)="""",MID(C1456,2,SEARCH("""",C1456,2)-2),C1456))</f>
        <v>imagens Onix</v>
      </c>
      <c r="M1456">
        <f>WEEKNUM(A1456,2)</f>
        <v>37</v>
      </c>
    </row>
    <row r="1457" spans="1:13" x14ac:dyDescent="0.25">
      <c r="A1457" s="1">
        <v>41519</v>
      </c>
      <c r="B1457" s="40" t="s">
        <v>9</v>
      </c>
      <c r="C1457" s="40" t="s">
        <v>355</v>
      </c>
      <c r="D1457" s="40" t="s">
        <v>98</v>
      </c>
      <c r="E1457" s="40" t="s">
        <v>10</v>
      </c>
      <c r="F1457" s="40">
        <v>0.63</v>
      </c>
      <c r="G1457" s="40">
        <v>1</v>
      </c>
      <c r="H1457" s="40">
        <v>28</v>
      </c>
      <c r="I1457" s="40">
        <v>0.63</v>
      </c>
      <c r="L1457" s="40" t="str">
        <f>IF(LEFT(C1457,1)="[",MID(C1457,2,SEARCH("]",C1457)-2),IF(LEFT(C1457,1)="""",MID(C1457,2,SEARCH("""",C1457,2)-2),C1457))</f>
        <v>imagens Onix</v>
      </c>
      <c r="M1457">
        <f>WEEKNUM(A1457,2)</f>
        <v>36</v>
      </c>
    </row>
    <row r="1458" spans="1:13" x14ac:dyDescent="0.25">
      <c r="A1458" s="1">
        <v>41535</v>
      </c>
      <c r="B1458" s="40" t="s">
        <v>9</v>
      </c>
      <c r="C1458" s="40" t="s">
        <v>355</v>
      </c>
      <c r="D1458" s="40" t="s">
        <v>98</v>
      </c>
      <c r="E1458" s="40" t="s">
        <v>10</v>
      </c>
      <c r="F1458" s="40">
        <v>0.63</v>
      </c>
      <c r="G1458" s="40">
        <v>2</v>
      </c>
      <c r="H1458" s="40">
        <v>23</v>
      </c>
      <c r="I1458" s="40">
        <v>0.79</v>
      </c>
      <c r="L1458" s="40" t="str">
        <f>IF(LEFT(C1458,1)="[",MID(C1458,2,SEARCH("]",C1458)-2),IF(LEFT(C1458,1)="""",MID(C1458,2,SEARCH("""",C1458,2)-2),C1458))</f>
        <v>imagens Onix</v>
      </c>
      <c r="M1458">
        <f>WEEKNUM(A1458,2)</f>
        <v>38</v>
      </c>
    </row>
    <row r="1459" spans="1:13" x14ac:dyDescent="0.25">
      <c r="A1459" s="1">
        <v>41518</v>
      </c>
      <c r="B1459" s="40" t="s">
        <v>9</v>
      </c>
      <c r="C1459" s="40" t="s">
        <v>355</v>
      </c>
      <c r="D1459" s="40" t="s">
        <v>98</v>
      </c>
      <c r="E1459" s="40" t="s">
        <v>10</v>
      </c>
      <c r="F1459" s="40">
        <v>0.63</v>
      </c>
      <c r="G1459" s="40">
        <v>2</v>
      </c>
      <c r="H1459" s="40">
        <v>17</v>
      </c>
      <c r="I1459" s="40">
        <v>0.4</v>
      </c>
      <c r="L1459" s="40" t="str">
        <f>IF(LEFT(C1459,1)="[",MID(C1459,2,SEARCH("]",C1459)-2),IF(LEFT(C1459,1)="""",MID(C1459,2,SEARCH("""",C1459,2)-2),C1459))</f>
        <v>imagens Onix</v>
      </c>
      <c r="M1459">
        <f>WEEKNUM(A1459,2)</f>
        <v>35</v>
      </c>
    </row>
    <row r="1460" spans="1:13" x14ac:dyDescent="0.25">
      <c r="A1460" s="1">
        <v>41537</v>
      </c>
      <c r="B1460" s="40" t="s">
        <v>9</v>
      </c>
      <c r="C1460" s="40" t="s">
        <v>355</v>
      </c>
      <c r="D1460" s="40" t="s">
        <v>98</v>
      </c>
      <c r="E1460" s="40" t="s">
        <v>10</v>
      </c>
      <c r="F1460" s="40">
        <v>0.63</v>
      </c>
      <c r="G1460" s="40">
        <v>1</v>
      </c>
      <c r="H1460" s="40">
        <v>31</v>
      </c>
      <c r="I1460" s="40">
        <v>0.26</v>
      </c>
      <c r="L1460" s="40" t="str">
        <f>IF(LEFT(C1460,1)="[",MID(C1460,2,SEARCH("]",C1460)-2),IF(LEFT(C1460,1)="""",MID(C1460,2,SEARCH("""",C1460,2)-2),C1460))</f>
        <v>imagens Onix</v>
      </c>
      <c r="M1460">
        <f>WEEKNUM(A1460,2)</f>
        <v>38</v>
      </c>
    </row>
    <row r="1461" spans="1:13" x14ac:dyDescent="0.25">
      <c r="A1461" s="1">
        <v>41545</v>
      </c>
      <c r="B1461" s="40" t="s">
        <v>9</v>
      </c>
      <c r="C1461" s="40" t="s">
        <v>355</v>
      </c>
      <c r="D1461" s="40" t="s">
        <v>98</v>
      </c>
      <c r="E1461" s="40" t="s">
        <v>10</v>
      </c>
      <c r="F1461" s="40">
        <v>0.63</v>
      </c>
      <c r="G1461" s="40">
        <v>3</v>
      </c>
      <c r="H1461" s="40">
        <v>20</v>
      </c>
      <c r="I1461" s="40">
        <v>0.92</v>
      </c>
      <c r="L1461" s="40" t="str">
        <f>IF(LEFT(C1461,1)="[",MID(C1461,2,SEARCH("]",C1461)-2),IF(LEFT(C1461,1)="""",MID(C1461,2,SEARCH("""",C1461,2)-2),C1461))</f>
        <v>imagens Onix</v>
      </c>
      <c r="M1461">
        <f>WEEKNUM(A1461,2)</f>
        <v>39</v>
      </c>
    </row>
    <row r="1462" spans="1:13" x14ac:dyDescent="0.25">
      <c r="A1462" s="1">
        <v>41540</v>
      </c>
      <c r="B1462" s="40" t="s">
        <v>9</v>
      </c>
      <c r="C1462" s="40" t="s">
        <v>355</v>
      </c>
      <c r="D1462" s="40" t="s">
        <v>98</v>
      </c>
      <c r="E1462" s="40" t="s">
        <v>10</v>
      </c>
      <c r="F1462" s="40">
        <v>0.63</v>
      </c>
      <c r="G1462" s="40">
        <v>0</v>
      </c>
      <c r="H1462" s="40">
        <v>29</v>
      </c>
      <c r="I1462" s="40">
        <v>0</v>
      </c>
      <c r="L1462" s="40" t="str">
        <f>IF(LEFT(C1462,1)="[",MID(C1462,2,SEARCH("]",C1462)-2),IF(LEFT(C1462,1)="""",MID(C1462,2,SEARCH("""",C1462,2)-2),C1462))</f>
        <v>imagens Onix</v>
      </c>
      <c r="M1462">
        <f>WEEKNUM(A1462,2)</f>
        <v>39</v>
      </c>
    </row>
    <row r="1463" spans="1:13" x14ac:dyDescent="0.25">
      <c r="A1463" s="1">
        <v>41529</v>
      </c>
      <c r="B1463" s="40" t="s">
        <v>9</v>
      </c>
      <c r="C1463" s="40" t="s">
        <v>355</v>
      </c>
      <c r="D1463" s="40" t="s">
        <v>98</v>
      </c>
      <c r="E1463" s="40" t="s">
        <v>10</v>
      </c>
      <c r="F1463" s="40">
        <v>0.63</v>
      </c>
      <c r="G1463" s="40">
        <v>2</v>
      </c>
      <c r="H1463" s="40">
        <v>16</v>
      </c>
      <c r="I1463" s="40">
        <v>0.38</v>
      </c>
      <c r="L1463" s="40" t="str">
        <f>IF(LEFT(C1463,1)="[",MID(C1463,2,SEARCH("]",C1463)-2),IF(LEFT(C1463,1)="""",MID(C1463,2,SEARCH("""",C1463,2)-2),C1463))</f>
        <v>imagens Onix</v>
      </c>
      <c r="M1463">
        <f>WEEKNUM(A1463,2)</f>
        <v>37</v>
      </c>
    </row>
    <row r="1464" spans="1:13" x14ac:dyDescent="0.25">
      <c r="A1464" s="1">
        <v>41524</v>
      </c>
      <c r="B1464" s="40" t="s">
        <v>9</v>
      </c>
      <c r="C1464" s="40" t="s">
        <v>355</v>
      </c>
      <c r="D1464" s="40" t="s">
        <v>98</v>
      </c>
      <c r="E1464" s="40" t="s">
        <v>10</v>
      </c>
      <c r="F1464" s="40">
        <v>0.63</v>
      </c>
      <c r="G1464" s="40">
        <v>0</v>
      </c>
      <c r="H1464" s="40">
        <v>50</v>
      </c>
      <c r="I1464" s="40">
        <v>0</v>
      </c>
      <c r="L1464" s="40" t="str">
        <f>IF(LEFT(C1464,1)="[",MID(C1464,2,SEARCH("]",C1464)-2),IF(LEFT(C1464,1)="""",MID(C1464,2,SEARCH("""",C1464,2)-2),C1464))</f>
        <v>imagens Onix</v>
      </c>
      <c r="M1464">
        <f>WEEKNUM(A1464,2)</f>
        <v>36</v>
      </c>
    </row>
    <row r="1465" spans="1:13" x14ac:dyDescent="0.25">
      <c r="A1465" s="1">
        <v>41546</v>
      </c>
      <c r="B1465" s="40" t="s">
        <v>9</v>
      </c>
      <c r="C1465" s="40" t="s">
        <v>355</v>
      </c>
      <c r="D1465" s="40" t="s">
        <v>98</v>
      </c>
      <c r="E1465" s="40" t="s">
        <v>10</v>
      </c>
      <c r="F1465" s="40">
        <v>0.63</v>
      </c>
      <c r="G1465" s="40">
        <v>2</v>
      </c>
      <c r="H1465" s="40">
        <v>31</v>
      </c>
      <c r="I1465" s="40">
        <v>0.73</v>
      </c>
      <c r="L1465" s="40" t="str">
        <f>IF(LEFT(C1465,1)="[",MID(C1465,2,SEARCH("]",C1465)-2),IF(LEFT(C1465,1)="""",MID(C1465,2,SEARCH("""",C1465,2)-2),C1465))</f>
        <v>imagens Onix</v>
      </c>
      <c r="M1465">
        <f>WEEKNUM(A1465,2)</f>
        <v>39</v>
      </c>
    </row>
    <row r="1466" spans="1:13" x14ac:dyDescent="0.25">
      <c r="A1466" s="1">
        <v>41530</v>
      </c>
      <c r="B1466" s="40" t="s">
        <v>9</v>
      </c>
      <c r="C1466" s="40" t="s">
        <v>355</v>
      </c>
      <c r="D1466" s="40" t="s">
        <v>98</v>
      </c>
      <c r="E1466" s="40" t="s">
        <v>10</v>
      </c>
      <c r="F1466" s="40">
        <v>0.63</v>
      </c>
      <c r="G1466" s="40">
        <v>2</v>
      </c>
      <c r="H1466" s="40">
        <v>18</v>
      </c>
      <c r="I1466" s="40">
        <v>1.08</v>
      </c>
      <c r="L1466" s="40" t="str">
        <f>IF(LEFT(C1466,1)="[",MID(C1466,2,SEARCH("]",C1466)-2),IF(LEFT(C1466,1)="""",MID(C1466,2,SEARCH("""",C1466,2)-2),C1466))</f>
        <v>imagens Onix</v>
      </c>
      <c r="M1466">
        <f>WEEKNUM(A1466,2)</f>
        <v>37</v>
      </c>
    </row>
    <row r="1467" spans="1:13" x14ac:dyDescent="0.25">
      <c r="A1467" s="1">
        <v>41532</v>
      </c>
      <c r="B1467" s="40" t="s">
        <v>9</v>
      </c>
      <c r="C1467" s="40" t="s">
        <v>355</v>
      </c>
      <c r="D1467" s="40" t="s">
        <v>98</v>
      </c>
      <c r="E1467" s="40" t="s">
        <v>10</v>
      </c>
      <c r="F1467" s="40">
        <v>0.63</v>
      </c>
      <c r="G1467" s="40">
        <v>0</v>
      </c>
      <c r="H1467" s="40">
        <v>24</v>
      </c>
      <c r="I1467" s="40">
        <v>0</v>
      </c>
      <c r="L1467" s="40" t="str">
        <f>IF(LEFT(C1467,1)="[",MID(C1467,2,SEARCH("]",C1467)-2),IF(LEFT(C1467,1)="""",MID(C1467,2,SEARCH("""",C1467,2)-2),C1467))</f>
        <v>imagens Onix</v>
      </c>
      <c r="M1467">
        <f>WEEKNUM(A1467,2)</f>
        <v>37</v>
      </c>
    </row>
    <row r="1468" spans="1:13" x14ac:dyDescent="0.25">
      <c r="A1468" s="1">
        <v>41534</v>
      </c>
      <c r="B1468" s="40" t="s">
        <v>9</v>
      </c>
      <c r="C1468" s="40" t="s">
        <v>355</v>
      </c>
      <c r="D1468" s="40" t="s">
        <v>98</v>
      </c>
      <c r="E1468" s="40" t="s">
        <v>10</v>
      </c>
      <c r="F1468" s="40">
        <v>0.63</v>
      </c>
      <c r="G1468" s="40">
        <v>1</v>
      </c>
      <c r="H1468" s="40">
        <v>28</v>
      </c>
      <c r="I1468" s="40">
        <v>0.43</v>
      </c>
      <c r="L1468" s="40" t="str">
        <f>IF(LEFT(C1468,1)="[",MID(C1468,2,SEARCH("]",C1468)-2),IF(LEFT(C1468,1)="""",MID(C1468,2,SEARCH("""",C1468,2)-2),C1468))</f>
        <v>imagens Onix</v>
      </c>
      <c r="M1468">
        <f>WEEKNUM(A1468,2)</f>
        <v>38</v>
      </c>
    </row>
    <row r="1469" spans="1:13" x14ac:dyDescent="0.25">
      <c r="A1469" s="1">
        <v>41538</v>
      </c>
      <c r="B1469" s="40" t="s">
        <v>9</v>
      </c>
      <c r="C1469" s="40" t="s">
        <v>355</v>
      </c>
      <c r="D1469" s="40" t="s">
        <v>98</v>
      </c>
      <c r="E1469" s="40" t="s">
        <v>10</v>
      </c>
      <c r="F1469" s="40">
        <v>0.63</v>
      </c>
      <c r="G1469" s="40">
        <v>1</v>
      </c>
      <c r="H1469" s="40">
        <v>19</v>
      </c>
      <c r="I1469" s="40">
        <v>0.42</v>
      </c>
      <c r="L1469" s="40" t="str">
        <f>IF(LEFT(C1469,1)="[",MID(C1469,2,SEARCH("]",C1469)-2),IF(LEFT(C1469,1)="""",MID(C1469,2,SEARCH("""",C1469,2)-2),C1469))</f>
        <v>imagens Onix</v>
      </c>
      <c r="M1469">
        <f>WEEKNUM(A1469,2)</f>
        <v>38</v>
      </c>
    </row>
    <row r="1470" spans="1:13" x14ac:dyDescent="0.25">
      <c r="A1470" s="1">
        <v>41536</v>
      </c>
      <c r="B1470" s="40" t="s">
        <v>9</v>
      </c>
      <c r="C1470" s="40" t="s">
        <v>355</v>
      </c>
      <c r="D1470" s="40" t="s">
        <v>98</v>
      </c>
      <c r="E1470" s="40" t="s">
        <v>10</v>
      </c>
      <c r="F1470" s="40">
        <v>0.63</v>
      </c>
      <c r="G1470" s="40">
        <v>4</v>
      </c>
      <c r="H1470" s="40">
        <v>36</v>
      </c>
      <c r="I1470" s="40">
        <v>1.84</v>
      </c>
      <c r="L1470" s="40" t="str">
        <f>IF(LEFT(C1470,1)="[",MID(C1470,2,SEARCH("]",C1470)-2),IF(LEFT(C1470,1)="""",MID(C1470,2,SEARCH("""",C1470,2)-2),C1470))</f>
        <v>imagens Onix</v>
      </c>
      <c r="M1470">
        <f>WEEKNUM(A1470,2)</f>
        <v>38</v>
      </c>
    </row>
    <row r="1471" spans="1:13" x14ac:dyDescent="0.25">
      <c r="A1471" s="1">
        <v>41525</v>
      </c>
      <c r="B1471" s="40" t="s">
        <v>9</v>
      </c>
      <c r="C1471" s="40" t="s">
        <v>355</v>
      </c>
      <c r="D1471" s="40" t="s">
        <v>98</v>
      </c>
      <c r="E1471" s="40" t="s">
        <v>10</v>
      </c>
      <c r="F1471" s="40">
        <v>0.63</v>
      </c>
      <c r="G1471" s="40">
        <v>0</v>
      </c>
      <c r="H1471" s="40">
        <v>21</v>
      </c>
      <c r="I1471" s="40">
        <v>0</v>
      </c>
      <c r="L1471" s="40" t="str">
        <f>IF(LEFT(C1471,1)="[",MID(C1471,2,SEARCH("]",C1471)-2),IF(LEFT(C1471,1)="""",MID(C1471,2,SEARCH("""",C1471,2)-2),C1471))</f>
        <v>imagens Onix</v>
      </c>
      <c r="M1471">
        <f>WEEKNUM(A1471,2)</f>
        <v>36</v>
      </c>
    </row>
    <row r="1472" spans="1:13" x14ac:dyDescent="0.25">
      <c r="A1472" s="1">
        <v>41527</v>
      </c>
      <c r="B1472" s="40" t="s">
        <v>9</v>
      </c>
      <c r="C1472" s="40" t="s">
        <v>355</v>
      </c>
      <c r="D1472" s="40" t="s">
        <v>98</v>
      </c>
      <c r="E1472" s="40" t="s">
        <v>10</v>
      </c>
      <c r="F1472" s="40">
        <v>0.63</v>
      </c>
      <c r="G1472" s="40">
        <v>1</v>
      </c>
      <c r="H1472" s="40">
        <v>36</v>
      </c>
      <c r="I1472" s="40">
        <v>0.54</v>
      </c>
      <c r="L1472" s="40" t="str">
        <f>IF(LEFT(C1472,1)="[",MID(C1472,2,SEARCH("]",C1472)-2),IF(LEFT(C1472,1)="""",MID(C1472,2,SEARCH("""",C1472,2)-2),C1472))</f>
        <v>imagens Onix</v>
      </c>
      <c r="M1472">
        <f>WEEKNUM(A1472,2)</f>
        <v>37</v>
      </c>
    </row>
    <row r="1473" spans="1:13" x14ac:dyDescent="0.25">
      <c r="A1473" s="1">
        <v>41523</v>
      </c>
      <c r="B1473" s="40" t="s">
        <v>9</v>
      </c>
      <c r="C1473" s="40" t="s">
        <v>355</v>
      </c>
      <c r="D1473" s="40" t="s">
        <v>98</v>
      </c>
      <c r="E1473" s="40" t="s">
        <v>10</v>
      </c>
      <c r="F1473" s="40">
        <v>0.63</v>
      </c>
      <c r="G1473" s="40">
        <v>0</v>
      </c>
      <c r="H1473" s="40">
        <v>23</v>
      </c>
      <c r="I1473" s="40">
        <v>0</v>
      </c>
      <c r="L1473" s="40" t="str">
        <f>IF(LEFT(C1473,1)="[",MID(C1473,2,SEARCH("]",C1473)-2),IF(LEFT(C1473,1)="""",MID(C1473,2,SEARCH("""",C1473,2)-2),C1473))</f>
        <v>imagens Onix</v>
      </c>
      <c r="M1473">
        <f>WEEKNUM(A1473,2)</f>
        <v>36</v>
      </c>
    </row>
    <row r="1474" spans="1:13" x14ac:dyDescent="0.25">
      <c r="A1474" s="1">
        <v>41520</v>
      </c>
      <c r="B1474" s="40" t="s">
        <v>9</v>
      </c>
      <c r="C1474" s="40" t="s">
        <v>355</v>
      </c>
      <c r="D1474" s="40" t="s">
        <v>98</v>
      </c>
      <c r="E1474" s="40" t="s">
        <v>10</v>
      </c>
      <c r="F1474" s="40">
        <v>0.63</v>
      </c>
      <c r="G1474" s="40">
        <v>2</v>
      </c>
      <c r="H1474" s="40">
        <v>24</v>
      </c>
      <c r="I1474" s="40">
        <v>0.98</v>
      </c>
      <c r="L1474" s="40" t="str">
        <f>IF(LEFT(C1474,1)="[",MID(C1474,2,SEARCH("]",C1474)-2),IF(LEFT(C1474,1)="""",MID(C1474,2,SEARCH("""",C1474,2)-2),C1474))</f>
        <v>imagens Onix</v>
      </c>
      <c r="M1474">
        <f>WEEKNUM(A1474,2)</f>
        <v>36</v>
      </c>
    </row>
    <row r="1475" spans="1:13" x14ac:dyDescent="0.25">
      <c r="A1475" s="1">
        <v>41544</v>
      </c>
      <c r="B1475" s="40" t="s">
        <v>9</v>
      </c>
      <c r="C1475" s="40" t="s">
        <v>355</v>
      </c>
      <c r="D1475" s="40" t="s">
        <v>98</v>
      </c>
      <c r="E1475" s="40" t="s">
        <v>10</v>
      </c>
      <c r="F1475" s="40">
        <v>0.63</v>
      </c>
      <c r="G1475" s="40">
        <v>1</v>
      </c>
      <c r="H1475" s="40">
        <v>22</v>
      </c>
      <c r="I1475" s="40">
        <v>0.55000000000000004</v>
      </c>
      <c r="L1475" s="40" t="str">
        <f>IF(LEFT(C1475,1)="[",MID(C1475,2,SEARCH("]",C1475)-2),IF(LEFT(C1475,1)="""",MID(C1475,2,SEARCH("""",C1475,2)-2),C1475))</f>
        <v>imagens Onix</v>
      </c>
      <c r="M1475">
        <f>WEEKNUM(A1475,2)</f>
        <v>39</v>
      </c>
    </row>
    <row r="1476" spans="1:13" x14ac:dyDescent="0.25">
      <c r="A1476" s="1">
        <v>41526</v>
      </c>
      <c r="B1476" s="40" t="s">
        <v>9</v>
      </c>
      <c r="C1476" s="40" t="s">
        <v>355</v>
      </c>
      <c r="D1476" s="40" t="s">
        <v>98</v>
      </c>
      <c r="E1476" s="40" t="s">
        <v>10</v>
      </c>
      <c r="F1476" s="40">
        <v>0.63</v>
      </c>
      <c r="G1476" s="40">
        <v>3</v>
      </c>
      <c r="H1476" s="40">
        <v>35</v>
      </c>
      <c r="I1476" s="40">
        <v>0.73</v>
      </c>
      <c r="L1476" s="40" t="str">
        <f>IF(LEFT(C1476,1)="[",MID(C1476,2,SEARCH("]",C1476)-2),IF(LEFT(C1476,1)="""",MID(C1476,2,SEARCH("""",C1476,2)-2),C1476))</f>
        <v>imagens Onix</v>
      </c>
      <c r="M1476">
        <f>WEEKNUM(A1476,2)</f>
        <v>37</v>
      </c>
    </row>
    <row r="1477" spans="1:13" x14ac:dyDescent="0.25">
      <c r="A1477" s="1">
        <v>41516</v>
      </c>
      <c r="B1477" s="40" t="s">
        <v>9</v>
      </c>
      <c r="C1477" s="40" t="s">
        <v>355</v>
      </c>
      <c r="D1477" s="40" t="s">
        <v>98</v>
      </c>
      <c r="E1477" s="40" t="s">
        <v>10</v>
      </c>
      <c r="F1477" s="40">
        <v>0.63</v>
      </c>
      <c r="G1477" s="40">
        <v>5</v>
      </c>
      <c r="H1477" s="40">
        <v>39</v>
      </c>
      <c r="I1477" s="40">
        <v>2.0499999999999998</v>
      </c>
      <c r="L1477" s="40" t="str">
        <f>IF(LEFT(C1477,1)="[",MID(C1477,2,SEARCH("]",C1477)-2),IF(LEFT(C1477,1)="""",MID(C1477,2,SEARCH("""",C1477,2)-2),C1477))</f>
        <v>imagens Onix</v>
      </c>
      <c r="M1477">
        <f>WEEKNUM(A1477,2)</f>
        <v>35</v>
      </c>
    </row>
    <row r="1478" spans="1:13" x14ac:dyDescent="0.25">
      <c r="A1478" s="1">
        <v>41517</v>
      </c>
      <c r="B1478" s="40" t="s">
        <v>9</v>
      </c>
      <c r="C1478" s="40" t="s">
        <v>355</v>
      </c>
      <c r="D1478" s="40" t="s">
        <v>98</v>
      </c>
      <c r="E1478" s="40" t="s">
        <v>10</v>
      </c>
      <c r="F1478" s="40">
        <v>0.63</v>
      </c>
      <c r="G1478" s="40">
        <v>2</v>
      </c>
      <c r="H1478" s="40">
        <v>21</v>
      </c>
      <c r="I1478" s="40">
        <v>0.94</v>
      </c>
      <c r="L1478" s="40" t="str">
        <f>IF(LEFT(C1478,1)="[",MID(C1478,2,SEARCH("]",C1478)-2),IF(LEFT(C1478,1)="""",MID(C1478,2,SEARCH("""",C1478,2)-2),C1478))</f>
        <v>imagens Onix</v>
      </c>
      <c r="M1478">
        <f>WEEKNUM(A1478,2)</f>
        <v>35</v>
      </c>
    </row>
    <row r="1479" spans="1:13" x14ac:dyDescent="0.25">
      <c r="A1479" s="1">
        <v>41542</v>
      </c>
      <c r="B1479" s="40" t="s">
        <v>9</v>
      </c>
      <c r="C1479" s="40" t="s">
        <v>355</v>
      </c>
      <c r="D1479" s="40" t="s">
        <v>98</v>
      </c>
      <c r="E1479" s="40" t="s">
        <v>10</v>
      </c>
      <c r="F1479" s="40">
        <v>0.63</v>
      </c>
      <c r="G1479" s="40">
        <v>4</v>
      </c>
      <c r="H1479" s="40">
        <v>23</v>
      </c>
      <c r="I1479" s="40">
        <v>1.01</v>
      </c>
      <c r="L1479" s="40" t="str">
        <f>IF(LEFT(C1479,1)="[",MID(C1479,2,SEARCH("]",C1479)-2),IF(LEFT(C1479,1)="""",MID(C1479,2,SEARCH("""",C1479,2)-2),C1479))</f>
        <v>imagens Onix</v>
      </c>
      <c r="M1479">
        <f>WEEKNUM(A1479,2)</f>
        <v>39</v>
      </c>
    </row>
    <row r="1480" spans="1:13" x14ac:dyDescent="0.25">
      <c r="A1480" s="1">
        <v>41514</v>
      </c>
      <c r="B1480" s="40" t="s">
        <v>9</v>
      </c>
      <c r="C1480" s="40" t="s">
        <v>355</v>
      </c>
      <c r="D1480" s="40" t="s">
        <v>98</v>
      </c>
      <c r="E1480" s="40" t="s">
        <v>10</v>
      </c>
      <c r="F1480" s="40">
        <v>0.63</v>
      </c>
      <c r="G1480" s="40">
        <v>0</v>
      </c>
      <c r="H1480" s="40">
        <v>14</v>
      </c>
      <c r="I1480" s="40">
        <v>0</v>
      </c>
      <c r="L1480" s="40" t="str">
        <f>IF(LEFT(C1480,1)="[",MID(C1480,2,SEARCH("]",C1480)-2),IF(LEFT(C1480,1)="""",MID(C1480,2,SEARCH("""",C1480,2)-2),C1480))</f>
        <v>imagens Onix</v>
      </c>
      <c r="M1480">
        <f>WEEKNUM(A1480,2)</f>
        <v>35</v>
      </c>
    </row>
    <row r="1481" spans="1:13" x14ac:dyDescent="0.25">
      <c r="A1481" s="1">
        <v>41533</v>
      </c>
      <c r="B1481" s="40" t="s">
        <v>9</v>
      </c>
      <c r="C1481" s="40" t="s">
        <v>355</v>
      </c>
      <c r="D1481" s="40" t="s">
        <v>98</v>
      </c>
      <c r="E1481" s="40" t="s">
        <v>10</v>
      </c>
      <c r="F1481" s="40">
        <v>0.63</v>
      </c>
      <c r="G1481" s="40">
        <v>5</v>
      </c>
      <c r="H1481" s="40">
        <v>26</v>
      </c>
      <c r="I1481" s="40">
        <v>1.53</v>
      </c>
      <c r="L1481" s="40" t="str">
        <f>IF(LEFT(C1481,1)="[",MID(C1481,2,SEARCH("]",C1481)-2),IF(LEFT(C1481,1)="""",MID(C1481,2,SEARCH("""",C1481,2)-2),C1481))</f>
        <v>imagens Onix</v>
      </c>
      <c r="M1481">
        <f>WEEKNUM(A1481,2)</f>
        <v>38</v>
      </c>
    </row>
    <row r="1482" spans="1:13" x14ac:dyDescent="0.25">
      <c r="A1482" s="1">
        <v>41522</v>
      </c>
      <c r="B1482" s="40" t="s">
        <v>9</v>
      </c>
      <c r="C1482" s="40" t="s">
        <v>355</v>
      </c>
      <c r="D1482" s="40" t="s">
        <v>98</v>
      </c>
      <c r="E1482" s="40" t="s">
        <v>10</v>
      </c>
      <c r="F1482" s="40">
        <v>0.63</v>
      </c>
      <c r="G1482" s="40">
        <v>1</v>
      </c>
      <c r="H1482" s="40">
        <v>19</v>
      </c>
      <c r="I1482" s="40">
        <v>0.43</v>
      </c>
      <c r="L1482" s="40" t="str">
        <f>IF(LEFT(C1482,1)="[",MID(C1482,2,SEARCH("]",C1482)-2),IF(LEFT(C1482,1)="""",MID(C1482,2,SEARCH("""",C1482,2)-2),C1482))</f>
        <v>imagens Onix</v>
      </c>
      <c r="M1482">
        <f>WEEKNUM(A1482,2)</f>
        <v>36</v>
      </c>
    </row>
    <row r="1483" spans="1:13" x14ac:dyDescent="0.25">
      <c r="A1483" s="1">
        <v>41541</v>
      </c>
      <c r="B1483" s="40" t="s">
        <v>9</v>
      </c>
      <c r="C1483" s="40" t="s">
        <v>355</v>
      </c>
      <c r="D1483" s="40" t="s">
        <v>98</v>
      </c>
      <c r="E1483" s="40" t="s">
        <v>10</v>
      </c>
      <c r="F1483" s="40">
        <v>0.63</v>
      </c>
      <c r="G1483" s="40">
        <v>2</v>
      </c>
      <c r="H1483" s="40">
        <v>22</v>
      </c>
      <c r="I1483" s="40">
        <v>1.1000000000000001</v>
      </c>
      <c r="L1483" s="40" t="str">
        <f>IF(LEFT(C1483,1)="[",MID(C1483,2,SEARCH("]",C1483)-2),IF(LEFT(C1483,1)="""",MID(C1483,2,SEARCH("""",C1483,2)-2),C1483))</f>
        <v>imagens Onix</v>
      </c>
      <c r="M1483">
        <f>WEEKNUM(A1483,2)</f>
        <v>39</v>
      </c>
    </row>
    <row r="1484" spans="1:13" x14ac:dyDescent="0.25">
      <c r="A1484" s="1">
        <v>41539</v>
      </c>
      <c r="B1484" s="40" t="s">
        <v>9</v>
      </c>
      <c r="C1484" s="40" t="s">
        <v>355</v>
      </c>
      <c r="D1484" s="40" t="s">
        <v>98</v>
      </c>
      <c r="E1484" s="40" t="s">
        <v>10</v>
      </c>
      <c r="F1484" s="40">
        <v>0.63</v>
      </c>
      <c r="G1484" s="40">
        <v>2</v>
      </c>
      <c r="H1484" s="40">
        <v>22</v>
      </c>
      <c r="I1484" s="40">
        <v>0.36</v>
      </c>
      <c r="L1484" s="40" t="str">
        <f>IF(LEFT(C1484,1)="[",MID(C1484,2,SEARCH("]",C1484)-2),IF(LEFT(C1484,1)="""",MID(C1484,2,SEARCH("""",C1484,2)-2),C1484))</f>
        <v>imagens Onix</v>
      </c>
      <c r="M1484">
        <f>WEEKNUM(A1484,2)</f>
        <v>38</v>
      </c>
    </row>
    <row r="1485" spans="1:13" x14ac:dyDescent="0.25">
      <c r="A1485" s="1">
        <v>41528</v>
      </c>
      <c r="B1485" s="40" t="s">
        <v>9</v>
      </c>
      <c r="C1485" s="40" t="s">
        <v>355</v>
      </c>
      <c r="D1485" s="40" t="s">
        <v>98</v>
      </c>
      <c r="E1485" s="40" t="s">
        <v>10</v>
      </c>
      <c r="F1485" s="40">
        <v>0.63</v>
      </c>
      <c r="G1485" s="40">
        <v>1</v>
      </c>
      <c r="H1485" s="40">
        <v>30</v>
      </c>
      <c r="I1485" s="40">
        <v>0.25</v>
      </c>
      <c r="L1485" s="40" t="str">
        <f>IF(LEFT(C1485,1)="[",MID(C1485,2,SEARCH("]",C1485)-2),IF(LEFT(C1485,1)="""",MID(C1485,2,SEARCH("""",C1485,2)-2),C1485))</f>
        <v>imagens Onix</v>
      </c>
      <c r="M1485">
        <f>WEEKNUM(A1485,2)</f>
        <v>37</v>
      </c>
    </row>
    <row r="1486" spans="1:13" x14ac:dyDescent="0.25">
      <c r="A1486" s="1">
        <v>41521</v>
      </c>
      <c r="B1486" s="40" t="s">
        <v>9</v>
      </c>
      <c r="C1486" s="40" t="s">
        <v>355</v>
      </c>
      <c r="D1486" s="40" t="s">
        <v>98</v>
      </c>
      <c r="E1486" s="40" t="s">
        <v>10</v>
      </c>
      <c r="F1486" s="40">
        <v>0.63</v>
      </c>
      <c r="G1486" s="40">
        <v>4</v>
      </c>
      <c r="H1486" s="40">
        <v>27</v>
      </c>
      <c r="I1486" s="40">
        <v>1.1200000000000001</v>
      </c>
      <c r="L1486" s="40" t="str">
        <f>IF(LEFT(C1486,1)="[",MID(C1486,2,SEARCH("]",C1486)-2),IF(LEFT(C1486,1)="""",MID(C1486,2,SEARCH("""",C1486,2)-2),C1486))</f>
        <v>imagens Onix</v>
      </c>
      <c r="M1486">
        <f>WEEKNUM(A1486,2)</f>
        <v>36</v>
      </c>
    </row>
    <row r="1487" spans="1:13" x14ac:dyDescent="0.25">
      <c r="A1487" s="1">
        <v>41529</v>
      </c>
      <c r="B1487" s="40" t="s">
        <v>9</v>
      </c>
      <c r="C1487" s="40" t="s">
        <v>365</v>
      </c>
      <c r="D1487" s="40" t="s">
        <v>98</v>
      </c>
      <c r="E1487" s="40" t="s">
        <v>10</v>
      </c>
      <c r="F1487" s="40">
        <v>0.8</v>
      </c>
      <c r="G1487" s="40">
        <v>0</v>
      </c>
      <c r="H1487" s="40">
        <v>1</v>
      </c>
      <c r="I1487" s="40">
        <v>0</v>
      </c>
      <c r="L1487" s="40" t="str">
        <f>IF(LEFT(C1487,1)="[",MID(C1487,2,SEARCH("]",C1487)-2),IF(LEFT(C1487,1)="""",MID(C1487,2,SEARCH("""",C1487,2)-2),C1487))</f>
        <v>imagens onix 2013</v>
      </c>
      <c r="M1487">
        <f>WEEKNUM(A1487,2)</f>
        <v>37</v>
      </c>
    </row>
    <row r="1488" spans="1:13" x14ac:dyDescent="0.25">
      <c r="A1488" s="1">
        <v>41545</v>
      </c>
      <c r="B1488" s="40" t="s">
        <v>9</v>
      </c>
      <c r="C1488" s="40" t="s">
        <v>365</v>
      </c>
      <c r="D1488" s="40" t="s">
        <v>98</v>
      </c>
      <c r="E1488" s="40" t="s">
        <v>10</v>
      </c>
      <c r="F1488" s="40">
        <v>0.8</v>
      </c>
      <c r="G1488" s="40">
        <v>0</v>
      </c>
      <c r="H1488" s="40">
        <v>2</v>
      </c>
      <c r="I1488" s="40">
        <v>0</v>
      </c>
      <c r="L1488" s="40" t="str">
        <f>IF(LEFT(C1488,1)="[",MID(C1488,2,SEARCH("]",C1488)-2),IF(LEFT(C1488,1)="""",MID(C1488,2,SEARCH("""",C1488,2)-2),C1488))</f>
        <v>imagens onix 2013</v>
      </c>
      <c r="M1488">
        <f>WEEKNUM(A1488,2)</f>
        <v>39</v>
      </c>
    </row>
    <row r="1489" spans="1:13" x14ac:dyDescent="0.25">
      <c r="A1489" s="1">
        <v>41515</v>
      </c>
      <c r="B1489" s="40" t="s">
        <v>9</v>
      </c>
      <c r="C1489" s="40" t="s">
        <v>365</v>
      </c>
      <c r="D1489" s="40" t="s">
        <v>98</v>
      </c>
      <c r="E1489" s="40" t="s">
        <v>10</v>
      </c>
      <c r="F1489" s="40">
        <v>0.8</v>
      </c>
      <c r="G1489" s="40">
        <v>0</v>
      </c>
      <c r="H1489" s="40">
        <v>1</v>
      </c>
      <c r="I1489" s="40">
        <v>0</v>
      </c>
      <c r="L1489" s="40" t="str">
        <f>IF(LEFT(C1489,1)="[",MID(C1489,2,SEARCH("]",C1489)-2),IF(LEFT(C1489,1)="""",MID(C1489,2,SEARCH("""",C1489,2)-2),C1489))</f>
        <v>imagens onix 2013</v>
      </c>
      <c r="M1489">
        <f>WEEKNUM(A1489,2)</f>
        <v>35</v>
      </c>
    </row>
    <row r="1490" spans="1:13" x14ac:dyDescent="0.25">
      <c r="A1490" s="1">
        <v>41514</v>
      </c>
      <c r="B1490" s="40" t="s">
        <v>9</v>
      </c>
      <c r="C1490" s="40" t="s">
        <v>365</v>
      </c>
      <c r="D1490" s="40" t="s">
        <v>98</v>
      </c>
      <c r="E1490" s="40" t="s">
        <v>10</v>
      </c>
      <c r="F1490" s="40">
        <v>0.8</v>
      </c>
      <c r="G1490" s="40">
        <v>0</v>
      </c>
      <c r="H1490" s="40">
        <v>2</v>
      </c>
      <c r="I1490" s="40">
        <v>0</v>
      </c>
      <c r="L1490" s="40" t="str">
        <f>IF(LEFT(C1490,1)="[",MID(C1490,2,SEARCH("]",C1490)-2),IF(LEFT(C1490,1)="""",MID(C1490,2,SEARCH("""",C1490,2)-2),C1490))</f>
        <v>imagens onix 2013</v>
      </c>
      <c r="M1490">
        <f>WEEKNUM(A1490,2)</f>
        <v>35</v>
      </c>
    </row>
    <row r="1491" spans="1:13" x14ac:dyDescent="0.25">
      <c r="A1491" s="1">
        <v>41540</v>
      </c>
      <c r="B1491" s="40" t="s">
        <v>9</v>
      </c>
      <c r="C1491" s="40" t="s">
        <v>365</v>
      </c>
      <c r="D1491" s="40" t="s">
        <v>98</v>
      </c>
      <c r="E1491" s="40" t="s">
        <v>10</v>
      </c>
      <c r="F1491" s="40">
        <v>0.8</v>
      </c>
      <c r="G1491" s="40">
        <v>1</v>
      </c>
      <c r="H1491" s="40">
        <v>4</v>
      </c>
      <c r="I1491" s="40">
        <v>0.6</v>
      </c>
      <c r="L1491" s="40" t="str">
        <f>IF(LEFT(C1491,1)="[",MID(C1491,2,SEARCH("]",C1491)-2),IF(LEFT(C1491,1)="""",MID(C1491,2,SEARCH("""",C1491,2)-2),C1491))</f>
        <v>imagens onix 2013</v>
      </c>
      <c r="M1491">
        <f>WEEKNUM(A1491,2)</f>
        <v>39</v>
      </c>
    </row>
    <row r="1492" spans="1:13" x14ac:dyDescent="0.25">
      <c r="A1492" s="1">
        <v>41527</v>
      </c>
      <c r="B1492" s="40" t="s">
        <v>9</v>
      </c>
      <c r="C1492" s="40" t="s">
        <v>365</v>
      </c>
      <c r="D1492" s="40" t="s">
        <v>98</v>
      </c>
      <c r="E1492" s="40" t="s">
        <v>10</v>
      </c>
      <c r="F1492" s="40">
        <v>0.8</v>
      </c>
      <c r="G1492" s="40">
        <v>0</v>
      </c>
      <c r="H1492" s="40">
        <v>2</v>
      </c>
      <c r="I1492" s="40">
        <v>0</v>
      </c>
      <c r="L1492" s="40" t="str">
        <f>IF(LEFT(C1492,1)="[",MID(C1492,2,SEARCH("]",C1492)-2),IF(LEFT(C1492,1)="""",MID(C1492,2,SEARCH("""",C1492,2)-2),C1492))</f>
        <v>imagens onix 2013</v>
      </c>
      <c r="M1492">
        <f>WEEKNUM(A1492,2)</f>
        <v>37</v>
      </c>
    </row>
    <row r="1493" spans="1:13" x14ac:dyDescent="0.25">
      <c r="A1493" s="1">
        <v>41533</v>
      </c>
      <c r="B1493" s="40" t="s">
        <v>9</v>
      </c>
      <c r="C1493" s="40" t="s">
        <v>365</v>
      </c>
      <c r="D1493" s="40" t="s">
        <v>98</v>
      </c>
      <c r="E1493" s="40" t="s">
        <v>10</v>
      </c>
      <c r="F1493" s="40">
        <v>0.8</v>
      </c>
      <c r="G1493" s="40">
        <v>0</v>
      </c>
      <c r="H1493" s="40">
        <v>6</v>
      </c>
      <c r="I1493" s="40">
        <v>0</v>
      </c>
      <c r="L1493" s="40" t="str">
        <f>IF(LEFT(C1493,1)="[",MID(C1493,2,SEARCH("]",C1493)-2),IF(LEFT(C1493,1)="""",MID(C1493,2,SEARCH("""",C1493,2)-2),C1493))</f>
        <v>imagens onix 2013</v>
      </c>
      <c r="M1493">
        <f>WEEKNUM(A1493,2)</f>
        <v>38</v>
      </c>
    </row>
    <row r="1494" spans="1:13" x14ac:dyDescent="0.25">
      <c r="A1494" s="1">
        <v>41536</v>
      </c>
      <c r="B1494" s="40" t="s">
        <v>9</v>
      </c>
      <c r="C1494" s="40" t="s">
        <v>365</v>
      </c>
      <c r="D1494" s="40" t="s">
        <v>98</v>
      </c>
      <c r="E1494" s="40" t="s">
        <v>10</v>
      </c>
      <c r="F1494" s="40">
        <v>0.8</v>
      </c>
      <c r="G1494" s="40">
        <v>1</v>
      </c>
      <c r="H1494" s="40">
        <v>2</v>
      </c>
      <c r="I1494" s="40">
        <v>0.5</v>
      </c>
      <c r="L1494" s="40" t="str">
        <f>IF(LEFT(C1494,1)="[",MID(C1494,2,SEARCH("]",C1494)-2),IF(LEFT(C1494,1)="""",MID(C1494,2,SEARCH("""",C1494,2)-2),C1494))</f>
        <v>imagens onix 2013</v>
      </c>
      <c r="M1494">
        <f>WEEKNUM(A1494,2)</f>
        <v>38</v>
      </c>
    </row>
    <row r="1495" spans="1:13" x14ac:dyDescent="0.25">
      <c r="A1495" s="1">
        <v>41528</v>
      </c>
      <c r="B1495" s="40" t="s">
        <v>9</v>
      </c>
      <c r="C1495" s="40" t="s">
        <v>365</v>
      </c>
      <c r="D1495" s="40" t="s">
        <v>98</v>
      </c>
      <c r="E1495" s="40" t="s">
        <v>10</v>
      </c>
      <c r="F1495" s="40">
        <v>0.8</v>
      </c>
      <c r="G1495" s="40">
        <v>0</v>
      </c>
      <c r="H1495" s="40">
        <v>1</v>
      </c>
      <c r="I1495" s="40">
        <v>0</v>
      </c>
      <c r="L1495" s="40" t="str">
        <f>IF(LEFT(C1495,1)="[",MID(C1495,2,SEARCH("]",C1495)-2),IF(LEFT(C1495,1)="""",MID(C1495,2,SEARCH("""",C1495,2)-2),C1495))</f>
        <v>imagens onix 2013</v>
      </c>
      <c r="M1495">
        <f>WEEKNUM(A1495,2)</f>
        <v>37</v>
      </c>
    </row>
    <row r="1496" spans="1:13" x14ac:dyDescent="0.25">
      <c r="A1496" s="1">
        <v>41519</v>
      </c>
      <c r="B1496" s="40" t="s">
        <v>9</v>
      </c>
      <c r="C1496" s="40" t="s">
        <v>365</v>
      </c>
      <c r="D1496" s="40" t="s">
        <v>98</v>
      </c>
      <c r="E1496" s="40" t="s">
        <v>10</v>
      </c>
      <c r="F1496" s="40">
        <v>0.8</v>
      </c>
      <c r="G1496" s="40">
        <v>0</v>
      </c>
      <c r="H1496" s="40">
        <v>4</v>
      </c>
      <c r="I1496" s="40">
        <v>0</v>
      </c>
      <c r="L1496" s="40" t="str">
        <f>IF(LEFT(C1496,1)="[",MID(C1496,2,SEARCH("]",C1496)-2),IF(LEFT(C1496,1)="""",MID(C1496,2,SEARCH("""",C1496,2)-2),C1496))</f>
        <v>imagens onix 2013</v>
      </c>
      <c r="M1496">
        <f>WEEKNUM(A1496,2)</f>
        <v>36</v>
      </c>
    </row>
    <row r="1497" spans="1:13" x14ac:dyDescent="0.25">
      <c r="A1497" s="1">
        <v>41532</v>
      </c>
      <c r="B1497" s="40" t="s">
        <v>9</v>
      </c>
      <c r="C1497" s="40" t="s">
        <v>365</v>
      </c>
      <c r="D1497" s="40" t="s">
        <v>98</v>
      </c>
      <c r="E1497" s="40" t="s">
        <v>10</v>
      </c>
      <c r="F1497" s="40">
        <v>0.8</v>
      </c>
      <c r="G1497" s="40">
        <v>1</v>
      </c>
      <c r="H1497" s="40">
        <v>2</v>
      </c>
      <c r="I1497" s="40">
        <v>0.65</v>
      </c>
      <c r="L1497" s="40" t="str">
        <f>IF(LEFT(C1497,1)="[",MID(C1497,2,SEARCH("]",C1497)-2),IF(LEFT(C1497,1)="""",MID(C1497,2,SEARCH("""",C1497,2)-2),C1497))</f>
        <v>imagens onix 2013</v>
      </c>
      <c r="M1497">
        <f>WEEKNUM(A1497,2)</f>
        <v>37</v>
      </c>
    </row>
    <row r="1498" spans="1:13" x14ac:dyDescent="0.25">
      <c r="A1498" s="1">
        <v>41546</v>
      </c>
      <c r="B1498" s="40" t="s">
        <v>9</v>
      </c>
      <c r="C1498" s="40" t="s">
        <v>365</v>
      </c>
      <c r="D1498" s="40" t="s">
        <v>98</v>
      </c>
      <c r="E1498" s="40" t="s">
        <v>10</v>
      </c>
      <c r="F1498" s="40">
        <v>0.8</v>
      </c>
      <c r="G1498" s="40">
        <v>0</v>
      </c>
      <c r="H1498" s="40">
        <v>1</v>
      </c>
      <c r="I1498" s="40">
        <v>0</v>
      </c>
      <c r="L1498" s="40" t="str">
        <f>IF(LEFT(C1498,1)="[",MID(C1498,2,SEARCH("]",C1498)-2),IF(LEFT(C1498,1)="""",MID(C1498,2,SEARCH("""",C1498,2)-2),C1498))</f>
        <v>imagens onix 2013</v>
      </c>
      <c r="M1498">
        <f>WEEKNUM(A1498,2)</f>
        <v>39</v>
      </c>
    </row>
    <row r="1499" spans="1:13" x14ac:dyDescent="0.25">
      <c r="A1499" s="1">
        <v>41537</v>
      </c>
      <c r="B1499" s="40" t="s">
        <v>9</v>
      </c>
      <c r="C1499" s="40" t="s">
        <v>365</v>
      </c>
      <c r="D1499" s="40" t="s">
        <v>98</v>
      </c>
      <c r="E1499" s="40" t="s">
        <v>10</v>
      </c>
      <c r="F1499" s="40">
        <v>0.8</v>
      </c>
      <c r="G1499" s="40">
        <v>0</v>
      </c>
      <c r="H1499" s="40">
        <v>1</v>
      </c>
      <c r="I1499" s="40">
        <v>0</v>
      </c>
      <c r="L1499" s="40" t="str">
        <f>IF(LEFT(C1499,1)="[",MID(C1499,2,SEARCH("]",C1499)-2),IF(LEFT(C1499,1)="""",MID(C1499,2,SEARCH("""",C1499,2)-2),C1499))</f>
        <v>imagens onix 2013</v>
      </c>
      <c r="M1499">
        <f>WEEKNUM(A1499,2)</f>
        <v>38</v>
      </c>
    </row>
    <row r="1500" spans="1:13" x14ac:dyDescent="0.25">
      <c r="A1500" s="1">
        <v>41530</v>
      </c>
      <c r="B1500" s="40" t="s">
        <v>9</v>
      </c>
      <c r="C1500" s="40" t="s">
        <v>365</v>
      </c>
      <c r="D1500" s="40" t="s">
        <v>98</v>
      </c>
      <c r="E1500" s="40" t="s">
        <v>10</v>
      </c>
      <c r="F1500" s="40">
        <v>0.8</v>
      </c>
      <c r="G1500" s="40">
        <v>0</v>
      </c>
      <c r="H1500" s="40">
        <v>1</v>
      </c>
      <c r="I1500" s="40">
        <v>0</v>
      </c>
      <c r="L1500" s="40" t="str">
        <f>IF(LEFT(C1500,1)="[",MID(C1500,2,SEARCH("]",C1500)-2),IF(LEFT(C1500,1)="""",MID(C1500,2,SEARCH("""",C1500,2)-2),C1500))</f>
        <v>imagens onix 2013</v>
      </c>
      <c r="M1500">
        <f>WEEKNUM(A1500,2)</f>
        <v>37</v>
      </c>
    </row>
    <row r="1501" spans="1:13" x14ac:dyDescent="0.25">
      <c r="A1501" s="1">
        <v>41535</v>
      </c>
      <c r="B1501" s="40" t="s">
        <v>9</v>
      </c>
      <c r="C1501" s="40" t="s">
        <v>365</v>
      </c>
      <c r="D1501" s="40" t="s">
        <v>98</v>
      </c>
      <c r="E1501" s="40" t="s">
        <v>10</v>
      </c>
      <c r="F1501" s="40">
        <v>0.8</v>
      </c>
      <c r="G1501" s="40">
        <v>0</v>
      </c>
      <c r="H1501" s="40">
        <v>1</v>
      </c>
      <c r="I1501" s="40">
        <v>0</v>
      </c>
      <c r="L1501" s="40" t="str">
        <f>IF(LEFT(C1501,1)="[",MID(C1501,2,SEARCH("]",C1501)-2),IF(LEFT(C1501,1)="""",MID(C1501,2,SEARCH("""",C1501,2)-2),C1501))</f>
        <v>imagens onix 2013</v>
      </c>
      <c r="M1501">
        <f>WEEKNUM(A1501,2)</f>
        <v>38</v>
      </c>
    </row>
    <row r="1502" spans="1:13" x14ac:dyDescent="0.25">
      <c r="A1502" s="1">
        <v>41539</v>
      </c>
      <c r="B1502" s="40" t="s">
        <v>9</v>
      </c>
      <c r="C1502" s="40" t="s">
        <v>365</v>
      </c>
      <c r="D1502" s="40" t="s">
        <v>98</v>
      </c>
      <c r="E1502" s="40" t="s">
        <v>10</v>
      </c>
      <c r="F1502" s="40">
        <v>0.8</v>
      </c>
      <c r="G1502" s="40">
        <v>1</v>
      </c>
      <c r="H1502" s="40">
        <v>1</v>
      </c>
      <c r="I1502" s="40">
        <v>0.17</v>
      </c>
      <c r="L1502" s="40" t="str">
        <f>IF(LEFT(C1502,1)="[",MID(C1502,2,SEARCH("]",C1502)-2),IF(LEFT(C1502,1)="""",MID(C1502,2,SEARCH("""",C1502,2)-2),C1502))</f>
        <v>imagens onix 2013</v>
      </c>
      <c r="M1502">
        <f>WEEKNUM(A1502,2)</f>
        <v>38</v>
      </c>
    </row>
    <row r="1503" spans="1:13" x14ac:dyDescent="0.25">
      <c r="A1503" s="1">
        <v>41517</v>
      </c>
      <c r="B1503" s="40" t="s">
        <v>9</v>
      </c>
      <c r="C1503" s="40" t="s">
        <v>365</v>
      </c>
      <c r="D1503" s="40" t="s">
        <v>98</v>
      </c>
      <c r="E1503" s="40" t="s">
        <v>10</v>
      </c>
      <c r="F1503" s="40">
        <v>0.8</v>
      </c>
      <c r="G1503" s="40">
        <v>0</v>
      </c>
      <c r="H1503" s="40">
        <v>2</v>
      </c>
      <c r="I1503" s="40">
        <v>0</v>
      </c>
      <c r="L1503" s="40" t="str">
        <f>IF(LEFT(C1503,1)="[",MID(C1503,2,SEARCH("]",C1503)-2),IF(LEFT(C1503,1)="""",MID(C1503,2,SEARCH("""",C1503,2)-2),C1503))</f>
        <v>imagens onix 2013</v>
      </c>
      <c r="M1503">
        <f>WEEKNUM(A1503,2)</f>
        <v>35</v>
      </c>
    </row>
    <row r="1504" spans="1:13" x14ac:dyDescent="0.25">
      <c r="A1504" s="1">
        <v>41522</v>
      </c>
      <c r="B1504" s="40" t="s">
        <v>9</v>
      </c>
      <c r="C1504" s="40" t="s">
        <v>365</v>
      </c>
      <c r="D1504" s="40" t="s">
        <v>98</v>
      </c>
      <c r="E1504" s="40" t="s">
        <v>10</v>
      </c>
      <c r="F1504" s="40">
        <v>0.8</v>
      </c>
      <c r="G1504" s="40">
        <v>0</v>
      </c>
      <c r="H1504" s="40">
        <v>1</v>
      </c>
      <c r="I1504" s="40">
        <v>0</v>
      </c>
      <c r="L1504" s="40" t="str">
        <f>IF(LEFT(C1504,1)="[",MID(C1504,2,SEARCH("]",C1504)-2),IF(LEFT(C1504,1)="""",MID(C1504,2,SEARCH("""",C1504,2)-2),C1504))</f>
        <v>imagens onix 2013</v>
      </c>
      <c r="M1504">
        <f>WEEKNUM(A1504,2)</f>
        <v>36</v>
      </c>
    </row>
    <row r="1505" spans="1:13" x14ac:dyDescent="0.25">
      <c r="A1505" s="1">
        <v>41542</v>
      </c>
      <c r="B1505" s="40" t="s">
        <v>9</v>
      </c>
      <c r="C1505" s="40" t="s">
        <v>365</v>
      </c>
      <c r="D1505" s="40" t="s">
        <v>98</v>
      </c>
      <c r="E1505" s="40" t="s">
        <v>10</v>
      </c>
      <c r="F1505" s="40">
        <v>0.8</v>
      </c>
      <c r="G1505" s="40">
        <v>0</v>
      </c>
      <c r="H1505" s="40">
        <v>3</v>
      </c>
      <c r="I1505" s="40">
        <v>0</v>
      </c>
      <c r="L1505" s="40" t="str">
        <f>IF(LEFT(C1505,1)="[",MID(C1505,2,SEARCH("]",C1505)-2),IF(LEFT(C1505,1)="""",MID(C1505,2,SEARCH("""",C1505,2)-2),C1505))</f>
        <v>imagens onix 2013</v>
      </c>
      <c r="M1505">
        <f>WEEKNUM(A1505,2)</f>
        <v>39</v>
      </c>
    </row>
    <row r="1506" spans="1:13" x14ac:dyDescent="0.25">
      <c r="A1506" s="1">
        <v>41523</v>
      </c>
      <c r="B1506" s="40" t="s">
        <v>9</v>
      </c>
      <c r="C1506" s="40" t="s">
        <v>365</v>
      </c>
      <c r="D1506" s="40" t="s">
        <v>98</v>
      </c>
      <c r="E1506" s="40" t="s">
        <v>10</v>
      </c>
      <c r="F1506" s="40">
        <v>0.8</v>
      </c>
      <c r="G1506" s="40">
        <v>0</v>
      </c>
      <c r="H1506" s="40">
        <v>2</v>
      </c>
      <c r="I1506" s="40">
        <v>0</v>
      </c>
      <c r="L1506" s="40" t="str">
        <f>IF(LEFT(C1506,1)="[",MID(C1506,2,SEARCH("]",C1506)-2),IF(LEFT(C1506,1)="""",MID(C1506,2,SEARCH("""",C1506,2)-2),C1506))</f>
        <v>imagens onix 2013</v>
      </c>
      <c r="M1506">
        <f>WEEKNUM(A1506,2)</f>
        <v>36</v>
      </c>
    </row>
    <row r="1507" spans="1:13" x14ac:dyDescent="0.25">
      <c r="A1507" s="1">
        <v>41518</v>
      </c>
      <c r="B1507" s="40" t="s">
        <v>9</v>
      </c>
      <c r="C1507" s="40" t="s">
        <v>365</v>
      </c>
      <c r="D1507" s="40" t="s">
        <v>98</v>
      </c>
      <c r="E1507" s="40" t="s">
        <v>10</v>
      </c>
      <c r="F1507" s="40">
        <v>0.8</v>
      </c>
      <c r="G1507" s="40">
        <v>1</v>
      </c>
      <c r="H1507" s="40">
        <v>6</v>
      </c>
      <c r="I1507" s="40">
        <v>0.24</v>
      </c>
      <c r="L1507" s="40" t="str">
        <f>IF(LEFT(C1507,1)="[",MID(C1507,2,SEARCH("]",C1507)-2),IF(LEFT(C1507,1)="""",MID(C1507,2,SEARCH("""",C1507,2)-2),C1507))</f>
        <v>imagens onix 2013</v>
      </c>
      <c r="M1507">
        <f>WEEKNUM(A1507,2)</f>
        <v>35</v>
      </c>
    </row>
    <row r="1508" spans="1:13" x14ac:dyDescent="0.25">
      <c r="A1508" s="1">
        <v>41516</v>
      </c>
      <c r="B1508" s="40" t="s">
        <v>9</v>
      </c>
      <c r="C1508" s="40" t="s">
        <v>365</v>
      </c>
      <c r="D1508" s="40" t="s">
        <v>98</v>
      </c>
      <c r="E1508" s="40" t="s">
        <v>10</v>
      </c>
      <c r="F1508" s="40">
        <v>0.8</v>
      </c>
      <c r="G1508" s="40">
        <v>0</v>
      </c>
      <c r="H1508" s="40">
        <v>1</v>
      </c>
      <c r="I1508" s="40">
        <v>0</v>
      </c>
      <c r="L1508" s="40" t="str">
        <f>IF(LEFT(C1508,1)="[",MID(C1508,2,SEARCH("]",C1508)-2),IF(LEFT(C1508,1)="""",MID(C1508,2,SEARCH("""",C1508,2)-2),C1508))</f>
        <v>imagens onix 2013</v>
      </c>
      <c r="M1508">
        <f>WEEKNUM(A1508,2)</f>
        <v>35</v>
      </c>
    </row>
    <row r="1509" spans="1:13" x14ac:dyDescent="0.25">
      <c r="A1509" s="1">
        <v>41533</v>
      </c>
      <c r="B1509" s="40" t="s">
        <v>9</v>
      </c>
      <c r="C1509" s="40" t="s">
        <v>210</v>
      </c>
      <c r="D1509" s="40" t="s">
        <v>98</v>
      </c>
      <c r="E1509" s="40" t="s">
        <v>10</v>
      </c>
      <c r="F1509" s="40">
        <v>0.8</v>
      </c>
      <c r="G1509" s="40">
        <v>0</v>
      </c>
      <c r="H1509" s="40">
        <v>3</v>
      </c>
      <c r="I1509" s="40">
        <v>0</v>
      </c>
      <c r="L1509" s="40" t="str">
        <f>IF(LEFT(C1509,1)="[",MID(C1509,2,SEARCH("]",C1509)-2),IF(LEFT(C1509,1)="""",MID(C1509,2,SEARCH("""",C1509,2)-2),C1509))</f>
        <v>imagens onix 2014</v>
      </c>
      <c r="M1509">
        <f>WEEKNUM(A1509,2)</f>
        <v>38</v>
      </c>
    </row>
    <row r="1510" spans="1:13" x14ac:dyDescent="0.25">
      <c r="A1510" s="1">
        <v>41521</v>
      </c>
      <c r="B1510" s="40" t="s">
        <v>9</v>
      </c>
      <c r="C1510" s="40" t="s">
        <v>210</v>
      </c>
      <c r="D1510" s="40" t="s">
        <v>98</v>
      </c>
      <c r="E1510" s="40" t="s">
        <v>10</v>
      </c>
      <c r="F1510" s="40">
        <v>0.8</v>
      </c>
      <c r="G1510" s="40">
        <v>0</v>
      </c>
      <c r="H1510" s="40">
        <v>0</v>
      </c>
      <c r="I1510" s="40">
        <v>0</v>
      </c>
      <c r="L1510" s="40" t="str">
        <f>IF(LEFT(C1510,1)="[",MID(C1510,2,SEARCH("]",C1510)-2),IF(LEFT(C1510,1)="""",MID(C1510,2,SEARCH("""",C1510,2)-2),C1510))</f>
        <v>imagens onix 2014</v>
      </c>
      <c r="M1510">
        <f>WEEKNUM(A1510,2)</f>
        <v>36</v>
      </c>
    </row>
    <row r="1511" spans="1:13" x14ac:dyDescent="0.25">
      <c r="A1511" s="1">
        <v>41546</v>
      </c>
      <c r="B1511" s="40" t="s">
        <v>9</v>
      </c>
      <c r="C1511" s="40" t="s">
        <v>210</v>
      </c>
      <c r="D1511" s="40" t="s">
        <v>98</v>
      </c>
      <c r="E1511" s="40" t="s">
        <v>10</v>
      </c>
      <c r="F1511" s="40">
        <v>0.8</v>
      </c>
      <c r="G1511" s="40">
        <v>0</v>
      </c>
      <c r="H1511" s="40">
        <v>5</v>
      </c>
      <c r="I1511" s="40">
        <v>0</v>
      </c>
      <c r="L1511" s="40" t="str">
        <f>IF(LEFT(C1511,1)="[",MID(C1511,2,SEARCH("]",C1511)-2),IF(LEFT(C1511,1)="""",MID(C1511,2,SEARCH("""",C1511,2)-2),C1511))</f>
        <v>imagens onix 2014</v>
      </c>
      <c r="M1511">
        <f>WEEKNUM(A1511,2)</f>
        <v>39</v>
      </c>
    </row>
    <row r="1512" spans="1:13" x14ac:dyDescent="0.25">
      <c r="A1512" s="1">
        <v>41544</v>
      </c>
      <c r="B1512" s="40" t="s">
        <v>9</v>
      </c>
      <c r="C1512" s="40" t="s">
        <v>210</v>
      </c>
      <c r="D1512" s="40" t="s">
        <v>98</v>
      </c>
      <c r="E1512" s="40" t="s">
        <v>10</v>
      </c>
      <c r="F1512" s="40">
        <v>0.8</v>
      </c>
      <c r="G1512" s="40">
        <v>2</v>
      </c>
      <c r="H1512" s="40">
        <v>6</v>
      </c>
      <c r="I1512" s="40">
        <v>1.01</v>
      </c>
      <c r="L1512" s="40" t="str">
        <f>IF(LEFT(C1512,1)="[",MID(C1512,2,SEARCH("]",C1512)-2),IF(LEFT(C1512,1)="""",MID(C1512,2,SEARCH("""",C1512,2)-2),C1512))</f>
        <v>imagens onix 2014</v>
      </c>
      <c r="M1512">
        <f>WEEKNUM(A1512,2)</f>
        <v>39</v>
      </c>
    </row>
    <row r="1513" spans="1:13" x14ac:dyDescent="0.25">
      <c r="A1513" s="1">
        <v>41518</v>
      </c>
      <c r="B1513" s="40" t="s">
        <v>9</v>
      </c>
      <c r="C1513" s="40" t="s">
        <v>210</v>
      </c>
      <c r="D1513" s="40" t="s">
        <v>98</v>
      </c>
      <c r="E1513" s="40" t="s">
        <v>10</v>
      </c>
      <c r="F1513" s="40">
        <v>0.8</v>
      </c>
      <c r="G1513" s="40">
        <v>0</v>
      </c>
      <c r="H1513" s="40">
        <v>1</v>
      </c>
      <c r="I1513" s="40">
        <v>0</v>
      </c>
      <c r="L1513" s="40" t="str">
        <f>IF(LEFT(C1513,1)="[",MID(C1513,2,SEARCH("]",C1513)-2),IF(LEFT(C1513,1)="""",MID(C1513,2,SEARCH("""",C1513,2)-2),C1513))</f>
        <v>imagens onix 2014</v>
      </c>
      <c r="M1513">
        <f>WEEKNUM(A1513,2)</f>
        <v>35</v>
      </c>
    </row>
    <row r="1514" spans="1:13" x14ac:dyDescent="0.25">
      <c r="A1514" s="1">
        <v>41540</v>
      </c>
      <c r="B1514" s="40" t="s">
        <v>9</v>
      </c>
      <c r="C1514" s="40" t="s">
        <v>210</v>
      </c>
      <c r="D1514" s="40" t="s">
        <v>98</v>
      </c>
      <c r="E1514" s="40" t="s">
        <v>10</v>
      </c>
      <c r="F1514" s="40">
        <v>0.8</v>
      </c>
      <c r="G1514" s="40">
        <v>1</v>
      </c>
      <c r="H1514" s="40">
        <v>3</v>
      </c>
      <c r="I1514" s="40">
        <v>0.47</v>
      </c>
      <c r="L1514" s="40" t="str">
        <f>IF(LEFT(C1514,1)="[",MID(C1514,2,SEARCH("]",C1514)-2),IF(LEFT(C1514,1)="""",MID(C1514,2,SEARCH("""",C1514,2)-2),C1514))</f>
        <v>imagens onix 2014</v>
      </c>
      <c r="M1514">
        <f>WEEKNUM(A1514,2)</f>
        <v>39</v>
      </c>
    </row>
    <row r="1515" spans="1:13" x14ac:dyDescent="0.25">
      <c r="A1515" s="1">
        <v>41514</v>
      </c>
      <c r="B1515" s="40" t="s">
        <v>9</v>
      </c>
      <c r="C1515" s="40" t="s">
        <v>210</v>
      </c>
      <c r="D1515" s="40" t="s">
        <v>98</v>
      </c>
      <c r="E1515" s="40" t="s">
        <v>10</v>
      </c>
      <c r="F1515" s="40">
        <v>0.8</v>
      </c>
      <c r="G1515" s="40">
        <v>0</v>
      </c>
      <c r="H1515" s="40">
        <v>1</v>
      </c>
      <c r="I1515" s="40">
        <v>0</v>
      </c>
      <c r="L1515" s="40" t="str">
        <f>IF(LEFT(C1515,1)="[",MID(C1515,2,SEARCH("]",C1515)-2),IF(LEFT(C1515,1)="""",MID(C1515,2,SEARCH("""",C1515,2)-2),C1515))</f>
        <v>imagens onix 2014</v>
      </c>
      <c r="M1515">
        <f>WEEKNUM(A1515,2)</f>
        <v>35</v>
      </c>
    </row>
    <row r="1516" spans="1:13" x14ac:dyDescent="0.25">
      <c r="A1516" s="1">
        <v>41537</v>
      </c>
      <c r="B1516" s="40" t="s">
        <v>9</v>
      </c>
      <c r="C1516" s="40" t="s">
        <v>210</v>
      </c>
      <c r="D1516" s="40" t="s">
        <v>98</v>
      </c>
      <c r="E1516" s="40" t="s">
        <v>10</v>
      </c>
      <c r="F1516" s="40">
        <v>0.8</v>
      </c>
      <c r="G1516" s="40">
        <v>3</v>
      </c>
      <c r="H1516" s="40">
        <v>6</v>
      </c>
      <c r="I1516" s="40">
        <v>0.91</v>
      </c>
      <c r="L1516" s="40" t="str">
        <f>IF(LEFT(C1516,1)="[",MID(C1516,2,SEARCH("]",C1516)-2),IF(LEFT(C1516,1)="""",MID(C1516,2,SEARCH("""",C1516,2)-2),C1516))</f>
        <v>imagens onix 2014</v>
      </c>
      <c r="M1516">
        <f>WEEKNUM(A1516,2)</f>
        <v>38</v>
      </c>
    </row>
    <row r="1517" spans="1:13" x14ac:dyDescent="0.25">
      <c r="A1517" s="1">
        <v>41534</v>
      </c>
      <c r="B1517" s="40" t="s">
        <v>9</v>
      </c>
      <c r="C1517" s="40" t="s">
        <v>210</v>
      </c>
      <c r="D1517" s="40" t="s">
        <v>98</v>
      </c>
      <c r="E1517" s="40" t="s">
        <v>10</v>
      </c>
      <c r="F1517" s="40">
        <v>0.8</v>
      </c>
      <c r="G1517" s="40">
        <v>0</v>
      </c>
      <c r="H1517" s="40">
        <v>1</v>
      </c>
      <c r="I1517" s="40">
        <v>0</v>
      </c>
      <c r="L1517" s="40" t="str">
        <f>IF(LEFT(C1517,1)="[",MID(C1517,2,SEARCH("]",C1517)-2),IF(LEFT(C1517,1)="""",MID(C1517,2,SEARCH("""",C1517,2)-2),C1517))</f>
        <v>imagens onix 2014</v>
      </c>
      <c r="M1517">
        <f>WEEKNUM(A1517,2)</f>
        <v>38</v>
      </c>
    </row>
    <row r="1518" spans="1:13" x14ac:dyDescent="0.25">
      <c r="A1518" s="1">
        <v>41523</v>
      </c>
      <c r="B1518" s="40" t="s">
        <v>9</v>
      </c>
      <c r="C1518" s="40" t="s">
        <v>210</v>
      </c>
      <c r="D1518" s="40" t="s">
        <v>98</v>
      </c>
      <c r="E1518" s="40" t="s">
        <v>10</v>
      </c>
      <c r="F1518" s="40">
        <v>0.8</v>
      </c>
      <c r="G1518" s="40">
        <v>0</v>
      </c>
      <c r="H1518" s="40">
        <v>0</v>
      </c>
      <c r="I1518" s="40">
        <v>0</v>
      </c>
      <c r="L1518" s="40" t="str">
        <f>IF(LEFT(C1518,1)="[",MID(C1518,2,SEARCH("]",C1518)-2),IF(LEFT(C1518,1)="""",MID(C1518,2,SEARCH("""",C1518,2)-2),C1518))</f>
        <v>imagens onix 2014</v>
      </c>
      <c r="M1518">
        <f>WEEKNUM(A1518,2)</f>
        <v>36</v>
      </c>
    </row>
    <row r="1519" spans="1:13" x14ac:dyDescent="0.25">
      <c r="A1519" s="1">
        <v>41541</v>
      </c>
      <c r="B1519" s="40" t="s">
        <v>9</v>
      </c>
      <c r="C1519" s="40" t="s">
        <v>210</v>
      </c>
      <c r="D1519" s="40" t="s">
        <v>98</v>
      </c>
      <c r="E1519" s="40" t="s">
        <v>10</v>
      </c>
      <c r="F1519" s="40">
        <v>0.8</v>
      </c>
      <c r="G1519" s="40">
        <v>1</v>
      </c>
      <c r="H1519" s="40">
        <v>4</v>
      </c>
      <c r="I1519" s="40">
        <v>0.71</v>
      </c>
      <c r="L1519" s="40" t="str">
        <f>IF(LEFT(C1519,1)="[",MID(C1519,2,SEARCH("]",C1519)-2),IF(LEFT(C1519,1)="""",MID(C1519,2,SEARCH("""",C1519,2)-2),C1519))</f>
        <v>imagens onix 2014</v>
      </c>
      <c r="M1519">
        <f>WEEKNUM(A1519,2)</f>
        <v>39</v>
      </c>
    </row>
    <row r="1520" spans="1:13" x14ac:dyDescent="0.25">
      <c r="A1520" s="1">
        <v>41524</v>
      </c>
      <c r="B1520" s="40" t="s">
        <v>9</v>
      </c>
      <c r="C1520" s="40" t="s">
        <v>210</v>
      </c>
      <c r="D1520" s="40" t="s">
        <v>98</v>
      </c>
      <c r="E1520" s="40" t="s">
        <v>10</v>
      </c>
      <c r="F1520" s="40">
        <v>0.8</v>
      </c>
      <c r="G1520" s="40">
        <v>1</v>
      </c>
      <c r="H1520" s="40">
        <v>6</v>
      </c>
      <c r="I1520" s="40">
        <v>0.57999999999999996</v>
      </c>
      <c r="L1520" s="40" t="str">
        <f>IF(LEFT(C1520,1)="[",MID(C1520,2,SEARCH("]",C1520)-2),IF(LEFT(C1520,1)="""",MID(C1520,2,SEARCH("""",C1520,2)-2),C1520))</f>
        <v>imagens onix 2014</v>
      </c>
      <c r="M1520">
        <f>WEEKNUM(A1520,2)</f>
        <v>36</v>
      </c>
    </row>
    <row r="1521" spans="1:13" x14ac:dyDescent="0.25">
      <c r="A1521" s="1">
        <v>41530</v>
      </c>
      <c r="B1521" s="40" t="s">
        <v>9</v>
      </c>
      <c r="C1521" s="40" t="s">
        <v>210</v>
      </c>
      <c r="D1521" s="40" t="s">
        <v>98</v>
      </c>
      <c r="E1521" s="40" t="s">
        <v>10</v>
      </c>
      <c r="F1521" s="40">
        <v>0.8</v>
      </c>
      <c r="G1521" s="40">
        <v>0</v>
      </c>
      <c r="H1521" s="40">
        <v>1</v>
      </c>
      <c r="I1521" s="40">
        <v>0</v>
      </c>
      <c r="L1521" s="40" t="str">
        <f>IF(LEFT(C1521,1)="[",MID(C1521,2,SEARCH("]",C1521)-2),IF(LEFT(C1521,1)="""",MID(C1521,2,SEARCH("""",C1521,2)-2),C1521))</f>
        <v>imagens onix 2014</v>
      </c>
      <c r="M1521">
        <f>WEEKNUM(A1521,2)</f>
        <v>37</v>
      </c>
    </row>
    <row r="1522" spans="1:13" x14ac:dyDescent="0.25">
      <c r="A1522" s="1">
        <v>41543</v>
      </c>
      <c r="B1522" s="40" t="s">
        <v>9</v>
      </c>
      <c r="C1522" s="40" t="s">
        <v>210</v>
      </c>
      <c r="D1522" s="40" t="s">
        <v>98</v>
      </c>
      <c r="E1522" s="40" t="s">
        <v>10</v>
      </c>
      <c r="F1522" s="40">
        <v>0.8</v>
      </c>
      <c r="G1522" s="40">
        <v>0</v>
      </c>
      <c r="H1522" s="40">
        <v>1</v>
      </c>
      <c r="I1522" s="40">
        <v>0</v>
      </c>
      <c r="L1522" s="40" t="str">
        <f>IF(LEFT(C1522,1)="[",MID(C1522,2,SEARCH("]",C1522)-2),IF(LEFT(C1522,1)="""",MID(C1522,2,SEARCH("""",C1522,2)-2),C1522))</f>
        <v>imagens onix 2014</v>
      </c>
      <c r="M1522">
        <f>WEEKNUM(A1522,2)</f>
        <v>39</v>
      </c>
    </row>
    <row r="1523" spans="1:13" x14ac:dyDescent="0.25">
      <c r="A1523" s="1">
        <v>41522</v>
      </c>
      <c r="B1523" s="40" t="s">
        <v>9</v>
      </c>
      <c r="C1523" s="40" t="s">
        <v>210</v>
      </c>
      <c r="D1523" s="40" t="s">
        <v>98</v>
      </c>
      <c r="E1523" s="40" t="s">
        <v>10</v>
      </c>
      <c r="F1523" s="40">
        <v>0.8</v>
      </c>
      <c r="G1523" s="40">
        <v>0</v>
      </c>
      <c r="H1523" s="40">
        <v>4</v>
      </c>
      <c r="I1523" s="40">
        <v>0</v>
      </c>
      <c r="L1523" s="40" t="str">
        <f>IF(LEFT(C1523,1)="[",MID(C1523,2,SEARCH("]",C1523)-2),IF(LEFT(C1523,1)="""",MID(C1523,2,SEARCH("""",C1523,2)-2),C1523))</f>
        <v>imagens onix 2014</v>
      </c>
      <c r="M1523">
        <f>WEEKNUM(A1523,2)</f>
        <v>36</v>
      </c>
    </row>
    <row r="1524" spans="1:13" x14ac:dyDescent="0.25">
      <c r="A1524" s="1">
        <v>41515</v>
      </c>
      <c r="B1524" s="40" t="s">
        <v>9</v>
      </c>
      <c r="C1524" s="40" t="s">
        <v>210</v>
      </c>
      <c r="D1524" s="40" t="s">
        <v>98</v>
      </c>
      <c r="E1524" s="40" t="s">
        <v>10</v>
      </c>
      <c r="F1524" s="40">
        <v>0.8</v>
      </c>
      <c r="G1524" s="40">
        <v>0</v>
      </c>
      <c r="H1524" s="40">
        <v>2</v>
      </c>
      <c r="I1524" s="40">
        <v>0</v>
      </c>
      <c r="L1524" s="40" t="str">
        <f>IF(LEFT(C1524,1)="[",MID(C1524,2,SEARCH("]",C1524)-2),IF(LEFT(C1524,1)="""",MID(C1524,2,SEARCH("""",C1524,2)-2),C1524))</f>
        <v>imagens onix 2014</v>
      </c>
      <c r="M1524">
        <f>WEEKNUM(A1524,2)</f>
        <v>35</v>
      </c>
    </row>
    <row r="1525" spans="1:13" x14ac:dyDescent="0.25">
      <c r="A1525" s="1">
        <v>41532</v>
      </c>
      <c r="B1525" s="40" t="s">
        <v>9</v>
      </c>
      <c r="C1525" s="40" t="s">
        <v>210</v>
      </c>
      <c r="D1525" s="40" t="s">
        <v>98</v>
      </c>
      <c r="E1525" s="40" t="s">
        <v>10</v>
      </c>
      <c r="F1525" s="40">
        <v>0.8</v>
      </c>
      <c r="G1525" s="40">
        <v>1</v>
      </c>
      <c r="H1525" s="40">
        <v>3</v>
      </c>
      <c r="I1525" s="40">
        <v>0.69</v>
      </c>
      <c r="L1525" s="40" t="str">
        <f>IF(LEFT(C1525,1)="[",MID(C1525,2,SEARCH("]",C1525)-2),IF(LEFT(C1525,1)="""",MID(C1525,2,SEARCH("""",C1525,2)-2),C1525))</f>
        <v>imagens onix 2014</v>
      </c>
      <c r="M1525">
        <f>WEEKNUM(A1525,2)</f>
        <v>37</v>
      </c>
    </row>
    <row r="1526" spans="1:13" x14ac:dyDescent="0.25">
      <c r="A1526" s="1">
        <v>41545</v>
      </c>
      <c r="B1526" s="40" t="s">
        <v>9</v>
      </c>
      <c r="C1526" s="40" t="s">
        <v>210</v>
      </c>
      <c r="D1526" s="40" t="s">
        <v>98</v>
      </c>
      <c r="E1526" s="40" t="s">
        <v>10</v>
      </c>
      <c r="F1526" s="40">
        <v>0.8</v>
      </c>
      <c r="G1526" s="40">
        <v>0</v>
      </c>
      <c r="H1526" s="40">
        <v>1</v>
      </c>
      <c r="I1526" s="40">
        <v>0</v>
      </c>
      <c r="L1526" s="40" t="str">
        <f>IF(LEFT(C1526,1)="[",MID(C1526,2,SEARCH("]",C1526)-2),IF(LEFT(C1526,1)="""",MID(C1526,2,SEARCH("""",C1526,2)-2),C1526))</f>
        <v>imagens onix 2014</v>
      </c>
      <c r="M1526">
        <f>WEEKNUM(A1526,2)</f>
        <v>39</v>
      </c>
    </row>
    <row r="1527" spans="1:13" x14ac:dyDescent="0.25">
      <c r="A1527" s="1">
        <v>41526</v>
      </c>
      <c r="B1527" s="40" t="s">
        <v>9</v>
      </c>
      <c r="C1527" s="40" t="s">
        <v>210</v>
      </c>
      <c r="D1527" s="40" t="s">
        <v>98</v>
      </c>
      <c r="E1527" s="40" t="s">
        <v>10</v>
      </c>
      <c r="F1527" s="40">
        <v>0.8</v>
      </c>
      <c r="G1527" s="40">
        <v>0</v>
      </c>
      <c r="H1527" s="40">
        <v>2</v>
      </c>
      <c r="I1527" s="40">
        <v>0</v>
      </c>
      <c r="L1527" s="40" t="str">
        <f>IF(LEFT(C1527,1)="[",MID(C1527,2,SEARCH("]",C1527)-2),IF(LEFT(C1527,1)="""",MID(C1527,2,SEARCH("""",C1527,2)-2),C1527))</f>
        <v>imagens onix 2014</v>
      </c>
      <c r="M1527">
        <f>WEEKNUM(A1527,2)</f>
        <v>37</v>
      </c>
    </row>
    <row r="1528" spans="1:13" x14ac:dyDescent="0.25">
      <c r="A1528" s="1">
        <v>41538</v>
      </c>
      <c r="B1528" s="40" t="s">
        <v>9</v>
      </c>
      <c r="C1528" s="40" t="s">
        <v>210</v>
      </c>
      <c r="D1528" s="40" t="s">
        <v>98</v>
      </c>
      <c r="E1528" s="40" t="s">
        <v>10</v>
      </c>
      <c r="F1528" s="40">
        <v>0.8</v>
      </c>
      <c r="G1528" s="40">
        <v>0</v>
      </c>
      <c r="H1528" s="40">
        <v>3</v>
      </c>
      <c r="I1528" s="40">
        <v>0</v>
      </c>
      <c r="L1528" s="40" t="str">
        <f>IF(LEFT(C1528,1)="[",MID(C1528,2,SEARCH("]",C1528)-2),IF(LEFT(C1528,1)="""",MID(C1528,2,SEARCH("""",C1528,2)-2),C1528))</f>
        <v>imagens onix 2014</v>
      </c>
      <c r="M1528">
        <f>WEEKNUM(A1528,2)</f>
        <v>38</v>
      </c>
    </row>
    <row r="1529" spans="1:13" x14ac:dyDescent="0.25">
      <c r="A1529" s="1">
        <v>41528</v>
      </c>
      <c r="B1529" s="40" t="s">
        <v>9</v>
      </c>
      <c r="C1529" s="40" t="s">
        <v>210</v>
      </c>
      <c r="D1529" s="40" t="s">
        <v>98</v>
      </c>
      <c r="E1529" s="40" t="s">
        <v>10</v>
      </c>
      <c r="F1529" s="40">
        <v>0.8</v>
      </c>
      <c r="G1529" s="40">
        <v>0</v>
      </c>
      <c r="H1529" s="40">
        <v>2</v>
      </c>
      <c r="I1529" s="40">
        <v>0</v>
      </c>
      <c r="L1529" s="40" t="str">
        <f>IF(LEFT(C1529,1)="[",MID(C1529,2,SEARCH("]",C1529)-2),IF(LEFT(C1529,1)="""",MID(C1529,2,SEARCH("""",C1529,2)-2),C1529))</f>
        <v>imagens onix 2014</v>
      </c>
      <c r="M1529">
        <f>WEEKNUM(A1529,2)</f>
        <v>37</v>
      </c>
    </row>
    <row r="1530" spans="1:13" x14ac:dyDescent="0.25">
      <c r="A1530" s="1">
        <v>41525</v>
      </c>
      <c r="B1530" s="40" t="s">
        <v>9</v>
      </c>
      <c r="C1530" s="40" t="s">
        <v>210</v>
      </c>
      <c r="D1530" s="40" t="s">
        <v>98</v>
      </c>
      <c r="E1530" s="40" t="s">
        <v>10</v>
      </c>
      <c r="F1530" s="40">
        <v>0.8</v>
      </c>
      <c r="G1530" s="40">
        <v>0</v>
      </c>
      <c r="H1530" s="40">
        <v>2</v>
      </c>
      <c r="I1530" s="40">
        <v>0</v>
      </c>
      <c r="L1530" s="40" t="str">
        <f>IF(LEFT(C1530,1)="[",MID(C1530,2,SEARCH("]",C1530)-2),IF(LEFT(C1530,1)="""",MID(C1530,2,SEARCH("""",C1530,2)-2),C1530))</f>
        <v>imagens onix 2014</v>
      </c>
      <c r="M1530">
        <f>WEEKNUM(A1530,2)</f>
        <v>36</v>
      </c>
    </row>
    <row r="1531" spans="1:13" x14ac:dyDescent="0.25">
      <c r="A1531" s="1">
        <v>41529</v>
      </c>
      <c r="B1531" s="40" t="s">
        <v>9</v>
      </c>
      <c r="C1531" s="40" t="s">
        <v>210</v>
      </c>
      <c r="D1531" s="40" t="s">
        <v>98</v>
      </c>
      <c r="E1531" s="40" t="s">
        <v>10</v>
      </c>
      <c r="F1531" s="40">
        <v>0.8</v>
      </c>
      <c r="G1531" s="40">
        <v>0</v>
      </c>
      <c r="H1531" s="40">
        <v>1</v>
      </c>
      <c r="I1531" s="40">
        <v>0</v>
      </c>
      <c r="L1531" s="40" t="str">
        <f>IF(LEFT(C1531,1)="[",MID(C1531,2,SEARCH("]",C1531)-2),IF(LEFT(C1531,1)="""",MID(C1531,2,SEARCH("""",C1531,2)-2),C1531))</f>
        <v>imagens onix 2014</v>
      </c>
      <c r="M1531">
        <f>WEEKNUM(A1531,2)</f>
        <v>37</v>
      </c>
    </row>
    <row r="1532" spans="1:13" x14ac:dyDescent="0.25">
      <c r="A1532" s="1">
        <v>41539</v>
      </c>
      <c r="B1532" s="40" t="s">
        <v>9</v>
      </c>
      <c r="C1532" s="40" t="s">
        <v>210</v>
      </c>
      <c r="D1532" s="40" t="s">
        <v>98</v>
      </c>
      <c r="E1532" s="40" t="s">
        <v>10</v>
      </c>
      <c r="F1532" s="40">
        <v>0.8</v>
      </c>
      <c r="G1532" s="40">
        <v>0</v>
      </c>
      <c r="H1532" s="40">
        <v>1</v>
      </c>
      <c r="I1532" s="40">
        <v>0</v>
      </c>
      <c r="L1532" s="40" t="str">
        <f>IF(LEFT(C1532,1)="[",MID(C1532,2,SEARCH("]",C1532)-2),IF(LEFT(C1532,1)="""",MID(C1532,2,SEARCH("""",C1532,2)-2),C1532))</f>
        <v>imagens onix 2014</v>
      </c>
      <c r="M1532">
        <f>WEEKNUM(A1532,2)</f>
        <v>38</v>
      </c>
    </row>
    <row r="1533" spans="1:13" x14ac:dyDescent="0.25">
      <c r="A1533" s="1">
        <v>41531</v>
      </c>
      <c r="B1533" s="40" t="s">
        <v>9</v>
      </c>
      <c r="C1533" s="40" t="s">
        <v>210</v>
      </c>
      <c r="D1533" s="40" t="s">
        <v>98</v>
      </c>
      <c r="E1533" s="40" t="s">
        <v>10</v>
      </c>
      <c r="F1533" s="40">
        <v>0.8</v>
      </c>
      <c r="G1533" s="40">
        <v>0</v>
      </c>
      <c r="H1533" s="40">
        <v>1</v>
      </c>
      <c r="I1533" s="40">
        <v>0</v>
      </c>
      <c r="L1533" s="40" t="str">
        <f>IF(LEFT(C1533,1)="[",MID(C1533,2,SEARCH("]",C1533)-2),IF(LEFT(C1533,1)="""",MID(C1533,2,SEARCH("""",C1533,2)-2),C1533))</f>
        <v>imagens onix 2014</v>
      </c>
      <c r="M1533">
        <f>WEEKNUM(A1533,2)</f>
        <v>37</v>
      </c>
    </row>
    <row r="1534" spans="1:13" x14ac:dyDescent="0.25">
      <c r="A1534" s="1">
        <v>41516</v>
      </c>
      <c r="B1534" s="40" t="s">
        <v>9</v>
      </c>
      <c r="C1534" s="40" t="s">
        <v>210</v>
      </c>
      <c r="D1534" s="40" t="s">
        <v>98</v>
      </c>
      <c r="E1534" s="40" t="s">
        <v>10</v>
      </c>
      <c r="F1534" s="40">
        <v>0.8</v>
      </c>
      <c r="G1534" s="40">
        <v>1</v>
      </c>
      <c r="H1534" s="40">
        <v>3</v>
      </c>
      <c r="I1534" s="40">
        <v>0.8</v>
      </c>
      <c r="L1534" s="40" t="str">
        <f>IF(LEFT(C1534,1)="[",MID(C1534,2,SEARCH("]",C1534)-2),IF(LEFT(C1534,1)="""",MID(C1534,2,SEARCH("""",C1534,2)-2),C1534))</f>
        <v>imagens onix 2014</v>
      </c>
      <c r="M1534">
        <f>WEEKNUM(A1534,2)</f>
        <v>35</v>
      </c>
    </row>
    <row r="1535" spans="1:13" x14ac:dyDescent="0.25">
      <c r="A1535" s="1">
        <v>41519</v>
      </c>
      <c r="B1535" s="40" t="s">
        <v>9</v>
      </c>
      <c r="C1535" s="40" t="s">
        <v>210</v>
      </c>
      <c r="D1535" s="40" t="s">
        <v>98</v>
      </c>
      <c r="E1535" s="40" t="s">
        <v>10</v>
      </c>
      <c r="F1535" s="40">
        <v>0.8</v>
      </c>
      <c r="G1535" s="40">
        <v>0</v>
      </c>
      <c r="H1535" s="40">
        <v>2</v>
      </c>
      <c r="I1535" s="40">
        <v>0</v>
      </c>
      <c r="L1535" s="40" t="str">
        <f>IF(LEFT(C1535,1)="[",MID(C1535,2,SEARCH("]",C1535)-2),IF(LEFT(C1535,1)="""",MID(C1535,2,SEARCH("""",C1535,2)-2),C1535))</f>
        <v>imagens onix 2014</v>
      </c>
      <c r="M1535">
        <f>WEEKNUM(A1535,2)</f>
        <v>36</v>
      </c>
    </row>
    <row r="1536" spans="1:13" x14ac:dyDescent="0.25">
      <c r="A1536" s="1">
        <v>41520</v>
      </c>
      <c r="B1536" s="40" t="s">
        <v>9</v>
      </c>
      <c r="C1536" s="40" t="s">
        <v>210</v>
      </c>
      <c r="D1536" s="40" t="s">
        <v>98</v>
      </c>
      <c r="E1536" s="40" t="s">
        <v>10</v>
      </c>
      <c r="F1536" s="40">
        <v>0.8</v>
      </c>
      <c r="G1536" s="40">
        <v>0</v>
      </c>
      <c r="H1536" s="40">
        <v>2</v>
      </c>
      <c r="I1536" s="40">
        <v>0</v>
      </c>
      <c r="L1536" s="40" t="str">
        <f>IF(LEFT(C1536,1)="[",MID(C1536,2,SEARCH("]",C1536)-2),IF(LEFT(C1536,1)="""",MID(C1536,2,SEARCH("""",C1536,2)-2),C1536))</f>
        <v>imagens onix 2014</v>
      </c>
      <c r="M1536">
        <f>WEEKNUM(A1536,2)</f>
        <v>36</v>
      </c>
    </row>
    <row r="1537" spans="1:13" x14ac:dyDescent="0.25">
      <c r="A1537" s="1">
        <v>41535</v>
      </c>
      <c r="B1537" s="40" t="s">
        <v>9</v>
      </c>
      <c r="C1537" s="40" t="s">
        <v>210</v>
      </c>
      <c r="D1537" s="40" t="s">
        <v>98</v>
      </c>
      <c r="E1537" s="40" t="s">
        <v>10</v>
      </c>
      <c r="F1537" s="40">
        <v>0.8</v>
      </c>
      <c r="G1537" s="40">
        <v>0</v>
      </c>
      <c r="H1537" s="40">
        <v>1</v>
      </c>
      <c r="I1537" s="40">
        <v>0</v>
      </c>
      <c r="L1537" s="40" t="str">
        <f>IF(LEFT(C1537,1)="[",MID(C1537,2,SEARCH("]",C1537)-2),IF(LEFT(C1537,1)="""",MID(C1537,2,SEARCH("""",C1537,2)-2),C1537))</f>
        <v>imagens onix 2014</v>
      </c>
      <c r="M1537">
        <f>WEEKNUM(A1537,2)</f>
        <v>38</v>
      </c>
    </row>
    <row r="1538" spans="1:13" x14ac:dyDescent="0.25">
      <c r="A1538" s="1">
        <v>41542</v>
      </c>
      <c r="B1538" s="40" t="s">
        <v>9</v>
      </c>
      <c r="C1538" s="40" t="s">
        <v>210</v>
      </c>
      <c r="D1538" s="40" t="s">
        <v>98</v>
      </c>
      <c r="E1538" s="40" t="s">
        <v>10</v>
      </c>
      <c r="F1538" s="40">
        <v>0.8</v>
      </c>
      <c r="G1538" s="40">
        <v>0</v>
      </c>
      <c r="H1538" s="40">
        <v>2</v>
      </c>
      <c r="I1538" s="40">
        <v>0</v>
      </c>
      <c r="L1538" s="40" t="str">
        <f>IF(LEFT(C1538,1)="[",MID(C1538,2,SEARCH("]",C1538)-2),IF(LEFT(C1538,1)="""",MID(C1538,2,SEARCH("""",C1538,2)-2),C1538))</f>
        <v>imagens onix 2014</v>
      </c>
      <c r="M1538">
        <f>WEEKNUM(A1538,2)</f>
        <v>39</v>
      </c>
    </row>
    <row r="1539" spans="1:13" x14ac:dyDescent="0.25">
      <c r="A1539" s="1">
        <v>41515</v>
      </c>
      <c r="B1539" s="40" t="s">
        <v>9</v>
      </c>
      <c r="C1539" s="40" t="s">
        <v>249</v>
      </c>
      <c r="D1539" s="40" t="s">
        <v>98</v>
      </c>
      <c r="E1539" s="40" t="s">
        <v>75</v>
      </c>
      <c r="F1539" s="40">
        <v>0.9</v>
      </c>
      <c r="G1539" s="40">
        <v>0</v>
      </c>
      <c r="H1539" s="40">
        <v>12</v>
      </c>
      <c r="I1539" s="40">
        <v>0</v>
      </c>
      <c r="L1539" s="40" t="str">
        <f>IF(LEFT(C1539,1)="[",MID(C1539,2,SEARCH("]",C1539)-2),IF(LEFT(C1539,1)="""",MID(C1539,2,SEARCH("""",C1539,2)-2),C1539))</f>
        <v>imagens Onyx</v>
      </c>
      <c r="M1539">
        <f>WEEKNUM(A1539,2)</f>
        <v>35</v>
      </c>
    </row>
    <row r="1540" spans="1:13" x14ac:dyDescent="0.25">
      <c r="A1540" s="1">
        <v>41522</v>
      </c>
      <c r="B1540" s="40" t="s">
        <v>9</v>
      </c>
      <c r="C1540" s="40" t="s">
        <v>249</v>
      </c>
      <c r="D1540" s="40" t="s">
        <v>98</v>
      </c>
      <c r="E1540" s="40" t="s">
        <v>75</v>
      </c>
      <c r="F1540" s="40">
        <v>0.9</v>
      </c>
      <c r="G1540" s="40">
        <v>0</v>
      </c>
      <c r="H1540" s="40">
        <v>12</v>
      </c>
      <c r="I1540" s="40">
        <v>0</v>
      </c>
      <c r="L1540" s="40" t="str">
        <f>IF(LEFT(C1540,1)="[",MID(C1540,2,SEARCH("]",C1540)-2),IF(LEFT(C1540,1)="""",MID(C1540,2,SEARCH("""",C1540,2)-2),C1540))</f>
        <v>imagens Onyx</v>
      </c>
      <c r="M1540">
        <f>WEEKNUM(A1540,2)</f>
        <v>36</v>
      </c>
    </row>
    <row r="1541" spans="1:13" x14ac:dyDescent="0.25">
      <c r="A1541" s="1">
        <v>41528</v>
      </c>
      <c r="B1541" s="40" t="s">
        <v>9</v>
      </c>
      <c r="C1541" s="40" t="s">
        <v>249</v>
      </c>
      <c r="D1541" s="40" t="s">
        <v>98</v>
      </c>
      <c r="E1541" s="40" t="s">
        <v>75</v>
      </c>
      <c r="F1541" s="40">
        <v>0.9</v>
      </c>
      <c r="G1541" s="40">
        <v>0</v>
      </c>
      <c r="H1541" s="40">
        <v>10</v>
      </c>
      <c r="I1541" s="40">
        <v>0</v>
      </c>
      <c r="L1541" s="40" t="str">
        <f>IF(LEFT(C1541,1)="[",MID(C1541,2,SEARCH("]",C1541)-2),IF(LEFT(C1541,1)="""",MID(C1541,2,SEARCH("""",C1541,2)-2),C1541))</f>
        <v>imagens Onyx</v>
      </c>
      <c r="M1541">
        <f>WEEKNUM(A1541,2)</f>
        <v>37</v>
      </c>
    </row>
    <row r="1542" spans="1:13" x14ac:dyDescent="0.25">
      <c r="A1542" s="1">
        <v>41529</v>
      </c>
      <c r="B1542" s="40" t="s">
        <v>9</v>
      </c>
      <c r="C1542" s="40" t="s">
        <v>249</v>
      </c>
      <c r="D1542" s="40" t="s">
        <v>98</v>
      </c>
      <c r="E1542" s="40" t="s">
        <v>75</v>
      </c>
      <c r="F1542" s="40">
        <v>0.9</v>
      </c>
      <c r="G1542" s="40">
        <v>1</v>
      </c>
      <c r="H1542" s="40">
        <v>5</v>
      </c>
      <c r="I1542" s="40">
        <v>0.46</v>
      </c>
      <c r="L1542" s="40" t="str">
        <f>IF(LEFT(C1542,1)="[",MID(C1542,2,SEARCH("]",C1542)-2),IF(LEFT(C1542,1)="""",MID(C1542,2,SEARCH("""",C1542,2)-2),C1542))</f>
        <v>imagens Onyx</v>
      </c>
      <c r="M1542">
        <f>WEEKNUM(A1542,2)</f>
        <v>37</v>
      </c>
    </row>
    <row r="1543" spans="1:13" x14ac:dyDescent="0.25">
      <c r="A1543" s="1">
        <v>41524</v>
      </c>
      <c r="B1543" s="40" t="s">
        <v>9</v>
      </c>
      <c r="C1543" s="40" t="s">
        <v>249</v>
      </c>
      <c r="D1543" s="40" t="s">
        <v>98</v>
      </c>
      <c r="E1543" s="40" t="s">
        <v>75</v>
      </c>
      <c r="F1543" s="40">
        <v>0.9</v>
      </c>
      <c r="G1543" s="40">
        <v>0</v>
      </c>
      <c r="H1543" s="40">
        <v>4</v>
      </c>
      <c r="I1543" s="40">
        <v>0</v>
      </c>
      <c r="L1543" s="40" t="str">
        <f>IF(LEFT(C1543,1)="[",MID(C1543,2,SEARCH("]",C1543)-2),IF(LEFT(C1543,1)="""",MID(C1543,2,SEARCH("""",C1543,2)-2),C1543))</f>
        <v>imagens Onyx</v>
      </c>
      <c r="M1543">
        <f>WEEKNUM(A1543,2)</f>
        <v>36</v>
      </c>
    </row>
    <row r="1544" spans="1:13" x14ac:dyDescent="0.25">
      <c r="A1544" s="1">
        <v>41527</v>
      </c>
      <c r="B1544" s="40" t="s">
        <v>9</v>
      </c>
      <c r="C1544" s="40" t="s">
        <v>249</v>
      </c>
      <c r="D1544" s="40" t="s">
        <v>98</v>
      </c>
      <c r="E1544" s="40" t="s">
        <v>75</v>
      </c>
      <c r="F1544" s="40">
        <v>0.9</v>
      </c>
      <c r="G1544" s="40">
        <v>0</v>
      </c>
      <c r="H1544" s="40">
        <v>17</v>
      </c>
      <c r="I1544" s="40">
        <v>0</v>
      </c>
      <c r="L1544" s="40" t="str">
        <f>IF(LEFT(C1544,1)="[",MID(C1544,2,SEARCH("]",C1544)-2),IF(LEFT(C1544,1)="""",MID(C1544,2,SEARCH("""",C1544,2)-2),C1544))</f>
        <v>imagens Onyx</v>
      </c>
      <c r="M1544">
        <f>WEEKNUM(A1544,2)</f>
        <v>37</v>
      </c>
    </row>
    <row r="1545" spans="1:13" x14ac:dyDescent="0.25">
      <c r="A1545" s="1">
        <v>41514</v>
      </c>
      <c r="B1545" s="40" t="s">
        <v>9</v>
      </c>
      <c r="C1545" s="40" t="s">
        <v>249</v>
      </c>
      <c r="D1545" s="40" t="s">
        <v>98</v>
      </c>
      <c r="E1545" s="40" t="s">
        <v>75</v>
      </c>
      <c r="F1545" s="40">
        <v>0.9</v>
      </c>
      <c r="G1545" s="40">
        <v>0</v>
      </c>
      <c r="H1545" s="40">
        <v>20</v>
      </c>
      <c r="I1545" s="40">
        <v>0</v>
      </c>
      <c r="L1545" s="40" t="str">
        <f>IF(LEFT(C1545,1)="[",MID(C1545,2,SEARCH("]",C1545)-2),IF(LEFT(C1545,1)="""",MID(C1545,2,SEARCH("""",C1545,2)-2),C1545))</f>
        <v>imagens Onyx</v>
      </c>
      <c r="M1545">
        <f>WEEKNUM(A1545,2)</f>
        <v>35</v>
      </c>
    </row>
    <row r="1546" spans="1:13" x14ac:dyDescent="0.25">
      <c r="A1546" s="1">
        <v>41536</v>
      </c>
      <c r="B1546" s="40" t="s">
        <v>9</v>
      </c>
      <c r="C1546" s="40" t="s">
        <v>249</v>
      </c>
      <c r="D1546" s="40" t="s">
        <v>98</v>
      </c>
      <c r="E1546" s="40" t="s">
        <v>75</v>
      </c>
      <c r="F1546" s="40">
        <v>0.9</v>
      </c>
      <c r="G1546" s="40">
        <v>0</v>
      </c>
      <c r="H1546" s="40">
        <v>2</v>
      </c>
      <c r="I1546" s="40">
        <v>0</v>
      </c>
      <c r="L1546" s="40" t="str">
        <f>IF(LEFT(C1546,1)="[",MID(C1546,2,SEARCH("]",C1546)-2),IF(LEFT(C1546,1)="""",MID(C1546,2,SEARCH("""",C1546,2)-2),C1546))</f>
        <v>imagens Onyx</v>
      </c>
      <c r="M1546">
        <f>WEEKNUM(A1546,2)</f>
        <v>38</v>
      </c>
    </row>
    <row r="1547" spans="1:13" x14ac:dyDescent="0.25">
      <c r="A1547" s="1">
        <v>41525</v>
      </c>
      <c r="B1547" s="40" t="s">
        <v>9</v>
      </c>
      <c r="C1547" s="40" t="s">
        <v>249</v>
      </c>
      <c r="D1547" s="40" t="s">
        <v>98</v>
      </c>
      <c r="E1547" s="40" t="s">
        <v>75</v>
      </c>
      <c r="F1547" s="40">
        <v>0.9</v>
      </c>
      <c r="G1547" s="40">
        <v>0</v>
      </c>
      <c r="H1547" s="40">
        <v>13</v>
      </c>
      <c r="I1547" s="40">
        <v>0</v>
      </c>
      <c r="L1547" s="40" t="str">
        <f>IF(LEFT(C1547,1)="[",MID(C1547,2,SEARCH("]",C1547)-2),IF(LEFT(C1547,1)="""",MID(C1547,2,SEARCH("""",C1547,2)-2),C1547))</f>
        <v>imagens Onyx</v>
      </c>
      <c r="M1547">
        <f>WEEKNUM(A1547,2)</f>
        <v>36</v>
      </c>
    </row>
    <row r="1548" spans="1:13" x14ac:dyDescent="0.25">
      <c r="A1548" s="1">
        <v>41520</v>
      </c>
      <c r="B1548" s="40" t="s">
        <v>9</v>
      </c>
      <c r="C1548" s="40" t="s">
        <v>249</v>
      </c>
      <c r="D1548" s="40" t="s">
        <v>98</v>
      </c>
      <c r="E1548" s="40" t="s">
        <v>75</v>
      </c>
      <c r="F1548" s="40">
        <v>0.9</v>
      </c>
      <c r="G1548" s="40">
        <v>0</v>
      </c>
      <c r="H1548" s="40">
        <v>23</v>
      </c>
      <c r="I1548" s="40">
        <v>0</v>
      </c>
      <c r="L1548" s="40" t="str">
        <f>IF(LEFT(C1548,1)="[",MID(C1548,2,SEARCH("]",C1548)-2),IF(LEFT(C1548,1)="""",MID(C1548,2,SEARCH("""",C1548,2)-2),C1548))</f>
        <v>imagens Onyx</v>
      </c>
      <c r="M1548">
        <f>WEEKNUM(A1548,2)</f>
        <v>36</v>
      </c>
    </row>
    <row r="1549" spans="1:13" x14ac:dyDescent="0.25">
      <c r="A1549" s="1">
        <v>41530</v>
      </c>
      <c r="B1549" s="40" t="s">
        <v>9</v>
      </c>
      <c r="C1549" s="40" t="s">
        <v>249</v>
      </c>
      <c r="D1549" s="40" t="s">
        <v>98</v>
      </c>
      <c r="E1549" s="40" t="s">
        <v>75</v>
      </c>
      <c r="F1549" s="40">
        <v>0.9</v>
      </c>
      <c r="G1549" s="40">
        <v>1</v>
      </c>
      <c r="H1549" s="40">
        <v>4</v>
      </c>
      <c r="I1549" s="40">
        <v>0.26</v>
      </c>
      <c r="L1549" s="40" t="str">
        <f>IF(LEFT(C1549,1)="[",MID(C1549,2,SEARCH("]",C1549)-2),IF(LEFT(C1549,1)="""",MID(C1549,2,SEARCH("""",C1549,2)-2),C1549))</f>
        <v>imagens Onyx</v>
      </c>
      <c r="M1549">
        <f>WEEKNUM(A1549,2)</f>
        <v>37</v>
      </c>
    </row>
    <row r="1550" spans="1:13" x14ac:dyDescent="0.25">
      <c r="A1550" s="1">
        <v>41517</v>
      </c>
      <c r="B1550" s="40" t="s">
        <v>9</v>
      </c>
      <c r="C1550" s="40" t="s">
        <v>249</v>
      </c>
      <c r="D1550" s="40" t="s">
        <v>98</v>
      </c>
      <c r="E1550" s="40" t="s">
        <v>75</v>
      </c>
      <c r="F1550" s="40">
        <v>0.9</v>
      </c>
      <c r="G1550" s="40">
        <v>2</v>
      </c>
      <c r="H1550" s="40">
        <v>12</v>
      </c>
      <c r="I1550" s="40">
        <v>0.88</v>
      </c>
      <c r="L1550" s="40" t="str">
        <f>IF(LEFT(C1550,1)="[",MID(C1550,2,SEARCH("]",C1550)-2),IF(LEFT(C1550,1)="""",MID(C1550,2,SEARCH("""",C1550,2)-2),C1550))</f>
        <v>imagens Onyx</v>
      </c>
      <c r="M1550">
        <f>WEEKNUM(A1550,2)</f>
        <v>35</v>
      </c>
    </row>
    <row r="1551" spans="1:13" x14ac:dyDescent="0.25">
      <c r="A1551" s="1">
        <v>41519</v>
      </c>
      <c r="B1551" s="40" t="s">
        <v>9</v>
      </c>
      <c r="C1551" s="40" t="s">
        <v>249</v>
      </c>
      <c r="D1551" s="40" t="s">
        <v>98</v>
      </c>
      <c r="E1551" s="40" t="s">
        <v>75</v>
      </c>
      <c r="F1551" s="40">
        <v>0.9</v>
      </c>
      <c r="G1551" s="40">
        <v>2</v>
      </c>
      <c r="H1551" s="40">
        <v>19</v>
      </c>
      <c r="I1551" s="40">
        <v>0.84</v>
      </c>
      <c r="L1551" s="40" t="str">
        <f>IF(LEFT(C1551,1)="[",MID(C1551,2,SEARCH("]",C1551)-2),IF(LEFT(C1551,1)="""",MID(C1551,2,SEARCH("""",C1551,2)-2),C1551))</f>
        <v>imagens Onyx</v>
      </c>
      <c r="M1551">
        <f>WEEKNUM(A1551,2)</f>
        <v>36</v>
      </c>
    </row>
    <row r="1552" spans="1:13" x14ac:dyDescent="0.25">
      <c r="A1552" s="1">
        <v>41523</v>
      </c>
      <c r="B1552" s="40" t="s">
        <v>9</v>
      </c>
      <c r="C1552" s="40" t="s">
        <v>249</v>
      </c>
      <c r="D1552" s="40" t="s">
        <v>98</v>
      </c>
      <c r="E1552" s="40" t="s">
        <v>75</v>
      </c>
      <c r="F1552" s="40">
        <v>0.9</v>
      </c>
      <c r="G1552" s="40">
        <v>0</v>
      </c>
      <c r="H1552" s="40">
        <v>9</v>
      </c>
      <c r="I1552" s="40">
        <v>0</v>
      </c>
      <c r="L1552" s="40" t="str">
        <f>IF(LEFT(C1552,1)="[",MID(C1552,2,SEARCH("]",C1552)-2),IF(LEFT(C1552,1)="""",MID(C1552,2,SEARCH("""",C1552,2)-2),C1552))</f>
        <v>imagens Onyx</v>
      </c>
      <c r="M1552">
        <f>WEEKNUM(A1552,2)</f>
        <v>36</v>
      </c>
    </row>
    <row r="1553" spans="1:13" x14ac:dyDescent="0.25">
      <c r="A1553" s="1">
        <v>41521</v>
      </c>
      <c r="B1553" s="40" t="s">
        <v>9</v>
      </c>
      <c r="C1553" s="40" t="s">
        <v>249</v>
      </c>
      <c r="D1553" s="40" t="s">
        <v>98</v>
      </c>
      <c r="E1553" s="40" t="s">
        <v>75</v>
      </c>
      <c r="F1553" s="40">
        <v>0.9</v>
      </c>
      <c r="G1553" s="40">
        <v>0</v>
      </c>
      <c r="H1553" s="40">
        <v>18</v>
      </c>
      <c r="I1553" s="40">
        <v>0</v>
      </c>
      <c r="L1553" s="40" t="str">
        <f>IF(LEFT(C1553,1)="[",MID(C1553,2,SEARCH("]",C1553)-2),IF(LEFT(C1553,1)="""",MID(C1553,2,SEARCH("""",C1553,2)-2),C1553))</f>
        <v>imagens Onyx</v>
      </c>
      <c r="M1553">
        <f>WEEKNUM(A1553,2)</f>
        <v>36</v>
      </c>
    </row>
    <row r="1554" spans="1:13" x14ac:dyDescent="0.25">
      <c r="A1554" s="1">
        <v>41531</v>
      </c>
      <c r="B1554" s="40" t="s">
        <v>9</v>
      </c>
      <c r="C1554" s="40" t="s">
        <v>249</v>
      </c>
      <c r="D1554" s="40" t="s">
        <v>98</v>
      </c>
      <c r="E1554" s="40" t="s">
        <v>75</v>
      </c>
      <c r="F1554" s="40">
        <v>0.9</v>
      </c>
      <c r="G1554" s="40">
        <v>0</v>
      </c>
      <c r="H1554" s="40">
        <v>4</v>
      </c>
      <c r="I1554" s="40">
        <v>0</v>
      </c>
      <c r="L1554" s="40" t="str">
        <f>IF(LEFT(C1554,1)="[",MID(C1554,2,SEARCH("]",C1554)-2),IF(LEFT(C1554,1)="""",MID(C1554,2,SEARCH("""",C1554,2)-2),C1554))</f>
        <v>imagens Onyx</v>
      </c>
      <c r="M1554">
        <f>WEEKNUM(A1554,2)</f>
        <v>37</v>
      </c>
    </row>
    <row r="1555" spans="1:13" x14ac:dyDescent="0.25">
      <c r="A1555" s="1">
        <v>41532</v>
      </c>
      <c r="B1555" s="40" t="s">
        <v>9</v>
      </c>
      <c r="C1555" s="40" t="s">
        <v>249</v>
      </c>
      <c r="D1555" s="40" t="s">
        <v>98</v>
      </c>
      <c r="E1555" s="40" t="s">
        <v>75</v>
      </c>
      <c r="F1555" s="40">
        <v>0.9</v>
      </c>
      <c r="G1555" s="40">
        <v>0</v>
      </c>
      <c r="H1555" s="40">
        <v>1</v>
      </c>
      <c r="I1555" s="40">
        <v>0</v>
      </c>
      <c r="L1555" s="40" t="str">
        <f>IF(LEFT(C1555,1)="[",MID(C1555,2,SEARCH("]",C1555)-2),IF(LEFT(C1555,1)="""",MID(C1555,2,SEARCH("""",C1555,2)-2),C1555))</f>
        <v>imagens Onyx</v>
      </c>
      <c r="M1555">
        <f>WEEKNUM(A1555,2)</f>
        <v>37</v>
      </c>
    </row>
    <row r="1556" spans="1:13" x14ac:dyDescent="0.25">
      <c r="A1556" s="1">
        <v>41526</v>
      </c>
      <c r="B1556" s="40" t="s">
        <v>9</v>
      </c>
      <c r="C1556" s="40" t="s">
        <v>249</v>
      </c>
      <c r="D1556" s="40" t="s">
        <v>98</v>
      </c>
      <c r="E1556" s="40" t="s">
        <v>75</v>
      </c>
      <c r="F1556" s="40">
        <v>0.9</v>
      </c>
      <c r="G1556" s="40">
        <v>2</v>
      </c>
      <c r="H1556" s="40">
        <v>7</v>
      </c>
      <c r="I1556" s="40">
        <v>0.88</v>
      </c>
      <c r="L1556" s="40" t="str">
        <f>IF(LEFT(C1556,1)="[",MID(C1556,2,SEARCH("]",C1556)-2),IF(LEFT(C1556,1)="""",MID(C1556,2,SEARCH("""",C1556,2)-2),C1556))</f>
        <v>imagens Onyx</v>
      </c>
      <c r="M1556">
        <f>WEEKNUM(A1556,2)</f>
        <v>37</v>
      </c>
    </row>
    <row r="1557" spans="1:13" x14ac:dyDescent="0.25">
      <c r="A1557" s="1">
        <v>41534</v>
      </c>
      <c r="B1557" s="40" t="s">
        <v>9</v>
      </c>
      <c r="C1557" s="40" t="s">
        <v>249</v>
      </c>
      <c r="D1557" s="40" t="s">
        <v>98</v>
      </c>
      <c r="E1557" s="40" t="s">
        <v>75</v>
      </c>
      <c r="F1557" s="40">
        <v>0.9</v>
      </c>
      <c r="G1557" s="40">
        <v>0</v>
      </c>
      <c r="H1557" s="40">
        <v>6</v>
      </c>
      <c r="I1557" s="40">
        <v>0</v>
      </c>
      <c r="L1557" s="40" t="str">
        <f>IF(LEFT(C1557,1)="[",MID(C1557,2,SEARCH("]",C1557)-2),IF(LEFT(C1557,1)="""",MID(C1557,2,SEARCH("""",C1557,2)-2),C1557))</f>
        <v>imagens Onyx</v>
      </c>
      <c r="M1557">
        <f>WEEKNUM(A1557,2)</f>
        <v>38</v>
      </c>
    </row>
    <row r="1558" spans="1:13" x14ac:dyDescent="0.25">
      <c r="A1558" s="1">
        <v>41518</v>
      </c>
      <c r="B1558" s="40" t="s">
        <v>9</v>
      </c>
      <c r="C1558" s="40" t="s">
        <v>249</v>
      </c>
      <c r="D1558" s="40" t="s">
        <v>98</v>
      </c>
      <c r="E1558" s="40" t="s">
        <v>75</v>
      </c>
      <c r="F1558" s="40">
        <v>0.9</v>
      </c>
      <c r="G1558" s="40">
        <v>2</v>
      </c>
      <c r="H1558" s="40">
        <v>14</v>
      </c>
      <c r="I1558" s="40">
        <v>1.49</v>
      </c>
      <c r="L1558" s="40" t="str">
        <f>IF(LEFT(C1558,1)="[",MID(C1558,2,SEARCH("]",C1558)-2),IF(LEFT(C1558,1)="""",MID(C1558,2,SEARCH("""",C1558,2)-2),C1558))</f>
        <v>imagens Onyx</v>
      </c>
      <c r="M1558">
        <f>WEEKNUM(A1558,2)</f>
        <v>35</v>
      </c>
    </row>
    <row r="1559" spans="1:13" x14ac:dyDescent="0.25">
      <c r="A1559" s="1">
        <v>41533</v>
      </c>
      <c r="B1559" s="40" t="s">
        <v>9</v>
      </c>
      <c r="C1559" s="40" t="s">
        <v>249</v>
      </c>
      <c r="D1559" s="40" t="s">
        <v>98</v>
      </c>
      <c r="E1559" s="40" t="s">
        <v>75</v>
      </c>
      <c r="F1559" s="40">
        <v>0.9</v>
      </c>
      <c r="G1559" s="40">
        <v>0</v>
      </c>
      <c r="H1559" s="40">
        <v>6</v>
      </c>
      <c r="I1559" s="40">
        <v>0</v>
      </c>
      <c r="L1559" s="40" t="str">
        <f>IF(LEFT(C1559,1)="[",MID(C1559,2,SEARCH("]",C1559)-2),IF(LEFT(C1559,1)="""",MID(C1559,2,SEARCH("""",C1559,2)-2),C1559))</f>
        <v>imagens Onyx</v>
      </c>
      <c r="M1559">
        <f>WEEKNUM(A1559,2)</f>
        <v>38</v>
      </c>
    </row>
    <row r="1560" spans="1:13" x14ac:dyDescent="0.25">
      <c r="A1560" s="1">
        <v>41516</v>
      </c>
      <c r="B1560" s="40" t="s">
        <v>9</v>
      </c>
      <c r="C1560" s="40" t="s">
        <v>249</v>
      </c>
      <c r="D1560" s="40" t="s">
        <v>98</v>
      </c>
      <c r="E1560" s="40" t="s">
        <v>75</v>
      </c>
      <c r="F1560" s="40">
        <v>0.9</v>
      </c>
      <c r="G1560" s="40">
        <v>0</v>
      </c>
      <c r="H1560" s="40">
        <v>15</v>
      </c>
      <c r="I1560" s="40">
        <v>0</v>
      </c>
      <c r="L1560" s="40" t="str">
        <f>IF(LEFT(C1560,1)="[",MID(C1560,2,SEARCH("]",C1560)-2),IF(LEFT(C1560,1)="""",MID(C1560,2,SEARCH("""",C1560,2)-2),C1560))</f>
        <v>imagens Onyx</v>
      </c>
      <c r="M1560">
        <f>WEEKNUM(A1560,2)</f>
        <v>35</v>
      </c>
    </row>
    <row r="1561" spans="1:13" x14ac:dyDescent="0.25">
      <c r="A1561" s="1">
        <v>41546</v>
      </c>
      <c r="B1561" s="40" t="s">
        <v>9</v>
      </c>
      <c r="C1561" s="40" t="s">
        <v>372</v>
      </c>
      <c r="D1561" s="40" t="s">
        <v>219</v>
      </c>
      <c r="E1561" s="40" t="s">
        <v>10</v>
      </c>
      <c r="F1561" s="40">
        <v>0.8</v>
      </c>
      <c r="G1561" s="40">
        <v>1</v>
      </c>
      <c r="H1561" s="40">
        <v>1</v>
      </c>
      <c r="I1561" s="40">
        <v>0.17</v>
      </c>
      <c r="L1561" s="40" t="str">
        <f>IF(LEFT(C1561,1)="[",MID(C1561,2,SEARCH("]",C1561)-2),IF(LEFT(C1561,1)="""",MID(C1561,2,SEARCH("""",C1561,2)-2),C1561))</f>
        <v>lançamento novo Onix</v>
      </c>
      <c r="M1561">
        <f>WEEKNUM(A1561,2)</f>
        <v>39</v>
      </c>
    </row>
    <row r="1562" spans="1:13" x14ac:dyDescent="0.25">
      <c r="A1562" s="1">
        <v>41544</v>
      </c>
      <c r="B1562" s="40" t="s">
        <v>9</v>
      </c>
      <c r="C1562" s="40" t="s">
        <v>372</v>
      </c>
      <c r="D1562" s="40" t="s">
        <v>219</v>
      </c>
      <c r="E1562" s="40" t="s">
        <v>10</v>
      </c>
      <c r="F1562" s="40">
        <v>0.8</v>
      </c>
      <c r="G1562" s="40">
        <v>0</v>
      </c>
      <c r="H1562" s="40">
        <v>1</v>
      </c>
      <c r="I1562" s="40">
        <v>0</v>
      </c>
      <c r="L1562" s="40" t="str">
        <f>IF(LEFT(C1562,1)="[",MID(C1562,2,SEARCH("]",C1562)-2),IF(LEFT(C1562,1)="""",MID(C1562,2,SEARCH("""",C1562,2)-2),C1562))</f>
        <v>lançamento novo Onix</v>
      </c>
      <c r="M1562">
        <f>WEEKNUM(A1562,2)</f>
        <v>39</v>
      </c>
    </row>
    <row r="1563" spans="1:13" x14ac:dyDescent="0.25">
      <c r="A1563" s="1">
        <v>41535</v>
      </c>
      <c r="B1563" s="40" t="s">
        <v>9</v>
      </c>
      <c r="C1563" s="40" t="s">
        <v>372</v>
      </c>
      <c r="D1563" s="40" t="s">
        <v>219</v>
      </c>
      <c r="E1563" s="40" t="s">
        <v>10</v>
      </c>
      <c r="F1563" s="40">
        <v>0.8</v>
      </c>
      <c r="G1563" s="40">
        <v>0</v>
      </c>
      <c r="H1563" s="40">
        <v>1</v>
      </c>
      <c r="I1563" s="40">
        <v>0</v>
      </c>
      <c r="L1563" s="40" t="str">
        <f>IF(LEFT(C1563,1)="[",MID(C1563,2,SEARCH("]",C1563)-2),IF(LEFT(C1563,1)="""",MID(C1563,2,SEARCH("""",C1563,2)-2),C1563))</f>
        <v>lançamento novo Onix</v>
      </c>
      <c r="M1563">
        <f>WEEKNUM(A1563,2)</f>
        <v>38</v>
      </c>
    </row>
    <row r="1564" spans="1:13" x14ac:dyDescent="0.25">
      <c r="A1564" s="1">
        <v>41521</v>
      </c>
      <c r="B1564" s="40" t="s">
        <v>9</v>
      </c>
      <c r="C1564" s="40" t="s">
        <v>372</v>
      </c>
      <c r="D1564" s="40" t="s">
        <v>219</v>
      </c>
      <c r="E1564" s="40" t="s">
        <v>10</v>
      </c>
      <c r="F1564" s="40">
        <v>0.8</v>
      </c>
      <c r="G1564" s="40">
        <v>0</v>
      </c>
      <c r="H1564" s="40">
        <v>2</v>
      </c>
      <c r="I1564" s="40">
        <v>0</v>
      </c>
      <c r="L1564" s="40" t="str">
        <f>IF(LEFT(C1564,1)="[",MID(C1564,2,SEARCH("]",C1564)-2),IF(LEFT(C1564,1)="""",MID(C1564,2,SEARCH("""",C1564,2)-2),C1564))</f>
        <v>lançamento novo Onix</v>
      </c>
      <c r="M1564">
        <f>WEEKNUM(A1564,2)</f>
        <v>36</v>
      </c>
    </row>
    <row r="1565" spans="1:13" x14ac:dyDescent="0.25">
      <c r="A1565" s="1">
        <v>41541</v>
      </c>
      <c r="B1565" s="40" t="s">
        <v>9</v>
      </c>
      <c r="C1565" s="40" t="s">
        <v>372</v>
      </c>
      <c r="D1565" s="40" t="s">
        <v>219</v>
      </c>
      <c r="E1565" s="40" t="s">
        <v>10</v>
      </c>
      <c r="F1565" s="40">
        <v>0.8</v>
      </c>
      <c r="G1565" s="40">
        <v>0</v>
      </c>
      <c r="H1565" s="40">
        <v>1</v>
      </c>
      <c r="I1565" s="40">
        <v>0</v>
      </c>
      <c r="L1565" s="40" t="str">
        <f>IF(LEFT(C1565,1)="[",MID(C1565,2,SEARCH("]",C1565)-2),IF(LEFT(C1565,1)="""",MID(C1565,2,SEARCH("""",C1565,2)-2),C1565))</f>
        <v>lançamento novo Onix</v>
      </c>
      <c r="M1565">
        <f>WEEKNUM(A1565,2)</f>
        <v>39</v>
      </c>
    </row>
    <row r="1566" spans="1:13" x14ac:dyDescent="0.25">
      <c r="A1566" s="1">
        <v>41519</v>
      </c>
      <c r="B1566" s="40" t="s">
        <v>9</v>
      </c>
      <c r="C1566" s="40" t="s">
        <v>372</v>
      </c>
      <c r="D1566" s="40" t="s">
        <v>219</v>
      </c>
      <c r="E1566" s="40" t="s">
        <v>10</v>
      </c>
      <c r="F1566" s="40">
        <v>0.8</v>
      </c>
      <c r="G1566" s="40">
        <v>0</v>
      </c>
      <c r="H1566" s="40">
        <v>1</v>
      </c>
      <c r="I1566" s="40">
        <v>0</v>
      </c>
      <c r="L1566" s="40" t="str">
        <f>IF(LEFT(C1566,1)="[",MID(C1566,2,SEARCH("]",C1566)-2),IF(LEFT(C1566,1)="""",MID(C1566,2,SEARCH("""",C1566,2)-2),C1566))</f>
        <v>lançamento novo Onix</v>
      </c>
      <c r="M1566">
        <f>WEEKNUM(A1566,2)</f>
        <v>36</v>
      </c>
    </row>
    <row r="1567" spans="1:13" x14ac:dyDescent="0.25">
      <c r="A1567" s="1">
        <v>41516</v>
      </c>
      <c r="B1567" s="40" t="s">
        <v>9</v>
      </c>
      <c r="C1567" s="40" t="s">
        <v>372</v>
      </c>
      <c r="D1567" s="40" t="s">
        <v>219</v>
      </c>
      <c r="E1567" s="40" t="s">
        <v>10</v>
      </c>
      <c r="F1567" s="40">
        <v>0.8</v>
      </c>
      <c r="G1567" s="40">
        <v>0</v>
      </c>
      <c r="H1567" s="40">
        <v>2</v>
      </c>
      <c r="I1567" s="40">
        <v>0</v>
      </c>
      <c r="L1567" s="40" t="str">
        <f>IF(LEFT(C1567,1)="[",MID(C1567,2,SEARCH("]",C1567)-2),IF(LEFT(C1567,1)="""",MID(C1567,2,SEARCH("""",C1567,2)-2),C1567))</f>
        <v>lançamento novo Onix</v>
      </c>
      <c r="M1567">
        <f>WEEKNUM(A1567,2)</f>
        <v>35</v>
      </c>
    </row>
    <row r="1568" spans="1:13" x14ac:dyDescent="0.25">
      <c r="A1568" s="1">
        <v>41517</v>
      </c>
      <c r="B1568" s="40" t="s">
        <v>9</v>
      </c>
      <c r="C1568" s="40" t="s">
        <v>372</v>
      </c>
      <c r="D1568" s="40" t="s">
        <v>219</v>
      </c>
      <c r="E1568" s="40" t="s">
        <v>10</v>
      </c>
      <c r="F1568" s="40">
        <v>0.8</v>
      </c>
      <c r="G1568" s="40">
        <v>0</v>
      </c>
      <c r="H1568" s="40">
        <v>2</v>
      </c>
      <c r="I1568" s="40">
        <v>0</v>
      </c>
      <c r="L1568" s="40" t="str">
        <f>IF(LEFT(C1568,1)="[",MID(C1568,2,SEARCH("]",C1568)-2),IF(LEFT(C1568,1)="""",MID(C1568,2,SEARCH("""",C1568,2)-2),C1568))</f>
        <v>lançamento novo Onix</v>
      </c>
      <c r="M1568">
        <f>WEEKNUM(A1568,2)</f>
        <v>35</v>
      </c>
    </row>
    <row r="1569" spans="1:13" x14ac:dyDescent="0.25">
      <c r="A1569" s="1">
        <v>41515</v>
      </c>
      <c r="B1569" s="40" t="s">
        <v>9</v>
      </c>
      <c r="C1569" s="40" t="s">
        <v>372</v>
      </c>
      <c r="D1569" s="40" t="s">
        <v>219</v>
      </c>
      <c r="E1569" s="40" t="s">
        <v>10</v>
      </c>
      <c r="F1569" s="40">
        <v>0.8</v>
      </c>
      <c r="G1569" s="40">
        <v>0</v>
      </c>
      <c r="H1569" s="40">
        <v>0</v>
      </c>
      <c r="I1569" s="40">
        <v>0</v>
      </c>
      <c r="L1569" s="40" t="str">
        <f>IF(LEFT(C1569,1)="[",MID(C1569,2,SEARCH("]",C1569)-2),IF(LEFT(C1569,1)="""",MID(C1569,2,SEARCH("""",C1569,2)-2),C1569))</f>
        <v>lançamento novo Onix</v>
      </c>
      <c r="M1569">
        <f>WEEKNUM(A1569,2)</f>
        <v>35</v>
      </c>
    </row>
    <row r="1570" spans="1:13" x14ac:dyDescent="0.25">
      <c r="A1570" s="1">
        <v>41536</v>
      </c>
      <c r="B1570" s="40" t="s">
        <v>9</v>
      </c>
      <c r="C1570" s="40" t="s">
        <v>372</v>
      </c>
      <c r="D1570" s="40" t="s">
        <v>219</v>
      </c>
      <c r="E1570" s="40" t="s">
        <v>10</v>
      </c>
      <c r="F1570" s="40">
        <v>0.8</v>
      </c>
      <c r="G1570" s="40">
        <v>0</v>
      </c>
      <c r="H1570" s="40">
        <v>1</v>
      </c>
      <c r="I1570" s="40">
        <v>0</v>
      </c>
      <c r="L1570" s="40" t="str">
        <f>IF(LEFT(C1570,1)="[",MID(C1570,2,SEARCH("]",C1570)-2),IF(LEFT(C1570,1)="""",MID(C1570,2,SEARCH("""",C1570,2)-2),C1570))</f>
        <v>lançamento novo Onix</v>
      </c>
      <c r="M1570">
        <f>WEEKNUM(A1570,2)</f>
        <v>38</v>
      </c>
    </row>
    <row r="1571" spans="1:13" x14ac:dyDescent="0.25">
      <c r="A1571" s="1">
        <v>41545</v>
      </c>
      <c r="B1571" s="40" t="s">
        <v>9</v>
      </c>
      <c r="C1571" s="40" t="s">
        <v>372</v>
      </c>
      <c r="D1571" s="40" t="s">
        <v>219</v>
      </c>
      <c r="E1571" s="40" t="s">
        <v>10</v>
      </c>
      <c r="F1571" s="40">
        <v>0.8</v>
      </c>
      <c r="G1571" s="40">
        <v>0</v>
      </c>
      <c r="H1571" s="40">
        <v>1</v>
      </c>
      <c r="I1571" s="40">
        <v>0</v>
      </c>
      <c r="L1571" s="40" t="str">
        <f>IF(LEFT(C1571,1)="[",MID(C1571,2,SEARCH("]",C1571)-2),IF(LEFT(C1571,1)="""",MID(C1571,2,SEARCH("""",C1571,2)-2),C1571))</f>
        <v>lançamento novo Onix</v>
      </c>
      <c r="M1571">
        <f>WEEKNUM(A1571,2)</f>
        <v>39</v>
      </c>
    </row>
    <row r="1572" spans="1:13" x14ac:dyDescent="0.25">
      <c r="A1572" s="1">
        <v>41525</v>
      </c>
      <c r="B1572" s="40" t="s">
        <v>9</v>
      </c>
      <c r="C1572" s="40" t="s">
        <v>372</v>
      </c>
      <c r="D1572" s="40" t="s">
        <v>219</v>
      </c>
      <c r="E1572" s="40" t="s">
        <v>10</v>
      </c>
      <c r="F1572" s="40">
        <v>0.8</v>
      </c>
      <c r="G1572" s="40">
        <v>0</v>
      </c>
      <c r="H1572" s="40">
        <v>2</v>
      </c>
      <c r="I1572" s="40">
        <v>0</v>
      </c>
      <c r="L1572" s="40" t="str">
        <f>IF(LEFT(C1572,1)="[",MID(C1572,2,SEARCH("]",C1572)-2),IF(LEFT(C1572,1)="""",MID(C1572,2,SEARCH("""",C1572,2)-2),C1572))</f>
        <v>lançamento novo Onix</v>
      </c>
      <c r="M1572">
        <f>WEEKNUM(A1572,2)</f>
        <v>36</v>
      </c>
    </row>
    <row r="1573" spans="1:13" x14ac:dyDescent="0.25">
      <c r="A1573" s="1">
        <v>41524</v>
      </c>
      <c r="B1573" s="40" t="s">
        <v>9</v>
      </c>
      <c r="C1573" s="40" t="s">
        <v>372</v>
      </c>
      <c r="D1573" s="40" t="s">
        <v>219</v>
      </c>
      <c r="E1573" s="40" t="s">
        <v>10</v>
      </c>
      <c r="F1573" s="40">
        <v>0.8</v>
      </c>
      <c r="G1573" s="40">
        <v>0</v>
      </c>
      <c r="H1573" s="40">
        <v>2</v>
      </c>
      <c r="I1573" s="40">
        <v>0</v>
      </c>
      <c r="L1573" s="40" t="str">
        <f>IF(LEFT(C1573,1)="[",MID(C1573,2,SEARCH("]",C1573)-2),IF(LEFT(C1573,1)="""",MID(C1573,2,SEARCH("""",C1573,2)-2),C1573))</f>
        <v>lançamento novo Onix</v>
      </c>
      <c r="M1573">
        <f>WEEKNUM(A1573,2)</f>
        <v>36</v>
      </c>
    </row>
    <row r="1574" spans="1:13" x14ac:dyDescent="0.25">
      <c r="A1574" s="1">
        <v>41527</v>
      </c>
      <c r="B1574" s="40" t="s">
        <v>9</v>
      </c>
      <c r="C1574" s="40" t="s">
        <v>372</v>
      </c>
      <c r="D1574" s="40" t="s">
        <v>219</v>
      </c>
      <c r="E1574" s="40" t="s">
        <v>10</v>
      </c>
      <c r="F1574" s="40">
        <v>0.8</v>
      </c>
      <c r="G1574" s="40">
        <v>0</v>
      </c>
      <c r="H1574" s="40">
        <v>5</v>
      </c>
      <c r="I1574" s="40">
        <v>0</v>
      </c>
      <c r="L1574" s="40" t="str">
        <f>IF(LEFT(C1574,1)="[",MID(C1574,2,SEARCH("]",C1574)-2),IF(LEFT(C1574,1)="""",MID(C1574,2,SEARCH("""",C1574,2)-2),C1574))</f>
        <v>lançamento novo Onix</v>
      </c>
      <c r="M1574">
        <f>WEEKNUM(A1574,2)</f>
        <v>37</v>
      </c>
    </row>
    <row r="1575" spans="1:13" x14ac:dyDescent="0.25">
      <c r="A1575" s="1">
        <v>41527</v>
      </c>
      <c r="B1575" s="40" t="s">
        <v>9</v>
      </c>
      <c r="C1575" s="40" t="s">
        <v>310</v>
      </c>
      <c r="D1575" s="40" t="s">
        <v>219</v>
      </c>
      <c r="E1575" s="40" t="s">
        <v>10</v>
      </c>
      <c r="F1575" s="40">
        <v>0.8</v>
      </c>
      <c r="G1575" s="40">
        <v>2</v>
      </c>
      <c r="H1575" s="40">
        <v>18</v>
      </c>
      <c r="I1575" s="40">
        <v>0.72</v>
      </c>
      <c r="L1575" s="40" t="str">
        <f>IF(LEFT(C1575,1)="[",MID(C1575,2,SEARCH("]",C1575)-2),IF(LEFT(C1575,1)="""",MID(C1575,2,SEARCH("""",C1575,2)-2),C1575))</f>
        <v>lançamento Onix</v>
      </c>
      <c r="M1575">
        <f>WEEKNUM(A1575,2)</f>
        <v>37</v>
      </c>
    </row>
    <row r="1576" spans="1:13" x14ac:dyDescent="0.25">
      <c r="A1576" s="1">
        <v>41540</v>
      </c>
      <c r="B1576" s="40" t="s">
        <v>9</v>
      </c>
      <c r="C1576" s="40" t="s">
        <v>310</v>
      </c>
      <c r="D1576" s="40" t="s">
        <v>219</v>
      </c>
      <c r="E1576" s="40" t="s">
        <v>10</v>
      </c>
      <c r="F1576" s="40">
        <v>0.8</v>
      </c>
      <c r="G1576" s="40">
        <v>6</v>
      </c>
      <c r="H1576" s="40">
        <v>48</v>
      </c>
      <c r="I1576" s="40">
        <v>1.31</v>
      </c>
      <c r="L1576" s="40" t="str">
        <f>IF(LEFT(C1576,1)="[",MID(C1576,2,SEARCH("]",C1576)-2),IF(LEFT(C1576,1)="""",MID(C1576,2,SEARCH("""",C1576,2)-2),C1576))</f>
        <v>lançamento Onix</v>
      </c>
      <c r="M1576">
        <f>WEEKNUM(A1576,2)</f>
        <v>39</v>
      </c>
    </row>
    <row r="1577" spans="1:13" x14ac:dyDescent="0.25">
      <c r="A1577" s="1">
        <v>41532</v>
      </c>
      <c r="B1577" s="40" t="s">
        <v>9</v>
      </c>
      <c r="C1577" s="40" t="s">
        <v>310</v>
      </c>
      <c r="D1577" s="40" t="s">
        <v>219</v>
      </c>
      <c r="E1577" s="40" t="s">
        <v>10</v>
      </c>
      <c r="F1577" s="40">
        <v>0.8</v>
      </c>
      <c r="G1577" s="40">
        <v>2</v>
      </c>
      <c r="H1577" s="40">
        <v>27</v>
      </c>
      <c r="I1577" s="40">
        <v>0.42</v>
      </c>
      <c r="L1577" s="40" t="str">
        <f>IF(LEFT(C1577,1)="[",MID(C1577,2,SEARCH("]",C1577)-2),IF(LEFT(C1577,1)="""",MID(C1577,2,SEARCH("""",C1577,2)-2),C1577))</f>
        <v>lançamento Onix</v>
      </c>
      <c r="M1577">
        <f>WEEKNUM(A1577,2)</f>
        <v>37</v>
      </c>
    </row>
    <row r="1578" spans="1:13" x14ac:dyDescent="0.25">
      <c r="A1578" s="1">
        <v>41533</v>
      </c>
      <c r="B1578" s="40" t="s">
        <v>9</v>
      </c>
      <c r="C1578" s="40" t="s">
        <v>310</v>
      </c>
      <c r="D1578" s="40" t="s">
        <v>219</v>
      </c>
      <c r="E1578" s="40" t="s">
        <v>10</v>
      </c>
      <c r="F1578" s="40">
        <v>0.8</v>
      </c>
      <c r="G1578" s="40">
        <v>3</v>
      </c>
      <c r="H1578" s="40">
        <v>22</v>
      </c>
      <c r="I1578" s="40">
        <v>1.01</v>
      </c>
      <c r="L1578" s="40" t="str">
        <f>IF(LEFT(C1578,1)="[",MID(C1578,2,SEARCH("]",C1578)-2),IF(LEFT(C1578,1)="""",MID(C1578,2,SEARCH("""",C1578,2)-2),C1578))</f>
        <v>lançamento Onix</v>
      </c>
      <c r="M1578">
        <f>WEEKNUM(A1578,2)</f>
        <v>38</v>
      </c>
    </row>
    <row r="1579" spans="1:13" x14ac:dyDescent="0.25">
      <c r="A1579" s="1">
        <v>41536</v>
      </c>
      <c r="B1579" s="40" t="s">
        <v>9</v>
      </c>
      <c r="C1579" s="40" t="s">
        <v>310</v>
      </c>
      <c r="D1579" s="40" t="s">
        <v>219</v>
      </c>
      <c r="E1579" s="40" t="s">
        <v>10</v>
      </c>
      <c r="F1579" s="40">
        <v>0.8</v>
      </c>
      <c r="G1579" s="40">
        <v>4</v>
      </c>
      <c r="H1579" s="40">
        <v>20</v>
      </c>
      <c r="I1579" s="40">
        <v>1.25</v>
      </c>
      <c r="L1579" s="40" t="str">
        <f>IF(LEFT(C1579,1)="[",MID(C1579,2,SEARCH("]",C1579)-2),IF(LEFT(C1579,1)="""",MID(C1579,2,SEARCH("""",C1579,2)-2),C1579))</f>
        <v>lançamento Onix</v>
      </c>
      <c r="M1579">
        <f>WEEKNUM(A1579,2)</f>
        <v>38</v>
      </c>
    </row>
    <row r="1580" spans="1:13" x14ac:dyDescent="0.25">
      <c r="A1580" s="1">
        <v>41535</v>
      </c>
      <c r="B1580" s="40" t="s">
        <v>9</v>
      </c>
      <c r="C1580" s="40" t="s">
        <v>310</v>
      </c>
      <c r="D1580" s="40" t="s">
        <v>219</v>
      </c>
      <c r="E1580" s="40" t="s">
        <v>10</v>
      </c>
      <c r="F1580" s="40">
        <v>0.8</v>
      </c>
      <c r="G1580" s="40">
        <v>3</v>
      </c>
      <c r="H1580" s="40">
        <v>20</v>
      </c>
      <c r="I1580" s="40">
        <v>1.02</v>
      </c>
      <c r="L1580" s="40" t="str">
        <f>IF(LEFT(C1580,1)="[",MID(C1580,2,SEARCH("]",C1580)-2),IF(LEFT(C1580,1)="""",MID(C1580,2,SEARCH("""",C1580,2)-2),C1580))</f>
        <v>lançamento Onix</v>
      </c>
      <c r="M1580">
        <f>WEEKNUM(A1580,2)</f>
        <v>38</v>
      </c>
    </row>
    <row r="1581" spans="1:13" x14ac:dyDescent="0.25">
      <c r="A1581" s="1">
        <v>41520</v>
      </c>
      <c r="B1581" s="40" t="s">
        <v>9</v>
      </c>
      <c r="C1581" s="40" t="s">
        <v>310</v>
      </c>
      <c r="D1581" s="40" t="s">
        <v>219</v>
      </c>
      <c r="E1581" s="40" t="s">
        <v>10</v>
      </c>
      <c r="F1581" s="40">
        <v>0.8</v>
      </c>
      <c r="G1581" s="40">
        <v>5</v>
      </c>
      <c r="H1581" s="40">
        <v>20</v>
      </c>
      <c r="I1581" s="40">
        <v>0.82</v>
      </c>
      <c r="L1581" s="40" t="str">
        <f>IF(LEFT(C1581,1)="[",MID(C1581,2,SEARCH("]",C1581)-2),IF(LEFT(C1581,1)="""",MID(C1581,2,SEARCH("""",C1581,2)-2),C1581))</f>
        <v>lançamento Onix</v>
      </c>
      <c r="M1581">
        <f>WEEKNUM(A1581,2)</f>
        <v>36</v>
      </c>
    </row>
    <row r="1582" spans="1:13" x14ac:dyDescent="0.25">
      <c r="A1582" s="1">
        <v>41518</v>
      </c>
      <c r="B1582" s="40" t="s">
        <v>9</v>
      </c>
      <c r="C1582" s="40" t="s">
        <v>310</v>
      </c>
      <c r="D1582" s="40" t="s">
        <v>219</v>
      </c>
      <c r="E1582" s="40" t="s">
        <v>10</v>
      </c>
      <c r="F1582" s="40">
        <v>0.8</v>
      </c>
      <c r="G1582" s="40">
        <v>11</v>
      </c>
      <c r="H1582" s="40">
        <v>55</v>
      </c>
      <c r="I1582" s="40">
        <v>3.4</v>
      </c>
      <c r="L1582" s="40" t="str">
        <f>IF(LEFT(C1582,1)="[",MID(C1582,2,SEARCH("]",C1582)-2),IF(LEFT(C1582,1)="""",MID(C1582,2,SEARCH("""",C1582,2)-2),C1582))</f>
        <v>lançamento Onix</v>
      </c>
      <c r="M1582">
        <f>WEEKNUM(A1582,2)</f>
        <v>35</v>
      </c>
    </row>
    <row r="1583" spans="1:13" x14ac:dyDescent="0.25">
      <c r="A1583" s="1">
        <v>41514</v>
      </c>
      <c r="B1583" s="40" t="s">
        <v>9</v>
      </c>
      <c r="C1583" s="40" t="s">
        <v>310</v>
      </c>
      <c r="D1583" s="40" t="s">
        <v>219</v>
      </c>
      <c r="E1583" s="40" t="s">
        <v>10</v>
      </c>
      <c r="F1583" s="40">
        <v>0.8</v>
      </c>
      <c r="G1583" s="40">
        <v>7</v>
      </c>
      <c r="H1583" s="40">
        <v>71</v>
      </c>
      <c r="I1583" s="40">
        <v>1.34</v>
      </c>
      <c r="L1583" s="40" t="str">
        <f>IF(LEFT(C1583,1)="[",MID(C1583,2,SEARCH("]",C1583)-2),IF(LEFT(C1583,1)="""",MID(C1583,2,SEARCH("""",C1583,2)-2),C1583))</f>
        <v>lançamento Onix</v>
      </c>
      <c r="M1583">
        <f>WEEKNUM(A1583,2)</f>
        <v>35</v>
      </c>
    </row>
    <row r="1584" spans="1:13" x14ac:dyDescent="0.25">
      <c r="A1584" s="1">
        <v>41539</v>
      </c>
      <c r="B1584" s="40" t="s">
        <v>9</v>
      </c>
      <c r="C1584" s="40" t="s">
        <v>310</v>
      </c>
      <c r="D1584" s="40" t="s">
        <v>219</v>
      </c>
      <c r="E1584" s="40" t="s">
        <v>10</v>
      </c>
      <c r="F1584" s="40">
        <v>0.8</v>
      </c>
      <c r="G1584" s="40">
        <v>9</v>
      </c>
      <c r="H1584" s="40">
        <v>48</v>
      </c>
      <c r="I1584" s="40">
        <v>2.54</v>
      </c>
      <c r="L1584" s="40" t="str">
        <f>IF(LEFT(C1584,1)="[",MID(C1584,2,SEARCH("]",C1584)-2),IF(LEFT(C1584,1)="""",MID(C1584,2,SEARCH("""",C1584,2)-2),C1584))</f>
        <v>lançamento Onix</v>
      </c>
      <c r="M1584">
        <f>WEEKNUM(A1584,2)</f>
        <v>38</v>
      </c>
    </row>
    <row r="1585" spans="1:13" x14ac:dyDescent="0.25">
      <c r="A1585" s="1">
        <v>41516</v>
      </c>
      <c r="B1585" s="40" t="s">
        <v>9</v>
      </c>
      <c r="C1585" s="40" t="s">
        <v>310</v>
      </c>
      <c r="D1585" s="40" t="s">
        <v>219</v>
      </c>
      <c r="E1585" s="40" t="s">
        <v>10</v>
      </c>
      <c r="F1585" s="40">
        <v>0.8</v>
      </c>
      <c r="G1585" s="40">
        <v>4</v>
      </c>
      <c r="H1585" s="40">
        <v>42</v>
      </c>
      <c r="I1585" s="40">
        <v>1.93</v>
      </c>
      <c r="L1585" s="40" t="str">
        <f>IF(LEFT(C1585,1)="[",MID(C1585,2,SEARCH("]",C1585)-2),IF(LEFT(C1585,1)="""",MID(C1585,2,SEARCH("""",C1585,2)-2),C1585))</f>
        <v>lançamento Onix</v>
      </c>
      <c r="M1585">
        <f>WEEKNUM(A1585,2)</f>
        <v>35</v>
      </c>
    </row>
    <row r="1586" spans="1:13" x14ac:dyDescent="0.25">
      <c r="A1586" s="1">
        <v>41545</v>
      </c>
      <c r="B1586" s="40" t="s">
        <v>9</v>
      </c>
      <c r="C1586" s="40" t="s">
        <v>310</v>
      </c>
      <c r="D1586" s="40" t="s">
        <v>219</v>
      </c>
      <c r="E1586" s="40" t="s">
        <v>10</v>
      </c>
      <c r="F1586" s="40">
        <v>0.8</v>
      </c>
      <c r="G1586" s="40">
        <v>8</v>
      </c>
      <c r="H1586" s="40">
        <v>48</v>
      </c>
      <c r="I1586" s="40">
        <v>2.81</v>
      </c>
      <c r="L1586" s="40" t="str">
        <f>IF(LEFT(C1586,1)="[",MID(C1586,2,SEARCH("]",C1586)-2),IF(LEFT(C1586,1)="""",MID(C1586,2,SEARCH("""",C1586,2)-2),C1586))</f>
        <v>lançamento Onix</v>
      </c>
      <c r="M1586">
        <f>WEEKNUM(A1586,2)</f>
        <v>39</v>
      </c>
    </row>
    <row r="1587" spans="1:13" x14ac:dyDescent="0.25">
      <c r="A1587" s="1">
        <v>41542</v>
      </c>
      <c r="B1587" s="40" t="s">
        <v>9</v>
      </c>
      <c r="C1587" s="40" t="s">
        <v>310</v>
      </c>
      <c r="D1587" s="40" t="s">
        <v>219</v>
      </c>
      <c r="E1587" s="40" t="s">
        <v>10</v>
      </c>
      <c r="F1587" s="40">
        <v>0.8</v>
      </c>
      <c r="G1587" s="40">
        <v>8</v>
      </c>
      <c r="H1587" s="40">
        <v>56</v>
      </c>
      <c r="I1587" s="40">
        <v>2.11</v>
      </c>
      <c r="L1587" s="40" t="str">
        <f>IF(LEFT(C1587,1)="[",MID(C1587,2,SEARCH("]",C1587)-2),IF(LEFT(C1587,1)="""",MID(C1587,2,SEARCH("""",C1587,2)-2),C1587))</f>
        <v>lançamento Onix</v>
      </c>
      <c r="M1587">
        <f>WEEKNUM(A1587,2)</f>
        <v>39</v>
      </c>
    </row>
    <row r="1588" spans="1:13" x14ac:dyDescent="0.25">
      <c r="A1588" s="1">
        <v>41531</v>
      </c>
      <c r="B1588" s="40" t="s">
        <v>9</v>
      </c>
      <c r="C1588" s="40" t="s">
        <v>310</v>
      </c>
      <c r="D1588" s="40" t="s">
        <v>219</v>
      </c>
      <c r="E1588" s="40" t="s">
        <v>10</v>
      </c>
      <c r="F1588" s="40">
        <v>0.8</v>
      </c>
      <c r="G1588" s="40">
        <v>4</v>
      </c>
      <c r="H1588" s="40">
        <v>22</v>
      </c>
      <c r="I1588" s="40">
        <v>1.56</v>
      </c>
      <c r="L1588" s="40" t="str">
        <f>IF(LEFT(C1588,1)="[",MID(C1588,2,SEARCH("]",C1588)-2),IF(LEFT(C1588,1)="""",MID(C1588,2,SEARCH("""",C1588,2)-2),C1588))</f>
        <v>lançamento Onix</v>
      </c>
      <c r="M1588">
        <f>WEEKNUM(A1588,2)</f>
        <v>37</v>
      </c>
    </row>
    <row r="1589" spans="1:13" x14ac:dyDescent="0.25">
      <c r="A1589" s="1">
        <v>41538</v>
      </c>
      <c r="B1589" s="40" t="s">
        <v>9</v>
      </c>
      <c r="C1589" s="40" t="s">
        <v>310</v>
      </c>
      <c r="D1589" s="40" t="s">
        <v>219</v>
      </c>
      <c r="E1589" s="40" t="s">
        <v>10</v>
      </c>
      <c r="F1589" s="40">
        <v>0.8</v>
      </c>
      <c r="G1589" s="40">
        <v>8</v>
      </c>
      <c r="H1589" s="40">
        <v>28</v>
      </c>
      <c r="I1589" s="40">
        <v>2.31</v>
      </c>
      <c r="L1589" s="40" t="str">
        <f>IF(LEFT(C1589,1)="[",MID(C1589,2,SEARCH("]",C1589)-2),IF(LEFT(C1589,1)="""",MID(C1589,2,SEARCH("""",C1589,2)-2),C1589))</f>
        <v>lançamento Onix</v>
      </c>
      <c r="M1589">
        <f>WEEKNUM(A1589,2)</f>
        <v>38</v>
      </c>
    </row>
    <row r="1590" spans="1:13" x14ac:dyDescent="0.25">
      <c r="A1590" s="1">
        <v>41525</v>
      </c>
      <c r="B1590" s="40" t="s">
        <v>9</v>
      </c>
      <c r="C1590" s="40" t="s">
        <v>310</v>
      </c>
      <c r="D1590" s="40" t="s">
        <v>219</v>
      </c>
      <c r="E1590" s="40" t="s">
        <v>10</v>
      </c>
      <c r="F1590" s="40">
        <v>0.8</v>
      </c>
      <c r="G1590" s="40">
        <v>4</v>
      </c>
      <c r="H1590" s="40">
        <v>51</v>
      </c>
      <c r="I1590" s="40">
        <v>0.96</v>
      </c>
      <c r="L1590" s="40" t="str">
        <f>IF(LEFT(C1590,1)="[",MID(C1590,2,SEARCH("]",C1590)-2),IF(LEFT(C1590,1)="""",MID(C1590,2,SEARCH("""",C1590,2)-2),C1590))</f>
        <v>lançamento Onix</v>
      </c>
      <c r="M1590">
        <f>WEEKNUM(A1590,2)</f>
        <v>36</v>
      </c>
    </row>
    <row r="1591" spans="1:13" x14ac:dyDescent="0.25">
      <c r="A1591" s="1">
        <v>41519</v>
      </c>
      <c r="B1591" s="40" t="s">
        <v>9</v>
      </c>
      <c r="C1591" s="40" t="s">
        <v>310</v>
      </c>
      <c r="D1591" s="40" t="s">
        <v>219</v>
      </c>
      <c r="E1591" s="40" t="s">
        <v>10</v>
      </c>
      <c r="F1591" s="40">
        <v>0.8</v>
      </c>
      <c r="G1591" s="40">
        <v>2</v>
      </c>
      <c r="H1591" s="40">
        <v>41</v>
      </c>
      <c r="I1591" s="40">
        <v>0.49</v>
      </c>
      <c r="L1591" s="40" t="str">
        <f>IF(LEFT(C1591,1)="[",MID(C1591,2,SEARCH("]",C1591)-2),IF(LEFT(C1591,1)="""",MID(C1591,2,SEARCH("""",C1591,2)-2),C1591))</f>
        <v>lançamento Onix</v>
      </c>
      <c r="M1591">
        <f>WEEKNUM(A1591,2)</f>
        <v>36</v>
      </c>
    </row>
    <row r="1592" spans="1:13" x14ac:dyDescent="0.25">
      <c r="A1592" s="1">
        <v>41530</v>
      </c>
      <c r="B1592" s="40" t="s">
        <v>9</v>
      </c>
      <c r="C1592" s="40" t="s">
        <v>310</v>
      </c>
      <c r="D1592" s="40" t="s">
        <v>219</v>
      </c>
      <c r="E1592" s="40" t="s">
        <v>10</v>
      </c>
      <c r="F1592" s="40">
        <v>0.8</v>
      </c>
      <c r="G1592" s="40">
        <v>3</v>
      </c>
      <c r="H1592" s="40">
        <v>22</v>
      </c>
      <c r="I1592" s="40">
        <v>0.92</v>
      </c>
      <c r="L1592" s="40" t="str">
        <f>IF(LEFT(C1592,1)="[",MID(C1592,2,SEARCH("]",C1592)-2),IF(LEFT(C1592,1)="""",MID(C1592,2,SEARCH("""",C1592,2)-2),C1592))</f>
        <v>lançamento Onix</v>
      </c>
      <c r="M1592">
        <f>WEEKNUM(A1592,2)</f>
        <v>37</v>
      </c>
    </row>
    <row r="1593" spans="1:13" x14ac:dyDescent="0.25">
      <c r="A1593" s="1">
        <v>41524</v>
      </c>
      <c r="B1593" s="40" t="s">
        <v>9</v>
      </c>
      <c r="C1593" s="40" t="s">
        <v>310</v>
      </c>
      <c r="D1593" s="40" t="s">
        <v>219</v>
      </c>
      <c r="E1593" s="40" t="s">
        <v>10</v>
      </c>
      <c r="F1593" s="40">
        <v>0.8</v>
      </c>
      <c r="G1593" s="40">
        <v>5</v>
      </c>
      <c r="H1593" s="40">
        <v>37</v>
      </c>
      <c r="I1593" s="40">
        <v>1.46</v>
      </c>
      <c r="L1593" s="40" t="str">
        <f>IF(LEFT(C1593,1)="[",MID(C1593,2,SEARCH("]",C1593)-2),IF(LEFT(C1593,1)="""",MID(C1593,2,SEARCH("""",C1593,2)-2),C1593))</f>
        <v>lançamento Onix</v>
      </c>
      <c r="M1593">
        <f>WEEKNUM(A1593,2)</f>
        <v>36</v>
      </c>
    </row>
    <row r="1594" spans="1:13" x14ac:dyDescent="0.25">
      <c r="A1594" s="1">
        <v>41528</v>
      </c>
      <c r="B1594" s="40" t="s">
        <v>9</v>
      </c>
      <c r="C1594" s="40" t="s">
        <v>310</v>
      </c>
      <c r="D1594" s="40" t="s">
        <v>219</v>
      </c>
      <c r="E1594" s="40" t="s">
        <v>10</v>
      </c>
      <c r="F1594" s="40">
        <v>0.8</v>
      </c>
      <c r="G1594" s="40">
        <v>3</v>
      </c>
      <c r="H1594" s="40">
        <v>20</v>
      </c>
      <c r="I1594" s="40">
        <v>0.72</v>
      </c>
      <c r="L1594" s="40" t="str">
        <f>IF(LEFT(C1594,1)="[",MID(C1594,2,SEARCH("]",C1594)-2),IF(LEFT(C1594,1)="""",MID(C1594,2,SEARCH("""",C1594,2)-2),C1594))</f>
        <v>lançamento Onix</v>
      </c>
      <c r="M1594">
        <f>WEEKNUM(A1594,2)</f>
        <v>37</v>
      </c>
    </row>
    <row r="1595" spans="1:13" x14ac:dyDescent="0.25">
      <c r="A1595" s="1">
        <v>41534</v>
      </c>
      <c r="B1595" s="40" t="s">
        <v>9</v>
      </c>
      <c r="C1595" s="40" t="s">
        <v>310</v>
      </c>
      <c r="D1595" s="40" t="s">
        <v>219</v>
      </c>
      <c r="E1595" s="40" t="s">
        <v>10</v>
      </c>
      <c r="F1595" s="40">
        <v>0.8</v>
      </c>
      <c r="G1595" s="40">
        <v>0</v>
      </c>
      <c r="H1595" s="40">
        <v>12</v>
      </c>
      <c r="I1595" s="40">
        <v>0</v>
      </c>
      <c r="L1595" s="40" t="str">
        <f>IF(LEFT(C1595,1)="[",MID(C1595,2,SEARCH("]",C1595)-2),IF(LEFT(C1595,1)="""",MID(C1595,2,SEARCH("""",C1595,2)-2),C1595))</f>
        <v>lançamento Onix</v>
      </c>
      <c r="M1595">
        <f>WEEKNUM(A1595,2)</f>
        <v>38</v>
      </c>
    </row>
    <row r="1596" spans="1:13" x14ac:dyDescent="0.25">
      <c r="A1596" s="1">
        <v>41537</v>
      </c>
      <c r="B1596" s="40" t="s">
        <v>9</v>
      </c>
      <c r="C1596" s="40" t="s">
        <v>310</v>
      </c>
      <c r="D1596" s="40" t="s">
        <v>219</v>
      </c>
      <c r="E1596" s="40" t="s">
        <v>10</v>
      </c>
      <c r="F1596" s="40">
        <v>0.8</v>
      </c>
      <c r="G1596" s="40">
        <v>4</v>
      </c>
      <c r="H1596" s="40">
        <v>23</v>
      </c>
      <c r="I1596" s="40">
        <v>0.73</v>
      </c>
      <c r="L1596" s="40" t="str">
        <f>IF(LEFT(C1596,1)="[",MID(C1596,2,SEARCH("]",C1596)-2),IF(LEFT(C1596,1)="""",MID(C1596,2,SEARCH("""",C1596,2)-2),C1596))</f>
        <v>lançamento Onix</v>
      </c>
      <c r="M1596">
        <f>WEEKNUM(A1596,2)</f>
        <v>38</v>
      </c>
    </row>
    <row r="1597" spans="1:13" x14ac:dyDescent="0.25">
      <c r="A1597" s="1">
        <v>41544</v>
      </c>
      <c r="B1597" s="40" t="s">
        <v>9</v>
      </c>
      <c r="C1597" s="40" t="s">
        <v>310</v>
      </c>
      <c r="D1597" s="40" t="s">
        <v>219</v>
      </c>
      <c r="E1597" s="40" t="s">
        <v>10</v>
      </c>
      <c r="F1597" s="40">
        <v>0.8</v>
      </c>
      <c r="G1597" s="40">
        <v>6</v>
      </c>
      <c r="H1597" s="40">
        <v>39</v>
      </c>
      <c r="I1597" s="40">
        <v>2.72</v>
      </c>
      <c r="L1597" s="40" t="str">
        <f>IF(LEFT(C1597,1)="[",MID(C1597,2,SEARCH("]",C1597)-2),IF(LEFT(C1597,1)="""",MID(C1597,2,SEARCH("""",C1597,2)-2),C1597))</f>
        <v>lançamento Onix</v>
      </c>
      <c r="M1597">
        <f>WEEKNUM(A1597,2)</f>
        <v>39</v>
      </c>
    </row>
    <row r="1598" spans="1:13" x14ac:dyDescent="0.25">
      <c r="A1598" s="1">
        <v>41515</v>
      </c>
      <c r="B1598" s="40" t="s">
        <v>9</v>
      </c>
      <c r="C1598" s="40" t="s">
        <v>310</v>
      </c>
      <c r="D1598" s="40" t="s">
        <v>219</v>
      </c>
      <c r="E1598" s="40" t="s">
        <v>10</v>
      </c>
      <c r="F1598" s="40">
        <v>0.8</v>
      </c>
      <c r="G1598" s="40">
        <v>8</v>
      </c>
      <c r="H1598" s="40">
        <v>70</v>
      </c>
      <c r="I1598" s="40">
        <v>2.04</v>
      </c>
      <c r="L1598" s="40" t="str">
        <f>IF(LEFT(C1598,1)="[",MID(C1598,2,SEARCH("]",C1598)-2),IF(LEFT(C1598,1)="""",MID(C1598,2,SEARCH("""",C1598,2)-2),C1598))</f>
        <v>lançamento Onix</v>
      </c>
      <c r="M1598">
        <f>WEEKNUM(A1598,2)</f>
        <v>35</v>
      </c>
    </row>
    <row r="1599" spans="1:13" x14ac:dyDescent="0.25">
      <c r="A1599" s="1">
        <v>41521</v>
      </c>
      <c r="B1599" s="40" t="s">
        <v>9</v>
      </c>
      <c r="C1599" s="40" t="s">
        <v>310</v>
      </c>
      <c r="D1599" s="40" t="s">
        <v>219</v>
      </c>
      <c r="E1599" s="40" t="s">
        <v>10</v>
      </c>
      <c r="F1599" s="40">
        <v>0.8</v>
      </c>
      <c r="G1599" s="40">
        <v>11</v>
      </c>
      <c r="H1599" s="40">
        <v>72</v>
      </c>
      <c r="I1599" s="40">
        <v>2.81</v>
      </c>
      <c r="L1599" s="40" t="str">
        <f>IF(LEFT(C1599,1)="[",MID(C1599,2,SEARCH("]",C1599)-2),IF(LEFT(C1599,1)="""",MID(C1599,2,SEARCH("""",C1599,2)-2),C1599))</f>
        <v>lançamento Onix</v>
      </c>
      <c r="M1599">
        <f>WEEKNUM(A1599,2)</f>
        <v>36</v>
      </c>
    </row>
    <row r="1600" spans="1:13" x14ac:dyDescent="0.25">
      <c r="A1600" s="1">
        <v>41517</v>
      </c>
      <c r="B1600" s="40" t="s">
        <v>9</v>
      </c>
      <c r="C1600" s="40" t="s">
        <v>310</v>
      </c>
      <c r="D1600" s="40" t="s">
        <v>219</v>
      </c>
      <c r="E1600" s="40" t="s">
        <v>10</v>
      </c>
      <c r="F1600" s="40">
        <v>0.8</v>
      </c>
      <c r="G1600" s="40">
        <v>14</v>
      </c>
      <c r="H1600" s="40">
        <v>59</v>
      </c>
      <c r="I1600" s="40">
        <v>3.96</v>
      </c>
      <c r="L1600" s="40" t="str">
        <f>IF(LEFT(C1600,1)="[",MID(C1600,2,SEARCH("]",C1600)-2),IF(LEFT(C1600,1)="""",MID(C1600,2,SEARCH("""",C1600,2)-2),C1600))</f>
        <v>lançamento Onix</v>
      </c>
      <c r="M1600">
        <f>WEEKNUM(A1600,2)</f>
        <v>35</v>
      </c>
    </row>
    <row r="1601" spans="1:13" x14ac:dyDescent="0.25">
      <c r="A1601" s="1">
        <v>41526</v>
      </c>
      <c r="B1601" s="40" t="s">
        <v>9</v>
      </c>
      <c r="C1601" s="40" t="s">
        <v>310</v>
      </c>
      <c r="D1601" s="40" t="s">
        <v>219</v>
      </c>
      <c r="E1601" s="40" t="s">
        <v>10</v>
      </c>
      <c r="F1601" s="40">
        <v>0.8</v>
      </c>
      <c r="G1601" s="40">
        <v>6</v>
      </c>
      <c r="H1601" s="40">
        <v>13</v>
      </c>
      <c r="I1601" s="40">
        <v>2.4500000000000002</v>
      </c>
      <c r="L1601" s="40" t="str">
        <f>IF(LEFT(C1601,1)="[",MID(C1601,2,SEARCH("]",C1601)-2),IF(LEFT(C1601,1)="""",MID(C1601,2,SEARCH("""",C1601,2)-2),C1601))</f>
        <v>lançamento Onix</v>
      </c>
      <c r="M1601">
        <f>WEEKNUM(A1601,2)</f>
        <v>37</v>
      </c>
    </row>
    <row r="1602" spans="1:13" x14ac:dyDescent="0.25">
      <c r="A1602" s="1">
        <v>41543</v>
      </c>
      <c r="B1602" s="40" t="s">
        <v>9</v>
      </c>
      <c r="C1602" s="40" t="s">
        <v>310</v>
      </c>
      <c r="D1602" s="40" t="s">
        <v>219</v>
      </c>
      <c r="E1602" s="40" t="s">
        <v>10</v>
      </c>
      <c r="F1602" s="40">
        <v>0.8</v>
      </c>
      <c r="G1602" s="40">
        <v>6</v>
      </c>
      <c r="H1602" s="40">
        <v>44</v>
      </c>
      <c r="I1602" s="40">
        <v>1.79</v>
      </c>
      <c r="L1602" s="40" t="str">
        <f>IF(LEFT(C1602,1)="[",MID(C1602,2,SEARCH("]",C1602)-2),IF(LEFT(C1602,1)="""",MID(C1602,2,SEARCH("""",C1602,2)-2),C1602))</f>
        <v>lançamento Onix</v>
      </c>
      <c r="M1602">
        <f>WEEKNUM(A1602,2)</f>
        <v>39</v>
      </c>
    </row>
    <row r="1603" spans="1:13" x14ac:dyDescent="0.25">
      <c r="A1603" s="1">
        <v>41546</v>
      </c>
      <c r="B1603" s="40" t="s">
        <v>9</v>
      </c>
      <c r="C1603" s="40" t="s">
        <v>310</v>
      </c>
      <c r="D1603" s="40" t="s">
        <v>219</v>
      </c>
      <c r="E1603" s="40" t="s">
        <v>10</v>
      </c>
      <c r="F1603" s="40">
        <v>0.8</v>
      </c>
      <c r="G1603" s="40">
        <v>4</v>
      </c>
      <c r="H1603" s="40">
        <v>44</v>
      </c>
      <c r="I1603" s="40">
        <v>0.65</v>
      </c>
      <c r="L1603" s="40" t="str">
        <f>IF(LEFT(C1603,1)="[",MID(C1603,2,SEARCH("]",C1603)-2),IF(LEFT(C1603,1)="""",MID(C1603,2,SEARCH("""",C1603,2)-2),C1603))</f>
        <v>lançamento Onix</v>
      </c>
      <c r="M1603">
        <f>WEEKNUM(A1603,2)</f>
        <v>39</v>
      </c>
    </row>
    <row r="1604" spans="1:13" x14ac:dyDescent="0.25">
      <c r="A1604" s="1">
        <v>41522</v>
      </c>
      <c r="B1604" s="40" t="s">
        <v>9</v>
      </c>
      <c r="C1604" s="40" t="s">
        <v>310</v>
      </c>
      <c r="D1604" s="40" t="s">
        <v>219</v>
      </c>
      <c r="E1604" s="40" t="s">
        <v>10</v>
      </c>
      <c r="F1604" s="40">
        <v>0.8</v>
      </c>
      <c r="G1604" s="40">
        <v>3</v>
      </c>
      <c r="H1604" s="40">
        <v>33</v>
      </c>
      <c r="I1604" s="40">
        <v>1.42</v>
      </c>
      <c r="L1604" s="40" t="str">
        <f>IF(LEFT(C1604,1)="[",MID(C1604,2,SEARCH("]",C1604)-2),IF(LEFT(C1604,1)="""",MID(C1604,2,SEARCH("""",C1604,2)-2),C1604))</f>
        <v>lançamento Onix</v>
      </c>
      <c r="M1604">
        <f>WEEKNUM(A1604,2)</f>
        <v>36</v>
      </c>
    </row>
    <row r="1605" spans="1:13" x14ac:dyDescent="0.25">
      <c r="A1605" s="1">
        <v>41541</v>
      </c>
      <c r="B1605" s="40" t="s">
        <v>9</v>
      </c>
      <c r="C1605" s="40" t="s">
        <v>310</v>
      </c>
      <c r="D1605" s="40" t="s">
        <v>219</v>
      </c>
      <c r="E1605" s="40" t="s">
        <v>10</v>
      </c>
      <c r="F1605" s="40">
        <v>0.8</v>
      </c>
      <c r="G1605" s="40">
        <v>6</v>
      </c>
      <c r="H1605" s="40">
        <v>39</v>
      </c>
      <c r="I1605" s="40">
        <v>1.7</v>
      </c>
      <c r="L1605" s="40" t="str">
        <f>IF(LEFT(C1605,1)="[",MID(C1605,2,SEARCH("]",C1605)-2),IF(LEFT(C1605,1)="""",MID(C1605,2,SEARCH("""",C1605,2)-2),C1605))</f>
        <v>lançamento Onix</v>
      </c>
      <c r="M1605">
        <f>WEEKNUM(A1605,2)</f>
        <v>39</v>
      </c>
    </row>
    <row r="1606" spans="1:13" x14ac:dyDescent="0.25">
      <c r="A1606" s="1">
        <v>41529</v>
      </c>
      <c r="B1606" s="40" t="s">
        <v>9</v>
      </c>
      <c r="C1606" s="40" t="s">
        <v>310</v>
      </c>
      <c r="D1606" s="40" t="s">
        <v>219</v>
      </c>
      <c r="E1606" s="40" t="s">
        <v>10</v>
      </c>
      <c r="F1606" s="40">
        <v>0.8</v>
      </c>
      <c r="G1606" s="40">
        <v>2</v>
      </c>
      <c r="H1606" s="40">
        <v>17</v>
      </c>
      <c r="I1606" s="40">
        <v>0.88</v>
      </c>
      <c r="L1606" s="40" t="str">
        <f>IF(LEFT(C1606,1)="[",MID(C1606,2,SEARCH("]",C1606)-2),IF(LEFT(C1606,1)="""",MID(C1606,2,SEARCH("""",C1606,2)-2),C1606))</f>
        <v>lançamento Onix</v>
      </c>
      <c r="M1606">
        <f>WEEKNUM(A1606,2)</f>
        <v>37</v>
      </c>
    </row>
    <row r="1607" spans="1:13" x14ac:dyDescent="0.25">
      <c r="A1607" s="1">
        <v>41523</v>
      </c>
      <c r="B1607" s="40" t="s">
        <v>9</v>
      </c>
      <c r="C1607" s="40" t="s">
        <v>310</v>
      </c>
      <c r="D1607" s="40" t="s">
        <v>219</v>
      </c>
      <c r="E1607" s="40" t="s">
        <v>10</v>
      </c>
      <c r="F1607" s="40">
        <v>0.8</v>
      </c>
      <c r="G1607" s="40">
        <v>8</v>
      </c>
      <c r="H1607" s="40">
        <v>33</v>
      </c>
      <c r="I1607" s="40">
        <v>3.27</v>
      </c>
      <c r="L1607" s="40" t="str">
        <f>IF(LEFT(C1607,1)="[",MID(C1607,2,SEARCH("]",C1607)-2),IF(LEFT(C1607,1)="""",MID(C1607,2,SEARCH("""",C1607,2)-2),C1607))</f>
        <v>lançamento Onix</v>
      </c>
      <c r="M1607">
        <f>WEEKNUM(A1607,2)</f>
        <v>36</v>
      </c>
    </row>
    <row r="1608" spans="1:13" x14ac:dyDescent="0.25">
      <c r="A1608" s="1">
        <v>41514</v>
      </c>
      <c r="B1608" s="40" t="s">
        <v>9</v>
      </c>
      <c r="C1608" s="40" t="s">
        <v>523</v>
      </c>
      <c r="D1608" s="40" t="s">
        <v>94</v>
      </c>
      <c r="E1608" s="40" t="s">
        <v>75</v>
      </c>
      <c r="F1608" s="40">
        <v>0.8</v>
      </c>
      <c r="G1608" s="40">
        <v>1</v>
      </c>
      <c r="H1608" s="40">
        <v>1</v>
      </c>
      <c r="I1608" s="40">
        <v>0.63</v>
      </c>
      <c r="L1608" s="40" t="str">
        <f>IF(LEFT(C1608,1)="[",MID(C1608,2,SEARCH("]",C1608)-2),IF(LEFT(C1608,1)="""",MID(C1608,2,SEARCH("""",C1608,2)-2),C1608))</f>
        <v>lançamento onix 2012</v>
      </c>
      <c r="M1608">
        <f>WEEKNUM(A1608,2)</f>
        <v>35</v>
      </c>
    </row>
    <row r="1609" spans="1:13" x14ac:dyDescent="0.25">
      <c r="A1609" s="1">
        <v>41541</v>
      </c>
      <c r="B1609" s="40" t="s">
        <v>9</v>
      </c>
      <c r="C1609" s="40" t="s">
        <v>120</v>
      </c>
      <c r="D1609" s="40" t="s">
        <v>94</v>
      </c>
      <c r="E1609" s="40" t="s">
        <v>10</v>
      </c>
      <c r="F1609" s="40">
        <v>0.8</v>
      </c>
      <c r="G1609" s="40">
        <v>0</v>
      </c>
      <c r="H1609" s="40">
        <v>1</v>
      </c>
      <c r="I1609" s="40">
        <v>0</v>
      </c>
      <c r="L1609" s="40" t="str">
        <f>IF(LEFT(C1609,1)="[",MID(C1609,2,SEARCH("]",C1609)-2),IF(LEFT(C1609,1)="""",MID(C1609,2,SEARCH("""",C1609,2)-2),C1609))</f>
        <v>lançamento onix 2013</v>
      </c>
      <c r="M1609">
        <f>WEEKNUM(A1609,2)</f>
        <v>39</v>
      </c>
    </row>
    <row r="1610" spans="1:13" x14ac:dyDescent="0.25">
      <c r="A1610" s="1">
        <v>41521</v>
      </c>
      <c r="B1610" s="40" t="s">
        <v>9</v>
      </c>
      <c r="C1610" s="40" t="s">
        <v>120</v>
      </c>
      <c r="D1610" s="40" t="s">
        <v>94</v>
      </c>
      <c r="E1610" s="40" t="s">
        <v>10</v>
      </c>
      <c r="F1610" s="40">
        <v>0.8</v>
      </c>
      <c r="G1610" s="40">
        <v>0</v>
      </c>
      <c r="H1610" s="40">
        <v>1</v>
      </c>
      <c r="I1610" s="40">
        <v>0</v>
      </c>
      <c r="L1610" s="40" t="str">
        <f>IF(LEFT(C1610,1)="[",MID(C1610,2,SEARCH("]",C1610)-2),IF(LEFT(C1610,1)="""",MID(C1610,2,SEARCH("""",C1610,2)-2),C1610))</f>
        <v>lançamento onix 2013</v>
      </c>
      <c r="M1610">
        <f>WEEKNUM(A1610,2)</f>
        <v>36</v>
      </c>
    </row>
    <row r="1611" spans="1:13" x14ac:dyDescent="0.25">
      <c r="A1611" s="1">
        <v>41518</v>
      </c>
      <c r="B1611" s="40" t="s">
        <v>9</v>
      </c>
      <c r="C1611" s="40" t="s">
        <v>120</v>
      </c>
      <c r="D1611" s="40" t="s">
        <v>94</v>
      </c>
      <c r="E1611" s="40" t="s">
        <v>10</v>
      </c>
      <c r="F1611" s="40">
        <v>0.8</v>
      </c>
      <c r="G1611" s="40">
        <v>1</v>
      </c>
      <c r="H1611" s="40">
        <v>1</v>
      </c>
      <c r="I1611" s="40">
        <v>0.8</v>
      </c>
      <c r="L1611" s="40" t="str">
        <f>IF(LEFT(C1611,1)="[",MID(C1611,2,SEARCH("]",C1611)-2),IF(LEFT(C1611,1)="""",MID(C1611,2,SEARCH("""",C1611,2)-2),C1611))</f>
        <v>lançamento onix 2013</v>
      </c>
      <c r="M1611">
        <f>WEEKNUM(A1611,2)</f>
        <v>35</v>
      </c>
    </row>
    <row r="1612" spans="1:13" x14ac:dyDescent="0.25">
      <c r="A1612" s="1">
        <v>41531</v>
      </c>
      <c r="B1612" s="40" t="s">
        <v>9</v>
      </c>
      <c r="C1612" s="40" t="s">
        <v>120</v>
      </c>
      <c r="D1612" s="40" t="s">
        <v>94</v>
      </c>
      <c r="E1612" s="40" t="s">
        <v>10</v>
      </c>
      <c r="F1612" s="40">
        <v>0.8</v>
      </c>
      <c r="G1612" s="40">
        <v>0</v>
      </c>
      <c r="H1612" s="40">
        <v>1</v>
      </c>
      <c r="I1612" s="40">
        <v>0</v>
      </c>
      <c r="L1612" s="40" t="str">
        <f>IF(LEFT(C1612,1)="[",MID(C1612,2,SEARCH("]",C1612)-2),IF(LEFT(C1612,1)="""",MID(C1612,2,SEARCH("""",C1612,2)-2),C1612))</f>
        <v>lançamento onix 2013</v>
      </c>
      <c r="M1612">
        <f>WEEKNUM(A1612,2)</f>
        <v>37</v>
      </c>
    </row>
    <row r="1613" spans="1:13" x14ac:dyDescent="0.25">
      <c r="A1613" s="1">
        <v>41519</v>
      </c>
      <c r="B1613" s="40" t="s">
        <v>9</v>
      </c>
      <c r="C1613" s="40" t="s">
        <v>120</v>
      </c>
      <c r="D1613" s="40" t="s">
        <v>94</v>
      </c>
      <c r="E1613" s="40" t="s">
        <v>10</v>
      </c>
      <c r="F1613" s="40">
        <v>0.8</v>
      </c>
      <c r="G1613" s="40">
        <v>0</v>
      </c>
      <c r="H1613" s="40">
        <v>0</v>
      </c>
      <c r="I1613" s="40">
        <v>0</v>
      </c>
      <c r="L1613" s="40" t="str">
        <f>IF(LEFT(C1613,1)="[",MID(C1613,2,SEARCH("]",C1613)-2),IF(LEFT(C1613,1)="""",MID(C1613,2,SEARCH("""",C1613,2)-2),C1613))</f>
        <v>lançamento onix 2013</v>
      </c>
      <c r="M1613">
        <f>WEEKNUM(A1613,2)</f>
        <v>36</v>
      </c>
    </row>
    <row r="1614" spans="1:13" x14ac:dyDescent="0.25">
      <c r="A1614" s="1">
        <v>41526</v>
      </c>
      <c r="B1614" s="40" t="s">
        <v>9</v>
      </c>
      <c r="C1614" s="40" t="s">
        <v>120</v>
      </c>
      <c r="D1614" s="40" t="s">
        <v>94</v>
      </c>
      <c r="E1614" s="40" t="s">
        <v>10</v>
      </c>
      <c r="F1614" s="40">
        <v>0.8</v>
      </c>
      <c r="G1614" s="40">
        <v>0</v>
      </c>
      <c r="H1614" s="40">
        <v>1</v>
      </c>
      <c r="I1614" s="40">
        <v>0</v>
      </c>
      <c r="L1614" s="40" t="str">
        <f>IF(LEFT(C1614,1)="[",MID(C1614,2,SEARCH("]",C1614)-2),IF(LEFT(C1614,1)="""",MID(C1614,2,SEARCH("""",C1614,2)-2),C1614))</f>
        <v>lançamento onix 2013</v>
      </c>
      <c r="M1614">
        <f>WEEKNUM(A1614,2)</f>
        <v>37</v>
      </c>
    </row>
    <row r="1615" spans="1:13" x14ac:dyDescent="0.25">
      <c r="A1615" s="1">
        <v>41534</v>
      </c>
      <c r="B1615" s="40" t="s">
        <v>9</v>
      </c>
      <c r="C1615" s="40" t="s">
        <v>120</v>
      </c>
      <c r="D1615" s="40" t="s">
        <v>94</v>
      </c>
      <c r="E1615" s="40" t="s">
        <v>10</v>
      </c>
      <c r="F1615" s="40">
        <v>0.8</v>
      </c>
      <c r="G1615" s="40">
        <v>0</v>
      </c>
      <c r="H1615" s="40">
        <v>0</v>
      </c>
      <c r="I1615" s="40">
        <v>0</v>
      </c>
      <c r="L1615" s="40" t="str">
        <f>IF(LEFT(C1615,1)="[",MID(C1615,2,SEARCH("]",C1615)-2),IF(LEFT(C1615,1)="""",MID(C1615,2,SEARCH("""",C1615,2)-2),C1615))</f>
        <v>lançamento onix 2013</v>
      </c>
      <c r="M1615">
        <f>WEEKNUM(A1615,2)</f>
        <v>38</v>
      </c>
    </row>
    <row r="1616" spans="1:13" x14ac:dyDescent="0.25">
      <c r="A1616" s="1">
        <v>41522</v>
      </c>
      <c r="B1616" s="40" t="s">
        <v>9</v>
      </c>
      <c r="C1616" s="40" t="s">
        <v>120</v>
      </c>
      <c r="D1616" s="40" t="s">
        <v>94</v>
      </c>
      <c r="E1616" s="40" t="s">
        <v>10</v>
      </c>
      <c r="F1616" s="40">
        <v>0.8</v>
      </c>
      <c r="G1616" s="40">
        <v>0</v>
      </c>
      <c r="H1616" s="40">
        <v>4</v>
      </c>
      <c r="I1616" s="40">
        <v>0</v>
      </c>
      <c r="L1616" s="40" t="str">
        <f>IF(LEFT(C1616,1)="[",MID(C1616,2,SEARCH("]",C1616)-2),IF(LEFT(C1616,1)="""",MID(C1616,2,SEARCH("""",C1616,2)-2),C1616))</f>
        <v>lançamento onix 2013</v>
      </c>
      <c r="M1616">
        <f>WEEKNUM(A1616,2)</f>
        <v>36</v>
      </c>
    </row>
    <row r="1617" spans="1:13" x14ac:dyDescent="0.25">
      <c r="A1617" s="1">
        <v>41539</v>
      </c>
      <c r="B1617" s="40" t="s">
        <v>9</v>
      </c>
      <c r="C1617" s="40" t="s">
        <v>120</v>
      </c>
      <c r="D1617" s="40" t="s">
        <v>94</v>
      </c>
      <c r="E1617" s="40" t="s">
        <v>10</v>
      </c>
      <c r="F1617" s="40">
        <v>0.8</v>
      </c>
      <c r="G1617" s="40">
        <v>0</v>
      </c>
      <c r="H1617" s="40">
        <v>2</v>
      </c>
      <c r="I1617" s="40">
        <v>0</v>
      </c>
      <c r="L1617" s="40" t="str">
        <f>IF(LEFT(C1617,1)="[",MID(C1617,2,SEARCH("]",C1617)-2),IF(LEFT(C1617,1)="""",MID(C1617,2,SEARCH("""",C1617,2)-2),C1617))</f>
        <v>lançamento onix 2013</v>
      </c>
      <c r="M1617">
        <f>WEEKNUM(A1617,2)</f>
        <v>38</v>
      </c>
    </row>
    <row r="1618" spans="1:13" x14ac:dyDescent="0.25">
      <c r="A1618" s="1">
        <v>41540</v>
      </c>
      <c r="B1618" s="40" t="s">
        <v>9</v>
      </c>
      <c r="C1618" s="40" t="s">
        <v>120</v>
      </c>
      <c r="D1618" s="40" t="s">
        <v>94</v>
      </c>
      <c r="E1618" s="40" t="s">
        <v>10</v>
      </c>
      <c r="F1618" s="40">
        <v>0.8</v>
      </c>
      <c r="G1618" s="40">
        <v>0</v>
      </c>
      <c r="H1618" s="40">
        <v>0</v>
      </c>
      <c r="I1618" s="40">
        <v>0</v>
      </c>
      <c r="L1618" s="40" t="str">
        <f>IF(LEFT(C1618,1)="[",MID(C1618,2,SEARCH("]",C1618)-2),IF(LEFT(C1618,1)="""",MID(C1618,2,SEARCH("""",C1618,2)-2),C1618))</f>
        <v>lançamento onix 2013</v>
      </c>
      <c r="M1618">
        <f>WEEKNUM(A1618,2)</f>
        <v>39</v>
      </c>
    </row>
    <row r="1619" spans="1:13" x14ac:dyDescent="0.25">
      <c r="A1619" s="1">
        <v>41530</v>
      </c>
      <c r="B1619" s="40" t="s">
        <v>9</v>
      </c>
      <c r="C1619" s="40" t="s">
        <v>120</v>
      </c>
      <c r="D1619" s="40" t="s">
        <v>94</v>
      </c>
      <c r="E1619" s="40" t="s">
        <v>10</v>
      </c>
      <c r="F1619" s="40">
        <v>0.8</v>
      </c>
      <c r="G1619" s="40">
        <v>0</v>
      </c>
      <c r="H1619" s="40">
        <v>1</v>
      </c>
      <c r="I1619" s="40">
        <v>0</v>
      </c>
      <c r="L1619" s="40" t="str">
        <f>IF(LEFT(C1619,1)="[",MID(C1619,2,SEARCH("]",C1619)-2),IF(LEFT(C1619,1)="""",MID(C1619,2,SEARCH("""",C1619,2)-2),C1619))</f>
        <v>lançamento onix 2013</v>
      </c>
      <c r="M1619">
        <f>WEEKNUM(A1619,2)</f>
        <v>37</v>
      </c>
    </row>
    <row r="1620" spans="1:13" x14ac:dyDescent="0.25">
      <c r="A1620" s="1">
        <v>41524</v>
      </c>
      <c r="B1620" s="40" t="s">
        <v>9</v>
      </c>
      <c r="C1620" s="40" t="s">
        <v>120</v>
      </c>
      <c r="D1620" s="40" t="s">
        <v>94</v>
      </c>
      <c r="E1620" s="40" t="s">
        <v>10</v>
      </c>
      <c r="F1620" s="40">
        <v>0.8</v>
      </c>
      <c r="G1620" s="40">
        <v>0</v>
      </c>
      <c r="H1620" s="40">
        <v>2</v>
      </c>
      <c r="I1620" s="40">
        <v>0</v>
      </c>
      <c r="L1620" s="40" t="str">
        <f>IF(LEFT(C1620,1)="[",MID(C1620,2,SEARCH("]",C1620)-2),IF(LEFT(C1620,1)="""",MID(C1620,2,SEARCH("""",C1620,2)-2),C1620))</f>
        <v>lançamento onix 2013</v>
      </c>
      <c r="M1620">
        <f>WEEKNUM(A1620,2)</f>
        <v>36</v>
      </c>
    </row>
    <row r="1621" spans="1:13" x14ac:dyDescent="0.25">
      <c r="A1621" s="1">
        <v>41514</v>
      </c>
      <c r="B1621" s="40" t="s">
        <v>9</v>
      </c>
      <c r="C1621" s="40" t="s">
        <v>120</v>
      </c>
      <c r="D1621" s="40" t="s">
        <v>94</v>
      </c>
      <c r="E1621" s="40" t="s">
        <v>10</v>
      </c>
      <c r="F1621" s="40">
        <v>0.8</v>
      </c>
      <c r="G1621" s="40">
        <v>0</v>
      </c>
      <c r="H1621" s="40">
        <v>1</v>
      </c>
      <c r="I1621" s="40">
        <v>0</v>
      </c>
      <c r="L1621" s="40" t="str">
        <f>IF(LEFT(C1621,1)="[",MID(C1621,2,SEARCH("]",C1621)-2),IF(LEFT(C1621,1)="""",MID(C1621,2,SEARCH("""",C1621,2)-2),C1621))</f>
        <v>lançamento onix 2013</v>
      </c>
      <c r="M1621">
        <f>WEEKNUM(A1621,2)</f>
        <v>35</v>
      </c>
    </row>
    <row r="1622" spans="1:13" x14ac:dyDescent="0.25">
      <c r="A1622" s="1">
        <v>41515</v>
      </c>
      <c r="B1622" s="40" t="s">
        <v>9</v>
      </c>
      <c r="C1622" s="40" t="s">
        <v>120</v>
      </c>
      <c r="D1622" s="40" t="s">
        <v>94</v>
      </c>
      <c r="E1622" s="40" t="s">
        <v>10</v>
      </c>
      <c r="F1622" s="40">
        <v>0.8</v>
      </c>
      <c r="G1622" s="40">
        <v>3</v>
      </c>
      <c r="H1622" s="40">
        <v>3</v>
      </c>
      <c r="I1622" s="40">
        <v>0.33</v>
      </c>
      <c r="L1622" s="40" t="str">
        <f>IF(LEFT(C1622,1)="[",MID(C1622,2,SEARCH("]",C1622)-2),IF(LEFT(C1622,1)="""",MID(C1622,2,SEARCH("""",C1622,2)-2),C1622))</f>
        <v>lançamento onix 2013</v>
      </c>
      <c r="M1622">
        <f>WEEKNUM(A1622,2)</f>
        <v>35</v>
      </c>
    </row>
    <row r="1623" spans="1:13" x14ac:dyDescent="0.25">
      <c r="A1623" s="1">
        <v>41516</v>
      </c>
      <c r="B1623" s="40" t="s">
        <v>9</v>
      </c>
      <c r="C1623" s="40" t="s">
        <v>120</v>
      </c>
      <c r="D1623" s="40" t="s">
        <v>94</v>
      </c>
      <c r="E1623" s="40" t="s">
        <v>10</v>
      </c>
      <c r="F1623" s="40">
        <v>0.8</v>
      </c>
      <c r="G1623" s="40">
        <v>0</v>
      </c>
      <c r="H1623" s="40">
        <v>2</v>
      </c>
      <c r="I1623" s="40">
        <v>0</v>
      </c>
      <c r="L1623" s="40" t="str">
        <f>IF(LEFT(C1623,1)="[",MID(C1623,2,SEARCH("]",C1623)-2),IF(LEFT(C1623,1)="""",MID(C1623,2,SEARCH("""",C1623,2)-2),C1623))</f>
        <v>lançamento onix 2013</v>
      </c>
      <c r="M1623">
        <f>WEEKNUM(A1623,2)</f>
        <v>35</v>
      </c>
    </row>
    <row r="1624" spans="1:13" x14ac:dyDescent="0.25">
      <c r="A1624" s="1">
        <v>41532</v>
      </c>
      <c r="B1624" s="40" t="s">
        <v>9</v>
      </c>
      <c r="C1624" s="40" t="s">
        <v>120</v>
      </c>
      <c r="D1624" s="40" t="s">
        <v>94</v>
      </c>
      <c r="E1624" s="40" t="s">
        <v>10</v>
      </c>
      <c r="F1624" s="40">
        <v>0.8</v>
      </c>
      <c r="G1624" s="40">
        <v>0</v>
      </c>
      <c r="H1624" s="40">
        <v>2</v>
      </c>
      <c r="I1624" s="40">
        <v>0</v>
      </c>
      <c r="L1624" s="40" t="str">
        <f>IF(LEFT(C1624,1)="[",MID(C1624,2,SEARCH("]",C1624)-2),IF(LEFT(C1624,1)="""",MID(C1624,2,SEARCH("""",C1624,2)-2),C1624))</f>
        <v>lançamento onix 2013</v>
      </c>
      <c r="M1624">
        <f>WEEKNUM(A1624,2)</f>
        <v>37</v>
      </c>
    </row>
    <row r="1625" spans="1:13" x14ac:dyDescent="0.25">
      <c r="A1625" s="1">
        <v>41528</v>
      </c>
      <c r="B1625" s="40" t="s">
        <v>9</v>
      </c>
      <c r="C1625" s="40" t="s">
        <v>120</v>
      </c>
      <c r="D1625" s="40" t="s">
        <v>94</v>
      </c>
      <c r="E1625" s="40" t="s">
        <v>10</v>
      </c>
      <c r="F1625" s="40">
        <v>0.8</v>
      </c>
      <c r="G1625" s="40">
        <v>0</v>
      </c>
      <c r="H1625" s="40">
        <v>1</v>
      </c>
      <c r="I1625" s="40">
        <v>0</v>
      </c>
      <c r="L1625" s="40" t="str">
        <f>IF(LEFT(C1625,1)="[",MID(C1625,2,SEARCH("]",C1625)-2),IF(LEFT(C1625,1)="""",MID(C1625,2,SEARCH("""",C1625,2)-2),C1625))</f>
        <v>lançamento onix 2013</v>
      </c>
      <c r="M1625">
        <f>WEEKNUM(A1625,2)</f>
        <v>37</v>
      </c>
    </row>
    <row r="1626" spans="1:13" x14ac:dyDescent="0.25">
      <c r="A1626" s="1">
        <v>41544</v>
      </c>
      <c r="B1626" s="40" t="s">
        <v>9</v>
      </c>
      <c r="C1626" s="40" t="s">
        <v>120</v>
      </c>
      <c r="D1626" s="40" t="s">
        <v>94</v>
      </c>
      <c r="E1626" s="40" t="s">
        <v>10</v>
      </c>
      <c r="F1626" s="40">
        <v>0.8</v>
      </c>
      <c r="G1626" s="40">
        <v>0</v>
      </c>
      <c r="H1626" s="40">
        <v>1</v>
      </c>
      <c r="I1626" s="40">
        <v>0</v>
      </c>
      <c r="L1626" s="40" t="str">
        <f>IF(LEFT(C1626,1)="[",MID(C1626,2,SEARCH("]",C1626)-2),IF(LEFT(C1626,1)="""",MID(C1626,2,SEARCH("""",C1626,2)-2),C1626))</f>
        <v>lançamento onix 2013</v>
      </c>
      <c r="M1626">
        <f>WEEKNUM(A1626,2)</f>
        <v>39</v>
      </c>
    </row>
    <row r="1627" spans="1:13" x14ac:dyDescent="0.25">
      <c r="A1627" s="1">
        <v>41543</v>
      </c>
      <c r="B1627" s="40" t="s">
        <v>9</v>
      </c>
      <c r="C1627" s="40" t="s">
        <v>120</v>
      </c>
      <c r="D1627" s="40" t="s">
        <v>94</v>
      </c>
      <c r="E1627" s="40" t="s">
        <v>10</v>
      </c>
      <c r="F1627" s="40">
        <v>0.8</v>
      </c>
      <c r="G1627" s="40">
        <v>0</v>
      </c>
      <c r="H1627" s="40">
        <v>1</v>
      </c>
      <c r="I1627" s="40">
        <v>0</v>
      </c>
      <c r="L1627" s="40" t="str">
        <f>IF(LEFT(C1627,1)="[",MID(C1627,2,SEARCH("]",C1627)-2),IF(LEFT(C1627,1)="""",MID(C1627,2,SEARCH("""",C1627,2)-2),C1627))</f>
        <v>lançamento onix 2013</v>
      </c>
      <c r="M1627">
        <f>WEEKNUM(A1627,2)</f>
        <v>39</v>
      </c>
    </row>
    <row r="1628" spans="1:13" x14ac:dyDescent="0.25">
      <c r="A1628" s="1">
        <v>41529</v>
      </c>
      <c r="B1628" s="40" t="s">
        <v>9</v>
      </c>
      <c r="C1628" s="40" t="s">
        <v>120</v>
      </c>
      <c r="D1628" s="40" t="s">
        <v>94</v>
      </c>
      <c r="E1628" s="40" t="s">
        <v>10</v>
      </c>
      <c r="F1628" s="40">
        <v>0.8</v>
      </c>
      <c r="G1628" s="40">
        <v>0</v>
      </c>
      <c r="H1628" s="40">
        <v>1</v>
      </c>
      <c r="I1628" s="40">
        <v>0</v>
      </c>
      <c r="L1628" s="40" t="str">
        <f>IF(LEFT(C1628,1)="[",MID(C1628,2,SEARCH("]",C1628)-2),IF(LEFT(C1628,1)="""",MID(C1628,2,SEARCH("""",C1628,2)-2),C1628))</f>
        <v>lançamento onix 2013</v>
      </c>
      <c r="M1628">
        <f>WEEKNUM(A1628,2)</f>
        <v>37</v>
      </c>
    </row>
    <row r="1629" spans="1:13" x14ac:dyDescent="0.25">
      <c r="A1629" s="1">
        <v>41525</v>
      </c>
      <c r="B1629" s="40" t="s">
        <v>9</v>
      </c>
      <c r="C1629" s="40" t="s">
        <v>120</v>
      </c>
      <c r="D1629" s="40" t="s">
        <v>94</v>
      </c>
      <c r="E1629" s="40" t="s">
        <v>10</v>
      </c>
      <c r="F1629" s="40">
        <v>0.8</v>
      </c>
      <c r="G1629" s="40">
        <v>0</v>
      </c>
      <c r="H1629" s="40">
        <v>2</v>
      </c>
      <c r="I1629" s="40">
        <v>0</v>
      </c>
      <c r="L1629" s="40" t="str">
        <f>IF(LEFT(C1629,1)="[",MID(C1629,2,SEARCH("]",C1629)-2),IF(LEFT(C1629,1)="""",MID(C1629,2,SEARCH("""",C1629,2)-2),C1629))</f>
        <v>lançamento onix 2013</v>
      </c>
      <c r="M1629">
        <f>WEEKNUM(A1629,2)</f>
        <v>36</v>
      </c>
    </row>
    <row r="1630" spans="1:13" x14ac:dyDescent="0.25">
      <c r="A1630" s="1">
        <v>41522</v>
      </c>
      <c r="B1630" s="40" t="s">
        <v>9</v>
      </c>
      <c r="C1630" s="40" t="s">
        <v>359</v>
      </c>
      <c r="D1630" s="40" t="s">
        <v>94</v>
      </c>
      <c r="E1630" s="40" t="s">
        <v>10</v>
      </c>
      <c r="F1630" s="40">
        <v>0.8</v>
      </c>
      <c r="G1630" s="40">
        <v>0</v>
      </c>
      <c r="H1630" s="40">
        <v>0</v>
      </c>
      <c r="I1630" s="40">
        <v>0</v>
      </c>
      <c r="L1630" s="40" t="str">
        <f>IF(LEFT(C1630,1)="[",MID(C1630,2,SEARCH("]",C1630)-2),IF(LEFT(C1630,1)="""",MID(C1630,2,SEARCH("""",C1630,2)-2),C1630))</f>
        <v>lançamento onix 2014</v>
      </c>
      <c r="M1630">
        <f>WEEKNUM(A1630,2)</f>
        <v>36</v>
      </c>
    </row>
    <row r="1631" spans="1:13" x14ac:dyDescent="0.25">
      <c r="A1631" s="1">
        <v>41514</v>
      </c>
      <c r="B1631" s="40" t="s">
        <v>9</v>
      </c>
      <c r="C1631" s="40" t="s">
        <v>359</v>
      </c>
      <c r="D1631" s="40" t="s">
        <v>94</v>
      </c>
      <c r="E1631" s="40" t="s">
        <v>10</v>
      </c>
      <c r="F1631" s="40">
        <v>0.8</v>
      </c>
      <c r="G1631" s="40">
        <v>0</v>
      </c>
      <c r="H1631" s="40">
        <v>1</v>
      </c>
      <c r="I1631" s="40">
        <v>0</v>
      </c>
      <c r="L1631" s="40" t="str">
        <f>IF(LEFT(C1631,1)="[",MID(C1631,2,SEARCH("]",C1631)-2),IF(LEFT(C1631,1)="""",MID(C1631,2,SEARCH("""",C1631,2)-2),C1631))</f>
        <v>lançamento onix 2014</v>
      </c>
      <c r="M1631">
        <f>WEEKNUM(A1631,2)</f>
        <v>35</v>
      </c>
    </row>
    <row r="1632" spans="1:13" x14ac:dyDescent="0.25">
      <c r="A1632" s="1">
        <v>41533</v>
      </c>
      <c r="B1632" s="40" t="s">
        <v>9</v>
      </c>
      <c r="C1632" s="40" t="s">
        <v>359</v>
      </c>
      <c r="D1632" s="40" t="s">
        <v>94</v>
      </c>
      <c r="E1632" s="40" t="s">
        <v>10</v>
      </c>
      <c r="F1632" s="40">
        <v>0.8</v>
      </c>
      <c r="G1632" s="40">
        <v>1</v>
      </c>
      <c r="H1632" s="40">
        <v>5</v>
      </c>
      <c r="I1632" s="40">
        <v>0.15</v>
      </c>
      <c r="L1632" s="40" t="str">
        <f>IF(LEFT(C1632,1)="[",MID(C1632,2,SEARCH("]",C1632)-2),IF(LEFT(C1632,1)="""",MID(C1632,2,SEARCH("""",C1632,2)-2),C1632))</f>
        <v>lançamento onix 2014</v>
      </c>
      <c r="M1632">
        <f>WEEKNUM(A1632,2)</f>
        <v>38</v>
      </c>
    </row>
    <row r="1633" spans="1:13" x14ac:dyDescent="0.25">
      <c r="A1633" s="1">
        <v>41535</v>
      </c>
      <c r="B1633" s="40" t="s">
        <v>9</v>
      </c>
      <c r="C1633" s="40" t="s">
        <v>359</v>
      </c>
      <c r="D1633" s="40" t="s">
        <v>94</v>
      </c>
      <c r="E1633" s="40" t="s">
        <v>10</v>
      </c>
      <c r="F1633" s="40">
        <v>0.8</v>
      </c>
      <c r="G1633" s="40">
        <v>0</v>
      </c>
      <c r="H1633" s="40">
        <v>3</v>
      </c>
      <c r="I1633" s="40">
        <v>0</v>
      </c>
      <c r="L1633" s="40" t="str">
        <f>IF(LEFT(C1633,1)="[",MID(C1633,2,SEARCH("]",C1633)-2),IF(LEFT(C1633,1)="""",MID(C1633,2,SEARCH("""",C1633,2)-2),C1633))</f>
        <v>lançamento onix 2014</v>
      </c>
      <c r="M1633">
        <f>WEEKNUM(A1633,2)</f>
        <v>38</v>
      </c>
    </row>
    <row r="1634" spans="1:13" x14ac:dyDescent="0.25">
      <c r="A1634" s="1">
        <v>41536</v>
      </c>
      <c r="B1634" s="40" t="s">
        <v>9</v>
      </c>
      <c r="C1634" s="40" t="s">
        <v>359</v>
      </c>
      <c r="D1634" s="40" t="s">
        <v>94</v>
      </c>
      <c r="E1634" s="40" t="s">
        <v>10</v>
      </c>
      <c r="F1634" s="40">
        <v>0.8</v>
      </c>
      <c r="G1634" s="40">
        <v>0</v>
      </c>
      <c r="H1634" s="40">
        <v>1</v>
      </c>
      <c r="I1634" s="40">
        <v>0</v>
      </c>
      <c r="L1634" s="40" t="str">
        <f>IF(LEFT(C1634,1)="[",MID(C1634,2,SEARCH("]",C1634)-2),IF(LEFT(C1634,1)="""",MID(C1634,2,SEARCH("""",C1634,2)-2),C1634))</f>
        <v>lançamento onix 2014</v>
      </c>
      <c r="M1634">
        <f>WEEKNUM(A1634,2)</f>
        <v>38</v>
      </c>
    </row>
    <row r="1635" spans="1:13" x14ac:dyDescent="0.25">
      <c r="A1635" s="1">
        <v>41537</v>
      </c>
      <c r="B1635" s="40" t="s">
        <v>9</v>
      </c>
      <c r="C1635" s="40" t="s">
        <v>359</v>
      </c>
      <c r="D1635" s="40" t="s">
        <v>94</v>
      </c>
      <c r="E1635" s="40" t="s">
        <v>10</v>
      </c>
      <c r="F1635" s="40">
        <v>0.8</v>
      </c>
      <c r="G1635" s="40">
        <v>0</v>
      </c>
      <c r="H1635" s="40">
        <v>1</v>
      </c>
      <c r="I1635" s="40">
        <v>0</v>
      </c>
      <c r="L1635" s="40" t="str">
        <f>IF(LEFT(C1635,1)="[",MID(C1635,2,SEARCH("]",C1635)-2),IF(LEFT(C1635,1)="""",MID(C1635,2,SEARCH("""",C1635,2)-2),C1635))</f>
        <v>lançamento onix 2014</v>
      </c>
      <c r="M1635">
        <f>WEEKNUM(A1635,2)</f>
        <v>38</v>
      </c>
    </row>
    <row r="1636" spans="1:13" x14ac:dyDescent="0.25">
      <c r="A1636" s="1">
        <v>41543</v>
      </c>
      <c r="B1636" s="40" t="s">
        <v>9</v>
      </c>
      <c r="C1636" s="40" t="s">
        <v>359</v>
      </c>
      <c r="D1636" s="40" t="s">
        <v>94</v>
      </c>
      <c r="E1636" s="40" t="s">
        <v>10</v>
      </c>
      <c r="F1636" s="40">
        <v>0.8</v>
      </c>
      <c r="G1636" s="40">
        <v>0</v>
      </c>
      <c r="H1636" s="40">
        <v>1</v>
      </c>
      <c r="I1636" s="40">
        <v>0</v>
      </c>
      <c r="L1636" s="40" t="str">
        <f>IF(LEFT(C1636,1)="[",MID(C1636,2,SEARCH("]",C1636)-2),IF(LEFT(C1636,1)="""",MID(C1636,2,SEARCH("""",C1636,2)-2),C1636))</f>
        <v>lançamento onix 2014</v>
      </c>
      <c r="M1636">
        <f>WEEKNUM(A1636,2)</f>
        <v>39</v>
      </c>
    </row>
    <row r="1637" spans="1:13" x14ac:dyDescent="0.25">
      <c r="A1637" s="1">
        <v>41545</v>
      </c>
      <c r="B1637" s="40" t="s">
        <v>9</v>
      </c>
      <c r="C1637" s="40" t="s">
        <v>359</v>
      </c>
      <c r="D1637" s="40" t="s">
        <v>94</v>
      </c>
      <c r="E1637" s="40" t="s">
        <v>10</v>
      </c>
      <c r="F1637" s="40">
        <v>0.8</v>
      </c>
      <c r="G1637" s="40">
        <v>0</v>
      </c>
      <c r="H1637" s="40">
        <v>1</v>
      </c>
      <c r="I1637" s="40">
        <v>0</v>
      </c>
      <c r="L1637" s="40" t="str">
        <f>IF(LEFT(C1637,1)="[",MID(C1637,2,SEARCH("]",C1637)-2),IF(LEFT(C1637,1)="""",MID(C1637,2,SEARCH("""",C1637,2)-2),C1637))</f>
        <v>lançamento onix 2014</v>
      </c>
      <c r="M1637">
        <f>WEEKNUM(A1637,2)</f>
        <v>39</v>
      </c>
    </row>
    <row r="1638" spans="1:13" x14ac:dyDescent="0.25">
      <c r="A1638" s="1">
        <v>41518</v>
      </c>
      <c r="B1638" s="40" t="s">
        <v>9</v>
      </c>
      <c r="C1638" s="40" t="s">
        <v>359</v>
      </c>
      <c r="D1638" s="40" t="s">
        <v>94</v>
      </c>
      <c r="E1638" s="40" t="s">
        <v>10</v>
      </c>
      <c r="F1638" s="40">
        <v>0.8</v>
      </c>
      <c r="G1638" s="40">
        <v>0</v>
      </c>
      <c r="H1638" s="40">
        <v>0</v>
      </c>
      <c r="I1638" s="40">
        <v>0</v>
      </c>
      <c r="L1638" s="40" t="str">
        <f>IF(LEFT(C1638,1)="[",MID(C1638,2,SEARCH("]",C1638)-2),IF(LEFT(C1638,1)="""",MID(C1638,2,SEARCH("""",C1638,2)-2),C1638))</f>
        <v>lançamento onix 2014</v>
      </c>
      <c r="M1638">
        <f>WEEKNUM(A1638,2)</f>
        <v>35</v>
      </c>
    </row>
    <row r="1639" spans="1:13" x14ac:dyDescent="0.25">
      <c r="A1639" s="1">
        <v>41544</v>
      </c>
      <c r="B1639" s="40" t="s">
        <v>9</v>
      </c>
      <c r="C1639" s="40" t="s">
        <v>359</v>
      </c>
      <c r="D1639" s="40" t="s">
        <v>94</v>
      </c>
      <c r="E1639" s="40" t="s">
        <v>10</v>
      </c>
      <c r="F1639" s="40">
        <v>0.8</v>
      </c>
      <c r="G1639" s="40">
        <v>0</v>
      </c>
      <c r="H1639" s="40">
        <v>6</v>
      </c>
      <c r="I1639" s="40">
        <v>0</v>
      </c>
      <c r="L1639" s="40" t="str">
        <f>IF(LEFT(C1639,1)="[",MID(C1639,2,SEARCH("]",C1639)-2),IF(LEFT(C1639,1)="""",MID(C1639,2,SEARCH("""",C1639,2)-2),C1639))</f>
        <v>lançamento onix 2014</v>
      </c>
      <c r="M1639">
        <f>WEEKNUM(A1639,2)</f>
        <v>39</v>
      </c>
    </row>
    <row r="1640" spans="1:13" x14ac:dyDescent="0.25">
      <c r="A1640" s="1">
        <v>41521</v>
      </c>
      <c r="B1640" s="40" t="s">
        <v>9</v>
      </c>
      <c r="C1640" s="40" t="s">
        <v>359</v>
      </c>
      <c r="D1640" s="40" t="s">
        <v>94</v>
      </c>
      <c r="E1640" s="40" t="s">
        <v>10</v>
      </c>
      <c r="F1640" s="40">
        <v>0.8</v>
      </c>
      <c r="G1640" s="40">
        <v>1</v>
      </c>
      <c r="H1640" s="40">
        <v>2</v>
      </c>
      <c r="I1640" s="40">
        <v>0.36</v>
      </c>
      <c r="L1640" s="40" t="str">
        <f>IF(LEFT(C1640,1)="[",MID(C1640,2,SEARCH("]",C1640)-2),IF(LEFT(C1640,1)="""",MID(C1640,2,SEARCH("""",C1640,2)-2),C1640))</f>
        <v>lançamento onix 2014</v>
      </c>
      <c r="M1640">
        <f>WEEKNUM(A1640,2)</f>
        <v>36</v>
      </c>
    </row>
    <row r="1641" spans="1:13" x14ac:dyDescent="0.25">
      <c r="A1641" s="1">
        <v>41541</v>
      </c>
      <c r="B1641" s="40" t="s">
        <v>9</v>
      </c>
      <c r="C1641" s="40" t="s">
        <v>359</v>
      </c>
      <c r="D1641" s="40" t="s">
        <v>94</v>
      </c>
      <c r="E1641" s="40" t="s">
        <v>10</v>
      </c>
      <c r="F1641" s="40">
        <v>0.8</v>
      </c>
      <c r="G1641" s="40">
        <v>0</v>
      </c>
      <c r="H1641" s="40">
        <v>1</v>
      </c>
      <c r="I1641" s="40">
        <v>0</v>
      </c>
      <c r="L1641" s="40" t="str">
        <f>IF(LEFT(C1641,1)="[",MID(C1641,2,SEARCH("]",C1641)-2),IF(LEFT(C1641,1)="""",MID(C1641,2,SEARCH("""",C1641,2)-2),C1641))</f>
        <v>lançamento onix 2014</v>
      </c>
      <c r="M1641">
        <f>WEEKNUM(A1641,2)</f>
        <v>39</v>
      </c>
    </row>
    <row r="1642" spans="1:13" x14ac:dyDescent="0.25">
      <c r="A1642" s="1">
        <v>41540</v>
      </c>
      <c r="B1642" s="40" t="s">
        <v>9</v>
      </c>
      <c r="C1642" s="40" t="s">
        <v>359</v>
      </c>
      <c r="D1642" s="40" t="s">
        <v>94</v>
      </c>
      <c r="E1642" s="40" t="s">
        <v>10</v>
      </c>
      <c r="F1642" s="40">
        <v>0.8</v>
      </c>
      <c r="G1642" s="40">
        <v>0</v>
      </c>
      <c r="H1642" s="40">
        <v>1</v>
      </c>
      <c r="I1642" s="40">
        <v>0</v>
      </c>
      <c r="L1642" s="40" t="str">
        <f>IF(LEFT(C1642,1)="[",MID(C1642,2,SEARCH("]",C1642)-2),IF(LEFT(C1642,1)="""",MID(C1642,2,SEARCH("""",C1642,2)-2),C1642))</f>
        <v>lançamento onix 2014</v>
      </c>
      <c r="M1642">
        <f>WEEKNUM(A1642,2)</f>
        <v>39</v>
      </c>
    </row>
    <row r="1643" spans="1:13" x14ac:dyDescent="0.25">
      <c r="A1643" s="1">
        <v>41524</v>
      </c>
      <c r="B1643" s="40" t="s">
        <v>9</v>
      </c>
      <c r="C1643" s="40" t="s">
        <v>359</v>
      </c>
      <c r="D1643" s="40" t="s">
        <v>94</v>
      </c>
      <c r="E1643" s="40" t="s">
        <v>10</v>
      </c>
      <c r="F1643" s="40">
        <v>0.8</v>
      </c>
      <c r="G1643" s="40">
        <v>1</v>
      </c>
      <c r="H1643" s="40">
        <v>2</v>
      </c>
      <c r="I1643" s="40">
        <v>0.18</v>
      </c>
      <c r="L1643" s="40" t="str">
        <f>IF(LEFT(C1643,1)="[",MID(C1643,2,SEARCH("]",C1643)-2),IF(LEFT(C1643,1)="""",MID(C1643,2,SEARCH("""",C1643,2)-2),C1643))</f>
        <v>lançamento onix 2014</v>
      </c>
      <c r="M1643">
        <f>WEEKNUM(A1643,2)</f>
        <v>36</v>
      </c>
    </row>
    <row r="1644" spans="1:13" x14ac:dyDescent="0.25">
      <c r="A1644" s="1">
        <v>41530</v>
      </c>
      <c r="B1644" s="40" t="s">
        <v>9</v>
      </c>
      <c r="C1644" s="40" t="s">
        <v>359</v>
      </c>
      <c r="D1644" s="40" t="s">
        <v>94</v>
      </c>
      <c r="E1644" s="40" t="s">
        <v>10</v>
      </c>
      <c r="F1644" s="40">
        <v>0.8</v>
      </c>
      <c r="G1644" s="40">
        <v>0</v>
      </c>
      <c r="H1644" s="40">
        <v>2</v>
      </c>
      <c r="I1644" s="40">
        <v>0</v>
      </c>
      <c r="L1644" s="40" t="str">
        <f>IF(LEFT(C1644,1)="[",MID(C1644,2,SEARCH("]",C1644)-2),IF(LEFT(C1644,1)="""",MID(C1644,2,SEARCH("""",C1644,2)-2),C1644))</f>
        <v>lançamento onix 2014</v>
      </c>
      <c r="M1644">
        <f>WEEKNUM(A1644,2)</f>
        <v>37</v>
      </c>
    </row>
    <row r="1645" spans="1:13" x14ac:dyDescent="0.25">
      <c r="A1645" s="1">
        <v>41542</v>
      </c>
      <c r="B1645" s="40" t="s">
        <v>9</v>
      </c>
      <c r="C1645" s="40" t="s">
        <v>359</v>
      </c>
      <c r="D1645" s="40" t="s">
        <v>94</v>
      </c>
      <c r="E1645" s="40" t="s">
        <v>10</v>
      </c>
      <c r="F1645" s="40">
        <v>0.8</v>
      </c>
      <c r="G1645" s="40">
        <v>0</v>
      </c>
      <c r="H1645" s="40">
        <v>2</v>
      </c>
      <c r="I1645" s="40">
        <v>0</v>
      </c>
      <c r="L1645" s="40" t="str">
        <f>IF(LEFT(C1645,1)="[",MID(C1645,2,SEARCH("]",C1645)-2),IF(LEFT(C1645,1)="""",MID(C1645,2,SEARCH("""",C1645,2)-2),C1645))</f>
        <v>lançamento onix 2014</v>
      </c>
      <c r="M1645">
        <f>WEEKNUM(A1645,2)</f>
        <v>39</v>
      </c>
    </row>
    <row r="1646" spans="1:13" x14ac:dyDescent="0.25">
      <c r="A1646" s="1">
        <v>41528</v>
      </c>
      <c r="B1646" s="40" t="s">
        <v>9</v>
      </c>
      <c r="C1646" s="40" t="s">
        <v>359</v>
      </c>
      <c r="D1646" s="40" t="s">
        <v>94</v>
      </c>
      <c r="E1646" s="40" t="s">
        <v>10</v>
      </c>
      <c r="F1646" s="40">
        <v>0.8</v>
      </c>
      <c r="G1646" s="40">
        <v>0</v>
      </c>
      <c r="H1646" s="40">
        <v>2</v>
      </c>
      <c r="I1646" s="40">
        <v>0</v>
      </c>
      <c r="L1646" s="40" t="str">
        <f>IF(LEFT(C1646,1)="[",MID(C1646,2,SEARCH("]",C1646)-2),IF(LEFT(C1646,1)="""",MID(C1646,2,SEARCH("""",C1646,2)-2),C1646))</f>
        <v>lançamento onix 2014</v>
      </c>
      <c r="M1646">
        <f>WEEKNUM(A1646,2)</f>
        <v>37</v>
      </c>
    </row>
    <row r="1647" spans="1:13" x14ac:dyDescent="0.25">
      <c r="A1647" s="1">
        <v>41546</v>
      </c>
      <c r="B1647" s="40" t="s">
        <v>9</v>
      </c>
      <c r="C1647" s="40" t="s">
        <v>359</v>
      </c>
      <c r="D1647" s="40" t="s">
        <v>94</v>
      </c>
      <c r="E1647" s="40" t="s">
        <v>10</v>
      </c>
      <c r="F1647" s="40">
        <v>0.8</v>
      </c>
      <c r="G1647" s="40">
        <v>0</v>
      </c>
      <c r="H1647" s="40">
        <v>1</v>
      </c>
      <c r="I1647" s="40">
        <v>0</v>
      </c>
      <c r="L1647" s="40" t="str">
        <f>IF(LEFT(C1647,1)="[",MID(C1647,2,SEARCH("]",C1647)-2),IF(LEFT(C1647,1)="""",MID(C1647,2,SEARCH("""",C1647,2)-2),C1647))</f>
        <v>lançamento onix 2014</v>
      </c>
      <c r="M1647">
        <f>WEEKNUM(A1647,2)</f>
        <v>39</v>
      </c>
    </row>
    <row r="1648" spans="1:13" x14ac:dyDescent="0.25">
      <c r="A1648" s="1">
        <v>41527</v>
      </c>
      <c r="B1648" s="40" t="s">
        <v>9</v>
      </c>
      <c r="C1648" s="40" t="s">
        <v>359</v>
      </c>
      <c r="D1648" s="40" t="s">
        <v>94</v>
      </c>
      <c r="E1648" s="40" t="s">
        <v>10</v>
      </c>
      <c r="F1648" s="40">
        <v>0.8</v>
      </c>
      <c r="G1648" s="40">
        <v>0</v>
      </c>
      <c r="H1648" s="40">
        <v>2</v>
      </c>
      <c r="I1648" s="40">
        <v>0</v>
      </c>
      <c r="L1648" s="40" t="str">
        <f>IF(LEFT(C1648,1)="[",MID(C1648,2,SEARCH("]",C1648)-2),IF(LEFT(C1648,1)="""",MID(C1648,2,SEARCH("""",C1648,2)-2),C1648))</f>
        <v>lançamento onix 2014</v>
      </c>
      <c r="M1648">
        <f>WEEKNUM(A1648,2)</f>
        <v>37</v>
      </c>
    </row>
    <row r="1649" spans="1:13" x14ac:dyDescent="0.25">
      <c r="A1649" s="1">
        <v>41525</v>
      </c>
      <c r="B1649" s="40" t="s">
        <v>9</v>
      </c>
      <c r="C1649" s="40" t="s">
        <v>359</v>
      </c>
      <c r="D1649" s="40" t="s">
        <v>94</v>
      </c>
      <c r="E1649" s="40" t="s">
        <v>10</v>
      </c>
      <c r="F1649" s="40">
        <v>0.8</v>
      </c>
      <c r="G1649" s="40">
        <v>0</v>
      </c>
      <c r="H1649" s="40">
        <v>4</v>
      </c>
      <c r="I1649" s="40">
        <v>0</v>
      </c>
      <c r="L1649" s="40" t="str">
        <f>IF(LEFT(C1649,1)="[",MID(C1649,2,SEARCH("]",C1649)-2),IF(LEFT(C1649,1)="""",MID(C1649,2,SEARCH("""",C1649,2)-2),C1649))</f>
        <v>lançamento onix 2014</v>
      </c>
      <c r="M1649">
        <f>WEEKNUM(A1649,2)</f>
        <v>36</v>
      </c>
    </row>
    <row r="1650" spans="1:13" x14ac:dyDescent="0.25">
      <c r="A1650" s="1">
        <v>41517</v>
      </c>
      <c r="B1650" s="40" t="s">
        <v>9</v>
      </c>
      <c r="C1650" s="40" t="s">
        <v>359</v>
      </c>
      <c r="D1650" s="40" t="s">
        <v>94</v>
      </c>
      <c r="E1650" s="40" t="s">
        <v>10</v>
      </c>
      <c r="F1650" s="40">
        <v>0.8</v>
      </c>
      <c r="G1650" s="40">
        <v>0</v>
      </c>
      <c r="H1650" s="40">
        <v>1</v>
      </c>
      <c r="I1650" s="40">
        <v>0</v>
      </c>
      <c r="L1650" s="40" t="str">
        <f>IF(LEFT(C1650,1)="[",MID(C1650,2,SEARCH("]",C1650)-2),IF(LEFT(C1650,1)="""",MID(C1650,2,SEARCH("""",C1650,2)-2),C1650))</f>
        <v>lançamento onix 2014</v>
      </c>
      <c r="M1650">
        <f>WEEKNUM(A1650,2)</f>
        <v>35</v>
      </c>
    </row>
    <row r="1651" spans="1:13" x14ac:dyDescent="0.25">
      <c r="A1651" s="1">
        <v>41520</v>
      </c>
      <c r="B1651" s="40" t="s">
        <v>9</v>
      </c>
      <c r="C1651" s="40" t="s">
        <v>359</v>
      </c>
      <c r="D1651" s="40" t="s">
        <v>94</v>
      </c>
      <c r="E1651" s="40" t="s">
        <v>10</v>
      </c>
      <c r="F1651" s="40">
        <v>0.8</v>
      </c>
      <c r="G1651" s="40">
        <v>0</v>
      </c>
      <c r="H1651" s="40">
        <v>2</v>
      </c>
      <c r="I1651" s="40">
        <v>0</v>
      </c>
      <c r="L1651" s="40" t="str">
        <f>IF(LEFT(C1651,1)="[",MID(C1651,2,SEARCH("]",C1651)-2),IF(LEFT(C1651,1)="""",MID(C1651,2,SEARCH("""",C1651,2)-2),C1651))</f>
        <v>lançamento onix 2014</v>
      </c>
      <c r="M1651">
        <f>WEEKNUM(A1651,2)</f>
        <v>36</v>
      </c>
    </row>
    <row r="1652" spans="1:13" x14ac:dyDescent="0.25">
      <c r="A1652" s="1">
        <v>41519</v>
      </c>
      <c r="B1652" s="40" t="s">
        <v>9</v>
      </c>
      <c r="C1652" s="40" t="s">
        <v>359</v>
      </c>
      <c r="D1652" s="40" t="s">
        <v>94</v>
      </c>
      <c r="E1652" s="40" t="s">
        <v>10</v>
      </c>
      <c r="F1652" s="40">
        <v>0.8</v>
      </c>
      <c r="G1652" s="40">
        <v>0</v>
      </c>
      <c r="H1652" s="40">
        <v>1</v>
      </c>
      <c r="I1652" s="40">
        <v>0</v>
      </c>
      <c r="L1652" s="40" t="str">
        <f>IF(LEFT(C1652,1)="[",MID(C1652,2,SEARCH("]",C1652)-2),IF(LEFT(C1652,1)="""",MID(C1652,2,SEARCH("""",C1652,2)-2),C1652))</f>
        <v>lançamento onix 2014</v>
      </c>
      <c r="M1652">
        <f>WEEKNUM(A1652,2)</f>
        <v>36</v>
      </c>
    </row>
    <row r="1653" spans="1:13" x14ac:dyDescent="0.25">
      <c r="A1653" s="1">
        <v>41523</v>
      </c>
      <c r="B1653" s="40" t="s">
        <v>9</v>
      </c>
      <c r="C1653" s="40" t="s">
        <v>359</v>
      </c>
      <c r="D1653" s="40" t="s">
        <v>94</v>
      </c>
      <c r="E1653" s="40" t="s">
        <v>10</v>
      </c>
      <c r="F1653" s="40">
        <v>0.8</v>
      </c>
      <c r="G1653" s="40">
        <v>0</v>
      </c>
      <c r="H1653" s="40">
        <v>1</v>
      </c>
      <c r="I1653" s="40">
        <v>0</v>
      </c>
      <c r="L1653" s="40" t="str">
        <f>IF(LEFT(C1653,1)="[",MID(C1653,2,SEARCH("]",C1653)-2),IF(LEFT(C1653,1)="""",MID(C1653,2,SEARCH("""",C1653,2)-2),C1653))</f>
        <v>lançamento onix 2014</v>
      </c>
      <c r="M1653">
        <f>WEEKNUM(A1653,2)</f>
        <v>36</v>
      </c>
    </row>
    <row r="1654" spans="1:13" x14ac:dyDescent="0.25">
      <c r="A1654" s="1">
        <v>41534</v>
      </c>
      <c r="B1654" s="40" t="s">
        <v>9</v>
      </c>
      <c r="C1654" s="40" t="s">
        <v>359</v>
      </c>
      <c r="D1654" s="40" t="s">
        <v>94</v>
      </c>
      <c r="E1654" s="40" t="s">
        <v>10</v>
      </c>
      <c r="F1654" s="40">
        <v>0.8</v>
      </c>
      <c r="G1654" s="40">
        <v>0</v>
      </c>
      <c r="H1654" s="40">
        <v>3</v>
      </c>
      <c r="I1654" s="40">
        <v>0</v>
      </c>
      <c r="L1654" s="40" t="str">
        <f>IF(LEFT(C1654,1)="[",MID(C1654,2,SEARCH("]",C1654)-2),IF(LEFT(C1654,1)="""",MID(C1654,2,SEARCH("""",C1654,2)-2),C1654))</f>
        <v>lançamento onix 2014</v>
      </c>
      <c r="M1654">
        <f>WEEKNUM(A1654,2)</f>
        <v>38</v>
      </c>
    </row>
    <row r="1655" spans="1:13" x14ac:dyDescent="0.25">
      <c r="A1655" s="1">
        <v>41523</v>
      </c>
      <c r="B1655" s="40" t="s">
        <v>9</v>
      </c>
      <c r="C1655" s="40" t="s">
        <v>218</v>
      </c>
      <c r="D1655" s="40" t="s">
        <v>219</v>
      </c>
      <c r="E1655" s="40" t="s">
        <v>10</v>
      </c>
      <c r="F1655" s="40">
        <v>0.8</v>
      </c>
      <c r="G1655" s="40">
        <v>0</v>
      </c>
      <c r="H1655" s="40">
        <v>7</v>
      </c>
      <c r="I1655" s="40">
        <v>0</v>
      </c>
      <c r="L1655" s="40" t="str">
        <f>IF(LEFT(C1655,1)="[",MID(C1655,2,SEARCH("]",C1655)-2),IF(LEFT(C1655,1)="""",MID(C1655,2,SEARCH("""",C1655,2)-2),C1655))</f>
        <v>lançamentos Onix</v>
      </c>
      <c r="M1655">
        <f>WEEKNUM(A1655,2)</f>
        <v>36</v>
      </c>
    </row>
    <row r="1656" spans="1:13" x14ac:dyDescent="0.25">
      <c r="A1656" s="1">
        <v>41540</v>
      </c>
      <c r="B1656" s="40" t="s">
        <v>9</v>
      </c>
      <c r="C1656" s="40" t="s">
        <v>218</v>
      </c>
      <c r="D1656" s="40" t="s">
        <v>219</v>
      </c>
      <c r="E1656" s="40" t="s">
        <v>10</v>
      </c>
      <c r="F1656" s="40">
        <v>0.8</v>
      </c>
      <c r="G1656" s="40">
        <v>0</v>
      </c>
      <c r="H1656" s="40">
        <v>8</v>
      </c>
      <c r="I1656" s="40">
        <v>0</v>
      </c>
      <c r="L1656" s="40" t="str">
        <f>IF(LEFT(C1656,1)="[",MID(C1656,2,SEARCH("]",C1656)-2),IF(LEFT(C1656,1)="""",MID(C1656,2,SEARCH("""",C1656,2)-2),C1656))</f>
        <v>lançamentos Onix</v>
      </c>
      <c r="M1656">
        <f>WEEKNUM(A1656,2)</f>
        <v>39</v>
      </c>
    </row>
    <row r="1657" spans="1:13" x14ac:dyDescent="0.25">
      <c r="A1657" s="1">
        <v>41539</v>
      </c>
      <c r="B1657" s="40" t="s">
        <v>9</v>
      </c>
      <c r="C1657" s="40" t="s">
        <v>218</v>
      </c>
      <c r="D1657" s="40" t="s">
        <v>219</v>
      </c>
      <c r="E1657" s="40" t="s">
        <v>10</v>
      </c>
      <c r="F1657" s="40">
        <v>0.8</v>
      </c>
      <c r="G1657" s="40">
        <v>0</v>
      </c>
      <c r="H1657" s="40">
        <v>4</v>
      </c>
      <c r="I1657" s="40">
        <v>0</v>
      </c>
      <c r="L1657" s="40" t="str">
        <f>IF(LEFT(C1657,1)="[",MID(C1657,2,SEARCH("]",C1657)-2),IF(LEFT(C1657,1)="""",MID(C1657,2,SEARCH("""",C1657,2)-2),C1657))</f>
        <v>lançamentos Onix</v>
      </c>
      <c r="M1657">
        <f>WEEKNUM(A1657,2)</f>
        <v>38</v>
      </c>
    </row>
    <row r="1658" spans="1:13" x14ac:dyDescent="0.25">
      <c r="A1658" s="1">
        <v>41536</v>
      </c>
      <c r="B1658" s="40" t="s">
        <v>9</v>
      </c>
      <c r="C1658" s="40" t="s">
        <v>218</v>
      </c>
      <c r="D1658" s="40" t="s">
        <v>219</v>
      </c>
      <c r="E1658" s="40" t="s">
        <v>10</v>
      </c>
      <c r="F1658" s="40">
        <v>0.8</v>
      </c>
      <c r="G1658" s="40">
        <v>0</v>
      </c>
      <c r="H1658" s="40">
        <v>3</v>
      </c>
      <c r="I1658" s="40">
        <v>0</v>
      </c>
      <c r="L1658" s="40" t="str">
        <f>IF(LEFT(C1658,1)="[",MID(C1658,2,SEARCH("]",C1658)-2),IF(LEFT(C1658,1)="""",MID(C1658,2,SEARCH("""",C1658,2)-2),C1658))</f>
        <v>lançamentos Onix</v>
      </c>
      <c r="M1658">
        <f>WEEKNUM(A1658,2)</f>
        <v>38</v>
      </c>
    </row>
    <row r="1659" spans="1:13" x14ac:dyDescent="0.25">
      <c r="A1659" s="1">
        <v>41544</v>
      </c>
      <c r="B1659" s="40" t="s">
        <v>9</v>
      </c>
      <c r="C1659" s="40" t="s">
        <v>218</v>
      </c>
      <c r="D1659" s="40" t="s">
        <v>219</v>
      </c>
      <c r="E1659" s="40" t="s">
        <v>10</v>
      </c>
      <c r="F1659" s="40">
        <v>0.8</v>
      </c>
      <c r="G1659" s="40">
        <v>0</v>
      </c>
      <c r="H1659" s="40">
        <v>4</v>
      </c>
      <c r="I1659" s="40">
        <v>0</v>
      </c>
      <c r="L1659" s="40" t="str">
        <f>IF(LEFT(C1659,1)="[",MID(C1659,2,SEARCH("]",C1659)-2),IF(LEFT(C1659,1)="""",MID(C1659,2,SEARCH("""",C1659,2)-2),C1659))</f>
        <v>lançamentos Onix</v>
      </c>
      <c r="M1659">
        <f>WEEKNUM(A1659,2)</f>
        <v>39</v>
      </c>
    </row>
    <row r="1660" spans="1:13" x14ac:dyDescent="0.25">
      <c r="A1660" s="1">
        <v>41537</v>
      </c>
      <c r="B1660" s="40" t="s">
        <v>9</v>
      </c>
      <c r="C1660" s="40" t="s">
        <v>218</v>
      </c>
      <c r="D1660" s="40" t="s">
        <v>219</v>
      </c>
      <c r="E1660" s="40" t="s">
        <v>10</v>
      </c>
      <c r="F1660" s="40">
        <v>0.8</v>
      </c>
      <c r="G1660" s="40">
        <v>0</v>
      </c>
      <c r="H1660" s="40">
        <v>6</v>
      </c>
      <c r="I1660" s="40">
        <v>0</v>
      </c>
      <c r="L1660" s="40" t="str">
        <f>IF(LEFT(C1660,1)="[",MID(C1660,2,SEARCH("]",C1660)-2),IF(LEFT(C1660,1)="""",MID(C1660,2,SEARCH("""",C1660,2)-2),C1660))</f>
        <v>lançamentos Onix</v>
      </c>
      <c r="M1660">
        <f>WEEKNUM(A1660,2)</f>
        <v>38</v>
      </c>
    </row>
    <row r="1661" spans="1:13" x14ac:dyDescent="0.25">
      <c r="A1661" s="1">
        <v>41538</v>
      </c>
      <c r="B1661" s="40" t="s">
        <v>9</v>
      </c>
      <c r="C1661" s="40" t="s">
        <v>218</v>
      </c>
      <c r="D1661" s="40" t="s">
        <v>219</v>
      </c>
      <c r="E1661" s="40" t="s">
        <v>10</v>
      </c>
      <c r="F1661" s="40">
        <v>0.8</v>
      </c>
      <c r="G1661" s="40">
        <v>1</v>
      </c>
      <c r="H1661" s="40">
        <v>4</v>
      </c>
      <c r="I1661" s="40">
        <v>0.48</v>
      </c>
      <c r="L1661" s="40" t="str">
        <f>IF(LEFT(C1661,1)="[",MID(C1661,2,SEARCH("]",C1661)-2),IF(LEFT(C1661,1)="""",MID(C1661,2,SEARCH("""",C1661,2)-2),C1661))</f>
        <v>lançamentos Onix</v>
      </c>
      <c r="M1661">
        <f>WEEKNUM(A1661,2)</f>
        <v>38</v>
      </c>
    </row>
    <row r="1662" spans="1:13" x14ac:dyDescent="0.25">
      <c r="A1662" s="1">
        <v>41532</v>
      </c>
      <c r="B1662" s="40" t="s">
        <v>9</v>
      </c>
      <c r="C1662" s="40" t="s">
        <v>218</v>
      </c>
      <c r="D1662" s="40" t="s">
        <v>219</v>
      </c>
      <c r="E1662" s="40" t="s">
        <v>10</v>
      </c>
      <c r="F1662" s="40">
        <v>0.8</v>
      </c>
      <c r="G1662" s="40">
        <v>1</v>
      </c>
      <c r="H1662" s="40">
        <v>7</v>
      </c>
      <c r="I1662" s="40">
        <v>0.13</v>
      </c>
      <c r="L1662" s="40" t="str">
        <f>IF(LEFT(C1662,1)="[",MID(C1662,2,SEARCH("]",C1662)-2),IF(LEFT(C1662,1)="""",MID(C1662,2,SEARCH("""",C1662,2)-2),C1662))</f>
        <v>lançamentos Onix</v>
      </c>
      <c r="M1662">
        <f>WEEKNUM(A1662,2)</f>
        <v>37</v>
      </c>
    </row>
    <row r="1663" spans="1:13" x14ac:dyDescent="0.25">
      <c r="A1663" s="1">
        <v>41516</v>
      </c>
      <c r="B1663" s="40" t="s">
        <v>9</v>
      </c>
      <c r="C1663" s="40" t="s">
        <v>218</v>
      </c>
      <c r="D1663" s="40" t="s">
        <v>219</v>
      </c>
      <c r="E1663" s="40" t="s">
        <v>10</v>
      </c>
      <c r="F1663" s="40">
        <v>0.8</v>
      </c>
      <c r="G1663" s="40">
        <v>1</v>
      </c>
      <c r="H1663" s="40">
        <v>10</v>
      </c>
      <c r="I1663" s="40">
        <v>0.38</v>
      </c>
      <c r="L1663" s="40" t="str">
        <f>IF(LEFT(C1663,1)="[",MID(C1663,2,SEARCH("]",C1663)-2),IF(LEFT(C1663,1)="""",MID(C1663,2,SEARCH("""",C1663,2)-2),C1663))</f>
        <v>lançamentos Onix</v>
      </c>
      <c r="M1663">
        <f>WEEKNUM(A1663,2)</f>
        <v>35</v>
      </c>
    </row>
    <row r="1664" spans="1:13" x14ac:dyDescent="0.25">
      <c r="A1664" s="1">
        <v>41520</v>
      </c>
      <c r="B1664" s="40" t="s">
        <v>9</v>
      </c>
      <c r="C1664" s="40" t="s">
        <v>218</v>
      </c>
      <c r="D1664" s="40" t="s">
        <v>219</v>
      </c>
      <c r="E1664" s="40" t="s">
        <v>10</v>
      </c>
      <c r="F1664" s="40">
        <v>0.8</v>
      </c>
      <c r="G1664" s="40">
        <v>2</v>
      </c>
      <c r="H1664" s="40">
        <v>7</v>
      </c>
      <c r="I1664" s="40">
        <v>0.48</v>
      </c>
      <c r="L1664" s="40" t="str">
        <f>IF(LEFT(C1664,1)="[",MID(C1664,2,SEARCH("]",C1664)-2),IF(LEFT(C1664,1)="""",MID(C1664,2,SEARCH("""",C1664,2)-2),C1664))</f>
        <v>lançamentos Onix</v>
      </c>
      <c r="M1664">
        <f>WEEKNUM(A1664,2)</f>
        <v>36</v>
      </c>
    </row>
    <row r="1665" spans="1:13" x14ac:dyDescent="0.25">
      <c r="A1665" s="1">
        <v>41542</v>
      </c>
      <c r="B1665" s="40" t="s">
        <v>9</v>
      </c>
      <c r="C1665" s="40" t="s">
        <v>218</v>
      </c>
      <c r="D1665" s="40" t="s">
        <v>219</v>
      </c>
      <c r="E1665" s="40" t="s">
        <v>10</v>
      </c>
      <c r="F1665" s="40">
        <v>0.8</v>
      </c>
      <c r="G1665" s="40">
        <v>0</v>
      </c>
      <c r="H1665" s="40">
        <v>3</v>
      </c>
      <c r="I1665" s="40">
        <v>0</v>
      </c>
      <c r="L1665" s="40" t="str">
        <f>IF(LEFT(C1665,1)="[",MID(C1665,2,SEARCH("]",C1665)-2),IF(LEFT(C1665,1)="""",MID(C1665,2,SEARCH("""",C1665,2)-2),C1665))</f>
        <v>lançamentos Onix</v>
      </c>
      <c r="M1665">
        <f>WEEKNUM(A1665,2)</f>
        <v>39</v>
      </c>
    </row>
    <row r="1666" spans="1:13" x14ac:dyDescent="0.25">
      <c r="A1666" s="1">
        <v>41531</v>
      </c>
      <c r="B1666" s="40" t="s">
        <v>9</v>
      </c>
      <c r="C1666" s="40" t="s">
        <v>218</v>
      </c>
      <c r="D1666" s="40" t="s">
        <v>219</v>
      </c>
      <c r="E1666" s="40" t="s">
        <v>10</v>
      </c>
      <c r="F1666" s="40">
        <v>0.8</v>
      </c>
      <c r="G1666" s="40">
        <v>0</v>
      </c>
      <c r="H1666" s="40">
        <v>3</v>
      </c>
      <c r="I1666" s="40">
        <v>0</v>
      </c>
      <c r="L1666" s="40" t="str">
        <f>IF(LEFT(C1666,1)="[",MID(C1666,2,SEARCH("]",C1666)-2),IF(LEFT(C1666,1)="""",MID(C1666,2,SEARCH("""",C1666,2)-2),C1666))</f>
        <v>lançamentos Onix</v>
      </c>
      <c r="M1666">
        <f>WEEKNUM(A1666,2)</f>
        <v>37</v>
      </c>
    </row>
    <row r="1667" spans="1:13" x14ac:dyDescent="0.25">
      <c r="A1667" s="1">
        <v>41522</v>
      </c>
      <c r="B1667" s="40" t="s">
        <v>9</v>
      </c>
      <c r="C1667" s="40" t="s">
        <v>218</v>
      </c>
      <c r="D1667" s="40" t="s">
        <v>219</v>
      </c>
      <c r="E1667" s="40" t="s">
        <v>10</v>
      </c>
      <c r="F1667" s="40">
        <v>0.8</v>
      </c>
      <c r="G1667" s="40">
        <v>1</v>
      </c>
      <c r="H1667" s="40">
        <v>6</v>
      </c>
      <c r="I1667" s="40">
        <v>0.38</v>
      </c>
      <c r="L1667" s="40" t="str">
        <f>IF(LEFT(C1667,1)="[",MID(C1667,2,SEARCH("]",C1667)-2),IF(LEFT(C1667,1)="""",MID(C1667,2,SEARCH("""",C1667,2)-2),C1667))</f>
        <v>lançamentos Onix</v>
      </c>
      <c r="M1667">
        <f>WEEKNUM(A1667,2)</f>
        <v>36</v>
      </c>
    </row>
    <row r="1668" spans="1:13" x14ac:dyDescent="0.25">
      <c r="A1668" s="1">
        <v>41527</v>
      </c>
      <c r="B1668" s="40" t="s">
        <v>9</v>
      </c>
      <c r="C1668" s="40" t="s">
        <v>218</v>
      </c>
      <c r="D1668" s="40" t="s">
        <v>219</v>
      </c>
      <c r="E1668" s="40" t="s">
        <v>10</v>
      </c>
      <c r="F1668" s="40">
        <v>0.8</v>
      </c>
      <c r="G1668" s="40">
        <v>0</v>
      </c>
      <c r="H1668" s="40">
        <v>5</v>
      </c>
      <c r="I1668" s="40">
        <v>0</v>
      </c>
      <c r="L1668" s="40" t="str">
        <f>IF(LEFT(C1668,1)="[",MID(C1668,2,SEARCH("]",C1668)-2),IF(LEFT(C1668,1)="""",MID(C1668,2,SEARCH("""",C1668,2)-2),C1668))</f>
        <v>lançamentos Onix</v>
      </c>
      <c r="M1668">
        <f>WEEKNUM(A1668,2)</f>
        <v>37</v>
      </c>
    </row>
    <row r="1669" spans="1:13" x14ac:dyDescent="0.25">
      <c r="A1669" s="1">
        <v>41534</v>
      </c>
      <c r="B1669" s="40" t="s">
        <v>9</v>
      </c>
      <c r="C1669" s="40" t="s">
        <v>218</v>
      </c>
      <c r="D1669" s="40" t="s">
        <v>219</v>
      </c>
      <c r="E1669" s="40" t="s">
        <v>10</v>
      </c>
      <c r="F1669" s="40">
        <v>0.8</v>
      </c>
      <c r="G1669" s="40">
        <v>0</v>
      </c>
      <c r="H1669" s="40">
        <v>0</v>
      </c>
      <c r="I1669" s="40">
        <v>0</v>
      </c>
      <c r="L1669" s="40" t="str">
        <f>IF(LEFT(C1669,1)="[",MID(C1669,2,SEARCH("]",C1669)-2),IF(LEFT(C1669,1)="""",MID(C1669,2,SEARCH("""",C1669,2)-2),C1669))</f>
        <v>lançamentos Onix</v>
      </c>
      <c r="M1669">
        <f>WEEKNUM(A1669,2)</f>
        <v>38</v>
      </c>
    </row>
    <row r="1670" spans="1:13" x14ac:dyDescent="0.25">
      <c r="A1670" s="1">
        <v>41524</v>
      </c>
      <c r="B1670" s="40" t="s">
        <v>9</v>
      </c>
      <c r="C1670" s="40" t="s">
        <v>218</v>
      </c>
      <c r="D1670" s="40" t="s">
        <v>219</v>
      </c>
      <c r="E1670" s="40" t="s">
        <v>10</v>
      </c>
      <c r="F1670" s="40">
        <v>0.8</v>
      </c>
      <c r="G1670" s="40">
        <v>0</v>
      </c>
      <c r="H1670" s="40">
        <v>6</v>
      </c>
      <c r="I1670" s="40">
        <v>0</v>
      </c>
      <c r="L1670" s="40" t="str">
        <f>IF(LEFT(C1670,1)="[",MID(C1670,2,SEARCH("]",C1670)-2),IF(LEFT(C1670,1)="""",MID(C1670,2,SEARCH("""",C1670,2)-2),C1670))</f>
        <v>lançamentos Onix</v>
      </c>
      <c r="M1670">
        <f>WEEKNUM(A1670,2)</f>
        <v>36</v>
      </c>
    </row>
    <row r="1671" spans="1:13" x14ac:dyDescent="0.25">
      <c r="A1671" s="1">
        <v>41530</v>
      </c>
      <c r="B1671" s="40" t="s">
        <v>9</v>
      </c>
      <c r="C1671" s="40" t="s">
        <v>218</v>
      </c>
      <c r="D1671" s="40" t="s">
        <v>219</v>
      </c>
      <c r="E1671" s="40" t="s">
        <v>10</v>
      </c>
      <c r="F1671" s="40">
        <v>0.8</v>
      </c>
      <c r="G1671" s="40">
        <v>3</v>
      </c>
      <c r="H1671" s="40">
        <v>8</v>
      </c>
      <c r="I1671" s="40">
        <v>1.54</v>
      </c>
      <c r="L1671" s="40" t="str">
        <f>IF(LEFT(C1671,1)="[",MID(C1671,2,SEARCH("]",C1671)-2),IF(LEFT(C1671,1)="""",MID(C1671,2,SEARCH("""",C1671,2)-2),C1671))</f>
        <v>lançamentos Onix</v>
      </c>
      <c r="M1671">
        <f>WEEKNUM(A1671,2)</f>
        <v>37</v>
      </c>
    </row>
    <row r="1672" spans="1:13" x14ac:dyDescent="0.25">
      <c r="A1672" s="1">
        <v>41545</v>
      </c>
      <c r="B1672" s="40" t="s">
        <v>9</v>
      </c>
      <c r="C1672" s="40" t="s">
        <v>218</v>
      </c>
      <c r="D1672" s="40" t="s">
        <v>219</v>
      </c>
      <c r="E1672" s="40" t="s">
        <v>10</v>
      </c>
      <c r="F1672" s="40">
        <v>0.8</v>
      </c>
      <c r="G1672" s="40">
        <v>1</v>
      </c>
      <c r="H1672" s="40">
        <v>7</v>
      </c>
      <c r="I1672" s="40">
        <v>0.73</v>
      </c>
      <c r="L1672" s="40" t="str">
        <f>IF(LEFT(C1672,1)="[",MID(C1672,2,SEARCH("]",C1672)-2),IF(LEFT(C1672,1)="""",MID(C1672,2,SEARCH("""",C1672,2)-2),C1672))</f>
        <v>lançamentos Onix</v>
      </c>
      <c r="M1672">
        <f>WEEKNUM(A1672,2)</f>
        <v>39</v>
      </c>
    </row>
    <row r="1673" spans="1:13" x14ac:dyDescent="0.25">
      <c r="A1673" s="1">
        <v>41529</v>
      </c>
      <c r="B1673" s="40" t="s">
        <v>9</v>
      </c>
      <c r="C1673" s="40" t="s">
        <v>218</v>
      </c>
      <c r="D1673" s="40" t="s">
        <v>219</v>
      </c>
      <c r="E1673" s="40" t="s">
        <v>10</v>
      </c>
      <c r="F1673" s="40">
        <v>0.8</v>
      </c>
      <c r="G1673" s="40">
        <v>1</v>
      </c>
      <c r="H1673" s="40">
        <v>9</v>
      </c>
      <c r="I1673" s="40">
        <v>0.69</v>
      </c>
      <c r="L1673" s="40" t="str">
        <f>IF(LEFT(C1673,1)="[",MID(C1673,2,SEARCH("]",C1673)-2),IF(LEFT(C1673,1)="""",MID(C1673,2,SEARCH("""",C1673,2)-2),C1673))</f>
        <v>lançamentos Onix</v>
      </c>
      <c r="M1673">
        <f>WEEKNUM(A1673,2)</f>
        <v>37</v>
      </c>
    </row>
    <row r="1674" spans="1:13" x14ac:dyDescent="0.25">
      <c r="A1674" s="1">
        <v>41517</v>
      </c>
      <c r="B1674" s="40" t="s">
        <v>9</v>
      </c>
      <c r="C1674" s="40" t="s">
        <v>218</v>
      </c>
      <c r="D1674" s="40" t="s">
        <v>219</v>
      </c>
      <c r="E1674" s="40" t="s">
        <v>10</v>
      </c>
      <c r="F1674" s="40">
        <v>0.8</v>
      </c>
      <c r="G1674" s="40">
        <v>1</v>
      </c>
      <c r="H1674" s="40">
        <v>6</v>
      </c>
      <c r="I1674" s="40">
        <v>0.32</v>
      </c>
      <c r="L1674" s="40" t="str">
        <f>IF(LEFT(C1674,1)="[",MID(C1674,2,SEARCH("]",C1674)-2),IF(LEFT(C1674,1)="""",MID(C1674,2,SEARCH("""",C1674,2)-2),C1674))</f>
        <v>lançamentos Onix</v>
      </c>
      <c r="M1674">
        <f>WEEKNUM(A1674,2)</f>
        <v>35</v>
      </c>
    </row>
    <row r="1675" spans="1:13" x14ac:dyDescent="0.25">
      <c r="A1675" s="1">
        <v>41533</v>
      </c>
      <c r="B1675" s="40" t="s">
        <v>9</v>
      </c>
      <c r="C1675" s="40" t="s">
        <v>218</v>
      </c>
      <c r="D1675" s="40" t="s">
        <v>219</v>
      </c>
      <c r="E1675" s="40" t="s">
        <v>10</v>
      </c>
      <c r="F1675" s="40">
        <v>0.8</v>
      </c>
      <c r="G1675" s="40">
        <v>0</v>
      </c>
      <c r="H1675" s="40">
        <v>3</v>
      </c>
      <c r="I1675" s="40">
        <v>0</v>
      </c>
      <c r="L1675" s="40" t="str">
        <f>IF(LEFT(C1675,1)="[",MID(C1675,2,SEARCH("]",C1675)-2),IF(LEFT(C1675,1)="""",MID(C1675,2,SEARCH("""",C1675,2)-2),C1675))</f>
        <v>lançamentos Onix</v>
      </c>
      <c r="M1675">
        <f>WEEKNUM(A1675,2)</f>
        <v>38</v>
      </c>
    </row>
    <row r="1676" spans="1:13" x14ac:dyDescent="0.25">
      <c r="A1676" s="1">
        <v>41526</v>
      </c>
      <c r="B1676" s="40" t="s">
        <v>9</v>
      </c>
      <c r="C1676" s="40" t="s">
        <v>218</v>
      </c>
      <c r="D1676" s="40" t="s">
        <v>219</v>
      </c>
      <c r="E1676" s="40" t="s">
        <v>10</v>
      </c>
      <c r="F1676" s="40">
        <v>0.8</v>
      </c>
      <c r="G1676" s="40">
        <v>1</v>
      </c>
      <c r="H1676" s="40">
        <v>10</v>
      </c>
      <c r="I1676" s="40">
        <v>0.45</v>
      </c>
      <c r="L1676" s="40" t="str">
        <f>IF(LEFT(C1676,1)="[",MID(C1676,2,SEARCH("]",C1676)-2),IF(LEFT(C1676,1)="""",MID(C1676,2,SEARCH("""",C1676,2)-2),C1676))</f>
        <v>lançamentos Onix</v>
      </c>
      <c r="M1676">
        <f>WEEKNUM(A1676,2)</f>
        <v>37</v>
      </c>
    </row>
    <row r="1677" spans="1:13" x14ac:dyDescent="0.25">
      <c r="A1677" s="1">
        <v>41518</v>
      </c>
      <c r="B1677" s="40" t="s">
        <v>9</v>
      </c>
      <c r="C1677" s="40" t="s">
        <v>218</v>
      </c>
      <c r="D1677" s="40" t="s">
        <v>219</v>
      </c>
      <c r="E1677" s="40" t="s">
        <v>10</v>
      </c>
      <c r="F1677" s="40">
        <v>0.8</v>
      </c>
      <c r="G1677" s="40">
        <v>0</v>
      </c>
      <c r="H1677" s="40">
        <v>13</v>
      </c>
      <c r="I1677" s="40">
        <v>0</v>
      </c>
      <c r="L1677" s="40" t="str">
        <f>IF(LEFT(C1677,1)="[",MID(C1677,2,SEARCH("]",C1677)-2),IF(LEFT(C1677,1)="""",MID(C1677,2,SEARCH("""",C1677,2)-2),C1677))</f>
        <v>lançamentos Onix</v>
      </c>
      <c r="M1677">
        <f>WEEKNUM(A1677,2)</f>
        <v>35</v>
      </c>
    </row>
    <row r="1678" spans="1:13" x14ac:dyDescent="0.25">
      <c r="A1678" s="1">
        <v>41546</v>
      </c>
      <c r="B1678" s="40" t="s">
        <v>9</v>
      </c>
      <c r="C1678" s="40" t="s">
        <v>218</v>
      </c>
      <c r="D1678" s="40" t="s">
        <v>219</v>
      </c>
      <c r="E1678" s="40" t="s">
        <v>10</v>
      </c>
      <c r="F1678" s="40">
        <v>0.8</v>
      </c>
      <c r="G1678" s="40">
        <v>0</v>
      </c>
      <c r="H1678" s="40">
        <v>7</v>
      </c>
      <c r="I1678" s="40">
        <v>0</v>
      </c>
      <c r="L1678" s="40" t="str">
        <f>IF(LEFT(C1678,1)="[",MID(C1678,2,SEARCH("]",C1678)-2),IF(LEFT(C1678,1)="""",MID(C1678,2,SEARCH("""",C1678,2)-2),C1678))</f>
        <v>lançamentos Onix</v>
      </c>
      <c r="M1678">
        <f>WEEKNUM(A1678,2)</f>
        <v>39</v>
      </c>
    </row>
    <row r="1679" spans="1:13" x14ac:dyDescent="0.25">
      <c r="A1679" s="1">
        <v>41521</v>
      </c>
      <c r="B1679" s="40" t="s">
        <v>9</v>
      </c>
      <c r="C1679" s="40" t="s">
        <v>218</v>
      </c>
      <c r="D1679" s="40" t="s">
        <v>219</v>
      </c>
      <c r="E1679" s="40" t="s">
        <v>10</v>
      </c>
      <c r="F1679" s="40">
        <v>0.8</v>
      </c>
      <c r="G1679" s="40">
        <v>0</v>
      </c>
      <c r="H1679" s="40">
        <v>4</v>
      </c>
      <c r="I1679" s="40">
        <v>0</v>
      </c>
      <c r="L1679" s="40" t="str">
        <f>IF(LEFT(C1679,1)="[",MID(C1679,2,SEARCH("]",C1679)-2),IF(LEFT(C1679,1)="""",MID(C1679,2,SEARCH("""",C1679,2)-2),C1679))</f>
        <v>lançamentos Onix</v>
      </c>
      <c r="M1679">
        <f>WEEKNUM(A1679,2)</f>
        <v>36</v>
      </c>
    </row>
    <row r="1680" spans="1:13" x14ac:dyDescent="0.25">
      <c r="A1680" s="1">
        <v>41514</v>
      </c>
      <c r="B1680" s="40" t="s">
        <v>9</v>
      </c>
      <c r="C1680" s="40" t="s">
        <v>218</v>
      </c>
      <c r="D1680" s="40" t="s">
        <v>219</v>
      </c>
      <c r="E1680" s="40" t="s">
        <v>10</v>
      </c>
      <c r="F1680" s="40">
        <v>0.8</v>
      </c>
      <c r="G1680" s="40">
        <v>1</v>
      </c>
      <c r="H1680" s="40">
        <v>7</v>
      </c>
      <c r="I1680" s="40">
        <v>0.67</v>
      </c>
      <c r="L1680" s="40" t="str">
        <f>IF(LEFT(C1680,1)="[",MID(C1680,2,SEARCH("]",C1680)-2),IF(LEFT(C1680,1)="""",MID(C1680,2,SEARCH("""",C1680,2)-2),C1680))</f>
        <v>lançamentos Onix</v>
      </c>
      <c r="M1680">
        <f>WEEKNUM(A1680,2)</f>
        <v>35</v>
      </c>
    </row>
    <row r="1681" spans="1:13" x14ac:dyDescent="0.25">
      <c r="A1681" s="1">
        <v>41543</v>
      </c>
      <c r="B1681" s="40" t="s">
        <v>9</v>
      </c>
      <c r="C1681" s="40" t="s">
        <v>218</v>
      </c>
      <c r="D1681" s="40" t="s">
        <v>219</v>
      </c>
      <c r="E1681" s="40" t="s">
        <v>10</v>
      </c>
      <c r="F1681" s="40">
        <v>0.8</v>
      </c>
      <c r="G1681" s="40">
        <v>0</v>
      </c>
      <c r="H1681" s="40">
        <v>3</v>
      </c>
      <c r="I1681" s="40">
        <v>0</v>
      </c>
      <c r="L1681" s="40" t="str">
        <f>IF(LEFT(C1681,1)="[",MID(C1681,2,SEARCH("]",C1681)-2),IF(LEFT(C1681,1)="""",MID(C1681,2,SEARCH("""",C1681,2)-2),C1681))</f>
        <v>lançamentos Onix</v>
      </c>
      <c r="M1681">
        <f>WEEKNUM(A1681,2)</f>
        <v>39</v>
      </c>
    </row>
    <row r="1682" spans="1:13" x14ac:dyDescent="0.25">
      <c r="A1682" s="1">
        <v>41528</v>
      </c>
      <c r="B1682" s="40" t="s">
        <v>9</v>
      </c>
      <c r="C1682" s="40" t="s">
        <v>218</v>
      </c>
      <c r="D1682" s="40" t="s">
        <v>219</v>
      </c>
      <c r="E1682" s="40" t="s">
        <v>10</v>
      </c>
      <c r="F1682" s="40">
        <v>0.8</v>
      </c>
      <c r="G1682" s="40">
        <v>1</v>
      </c>
      <c r="H1682" s="40">
        <v>3</v>
      </c>
      <c r="I1682" s="40">
        <v>0.39</v>
      </c>
      <c r="L1682" s="40" t="str">
        <f>IF(LEFT(C1682,1)="[",MID(C1682,2,SEARCH("]",C1682)-2),IF(LEFT(C1682,1)="""",MID(C1682,2,SEARCH("""",C1682,2)-2),C1682))</f>
        <v>lançamentos Onix</v>
      </c>
      <c r="M1682">
        <f>WEEKNUM(A1682,2)</f>
        <v>37</v>
      </c>
    </row>
    <row r="1683" spans="1:13" x14ac:dyDescent="0.25">
      <c r="A1683" s="1">
        <v>41515</v>
      </c>
      <c r="B1683" s="40" t="s">
        <v>9</v>
      </c>
      <c r="C1683" s="40" t="s">
        <v>218</v>
      </c>
      <c r="D1683" s="40" t="s">
        <v>219</v>
      </c>
      <c r="E1683" s="40" t="s">
        <v>10</v>
      </c>
      <c r="F1683" s="40">
        <v>0.8</v>
      </c>
      <c r="G1683" s="40">
        <v>2</v>
      </c>
      <c r="H1683" s="40">
        <v>15</v>
      </c>
      <c r="I1683" s="40">
        <v>0.66</v>
      </c>
      <c r="L1683" s="40" t="str">
        <f>IF(LEFT(C1683,1)="[",MID(C1683,2,SEARCH("]",C1683)-2),IF(LEFT(C1683,1)="""",MID(C1683,2,SEARCH("""",C1683,2)-2),C1683))</f>
        <v>lançamentos Onix</v>
      </c>
      <c r="M1683">
        <f>WEEKNUM(A1683,2)</f>
        <v>35</v>
      </c>
    </row>
    <row r="1684" spans="1:13" x14ac:dyDescent="0.25">
      <c r="A1684" s="1">
        <v>41525</v>
      </c>
      <c r="B1684" s="40" t="s">
        <v>9</v>
      </c>
      <c r="C1684" s="40" t="s">
        <v>218</v>
      </c>
      <c r="D1684" s="40" t="s">
        <v>219</v>
      </c>
      <c r="E1684" s="40" t="s">
        <v>10</v>
      </c>
      <c r="F1684" s="40">
        <v>0.8</v>
      </c>
      <c r="G1684" s="40">
        <v>1</v>
      </c>
      <c r="H1684" s="40">
        <v>6</v>
      </c>
      <c r="I1684" s="40">
        <v>0.26</v>
      </c>
      <c r="L1684" s="40" t="str">
        <f>IF(LEFT(C1684,1)="[",MID(C1684,2,SEARCH("]",C1684)-2),IF(LEFT(C1684,1)="""",MID(C1684,2,SEARCH("""",C1684,2)-2),C1684))</f>
        <v>lançamentos Onix</v>
      </c>
      <c r="M1684">
        <f>WEEKNUM(A1684,2)</f>
        <v>36</v>
      </c>
    </row>
    <row r="1685" spans="1:13" x14ac:dyDescent="0.25">
      <c r="A1685" s="1">
        <v>41519</v>
      </c>
      <c r="B1685" s="40" t="s">
        <v>9</v>
      </c>
      <c r="C1685" s="40" t="s">
        <v>218</v>
      </c>
      <c r="D1685" s="40" t="s">
        <v>219</v>
      </c>
      <c r="E1685" s="40" t="s">
        <v>10</v>
      </c>
      <c r="F1685" s="40">
        <v>0.8</v>
      </c>
      <c r="G1685" s="40">
        <v>1</v>
      </c>
      <c r="H1685" s="40">
        <v>9</v>
      </c>
      <c r="I1685" s="40">
        <v>0.23</v>
      </c>
      <c r="L1685" s="40" t="str">
        <f>IF(LEFT(C1685,1)="[",MID(C1685,2,SEARCH("]",C1685)-2),IF(LEFT(C1685,1)="""",MID(C1685,2,SEARCH("""",C1685,2)-2),C1685))</f>
        <v>lançamentos Onix</v>
      </c>
      <c r="M1685">
        <f>WEEKNUM(A1685,2)</f>
        <v>36</v>
      </c>
    </row>
    <row r="1686" spans="1:13" x14ac:dyDescent="0.25">
      <c r="A1686" s="1">
        <v>41535</v>
      </c>
      <c r="B1686" s="40" t="s">
        <v>9</v>
      </c>
      <c r="C1686" s="40" t="s">
        <v>218</v>
      </c>
      <c r="D1686" s="40" t="s">
        <v>219</v>
      </c>
      <c r="E1686" s="40" t="s">
        <v>10</v>
      </c>
      <c r="F1686" s="40">
        <v>0.8</v>
      </c>
      <c r="G1686" s="40">
        <v>0</v>
      </c>
      <c r="H1686" s="40">
        <v>3</v>
      </c>
      <c r="I1686" s="40">
        <v>0</v>
      </c>
      <c r="L1686" s="40" t="str">
        <f>IF(LEFT(C1686,1)="[",MID(C1686,2,SEARCH("]",C1686)-2),IF(LEFT(C1686,1)="""",MID(C1686,2,SEARCH("""",C1686,2)-2),C1686))</f>
        <v>lançamentos Onix</v>
      </c>
      <c r="M1686">
        <f>WEEKNUM(A1686,2)</f>
        <v>38</v>
      </c>
    </row>
    <row r="1687" spans="1:13" x14ac:dyDescent="0.25">
      <c r="A1687" s="1">
        <v>41541</v>
      </c>
      <c r="B1687" s="40" t="s">
        <v>9</v>
      </c>
      <c r="C1687" s="40" t="s">
        <v>218</v>
      </c>
      <c r="D1687" s="40" t="s">
        <v>219</v>
      </c>
      <c r="E1687" s="40" t="s">
        <v>10</v>
      </c>
      <c r="F1687" s="40">
        <v>0.8</v>
      </c>
      <c r="G1687" s="40">
        <v>0</v>
      </c>
      <c r="H1687" s="40">
        <v>7</v>
      </c>
      <c r="I1687" s="40">
        <v>0</v>
      </c>
      <c r="L1687" s="40" t="str">
        <f>IF(LEFT(C1687,1)="[",MID(C1687,2,SEARCH("]",C1687)-2),IF(LEFT(C1687,1)="""",MID(C1687,2,SEARCH("""",C1687,2)-2),C1687))</f>
        <v>lançamentos Onix</v>
      </c>
      <c r="M1687">
        <f>WEEKNUM(A1687,2)</f>
        <v>39</v>
      </c>
    </row>
    <row r="1688" spans="1:13" x14ac:dyDescent="0.25">
      <c r="A1688" s="1">
        <v>41546</v>
      </c>
      <c r="B1688" s="40" t="s">
        <v>9</v>
      </c>
      <c r="C1688" s="40" t="s">
        <v>547</v>
      </c>
      <c r="D1688" s="40" t="s">
        <v>94</v>
      </c>
      <c r="E1688" s="40" t="s">
        <v>10</v>
      </c>
      <c r="F1688" s="40">
        <v>0.8</v>
      </c>
      <c r="G1688" s="40">
        <v>0</v>
      </c>
      <c r="H1688" s="40">
        <v>2</v>
      </c>
      <c r="I1688" s="40">
        <v>0</v>
      </c>
      <c r="L1688" s="40" t="str">
        <f>IF(LEFT(C1688,1)="[",MID(C1688,2,SEARCH("]",C1688)-2),IF(LEFT(C1688,1)="""",MID(C1688,2,SEARCH("""",C1688,2)-2),C1688))</f>
        <v>lançamentos onix 2014</v>
      </c>
      <c r="M1688">
        <f>WEEKNUM(A1688,2)</f>
        <v>39</v>
      </c>
    </row>
    <row r="1689" spans="1:13" x14ac:dyDescent="0.25">
      <c r="A1689" s="1">
        <v>41541</v>
      </c>
      <c r="B1689" s="40" t="s">
        <v>9</v>
      </c>
      <c r="C1689" s="40" t="s">
        <v>481</v>
      </c>
      <c r="D1689" s="40" t="s">
        <v>88</v>
      </c>
      <c r="E1689" s="40" t="s">
        <v>10</v>
      </c>
      <c r="F1689" s="40">
        <v>0.8</v>
      </c>
      <c r="G1689" s="40">
        <v>25</v>
      </c>
      <c r="H1689" s="40">
        <v>44</v>
      </c>
      <c r="I1689" s="40">
        <v>4.93</v>
      </c>
      <c r="L1689" s="40" t="str">
        <f>IF(LEFT(C1689,1)="[",MID(C1689,2,SEARCH("]",C1689)-2),IF(LEFT(C1689,1)="""",MID(C1689,2,SEARCH("""",C1689,2)-2),C1689))</f>
        <v>montar o seu Onix</v>
      </c>
      <c r="M1689">
        <f>WEEKNUM(A1689,2)</f>
        <v>39</v>
      </c>
    </row>
    <row r="1690" spans="1:13" x14ac:dyDescent="0.25">
      <c r="A1690" s="1">
        <v>41540</v>
      </c>
      <c r="B1690" s="40" t="s">
        <v>9</v>
      </c>
      <c r="C1690" s="40" t="s">
        <v>481</v>
      </c>
      <c r="D1690" s="40" t="s">
        <v>88</v>
      </c>
      <c r="E1690" s="40" t="s">
        <v>10</v>
      </c>
      <c r="F1690" s="40">
        <v>0.8</v>
      </c>
      <c r="G1690" s="40">
        <v>10</v>
      </c>
      <c r="H1690" s="40">
        <v>30</v>
      </c>
      <c r="I1690" s="40">
        <v>2.46</v>
      </c>
      <c r="L1690" s="40" t="str">
        <f>IF(LEFT(C1690,1)="[",MID(C1690,2,SEARCH("]",C1690)-2),IF(LEFT(C1690,1)="""",MID(C1690,2,SEARCH("""",C1690,2)-2),C1690))</f>
        <v>montar o seu Onix</v>
      </c>
      <c r="M1690">
        <f>WEEKNUM(A1690,2)</f>
        <v>39</v>
      </c>
    </row>
    <row r="1691" spans="1:13" x14ac:dyDescent="0.25">
      <c r="A1691" s="1">
        <v>41543</v>
      </c>
      <c r="B1691" s="40" t="s">
        <v>9</v>
      </c>
      <c r="C1691" s="40" t="s">
        <v>481</v>
      </c>
      <c r="D1691" s="40" t="s">
        <v>88</v>
      </c>
      <c r="E1691" s="40" t="s">
        <v>10</v>
      </c>
      <c r="F1691" s="40">
        <v>0.8</v>
      </c>
      <c r="G1691" s="40">
        <v>13</v>
      </c>
      <c r="H1691" s="40">
        <v>34</v>
      </c>
      <c r="I1691" s="40">
        <v>1.58</v>
      </c>
      <c r="L1691" s="40" t="str">
        <f>IF(LEFT(C1691,1)="[",MID(C1691,2,SEARCH("]",C1691)-2),IF(LEFT(C1691,1)="""",MID(C1691,2,SEARCH("""",C1691,2)-2),C1691))</f>
        <v>montar o seu Onix</v>
      </c>
      <c r="M1691">
        <f>WEEKNUM(A1691,2)</f>
        <v>39</v>
      </c>
    </row>
    <row r="1692" spans="1:13" x14ac:dyDescent="0.25">
      <c r="A1692" s="1">
        <v>41532</v>
      </c>
      <c r="B1692" s="40" t="s">
        <v>9</v>
      </c>
      <c r="C1692" s="40" t="s">
        <v>481</v>
      </c>
      <c r="D1692" s="40" t="s">
        <v>88</v>
      </c>
      <c r="E1692" s="40" t="s">
        <v>10</v>
      </c>
      <c r="F1692" s="40">
        <v>0.8</v>
      </c>
      <c r="G1692" s="40">
        <v>64</v>
      </c>
      <c r="H1692" s="40">
        <v>119</v>
      </c>
      <c r="I1692" s="40">
        <v>10.32</v>
      </c>
      <c r="L1692" s="40" t="str">
        <f>IF(LEFT(C1692,1)="[",MID(C1692,2,SEARCH("]",C1692)-2),IF(LEFT(C1692,1)="""",MID(C1692,2,SEARCH("""",C1692,2)-2),C1692))</f>
        <v>montar o seu Onix</v>
      </c>
      <c r="M1692">
        <f>WEEKNUM(A1692,2)</f>
        <v>37</v>
      </c>
    </row>
    <row r="1693" spans="1:13" x14ac:dyDescent="0.25">
      <c r="A1693" s="1">
        <v>41538</v>
      </c>
      <c r="B1693" s="40" t="s">
        <v>9</v>
      </c>
      <c r="C1693" s="40" t="s">
        <v>481</v>
      </c>
      <c r="D1693" s="40" t="s">
        <v>88</v>
      </c>
      <c r="E1693" s="40" t="s">
        <v>10</v>
      </c>
      <c r="F1693" s="40">
        <v>0.8</v>
      </c>
      <c r="G1693" s="40">
        <v>16</v>
      </c>
      <c r="H1693" s="40">
        <v>30</v>
      </c>
      <c r="I1693" s="40">
        <v>3.58</v>
      </c>
      <c r="L1693" s="40" t="str">
        <f>IF(LEFT(C1693,1)="[",MID(C1693,2,SEARCH("]",C1693)-2),IF(LEFT(C1693,1)="""",MID(C1693,2,SEARCH("""",C1693,2)-2),C1693))</f>
        <v>montar o seu Onix</v>
      </c>
      <c r="M1693">
        <f>WEEKNUM(A1693,2)</f>
        <v>38</v>
      </c>
    </row>
    <row r="1694" spans="1:13" x14ac:dyDescent="0.25">
      <c r="A1694" s="1">
        <v>41534</v>
      </c>
      <c r="B1694" s="40" t="s">
        <v>9</v>
      </c>
      <c r="C1694" s="40" t="s">
        <v>481</v>
      </c>
      <c r="D1694" s="40" t="s">
        <v>88</v>
      </c>
      <c r="E1694" s="40" t="s">
        <v>10</v>
      </c>
      <c r="F1694" s="40">
        <v>0.8</v>
      </c>
      <c r="G1694" s="40">
        <v>62</v>
      </c>
      <c r="H1694" s="40">
        <v>92</v>
      </c>
      <c r="I1694" s="40">
        <v>10.64</v>
      </c>
      <c r="L1694" s="40" t="str">
        <f>IF(LEFT(C1694,1)="[",MID(C1694,2,SEARCH("]",C1694)-2),IF(LEFT(C1694,1)="""",MID(C1694,2,SEARCH("""",C1694,2)-2),C1694))</f>
        <v>montar o seu Onix</v>
      </c>
      <c r="M1694">
        <f>WEEKNUM(A1694,2)</f>
        <v>38</v>
      </c>
    </row>
    <row r="1695" spans="1:13" x14ac:dyDescent="0.25">
      <c r="A1695" s="1">
        <v>41546</v>
      </c>
      <c r="B1695" s="40" t="s">
        <v>9</v>
      </c>
      <c r="C1695" s="40" t="s">
        <v>481</v>
      </c>
      <c r="D1695" s="40" t="s">
        <v>88</v>
      </c>
      <c r="E1695" s="40" t="s">
        <v>10</v>
      </c>
      <c r="F1695" s="40">
        <v>0.8</v>
      </c>
      <c r="G1695" s="40">
        <v>16</v>
      </c>
      <c r="H1695" s="40">
        <v>40</v>
      </c>
      <c r="I1695" s="40">
        <v>2.6</v>
      </c>
      <c r="L1695" s="40" t="str">
        <f>IF(LEFT(C1695,1)="[",MID(C1695,2,SEARCH("]",C1695)-2),IF(LEFT(C1695,1)="""",MID(C1695,2,SEARCH("""",C1695,2)-2),C1695))</f>
        <v>montar o seu Onix</v>
      </c>
      <c r="M1695">
        <f>WEEKNUM(A1695,2)</f>
        <v>39</v>
      </c>
    </row>
    <row r="1696" spans="1:13" x14ac:dyDescent="0.25">
      <c r="A1696" s="1">
        <v>41536</v>
      </c>
      <c r="B1696" s="40" t="s">
        <v>9</v>
      </c>
      <c r="C1696" s="40" t="s">
        <v>481</v>
      </c>
      <c r="D1696" s="40" t="s">
        <v>88</v>
      </c>
      <c r="E1696" s="40" t="s">
        <v>10</v>
      </c>
      <c r="F1696" s="40">
        <v>0.8</v>
      </c>
      <c r="G1696" s="40">
        <v>21</v>
      </c>
      <c r="H1696" s="40">
        <v>54</v>
      </c>
      <c r="I1696" s="40">
        <v>2.9</v>
      </c>
      <c r="L1696" s="40" t="str">
        <f>IF(LEFT(C1696,1)="[",MID(C1696,2,SEARCH("]",C1696)-2),IF(LEFT(C1696,1)="""",MID(C1696,2,SEARCH("""",C1696,2)-2),C1696))</f>
        <v>montar o seu Onix</v>
      </c>
      <c r="M1696">
        <f>WEEKNUM(A1696,2)</f>
        <v>38</v>
      </c>
    </row>
    <row r="1697" spans="1:13" x14ac:dyDescent="0.25">
      <c r="A1697" s="1">
        <v>41535</v>
      </c>
      <c r="B1697" s="40" t="s">
        <v>9</v>
      </c>
      <c r="C1697" s="40" t="s">
        <v>481</v>
      </c>
      <c r="D1697" s="40" t="s">
        <v>88</v>
      </c>
      <c r="E1697" s="40" t="s">
        <v>10</v>
      </c>
      <c r="F1697" s="40">
        <v>0.8</v>
      </c>
      <c r="G1697" s="40">
        <v>23</v>
      </c>
      <c r="H1697" s="40">
        <v>50</v>
      </c>
      <c r="I1697" s="40">
        <v>4.66</v>
      </c>
      <c r="L1697" s="40" t="str">
        <f>IF(LEFT(C1697,1)="[",MID(C1697,2,SEARCH("]",C1697)-2),IF(LEFT(C1697,1)="""",MID(C1697,2,SEARCH("""",C1697,2)-2),C1697))</f>
        <v>montar o seu Onix</v>
      </c>
      <c r="M1697">
        <f>WEEKNUM(A1697,2)</f>
        <v>38</v>
      </c>
    </row>
    <row r="1698" spans="1:13" x14ac:dyDescent="0.25">
      <c r="A1698" s="1">
        <v>41544</v>
      </c>
      <c r="B1698" s="40" t="s">
        <v>9</v>
      </c>
      <c r="C1698" s="40" t="s">
        <v>481</v>
      </c>
      <c r="D1698" s="40" t="s">
        <v>88</v>
      </c>
      <c r="E1698" s="40" t="s">
        <v>10</v>
      </c>
      <c r="F1698" s="40">
        <v>0.8</v>
      </c>
      <c r="G1698" s="40">
        <v>15</v>
      </c>
      <c r="H1698" s="40">
        <v>31</v>
      </c>
      <c r="I1698" s="40">
        <v>3.66</v>
      </c>
      <c r="L1698" s="40" t="str">
        <f>IF(LEFT(C1698,1)="[",MID(C1698,2,SEARCH("]",C1698)-2),IF(LEFT(C1698,1)="""",MID(C1698,2,SEARCH("""",C1698,2)-2),C1698))</f>
        <v>montar o seu Onix</v>
      </c>
      <c r="M1698">
        <f>WEEKNUM(A1698,2)</f>
        <v>39</v>
      </c>
    </row>
    <row r="1699" spans="1:13" x14ac:dyDescent="0.25">
      <c r="A1699" s="1">
        <v>41533</v>
      </c>
      <c r="B1699" s="40" t="s">
        <v>9</v>
      </c>
      <c r="C1699" s="40" t="s">
        <v>481</v>
      </c>
      <c r="D1699" s="40" t="s">
        <v>88</v>
      </c>
      <c r="E1699" s="40" t="s">
        <v>10</v>
      </c>
      <c r="F1699" s="40">
        <v>0.8</v>
      </c>
      <c r="G1699" s="40">
        <v>79</v>
      </c>
      <c r="H1699" s="40">
        <v>137</v>
      </c>
      <c r="I1699" s="40">
        <v>13.45</v>
      </c>
      <c r="L1699" s="40" t="str">
        <f>IF(LEFT(C1699,1)="[",MID(C1699,2,SEARCH("]",C1699)-2),IF(LEFT(C1699,1)="""",MID(C1699,2,SEARCH("""",C1699,2)-2),C1699))</f>
        <v>montar o seu Onix</v>
      </c>
      <c r="M1699">
        <f>WEEKNUM(A1699,2)</f>
        <v>38</v>
      </c>
    </row>
    <row r="1700" spans="1:13" x14ac:dyDescent="0.25">
      <c r="A1700" s="1">
        <v>41545</v>
      </c>
      <c r="B1700" s="40" t="s">
        <v>9</v>
      </c>
      <c r="C1700" s="40" t="s">
        <v>481</v>
      </c>
      <c r="D1700" s="40" t="s">
        <v>88</v>
      </c>
      <c r="E1700" s="40" t="s">
        <v>10</v>
      </c>
      <c r="F1700" s="40">
        <v>0.8</v>
      </c>
      <c r="G1700" s="40">
        <v>17</v>
      </c>
      <c r="H1700" s="40">
        <v>38</v>
      </c>
      <c r="I1700" s="40">
        <v>1.64</v>
      </c>
      <c r="L1700" s="40" t="str">
        <f>IF(LEFT(C1700,1)="[",MID(C1700,2,SEARCH("]",C1700)-2),IF(LEFT(C1700,1)="""",MID(C1700,2,SEARCH("""",C1700,2)-2),C1700))</f>
        <v>montar o seu Onix</v>
      </c>
      <c r="M1700">
        <f>WEEKNUM(A1700,2)</f>
        <v>39</v>
      </c>
    </row>
    <row r="1701" spans="1:13" x14ac:dyDescent="0.25">
      <c r="A1701" s="1">
        <v>41542</v>
      </c>
      <c r="B1701" s="40" t="s">
        <v>9</v>
      </c>
      <c r="C1701" s="40" t="s">
        <v>481</v>
      </c>
      <c r="D1701" s="40" t="s">
        <v>88</v>
      </c>
      <c r="E1701" s="40" t="s">
        <v>10</v>
      </c>
      <c r="F1701" s="40">
        <v>0.8</v>
      </c>
      <c r="G1701" s="40">
        <v>21</v>
      </c>
      <c r="H1701" s="40">
        <v>42</v>
      </c>
      <c r="I1701" s="40">
        <v>3.11</v>
      </c>
      <c r="L1701" s="40" t="str">
        <f>IF(LEFT(C1701,1)="[",MID(C1701,2,SEARCH("]",C1701)-2),IF(LEFT(C1701,1)="""",MID(C1701,2,SEARCH("""",C1701,2)-2),C1701))</f>
        <v>montar o seu Onix</v>
      </c>
      <c r="M1701">
        <f>WEEKNUM(A1701,2)</f>
        <v>39</v>
      </c>
    </row>
    <row r="1702" spans="1:13" x14ac:dyDescent="0.25">
      <c r="A1702" s="1">
        <v>41531</v>
      </c>
      <c r="B1702" s="40" t="s">
        <v>9</v>
      </c>
      <c r="C1702" s="40" t="s">
        <v>481</v>
      </c>
      <c r="D1702" s="40" t="s">
        <v>88</v>
      </c>
      <c r="E1702" s="40" t="s">
        <v>10</v>
      </c>
      <c r="F1702" s="40">
        <v>0.8</v>
      </c>
      <c r="G1702" s="40">
        <v>69</v>
      </c>
      <c r="H1702" s="40">
        <v>116</v>
      </c>
      <c r="I1702" s="40">
        <v>10.4</v>
      </c>
      <c r="L1702" s="40" t="str">
        <f>IF(LEFT(C1702,1)="[",MID(C1702,2,SEARCH("]",C1702)-2),IF(LEFT(C1702,1)="""",MID(C1702,2,SEARCH("""",C1702,2)-2),C1702))</f>
        <v>montar o seu Onix</v>
      </c>
      <c r="M1702">
        <f>WEEKNUM(A1702,2)</f>
        <v>37</v>
      </c>
    </row>
    <row r="1703" spans="1:13" x14ac:dyDescent="0.25">
      <c r="A1703" s="1">
        <v>41539</v>
      </c>
      <c r="B1703" s="40" t="s">
        <v>9</v>
      </c>
      <c r="C1703" s="40" t="s">
        <v>481</v>
      </c>
      <c r="D1703" s="40" t="s">
        <v>88</v>
      </c>
      <c r="E1703" s="40" t="s">
        <v>10</v>
      </c>
      <c r="F1703" s="40">
        <v>0.8</v>
      </c>
      <c r="G1703" s="40">
        <v>25</v>
      </c>
      <c r="H1703" s="40">
        <v>37</v>
      </c>
      <c r="I1703" s="40">
        <v>4.16</v>
      </c>
      <c r="L1703" s="40" t="str">
        <f>IF(LEFT(C1703,1)="[",MID(C1703,2,SEARCH("]",C1703)-2),IF(LEFT(C1703,1)="""",MID(C1703,2,SEARCH("""",C1703,2)-2),C1703))</f>
        <v>montar o seu Onix</v>
      </c>
      <c r="M1703">
        <f>WEEKNUM(A1703,2)</f>
        <v>38</v>
      </c>
    </row>
    <row r="1704" spans="1:13" x14ac:dyDescent="0.25">
      <c r="A1704" s="1">
        <v>41537</v>
      </c>
      <c r="B1704" s="40" t="s">
        <v>9</v>
      </c>
      <c r="C1704" s="40" t="s">
        <v>481</v>
      </c>
      <c r="D1704" s="40" t="s">
        <v>88</v>
      </c>
      <c r="E1704" s="40" t="s">
        <v>10</v>
      </c>
      <c r="F1704" s="40">
        <v>0.8</v>
      </c>
      <c r="G1704" s="40">
        <v>21</v>
      </c>
      <c r="H1704" s="40">
        <v>49</v>
      </c>
      <c r="I1704" s="40">
        <v>4.04</v>
      </c>
      <c r="L1704" s="40" t="str">
        <f>IF(LEFT(C1704,1)="[",MID(C1704,2,SEARCH("]",C1704)-2),IF(LEFT(C1704,1)="""",MID(C1704,2,SEARCH("""",C1704,2)-2),C1704))</f>
        <v>montar o seu Onix</v>
      </c>
      <c r="M1704">
        <f>WEEKNUM(A1704,2)</f>
        <v>38</v>
      </c>
    </row>
    <row r="1705" spans="1:13" x14ac:dyDescent="0.25">
      <c r="A1705" s="1">
        <v>41545</v>
      </c>
      <c r="B1705" s="40" t="s">
        <v>9</v>
      </c>
      <c r="C1705" s="40" t="s">
        <v>87</v>
      </c>
      <c r="D1705" s="40" t="s">
        <v>88</v>
      </c>
      <c r="E1705" s="40" t="s">
        <v>10</v>
      </c>
      <c r="F1705" s="40">
        <v>0.9</v>
      </c>
      <c r="G1705" s="40">
        <v>0</v>
      </c>
      <c r="H1705" s="40">
        <v>1</v>
      </c>
      <c r="I1705" s="40">
        <v>0</v>
      </c>
      <c r="L1705" s="40" t="str">
        <f>IF(LEFT(C1705,1)="[",MID(C1705,2,SEARCH("]",C1705)-2),IF(LEFT(C1705,1)="""",MID(C1705,2,SEARCH("""",C1705,2)-2),C1705))</f>
        <v>montar Onix</v>
      </c>
      <c r="M1705">
        <f>WEEKNUM(A1705,2)</f>
        <v>39</v>
      </c>
    </row>
    <row r="1706" spans="1:13" x14ac:dyDescent="0.25">
      <c r="A1706" s="1">
        <v>41540</v>
      </c>
      <c r="B1706" s="40" t="s">
        <v>9</v>
      </c>
      <c r="C1706" s="40" t="s">
        <v>87</v>
      </c>
      <c r="D1706" s="40" t="s">
        <v>88</v>
      </c>
      <c r="E1706" s="40" t="s">
        <v>10</v>
      </c>
      <c r="F1706" s="40">
        <v>0.9</v>
      </c>
      <c r="G1706" s="40">
        <v>0</v>
      </c>
      <c r="H1706" s="40">
        <v>2</v>
      </c>
      <c r="I1706" s="40">
        <v>0</v>
      </c>
      <c r="L1706" s="40" t="str">
        <f>IF(LEFT(C1706,1)="[",MID(C1706,2,SEARCH("]",C1706)-2),IF(LEFT(C1706,1)="""",MID(C1706,2,SEARCH("""",C1706,2)-2),C1706))</f>
        <v>montar Onix</v>
      </c>
      <c r="M1706">
        <f>WEEKNUM(A1706,2)</f>
        <v>39</v>
      </c>
    </row>
    <row r="1707" spans="1:13" x14ac:dyDescent="0.25">
      <c r="A1707" s="1">
        <v>41519</v>
      </c>
      <c r="B1707" s="40" t="s">
        <v>9</v>
      </c>
      <c r="C1707" s="40" t="s">
        <v>87</v>
      </c>
      <c r="D1707" s="40" t="s">
        <v>88</v>
      </c>
      <c r="E1707" s="40" t="s">
        <v>10</v>
      </c>
      <c r="F1707" s="40">
        <v>0.9</v>
      </c>
      <c r="G1707" s="40">
        <v>1</v>
      </c>
      <c r="H1707" s="40">
        <v>4</v>
      </c>
      <c r="I1707" s="40">
        <v>0.27</v>
      </c>
      <c r="L1707" s="40" t="str">
        <f>IF(LEFT(C1707,1)="[",MID(C1707,2,SEARCH("]",C1707)-2),IF(LEFT(C1707,1)="""",MID(C1707,2,SEARCH("""",C1707,2)-2),C1707))</f>
        <v>montar Onix</v>
      </c>
      <c r="M1707">
        <f>WEEKNUM(A1707,2)</f>
        <v>36</v>
      </c>
    </row>
    <row r="1708" spans="1:13" x14ac:dyDescent="0.25">
      <c r="A1708" s="1">
        <v>41524</v>
      </c>
      <c r="B1708" s="40" t="s">
        <v>9</v>
      </c>
      <c r="C1708" s="40" t="s">
        <v>87</v>
      </c>
      <c r="D1708" s="40" t="s">
        <v>88</v>
      </c>
      <c r="E1708" s="40" t="s">
        <v>10</v>
      </c>
      <c r="F1708" s="40">
        <v>0.9</v>
      </c>
      <c r="G1708" s="40">
        <v>1</v>
      </c>
      <c r="H1708" s="40">
        <v>5</v>
      </c>
      <c r="I1708" s="40">
        <v>0.18</v>
      </c>
      <c r="L1708" s="40" t="str">
        <f>IF(LEFT(C1708,1)="[",MID(C1708,2,SEARCH("]",C1708)-2),IF(LEFT(C1708,1)="""",MID(C1708,2,SEARCH("""",C1708,2)-2),C1708))</f>
        <v>montar Onix</v>
      </c>
      <c r="M1708">
        <f>WEEKNUM(A1708,2)</f>
        <v>36</v>
      </c>
    </row>
    <row r="1709" spans="1:13" x14ac:dyDescent="0.25">
      <c r="A1709" s="1">
        <v>41546</v>
      </c>
      <c r="B1709" s="40" t="s">
        <v>9</v>
      </c>
      <c r="C1709" s="40" t="s">
        <v>87</v>
      </c>
      <c r="D1709" s="40" t="s">
        <v>88</v>
      </c>
      <c r="E1709" s="40" t="s">
        <v>10</v>
      </c>
      <c r="F1709" s="40">
        <v>0.9</v>
      </c>
      <c r="G1709" s="40">
        <v>0</v>
      </c>
      <c r="H1709" s="40">
        <v>3</v>
      </c>
      <c r="I1709" s="40">
        <v>0</v>
      </c>
      <c r="L1709" s="40" t="str">
        <f>IF(LEFT(C1709,1)="[",MID(C1709,2,SEARCH("]",C1709)-2),IF(LEFT(C1709,1)="""",MID(C1709,2,SEARCH("""",C1709,2)-2),C1709))</f>
        <v>montar Onix</v>
      </c>
      <c r="M1709">
        <f>WEEKNUM(A1709,2)</f>
        <v>39</v>
      </c>
    </row>
    <row r="1710" spans="1:13" x14ac:dyDescent="0.25">
      <c r="A1710" s="1">
        <v>41528</v>
      </c>
      <c r="B1710" s="40" t="s">
        <v>9</v>
      </c>
      <c r="C1710" s="40" t="s">
        <v>87</v>
      </c>
      <c r="D1710" s="40" t="s">
        <v>88</v>
      </c>
      <c r="E1710" s="40" t="s">
        <v>10</v>
      </c>
      <c r="F1710" s="40">
        <v>0.9</v>
      </c>
      <c r="G1710" s="40">
        <v>1</v>
      </c>
      <c r="H1710" s="40">
        <v>8</v>
      </c>
      <c r="I1710" s="40">
        <v>0.09</v>
      </c>
      <c r="L1710" s="40" t="str">
        <f>IF(LEFT(C1710,1)="[",MID(C1710,2,SEARCH("]",C1710)-2),IF(LEFT(C1710,1)="""",MID(C1710,2,SEARCH("""",C1710,2)-2),C1710))</f>
        <v>montar Onix</v>
      </c>
      <c r="M1710">
        <f>WEEKNUM(A1710,2)</f>
        <v>37</v>
      </c>
    </row>
    <row r="1711" spans="1:13" x14ac:dyDescent="0.25">
      <c r="A1711" s="1">
        <v>41537</v>
      </c>
      <c r="B1711" s="40" t="s">
        <v>9</v>
      </c>
      <c r="C1711" s="40" t="s">
        <v>87</v>
      </c>
      <c r="D1711" s="40" t="s">
        <v>88</v>
      </c>
      <c r="E1711" s="40" t="s">
        <v>10</v>
      </c>
      <c r="F1711" s="40">
        <v>0.9</v>
      </c>
      <c r="G1711" s="40">
        <v>1</v>
      </c>
      <c r="H1711" s="40">
        <v>2</v>
      </c>
      <c r="I1711" s="40">
        <v>0.33</v>
      </c>
      <c r="L1711" s="40" t="str">
        <f>IF(LEFT(C1711,1)="[",MID(C1711,2,SEARCH("]",C1711)-2),IF(LEFT(C1711,1)="""",MID(C1711,2,SEARCH("""",C1711,2)-2),C1711))</f>
        <v>montar Onix</v>
      </c>
      <c r="M1711">
        <f>WEEKNUM(A1711,2)</f>
        <v>38</v>
      </c>
    </row>
    <row r="1712" spans="1:13" x14ac:dyDescent="0.25">
      <c r="A1712" s="1">
        <v>41521</v>
      </c>
      <c r="B1712" s="40" t="s">
        <v>9</v>
      </c>
      <c r="C1712" s="40" t="s">
        <v>87</v>
      </c>
      <c r="D1712" s="40" t="s">
        <v>88</v>
      </c>
      <c r="E1712" s="40" t="s">
        <v>10</v>
      </c>
      <c r="F1712" s="40">
        <v>0.9</v>
      </c>
      <c r="G1712" s="40">
        <v>2</v>
      </c>
      <c r="H1712" s="40">
        <v>6</v>
      </c>
      <c r="I1712" s="40">
        <v>0.06</v>
      </c>
      <c r="L1712" s="40" t="str">
        <f>IF(LEFT(C1712,1)="[",MID(C1712,2,SEARCH("]",C1712)-2),IF(LEFT(C1712,1)="""",MID(C1712,2,SEARCH("""",C1712,2)-2),C1712))</f>
        <v>montar Onix</v>
      </c>
      <c r="M1712">
        <f>WEEKNUM(A1712,2)</f>
        <v>36</v>
      </c>
    </row>
    <row r="1713" spans="1:13" x14ac:dyDescent="0.25">
      <c r="A1713" s="1">
        <v>41526</v>
      </c>
      <c r="B1713" s="40" t="s">
        <v>9</v>
      </c>
      <c r="C1713" s="40" t="s">
        <v>87</v>
      </c>
      <c r="D1713" s="40" t="s">
        <v>88</v>
      </c>
      <c r="E1713" s="40" t="s">
        <v>10</v>
      </c>
      <c r="F1713" s="40">
        <v>0.9</v>
      </c>
      <c r="G1713" s="40">
        <v>3</v>
      </c>
      <c r="H1713" s="40">
        <v>10</v>
      </c>
      <c r="I1713" s="40">
        <v>1.36</v>
      </c>
      <c r="L1713" s="40" t="str">
        <f>IF(LEFT(C1713,1)="[",MID(C1713,2,SEARCH("]",C1713)-2),IF(LEFT(C1713,1)="""",MID(C1713,2,SEARCH("""",C1713,2)-2),C1713))</f>
        <v>montar Onix</v>
      </c>
      <c r="M1713">
        <f>WEEKNUM(A1713,2)</f>
        <v>37</v>
      </c>
    </row>
    <row r="1714" spans="1:13" x14ac:dyDescent="0.25">
      <c r="A1714" s="1">
        <v>41538</v>
      </c>
      <c r="B1714" s="40" t="s">
        <v>9</v>
      </c>
      <c r="C1714" s="40" t="s">
        <v>87</v>
      </c>
      <c r="D1714" s="40" t="s">
        <v>88</v>
      </c>
      <c r="E1714" s="40" t="s">
        <v>10</v>
      </c>
      <c r="F1714" s="40">
        <v>0.9</v>
      </c>
      <c r="G1714" s="40">
        <v>1</v>
      </c>
      <c r="H1714" s="40">
        <v>4</v>
      </c>
      <c r="I1714" s="40">
        <v>0.03</v>
      </c>
      <c r="L1714" s="40" t="str">
        <f>IF(LEFT(C1714,1)="[",MID(C1714,2,SEARCH("]",C1714)-2),IF(LEFT(C1714,1)="""",MID(C1714,2,SEARCH("""",C1714,2)-2),C1714))</f>
        <v>montar Onix</v>
      </c>
      <c r="M1714">
        <f>WEEKNUM(A1714,2)</f>
        <v>38</v>
      </c>
    </row>
    <row r="1715" spans="1:13" x14ac:dyDescent="0.25">
      <c r="A1715" s="1">
        <v>41514</v>
      </c>
      <c r="B1715" s="40" t="s">
        <v>9</v>
      </c>
      <c r="C1715" s="40" t="s">
        <v>87</v>
      </c>
      <c r="D1715" s="40" t="s">
        <v>88</v>
      </c>
      <c r="E1715" s="40" t="s">
        <v>10</v>
      </c>
      <c r="F1715" s="40">
        <v>0.9</v>
      </c>
      <c r="G1715" s="40">
        <v>1</v>
      </c>
      <c r="H1715" s="40">
        <v>5</v>
      </c>
      <c r="I1715" s="40">
        <v>0.78</v>
      </c>
      <c r="L1715" s="40" t="str">
        <f>IF(LEFT(C1715,1)="[",MID(C1715,2,SEARCH("]",C1715)-2),IF(LEFT(C1715,1)="""",MID(C1715,2,SEARCH("""",C1715,2)-2),C1715))</f>
        <v>montar Onix</v>
      </c>
      <c r="M1715">
        <f>WEEKNUM(A1715,2)</f>
        <v>35</v>
      </c>
    </row>
    <row r="1716" spans="1:13" x14ac:dyDescent="0.25">
      <c r="A1716" s="1">
        <v>41523</v>
      </c>
      <c r="B1716" s="40" t="s">
        <v>9</v>
      </c>
      <c r="C1716" s="40" t="s">
        <v>87</v>
      </c>
      <c r="D1716" s="40" t="s">
        <v>88</v>
      </c>
      <c r="E1716" s="40" t="s">
        <v>10</v>
      </c>
      <c r="F1716" s="40">
        <v>0.9</v>
      </c>
      <c r="G1716" s="40">
        <v>0</v>
      </c>
      <c r="H1716" s="40">
        <v>3</v>
      </c>
      <c r="I1716" s="40">
        <v>0</v>
      </c>
      <c r="L1716" s="40" t="str">
        <f>IF(LEFT(C1716,1)="[",MID(C1716,2,SEARCH("]",C1716)-2),IF(LEFT(C1716,1)="""",MID(C1716,2,SEARCH("""",C1716,2)-2),C1716))</f>
        <v>montar Onix</v>
      </c>
      <c r="M1716">
        <f>WEEKNUM(A1716,2)</f>
        <v>36</v>
      </c>
    </row>
    <row r="1717" spans="1:13" x14ac:dyDescent="0.25">
      <c r="A1717" s="1">
        <v>41534</v>
      </c>
      <c r="B1717" s="40" t="s">
        <v>9</v>
      </c>
      <c r="C1717" s="40" t="s">
        <v>87</v>
      </c>
      <c r="D1717" s="40" t="s">
        <v>88</v>
      </c>
      <c r="E1717" s="40" t="s">
        <v>10</v>
      </c>
      <c r="F1717" s="40">
        <v>0.9</v>
      </c>
      <c r="G1717" s="40">
        <v>1</v>
      </c>
      <c r="H1717" s="40">
        <v>5</v>
      </c>
      <c r="I1717" s="40">
        <v>0.02</v>
      </c>
      <c r="L1717" s="40" t="str">
        <f>IF(LEFT(C1717,1)="[",MID(C1717,2,SEARCH("]",C1717)-2),IF(LEFT(C1717,1)="""",MID(C1717,2,SEARCH("""",C1717,2)-2),C1717))</f>
        <v>montar Onix</v>
      </c>
      <c r="M1717">
        <f>WEEKNUM(A1717,2)</f>
        <v>38</v>
      </c>
    </row>
    <row r="1718" spans="1:13" x14ac:dyDescent="0.25">
      <c r="A1718" s="1">
        <v>41531</v>
      </c>
      <c r="B1718" s="40" t="s">
        <v>9</v>
      </c>
      <c r="C1718" s="40" t="s">
        <v>87</v>
      </c>
      <c r="D1718" s="40" t="s">
        <v>88</v>
      </c>
      <c r="E1718" s="40" t="s">
        <v>10</v>
      </c>
      <c r="F1718" s="40">
        <v>0.9</v>
      </c>
      <c r="G1718" s="40">
        <v>5</v>
      </c>
      <c r="H1718" s="40">
        <v>5</v>
      </c>
      <c r="I1718" s="40">
        <v>0.92</v>
      </c>
      <c r="L1718" s="40" t="str">
        <f>IF(LEFT(C1718,1)="[",MID(C1718,2,SEARCH("]",C1718)-2),IF(LEFT(C1718,1)="""",MID(C1718,2,SEARCH("""",C1718,2)-2),C1718))</f>
        <v>montar Onix</v>
      </c>
      <c r="M1718">
        <f>WEEKNUM(A1718,2)</f>
        <v>37</v>
      </c>
    </row>
    <row r="1719" spans="1:13" x14ac:dyDescent="0.25">
      <c r="A1719" s="1">
        <v>41536</v>
      </c>
      <c r="B1719" s="40" t="s">
        <v>9</v>
      </c>
      <c r="C1719" s="40" t="s">
        <v>87</v>
      </c>
      <c r="D1719" s="40" t="s">
        <v>88</v>
      </c>
      <c r="E1719" s="40" t="s">
        <v>10</v>
      </c>
      <c r="F1719" s="40">
        <v>0.9</v>
      </c>
      <c r="G1719" s="40">
        <v>1</v>
      </c>
      <c r="H1719" s="40">
        <v>1</v>
      </c>
      <c r="I1719" s="40">
        <v>0.18</v>
      </c>
      <c r="L1719" s="40" t="str">
        <f>IF(LEFT(C1719,1)="[",MID(C1719,2,SEARCH("]",C1719)-2),IF(LEFT(C1719,1)="""",MID(C1719,2,SEARCH("""",C1719,2)-2),C1719))</f>
        <v>montar Onix</v>
      </c>
      <c r="M1719">
        <f>WEEKNUM(A1719,2)</f>
        <v>38</v>
      </c>
    </row>
    <row r="1720" spans="1:13" x14ac:dyDescent="0.25">
      <c r="A1720" s="1">
        <v>41518</v>
      </c>
      <c r="B1720" s="40" t="s">
        <v>9</v>
      </c>
      <c r="C1720" s="40" t="s">
        <v>87</v>
      </c>
      <c r="D1720" s="40" t="s">
        <v>88</v>
      </c>
      <c r="E1720" s="40" t="s">
        <v>10</v>
      </c>
      <c r="F1720" s="40">
        <v>0.9</v>
      </c>
      <c r="G1720" s="40">
        <v>0</v>
      </c>
      <c r="H1720" s="40">
        <v>2</v>
      </c>
      <c r="I1720" s="40">
        <v>0</v>
      </c>
      <c r="L1720" s="40" t="str">
        <f>IF(LEFT(C1720,1)="[",MID(C1720,2,SEARCH("]",C1720)-2),IF(LEFT(C1720,1)="""",MID(C1720,2,SEARCH("""",C1720,2)-2),C1720))</f>
        <v>montar Onix</v>
      </c>
      <c r="M1720">
        <f>WEEKNUM(A1720,2)</f>
        <v>35</v>
      </c>
    </row>
    <row r="1721" spans="1:13" x14ac:dyDescent="0.25">
      <c r="A1721" s="1">
        <v>41527</v>
      </c>
      <c r="B1721" s="40" t="s">
        <v>9</v>
      </c>
      <c r="C1721" s="40" t="s">
        <v>87</v>
      </c>
      <c r="D1721" s="40" t="s">
        <v>88</v>
      </c>
      <c r="E1721" s="40" t="s">
        <v>10</v>
      </c>
      <c r="F1721" s="40">
        <v>0.9</v>
      </c>
      <c r="G1721" s="40">
        <v>4</v>
      </c>
      <c r="H1721" s="40">
        <v>7</v>
      </c>
      <c r="I1721" s="40">
        <v>1.25</v>
      </c>
      <c r="L1721" s="40" t="str">
        <f>IF(LEFT(C1721,1)="[",MID(C1721,2,SEARCH("]",C1721)-2),IF(LEFT(C1721,1)="""",MID(C1721,2,SEARCH("""",C1721,2)-2),C1721))</f>
        <v>montar Onix</v>
      </c>
      <c r="M1721">
        <f>WEEKNUM(A1721,2)</f>
        <v>37</v>
      </c>
    </row>
    <row r="1722" spans="1:13" x14ac:dyDescent="0.25">
      <c r="A1722" s="1">
        <v>41542</v>
      </c>
      <c r="B1722" s="40" t="s">
        <v>9</v>
      </c>
      <c r="C1722" s="40" t="s">
        <v>87</v>
      </c>
      <c r="D1722" s="40" t="s">
        <v>88</v>
      </c>
      <c r="E1722" s="40" t="s">
        <v>10</v>
      </c>
      <c r="F1722" s="40">
        <v>0.9</v>
      </c>
      <c r="G1722" s="40">
        <v>1</v>
      </c>
      <c r="H1722" s="40">
        <v>2</v>
      </c>
      <c r="I1722" s="40">
        <v>0.55000000000000004</v>
      </c>
      <c r="L1722" s="40" t="str">
        <f>IF(LEFT(C1722,1)="[",MID(C1722,2,SEARCH("]",C1722)-2),IF(LEFT(C1722,1)="""",MID(C1722,2,SEARCH("""",C1722,2)-2),C1722))</f>
        <v>montar Onix</v>
      </c>
      <c r="M1722">
        <f>WEEKNUM(A1722,2)</f>
        <v>39</v>
      </c>
    </row>
    <row r="1723" spans="1:13" x14ac:dyDescent="0.25">
      <c r="A1723" s="1">
        <v>41539</v>
      </c>
      <c r="B1723" s="40" t="s">
        <v>9</v>
      </c>
      <c r="C1723" s="40" t="s">
        <v>87</v>
      </c>
      <c r="D1723" s="40" t="s">
        <v>88</v>
      </c>
      <c r="E1723" s="40" t="s">
        <v>10</v>
      </c>
      <c r="F1723" s="40">
        <v>0.9</v>
      </c>
      <c r="G1723" s="40">
        <v>0</v>
      </c>
      <c r="H1723" s="40">
        <v>5</v>
      </c>
      <c r="I1723" s="40">
        <v>0</v>
      </c>
      <c r="L1723" s="40" t="str">
        <f>IF(LEFT(C1723,1)="[",MID(C1723,2,SEARCH("]",C1723)-2),IF(LEFT(C1723,1)="""",MID(C1723,2,SEARCH("""",C1723,2)-2),C1723))</f>
        <v>montar Onix</v>
      </c>
      <c r="M1723">
        <f>WEEKNUM(A1723,2)</f>
        <v>38</v>
      </c>
    </row>
    <row r="1724" spans="1:13" x14ac:dyDescent="0.25">
      <c r="A1724" s="1">
        <v>41530</v>
      </c>
      <c r="B1724" s="40" t="s">
        <v>9</v>
      </c>
      <c r="C1724" s="40" t="s">
        <v>87</v>
      </c>
      <c r="D1724" s="40" t="s">
        <v>88</v>
      </c>
      <c r="E1724" s="40" t="s">
        <v>10</v>
      </c>
      <c r="F1724" s="40">
        <v>0.9</v>
      </c>
      <c r="G1724" s="40">
        <v>0</v>
      </c>
      <c r="H1724" s="40">
        <v>7</v>
      </c>
      <c r="I1724" s="40">
        <v>0</v>
      </c>
      <c r="L1724" s="40" t="str">
        <f>IF(LEFT(C1724,1)="[",MID(C1724,2,SEARCH("]",C1724)-2),IF(LEFT(C1724,1)="""",MID(C1724,2,SEARCH("""",C1724,2)-2),C1724))</f>
        <v>montar Onix</v>
      </c>
      <c r="M1724">
        <f>WEEKNUM(A1724,2)</f>
        <v>37</v>
      </c>
    </row>
    <row r="1725" spans="1:13" x14ac:dyDescent="0.25">
      <c r="A1725" s="1">
        <v>41535</v>
      </c>
      <c r="B1725" s="40" t="s">
        <v>9</v>
      </c>
      <c r="C1725" s="40" t="s">
        <v>87</v>
      </c>
      <c r="D1725" s="40" t="s">
        <v>88</v>
      </c>
      <c r="E1725" s="40" t="s">
        <v>10</v>
      </c>
      <c r="F1725" s="40">
        <v>0.9</v>
      </c>
      <c r="G1725" s="40">
        <v>2</v>
      </c>
      <c r="H1725" s="40">
        <v>8</v>
      </c>
      <c r="I1725" s="40">
        <v>1.42</v>
      </c>
      <c r="L1725" s="40" t="str">
        <f>IF(LEFT(C1725,1)="[",MID(C1725,2,SEARCH("]",C1725)-2),IF(LEFT(C1725,1)="""",MID(C1725,2,SEARCH("""",C1725,2)-2),C1725))</f>
        <v>montar Onix</v>
      </c>
      <c r="M1725">
        <f>WEEKNUM(A1725,2)</f>
        <v>38</v>
      </c>
    </row>
    <row r="1726" spans="1:13" x14ac:dyDescent="0.25">
      <c r="A1726" s="1">
        <v>41520</v>
      </c>
      <c r="B1726" s="40" t="s">
        <v>9</v>
      </c>
      <c r="C1726" s="40" t="s">
        <v>87</v>
      </c>
      <c r="D1726" s="40" t="s">
        <v>88</v>
      </c>
      <c r="E1726" s="40" t="s">
        <v>10</v>
      </c>
      <c r="F1726" s="40">
        <v>0.9</v>
      </c>
      <c r="G1726" s="40">
        <v>2</v>
      </c>
      <c r="H1726" s="40">
        <v>7</v>
      </c>
      <c r="I1726" s="40">
        <v>0.04</v>
      </c>
      <c r="L1726" s="40" t="str">
        <f>IF(LEFT(C1726,1)="[",MID(C1726,2,SEARCH("]",C1726)-2),IF(LEFT(C1726,1)="""",MID(C1726,2,SEARCH("""",C1726,2)-2),C1726))</f>
        <v>montar Onix</v>
      </c>
      <c r="M1726">
        <f>WEEKNUM(A1726,2)</f>
        <v>36</v>
      </c>
    </row>
    <row r="1727" spans="1:13" x14ac:dyDescent="0.25">
      <c r="A1727" s="1">
        <v>41525</v>
      </c>
      <c r="B1727" s="40" t="s">
        <v>9</v>
      </c>
      <c r="C1727" s="40" t="s">
        <v>87</v>
      </c>
      <c r="D1727" s="40" t="s">
        <v>88</v>
      </c>
      <c r="E1727" s="40" t="s">
        <v>10</v>
      </c>
      <c r="F1727" s="40">
        <v>0.9</v>
      </c>
      <c r="G1727" s="40">
        <v>0</v>
      </c>
      <c r="H1727" s="40">
        <v>2</v>
      </c>
      <c r="I1727" s="40">
        <v>0</v>
      </c>
      <c r="L1727" s="40" t="str">
        <f>IF(LEFT(C1727,1)="[",MID(C1727,2,SEARCH("]",C1727)-2),IF(LEFT(C1727,1)="""",MID(C1727,2,SEARCH("""",C1727,2)-2),C1727))</f>
        <v>montar Onix</v>
      </c>
      <c r="M1727">
        <f>WEEKNUM(A1727,2)</f>
        <v>36</v>
      </c>
    </row>
    <row r="1728" spans="1:13" x14ac:dyDescent="0.25">
      <c r="A1728" s="1">
        <v>41529</v>
      </c>
      <c r="B1728" s="40" t="s">
        <v>9</v>
      </c>
      <c r="C1728" s="40" t="s">
        <v>87</v>
      </c>
      <c r="D1728" s="40" t="s">
        <v>88</v>
      </c>
      <c r="E1728" s="40" t="s">
        <v>10</v>
      </c>
      <c r="F1728" s="40">
        <v>0.9</v>
      </c>
      <c r="G1728" s="40">
        <v>2</v>
      </c>
      <c r="H1728" s="40">
        <v>6</v>
      </c>
      <c r="I1728" s="40">
        <v>0.43</v>
      </c>
      <c r="L1728" s="40" t="str">
        <f>IF(LEFT(C1728,1)="[",MID(C1728,2,SEARCH("]",C1728)-2),IF(LEFT(C1728,1)="""",MID(C1728,2,SEARCH("""",C1728,2)-2),C1728))</f>
        <v>montar Onix</v>
      </c>
      <c r="M1728">
        <f>WEEKNUM(A1728,2)</f>
        <v>37</v>
      </c>
    </row>
    <row r="1729" spans="1:13" x14ac:dyDescent="0.25">
      <c r="A1729" s="1">
        <v>41522</v>
      </c>
      <c r="B1729" s="40" t="s">
        <v>9</v>
      </c>
      <c r="C1729" s="40" t="s">
        <v>87</v>
      </c>
      <c r="D1729" s="40" t="s">
        <v>88</v>
      </c>
      <c r="E1729" s="40" t="s">
        <v>10</v>
      </c>
      <c r="F1729" s="40">
        <v>0.9</v>
      </c>
      <c r="G1729" s="40">
        <v>0</v>
      </c>
      <c r="H1729" s="40">
        <v>4</v>
      </c>
      <c r="I1729" s="40">
        <v>0</v>
      </c>
      <c r="L1729" s="40" t="str">
        <f>IF(LEFT(C1729,1)="[",MID(C1729,2,SEARCH("]",C1729)-2),IF(LEFT(C1729,1)="""",MID(C1729,2,SEARCH("""",C1729,2)-2),C1729))</f>
        <v>montar Onix</v>
      </c>
      <c r="M1729">
        <f>WEEKNUM(A1729,2)</f>
        <v>36</v>
      </c>
    </row>
    <row r="1730" spans="1:13" x14ac:dyDescent="0.25">
      <c r="A1730" s="1">
        <v>41533</v>
      </c>
      <c r="B1730" s="40" t="s">
        <v>9</v>
      </c>
      <c r="C1730" s="40" t="s">
        <v>87</v>
      </c>
      <c r="D1730" s="40" t="s">
        <v>88</v>
      </c>
      <c r="E1730" s="40" t="s">
        <v>10</v>
      </c>
      <c r="F1730" s="40">
        <v>0.9</v>
      </c>
      <c r="G1730" s="40">
        <v>1</v>
      </c>
      <c r="H1730" s="40">
        <v>5</v>
      </c>
      <c r="I1730" s="40">
        <v>0.03</v>
      </c>
      <c r="L1730" s="40" t="str">
        <f>IF(LEFT(C1730,1)="[",MID(C1730,2,SEARCH("]",C1730)-2),IF(LEFT(C1730,1)="""",MID(C1730,2,SEARCH("""",C1730,2)-2),C1730))</f>
        <v>montar Onix</v>
      </c>
      <c r="M1730">
        <f>WEEKNUM(A1730,2)</f>
        <v>38</v>
      </c>
    </row>
    <row r="1731" spans="1:13" x14ac:dyDescent="0.25">
      <c r="A1731" s="1">
        <v>41543</v>
      </c>
      <c r="B1731" s="40" t="s">
        <v>9</v>
      </c>
      <c r="C1731" s="40" t="s">
        <v>87</v>
      </c>
      <c r="D1731" s="40" t="s">
        <v>88</v>
      </c>
      <c r="E1731" s="40" t="s">
        <v>10</v>
      </c>
      <c r="F1731" s="40">
        <v>0.9</v>
      </c>
      <c r="G1731" s="40">
        <v>1</v>
      </c>
      <c r="H1731" s="40">
        <v>5</v>
      </c>
      <c r="I1731" s="40">
        <v>0.5</v>
      </c>
      <c r="L1731" s="40" t="str">
        <f>IF(LEFT(C1731,1)="[",MID(C1731,2,SEARCH("]",C1731)-2),IF(LEFT(C1731,1)="""",MID(C1731,2,SEARCH("""",C1731,2)-2),C1731))</f>
        <v>montar Onix</v>
      </c>
      <c r="M1731">
        <f>WEEKNUM(A1731,2)</f>
        <v>39</v>
      </c>
    </row>
    <row r="1732" spans="1:13" x14ac:dyDescent="0.25">
      <c r="A1732" s="1">
        <v>41516</v>
      </c>
      <c r="B1732" s="40" t="s">
        <v>9</v>
      </c>
      <c r="C1732" s="40" t="s">
        <v>87</v>
      </c>
      <c r="D1732" s="40" t="s">
        <v>88</v>
      </c>
      <c r="E1732" s="40" t="s">
        <v>10</v>
      </c>
      <c r="F1732" s="40">
        <v>0.9</v>
      </c>
      <c r="G1732" s="40">
        <v>1</v>
      </c>
      <c r="H1732" s="40">
        <v>4</v>
      </c>
      <c r="I1732" s="40">
        <v>0.09</v>
      </c>
      <c r="L1732" s="40" t="str">
        <f>IF(LEFT(C1732,1)="[",MID(C1732,2,SEARCH("]",C1732)-2),IF(LEFT(C1732,1)="""",MID(C1732,2,SEARCH("""",C1732,2)-2),C1732))</f>
        <v>montar Onix</v>
      </c>
      <c r="M1732">
        <f>WEEKNUM(A1732,2)</f>
        <v>35</v>
      </c>
    </row>
    <row r="1733" spans="1:13" x14ac:dyDescent="0.25">
      <c r="A1733" s="1">
        <v>41544</v>
      </c>
      <c r="B1733" s="40" t="s">
        <v>9</v>
      </c>
      <c r="C1733" s="40" t="s">
        <v>87</v>
      </c>
      <c r="D1733" s="40" t="s">
        <v>88</v>
      </c>
      <c r="E1733" s="40" t="s">
        <v>10</v>
      </c>
      <c r="F1733" s="40">
        <v>0.9</v>
      </c>
      <c r="G1733" s="40">
        <v>0</v>
      </c>
      <c r="H1733" s="40">
        <v>2</v>
      </c>
      <c r="I1733" s="40">
        <v>0</v>
      </c>
      <c r="L1733" s="40" t="str">
        <f>IF(LEFT(C1733,1)="[",MID(C1733,2,SEARCH("]",C1733)-2),IF(LEFT(C1733,1)="""",MID(C1733,2,SEARCH("""",C1733,2)-2),C1733))</f>
        <v>montar Onix</v>
      </c>
      <c r="M1733">
        <f>WEEKNUM(A1733,2)</f>
        <v>39</v>
      </c>
    </row>
    <row r="1734" spans="1:13" x14ac:dyDescent="0.25">
      <c r="A1734" s="1">
        <v>41532</v>
      </c>
      <c r="B1734" s="40" t="s">
        <v>9</v>
      </c>
      <c r="C1734" s="40" t="s">
        <v>87</v>
      </c>
      <c r="D1734" s="40" t="s">
        <v>88</v>
      </c>
      <c r="E1734" s="40" t="s">
        <v>10</v>
      </c>
      <c r="F1734" s="40">
        <v>0.9</v>
      </c>
      <c r="G1734" s="40">
        <v>2</v>
      </c>
      <c r="H1734" s="40">
        <v>5</v>
      </c>
      <c r="I1734" s="40">
        <v>0.49</v>
      </c>
      <c r="L1734" s="40" t="str">
        <f>IF(LEFT(C1734,1)="[",MID(C1734,2,SEARCH("]",C1734)-2),IF(LEFT(C1734,1)="""",MID(C1734,2,SEARCH("""",C1734,2)-2),C1734))</f>
        <v>montar Onix</v>
      </c>
      <c r="M1734">
        <f>WEEKNUM(A1734,2)</f>
        <v>37</v>
      </c>
    </row>
    <row r="1735" spans="1:13" x14ac:dyDescent="0.25">
      <c r="A1735" s="1">
        <v>41541</v>
      </c>
      <c r="B1735" s="40" t="s">
        <v>9</v>
      </c>
      <c r="C1735" s="40" t="s">
        <v>87</v>
      </c>
      <c r="D1735" s="40" t="s">
        <v>88</v>
      </c>
      <c r="E1735" s="40" t="s">
        <v>10</v>
      </c>
      <c r="F1735" s="40">
        <v>0.9</v>
      </c>
      <c r="G1735" s="40">
        <v>1</v>
      </c>
      <c r="H1735" s="40">
        <v>8</v>
      </c>
      <c r="I1735" s="40">
        <v>0.06</v>
      </c>
      <c r="L1735" s="40" t="str">
        <f>IF(LEFT(C1735,1)="[",MID(C1735,2,SEARCH("]",C1735)-2),IF(LEFT(C1735,1)="""",MID(C1735,2,SEARCH("""",C1735,2)-2),C1735))</f>
        <v>montar Onix</v>
      </c>
      <c r="M1735">
        <f>WEEKNUM(A1735,2)</f>
        <v>39</v>
      </c>
    </row>
    <row r="1736" spans="1:13" x14ac:dyDescent="0.25">
      <c r="A1736" s="1">
        <v>41514</v>
      </c>
      <c r="B1736" s="40" t="s">
        <v>9</v>
      </c>
      <c r="C1736" s="40" t="s">
        <v>525</v>
      </c>
      <c r="D1736" s="40" t="s">
        <v>88</v>
      </c>
      <c r="E1736" s="40" t="s">
        <v>75</v>
      </c>
      <c r="F1736" s="40">
        <v>0.8</v>
      </c>
      <c r="G1736" s="40">
        <v>0</v>
      </c>
      <c r="H1736" s="40">
        <v>0</v>
      </c>
      <c r="I1736" s="40">
        <v>0</v>
      </c>
      <c r="L1736" s="40" t="str">
        <f>IF(LEFT(C1736,1)="[",MID(C1736,2,SEARCH("]",C1736)-2),IF(LEFT(C1736,1)="""",MID(C1736,2,SEARCH("""",C1736,2)-2),C1736))</f>
        <v>montar Onyx</v>
      </c>
      <c r="M1736">
        <f>WEEKNUM(A1736,2)</f>
        <v>35</v>
      </c>
    </row>
    <row r="1737" spans="1:13" x14ac:dyDescent="0.25">
      <c r="A1737" s="1">
        <v>41545</v>
      </c>
      <c r="B1737" s="40" t="s">
        <v>9</v>
      </c>
      <c r="C1737" s="40" t="s">
        <v>247</v>
      </c>
      <c r="D1737" s="40" t="s">
        <v>88</v>
      </c>
      <c r="E1737" s="40" t="s">
        <v>10</v>
      </c>
      <c r="F1737" s="40">
        <v>0.3</v>
      </c>
      <c r="G1737" s="40">
        <v>7</v>
      </c>
      <c r="H1737" s="40">
        <v>14</v>
      </c>
      <c r="I1737" s="40">
        <v>0.4</v>
      </c>
      <c r="L1737" s="40" t="str">
        <f>IF(LEFT(C1737,1)="[",MID(C1737,2,SEARCH("]",C1737)-2),IF(LEFT(C1737,1)="""",MID(C1737,2,SEARCH("""",C1737,2)-2),C1737))</f>
        <v>monte Onix</v>
      </c>
      <c r="M1737">
        <f>WEEKNUM(A1737,2)</f>
        <v>39</v>
      </c>
    </row>
    <row r="1738" spans="1:13" x14ac:dyDescent="0.25">
      <c r="A1738" s="1">
        <v>41537</v>
      </c>
      <c r="B1738" s="40" t="s">
        <v>9</v>
      </c>
      <c r="C1738" s="40" t="s">
        <v>247</v>
      </c>
      <c r="D1738" s="40" t="s">
        <v>88</v>
      </c>
      <c r="E1738" s="40" t="s">
        <v>10</v>
      </c>
      <c r="F1738" s="40">
        <v>0.3</v>
      </c>
      <c r="G1738" s="40">
        <v>12</v>
      </c>
      <c r="H1738" s="40">
        <v>20</v>
      </c>
      <c r="I1738" s="40">
        <v>1.48</v>
      </c>
      <c r="L1738" s="40" t="str">
        <f>IF(LEFT(C1738,1)="[",MID(C1738,2,SEARCH("]",C1738)-2),IF(LEFT(C1738,1)="""",MID(C1738,2,SEARCH("""",C1738,2)-2),C1738))</f>
        <v>monte Onix</v>
      </c>
      <c r="M1738">
        <f>WEEKNUM(A1738,2)</f>
        <v>38</v>
      </c>
    </row>
    <row r="1739" spans="1:13" x14ac:dyDescent="0.25">
      <c r="A1739" s="1">
        <v>41521</v>
      </c>
      <c r="B1739" s="40" t="s">
        <v>9</v>
      </c>
      <c r="C1739" s="40" t="s">
        <v>247</v>
      </c>
      <c r="D1739" s="40" t="s">
        <v>88</v>
      </c>
      <c r="E1739" s="40" t="s">
        <v>10</v>
      </c>
      <c r="F1739" s="40">
        <v>0.3</v>
      </c>
      <c r="G1739" s="40">
        <v>26</v>
      </c>
      <c r="H1739" s="40">
        <v>67</v>
      </c>
      <c r="I1739" s="40">
        <v>1.26</v>
      </c>
      <c r="L1739" s="40" t="str">
        <f>IF(LEFT(C1739,1)="[",MID(C1739,2,SEARCH("]",C1739)-2),IF(LEFT(C1739,1)="""",MID(C1739,2,SEARCH("""",C1739,2)-2),C1739))</f>
        <v>monte Onix</v>
      </c>
      <c r="M1739">
        <f>WEEKNUM(A1739,2)</f>
        <v>36</v>
      </c>
    </row>
    <row r="1740" spans="1:13" x14ac:dyDescent="0.25">
      <c r="A1740" s="1">
        <v>41522</v>
      </c>
      <c r="B1740" s="40" t="s">
        <v>9</v>
      </c>
      <c r="C1740" s="40" t="s">
        <v>247</v>
      </c>
      <c r="D1740" s="40" t="s">
        <v>88</v>
      </c>
      <c r="E1740" s="40" t="s">
        <v>10</v>
      </c>
      <c r="F1740" s="40">
        <v>0.3</v>
      </c>
      <c r="G1740" s="40">
        <v>25</v>
      </c>
      <c r="H1740" s="40">
        <v>51</v>
      </c>
      <c r="I1740" s="40">
        <v>1.26</v>
      </c>
      <c r="L1740" s="40" t="str">
        <f>IF(LEFT(C1740,1)="[",MID(C1740,2,SEARCH("]",C1740)-2),IF(LEFT(C1740,1)="""",MID(C1740,2,SEARCH("""",C1740,2)-2),C1740))</f>
        <v>monte Onix</v>
      </c>
      <c r="M1740">
        <f>WEEKNUM(A1740,2)</f>
        <v>36</v>
      </c>
    </row>
    <row r="1741" spans="1:13" x14ac:dyDescent="0.25">
      <c r="A1741" s="1">
        <v>41543</v>
      </c>
      <c r="B1741" s="40" t="s">
        <v>9</v>
      </c>
      <c r="C1741" s="40" t="s">
        <v>247</v>
      </c>
      <c r="D1741" s="40" t="s">
        <v>88</v>
      </c>
      <c r="E1741" s="40" t="s">
        <v>10</v>
      </c>
      <c r="F1741" s="40">
        <v>0.3</v>
      </c>
      <c r="G1741" s="40">
        <v>9</v>
      </c>
      <c r="H1741" s="40">
        <v>22</v>
      </c>
      <c r="I1741" s="40">
        <v>1.07</v>
      </c>
      <c r="L1741" s="40" t="str">
        <f>IF(LEFT(C1741,1)="[",MID(C1741,2,SEARCH("]",C1741)-2),IF(LEFT(C1741,1)="""",MID(C1741,2,SEARCH("""",C1741,2)-2),C1741))</f>
        <v>monte Onix</v>
      </c>
      <c r="M1741">
        <f>WEEKNUM(A1741,2)</f>
        <v>39</v>
      </c>
    </row>
    <row r="1742" spans="1:13" x14ac:dyDescent="0.25">
      <c r="A1742" s="1">
        <v>41531</v>
      </c>
      <c r="B1742" s="40" t="s">
        <v>9</v>
      </c>
      <c r="C1742" s="40" t="s">
        <v>247</v>
      </c>
      <c r="D1742" s="40" t="s">
        <v>88</v>
      </c>
      <c r="E1742" s="40" t="s">
        <v>10</v>
      </c>
      <c r="F1742" s="40">
        <v>0.3</v>
      </c>
      <c r="G1742" s="40">
        <v>27</v>
      </c>
      <c r="H1742" s="40">
        <v>58</v>
      </c>
      <c r="I1742" s="40">
        <v>3.04</v>
      </c>
      <c r="L1742" s="40" t="str">
        <f>IF(LEFT(C1742,1)="[",MID(C1742,2,SEARCH("]",C1742)-2),IF(LEFT(C1742,1)="""",MID(C1742,2,SEARCH("""",C1742,2)-2),C1742))</f>
        <v>monte Onix</v>
      </c>
      <c r="M1742">
        <f>WEEKNUM(A1742,2)</f>
        <v>37</v>
      </c>
    </row>
    <row r="1743" spans="1:13" x14ac:dyDescent="0.25">
      <c r="A1743" s="1">
        <v>41544</v>
      </c>
      <c r="B1743" s="40" t="s">
        <v>9</v>
      </c>
      <c r="C1743" s="40" t="s">
        <v>247</v>
      </c>
      <c r="D1743" s="40" t="s">
        <v>88</v>
      </c>
      <c r="E1743" s="40" t="s">
        <v>10</v>
      </c>
      <c r="F1743" s="40">
        <v>0.3</v>
      </c>
      <c r="G1743" s="40">
        <v>12</v>
      </c>
      <c r="H1743" s="40">
        <v>18</v>
      </c>
      <c r="I1743" s="40">
        <v>0.85</v>
      </c>
      <c r="L1743" s="40" t="str">
        <f>IF(LEFT(C1743,1)="[",MID(C1743,2,SEARCH("]",C1743)-2),IF(LEFT(C1743,1)="""",MID(C1743,2,SEARCH("""",C1743,2)-2),C1743))</f>
        <v>monte Onix</v>
      </c>
      <c r="M1743">
        <f>WEEKNUM(A1743,2)</f>
        <v>39</v>
      </c>
    </row>
    <row r="1744" spans="1:13" x14ac:dyDescent="0.25">
      <c r="A1744" s="1">
        <v>41514</v>
      </c>
      <c r="B1744" s="40" t="s">
        <v>9</v>
      </c>
      <c r="C1744" s="40" t="s">
        <v>247</v>
      </c>
      <c r="D1744" s="40" t="s">
        <v>88</v>
      </c>
      <c r="E1744" s="40" t="s">
        <v>10</v>
      </c>
      <c r="F1744" s="40">
        <v>0.3</v>
      </c>
      <c r="G1744" s="40">
        <v>18</v>
      </c>
      <c r="H1744" s="40">
        <v>33</v>
      </c>
      <c r="I1744" s="40">
        <v>1.35</v>
      </c>
      <c r="L1744" s="40" t="str">
        <f>IF(LEFT(C1744,1)="[",MID(C1744,2,SEARCH("]",C1744)-2),IF(LEFT(C1744,1)="""",MID(C1744,2,SEARCH("""",C1744,2)-2),C1744))</f>
        <v>monte Onix</v>
      </c>
      <c r="M1744">
        <f>WEEKNUM(A1744,2)</f>
        <v>35</v>
      </c>
    </row>
    <row r="1745" spans="1:13" x14ac:dyDescent="0.25">
      <c r="A1745" s="1">
        <v>41525</v>
      </c>
      <c r="B1745" s="40" t="s">
        <v>9</v>
      </c>
      <c r="C1745" s="40" t="s">
        <v>247</v>
      </c>
      <c r="D1745" s="40" t="s">
        <v>88</v>
      </c>
      <c r="E1745" s="40" t="s">
        <v>10</v>
      </c>
      <c r="F1745" s="40">
        <v>0.3</v>
      </c>
      <c r="G1745" s="40">
        <v>34</v>
      </c>
      <c r="H1745" s="40">
        <v>72</v>
      </c>
      <c r="I1745" s="40">
        <v>3.27</v>
      </c>
      <c r="L1745" s="40" t="str">
        <f>IF(LEFT(C1745,1)="[",MID(C1745,2,SEARCH("]",C1745)-2),IF(LEFT(C1745,1)="""",MID(C1745,2,SEARCH("""",C1745,2)-2),C1745))</f>
        <v>monte Onix</v>
      </c>
      <c r="M1745">
        <f>WEEKNUM(A1745,2)</f>
        <v>36</v>
      </c>
    </row>
    <row r="1746" spans="1:13" x14ac:dyDescent="0.25">
      <c r="A1746" s="1">
        <v>41540</v>
      </c>
      <c r="B1746" s="40" t="s">
        <v>9</v>
      </c>
      <c r="C1746" s="40" t="s">
        <v>247</v>
      </c>
      <c r="D1746" s="40" t="s">
        <v>88</v>
      </c>
      <c r="E1746" s="40" t="s">
        <v>10</v>
      </c>
      <c r="F1746" s="40">
        <v>0.3</v>
      </c>
      <c r="G1746" s="40">
        <v>10</v>
      </c>
      <c r="H1746" s="40">
        <v>19</v>
      </c>
      <c r="I1746" s="40">
        <v>1.26</v>
      </c>
      <c r="L1746" s="40" t="str">
        <f>IF(LEFT(C1746,1)="[",MID(C1746,2,SEARCH("]",C1746)-2),IF(LEFT(C1746,1)="""",MID(C1746,2,SEARCH("""",C1746,2)-2),C1746))</f>
        <v>monte Onix</v>
      </c>
      <c r="M1746">
        <f>WEEKNUM(A1746,2)</f>
        <v>39</v>
      </c>
    </row>
    <row r="1747" spans="1:13" x14ac:dyDescent="0.25">
      <c r="A1747" s="1">
        <v>41515</v>
      </c>
      <c r="B1747" s="40" t="s">
        <v>9</v>
      </c>
      <c r="C1747" s="40" t="s">
        <v>247</v>
      </c>
      <c r="D1747" s="40" t="s">
        <v>88</v>
      </c>
      <c r="E1747" s="40" t="s">
        <v>10</v>
      </c>
      <c r="F1747" s="40">
        <v>0.3</v>
      </c>
      <c r="G1747" s="40">
        <v>35</v>
      </c>
      <c r="H1747" s="40">
        <v>69</v>
      </c>
      <c r="I1747" s="40">
        <v>2.23</v>
      </c>
      <c r="L1747" s="40" t="str">
        <f>IF(LEFT(C1747,1)="[",MID(C1747,2,SEARCH("]",C1747)-2),IF(LEFT(C1747,1)="""",MID(C1747,2,SEARCH("""",C1747,2)-2),C1747))</f>
        <v>monte Onix</v>
      </c>
      <c r="M1747">
        <f>WEEKNUM(A1747,2)</f>
        <v>35</v>
      </c>
    </row>
    <row r="1748" spans="1:13" x14ac:dyDescent="0.25">
      <c r="A1748" s="1">
        <v>41542</v>
      </c>
      <c r="B1748" s="40" t="s">
        <v>9</v>
      </c>
      <c r="C1748" s="40" t="s">
        <v>247</v>
      </c>
      <c r="D1748" s="40" t="s">
        <v>88</v>
      </c>
      <c r="E1748" s="40" t="s">
        <v>10</v>
      </c>
      <c r="F1748" s="40">
        <v>0.3</v>
      </c>
      <c r="G1748" s="40">
        <v>5</v>
      </c>
      <c r="H1748" s="40">
        <v>19</v>
      </c>
      <c r="I1748" s="40">
        <v>0.43</v>
      </c>
      <c r="L1748" s="40" t="str">
        <f>IF(LEFT(C1748,1)="[",MID(C1748,2,SEARCH("]",C1748)-2),IF(LEFT(C1748,1)="""",MID(C1748,2,SEARCH("""",C1748,2)-2),C1748))</f>
        <v>monte Onix</v>
      </c>
      <c r="M1748">
        <f>WEEKNUM(A1748,2)</f>
        <v>39</v>
      </c>
    </row>
    <row r="1749" spans="1:13" x14ac:dyDescent="0.25">
      <c r="A1749" s="1">
        <v>41524</v>
      </c>
      <c r="B1749" s="40" t="s">
        <v>9</v>
      </c>
      <c r="C1749" s="40" t="s">
        <v>247</v>
      </c>
      <c r="D1749" s="40" t="s">
        <v>88</v>
      </c>
      <c r="E1749" s="40" t="s">
        <v>10</v>
      </c>
      <c r="F1749" s="40">
        <v>0.3</v>
      </c>
      <c r="G1749" s="40">
        <v>26</v>
      </c>
      <c r="H1749" s="40">
        <v>43</v>
      </c>
      <c r="I1749" s="40">
        <v>1.89</v>
      </c>
      <c r="L1749" s="40" t="str">
        <f>IF(LEFT(C1749,1)="[",MID(C1749,2,SEARCH("]",C1749)-2),IF(LEFT(C1749,1)="""",MID(C1749,2,SEARCH("""",C1749,2)-2),C1749))</f>
        <v>monte Onix</v>
      </c>
      <c r="M1749">
        <f>WEEKNUM(A1749,2)</f>
        <v>36</v>
      </c>
    </row>
    <row r="1750" spans="1:13" x14ac:dyDescent="0.25">
      <c r="A1750" s="1">
        <v>41546</v>
      </c>
      <c r="B1750" s="40" t="s">
        <v>9</v>
      </c>
      <c r="C1750" s="40" t="s">
        <v>247</v>
      </c>
      <c r="D1750" s="40" t="s">
        <v>88</v>
      </c>
      <c r="E1750" s="40" t="s">
        <v>10</v>
      </c>
      <c r="F1750" s="40">
        <v>0.3</v>
      </c>
      <c r="G1750" s="40">
        <v>9</v>
      </c>
      <c r="H1750" s="40">
        <v>17</v>
      </c>
      <c r="I1750" s="40">
        <v>0.94</v>
      </c>
      <c r="L1750" s="40" t="str">
        <f>IF(LEFT(C1750,1)="[",MID(C1750,2,SEARCH("]",C1750)-2),IF(LEFT(C1750,1)="""",MID(C1750,2,SEARCH("""",C1750,2)-2),C1750))</f>
        <v>monte Onix</v>
      </c>
      <c r="M1750">
        <f>WEEKNUM(A1750,2)</f>
        <v>39</v>
      </c>
    </row>
    <row r="1751" spans="1:13" x14ac:dyDescent="0.25">
      <c r="A1751" s="1">
        <v>41519</v>
      </c>
      <c r="B1751" s="40" t="s">
        <v>9</v>
      </c>
      <c r="C1751" s="40" t="s">
        <v>247</v>
      </c>
      <c r="D1751" s="40" t="s">
        <v>88</v>
      </c>
      <c r="E1751" s="40" t="s">
        <v>10</v>
      </c>
      <c r="F1751" s="40">
        <v>0.3</v>
      </c>
      <c r="G1751" s="40">
        <v>34</v>
      </c>
      <c r="H1751" s="40">
        <v>69</v>
      </c>
      <c r="I1751" s="40">
        <v>2.0699999999999998</v>
      </c>
      <c r="L1751" s="40" t="str">
        <f>IF(LEFT(C1751,1)="[",MID(C1751,2,SEARCH("]",C1751)-2),IF(LEFT(C1751,1)="""",MID(C1751,2,SEARCH("""",C1751,2)-2),C1751))</f>
        <v>monte Onix</v>
      </c>
      <c r="M1751">
        <f>WEEKNUM(A1751,2)</f>
        <v>36</v>
      </c>
    </row>
    <row r="1752" spans="1:13" x14ac:dyDescent="0.25">
      <c r="A1752" s="1">
        <v>41534</v>
      </c>
      <c r="B1752" s="40" t="s">
        <v>9</v>
      </c>
      <c r="C1752" s="40" t="s">
        <v>247</v>
      </c>
      <c r="D1752" s="40" t="s">
        <v>88</v>
      </c>
      <c r="E1752" s="40" t="s">
        <v>10</v>
      </c>
      <c r="F1752" s="40">
        <v>0.3</v>
      </c>
      <c r="G1752" s="40">
        <v>25</v>
      </c>
      <c r="H1752" s="40">
        <v>29</v>
      </c>
      <c r="I1752" s="40">
        <v>3.71</v>
      </c>
      <c r="L1752" s="40" t="str">
        <f>IF(LEFT(C1752,1)="[",MID(C1752,2,SEARCH("]",C1752)-2),IF(LEFT(C1752,1)="""",MID(C1752,2,SEARCH("""",C1752,2)-2),C1752))</f>
        <v>monte Onix</v>
      </c>
      <c r="M1752">
        <f>WEEKNUM(A1752,2)</f>
        <v>38</v>
      </c>
    </row>
    <row r="1753" spans="1:13" x14ac:dyDescent="0.25">
      <c r="A1753" s="1">
        <v>41541</v>
      </c>
      <c r="B1753" s="40" t="s">
        <v>9</v>
      </c>
      <c r="C1753" s="40" t="s">
        <v>247</v>
      </c>
      <c r="D1753" s="40" t="s">
        <v>88</v>
      </c>
      <c r="E1753" s="40" t="s">
        <v>10</v>
      </c>
      <c r="F1753" s="40">
        <v>0.3</v>
      </c>
      <c r="G1753" s="40">
        <v>12</v>
      </c>
      <c r="H1753" s="40">
        <v>20</v>
      </c>
      <c r="I1753" s="40">
        <v>1.1599999999999999</v>
      </c>
      <c r="L1753" s="40" t="str">
        <f>IF(LEFT(C1753,1)="[",MID(C1753,2,SEARCH("]",C1753)-2),IF(LEFT(C1753,1)="""",MID(C1753,2,SEARCH("""",C1753,2)-2),C1753))</f>
        <v>monte Onix</v>
      </c>
      <c r="M1753">
        <f>WEEKNUM(A1753,2)</f>
        <v>39</v>
      </c>
    </row>
    <row r="1754" spans="1:13" x14ac:dyDescent="0.25">
      <c r="A1754" s="1">
        <v>41526</v>
      </c>
      <c r="B1754" s="40" t="s">
        <v>9</v>
      </c>
      <c r="C1754" s="40" t="s">
        <v>247</v>
      </c>
      <c r="D1754" s="40" t="s">
        <v>88</v>
      </c>
      <c r="E1754" s="40" t="s">
        <v>10</v>
      </c>
      <c r="F1754" s="40">
        <v>0.3</v>
      </c>
      <c r="G1754" s="40">
        <v>33</v>
      </c>
      <c r="H1754" s="40">
        <v>72</v>
      </c>
      <c r="I1754" s="40">
        <v>2.34</v>
      </c>
      <c r="L1754" s="40" t="str">
        <f>IF(LEFT(C1754,1)="[",MID(C1754,2,SEARCH("]",C1754)-2),IF(LEFT(C1754,1)="""",MID(C1754,2,SEARCH("""",C1754,2)-2),C1754))</f>
        <v>monte Onix</v>
      </c>
      <c r="M1754">
        <f>WEEKNUM(A1754,2)</f>
        <v>37</v>
      </c>
    </row>
    <row r="1755" spans="1:13" x14ac:dyDescent="0.25">
      <c r="A1755" s="1">
        <v>41516</v>
      </c>
      <c r="B1755" s="40" t="s">
        <v>9</v>
      </c>
      <c r="C1755" s="40" t="s">
        <v>247</v>
      </c>
      <c r="D1755" s="40" t="s">
        <v>88</v>
      </c>
      <c r="E1755" s="40" t="s">
        <v>10</v>
      </c>
      <c r="F1755" s="40">
        <v>0.3</v>
      </c>
      <c r="G1755" s="40">
        <v>25</v>
      </c>
      <c r="H1755" s="40">
        <v>53</v>
      </c>
      <c r="I1755" s="40">
        <v>2.4900000000000002</v>
      </c>
      <c r="L1755" s="40" t="str">
        <f>IF(LEFT(C1755,1)="[",MID(C1755,2,SEARCH("]",C1755)-2),IF(LEFT(C1755,1)="""",MID(C1755,2,SEARCH("""",C1755,2)-2),C1755))</f>
        <v>monte Onix</v>
      </c>
      <c r="M1755">
        <f>WEEKNUM(A1755,2)</f>
        <v>35</v>
      </c>
    </row>
    <row r="1756" spans="1:13" x14ac:dyDescent="0.25">
      <c r="A1756" s="1">
        <v>41517</v>
      </c>
      <c r="B1756" s="40" t="s">
        <v>9</v>
      </c>
      <c r="C1756" s="40" t="s">
        <v>247</v>
      </c>
      <c r="D1756" s="40" t="s">
        <v>88</v>
      </c>
      <c r="E1756" s="40" t="s">
        <v>10</v>
      </c>
      <c r="F1756" s="40">
        <v>0.3</v>
      </c>
      <c r="G1756" s="40">
        <v>18</v>
      </c>
      <c r="H1756" s="40">
        <v>40</v>
      </c>
      <c r="I1756" s="40">
        <v>1.17</v>
      </c>
      <c r="L1756" s="40" t="str">
        <f>IF(LEFT(C1756,1)="[",MID(C1756,2,SEARCH("]",C1756)-2),IF(LEFT(C1756,1)="""",MID(C1756,2,SEARCH("""",C1756,2)-2),C1756))</f>
        <v>monte Onix</v>
      </c>
      <c r="M1756">
        <f>WEEKNUM(A1756,2)</f>
        <v>35</v>
      </c>
    </row>
    <row r="1757" spans="1:13" x14ac:dyDescent="0.25">
      <c r="A1757" s="1">
        <v>41523</v>
      </c>
      <c r="B1757" s="40" t="s">
        <v>9</v>
      </c>
      <c r="C1757" s="40" t="s">
        <v>247</v>
      </c>
      <c r="D1757" s="40" t="s">
        <v>88</v>
      </c>
      <c r="E1757" s="40" t="s">
        <v>10</v>
      </c>
      <c r="F1757" s="40">
        <v>0.3</v>
      </c>
      <c r="G1757" s="40">
        <v>19</v>
      </c>
      <c r="H1757" s="40">
        <v>43</v>
      </c>
      <c r="I1757" s="40">
        <v>1.22</v>
      </c>
      <c r="L1757" s="40" t="str">
        <f>IF(LEFT(C1757,1)="[",MID(C1757,2,SEARCH("]",C1757)-2),IF(LEFT(C1757,1)="""",MID(C1757,2,SEARCH("""",C1757,2)-2),C1757))</f>
        <v>monte Onix</v>
      </c>
      <c r="M1757">
        <f>WEEKNUM(A1757,2)</f>
        <v>36</v>
      </c>
    </row>
    <row r="1758" spans="1:13" x14ac:dyDescent="0.25">
      <c r="A1758" s="1">
        <v>41538</v>
      </c>
      <c r="B1758" s="40" t="s">
        <v>9</v>
      </c>
      <c r="C1758" s="40" t="s">
        <v>247</v>
      </c>
      <c r="D1758" s="40" t="s">
        <v>88</v>
      </c>
      <c r="E1758" s="40" t="s">
        <v>10</v>
      </c>
      <c r="F1758" s="40">
        <v>0.3</v>
      </c>
      <c r="G1758" s="40">
        <v>5</v>
      </c>
      <c r="H1758" s="40">
        <v>13</v>
      </c>
      <c r="I1758" s="40">
        <v>0.28000000000000003</v>
      </c>
      <c r="L1758" s="40" t="str">
        <f>IF(LEFT(C1758,1)="[",MID(C1758,2,SEARCH("]",C1758)-2),IF(LEFT(C1758,1)="""",MID(C1758,2,SEARCH("""",C1758,2)-2),C1758))</f>
        <v>monte Onix</v>
      </c>
      <c r="M1758">
        <f>WEEKNUM(A1758,2)</f>
        <v>38</v>
      </c>
    </row>
    <row r="1759" spans="1:13" x14ac:dyDescent="0.25">
      <c r="A1759" s="1">
        <v>41527</v>
      </c>
      <c r="B1759" s="40" t="s">
        <v>9</v>
      </c>
      <c r="C1759" s="40" t="s">
        <v>247</v>
      </c>
      <c r="D1759" s="40" t="s">
        <v>88</v>
      </c>
      <c r="E1759" s="40" t="s">
        <v>10</v>
      </c>
      <c r="F1759" s="40">
        <v>0.3</v>
      </c>
      <c r="G1759" s="40">
        <v>122</v>
      </c>
      <c r="H1759" s="40">
        <v>256</v>
      </c>
      <c r="I1759" s="40">
        <v>10.81</v>
      </c>
      <c r="L1759" s="40" t="str">
        <f>IF(LEFT(C1759,1)="[",MID(C1759,2,SEARCH("]",C1759)-2),IF(LEFT(C1759,1)="""",MID(C1759,2,SEARCH("""",C1759,2)-2),C1759))</f>
        <v>monte Onix</v>
      </c>
      <c r="M1759">
        <f>WEEKNUM(A1759,2)</f>
        <v>37</v>
      </c>
    </row>
    <row r="1760" spans="1:13" x14ac:dyDescent="0.25">
      <c r="A1760" s="1">
        <v>41533</v>
      </c>
      <c r="B1760" s="40" t="s">
        <v>9</v>
      </c>
      <c r="C1760" s="40" t="s">
        <v>247</v>
      </c>
      <c r="D1760" s="40" t="s">
        <v>88</v>
      </c>
      <c r="E1760" s="40" t="s">
        <v>10</v>
      </c>
      <c r="F1760" s="40">
        <v>0.3</v>
      </c>
      <c r="G1760" s="40">
        <v>32</v>
      </c>
      <c r="H1760" s="40">
        <v>53</v>
      </c>
      <c r="I1760" s="40">
        <v>3.76</v>
      </c>
      <c r="L1760" s="40" t="str">
        <f>IF(LEFT(C1760,1)="[",MID(C1760,2,SEARCH("]",C1760)-2),IF(LEFT(C1760,1)="""",MID(C1760,2,SEARCH("""",C1760,2)-2),C1760))</f>
        <v>monte Onix</v>
      </c>
      <c r="M1760">
        <f>WEEKNUM(A1760,2)</f>
        <v>38</v>
      </c>
    </row>
    <row r="1761" spans="1:13" x14ac:dyDescent="0.25">
      <c r="A1761" s="1">
        <v>41539</v>
      </c>
      <c r="B1761" s="40" t="s">
        <v>9</v>
      </c>
      <c r="C1761" s="40" t="s">
        <v>247</v>
      </c>
      <c r="D1761" s="40" t="s">
        <v>88</v>
      </c>
      <c r="E1761" s="40" t="s">
        <v>10</v>
      </c>
      <c r="F1761" s="40">
        <v>0.3</v>
      </c>
      <c r="G1761" s="40">
        <v>13</v>
      </c>
      <c r="H1761" s="40">
        <v>22</v>
      </c>
      <c r="I1761" s="40">
        <v>1.19</v>
      </c>
      <c r="L1761" s="40" t="str">
        <f>IF(LEFT(C1761,1)="[",MID(C1761,2,SEARCH("]",C1761)-2),IF(LEFT(C1761,1)="""",MID(C1761,2,SEARCH("""",C1761,2)-2),C1761))</f>
        <v>monte Onix</v>
      </c>
      <c r="M1761">
        <f>WEEKNUM(A1761,2)</f>
        <v>38</v>
      </c>
    </row>
    <row r="1762" spans="1:13" x14ac:dyDescent="0.25">
      <c r="A1762" s="1">
        <v>41530</v>
      </c>
      <c r="B1762" s="40" t="s">
        <v>9</v>
      </c>
      <c r="C1762" s="40" t="s">
        <v>247</v>
      </c>
      <c r="D1762" s="40" t="s">
        <v>88</v>
      </c>
      <c r="E1762" s="40" t="s">
        <v>10</v>
      </c>
      <c r="F1762" s="40">
        <v>0.3</v>
      </c>
      <c r="G1762" s="40">
        <v>106</v>
      </c>
      <c r="H1762" s="40">
        <v>189</v>
      </c>
      <c r="I1762" s="40">
        <v>9.76</v>
      </c>
      <c r="L1762" s="40" t="str">
        <f>IF(LEFT(C1762,1)="[",MID(C1762,2,SEARCH("]",C1762)-2),IF(LEFT(C1762,1)="""",MID(C1762,2,SEARCH("""",C1762,2)-2),C1762))</f>
        <v>monte Onix</v>
      </c>
      <c r="M1762">
        <f>WEEKNUM(A1762,2)</f>
        <v>37</v>
      </c>
    </row>
    <row r="1763" spans="1:13" x14ac:dyDescent="0.25">
      <c r="A1763" s="1">
        <v>41532</v>
      </c>
      <c r="B1763" s="40" t="s">
        <v>9</v>
      </c>
      <c r="C1763" s="40" t="s">
        <v>247</v>
      </c>
      <c r="D1763" s="40" t="s">
        <v>88</v>
      </c>
      <c r="E1763" s="40" t="s">
        <v>10</v>
      </c>
      <c r="F1763" s="40">
        <v>0.3</v>
      </c>
      <c r="G1763" s="40">
        <v>28</v>
      </c>
      <c r="H1763" s="40">
        <v>40</v>
      </c>
      <c r="I1763" s="40">
        <v>3.6</v>
      </c>
      <c r="L1763" s="40" t="str">
        <f>IF(LEFT(C1763,1)="[",MID(C1763,2,SEARCH("]",C1763)-2),IF(LEFT(C1763,1)="""",MID(C1763,2,SEARCH("""",C1763,2)-2),C1763))</f>
        <v>monte Onix</v>
      </c>
      <c r="M1763">
        <f>WEEKNUM(A1763,2)</f>
        <v>37</v>
      </c>
    </row>
    <row r="1764" spans="1:13" x14ac:dyDescent="0.25">
      <c r="A1764" s="1">
        <v>41535</v>
      </c>
      <c r="B1764" s="40" t="s">
        <v>9</v>
      </c>
      <c r="C1764" s="40" t="s">
        <v>247</v>
      </c>
      <c r="D1764" s="40" t="s">
        <v>88</v>
      </c>
      <c r="E1764" s="40" t="s">
        <v>10</v>
      </c>
      <c r="F1764" s="40">
        <v>0.3</v>
      </c>
      <c r="G1764" s="40">
        <v>21</v>
      </c>
      <c r="H1764" s="40">
        <v>30</v>
      </c>
      <c r="I1764" s="40">
        <v>2.2400000000000002</v>
      </c>
      <c r="L1764" s="40" t="str">
        <f>IF(LEFT(C1764,1)="[",MID(C1764,2,SEARCH("]",C1764)-2),IF(LEFT(C1764,1)="""",MID(C1764,2,SEARCH("""",C1764,2)-2),C1764))</f>
        <v>monte Onix</v>
      </c>
      <c r="M1764">
        <f>WEEKNUM(A1764,2)</f>
        <v>38</v>
      </c>
    </row>
    <row r="1765" spans="1:13" x14ac:dyDescent="0.25">
      <c r="A1765" s="1">
        <v>41520</v>
      </c>
      <c r="B1765" s="40" t="s">
        <v>9</v>
      </c>
      <c r="C1765" s="40" t="s">
        <v>247</v>
      </c>
      <c r="D1765" s="40" t="s">
        <v>88</v>
      </c>
      <c r="E1765" s="40" t="s">
        <v>10</v>
      </c>
      <c r="F1765" s="40">
        <v>0.3</v>
      </c>
      <c r="G1765" s="40">
        <v>22</v>
      </c>
      <c r="H1765" s="40">
        <v>54</v>
      </c>
      <c r="I1765" s="40">
        <v>1.57</v>
      </c>
      <c r="L1765" s="40" t="str">
        <f>IF(LEFT(C1765,1)="[",MID(C1765,2,SEARCH("]",C1765)-2),IF(LEFT(C1765,1)="""",MID(C1765,2,SEARCH("""",C1765,2)-2),C1765))</f>
        <v>monte Onix</v>
      </c>
      <c r="M1765">
        <f>WEEKNUM(A1765,2)</f>
        <v>36</v>
      </c>
    </row>
    <row r="1766" spans="1:13" x14ac:dyDescent="0.25">
      <c r="A1766" s="1">
        <v>41518</v>
      </c>
      <c r="B1766" s="40" t="s">
        <v>9</v>
      </c>
      <c r="C1766" s="40" t="s">
        <v>247</v>
      </c>
      <c r="D1766" s="40" t="s">
        <v>88</v>
      </c>
      <c r="E1766" s="40" t="s">
        <v>10</v>
      </c>
      <c r="F1766" s="40">
        <v>0.3</v>
      </c>
      <c r="G1766" s="40">
        <v>37</v>
      </c>
      <c r="H1766" s="40">
        <v>64</v>
      </c>
      <c r="I1766" s="40">
        <v>2.83</v>
      </c>
      <c r="L1766" s="40" t="str">
        <f>IF(LEFT(C1766,1)="[",MID(C1766,2,SEARCH("]",C1766)-2),IF(LEFT(C1766,1)="""",MID(C1766,2,SEARCH("""",C1766,2)-2),C1766))</f>
        <v>monte Onix</v>
      </c>
      <c r="M1766">
        <f>WEEKNUM(A1766,2)</f>
        <v>35</v>
      </c>
    </row>
    <row r="1767" spans="1:13" x14ac:dyDescent="0.25">
      <c r="A1767" s="1">
        <v>41528</v>
      </c>
      <c r="B1767" s="40" t="s">
        <v>9</v>
      </c>
      <c r="C1767" s="40" t="s">
        <v>247</v>
      </c>
      <c r="D1767" s="40" t="s">
        <v>88</v>
      </c>
      <c r="E1767" s="40" t="s">
        <v>10</v>
      </c>
      <c r="F1767" s="40">
        <v>0.3</v>
      </c>
      <c r="G1767" s="40">
        <v>115</v>
      </c>
      <c r="H1767" s="40">
        <v>208</v>
      </c>
      <c r="I1767" s="40">
        <v>10.08</v>
      </c>
      <c r="L1767" s="40" t="str">
        <f>IF(LEFT(C1767,1)="[",MID(C1767,2,SEARCH("]",C1767)-2),IF(LEFT(C1767,1)="""",MID(C1767,2,SEARCH("""",C1767,2)-2),C1767))</f>
        <v>monte Onix</v>
      </c>
      <c r="M1767">
        <f>WEEKNUM(A1767,2)</f>
        <v>37</v>
      </c>
    </row>
    <row r="1768" spans="1:13" x14ac:dyDescent="0.25">
      <c r="A1768" s="1">
        <v>41536</v>
      </c>
      <c r="B1768" s="40" t="s">
        <v>9</v>
      </c>
      <c r="C1768" s="40" t="s">
        <v>247</v>
      </c>
      <c r="D1768" s="40" t="s">
        <v>88</v>
      </c>
      <c r="E1768" s="40" t="s">
        <v>10</v>
      </c>
      <c r="F1768" s="40">
        <v>0.3</v>
      </c>
      <c r="G1768" s="40">
        <v>14</v>
      </c>
      <c r="H1768" s="40">
        <v>20</v>
      </c>
      <c r="I1768" s="40">
        <v>1.73</v>
      </c>
      <c r="L1768" s="40" t="str">
        <f>IF(LEFT(C1768,1)="[",MID(C1768,2,SEARCH("]",C1768)-2),IF(LEFT(C1768,1)="""",MID(C1768,2,SEARCH("""",C1768,2)-2),C1768))</f>
        <v>monte Onix</v>
      </c>
      <c r="M1768">
        <f>WEEKNUM(A1768,2)</f>
        <v>38</v>
      </c>
    </row>
    <row r="1769" spans="1:13" x14ac:dyDescent="0.25">
      <c r="A1769" s="1">
        <v>41529</v>
      </c>
      <c r="B1769" s="40" t="s">
        <v>9</v>
      </c>
      <c r="C1769" s="40" t="s">
        <v>247</v>
      </c>
      <c r="D1769" s="40" t="s">
        <v>88</v>
      </c>
      <c r="E1769" s="40" t="s">
        <v>10</v>
      </c>
      <c r="F1769" s="40">
        <v>0.3</v>
      </c>
      <c r="G1769" s="40">
        <v>110</v>
      </c>
      <c r="H1769" s="40">
        <v>211</v>
      </c>
      <c r="I1769" s="40">
        <v>10.16</v>
      </c>
      <c r="L1769" s="40" t="str">
        <f>IF(LEFT(C1769,1)="[",MID(C1769,2,SEARCH("]",C1769)-2),IF(LEFT(C1769,1)="""",MID(C1769,2,SEARCH("""",C1769,2)-2),C1769))</f>
        <v>monte Onix</v>
      </c>
      <c r="M1769">
        <f>WEEKNUM(A1769,2)</f>
        <v>37</v>
      </c>
    </row>
    <row r="1770" spans="1:13" x14ac:dyDescent="0.25">
      <c r="A1770" s="1">
        <v>41539</v>
      </c>
      <c r="B1770" s="40" t="s">
        <v>9</v>
      </c>
      <c r="C1770" s="40" t="s">
        <v>171</v>
      </c>
      <c r="D1770" s="40" t="s">
        <v>88</v>
      </c>
      <c r="E1770" s="40" t="s">
        <v>10</v>
      </c>
      <c r="F1770" s="40">
        <v>0.8</v>
      </c>
      <c r="G1770" s="40">
        <v>0</v>
      </c>
      <c r="H1770" s="40">
        <v>7</v>
      </c>
      <c r="I1770" s="40">
        <v>0</v>
      </c>
      <c r="L1770" s="40" t="str">
        <f>IF(LEFT(C1770,1)="[",MID(C1770,2,SEARCH("]",C1770)-2),IF(LEFT(C1770,1)="""",MID(C1770,2,SEARCH("""",C1770,2)-2),C1770))</f>
        <v>monte Onyx</v>
      </c>
      <c r="M1770">
        <f>WEEKNUM(A1770,2)</f>
        <v>38</v>
      </c>
    </row>
    <row r="1771" spans="1:13" x14ac:dyDescent="0.25">
      <c r="A1771" s="1">
        <v>41522</v>
      </c>
      <c r="B1771" s="40" t="s">
        <v>9</v>
      </c>
      <c r="C1771" s="40" t="s">
        <v>171</v>
      </c>
      <c r="D1771" s="40" t="s">
        <v>88</v>
      </c>
      <c r="E1771" s="40" t="s">
        <v>10</v>
      </c>
      <c r="F1771" s="40">
        <v>0.8</v>
      </c>
      <c r="G1771" s="40">
        <v>0</v>
      </c>
      <c r="H1771" s="40">
        <v>5</v>
      </c>
      <c r="I1771" s="40">
        <v>0</v>
      </c>
      <c r="L1771" s="40" t="str">
        <f>IF(LEFT(C1771,1)="[",MID(C1771,2,SEARCH("]",C1771)-2),IF(LEFT(C1771,1)="""",MID(C1771,2,SEARCH("""",C1771,2)-2),C1771))</f>
        <v>monte Onyx</v>
      </c>
      <c r="M1771">
        <f>WEEKNUM(A1771,2)</f>
        <v>36</v>
      </c>
    </row>
    <row r="1772" spans="1:13" x14ac:dyDescent="0.25">
      <c r="A1772" s="1">
        <v>41545</v>
      </c>
      <c r="B1772" s="40" t="s">
        <v>9</v>
      </c>
      <c r="C1772" s="40" t="s">
        <v>171</v>
      </c>
      <c r="D1772" s="40" t="s">
        <v>88</v>
      </c>
      <c r="E1772" s="40" t="s">
        <v>10</v>
      </c>
      <c r="F1772" s="40">
        <v>0.8</v>
      </c>
      <c r="G1772" s="40">
        <v>0</v>
      </c>
      <c r="H1772" s="40">
        <v>5</v>
      </c>
      <c r="I1772" s="40">
        <v>0</v>
      </c>
      <c r="L1772" s="40" t="str">
        <f>IF(LEFT(C1772,1)="[",MID(C1772,2,SEARCH("]",C1772)-2),IF(LEFT(C1772,1)="""",MID(C1772,2,SEARCH("""",C1772,2)-2),C1772))</f>
        <v>monte Onyx</v>
      </c>
      <c r="M1772">
        <f>WEEKNUM(A1772,2)</f>
        <v>39</v>
      </c>
    </row>
    <row r="1773" spans="1:13" x14ac:dyDescent="0.25">
      <c r="A1773" s="1">
        <v>41543</v>
      </c>
      <c r="B1773" s="40" t="s">
        <v>9</v>
      </c>
      <c r="C1773" s="40" t="s">
        <v>171</v>
      </c>
      <c r="D1773" s="40" t="s">
        <v>88</v>
      </c>
      <c r="E1773" s="40" t="s">
        <v>10</v>
      </c>
      <c r="F1773" s="40">
        <v>0.8</v>
      </c>
      <c r="G1773" s="40">
        <v>1</v>
      </c>
      <c r="H1773" s="40">
        <v>4</v>
      </c>
      <c r="I1773" s="40">
        <v>0.17</v>
      </c>
      <c r="L1773" s="40" t="str">
        <f>IF(LEFT(C1773,1)="[",MID(C1773,2,SEARCH("]",C1773)-2),IF(LEFT(C1773,1)="""",MID(C1773,2,SEARCH("""",C1773,2)-2),C1773))</f>
        <v>monte Onyx</v>
      </c>
      <c r="M1773">
        <f>WEEKNUM(A1773,2)</f>
        <v>39</v>
      </c>
    </row>
    <row r="1774" spans="1:13" x14ac:dyDescent="0.25">
      <c r="A1774" s="1">
        <v>41523</v>
      </c>
      <c r="B1774" s="40" t="s">
        <v>9</v>
      </c>
      <c r="C1774" s="40" t="s">
        <v>171</v>
      </c>
      <c r="D1774" s="40" t="s">
        <v>88</v>
      </c>
      <c r="E1774" s="40" t="s">
        <v>10</v>
      </c>
      <c r="F1774" s="40">
        <v>0.8</v>
      </c>
      <c r="G1774" s="40">
        <v>1</v>
      </c>
      <c r="H1774" s="40">
        <v>7</v>
      </c>
      <c r="I1774" s="40">
        <v>0.37</v>
      </c>
      <c r="L1774" s="40" t="str">
        <f>IF(LEFT(C1774,1)="[",MID(C1774,2,SEARCH("]",C1774)-2),IF(LEFT(C1774,1)="""",MID(C1774,2,SEARCH("""",C1774,2)-2),C1774))</f>
        <v>monte Onyx</v>
      </c>
      <c r="M1774">
        <f>WEEKNUM(A1774,2)</f>
        <v>36</v>
      </c>
    </row>
    <row r="1775" spans="1:13" x14ac:dyDescent="0.25">
      <c r="A1775" s="1">
        <v>41524</v>
      </c>
      <c r="B1775" s="40" t="s">
        <v>9</v>
      </c>
      <c r="C1775" s="40" t="s">
        <v>171</v>
      </c>
      <c r="D1775" s="40" t="s">
        <v>88</v>
      </c>
      <c r="E1775" s="40" t="s">
        <v>10</v>
      </c>
      <c r="F1775" s="40">
        <v>0.8</v>
      </c>
      <c r="G1775" s="40">
        <v>0</v>
      </c>
      <c r="H1775" s="40">
        <v>4</v>
      </c>
      <c r="I1775" s="40">
        <v>0</v>
      </c>
      <c r="L1775" s="40" t="str">
        <f>IF(LEFT(C1775,1)="[",MID(C1775,2,SEARCH("]",C1775)-2),IF(LEFT(C1775,1)="""",MID(C1775,2,SEARCH("""",C1775,2)-2),C1775))</f>
        <v>monte Onyx</v>
      </c>
      <c r="M1775">
        <f>WEEKNUM(A1775,2)</f>
        <v>36</v>
      </c>
    </row>
    <row r="1776" spans="1:13" x14ac:dyDescent="0.25">
      <c r="A1776" s="1">
        <v>41517</v>
      </c>
      <c r="B1776" s="40" t="s">
        <v>9</v>
      </c>
      <c r="C1776" s="40" t="s">
        <v>171</v>
      </c>
      <c r="D1776" s="40" t="s">
        <v>88</v>
      </c>
      <c r="E1776" s="40" t="s">
        <v>10</v>
      </c>
      <c r="F1776" s="40">
        <v>0.8</v>
      </c>
      <c r="G1776" s="40">
        <v>0</v>
      </c>
      <c r="H1776" s="40">
        <v>7</v>
      </c>
      <c r="I1776" s="40">
        <v>0</v>
      </c>
      <c r="L1776" s="40" t="str">
        <f>IF(LEFT(C1776,1)="[",MID(C1776,2,SEARCH("]",C1776)-2),IF(LEFT(C1776,1)="""",MID(C1776,2,SEARCH("""",C1776,2)-2),C1776))</f>
        <v>monte Onyx</v>
      </c>
      <c r="M1776">
        <f>WEEKNUM(A1776,2)</f>
        <v>35</v>
      </c>
    </row>
    <row r="1777" spans="1:13" x14ac:dyDescent="0.25">
      <c r="A1777" s="1">
        <v>41514</v>
      </c>
      <c r="B1777" s="40" t="s">
        <v>9</v>
      </c>
      <c r="C1777" s="40" t="s">
        <v>171</v>
      </c>
      <c r="D1777" s="40" t="s">
        <v>88</v>
      </c>
      <c r="E1777" s="40" t="s">
        <v>10</v>
      </c>
      <c r="F1777" s="40">
        <v>0.8</v>
      </c>
      <c r="G1777" s="40">
        <v>1</v>
      </c>
      <c r="H1777" s="40">
        <v>1</v>
      </c>
      <c r="I1777" s="40">
        <v>0.31</v>
      </c>
      <c r="L1777" s="40" t="str">
        <f>IF(LEFT(C1777,1)="[",MID(C1777,2,SEARCH("]",C1777)-2),IF(LEFT(C1777,1)="""",MID(C1777,2,SEARCH("""",C1777,2)-2),C1777))</f>
        <v>monte Onyx</v>
      </c>
      <c r="M1777">
        <f>WEEKNUM(A1777,2)</f>
        <v>35</v>
      </c>
    </row>
    <row r="1778" spans="1:13" x14ac:dyDescent="0.25">
      <c r="A1778" s="1">
        <v>41516</v>
      </c>
      <c r="B1778" s="40" t="s">
        <v>9</v>
      </c>
      <c r="C1778" s="40" t="s">
        <v>171</v>
      </c>
      <c r="D1778" s="40" t="s">
        <v>88</v>
      </c>
      <c r="E1778" s="40" t="s">
        <v>10</v>
      </c>
      <c r="F1778" s="40">
        <v>0.8</v>
      </c>
      <c r="G1778" s="40">
        <v>0</v>
      </c>
      <c r="H1778" s="40">
        <v>5</v>
      </c>
      <c r="I1778" s="40">
        <v>0</v>
      </c>
      <c r="L1778" s="40" t="str">
        <f>IF(LEFT(C1778,1)="[",MID(C1778,2,SEARCH("]",C1778)-2),IF(LEFT(C1778,1)="""",MID(C1778,2,SEARCH("""",C1778,2)-2),C1778))</f>
        <v>monte Onyx</v>
      </c>
      <c r="M1778">
        <f>WEEKNUM(A1778,2)</f>
        <v>35</v>
      </c>
    </row>
    <row r="1779" spans="1:13" x14ac:dyDescent="0.25">
      <c r="A1779" s="1">
        <v>41527</v>
      </c>
      <c r="B1779" s="40" t="s">
        <v>9</v>
      </c>
      <c r="C1779" s="40" t="s">
        <v>171</v>
      </c>
      <c r="D1779" s="40" t="s">
        <v>88</v>
      </c>
      <c r="E1779" s="40" t="s">
        <v>10</v>
      </c>
      <c r="F1779" s="40">
        <v>0.8</v>
      </c>
      <c r="G1779" s="40">
        <v>2</v>
      </c>
      <c r="H1779" s="40">
        <v>21</v>
      </c>
      <c r="I1779" s="40">
        <v>0.43</v>
      </c>
      <c r="L1779" s="40" t="str">
        <f>IF(LEFT(C1779,1)="[",MID(C1779,2,SEARCH("]",C1779)-2),IF(LEFT(C1779,1)="""",MID(C1779,2,SEARCH("""",C1779,2)-2),C1779))</f>
        <v>monte Onyx</v>
      </c>
      <c r="M1779">
        <f>WEEKNUM(A1779,2)</f>
        <v>37</v>
      </c>
    </row>
    <row r="1780" spans="1:13" x14ac:dyDescent="0.25">
      <c r="A1780" s="1">
        <v>41542</v>
      </c>
      <c r="B1780" s="40" t="s">
        <v>9</v>
      </c>
      <c r="C1780" s="40" t="s">
        <v>171</v>
      </c>
      <c r="D1780" s="40" t="s">
        <v>88</v>
      </c>
      <c r="E1780" s="40" t="s">
        <v>10</v>
      </c>
      <c r="F1780" s="40">
        <v>0.8</v>
      </c>
      <c r="G1780" s="40">
        <v>0</v>
      </c>
      <c r="H1780" s="40">
        <v>3</v>
      </c>
      <c r="I1780" s="40">
        <v>0</v>
      </c>
      <c r="L1780" s="40" t="str">
        <f>IF(LEFT(C1780,1)="[",MID(C1780,2,SEARCH("]",C1780)-2),IF(LEFT(C1780,1)="""",MID(C1780,2,SEARCH("""",C1780,2)-2),C1780))</f>
        <v>monte Onyx</v>
      </c>
      <c r="M1780">
        <f>WEEKNUM(A1780,2)</f>
        <v>39</v>
      </c>
    </row>
    <row r="1781" spans="1:13" x14ac:dyDescent="0.25">
      <c r="A1781" s="1">
        <v>41518</v>
      </c>
      <c r="B1781" s="40" t="s">
        <v>9</v>
      </c>
      <c r="C1781" s="40" t="s">
        <v>171</v>
      </c>
      <c r="D1781" s="40" t="s">
        <v>88</v>
      </c>
      <c r="E1781" s="40" t="s">
        <v>10</v>
      </c>
      <c r="F1781" s="40">
        <v>0.8</v>
      </c>
      <c r="G1781" s="40">
        <v>0</v>
      </c>
      <c r="H1781" s="40">
        <v>3</v>
      </c>
      <c r="I1781" s="40">
        <v>0</v>
      </c>
      <c r="L1781" s="40" t="str">
        <f>IF(LEFT(C1781,1)="[",MID(C1781,2,SEARCH("]",C1781)-2),IF(LEFT(C1781,1)="""",MID(C1781,2,SEARCH("""",C1781,2)-2),C1781))</f>
        <v>monte Onyx</v>
      </c>
      <c r="M1781">
        <f>WEEKNUM(A1781,2)</f>
        <v>35</v>
      </c>
    </row>
    <row r="1782" spans="1:13" x14ac:dyDescent="0.25">
      <c r="A1782" s="1">
        <v>41533</v>
      </c>
      <c r="B1782" s="40" t="s">
        <v>9</v>
      </c>
      <c r="C1782" s="40" t="s">
        <v>171</v>
      </c>
      <c r="D1782" s="40" t="s">
        <v>88</v>
      </c>
      <c r="E1782" s="40" t="s">
        <v>10</v>
      </c>
      <c r="F1782" s="40">
        <v>0.8</v>
      </c>
      <c r="G1782" s="40">
        <v>0</v>
      </c>
      <c r="H1782" s="40">
        <v>7</v>
      </c>
      <c r="I1782" s="40">
        <v>0</v>
      </c>
      <c r="L1782" s="40" t="str">
        <f>IF(LEFT(C1782,1)="[",MID(C1782,2,SEARCH("]",C1782)-2),IF(LEFT(C1782,1)="""",MID(C1782,2,SEARCH("""",C1782,2)-2),C1782))</f>
        <v>monte Onyx</v>
      </c>
      <c r="M1782">
        <f>WEEKNUM(A1782,2)</f>
        <v>38</v>
      </c>
    </row>
    <row r="1783" spans="1:13" x14ac:dyDescent="0.25">
      <c r="A1783" s="1">
        <v>41535</v>
      </c>
      <c r="B1783" s="40" t="s">
        <v>9</v>
      </c>
      <c r="C1783" s="40" t="s">
        <v>171</v>
      </c>
      <c r="D1783" s="40" t="s">
        <v>88</v>
      </c>
      <c r="E1783" s="40" t="s">
        <v>10</v>
      </c>
      <c r="F1783" s="40">
        <v>0.8</v>
      </c>
      <c r="G1783" s="40">
        <v>1</v>
      </c>
      <c r="H1783" s="40">
        <v>8</v>
      </c>
      <c r="I1783" s="40">
        <v>0.26</v>
      </c>
      <c r="L1783" s="40" t="str">
        <f>IF(LEFT(C1783,1)="[",MID(C1783,2,SEARCH("]",C1783)-2),IF(LEFT(C1783,1)="""",MID(C1783,2,SEARCH("""",C1783,2)-2),C1783))</f>
        <v>monte Onyx</v>
      </c>
      <c r="M1783">
        <f>WEEKNUM(A1783,2)</f>
        <v>38</v>
      </c>
    </row>
    <row r="1784" spans="1:13" x14ac:dyDescent="0.25">
      <c r="A1784" s="1">
        <v>41538</v>
      </c>
      <c r="B1784" s="40" t="s">
        <v>9</v>
      </c>
      <c r="C1784" s="40" t="s">
        <v>171</v>
      </c>
      <c r="D1784" s="40" t="s">
        <v>88</v>
      </c>
      <c r="E1784" s="40" t="s">
        <v>10</v>
      </c>
      <c r="F1784" s="40">
        <v>0.8</v>
      </c>
      <c r="G1784" s="40">
        <v>1</v>
      </c>
      <c r="H1784" s="40">
        <v>1</v>
      </c>
      <c r="I1784" s="40">
        <v>0.1</v>
      </c>
      <c r="L1784" s="40" t="str">
        <f>IF(LEFT(C1784,1)="[",MID(C1784,2,SEARCH("]",C1784)-2),IF(LEFT(C1784,1)="""",MID(C1784,2,SEARCH("""",C1784,2)-2),C1784))</f>
        <v>monte Onyx</v>
      </c>
      <c r="M1784">
        <f>WEEKNUM(A1784,2)</f>
        <v>38</v>
      </c>
    </row>
    <row r="1785" spans="1:13" x14ac:dyDescent="0.25">
      <c r="A1785" s="1">
        <v>41521</v>
      </c>
      <c r="B1785" s="40" t="s">
        <v>9</v>
      </c>
      <c r="C1785" s="40" t="s">
        <v>171</v>
      </c>
      <c r="D1785" s="40" t="s">
        <v>88</v>
      </c>
      <c r="E1785" s="40" t="s">
        <v>10</v>
      </c>
      <c r="F1785" s="40">
        <v>0.8</v>
      </c>
      <c r="G1785" s="40">
        <v>1</v>
      </c>
      <c r="H1785" s="40">
        <v>9</v>
      </c>
      <c r="I1785" s="40">
        <v>0.03</v>
      </c>
      <c r="L1785" s="40" t="str">
        <f>IF(LEFT(C1785,1)="[",MID(C1785,2,SEARCH("]",C1785)-2),IF(LEFT(C1785,1)="""",MID(C1785,2,SEARCH("""",C1785,2)-2),C1785))</f>
        <v>monte Onyx</v>
      </c>
      <c r="M1785">
        <f>WEEKNUM(A1785,2)</f>
        <v>36</v>
      </c>
    </row>
    <row r="1786" spans="1:13" x14ac:dyDescent="0.25">
      <c r="A1786" s="1">
        <v>41519</v>
      </c>
      <c r="B1786" s="40" t="s">
        <v>9</v>
      </c>
      <c r="C1786" s="40" t="s">
        <v>171</v>
      </c>
      <c r="D1786" s="40" t="s">
        <v>88</v>
      </c>
      <c r="E1786" s="40" t="s">
        <v>10</v>
      </c>
      <c r="F1786" s="40">
        <v>0.8</v>
      </c>
      <c r="G1786" s="40">
        <v>2</v>
      </c>
      <c r="H1786" s="40">
        <v>8</v>
      </c>
      <c r="I1786" s="40">
        <v>0.59</v>
      </c>
      <c r="L1786" s="40" t="str">
        <f>IF(LEFT(C1786,1)="[",MID(C1786,2,SEARCH("]",C1786)-2),IF(LEFT(C1786,1)="""",MID(C1786,2,SEARCH("""",C1786,2)-2),C1786))</f>
        <v>monte Onyx</v>
      </c>
      <c r="M1786">
        <f>WEEKNUM(A1786,2)</f>
        <v>36</v>
      </c>
    </row>
    <row r="1787" spans="1:13" x14ac:dyDescent="0.25">
      <c r="A1787" s="1">
        <v>41540</v>
      </c>
      <c r="B1787" s="40" t="s">
        <v>9</v>
      </c>
      <c r="C1787" s="40" t="s">
        <v>171</v>
      </c>
      <c r="D1787" s="40" t="s">
        <v>88</v>
      </c>
      <c r="E1787" s="40" t="s">
        <v>10</v>
      </c>
      <c r="F1787" s="40">
        <v>0.8</v>
      </c>
      <c r="G1787" s="40">
        <v>1</v>
      </c>
      <c r="H1787" s="40">
        <v>4</v>
      </c>
      <c r="I1787" s="40">
        <v>0.49</v>
      </c>
      <c r="L1787" s="40" t="str">
        <f>IF(LEFT(C1787,1)="[",MID(C1787,2,SEARCH("]",C1787)-2),IF(LEFT(C1787,1)="""",MID(C1787,2,SEARCH("""",C1787,2)-2),C1787))</f>
        <v>monte Onyx</v>
      </c>
      <c r="M1787">
        <f>WEEKNUM(A1787,2)</f>
        <v>39</v>
      </c>
    </row>
    <row r="1788" spans="1:13" x14ac:dyDescent="0.25">
      <c r="A1788" s="1">
        <v>41515</v>
      </c>
      <c r="B1788" s="40" t="s">
        <v>9</v>
      </c>
      <c r="C1788" s="40" t="s">
        <v>171</v>
      </c>
      <c r="D1788" s="40" t="s">
        <v>88</v>
      </c>
      <c r="E1788" s="40" t="s">
        <v>10</v>
      </c>
      <c r="F1788" s="40">
        <v>0.8</v>
      </c>
      <c r="G1788" s="40">
        <v>3</v>
      </c>
      <c r="H1788" s="40">
        <v>10</v>
      </c>
      <c r="I1788" s="40">
        <v>0.28000000000000003</v>
      </c>
      <c r="L1788" s="40" t="str">
        <f>IF(LEFT(C1788,1)="[",MID(C1788,2,SEARCH("]",C1788)-2),IF(LEFT(C1788,1)="""",MID(C1788,2,SEARCH("""",C1788,2)-2),C1788))</f>
        <v>monte Onyx</v>
      </c>
      <c r="M1788">
        <f>WEEKNUM(A1788,2)</f>
        <v>35</v>
      </c>
    </row>
    <row r="1789" spans="1:13" x14ac:dyDescent="0.25">
      <c r="A1789" s="1">
        <v>41529</v>
      </c>
      <c r="B1789" s="40" t="s">
        <v>9</v>
      </c>
      <c r="C1789" s="40" t="s">
        <v>171</v>
      </c>
      <c r="D1789" s="40" t="s">
        <v>88</v>
      </c>
      <c r="E1789" s="40" t="s">
        <v>10</v>
      </c>
      <c r="F1789" s="40">
        <v>0.8</v>
      </c>
      <c r="G1789" s="40">
        <v>2</v>
      </c>
      <c r="H1789" s="40">
        <v>9</v>
      </c>
      <c r="I1789" s="40">
        <v>0.46</v>
      </c>
      <c r="L1789" s="40" t="str">
        <f>IF(LEFT(C1789,1)="[",MID(C1789,2,SEARCH("]",C1789)-2),IF(LEFT(C1789,1)="""",MID(C1789,2,SEARCH("""",C1789,2)-2),C1789))</f>
        <v>monte Onyx</v>
      </c>
      <c r="M1789">
        <f>WEEKNUM(A1789,2)</f>
        <v>37</v>
      </c>
    </row>
    <row r="1790" spans="1:13" x14ac:dyDescent="0.25">
      <c r="A1790" s="1">
        <v>41541</v>
      </c>
      <c r="B1790" s="40" t="s">
        <v>9</v>
      </c>
      <c r="C1790" s="40" t="s">
        <v>171</v>
      </c>
      <c r="D1790" s="40" t="s">
        <v>88</v>
      </c>
      <c r="E1790" s="40" t="s">
        <v>10</v>
      </c>
      <c r="F1790" s="40">
        <v>0.8</v>
      </c>
      <c r="G1790" s="40">
        <v>0</v>
      </c>
      <c r="H1790" s="40">
        <v>1</v>
      </c>
      <c r="I1790" s="40">
        <v>0</v>
      </c>
      <c r="L1790" s="40" t="str">
        <f>IF(LEFT(C1790,1)="[",MID(C1790,2,SEARCH("]",C1790)-2),IF(LEFT(C1790,1)="""",MID(C1790,2,SEARCH("""",C1790,2)-2),C1790))</f>
        <v>monte Onyx</v>
      </c>
      <c r="M1790">
        <f>WEEKNUM(A1790,2)</f>
        <v>39</v>
      </c>
    </row>
    <row r="1791" spans="1:13" x14ac:dyDescent="0.25">
      <c r="A1791" s="1">
        <v>41526</v>
      </c>
      <c r="B1791" s="40" t="s">
        <v>9</v>
      </c>
      <c r="C1791" s="40" t="s">
        <v>171</v>
      </c>
      <c r="D1791" s="40" t="s">
        <v>88</v>
      </c>
      <c r="E1791" s="40" t="s">
        <v>10</v>
      </c>
      <c r="F1791" s="40">
        <v>0.8</v>
      </c>
      <c r="G1791" s="40">
        <v>1</v>
      </c>
      <c r="H1791" s="40">
        <v>3</v>
      </c>
      <c r="I1791" s="40">
        <v>0.01</v>
      </c>
      <c r="L1791" s="40" t="str">
        <f>IF(LEFT(C1791,1)="[",MID(C1791,2,SEARCH("]",C1791)-2),IF(LEFT(C1791,1)="""",MID(C1791,2,SEARCH("""",C1791,2)-2),C1791))</f>
        <v>monte Onyx</v>
      </c>
      <c r="M1791">
        <f>WEEKNUM(A1791,2)</f>
        <v>37</v>
      </c>
    </row>
    <row r="1792" spans="1:13" x14ac:dyDescent="0.25">
      <c r="A1792" s="1">
        <v>41520</v>
      </c>
      <c r="B1792" s="40" t="s">
        <v>9</v>
      </c>
      <c r="C1792" s="40" t="s">
        <v>171</v>
      </c>
      <c r="D1792" s="40" t="s">
        <v>88</v>
      </c>
      <c r="E1792" s="40" t="s">
        <v>10</v>
      </c>
      <c r="F1792" s="40">
        <v>0.8</v>
      </c>
      <c r="G1792" s="40">
        <v>3</v>
      </c>
      <c r="H1792" s="40">
        <v>6</v>
      </c>
      <c r="I1792" s="40">
        <v>0.12</v>
      </c>
      <c r="L1792" s="40" t="str">
        <f>IF(LEFT(C1792,1)="[",MID(C1792,2,SEARCH("]",C1792)-2),IF(LEFT(C1792,1)="""",MID(C1792,2,SEARCH("""",C1792,2)-2),C1792))</f>
        <v>monte Onyx</v>
      </c>
      <c r="M1792">
        <f>WEEKNUM(A1792,2)</f>
        <v>36</v>
      </c>
    </row>
    <row r="1793" spans="1:13" x14ac:dyDescent="0.25">
      <c r="A1793" s="1">
        <v>41544</v>
      </c>
      <c r="B1793" s="40" t="s">
        <v>9</v>
      </c>
      <c r="C1793" s="40" t="s">
        <v>171</v>
      </c>
      <c r="D1793" s="40" t="s">
        <v>88</v>
      </c>
      <c r="E1793" s="40" t="s">
        <v>10</v>
      </c>
      <c r="F1793" s="40">
        <v>0.8</v>
      </c>
      <c r="G1793" s="40">
        <v>3</v>
      </c>
      <c r="H1793" s="40">
        <v>5</v>
      </c>
      <c r="I1793" s="40">
        <v>0.45</v>
      </c>
      <c r="L1793" s="40" t="str">
        <f>IF(LEFT(C1793,1)="[",MID(C1793,2,SEARCH("]",C1793)-2),IF(LEFT(C1793,1)="""",MID(C1793,2,SEARCH("""",C1793,2)-2),C1793))</f>
        <v>monte Onyx</v>
      </c>
      <c r="M1793">
        <f>WEEKNUM(A1793,2)</f>
        <v>39</v>
      </c>
    </row>
    <row r="1794" spans="1:13" x14ac:dyDescent="0.25">
      <c r="A1794" s="1">
        <v>41525</v>
      </c>
      <c r="B1794" s="40" t="s">
        <v>9</v>
      </c>
      <c r="C1794" s="40" t="s">
        <v>171</v>
      </c>
      <c r="D1794" s="40" t="s">
        <v>88</v>
      </c>
      <c r="E1794" s="40" t="s">
        <v>10</v>
      </c>
      <c r="F1794" s="40">
        <v>0.8</v>
      </c>
      <c r="G1794" s="40">
        <v>0</v>
      </c>
      <c r="H1794" s="40">
        <v>3</v>
      </c>
      <c r="I1794" s="40">
        <v>0</v>
      </c>
      <c r="L1794" s="40" t="str">
        <f>IF(LEFT(C1794,1)="[",MID(C1794,2,SEARCH("]",C1794)-2),IF(LEFT(C1794,1)="""",MID(C1794,2,SEARCH("""",C1794,2)-2),C1794))</f>
        <v>monte Onyx</v>
      </c>
      <c r="M1794">
        <f>WEEKNUM(A1794,2)</f>
        <v>36</v>
      </c>
    </row>
    <row r="1795" spans="1:13" x14ac:dyDescent="0.25">
      <c r="A1795" s="1">
        <v>41531</v>
      </c>
      <c r="B1795" s="40" t="s">
        <v>9</v>
      </c>
      <c r="C1795" s="40" t="s">
        <v>171</v>
      </c>
      <c r="D1795" s="40" t="s">
        <v>88</v>
      </c>
      <c r="E1795" s="40" t="s">
        <v>10</v>
      </c>
      <c r="F1795" s="40">
        <v>0.8</v>
      </c>
      <c r="G1795" s="40">
        <v>3</v>
      </c>
      <c r="H1795" s="40">
        <v>12</v>
      </c>
      <c r="I1795" s="40">
        <v>1.34</v>
      </c>
      <c r="L1795" s="40" t="str">
        <f>IF(LEFT(C1795,1)="[",MID(C1795,2,SEARCH("]",C1795)-2),IF(LEFT(C1795,1)="""",MID(C1795,2,SEARCH("""",C1795,2)-2),C1795))</f>
        <v>monte Onyx</v>
      </c>
      <c r="M1795">
        <f>WEEKNUM(A1795,2)</f>
        <v>37</v>
      </c>
    </row>
    <row r="1796" spans="1:13" x14ac:dyDescent="0.25">
      <c r="A1796" s="1">
        <v>41532</v>
      </c>
      <c r="B1796" s="40" t="s">
        <v>9</v>
      </c>
      <c r="C1796" s="40" t="s">
        <v>171</v>
      </c>
      <c r="D1796" s="40" t="s">
        <v>88</v>
      </c>
      <c r="E1796" s="40" t="s">
        <v>10</v>
      </c>
      <c r="F1796" s="40">
        <v>0.8</v>
      </c>
      <c r="G1796" s="40">
        <v>2</v>
      </c>
      <c r="H1796" s="40">
        <v>7</v>
      </c>
      <c r="I1796" s="40">
        <v>1.25</v>
      </c>
      <c r="L1796" s="40" t="str">
        <f>IF(LEFT(C1796,1)="[",MID(C1796,2,SEARCH("]",C1796)-2),IF(LEFT(C1796,1)="""",MID(C1796,2,SEARCH("""",C1796,2)-2),C1796))</f>
        <v>monte Onyx</v>
      </c>
      <c r="M1796">
        <f>WEEKNUM(A1796,2)</f>
        <v>37</v>
      </c>
    </row>
    <row r="1797" spans="1:13" x14ac:dyDescent="0.25">
      <c r="A1797" s="1">
        <v>41546</v>
      </c>
      <c r="B1797" s="40" t="s">
        <v>9</v>
      </c>
      <c r="C1797" s="40" t="s">
        <v>171</v>
      </c>
      <c r="D1797" s="40" t="s">
        <v>88</v>
      </c>
      <c r="E1797" s="40" t="s">
        <v>10</v>
      </c>
      <c r="F1797" s="40">
        <v>0.8</v>
      </c>
      <c r="G1797" s="40">
        <v>0</v>
      </c>
      <c r="H1797" s="40">
        <v>3</v>
      </c>
      <c r="I1797" s="40">
        <v>0</v>
      </c>
      <c r="L1797" s="40" t="str">
        <f>IF(LEFT(C1797,1)="[",MID(C1797,2,SEARCH("]",C1797)-2),IF(LEFT(C1797,1)="""",MID(C1797,2,SEARCH("""",C1797,2)-2),C1797))</f>
        <v>monte Onyx</v>
      </c>
      <c r="M1797">
        <f>WEEKNUM(A1797,2)</f>
        <v>39</v>
      </c>
    </row>
    <row r="1798" spans="1:13" x14ac:dyDescent="0.25">
      <c r="A1798" s="1">
        <v>41528</v>
      </c>
      <c r="B1798" s="40" t="s">
        <v>9</v>
      </c>
      <c r="C1798" s="40" t="s">
        <v>171</v>
      </c>
      <c r="D1798" s="40" t="s">
        <v>88</v>
      </c>
      <c r="E1798" s="40" t="s">
        <v>10</v>
      </c>
      <c r="F1798" s="40">
        <v>0.8</v>
      </c>
      <c r="G1798" s="40">
        <v>2</v>
      </c>
      <c r="H1798" s="40">
        <v>9</v>
      </c>
      <c r="I1798" s="40">
        <v>0.09</v>
      </c>
      <c r="L1798" s="40" t="str">
        <f>IF(LEFT(C1798,1)="[",MID(C1798,2,SEARCH("]",C1798)-2),IF(LEFT(C1798,1)="""",MID(C1798,2,SEARCH("""",C1798,2)-2),C1798))</f>
        <v>monte Onyx</v>
      </c>
      <c r="M1798">
        <f>WEEKNUM(A1798,2)</f>
        <v>37</v>
      </c>
    </row>
    <row r="1799" spans="1:13" x14ac:dyDescent="0.25">
      <c r="A1799" s="1">
        <v>41536</v>
      </c>
      <c r="B1799" s="40" t="s">
        <v>9</v>
      </c>
      <c r="C1799" s="40" t="s">
        <v>171</v>
      </c>
      <c r="D1799" s="40" t="s">
        <v>88</v>
      </c>
      <c r="E1799" s="40" t="s">
        <v>10</v>
      </c>
      <c r="F1799" s="40">
        <v>0.8</v>
      </c>
      <c r="G1799" s="40">
        <v>1</v>
      </c>
      <c r="H1799" s="40">
        <v>5</v>
      </c>
      <c r="I1799" s="40">
        <v>0.17</v>
      </c>
      <c r="L1799" s="40" t="str">
        <f>IF(LEFT(C1799,1)="[",MID(C1799,2,SEARCH("]",C1799)-2),IF(LEFT(C1799,1)="""",MID(C1799,2,SEARCH("""",C1799,2)-2),C1799))</f>
        <v>monte Onyx</v>
      </c>
      <c r="M1799">
        <f>WEEKNUM(A1799,2)</f>
        <v>38</v>
      </c>
    </row>
    <row r="1800" spans="1:13" x14ac:dyDescent="0.25">
      <c r="A1800" s="1">
        <v>41530</v>
      </c>
      <c r="B1800" s="40" t="s">
        <v>9</v>
      </c>
      <c r="C1800" s="40" t="s">
        <v>171</v>
      </c>
      <c r="D1800" s="40" t="s">
        <v>88</v>
      </c>
      <c r="E1800" s="40" t="s">
        <v>10</v>
      </c>
      <c r="F1800" s="40">
        <v>0.8</v>
      </c>
      <c r="G1800" s="40">
        <v>2</v>
      </c>
      <c r="H1800" s="40">
        <v>8</v>
      </c>
      <c r="I1800" s="40">
        <v>0.56999999999999995</v>
      </c>
      <c r="L1800" s="40" t="str">
        <f>IF(LEFT(C1800,1)="[",MID(C1800,2,SEARCH("]",C1800)-2),IF(LEFT(C1800,1)="""",MID(C1800,2,SEARCH("""",C1800,2)-2),C1800))</f>
        <v>monte Onyx</v>
      </c>
      <c r="M1800">
        <f>WEEKNUM(A1800,2)</f>
        <v>37</v>
      </c>
    </row>
    <row r="1801" spans="1:13" x14ac:dyDescent="0.25">
      <c r="A1801" s="1">
        <v>41537</v>
      </c>
      <c r="B1801" s="40" t="s">
        <v>9</v>
      </c>
      <c r="C1801" s="40" t="s">
        <v>171</v>
      </c>
      <c r="D1801" s="40" t="s">
        <v>88</v>
      </c>
      <c r="E1801" s="40" t="s">
        <v>10</v>
      </c>
      <c r="F1801" s="40">
        <v>0.8</v>
      </c>
      <c r="G1801" s="40">
        <v>2</v>
      </c>
      <c r="H1801" s="40">
        <v>10</v>
      </c>
      <c r="I1801" s="40">
        <v>0.6</v>
      </c>
      <c r="L1801" s="40" t="str">
        <f>IF(LEFT(C1801,1)="[",MID(C1801,2,SEARCH("]",C1801)-2),IF(LEFT(C1801,1)="""",MID(C1801,2,SEARCH("""",C1801,2)-2),C1801))</f>
        <v>monte Onyx</v>
      </c>
      <c r="M1801">
        <f>WEEKNUM(A1801,2)</f>
        <v>38</v>
      </c>
    </row>
    <row r="1802" spans="1:13" x14ac:dyDescent="0.25">
      <c r="A1802" s="1">
        <v>41534</v>
      </c>
      <c r="B1802" s="40" t="s">
        <v>9</v>
      </c>
      <c r="C1802" s="40" t="s">
        <v>171</v>
      </c>
      <c r="D1802" s="40" t="s">
        <v>88</v>
      </c>
      <c r="E1802" s="40" t="s">
        <v>10</v>
      </c>
      <c r="F1802" s="40">
        <v>0.8</v>
      </c>
      <c r="G1802" s="40">
        <v>2</v>
      </c>
      <c r="H1802" s="40">
        <v>6</v>
      </c>
      <c r="I1802" s="40">
        <v>0.94</v>
      </c>
      <c r="L1802" s="40" t="str">
        <f>IF(LEFT(C1802,1)="[",MID(C1802,2,SEARCH("]",C1802)-2),IF(LEFT(C1802,1)="""",MID(C1802,2,SEARCH("""",C1802,2)-2),C1802))</f>
        <v>monte Onyx</v>
      </c>
      <c r="M1802">
        <f>WEEKNUM(A1802,2)</f>
        <v>38</v>
      </c>
    </row>
    <row r="1803" spans="1:13" x14ac:dyDescent="0.25">
      <c r="A1803" s="1">
        <v>41517</v>
      </c>
      <c r="B1803" s="40" t="s">
        <v>9</v>
      </c>
      <c r="C1803" s="40" t="s">
        <v>230</v>
      </c>
      <c r="D1803" s="40" t="s">
        <v>179</v>
      </c>
      <c r="E1803" s="40" t="s">
        <v>10</v>
      </c>
      <c r="F1803" s="40">
        <v>0.38</v>
      </c>
      <c r="G1803" s="40">
        <v>27</v>
      </c>
      <c r="H1803" s="40">
        <v>183</v>
      </c>
      <c r="I1803" s="40">
        <v>4.87</v>
      </c>
      <c r="L1803" s="40" t="str">
        <f>IF(LEFT(C1803,1)="[",MID(C1803,2,SEARCH("]",C1803)-2),IF(LEFT(C1803,1)="""",MID(C1803,2,SEARCH("""",C1803,2)-2),C1803))</f>
        <v>novo Onix</v>
      </c>
      <c r="M1803">
        <f>WEEKNUM(A1803,2)</f>
        <v>35</v>
      </c>
    </row>
    <row r="1804" spans="1:13" x14ac:dyDescent="0.25">
      <c r="A1804" s="1">
        <v>41519</v>
      </c>
      <c r="B1804" s="40" t="s">
        <v>9</v>
      </c>
      <c r="C1804" s="40" t="s">
        <v>230</v>
      </c>
      <c r="D1804" s="40" t="s">
        <v>179</v>
      </c>
      <c r="E1804" s="40" t="s">
        <v>10</v>
      </c>
      <c r="F1804" s="40">
        <v>0.38</v>
      </c>
      <c r="G1804" s="40">
        <v>20</v>
      </c>
      <c r="H1804" s="40">
        <v>147</v>
      </c>
      <c r="I1804" s="40">
        <v>2.81</v>
      </c>
      <c r="L1804" s="40" t="str">
        <f>IF(LEFT(C1804,1)="[",MID(C1804,2,SEARCH("]",C1804)-2),IF(LEFT(C1804,1)="""",MID(C1804,2,SEARCH("""",C1804,2)-2),C1804))</f>
        <v>novo Onix</v>
      </c>
      <c r="M1804">
        <f>WEEKNUM(A1804,2)</f>
        <v>36</v>
      </c>
    </row>
    <row r="1805" spans="1:13" x14ac:dyDescent="0.25">
      <c r="A1805" s="1">
        <v>41539</v>
      </c>
      <c r="B1805" s="40" t="s">
        <v>9</v>
      </c>
      <c r="C1805" s="40" t="s">
        <v>230</v>
      </c>
      <c r="D1805" s="40" t="s">
        <v>179</v>
      </c>
      <c r="E1805" s="40" t="s">
        <v>10</v>
      </c>
      <c r="F1805" s="40">
        <v>0.38</v>
      </c>
      <c r="G1805" s="40">
        <v>9</v>
      </c>
      <c r="H1805" s="40">
        <v>43</v>
      </c>
      <c r="I1805" s="40">
        <v>1.59</v>
      </c>
      <c r="L1805" s="40" t="str">
        <f>IF(LEFT(C1805,1)="[",MID(C1805,2,SEARCH("]",C1805)-2),IF(LEFT(C1805,1)="""",MID(C1805,2,SEARCH("""",C1805,2)-2),C1805))</f>
        <v>novo Onix</v>
      </c>
      <c r="M1805">
        <f>WEEKNUM(A1805,2)</f>
        <v>38</v>
      </c>
    </row>
    <row r="1806" spans="1:13" x14ac:dyDescent="0.25">
      <c r="A1806" s="1">
        <v>41518</v>
      </c>
      <c r="B1806" s="40" t="s">
        <v>9</v>
      </c>
      <c r="C1806" s="40" t="s">
        <v>230</v>
      </c>
      <c r="D1806" s="40" t="s">
        <v>179</v>
      </c>
      <c r="E1806" s="40" t="s">
        <v>10</v>
      </c>
      <c r="F1806" s="40">
        <v>0.38</v>
      </c>
      <c r="G1806" s="40">
        <v>25</v>
      </c>
      <c r="H1806" s="40">
        <v>139</v>
      </c>
      <c r="I1806" s="40">
        <v>4.84</v>
      </c>
      <c r="L1806" s="40" t="str">
        <f>IF(LEFT(C1806,1)="[",MID(C1806,2,SEARCH("]",C1806)-2),IF(LEFT(C1806,1)="""",MID(C1806,2,SEARCH("""",C1806,2)-2),C1806))</f>
        <v>novo Onix</v>
      </c>
      <c r="M1806">
        <f>WEEKNUM(A1806,2)</f>
        <v>35</v>
      </c>
    </row>
    <row r="1807" spans="1:13" x14ac:dyDescent="0.25">
      <c r="A1807" s="1">
        <v>41523</v>
      </c>
      <c r="B1807" s="40" t="s">
        <v>9</v>
      </c>
      <c r="C1807" s="40" t="s">
        <v>230</v>
      </c>
      <c r="D1807" s="40" t="s">
        <v>179</v>
      </c>
      <c r="E1807" s="40" t="s">
        <v>10</v>
      </c>
      <c r="F1807" s="40">
        <v>0.38</v>
      </c>
      <c r="G1807" s="40">
        <v>17</v>
      </c>
      <c r="H1807" s="40">
        <v>113</v>
      </c>
      <c r="I1807" s="40">
        <v>2.48</v>
      </c>
      <c r="L1807" s="40" t="str">
        <f>IF(LEFT(C1807,1)="[",MID(C1807,2,SEARCH("]",C1807)-2),IF(LEFT(C1807,1)="""",MID(C1807,2,SEARCH("""",C1807,2)-2),C1807))</f>
        <v>novo Onix</v>
      </c>
      <c r="M1807">
        <f>WEEKNUM(A1807,2)</f>
        <v>36</v>
      </c>
    </row>
    <row r="1808" spans="1:13" x14ac:dyDescent="0.25">
      <c r="A1808" s="1">
        <v>41525</v>
      </c>
      <c r="B1808" s="40" t="s">
        <v>9</v>
      </c>
      <c r="C1808" s="40" t="s">
        <v>230</v>
      </c>
      <c r="D1808" s="40" t="s">
        <v>179</v>
      </c>
      <c r="E1808" s="40" t="s">
        <v>10</v>
      </c>
      <c r="F1808" s="40">
        <v>0.38</v>
      </c>
      <c r="G1808" s="40">
        <v>27</v>
      </c>
      <c r="H1808" s="40">
        <v>185</v>
      </c>
      <c r="I1808" s="40">
        <v>4.03</v>
      </c>
      <c r="L1808" s="40" t="str">
        <f>IF(LEFT(C1808,1)="[",MID(C1808,2,SEARCH("]",C1808)-2),IF(LEFT(C1808,1)="""",MID(C1808,2,SEARCH("""",C1808,2)-2),C1808))</f>
        <v>novo Onix</v>
      </c>
      <c r="M1808">
        <f>WEEKNUM(A1808,2)</f>
        <v>36</v>
      </c>
    </row>
    <row r="1809" spans="1:13" x14ac:dyDescent="0.25">
      <c r="A1809" s="1">
        <v>41545</v>
      </c>
      <c r="B1809" s="40" t="s">
        <v>9</v>
      </c>
      <c r="C1809" s="40" t="s">
        <v>230</v>
      </c>
      <c r="D1809" s="40" t="s">
        <v>179</v>
      </c>
      <c r="E1809" s="40" t="s">
        <v>10</v>
      </c>
      <c r="F1809" s="40">
        <v>0.38</v>
      </c>
      <c r="G1809" s="40">
        <v>9</v>
      </c>
      <c r="H1809" s="40">
        <v>36</v>
      </c>
      <c r="I1809" s="40">
        <v>1.49</v>
      </c>
      <c r="L1809" s="40" t="str">
        <f>IF(LEFT(C1809,1)="[",MID(C1809,2,SEARCH("]",C1809)-2),IF(LEFT(C1809,1)="""",MID(C1809,2,SEARCH("""",C1809,2)-2),C1809))</f>
        <v>novo Onix</v>
      </c>
      <c r="M1809">
        <f>WEEKNUM(A1809,2)</f>
        <v>39</v>
      </c>
    </row>
    <row r="1810" spans="1:13" x14ac:dyDescent="0.25">
      <c r="A1810" s="1">
        <v>41529</v>
      </c>
      <c r="B1810" s="40" t="s">
        <v>9</v>
      </c>
      <c r="C1810" s="40" t="s">
        <v>230</v>
      </c>
      <c r="D1810" s="40" t="s">
        <v>179</v>
      </c>
      <c r="E1810" s="40" t="s">
        <v>10</v>
      </c>
      <c r="F1810" s="40">
        <v>0.38</v>
      </c>
      <c r="G1810" s="40">
        <v>16</v>
      </c>
      <c r="H1810" s="40">
        <v>127</v>
      </c>
      <c r="I1810" s="40">
        <v>2.31</v>
      </c>
      <c r="L1810" s="40" t="str">
        <f>IF(LEFT(C1810,1)="[",MID(C1810,2,SEARCH("]",C1810)-2),IF(LEFT(C1810,1)="""",MID(C1810,2,SEARCH("""",C1810,2)-2),C1810))</f>
        <v>novo Onix</v>
      </c>
      <c r="M1810">
        <f>WEEKNUM(A1810,2)</f>
        <v>37</v>
      </c>
    </row>
    <row r="1811" spans="1:13" x14ac:dyDescent="0.25">
      <c r="A1811" s="1">
        <v>41532</v>
      </c>
      <c r="B1811" s="40" t="s">
        <v>9</v>
      </c>
      <c r="C1811" s="40" t="s">
        <v>230</v>
      </c>
      <c r="D1811" s="40" t="s">
        <v>179</v>
      </c>
      <c r="E1811" s="40" t="s">
        <v>10</v>
      </c>
      <c r="F1811" s="40">
        <v>0.38</v>
      </c>
      <c r="G1811" s="40">
        <v>14</v>
      </c>
      <c r="H1811" s="40">
        <v>114</v>
      </c>
      <c r="I1811" s="40">
        <v>2.04</v>
      </c>
      <c r="L1811" s="40" t="str">
        <f>IF(LEFT(C1811,1)="[",MID(C1811,2,SEARCH("]",C1811)-2),IF(LEFT(C1811,1)="""",MID(C1811,2,SEARCH("""",C1811,2)-2),C1811))</f>
        <v>novo Onix</v>
      </c>
      <c r="M1811">
        <f>WEEKNUM(A1811,2)</f>
        <v>37</v>
      </c>
    </row>
    <row r="1812" spans="1:13" x14ac:dyDescent="0.25">
      <c r="A1812" s="1">
        <v>41526</v>
      </c>
      <c r="B1812" s="40" t="s">
        <v>9</v>
      </c>
      <c r="C1812" s="40" t="s">
        <v>230</v>
      </c>
      <c r="D1812" s="40" t="s">
        <v>179</v>
      </c>
      <c r="E1812" s="40" t="s">
        <v>10</v>
      </c>
      <c r="F1812" s="40">
        <v>0.38</v>
      </c>
      <c r="G1812" s="40">
        <v>18</v>
      </c>
      <c r="H1812" s="40">
        <v>126</v>
      </c>
      <c r="I1812" s="40">
        <v>2.21</v>
      </c>
      <c r="L1812" s="40" t="str">
        <f>IF(LEFT(C1812,1)="[",MID(C1812,2,SEARCH("]",C1812)-2),IF(LEFT(C1812,1)="""",MID(C1812,2,SEARCH("""",C1812,2)-2),C1812))</f>
        <v>novo Onix</v>
      </c>
      <c r="M1812">
        <f>WEEKNUM(A1812,2)</f>
        <v>37</v>
      </c>
    </row>
    <row r="1813" spans="1:13" x14ac:dyDescent="0.25">
      <c r="A1813" s="1">
        <v>41546</v>
      </c>
      <c r="B1813" s="40" t="s">
        <v>9</v>
      </c>
      <c r="C1813" s="40" t="s">
        <v>230</v>
      </c>
      <c r="D1813" s="40" t="s">
        <v>179</v>
      </c>
      <c r="E1813" s="40" t="s">
        <v>10</v>
      </c>
      <c r="F1813" s="40">
        <v>0.38</v>
      </c>
      <c r="G1813" s="40">
        <v>5</v>
      </c>
      <c r="H1813" s="40">
        <v>52</v>
      </c>
      <c r="I1813" s="40">
        <v>0.65</v>
      </c>
      <c r="L1813" s="40" t="str">
        <f>IF(LEFT(C1813,1)="[",MID(C1813,2,SEARCH("]",C1813)-2),IF(LEFT(C1813,1)="""",MID(C1813,2,SEARCH("""",C1813,2)-2),C1813))</f>
        <v>novo Onix</v>
      </c>
      <c r="M1813">
        <f>WEEKNUM(A1813,2)</f>
        <v>39</v>
      </c>
    </row>
    <row r="1814" spans="1:13" x14ac:dyDescent="0.25">
      <c r="A1814" s="1">
        <v>41514</v>
      </c>
      <c r="B1814" s="40" t="s">
        <v>9</v>
      </c>
      <c r="C1814" s="40" t="s">
        <v>230</v>
      </c>
      <c r="D1814" s="40" t="s">
        <v>179</v>
      </c>
      <c r="E1814" s="40" t="s">
        <v>10</v>
      </c>
      <c r="F1814" s="40">
        <v>0.38</v>
      </c>
      <c r="G1814" s="40">
        <v>16</v>
      </c>
      <c r="H1814" s="40">
        <v>111</v>
      </c>
      <c r="I1814" s="40">
        <v>2.54</v>
      </c>
      <c r="L1814" s="40" t="str">
        <f>IF(LEFT(C1814,1)="[",MID(C1814,2,SEARCH("]",C1814)-2),IF(LEFT(C1814,1)="""",MID(C1814,2,SEARCH("""",C1814,2)-2),C1814))</f>
        <v>novo Onix</v>
      </c>
      <c r="M1814">
        <f>WEEKNUM(A1814,2)</f>
        <v>35</v>
      </c>
    </row>
    <row r="1815" spans="1:13" x14ac:dyDescent="0.25">
      <c r="A1815" s="1">
        <v>41528</v>
      </c>
      <c r="B1815" s="40" t="s">
        <v>9</v>
      </c>
      <c r="C1815" s="40" t="s">
        <v>230</v>
      </c>
      <c r="D1815" s="40" t="s">
        <v>179</v>
      </c>
      <c r="E1815" s="40" t="s">
        <v>10</v>
      </c>
      <c r="F1815" s="40">
        <v>0.38</v>
      </c>
      <c r="G1815" s="40">
        <v>15</v>
      </c>
      <c r="H1815" s="40">
        <v>109</v>
      </c>
      <c r="I1815" s="40">
        <v>2.58</v>
      </c>
      <c r="L1815" s="40" t="str">
        <f>IF(LEFT(C1815,1)="[",MID(C1815,2,SEARCH("]",C1815)-2),IF(LEFT(C1815,1)="""",MID(C1815,2,SEARCH("""",C1815,2)-2),C1815))</f>
        <v>novo Onix</v>
      </c>
      <c r="M1815">
        <f>WEEKNUM(A1815,2)</f>
        <v>37</v>
      </c>
    </row>
    <row r="1816" spans="1:13" x14ac:dyDescent="0.25">
      <c r="A1816" s="1">
        <v>41527</v>
      </c>
      <c r="B1816" s="40" t="s">
        <v>9</v>
      </c>
      <c r="C1816" s="40" t="s">
        <v>230</v>
      </c>
      <c r="D1816" s="40" t="s">
        <v>179</v>
      </c>
      <c r="E1816" s="40" t="s">
        <v>10</v>
      </c>
      <c r="F1816" s="40">
        <v>0.38</v>
      </c>
      <c r="G1816" s="40">
        <v>13</v>
      </c>
      <c r="H1816" s="40">
        <v>95</v>
      </c>
      <c r="I1816" s="40">
        <v>1.78</v>
      </c>
      <c r="L1816" s="40" t="str">
        <f>IF(LEFT(C1816,1)="[",MID(C1816,2,SEARCH("]",C1816)-2),IF(LEFT(C1816,1)="""",MID(C1816,2,SEARCH("""",C1816,2)-2),C1816))</f>
        <v>novo Onix</v>
      </c>
      <c r="M1816">
        <f>WEEKNUM(A1816,2)</f>
        <v>37</v>
      </c>
    </row>
    <row r="1817" spans="1:13" x14ac:dyDescent="0.25">
      <c r="A1817" s="1">
        <v>41533</v>
      </c>
      <c r="B1817" s="40" t="s">
        <v>9</v>
      </c>
      <c r="C1817" s="40" t="s">
        <v>230</v>
      </c>
      <c r="D1817" s="40" t="s">
        <v>179</v>
      </c>
      <c r="E1817" s="40" t="s">
        <v>10</v>
      </c>
      <c r="F1817" s="40">
        <v>0.38</v>
      </c>
      <c r="G1817" s="40">
        <v>10</v>
      </c>
      <c r="H1817" s="40">
        <v>122</v>
      </c>
      <c r="I1817" s="40">
        <v>1.66</v>
      </c>
      <c r="L1817" s="40" t="str">
        <f>IF(LEFT(C1817,1)="[",MID(C1817,2,SEARCH("]",C1817)-2),IF(LEFT(C1817,1)="""",MID(C1817,2,SEARCH("""",C1817,2)-2),C1817))</f>
        <v>novo Onix</v>
      </c>
      <c r="M1817">
        <f>WEEKNUM(A1817,2)</f>
        <v>38</v>
      </c>
    </row>
    <row r="1818" spans="1:13" x14ac:dyDescent="0.25">
      <c r="A1818" s="1">
        <v>41524</v>
      </c>
      <c r="B1818" s="40" t="s">
        <v>9</v>
      </c>
      <c r="C1818" s="40" t="s">
        <v>230</v>
      </c>
      <c r="D1818" s="40" t="s">
        <v>179</v>
      </c>
      <c r="E1818" s="40" t="s">
        <v>10</v>
      </c>
      <c r="F1818" s="40">
        <v>0.38</v>
      </c>
      <c r="G1818" s="40">
        <v>15</v>
      </c>
      <c r="H1818" s="40">
        <v>110</v>
      </c>
      <c r="I1818" s="40">
        <v>2.33</v>
      </c>
      <c r="L1818" s="40" t="str">
        <f>IF(LEFT(C1818,1)="[",MID(C1818,2,SEARCH("]",C1818)-2),IF(LEFT(C1818,1)="""",MID(C1818,2,SEARCH("""",C1818,2)-2),C1818))</f>
        <v>novo Onix</v>
      </c>
      <c r="M1818">
        <f>WEEKNUM(A1818,2)</f>
        <v>36</v>
      </c>
    </row>
    <row r="1819" spans="1:13" x14ac:dyDescent="0.25">
      <c r="A1819" s="1">
        <v>41521</v>
      </c>
      <c r="B1819" s="40" t="s">
        <v>9</v>
      </c>
      <c r="C1819" s="40" t="s">
        <v>230</v>
      </c>
      <c r="D1819" s="40" t="s">
        <v>179</v>
      </c>
      <c r="E1819" s="40" t="s">
        <v>10</v>
      </c>
      <c r="F1819" s="40">
        <v>0.38</v>
      </c>
      <c r="G1819" s="40">
        <v>17</v>
      </c>
      <c r="H1819" s="40">
        <v>116</v>
      </c>
      <c r="I1819" s="40">
        <v>2.56</v>
      </c>
      <c r="L1819" s="40" t="str">
        <f>IF(LEFT(C1819,1)="[",MID(C1819,2,SEARCH("]",C1819)-2),IF(LEFT(C1819,1)="""",MID(C1819,2,SEARCH("""",C1819,2)-2),C1819))</f>
        <v>novo Onix</v>
      </c>
      <c r="M1819">
        <f>WEEKNUM(A1819,2)</f>
        <v>36</v>
      </c>
    </row>
    <row r="1820" spans="1:13" x14ac:dyDescent="0.25">
      <c r="A1820" s="1">
        <v>41520</v>
      </c>
      <c r="B1820" s="40" t="s">
        <v>9</v>
      </c>
      <c r="C1820" s="40" t="s">
        <v>230</v>
      </c>
      <c r="D1820" s="40" t="s">
        <v>179</v>
      </c>
      <c r="E1820" s="40" t="s">
        <v>10</v>
      </c>
      <c r="F1820" s="40">
        <v>0.38</v>
      </c>
      <c r="G1820" s="40">
        <v>21</v>
      </c>
      <c r="H1820" s="40">
        <v>141</v>
      </c>
      <c r="I1820" s="40">
        <v>2.95</v>
      </c>
      <c r="L1820" s="40" t="str">
        <f>IF(LEFT(C1820,1)="[",MID(C1820,2,SEARCH("]",C1820)-2),IF(LEFT(C1820,1)="""",MID(C1820,2,SEARCH("""",C1820,2)-2),C1820))</f>
        <v>novo Onix</v>
      </c>
      <c r="M1820">
        <f>WEEKNUM(A1820,2)</f>
        <v>36</v>
      </c>
    </row>
    <row r="1821" spans="1:13" x14ac:dyDescent="0.25">
      <c r="A1821" s="1">
        <v>41541</v>
      </c>
      <c r="B1821" s="40" t="s">
        <v>9</v>
      </c>
      <c r="C1821" s="40" t="s">
        <v>230</v>
      </c>
      <c r="D1821" s="40" t="s">
        <v>179</v>
      </c>
      <c r="E1821" s="40" t="s">
        <v>10</v>
      </c>
      <c r="F1821" s="40">
        <v>0.38</v>
      </c>
      <c r="G1821" s="40">
        <v>4</v>
      </c>
      <c r="H1821" s="40">
        <v>31</v>
      </c>
      <c r="I1821" s="40">
        <v>0.73</v>
      </c>
      <c r="L1821" s="40" t="str">
        <f>IF(LEFT(C1821,1)="[",MID(C1821,2,SEARCH("]",C1821)-2),IF(LEFT(C1821,1)="""",MID(C1821,2,SEARCH("""",C1821,2)-2),C1821))</f>
        <v>novo Onix</v>
      </c>
      <c r="M1821">
        <f>WEEKNUM(A1821,2)</f>
        <v>39</v>
      </c>
    </row>
    <row r="1822" spans="1:13" x14ac:dyDescent="0.25">
      <c r="A1822" s="1">
        <v>41535</v>
      </c>
      <c r="B1822" s="40" t="s">
        <v>9</v>
      </c>
      <c r="C1822" s="40" t="s">
        <v>230</v>
      </c>
      <c r="D1822" s="40" t="s">
        <v>179</v>
      </c>
      <c r="E1822" s="40" t="s">
        <v>10</v>
      </c>
      <c r="F1822" s="40">
        <v>0.38</v>
      </c>
      <c r="G1822" s="40">
        <v>4</v>
      </c>
      <c r="H1822" s="40">
        <v>57</v>
      </c>
      <c r="I1822" s="40">
        <v>0.35</v>
      </c>
      <c r="L1822" s="40" t="str">
        <f>IF(LEFT(C1822,1)="[",MID(C1822,2,SEARCH("]",C1822)-2),IF(LEFT(C1822,1)="""",MID(C1822,2,SEARCH("""",C1822,2)-2),C1822))</f>
        <v>novo Onix</v>
      </c>
      <c r="M1822">
        <f>WEEKNUM(A1822,2)</f>
        <v>38</v>
      </c>
    </row>
    <row r="1823" spans="1:13" x14ac:dyDescent="0.25">
      <c r="A1823" s="1">
        <v>41542</v>
      </c>
      <c r="B1823" s="40" t="s">
        <v>9</v>
      </c>
      <c r="C1823" s="40" t="s">
        <v>230</v>
      </c>
      <c r="D1823" s="40" t="s">
        <v>179</v>
      </c>
      <c r="E1823" s="40" t="s">
        <v>10</v>
      </c>
      <c r="F1823" s="40">
        <v>0.38</v>
      </c>
      <c r="G1823" s="40">
        <v>6</v>
      </c>
      <c r="H1823" s="40">
        <v>30</v>
      </c>
      <c r="I1823" s="40">
        <v>1.36</v>
      </c>
      <c r="L1823" s="40" t="str">
        <f>IF(LEFT(C1823,1)="[",MID(C1823,2,SEARCH("]",C1823)-2),IF(LEFT(C1823,1)="""",MID(C1823,2,SEARCH("""",C1823,2)-2),C1823))</f>
        <v>novo Onix</v>
      </c>
      <c r="M1823">
        <f>WEEKNUM(A1823,2)</f>
        <v>39</v>
      </c>
    </row>
    <row r="1824" spans="1:13" x14ac:dyDescent="0.25">
      <c r="A1824" s="1">
        <v>41543</v>
      </c>
      <c r="B1824" s="40" t="s">
        <v>9</v>
      </c>
      <c r="C1824" s="40" t="s">
        <v>230</v>
      </c>
      <c r="D1824" s="40" t="s">
        <v>179</v>
      </c>
      <c r="E1824" s="40" t="s">
        <v>10</v>
      </c>
      <c r="F1824" s="40">
        <v>0.38</v>
      </c>
      <c r="G1824" s="40">
        <v>3</v>
      </c>
      <c r="H1824" s="40">
        <v>39</v>
      </c>
      <c r="I1824" s="40">
        <v>0.52</v>
      </c>
      <c r="L1824" s="40" t="str">
        <f>IF(LEFT(C1824,1)="[",MID(C1824,2,SEARCH("]",C1824)-2),IF(LEFT(C1824,1)="""",MID(C1824,2,SEARCH("""",C1824,2)-2),C1824))</f>
        <v>novo Onix</v>
      </c>
      <c r="M1824">
        <f>WEEKNUM(A1824,2)</f>
        <v>39</v>
      </c>
    </row>
    <row r="1825" spans="1:13" x14ac:dyDescent="0.25">
      <c r="A1825" s="1">
        <v>41538</v>
      </c>
      <c r="B1825" s="40" t="s">
        <v>9</v>
      </c>
      <c r="C1825" s="40" t="s">
        <v>230</v>
      </c>
      <c r="D1825" s="40" t="s">
        <v>179</v>
      </c>
      <c r="E1825" s="40" t="s">
        <v>10</v>
      </c>
      <c r="F1825" s="40">
        <v>0.38</v>
      </c>
      <c r="G1825" s="40">
        <v>4</v>
      </c>
      <c r="H1825" s="40">
        <v>44</v>
      </c>
      <c r="I1825" s="40">
        <v>0.46</v>
      </c>
      <c r="L1825" s="40" t="str">
        <f>IF(LEFT(C1825,1)="[",MID(C1825,2,SEARCH("]",C1825)-2),IF(LEFT(C1825,1)="""",MID(C1825,2,SEARCH("""",C1825,2)-2),C1825))</f>
        <v>novo Onix</v>
      </c>
      <c r="M1825">
        <f>WEEKNUM(A1825,2)</f>
        <v>38</v>
      </c>
    </row>
    <row r="1826" spans="1:13" x14ac:dyDescent="0.25">
      <c r="A1826" s="1">
        <v>41540</v>
      </c>
      <c r="B1826" s="40" t="s">
        <v>9</v>
      </c>
      <c r="C1826" s="40" t="s">
        <v>230</v>
      </c>
      <c r="D1826" s="40" t="s">
        <v>179</v>
      </c>
      <c r="E1826" s="40" t="s">
        <v>10</v>
      </c>
      <c r="F1826" s="40">
        <v>0.38</v>
      </c>
      <c r="G1826" s="40">
        <v>6</v>
      </c>
      <c r="H1826" s="40">
        <v>43</v>
      </c>
      <c r="I1826" s="40">
        <v>1.49</v>
      </c>
      <c r="L1826" s="40" t="str">
        <f>IF(LEFT(C1826,1)="[",MID(C1826,2,SEARCH("]",C1826)-2),IF(LEFT(C1826,1)="""",MID(C1826,2,SEARCH("""",C1826,2)-2),C1826))</f>
        <v>novo Onix</v>
      </c>
      <c r="M1826">
        <f>WEEKNUM(A1826,2)</f>
        <v>39</v>
      </c>
    </row>
    <row r="1827" spans="1:13" x14ac:dyDescent="0.25">
      <c r="A1827" s="1">
        <v>41515</v>
      </c>
      <c r="B1827" s="40" t="s">
        <v>9</v>
      </c>
      <c r="C1827" s="40" t="s">
        <v>230</v>
      </c>
      <c r="D1827" s="40" t="s">
        <v>179</v>
      </c>
      <c r="E1827" s="40" t="s">
        <v>10</v>
      </c>
      <c r="F1827" s="40">
        <v>0.38</v>
      </c>
      <c r="G1827" s="40">
        <v>26</v>
      </c>
      <c r="H1827" s="40">
        <v>150</v>
      </c>
      <c r="I1827" s="40">
        <v>4.68</v>
      </c>
      <c r="L1827" s="40" t="str">
        <f>IF(LEFT(C1827,1)="[",MID(C1827,2,SEARCH("]",C1827)-2),IF(LEFT(C1827,1)="""",MID(C1827,2,SEARCH("""",C1827,2)-2),C1827))</f>
        <v>novo Onix</v>
      </c>
      <c r="M1827">
        <f>WEEKNUM(A1827,2)</f>
        <v>35</v>
      </c>
    </row>
    <row r="1828" spans="1:13" x14ac:dyDescent="0.25">
      <c r="A1828" s="1">
        <v>41536</v>
      </c>
      <c r="B1828" s="40" t="s">
        <v>9</v>
      </c>
      <c r="C1828" s="40" t="s">
        <v>230</v>
      </c>
      <c r="D1828" s="40" t="s">
        <v>179</v>
      </c>
      <c r="E1828" s="40" t="s">
        <v>10</v>
      </c>
      <c r="F1828" s="40">
        <v>0.38</v>
      </c>
      <c r="G1828" s="40">
        <v>9</v>
      </c>
      <c r="H1828" s="40">
        <v>62</v>
      </c>
      <c r="I1828" s="40">
        <v>1.3</v>
      </c>
      <c r="L1828" s="40" t="str">
        <f>IF(LEFT(C1828,1)="[",MID(C1828,2,SEARCH("]",C1828)-2),IF(LEFT(C1828,1)="""",MID(C1828,2,SEARCH("""",C1828,2)-2),C1828))</f>
        <v>novo Onix</v>
      </c>
      <c r="M1828">
        <f>WEEKNUM(A1828,2)</f>
        <v>38</v>
      </c>
    </row>
    <row r="1829" spans="1:13" x14ac:dyDescent="0.25">
      <c r="A1829" s="1">
        <v>41516</v>
      </c>
      <c r="B1829" s="40" t="s">
        <v>9</v>
      </c>
      <c r="C1829" s="40" t="s">
        <v>230</v>
      </c>
      <c r="D1829" s="40" t="s">
        <v>179</v>
      </c>
      <c r="E1829" s="40" t="s">
        <v>10</v>
      </c>
      <c r="F1829" s="40">
        <v>0.38</v>
      </c>
      <c r="G1829" s="40">
        <v>29</v>
      </c>
      <c r="H1829" s="40">
        <v>135</v>
      </c>
      <c r="I1829" s="40">
        <v>5.18</v>
      </c>
      <c r="L1829" s="40" t="str">
        <f>IF(LEFT(C1829,1)="[",MID(C1829,2,SEARCH("]",C1829)-2),IF(LEFT(C1829,1)="""",MID(C1829,2,SEARCH("""",C1829,2)-2),C1829))</f>
        <v>novo Onix</v>
      </c>
      <c r="M1829">
        <f>WEEKNUM(A1829,2)</f>
        <v>35</v>
      </c>
    </row>
    <row r="1830" spans="1:13" x14ac:dyDescent="0.25">
      <c r="A1830" s="1">
        <v>41534</v>
      </c>
      <c r="B1830" s="40" t="s">
        <v>9</v>
      </c>
      <c r="C1830" s="40" t="s">
        <v>230</v>
      </c>
      <c r="D1830" s="40" t="s">
        <v>179</v>
      </c>
      <c r="E1830" s="40" t="s">
        <v>10</v>
      </c>
      <c r="F1830" s="40">
        <v>0.38</v>
      </c>
      <c r="G1830" s="40">
        <v>7</v>
      </c>
      <c r="H1830" s="40">
        <v>87</v>
      </c>
      <c r="I1830" s="40">
        <v>0.92</v>
      </c>
      <c r="L1830" s="40" t="str">
        <f>IF(LEFT(C1830,1)="[",MID(C1830,2,SEARCH("]",C1830)-2),IF(LEFT(C1830,1)="""",MID(C1830,2,SEARCH("""",C1830,2)-2),C1830))</f>
        <v>novo Onix</v>
      </c>
      <c r="M1830">
        <f>WEEKNUM(A1830,2)</f>
        <v>38</v>
      </c>
    </row>
    <row r="1831" spans="1:13" x14ac:dyDescent="0.25">
      <c r="A1831" s="1">
        <v>41537</v>
      </c>
      <c r="B1831" s="40" t="s">
        <v>9</v>
      </c>
      <c r="C1831" s="40" t="s">
        <v>230</v>
      </c>
      <c r="D1831" s="40" t="s">
        <v>179</v>
      </c>
      <c r="E1831" s="40" t="s">
        <v>10</v>
      </c>
      <c r="F1831" s="40">
        <v>0.38</v>
      </c>
      <c r="G1831" s="40">
        <v>7</v>
      </c>
      <c r="H1831" s="40">
        <v>44</v>
      </c>
      <c r="I1831" s="40">
        <v>1.37</v>
      </c>
      <c r="L1831" s="40" t="str">
        <f>IF(LEFT(C1831,1)="[",MID(C1831,2,SEARCH("]",C1831)-2),IF(LEFT(C1831,1)="""",MID(C1831,2,SEARCH("""",C1831,2)-2),C1831))</f>
        <v>novo Onix</v>
      </c>
      <c r="M1831">
        <f>WEEKNUM(A1831,2)</f>
        <v>38</v>
      </c>
    </row>
    <row r="1832" spans="1:13" x14ac:dyDescent="0.25">
      <c r="A1832" s="1">
        <v>41531</v>
      </c>
      <c r="B1832" s="40" t="s">
        <v>9</v>
      </c>
      <c r="C1832" s="40" t="s">
        <v>230</v>
      </c>
      <c r="D1832" s="40" t="s">
        <v>179</v>
      </c>
      <c r="E1832" s="40" t="s">
        <v>10</v>
      </c>
      <c r="F1832" s="40">
        <v>0.38</v>
      </c>
      <c r="G1832" s="40">
        <v>19</v>
      </c>
      <c r="H1832" s="40">
        <v>99</v>
      </c>
      <c r="I1832" s="40">
        <v>2.4300000000000002</v>
      </c>
      <c r="L1832" s="40" t="str">
        <f>IF(LEFT(C1832,1)="[",MID(C1832,2,SEARCH("]",C1832)-2),IF(LEFT(C1832,1)="""",MID(C1832,2,SEARCH("""",C1832,2)-2),C1832))</f>
        <v>novo Onix</v>
      </c>
      <c r="M1832">
        <f>WEEKNUM(A1832,2)</f>
        <v>37</v>
      </c>
    </row>
    <row r="1833" spans="1:13" x14ac:dyDescent="0.25">
      <c r="A1833" s="1">
        <v>41530</v>
      </c>
      <c r="B1833" s="40" t="s">
        <v>9</v>
      </c>
      <c r="C1833" s="40" t="s">
        <v>230</v>
      </c>
      <c r="D1833" s="40" t="s">
        <v>179</v>
      </c>
      <c r="E1833" s="40" t="s">
        <v>10</v>
      </c>
      <c r="F1833" s="40">
        <v>0.38</v>
      </c>
      <c r="G1833" s="40">
        <v>17</v>
      </c>
      <c r="H1833" s="40">
        <v>104</v>
      </c>
      <c r="I1833" s="40">
        <v>2.13</v>
      </c>
      <c r="L1833" s="40" t="str">
        <f>IF(LEFT(C1833,1)="[",MID(C1833,2,SEARCH("]",C1833)-2),IF(LEFT(C1833,1)="""",MID(C1833,2,SEARCH("""",C1833,2)-2),C1833))</f>
        <v>novo Onix</v>
      </c>
      <c r="M1833">
        <f>WEEKNUM(A1833,2)</f>
        <v>37</v>
      </c>
    </row>
    <row r="1834" spans="1:13" x14ac:dyDescent="0.25">
      <c r="A1834" s="1">
        <v>41522</v>
      </c>
      <c r="B1834" s="40" t="s">
        <v>9</v>
      </c>
      <c r="C1834" s="40" t="s">
        <v>230</v>
      </c>
      <c r="D1834" s="40" t="s">
        <v>179</v>
      </c>
      <c r="E1834" s="40" t="s">
        <v>10</v>
      </c>
      <c r="F1834" s="40">
        <v>0.38</v>
      </c>
      <c r="G1834" s="40">
        <v>18</v>
      </c>
      <c r="H1834" s="40">
        <v>133</v>
      </c>
      <c r="I1834" s="40">
        <v>2.5299999999999998</v>
      </c>
      <c r="L1834" s="40" t="str">
        <f>IF(LEFT(C1834,1)="[",MID(C1834,2,SEARCH("]",C1834)-2),IF(LEFT(C1834,1)="""",MID(C1834,2,SEARCH("""",C1834,2)-2),C1834))</f>
        <v>novo Onix</v>
      </c>
      <c r="M1834">
        <f>WEEKNUM(A1834,2)</f>
        <v>36</v>
      </c>
    </row>
    <row r="1835" spans="1:13" x14ac:dyDescent="0.25">
      <c r="A1835" s="1">
        <v>41544</v>
      </c>
      <c r="B1835" s="40" t="s">
        <v>9</v>
      </c>
      <c r="C1835" s="40" t="s">
        <v>230</v>
      </c>
      <c r="D1835" s="40" t="s">
        <v>179</v>
      </c>
      <c r="E1835" s="40" t="s">
        <v>10</v>
      </c>
      <c r="F1835" s="40">
        <v>0.38</v>
      </c>
      <c r="G1835" s="40">
        <v>5</v>
      </c>
      <c r="H1835" s="40">
        <v>25</v>
      </c>
      <c r="I1835" s="40">
        <v>0.75</v>
      </c>
      <c r="L1835" s="40" t="str">
        <f>IF(LEFT(C1835,1)="[",MID(C1835,2,SEARCH("]",C1835)-2),IF(LEFT(C1835,1)="""",MID(C1835,2,SEARCH("""",C1835,2)-2),C1835))</f>
        <v>novo Onix</v>
      </c>
      <c r="M1835">
        <f>WEEKNUM(A1835,2)</f>
        <v>39</v>
      </c>
    </row>
    <row r="1836" spans="1:13" x14ac:dyDescent="0.25">
      <c r="A1836" s="1">
        <v>41523</v>
      </c>
      <c r="B1836" s="40" t="s">
        <v>9</v>
      </c>
      <c r="C1836" s="40" t="s">
        <v>284</v>
      </c>
      <c r="D1836" s="40" t="s">
        <v>108</v>
      </c>
      <c r="E1836" s="40" t="s">
        <v>10</v>
      </c>
      <c r="F1836" s="40">
        <v>0.8</v>
      </c>
      <c r="G1836" s="40">
        <v>0</v>
      </c>
      <c r="H1836" s="40">
        <v>5</v>
      </c>
      <c r="I1836" s="40">
        <v>0</v>
      </c>
      <c r="L1836" s="40" t="str">
        <f>IF(LEFT(C1836,1)="[",MID(C1836,2,SEARCH("]",C1836)-2),IF(LEFT(C1836,1)="""",MID(C1836,2,SEARCH("""",C1836,2)-2),C1836))</f>
        <v>novo Onix 1.0</v>
      </c>
      <c r="M1836">
        <f>WEEKNUM(A1836,2)</f>
        <v>36</v>
      </c>
    </row>
    <row r="1837" spans="1:13" x14ac:dyDescent="0.25">
      <c r="A1837" s="1">
        <v>41542</v>
      </c>
      <c r="B1837" s="40" t="s">
        <v>9</v>
      </c>
      <c r="C1837" s="40" t="s">
        <v>284</v>
      </c>
      <c r="D1837" s="40" t="s">
        <v>108</v>
      </c>
      <c r="E1837" s="40" t="s">
        <v>10</v>
      </c>
      <c r="F1837" s="40">
        <v>0.8</v>
      </c>
      <c r="G1837" s="40">
        <v>1</v>
      </c>
      <c r="H1837" s="40">
        <v>3</v>
      </c>
      <c r="I1837" s="40">
        <v>0.31</v>
      </c>
      <c r="L1837" s="40" t="str">
        <f>IF(LEFT(C1837,1)="[",MID(C1837,2,SEARCH("]",C1837)-2),IF(LEFT(C1837,1)="""",MID(C1837,2,SEARCH("""",C1837,2)-2),C1837))</f>
        <v>novo Onix 1.0</v>
      </c>
      <c r="M1837">
        <f>WEEKNUM(A1837,2)</f>
        <v>39</v>
      </c>
    </row>
    <row r="1838" spans="1:13" x14ac:dyDescent="0.25">
      <c r="A1838" s="1">
        <v>41518</v>
      </c>
      <c r="B1838" s="40" t="s">
        <v>9</v>
      </c>
      <c r="C1838" s="40" t="s">
        <v>284</v>
      </c>
      <c r="D1838" s="40" t="s">
        <v>108</v>
      </c>
      <c r="E1838" s="40" t="s">
        <v>10</v>
      </c>
      <c r="F1838" s="40">
        <v>0.8</v>
      </c>
      <c r="G1838" s="40">
        <v>0</v>
      </c>
      <c r="H1838" s="40">
        <v>1</v>
      </c>
      <c r="I1838" s="40">
        <v>0</v>
      </c>
      <c r="L1838" s="40" t="str">
        <f>IF(LEFT(C1838,1)="[",MID(C1838,2,SEARCH("]",C1838)-2),IF(LEFT(C1838,1)="""",MID(C1838,2,SEARCH("""",C1838,2)-2),C1838))</f>
        <v>novo Onix 1.0</v>
      </c>
      <c r="M1838">
        <f>WEEKNUM(A1838,2)</f>
        <v>35</v>
      </c>
    </row>
    <row r="1839" spans="1:13" x14ac:dyDescent="0.25">
      <c r="A1839" s="1">
        <v>41524</v>
      </c>
      <c r="B1839" s="40" t="s">
        <v>9</v>
      </c>
      <c r="C1839" s="40" t="s">
        <v>284</v>
      </c>
      <c r="D1839" s="40" t="s">
        <v>108</v>
      </c>
      <c r="E1839" s="40" t="s">
        <v>10</v>
      </c>
      <c r="F1839" s="40">
        <v>0.8</v>
      </c>
      <c r="G1839" s="40">
        <v>0</v>
      </c>
      <c r="H1839" s="40">
        <v>8</v>
      </c>
      <c r="I1839" s="40">
        <v>0</v>
      </c>
      <c r="L1839" s="40" t="str">
        <f>IF(LEFT(C1839,1)="[",MID(C1839,2,SEARCH("]",C1839)-2),IF(LEFT(C1839,1)="""",MID(C1839,2,SEARCH("""",C1839,2)-2),C1839))</f>
        <v>novo Onix 1.0</v>
      </c>
      <c r="M1839">
        <f>WEEKNUM(A1839,2)</f>
        <v>36</v>
      </c>
    </row>
    <row r="1840" spans="1:13" x14ac:dyDescent="0.25">
      <c r="A1840" s="1">
        <v>41530</v>
      </c>
      <c r="B1840" s="40" t="s">
        <v>9</v>
      </c>
      <c r="C1840" s="40" t="s">
        <v>284</v>
      </c>
      <c r="D1840" s="40" t="s">
        <v>108</v>
      </c>
      <c r="E1840" s="40" t="s">
        <v>10</v>
      </c>
      <c r="F1840" s="40">
        <v>0.8</v>
      </c>
      <c r="G1840" s="40">
        <v>0</v>
      </c>
      <c r="H1840" s="40">
        <v>1</v>
      </c>
      <c r="I1840" s="40">
        <v>0</v>
      </c>
      <c r="L1840" s="40" t="str">
        <f>IF(LEFT(C1840,1)="[",MID(C1840,2,SEARCH("]",C1840)-2),IF(LEFT(C1840,1)="""",MID(C1840,2,SEARCH("""",C1840,2)-2),C1840))</f>
        <v>novo Onix 1.0</v>
      </c>
      <c r="M1840">
        <f>WEEKNUM(A1840,2)</f>
        <v>37</v>
      </c>
    </row>
    <row r="1841" spans="1:13" x14ac:dyDescent="0.25">
      <c r="A1841" s="1">
        <v>41532</v>
      </c>
      <c r="B1841" s="40" t="s">
        <v>9</v>
      </c>
      <c r="C1841" s="40" t="s">
        <v>284</v>
      </c>
      <c r="D1841" s="40" t="s">
        <v>108</v>
      </c>
      <c r="E1841" s="40" t="s">
        <v>10</v>
      </c>
      <c r="F1841" s="40">
        <v>0.8</v>
      </c>
      <c r="G1841" s="40">
        <v>0</v>
      </c>
      <c r="H1841" s="40">
        <v>5</v>
      </c>
      <c r="I1841" s="40">
        <v>0</v>
      </c>
      <c r="L1841" s="40" t="str">
        <f>IF(LEFT(C1841,1)="[",MID(C1841,2,SEARCH("]",C1841)-2),IF(LEFT(C1841,1)="""",MID(C1841,2,SEARCH("""",C1841,2)-2),C1841))</f>
        <v>novo Onix 1.0</v>
      </c>
      <c r="M1841">
        <f>WEEKNUM(A1841,2)</f>
        <v>37</v>
      </c>
    </row>
    <row r="1842" spans="1:13" x14ac:dyDescent="0.25">
      <c r="A1842" s="1">
        <v>41517</v>
      </c>
      <c r="B1842" s="40" t="s">
        <v>9</v>
      </c>
      <c r="C1842" s="40" t="s">
        <v>284</v>
      </c>
      <c r="D1842" s="40" t="s">
        <v>108</v>
      </c>
      <c r="E1842" s="40" t="s">
        <v>10</v>
      </c>
      <c r="F1842" s="40">
        <v>0.8</v>
      </c>
      <c r="G1842" s="40">
        <v>1</v>
      </c>
      <c r="H1842" s="40">
        <v>10</v>
      </c>
      <c r="I1842" s="40">
        <v>0.78</v>
      </c>
      <c r="L1842" s="40" t="str">
        <f>IF(LEFT(C1842,1)="[",MID(C1842,2,SEARCH("]",C1842)-2),IF(LEFT(C1842,1)="""",MID(C1842,2,SEARCH("""",C1842,2)-2),C1842))</f>
        <v>novo Onix 1.0</v>
      </c>
      <c r="M1842">
        <f>WEEKNUM(A1842,2)</f>
        <v>35</v>
      </c>
    </row>
    <row r="1843" spans="1:13" x14ac:dyDescent="0.25">
      <c r="A1843" s="1">
        <v>41516</v>
      </c>
      <c r="B1843" s="40" t="s">
        <v>9</v>
      </c>
      <c r="C1843" s="40" t="s">
        <v>284</v>
      </c>
      <c r="D1843" s="40" t="s">
        <v>108</v>
      </c>
      <c r="E1843" s="40" t="s">
        <v>10</v>
      </c>
      <c r="F1843" s="40">
        <v>0.8</v>
      </c>
      <c r="G1843" s="40">
        <v>0</v>
      </c>
      <c r="H1843" s="40">
        <v>5</v>
      </c>
      <c r="I1843" s="40">
        <v>0</v>
      </c>
      <c r="L1843" s="40" t="str">
        <f>IF(LEFT(C1843,1)="[",MID(C1843,2,SEARCH("]",C1843)-2),IF(LEFT(C1843,1)="""",MID(C1843,2,SEARCH("""",C1843,2)-2),C1843))</f>
        <v>novo Onix 1.0</v>
      </c>
      <c r="M1843">
        <f>WEEKNUM(A1843,2)</f>
        <v>35</v>
      </c>
    </row>
    <row r="1844" spans="1:13" x14ac:dyDescent="0.25">
      <c r="A1844" s="1">
        <v>41528</v>
      </c>
      <c r="B1844" s="40" t="s">
        <v>9</v>
      </c>
      <c r="C1844" s="40" t="s">
        <v>284</v>
      </c>
      <c r="D1844" s="40" t="s">
        <v>108</v>
      </c>
      <c r="E1844" s="40" t="s">
        <v>10</v>
      </c>
      <c r="F1844" s="40">
        <v>0.8</v>
      </c>
      <c r="G1844" s="40">
        <v>0</v>
      </c>
      <c r="H1844" s="40">
        <v>1</v>
      </c>
      <c r="I1844" s="40">
        <v>0</v>
      </c>
      <c r="L1844" s="40" t="str">
        <f>IF(LEFT(C1844,1)="[",MID(C1844,2,SEARCH("]",C1844)-2),IF(LEFT(C1844,1)="""",MID(C1844,2,SEARCH("""",C1844,2)-2),C1844))</f>
        <v>novo Onix 1.0</v>
      </c>
      <c r="M1844">
        <f>WEEKNUM(A1844,2)</f>
        <v>37</v>
      </c>
    </row>
    <row r="1845" spans="1:13" x14ac:dyDescent="0.25">
      <c r="A1845" s="1">
        <v>41525</v>
      </c>
      <c r="B1845" s="40" t="s">
        <v>9</v>
      </c>
      <c r="C1845" s="40" t="s">
        <v>284</v>
      </c>
      <c r="D1845" s="40" t="s">
        <v>108</v>
      </c>
      <c r="E1845" s="40" t="s">
        <v>10</v>
      </c>
      <c r="F1845" s="40">
        <v>0.8</v>
      </c>
      <c r="G1845" s="40">
        <v>0</v>
      </c>
      <c r="H1845" s="40">
        <v>3</v>
      </c>
      <c r="I1845" s="40">
        <v>0</v>
      </c>
      <c r="L1845" s="40" t="str">
        <f>IF(LEFT(C1845,1)="[",MID(C1845,2,SEARCH("]",C1845)-2),IF(LEFT(C1845,1)="""",MID(C1845,2,SEARCH("""",C1845,2)-2),C1845))</f>
        <v>novo Onix 1.0</v>
      </c>
      <c r="M1845">
        <f>WEEKNUM(A1845,2)</f>
        <v>36</v>
      </c>
    </row>
    <row r="1846" spans="1:13" x14ac:dyDescent="0.25">
      <c r="A1846" s="1">
        <v>41543</v>
      </c>
      <c r="B1846" s="40" t="s">
        <v>9</v>
      </c>
      <c r="C1846" s="40" t="s">
        <v>284</v>
      </c>
      <c r="D1846" s="40" t="s">
        <v>108</v>
      </c>
      <c r="E1846" s="40" t="s">
        <v>10</v>
      </c>
      <c r="F1846" s="40">
        <v>0.8</v>
      </c>
      <c r="G1846" s="40">
        <v>0</v>
      </c>
      <c r="H1846" s="40">
        <v>3</v>
      </c>
      <c r="I1846" s="40">
        <v>0</v>
      </c>
      <c r="L1846" s="40" t="str">
        <f>IF(LEFT(C1846,1)="[",MID(C1846,2,SEARCH("]",C1846)-2),IF(LEFT(C1846,1)="""",MID(C1846,2,SEARCH("""",C1846,2)-2),C1846))</f>
        <v>novo Onix 1.0</v>
      </c>
      <c r="M1846">
        <f>WEEKNUM(A1846,2)</f>
        <v>39</v>
      </c>
    </row>
    <row r="1847" spans="1:13" x14ac:dyDescent="0.25">
      <c r="A1847" s="1">
        <v>41541</v>
      </c>
      <c r="B1847" s="40" t="s">
        <v>9</v>
      </c>
      <c r="C1847" s="40" t="s">
        <v>284</v>
      </c>
      <c r="D1847" s="40" t="s">
        <v>108</v>
      </c>
      <c r="E1847" s="40" t="s">
        <v>10</v>
      </c>
      <c r="F1847" s="40">
        <v>0.8</v>
      </c>
      <c r="G1847" s="40">
        <v>1</v>
      </c>
      <c r="H1847" s="40">
        <v>3</v>
      </c>
      <c r="I1847" s="40">
        <v>0.55000000000000004</v>
      </c>
      <c r="L1847" s="40" t="str">
        <f>IF(LEFT(C1847,1)="[",MID(C1847,2,SEARCH("]",C1847)-2),IF(LEFT(C1847,1)="""",MID(C1847,2,SEARCH("""",C1847,2)-2),C1847))</f>
        <v>novo Onix 1.0</v>
      </c>
      <c r="M1847">
        <f>WEEKNUM(A1847,2)</f>
        <v>39</v>
      </c>
    </row>
    <row r="1848" spans="1:13" x14ac:dyDescent="0.25">
      <c r="A1848" s="1">
        <v>41521</v>
      </c>
      <c r="B1848" s="40" t="s">
        <v>9</v>
      </c>
      <c r="C1848" s="40" t="s">
        <v>284</v>
      </c>
      <c r="D1848" s="40" t="s">
        <v>108</v>
      </c>
      <c r="E1848" s="40" t="s">
        <v>10</v>
      </c>
      <c r="F1848" s="40">
        <v>0.8</v>
      </c>
      <c r="G1848" s="40">
        <v>0</v>
      </c>
      <c r="H1848" s="40">
        <v>3</v>
      </c>
      <c r="I1848" s="40">
        <v>0</v>
      </c>
      <c r="L1848" s="40" t="str">
        <f>IF(LEFT(C1848,1)="[",MID(C1848,2,SEARCH("]",C1848)-2),IF(LEFT(C1848,1)="""",MID(C1848,2,SEARCH("""",C1848,2)-2),C1848))</f>
        <v>novo Onix 1.0</v>
      </c>
      <c r="M1848">
        <f>WEEKNUM(A1848,2)</f>
        <v>36</v>
      </c>
    </row>
    <row r="1849" spans="1:13" x14ac:dyDescent="0.25">
      <c r="A1849" s="1">
        <v>41531</v>
      </c>
      <c r="B1849" s="40" t="s">
        <v>9</v>
      </c>
      <c r="C1849" s="40" t="s">
        <v>284</v>
      </c>
      <c r="D1849" s="40" t="s">
        <v>108</v>
      </c>
      <c r="E1849" s="40" t="s">
        <v>10</v>
      </c>
      <c r="F1849" s="40">
        <v>0.8</v>
      </c>
      <c r="G1849" s="40">
        <v>0</v>
      </c>
      <c r="H1849" s="40">
        <v>4</v>
      </c>
      <c r="I1849" s="40">
        <v>0</v>
      </c>
      <c r="L1849" s="40" t="str">
        <f>IF(LEFT(C1849,1)="[",MID(C1849,2,SEARCH("]",C1849)-2),IF(LEFT(C1849,1)="""",MID(C1849,2,SEARCH("""",C1849,2)-2),C1849))</f>
        <v>novo Onix 1.0</v>
      </c>
      <c r="M1849">
        <f>WEEKNUM(A1849,2)</f>
        <v>37</v>
      </c>
    </row>
    <row r="1850" spans="1:13" x14ac:dyDescent="0.25">
      <c r="A1850" s="1">
        <v>41534</v>
      </c>
      <c r="B1850" s="40" t="s">
        <v>9</v>
      </c>
      <c r="C1850" s="40" t="s">
        <v>284</v>
      </c>
      <c r="D1850" s="40" t="s">
        <v>108</v>
      </c>
      <c r="E1850" s="40" t="s">
        <v>10</v>
      </c>
      <c r="F1850" s="40">
        <v>0.8</v>
      </c>
      <c r="G1850" s="40">
        <v>0</v>
      </c>
      <c r="H1850" s="40">
        <v>1</v>
      </c>
      <c r="I1850" s="40">
        <v>0</v>
      </c>
      <c r="L1850" s="40" t="str">
        <f>IF(LEFT(C1850,1)="[",MID(C1850,2,SEARCH("]",C1850)-2),IF(LEFT(C1850,1)="""",MID(C1850,2,SEARCH("""",C1850,2)-2),C1850))</f>
        <v>novo Onix 1.0</v>
      </c>
      <c r="M1850">
        <f>WEEKNUM(A1850,2)</f>
        <v>38</v>
      </c>
    </row>
    <row r="1851" spans="1:13" x14ac:dyDescent="0.25">
      <c r="A1851" s="1">
        <v>41522</v>
      </c>
      <c r="B1851" s="40" t="s">
        <v>9</v>
      </c>
      <c r="C1851" s="40" t="s">
        <v>284</v>
      </c>
      <c r="D1851" s="40" t="s">
        <v>108</v>
      </c>
      <c r="E1851" s="40" t="s">
        <v>10</v>
      </c>
      <c r="F1851" s="40">
        <v>0.8</v>
      </c>
      <c r="G1851" s="40">
        <v>0</v>
      </c>
      <c r="H1851" s="40">
        <v>6</v>
      </c>
      <c r="I1851" s="40">
        <v>0</v>
      </c>
      <c r="L1851" s="40" t="str">
        <f>IF(LEFT(C1851,1)="[",MID(C1851,2,SEARCH("]",C1851)-2),IF(LEFT(C1851,1)="""",MID(C1851,2,SEARCH("""",C1851,2)-2),C1851))</f>
        <v>novo Onix 1.0</v>
      </c>
      <c r="M1851">
        <f>WEEKNUM(A1851,2)</f>
        <v>36</v>
      </c>
    </row>
    <row r="1852" spans="1:13" x14ac:dyDescent="0.25">
      <c r="A1852" s="1">
        <v>41515</v>
      </c>
      <c r="B1852" s="40" t="s">
        <v>9</v>
      </c>
      <c r="C1852" s="40" t="s">
        <v>284</v>
      </c>
      <c r="D1852" s="40" t="s">
        <v>108</v>
      </c>
      <c r="E1852" s="40" t="s">
        <v>10</v>
      </c>
      <c r="F1852" s="40">
        <v>0.8</v>
      </c>
      <c r="G1852" s="40">
        <v>2</v>
      </c>
      <c r="H1852" s="40">
        <v>8</v>
      </c>
      <c r="I1852" s="40">
        <v>0.99</v>
      </c>
      <c r="L1852" s="40" t="str">
        <f>IF(LEFT(C1852,1)="[",MID(C1852,2,SEARCH("]",C1852)-2),IF(LEFT(C1852,1)="""",MID(C1852,2,SEARCH("""",C1852,2)-2),C1852))</f>
        <v>novo Onix 1.0</v>
      </c>
      <c r="M1852">
        <f>WEEKNUM(A1852,2)</f>
        <v>35</v>
      </c>
    </row>
    <row r="1853" spans="1:13" x14ac:dyDescent="0.25">
      <c r="A1853" s="1">
        <v>41538</v>
      </c>
      <c r="B1853" s="40" t="s">
        <v>9</v>
      </c>
      <c r="C1853" s="40" t="s">
        <v>284</v>
      </c>
      <c r="D1853" s="40" t="s">
        <v>108</v>
      </c>
      <c r="E1853" s="40" t="s">
        <v>10</v>
      </c>
      <c r="F1853" s="40">
        <v>0.8</v>
      </c>
      <c r="G1853" s="40">
        <v>1</v>
      </c>
      <c r="H1853" s="40">
        <v>2</v>
      </c>
      <c r="I1853" s="40">
        <v>0.28999999999999998</v>
      </c>
      <c r="L1853" s="40" t="str">
        <f>IF(LEFT(C1853,1)="[",MID(C1853,2,SEARCH("]",C1853)-2),IF(LEFT(C1853,1)="""",MID(C1853,2,SEARCH("""",C1853,2)-2),C1853))</f>
        <v>novo Onix 1.0</v>
      </c>
      <c r="M1853">
        <f>WEEKNUM(A1853,2)</f>
        <v>38</v>
      </c>
    </row>
    <row r="1854" spans="1:13" x14ac:dyDescent="0.25">
      <c r="A1854" s="1">
        <v>41519</v>
      </c>
      <c r="B1854" s="40" t="s">
        <v>9</v>
      </c>
      <c r="C1854" s="40" t="s">
        <v>284</v>
      </c>
      <c r="D1854" s="40" t="s">
        <v>108</v>
      </c>
      <c r="E1854" s="40" t="s">
        <v>10</v>
      </c>
      <c r="F1854" s="40">
        <v>0.8</v>
      </c>
      <c r="G1854" s="40">
        <v>3</v>
      </c>
      <c r="H1854" s="40">
        <v>6</v>
      </c>
      <c r="I1854" s="40">
        <v>0.56999999999999995</v>
      </c>
      <c r="L1854" s="40" t="str">
        <f>IF(LEFT(C1854,1)="[",MID(C1854,2,SEARCH("]",C1854)-2),IF(LEFT(C1854,1)="""",MID(C1854,2,SEARCH("""",C1854,2)-2),C1854))</f>
        <v>novo Onix 1.0</v>
      </c>
      <c r="M1854">
        <f>WEEKNUM(A1854,2)</f>
        <v>36</v>
      </c>
    </row>
    <row r="1855" spans="1:13" x14ac:dyDescent="0.25">
      <c r="A1855" s="1">
        <v>41536</v>
      </c>
      <c r="B1855" s="40" t="s">
        <v>9</v>
      </c>
      <c r="C1855" s="40" t="s">
        <v>284</v>
      </c>
      <c r="D1855" s="40" t="s">
        <v>108</v>
      </c>
      <c r="E1855" s="40" t="s">
        <v>10</v>
      </c>
      <c r="F1855" s="40">
        <v>0.8</v>
      </c>
      <c r="G1855" s="40">
        <v>0</v>
      </c>
      <c r="H1855" s="40">
        <v>3</v>
      </c>
      <c r="I1855" s="40">
        <v>0</v>
      </c>
      <c r="L1855" s="40" t="str">
        <f>IF(LEFT(C1855,1)="[",MID(C1855,2,SEARCH("]",C1855)-2),IF(LEFT(C1855,1)="""",MID(C1855,2,SEARCH("""",C1855,2)-2),C1855))</f>
        <v>novo Onix 1.0</v>
      </c>
      <c r="M1855">
        <f>WEEKNUM(A1855,2)</f>
        <v>38</v>
      </c>
    </row>
    <row r="1856" spans="1:13" x14ac:dyDescent="0.25">
      <c r="A1856" s="1">
        <v>41544</v>
      </c>
      <c r="B1856" s="40" t="s">
        <v>9</v>
      </c>
      <c r="C1856" s="40" t="s">
        <v>284</v>
      </c>
      <c r="D1856" s="40" t="s">
        <v>108</v>
      </c>
      <c r="E1856" s="40" t="s">
        <v>10</v>
      </c>
      <c r="F1856" s="40">
        <v>0.8</v>
      </c>
      <c r="G1856" s="40">
        <v>0</v>
      </c>
      <c r="H1856" s="40">
        <v>2</v>
      </c>
      <c r="I1856" s="40">
        <v>0</v>
      </c>
      <c r="L1856" s="40" t="str">
        <f>IF(LEFT(C1856,1)="[",MID(C1856,2,SEARCH("]",C1856)-2),IF(LEFT(C1856,1)="""",MID(C1856,2,SEARCH("""",C1856,2)-2),C1856))</f>
        <v>novo Onix 1.0</v>
      </c>
      <c r="M1856">
        <f>WEEKNUM(A1856,2)</f>
        <v>39</v>
      </c>
    </row>
    <row r="1857" spans="1:13" x14ac:dyDescent="0.25">
      <c r="A1857" s="1">
        <v>41545</v>
      </c>
      <c r="B1857" s="40" t="s">
        <v>9</v>
      </c>
      <c r="C1857" s="40" t="s">
        <v>284</v>
      </c>
      <c r="D1857" s="40" t="s">
        <v>108</v>
      </c>
      <c r="E1857" s="40" t="s">
        <v>10</v>
      </c>
      <c r="F1857" s="40">
        <v>0.8</v>
      </c>
      <c r="G1857" s="40">
        <v>0</v>
      </c>
      <c r="H1857" s="40">
        <v>4</v>
      </c>
      <c r="I1857" s="40">
        <v>0</v>
      </c>
      <c r="L1857" s="40" t="str">
        <f>IF(LEFT(C1857,1)="[",MID(C1857,2,SEARCH("]",C1857)-2),IF(LEFT(C1857,1)="""",MID(C1857,2,SEARCH("""",C1857,2)-2),C1857))</f>
        <v>novo Onix 1.0</v>
      </c>
      <c r="M1857">
        <f>WEEKNUM(A1857,2)</f>
        <v>39</v>
      </c>
    </row>
    <row r="1858" spans="1:13" x14ac:dyDescent="0.25">
      <c r="A1858" s="1">
        <v>41539</v>
      </c>
      <c r="B1858" s="40" t="s">
        <v>9</v>
      </c>
      <c r="C1858" s="40" t="s">
        <v>284</v>
      </c>
      <c r="D1858" s="40" t="s">
        <v>108</v>
      </c>
      <c r="E1858" s="40" t="s">
        <v>10</v>
      </c>
      <c r="F1858" s="40">
        <v>0.8</v>
      </c>
      <c r="G1858" s="40">
        <v>0</v>
      </c>
      <c r="H1858" s="40">
        <v>5</v>
      </c>
      <c r="I1858" s="40">
        <v>0</v>
      </c>
      <c r="L1858" s="40" t="str">
        <f>IF(LEFT(C1858,1)="[",MID(C1858,2,SEARCH("]",C1858)-2),IF(LEFT(C1858,1)="""",MID(C1858,2,SEARCH("""",C1858,2)-2),C1858))</f>
        <v>novo Onix 1.0</v>
      </c>
      <c r="M1858">
        <f>WEEKNUM(A1858,2)</f>
        <v>38</v>
      </c>
    </row>
    <row r="1859" spans="1:13" x14ac:dyDescent="0.25">
      <c r="A1859" s="1">
        <v>41520</v>
      </c>
      <c r="B1859" s="40" t="s">
        <v>9</v>
      </c>
      <c r="C1859" s="40" t="s">
        <v>284</v>
      </c>
      <c r="D1859" s="40" t="s">
        <v>108</v>
      </c>
      <c r="E1859" s="40" t="s">
        <v>10</v>
      </c>
      <c r="F1859" s="40">
        <v>0.8</v>
      </c>
      <c r="G1859" s="40">
        <v>0</v>
      </c>
      <c r="H1859" s="40">
        <v>5</v>
      </c>
      <c r="I1859" s="40">
        <v>0</v>
      </c>
      <c r="L1859" s="40" t="str">
        <f>IF(LEFT(C1859,1)="[",MID(C1859,2,SEARCH("]",C1859)-2),IF(LEFT(C1859,1)="""",MID(C1859,2,SEARCH("""",C1859,2)-2),C1859))</f>
        <v>novo Onix 1.0</v>
      </c>
      <c r="M1859">
        <f>WEEKNUM(A1859,2)</f>
        <v>36</v>
      </c>
    </row>
    <row r="1860" spans="1:13" x14ac:dyDescent="0.25">
      <c r="A1860" s="1">
        <v>41529</v>
      </c>
      <c r="B1860" s="40" t="s">
        <v>9</v>
      </c>
      <c r="C1860" s="40" t="s">
        <v>284</v>
      </c>
      <c r="D1860" s="40" t="s">
        <v>108</v>
      </c>
      <c r="E1860" s="40" t="s">
        <v>10</v>
      </c>
      <c r="F1860" s="40">
        <v>0.8</v>
      </c>
      <c r="G1860" s="40">
        <v>1</v>
      </c>
      <c r="H1860" s="40">
        <v>6</v>
      </c>
      <c r="I1860" s="40">
        <v>0.4</v>
      </c>
      <c r="L1860" s="40" t="str">
        <f>IF(LEFT(C1860,1)="[",MID(C1860,2,SEARCH("]",C1860)-2),IF(LEFT(C1860,1)="""",MID(C1860,2,SEARCH("""",C1860,2)-2),C1860))</f>
        <v>novo Onix 1.0</v>
      </c>
      <c r="M1860">
        <f>WEEKNUM(A1860,2)</f>
        <v>37</v>
      </c>
    </row>
    <row r="1861" spans="1:13" x14ac:dyDescent="0.25">
      <c r="A1861" s="1">
        <v>41535</v>
      </c>
      <c r="B1861" s="40" t="s">
        <v>9</v>
      </c>
      <c r="C1861" s="40" t="s">
        <v>284</v>
      </c>
      <c r="D1861" s="40" t="s">
        <v>108</v>
      </c>
      <c r="E1861" s="40" t="s">
        <v>10</v>
      </c>
      <c r="F1861" s="40">
        <v>0.8</v>
      </c>
      <c r="G1861" s="40">
        <v>0</v>
      </c>
      <c r="H1861" s="40">
        <v>6</v>
      </c>
      <c r="I1861" s="40">
        <v>0</v>
      </c>
      <c r="L1861" s="40" t="str">
        <f>IF(LEFT(C1861,1)="[",MID(C1861,2,SEARCH("]",C1861)-2),IF(LEFT(C1861,1)="""",MID(C1861,2,SEARCH("""",C1861,2)-2),C1861))</f>
        <v>novo Onix 1.0</v>
      </c>
      <c r="M1861">
        <f>WEEKNUM(A1861,2)</f>
        <v>38</v>
      </c>
    </row>
    <row r="1862" spans="1:13" x14ac:dyDescent="0.25">
      <c r="A1862" s="1">
        <v>41526</v>
      </c>
      <c r="B1862" s="40" t="s">
        <v>9</v>
      </c>
      <c r="C1862" s="40" t="s">
        <v>284</v>
      </c>
      <c r="D1862" s="40" t="s">
        <v>108</v>
      </c>
      <c r="E1862" s="40" t="s">
        <v>10</v>
      </c>
      <c r="F1862" s="40">
        <v>0.8</v>
      </c>
      <c r="G1862" s="40">
        <v>1</v>
      </c>
      <c r="H1862" s="40">
        <v>7</v>
      </c>
      <c r="I1862" s="40">
        <v>0.52</v>
      </c>
      <c r="L1862" s="40" t="str">
        <f>IF(LEFT(C1862,1)="[",MID(C1862,2,SEARCH("]",C1862)-2),IF(LEFT(C1862,1)="""",MID(C1862,2,SEARCH("""",C1862,2)-2),C1862))</f>
        <v>novo Onix 1.0</v>
      </c>
      <c r="M1862">
        <f>WEEKNUM(A1862,2)</f>
        <v>37</v>
      </c>
    </row>
    <row r="1863" spans="1:13" x14ac:dyDescent="0.25">
      <c r="A1863" s="1">
        <v>41537</v>
      </c>
      <c r="B1863" s="40" t="s">
        <v>9</v>
      </c>
      <c r="C1863" s="40" t="s">
        <v>284</v>
      </c>
      <c r="D1863" s="40" t="s">
        <v>108</v>
      </c>
      <c r="E1863" s="40" t="s">
        <v>10</v>
      </c>
      <c r="F1863" s="40">
        <v>0.8</v>
      </c>
      <c r="G1863" s="40">
        <v>1</v>
      </c>
      <c r="H1863" s="40">
        <v>8</v>
      </c>
      <c r="I1863" s="40">
        <v>0.14000000000000001</v>
      </c>
      <c r="L1863" s="40" t="str">
        <f>IF(LEFT(C1863,1)="[",MID(C1863,2,SEARCH("]",C1863)-2),IF(LEFT(C1863,1)="""",MID(C1863,2,SEARCH("""",C1863,2)-2),C1863))</f>
        <v>novo Onix 1.0</v>
      </c>
      <c r="M1863">
        <f>WEEKNUM(A1863,2)</f>
        <v>38</v>
      </c>
    </row>
    <row r="1864" spans="1:13" x14ac:dyDescent="0.25">
      <c r="A1864" s="1">
        <v>41540</v>
      </c>
      <c r="B1864" s="40" t="s">
        <v>9</v>
      </c>
      <c r="C1864" s="40" t="s">
        <v>284</v>
      </c>
      <c r="D1864" s="40" t="s">
        <v>108</v>
      </c>
      <c r="E1864" s="40" t="s">
        <v>10</v>
      </c>
      <c r="F1864" s="40">
        <v>0.8</v>
      </c>
      <c r="G1864" s="40">
        <v>0</v>
      </c>
      <c r="H1864" s="40">
        <v>7</v>
      </c>
      <c r="I1864" s="40">
        <v>0</v>
      </c>
      <c r="L1864" s="40" t="str">
        <f>IF(LEFT(C1864,1)="[",MID(C1864,2,SEARCH("]",C1864)-2),IF(LEFT(C1864,1)="""",MID(C1864,2,SEARCH("""",C1864,2)-2),C1864))</f>
        <v>novo Onix 1.0</v>
      </c>
      <c r="M1864">
        <f>WEEKNUM(A1864,2)</f>
        <v>39</v>
      </c>
    </row>
    <row r="1865" spans="1:13" x14ac:dyDescent="0.25">
      <c r="A1865" s="1">
        <v>41514</v>
      </c>
      <c r="B1865" s="40" t="s">
        <v>9</v>
      </c>
      <c r="C1865" s="40" t="s">
        <v>284</v>
      </c>
      <c r="D1865" s="40" t="s">
        <v>108</v>
      </c>
      <c r="E1865" s="40" t="s">
        <v>10</v>
      </c>
      <c r="F1865" s="40">
        <v>0.8</v>
      </c>
      <c r="G1865" s="40">
        <v>0</v>
      </c>
      <c r="H1865" s="40">
        <v>3</v>
      </c>
      <c r="I1865" s="40">
        <v>0</v>
      </c>
      <c r="L1865" s="40" t="str">
        <f>IF(LEFT(C1865,1)="[",MID(C1865,2,SEARCH("]",C1865)-2),IF(LEFT(C1865,1)="""",MID(C1865,2,SEARCH("""",C1865,2)-2),C1865))</f>
        <v>novo Onix 1.0</v>
      </c>
      <c r="M1865">
        <f>WEEKNUM(A1865,2)</f>
        <v>35</v>
      </c>
    </row>
    <row r="1866" spans="1:13" x14ac:dyDescent="0.25">
      <c r="A1866" s="1">
        <v>41546</v>
      </c>
      <c r="B1866" s="40" t="s">
        <v>9</v>
      </c>
      <c r="C1866" s="40" t="s">
        <v>284</v>
      </c>
      <c r="D1866" s="40" t="s">
        <v>108</v>
      </c>
      <c r="E1866" s="40" t="s">
        <v>10</v>
      </c>
      <c r="F1866" s="40">
        <v>0.8</v>
      </c>
      <c r="G1866" s="40">
        <v>0</v>
      </c>
      <c r="H1866" s="40">
        <v>3</v>
      </c>
      <c r="I1866" s="40">
        <v>0</v>
      </c>
      <c r="L1866" s="40" t="str">
        <f>IF(LEFT(C1866,1)="[",MID(C1866,2,SEARCH("]",C1866)-2),IF(LEFT(C1866,1)="""",MID(C1866,2,SEARCH("""",C1866,2)-2),C1866))</f>
        <v>novo Onix 1.0</v>
      </c>
      <c r="M1866">
        <f>WEEKNUM(A1866,2)</f>
        <v>39</v>
      </c>
    </row>
    <row r="1867" spans="1:13" x14ac:dyDescent="0.25">
      <c r="A1867" s="1">
        <v>41533</v>
      </c>
      <c r="B1867" s="40" t="s">
        <v>9</v>
      </c>
      <c r="C1867" s="40" t="s">
        <v>284</v>
      </c>
      <c r="D1867" s="40" t="s">
        <v>108</v>
      </c>
      <c r="E1867" s="40" t="s">
        <v>10</v>
      </c>
      <c r="F1867" s="40">
        <v>0.8</v>
      </c>
      <c r="G1867" s="40">
        <v>0</v>
      </c>
      <c r="H1867" s="40">
        <v>5</v>
      </c>
      <c r="I1867" s="40">
        <v>0</v>
      </c>
      <c r="L1867" s="40" t="str">
        <f>IF(LEFT(C1867,1)="[",MID(C1867,2,SEARCH("]",C1867)-2),IF(LEFT(C1867,1)="""",MID(C1867,2,SEARCH("""",C1867,2)-2),C1867))</f>
        <v>novo Onix 1.0</v>
      </c>
      <c r="M1867">
        <f>WEEKNUM(A1867,2)</f>
        <v>38</v>
      </c>
    </row>
    <row r="1868" spans="1:13" x14ac:dyDescent="0.25">
      <c r="A1868" s="1">
        <v>41545</v>
      </c>
      <c r="B1868" s="40" t="s">
        <v>9</v>
      </c>
      <c r="C1868" s="40" t="s">
        <v>240</v>
      </c>
      <c r="D1868" s="40" t="s">
        <v>108</v>
      </c>
      <c r="E1868" s="40" t="s">
        <v>10</v>
      </c>
      <c r="F1868" s="40">
        <v>0.8</v>
      </c>
      <c r="G1868" s="40">
        <v>1</v>
      </c>
      <c r="H1868" s="40">
        <v>5</v>
      </c>
      <c r="I1868" s="40">
        <v>0.35</v>
      </c>
      <c r="L1868" s="40" t="str">
        <f>IF(LEFT(C1868,1)="[",MID(C1868,2,SEARCH("]",C1868)-2),IF(LEFT(C1868,1)="""",MID(C1868,2,SEARCH("""",C1868,2)-2),C1868))</f>
        <v>novo Onix 1.4</v>
      </c>
      <c r="M1868">
        <f>WEEKNUM(A1868,2)</f>
        <v>39</v>
      </c>
    </row>
    <row r="1869" spans="1:13" x14ac:dyDescent="0.25">
      <c r="A1869" s="1">
        <v>41522</v>
      </c>
      <c r="B1869" s="40" t="s">
        <v>9</v>
      </c>
      <c r="C1869" s="40" t="s">
        <v>240</v>
      </c>
      <c r="D1869" s="40" t="s">
        <v>108</v>
      </c>
      <c r="E1869" s="40" t="s">
        <v>10</v>
      </c>
      <c r="F1869" s="40">
        <v>0.8</v>
      </c>
      <c r="G1869" s="40">
        <v>0</v>
      </c>
      <c r="H1869" s="40">
        <v>16</v>
      </c>
      <c r="I1869" s="40">
        <v>0</v>
      </c>
      <c r="L1869" s="40" t="str">
        <f>IF(LEFT(C1869,1)="[",MID(C1869,2,SEARCH("]",C1869)-2),IF(LEFT(C1869,1)="""",MID(C1869,2,SEARCH("""",C1869,2)-2),C1869))</f>
        <v>novo Onix 1.4</v>
      </c>
      <c r="M1869">
        <f>WEEKNUM(A1869,2)</f>
        <v>36</v>
      </c>
    </row>
    <row r="1870" spans="1:13" x14ac:dyDescent="0.25">
      <c r="A1870" s="1">
        <v>41516</v>
      </c>
      <c r="B1870" s="40" t="s">
        <v>9</v>
      </c>
      <c r="C1870" s="40" t="s">
        <v>240</v>
      </c>
      <c r="D1870" s="40" t="s">
        <v>108</v>
      </c>
      <c r="E1870" s="40" t="s">
        <v>10</v>
      </c>
      <c r="F1870" s="40">
        <v>0.8</v>
      </c>
      <c r="G1870" s="40">
        <v>2</v>
      </c>
      <c r="H1870" s="40">
        <v>14</v>
      </c>
      <c r="I1870" s="40">
        <v>1.36</v>
      </c>
      <c r="L1870" s="40" t="str">
        <f>IF(LEFT(C1870,1)="[",MID(C1870,2,SEARCH("]",C1870)-2),IF(LEFT(C1870,1)="""",MID(C1870,2,SEARCH("""",C1870,2)-2),C1870))</f>
        <v>novo Onix 1.4</v>
      </c>
      <c r="M1870">
        <f>WEEKNUM(A1870,2)</f>
        <v>35</v>
      </c>
    </row>
    <row r="1871" spans="1:13" x14ac:dyDescent="0.25">
      <c r="A1871" s="1">
        <v>41518</v>
      </c>
      <c r="B1871" s="40" t="s">
        <v>9</v>
      </c>
      <c r="C1871" s="40" t="s">
        <v>240</v>
      </c>
      <c r="D1871" s="40" t="s">
        <v>108</v>
      </c>
      <c r="E1871" s="40" t="s">
        <v>10</v>
      </c>
      <c r="F1871" s="40">
        <v>0.8</v>
      </c>
      <c r="G1871" s="40">
        <v>1</v>
      </c>
      <c r="H1871" s="40">
        <v>12</v>
      </c>
      <c r="I1871" s="40">
        <v>0.62</v>
      </c>
      <c r="L1871" s="40" t="str">
        <f>IF(LEFT(C1871,1)="[",MID(C1871,2,SEARCH("]",C1871)-2),IF(LEFT(C1871,1)="""",MID(C1871,2,SEARCH("""",C1871,2)-2),C1871))</f>
        <v>novo Onix 1.4</v>
      </c>
      <c r="M1871">
        <f>WEEKNUM(A1871,2)</f>
        <v>35</v>
      </c>
    </row>
    <row r="1872" spans="1:13" x14ac:dyDescent="0.25">
      <c r="A1872" s="1">
        <v>41525</v>
      </c>
      <c r="B1872" s="40" t="s">
        <v>9</v>
      </c>
      <c r="C1872" s="40" t="s">
        <v>240</v>
      </c>
      <c r="D1872" s="40" t="s">
        <v>108</v>
      </c>
      <c r="E1872" s="40" t="s">
        <v>10</v>
      </c>
      <c r="F1872" s="40">
        <v>0.8</v>
      </c>
      <c r="G1872" s="40">
        <v>3</v>
      </c>
      <c r="H1872" s="40">
        <v>14</v>
      </c>
      <c r="I1872" s="40">
        <v>1.25</v>
      </c>
      <c r="L1872" s="40" t="str">
        <f>IF(LEFT(C1872,1)="[",MID(C1872,2,SEARCH("]",C1872)-2),IF(LEFT(C1872,1)="""",MID(C1872,2,SEARCH("""",C1872,2)-2),C1872))</f>
        <v>novo Onix 1.4</v>
      </c>
      <c r="M1872">
        <f>WEEKNUM(A1872,2)</f>
        <v>36</v>
      </c>
    </row>
    <row r="1873" spans="1:13" x14ac:dyDescent="0.25">
      <c r="A1873" s="1">
        <v>41529</v>
      </c>
      <c r="B1873" s="40" t="s">
        <v>9</v>
      </c>
      <c r="C1873" s="40" t="s">
        <v>240</v>
      </c>
      <c r="D1873" s="40" t="s">
        <v>108</v>
      </c>
      <c r="E1873" s="40" t="s">
        <v>10</v>
      </c>
      <c r="F1873" s="40">
        <v>0.8</v>
      </c>
      <c r="G1873" s="40">
        <v>1</v>
      </c>
      <c r="H1873" s="40">
        <v>8</v>
      </c>
      <c r="I1873" s="40">
        <v>0.42</v>
      </c>
      <c r="L1873" s="40" t="str">
        <f>IF(LEFT(C1873,1)="[",MID(C1873,2,SEARCH("]",C1873)-2),IF(LEFT(C1873,1)="""",MID(C1873,2,SEARCH("""",C1873,2)-2),C1873))</f>
        <v>novo Onix 1.4</v>
      </c>
      <c r="M1873">
        <f>WEEKNUM(A1873,2)</f>
        <v>37</v>
      </c>
    </row>
    <row r="1874" spans="1:13" x14ac:dyDescent="0.25">
      <c r="A1874" s="1">
        <v>41521</v>
      </c>
      <c r="B1874" s="40" t="s">
        <v>9</v>
      </c>
      <c r="C1874" s="40" t="s">
        <v>240</v>
      </c>
      <c r="D1874" s="40" t="s">
        <v>108</v>
      </c>
      <c r="E1874" s="40" t="s">
        <v>10</v>
      </c>
      <c r="F1874" s="40">
        <v>0.8</v>
      </c>
      <c r="G1874" s="40">
        <v>1</v>
      </c>
      <c r="H1874" s="40">
        <v>5</v>
      </c>
      <c r="I1874" s="40">
        <v>0.21</v>
      </c>
      <c r="L1874" s="40" t="str">
        <f>IF(LEFT(C1874,1)="[",MID(C1874,2,SEARCH("]",C1874)-2),IF(LEFT(C1874,1)="""",MID(C1874,2,SEARCH("""",C1874,2)-2),C1874))</f>
        <v>novo Onix 1.4</v>
      </c>
      <c r="M1874">
        <f>WEEKNUM(A1874,2)</f>
        <v>36</v>
      </c>
    </row>
    <row r="1875" spans="1:13" x14ac:dyDescent="0.25">
      <c r="A1875" s="1">
        <v>41544</v>
      </c>
      <c r="B1875" s="40" t="s">
        <v>9</v>
      </c>
      <c r="C1875" s="40" t="s">
        <v>240</v>
      </c>
      <c r="D1875" s="40" t="s">
        <v>108</v>
      </c>
      <c r="E1875" s="40" t="s">
        <v>10</v>
      </c>
      <c r="F1875" s="40">
        <v>0.8</v>
      </c>
      <c r="G1875" s="40">
        <v>1</v>
      </c>
      <c r="H1875" s="40">
        <v>11</v>
      </c>
      <c r="I1875" s="40">
        <v>0.28999999999999998</v>
      </c>
      <c r="L1875" s="40" t="str">
        <f>IF(LEFT(C1875,1)="[",MID(C1875,2,SEARCH("]",C1875)-2),IF(LEFT(C1875,1)="""",MID(C1875,2,SEARCH("""",C1875,2)-2),C1875))</f>
        <v>novo Onix 1.4</v>
      </c>
      <c r="M1875">
        <f>WEEKNUM(A1875,2)</f>
        <v>39</v>
      </c>
    </row>
    <row r="1876" spans="1:13" x14ac:dyDescent="0.25">
      <c r="A1876" s="1">
        <v>41515</v>
      </c>
      <c r="B1876" s="40" t="s">
        <v>9</v>
      </c>
      <c r="C1876" s="40" t="s">
        <v>240</v>
      </c>
      <c r="D1876" s="40" t="s">
        <v>108</v>
      </c>
      <c r="E1876" s="40" t="s">
        <v>10</v>
      </c>
      <c r="F1876" s="40">
        <v>0.8</v>
      </c>
      <c r="G1876" s="40">
        <v>2</v>
      </c>
      <c r="H1876" s="40">
        <v>18</v>
      </c>
      <c r="I1876" s="40">
        <v>0.92</v>
      </c>
      <c r="L1876" s="40" t="str">
        <f>IF(LEFT(C1876,1)="[",MID(C1876,2,SEARCH("]",C1876)-2),IF(LEFT(C1876,1)="""",MID(C1876,2,SEARCH("""",C1876,2)-2),C1876))</f>
        <v>novo Onix 1.4</v>
      </c>
      <c r="M1876">
        <f>WEEKNUM(A1876,2)</f>
        <v>35</v>
      </c>
    </row>
    <row r="1877" spans="1:13" x14ac:dyDescent="0.25">
      <c r="A1877" s="1">
        <v>41520</v>
      </c>
      <c r="B1877" s="40" t="s">
        <v>9</v>
      </c>
      <c r="C1877" s="40" t="s">
        <v>240</v>
      </c>
      <c r="D1877" s="40" t="s">
        <v>108</v>
      </c>
      <c r="E1877" s="40" t="s">
        <v>10</v>
      </c>
      <c r="F1877" s="40">
        <v>0.8</v>
      </c>
      <c r="G1877" s="40">
        <v>2</v>
      </c>
      <c r="H1877" s="40">
        <v>31</v>
      </c>
      <c r="I1877" s="40">
        <v>0.66</v>
      </c>
      <c r="L1877" s="40" t="str">
        <f>IF(LEFT(C1877,1)="[",MID(C1877,2,SEARCH("]",C1877)-2),IF(LEFT(C1877,1)="""",MID(C1877,2,SEARCH("""",C1877,2)-2),C1877))</f>
        <v>novo Onix 1.4</v>
      </c>
      <c r="M1877">
        <f>WEEKNUM(A1877,2)</f>
        <v>36</v>
      </c>
    </row>
    <row r="1878" spans="1:13" x14ac:dyDescent="0.25">
      <c r="A1878" s="1">
        <v>41538</v>
      </c>
      <c r="B1878" s="40" t="s">
        <v>9</v>
      </c>
      <c r="C1878" s="40" t="s">
        <v>240</v>
      </c>
      <c r="D1878" s="40" t="s">
        <v>108</v>
      </c>
      <c r="E1878" s="40" t="s">
        <v>10</v>
      </c>
      <c r="F1878" s="40">
        <v>0.8</v>
      </c>
      <c r="G1878" s="40">
        <v>1</v>
      </c>
      <c r="H1878" s="40">
        <v>3</v>
      </c>
      <c r="I1878" s="40">
        <v>0.34</v>
      </c>
      <c r="L1878" s="40" t="str">
        <f>IF(LEFT(C1878,1)="[",MID(C1878,2,SEARCH("]",C1878)-2),IF(LEFT(C1878,1)="""",MID(C1878,2,SEARCH("""",C1878,2)-2),C1878))</f>
        <v>novo Onix 1.4</v>
      </c>
      <c r="M1878">
        <f>WEEKNUM(A1878,2)</f>
        <v>38</v>
      </c>
    </row>
    <row r="1879" spans="1:13" x14ac:dyDescent="0.25">
      <c r="A1879" s="1">
        <v>41524</v>
      </c>
      <c r="B1879" s="40" t="s">
        <v>9</v>
      </c>
      <c r="C1879" s="40" t="s">
        <v>240</v>
      </c>
      <c r="D1879" s="40" t="s">
        <v>108</v>
      </c>
      <c r="E1879" s="40" t="s">
        <v>10</v>
      </c>
      <c r="F1879" s="40">
        <v>0.8</v>
      </c>
      <c r="G1879" s="40">
        <v>1</v>
      </c>
      <c r="H1879" s="40">
        <v>13</v>
      </c>
      <c r="I1879" s="40">
        <v>0.51</v>
      </c>
      <c r="L1879" s="40" t="str">
        <f>IF(LEFT(C1879,1)="[",MID(C1879,2,SEARCH("]",C1879)-2),IF(LEFT(C1879,1)="""",MID(C1879,2,SEARCH("""",C1879,2)-2),C1879))</f>
        <v>novo Onix 1.4</v>
      </c>
      <c r="M1879">
        <f>WEEKNUM(A1879,2)</f>
        <v>36</v>
      </c>
    </row>
    <row r="1880" spans="1:13" x14ac:dyDescent="0.25">
      <c r="A1880" s="1">
        <v>41530</v>
      </c>
      <c r="B1880" s="40" t="s">
        <v>9</v>
      </c>
      <c r="C1880" s="40" t="s">
        <v>240</v>
      </c>
      <c r="D1880" s="40" t="s">
        <v>108</v>
      </c>
      <c r="E1880" s="40" t="s">
        <v>10</v>
      </c>
      <c r="F1880" s="40">
        <v>0.8</v>
      </c>
      <c r="G1880" s="40">
        <v>2</v>
      </c>
      <c r="H1880" s="40">
        <v>8</v>
      </c>
      <c r="I1880" s="40">
        <v>1.1200000000000001</v>
      </c>
      <c r="L1880" s="40" t="str">
        <f>IF(LEFT(C1880,1)="[",MID(C1880,2,SEARCH("]",C1880)-2),IF(LEFT(C1880,1)="""",MID(C1880,2,SEARCH("""",C1880,2)-2),C1880))</f>
        <v>novo Onix 1.4</v>
      </c>
      <c r="M1880">
        <f>WEEKNUM(A1880,2)</f>
        <v>37</v>
      </c>
    </row>
    <row r="1881" spans="1:13" x14ac:dyDescent="0.25">
      <c r="A1881" s="1">
        <v>41526</v>
      </c>
      <c r="B1881" s="40" t="s">
        <v>9</v>
      </c>
      <c r="C1881" s="40" t="s">
        <v>240</v>
      </c>
      <c r="D1881" s="40" t="s">
        <v>108</v>
      </c>
      <c r="E1881" s="40" t="s">
        <v>10</v>
      </c>
      <c r="F1881" s="40">
        <v>0.8</v>
      </c>
      <c r="G1881" s="40">
        <v>3</v>
      </c>
      <c r="H1881" s="40">
        <v>15</v>
      </c>
      <c r="I1881" s="40">
        <v>0.85</v>
      </c>
      <c r="L1881" s="40" t="str">
        <f>IF(LEFT(C1881,1)="[",MID(C1881,2,SEARCH("]",C1881)-2),IF(LEFT(C1881,1)="""",MID(C1881,2,SEARCH("""",C1881,2)-2),C1881))</f>
        <v>novo Onix 1.4</v>
      </c>
      <c r="M1881">
        <f>WEEKNUM(A1881,2)</f>
        <v>37</v>
      </c>
    </row>
    <row r="1882" spans="1:13" x14ac:dyDescent="0.25">
      <c r="A1882" s="1">
        <v>41531</v>
      </c>
      <c r="B1882" s="40" t="s">
        <v>9</v>
      </c>
      <c r="C1882" s="40" t="s">
        <v>240</v>
      </c>
      <c r="D1882" s="40" t="s">
        <v>108</v>
      </c>
      <c r="E1882" s="40" t="s">
        <v>10</v>
      </c>
      <c r="F1882" s="40">
        <v>0.8</v>
      </c>
      <c r="G1882" s="40">
        <v>3</v>
      </c>
      <c r="H1882" s="40">
        <v>17</v>
      </c>
      <c r="I1882" s="40">
        <v>1.27</v>
      </c>
      <c r="L1882" s="40" t="str">
        <f>IF(LEFT(C1882,1)="[",MID(C1882,2,SEARCH("]",C1882)-2),IF(LEFT(C1882,1)="""",MID(C1882,2,SEARCH("""",C1882,2)-2),C1882))</f>
        <v>novo Onix 1.4</v>
      </c>
      <c r="M1882">
        <f>WEEKNUM(A1882,2)</f>
        <v>37</v>
      </c>
    </row>
    <row r="1883" spans="1:13" x14ac:dyDescent="0.25">
      <c r="A1883" s="1">
        <v>41537</v>
      </c>
      <c r="B1883" s="40" t="s">
        <v>9</v>
      </c>
      <c r="C1883" s="40" t="s">
        <v>240</v>
      </c>
      <c r="D1883" s="40" t="s">
        <v>108</v>
      </c>
      <c r="E1883" s="40" t="s">
        <v>10</v>
      </c>
      <c r="F1883" s="40">
        <v>0.8</v>
      </c>
      <c r="G1883" s="40">
        <v>0</v>
      </c>
      <c r="H1883" s="40">
        <v>5</v>
      </c>
      <c r="I1883" s="40">
        <v>0</v>
      </c>
      <c r="L1883" s="40" t="str">
        <f>IF(LEFT(C1883,1)="[",MID(C1883,2,SEARCH("]",C1883)-2),IF(LEFT(C1883,1)="""",MID(C1883,2,SEARCH("""",C1883,2)-2),C1883))</f>
        <v>novo Onix 1.4</v>
      </c>
      <c r="M1883">
        <f>WEEKNUM(A1883,2)</f>
        <v>38</v>
      </c>
    </row>
    <row r="1884" spans="1:13" x14ac:dyDescent="0.25">
      <c r="A1884" s="1">
        <v>41528</v>
      </c>
      <c r="B1884" s="40" t="s">
        <v>9</v>
      </c>
      <c r="C1884" s="40" t="s">
        <v>240</v>
      </c>
      <c r="D1884" s="40" t="s">
        <v>108</v>
      </c>
      <c r="E1884" s="40" t="s">
        <v>10</v>
      </c>
      <c r="F1884" s="40">
        <v>0.8</v>
      </c>
      <c r="G1884" s="40">
        <v>1</v>
      </c>
      <c r="H1884" s="40">
        <v>20</v>
      </c>
      <c r="I1884" s="40">
        <v>0.42</v>
      </c>
      <c r="L1884" s="40" t="str">
        <f>IF(LEFT(C1884,1)="[",MID(C1884,2,SEARCH("]",C1884)-2),IF(LEFT(C1884,1)="""",MID(C1884,2,SEARCH("""",C1884,2)-2),C1884))</f>
        <v>novo Onix 1.4</v>
      </c>
      <c r="M1884">
        <f>WEEKNUM(A1884,2)</f>
        <v>37</v>
      </c>
    </row>
    <row r="1885" spans="1:13" x14ac:dyDescent="0.25">
      <c r="A1885" s="1">
        <v>41539</v>
      </c>
      <c r="B1885" s="40" t="s">
        <v>9</v>
      </c>
      <c r="C1885" s="40" t="s">
        <v>240</v>
      </c>
      <c r="D1885" s="40" t="s">
        <v>108</v>
      </c>
      <c r="E1885" s="40" t="s">
        <v>10</v>
      </c>
      <c r="F1885" s="40">
        <v>0.8</v>
      </c>
      <c r="G1885" s="40">
        <v>0</v>
      </c>
      <c r="H1885" s="40">
        <v>6</v>
      </c>
      <c r="I1885" s="40">
        <v>0</v>
      </c>
      <c r="L1885" s="40" t="str">
        <f>IF(LEFT(C1885,1)="[",MID(C1885,2,SEARCH("]",C1885)-2),IF(LEFT(C1885,1)="""",MID(C1885,2,SEARCH("""",C1885,2)-2),C1885))</f>
        <v>novo Onix 1.4</v>
      </c>
      <c r="M1885">
        <f>WEEKNUM(A1885,2)</f>
        <v>38</v>
      </c>
    </row>
    <row r="1886" spans="1:13" x14ac:dyDescent="0.25">
      <c r="A1886" s="1">
        <v>41514</v>
      </c>
      <c r="B1886" s="40" t="s">
        <v>9</v>
      </c>
      <c r="C1886" s="40" t="s">
        <v>240</v>
      </c>
      <c r="D1886" s="40" t="s">
        <v>108</v>
      </c>
      <c r="E1886" s="40" t="s">
        <v>10</v>
      </c>
      <c r="F1886" s="40">
        <v>0.8</v>
      </c>
      <c r="G1886" s="40">
        <v>1</v>
      </c>
      <c r="H1886" s="40">
        <v>7</v>
      </c>
      <c r="I1886" s="40">
        <v>0.46</v>
      </c>
      <c r="L1886" s="40" t="str">
        <f>IF(LEFT(C1886,1)="[",MID(C1886,2,SEARCH("]",C1886)-2),IF(LEFT(C1886,1)="""",MID(C1886,2,SEARCH("""",C1886,2)-2),C1886))</f>
        <v>novo Onix 1.4</v>
      </c>
      <c r="M1886">
        <f>WEEKNUM(A1886,2)</f>
        <v>35</v>
      </c>
    </row>
    <row r="1887" spans="1:13" x14ac:dyDescent="0.25">
      <c r="A1887" s="1">
        <v>41542</v>
      </c>
      <c r="B1887" s="40" t="s">
        <v>9</v>
      </c>
      <c r="C1887" s="40" t="s">
        <v>240</v>
      </c>
      <c r="D1887" s="40" t="s">
        <v>108</v>
      </c>
      <c r="E1887" s="40" t="s">
        <v>10</v>
      </c>
      <c r="F1887" s="40">
        <v>0.8</v>
      </c>
      <c r="G1887" s="40">
        <v>1</v>
      </c>
      <c r="H1887" s="40">
        <v>12</v>
      </c>
      <c r="I1887" s="40">
        <v>0.42</v>
      </c>
      <c r="L1887" s="40" t="str">
        <f>IF(LEFT(C1887,1)="[",MID(C1887,2,SEARCH("]",C1887)-2),IF(LEFT(C1887,1)="""",MID(C1887,2,SEARCH("""",C1887,2)-2),C1887))</f>
        <v>novo Onix 1.4</v>
      </c>
      <c r="M1887">
        <f>WEEKNUM(A1887,2)</f>
        <v>39</v>
      </c>
    </row>
    <row r="1888" spans="1:13" x14ac:dyDescent="0.25">
      <c r="A1888" s="1">
        <v>41523</v>
      </c>
      <c r="B1888" s="40" t="s">
        <v>9</v>
      </c>
      <c r="C1888" s="40" t="s">
        <v>240</v>
      </c>
      <c r="D1888" s="40" t="s">
        <v>108</v>
      </c>
      <c r="E1888" s="40" t="s">
        <v>10</v>
      </c>
      <c r="F1888" s="40">
        <v>0.8</v>
      </c>
      <c r="G1888" s="40">
        <v>0</v>
      </c>
      <c r="H1888" s="40">
        <v>17</v>
      </c>
      <c r="I1888" s="40">
        <v>0</v>
      </c>
      <c r="L1888" s="40" t="str">
        <f>IF(LEFT(C1888,1)="[",MID(C1888,2,SEARCH("]",C1888)-2),IF(LEFT(C1888,1)="""",MID(C1888,2,SEARCH("""",C1888,2)-2),C1888))</f>
        <v>novo Onix 1.4</v>
      </c>
      <c r="M1888">
        <f>WEEKNUM(A1888,2)</f>
        <v>36</v>
      </c>
    </row>
    <row r="1889" spans="1:13" x14ac:dyDescent="0.25">
      <c r="A1889" s="1">
        <v>41546</v>
      </c>
      <c r="B1889" s="40" t="s">
        <v>9</v>
      </c>
      <c r="C1889" s="40" t="s">
        <v>240</v>
      </c>
      <c r="D1889" s="40" t="s">
        <v>108</v>
      </c>
      <c r="E1889" s="40" t="s">
        <v>10</v>
      </c>
      <c r="F1889" s="40">
        <v>0.8</v>
      </c>
      <c r="G1889" s="40">
        <v>1</v>
      </c>
      <c r="H1889" s="40">
        <v>11</v>
      </c>
      <c r="I1889" s="40">
        <v>0.39</v>
      </c>
      <c r="L1889" s="40" t="str">
        <f>IF(LEFT(C1889,1)="[",MID(C1889,2,SEARCH("]",C1889)-2),IF(LEFT(C1889,1)="""",MID(C1889,2,SEARCH("""",C1889,2)-2),C1889))</f>
        <v>novo Onix 1.4</v>
      </c>
      <c r="M1889">
        <f>WEEKNUM(A1889,2)</f>
        <v>39</v>
      </c>
    </row>
    <row r="1890" spans="1:13" x14ac:dyDescent="0.25">
      <c r="A1890" s="1">
        <v>41519</v>
      </c>
      <c r="B1890" s="40" t="s">
        <v>9</v>
      </c>
      <c r="C1890" s="40" t="s">
        <v>240</v>
      </c>
      <c r="D1890" s="40" t="s">
        <v>108</v>
      </c>
      <c r="E1890" s="40" t="s">
        <v>10</v>
      </c>
      <c r="F1890" s="40">
        <v>0.8</v>
      </c>
      <c r="G1890" s="40">
        <v>0</v>
      </c>
      <c r="H1890" s="40">
        <v>9</v>
      </c>
      <c r="I1890" s="40">
        <v>0</v>
      </c>
      <c r="L1890" s="40" t="str">
        <f>IF(LEFT(C1890,1)="[",MID(C1890,2,SEARCH("]",C1890)-2),IF(LEFT(C1890,1)="""",MID(C1890,2,SEARCH("""",C1890,2)-2),C1890))</f>
        <v>novo Onix 1.4</v>
      </c>
      <c r="M1890">
        <f>WEEKNUM(A1890,2)</f>
        <v>36</v>
      </c>
    </row>
    <row r="1891" spans="1:13" x14ac:dyDescent="0.25">
      <c r="A1891" s="1">
        <v>41541</v>
      </c>
      <c r="B1891" s="40" t="s">
        <v>9</v>
      </c>
      <c r="C1891" s="40" t="s">
        <v>240</v>
      </c>
      <c r="D1891" s="40" t="s">
        <v>108</v>
      </c>
      <c r="E1891" s="40" t="s">
        <v>10</v>
      </c>
      <c r="F1891" s="40">
        <v>0.8</v>
      </c>
      <c r="G1891" s="40">
        <v>0</v>
      </c>
      <c r="H1891" s="40">
        <v>11</v>
      </c>
      <c r="I1891" s="40">
        <v>0</v>
      </c>
      <c r="L1891" s="40" t="str">
        <f>IF(LEFT(C1891,1)="[",MID(C1891,2,SEARCH("]",C1891)-2),IF(LEFT(C1891,1)="""",MID(C1891,2,SEARCH("""",C1891,2)-2),C1891))</f>
        <v>novo Onix 1.4</v>
      </c>
      <c r="M1891">
        <f>WEEKNUM(A1891,2)</f>
        <v>39</v>
      </c>
    </row>
    <row r="1892" spans="1:13" x14ac:dyDescent="0.25">
      <c r="A1892" s="1">
        <v>41536</v>
      </c>
      <c r="B1892" s="40" t="s">
        <v>9</v>
      </c>
      <c r="C1892" s="40" t="s">
        <v>240</v>
      </c>
      <c r="D1892" s="40" t="s">
        <v>108</v>
      </c>
      <c r="E1892" s="40" t="s">
        <v>10</v>
      </c>
      <c r="F1892" s="40">
        <v>0.8</v>
      </c>
      <c r="G1892" s="40">
        <v>0</v>
      </c>
      <c r="H1892" s="40">
        <v>4</v>
      </c>
      <c r="I1892" s="40">
        <v>0</v>
      </c>
      <c r="L1892" s="40" t="str">
        <f>IF(LEFT(C1892,1)="[",MID(C1892,2,SEARCH("]",C1892)-2),IF(LEFT(C1892,1)="""",MID(C1892,2,SEARCH("""",C1892,2)-2),C1892))</f>
        <v>novo Onix 1.4</v>
      </c>
      <c r="M1892">
        <f>WEEKNUM(A1892,2)</f>
        <v>38</v>
      </c>
    </row>
    <row r="1893" spans="1:13" x14ac:dyDescent="0.25">
      <c r="A1893" s="1">
        <v>41527</v>
      </c>
      <c r="B1893" s="40" t="s">
        <v>9</v>
      </c>
      <c r="C1893" s="40" t="s">
        <v>240</v>
      </c>
      <c r="D1893" s="40" t="s">
        <v>108</v>
      </c>
      <c r="E1893" s="40" t="s">
        <v>10</v>
      </c>
      <c r="F1893" s="40">
        <v>0.8</v>
      </c>
      <c r="G1893" s="40">
        <v>0</v>
      </c>
      <c r="H1893" s="40">
        <v>9</v>
      </c>
      <c r="I1893" s="40">
        <v>0</v>
      </c>
      <c r="L1893" s="40" t="str">
        <f>IF(LEFT(C1893,1)="[",MID(C1893,2,SEARCH("]",C1893)-2),IF(LEFT(C1893,1)="""",MID(C1893,2,SEARCH("""",C1893,2)-2),C1893))</f>
        <v>novo Onix 1.4</v>
      </c>
      <c r="M1893">
        <f>WEEKNUM(A1893,2)</f>
        <v>37</v>
      </c>
    </row>
    <row r="1894" spans="1:13" x14ac:dyDescent="0.25">
      <c r="A1894" s="1">
        <v>41534</v>
      </c>
      <c r="B1894" s="40" t="s">
        <v>9</v>
      </c>
      <c r="C1894" s="40" t="s">
        <v>240</v>
      </c>
      <c r="D1894" s="40" t="s">
        <v>108</v>
      </c>
      <c r="E1894" s="40" t="s">
        <v>10</v>
      </c>
      <c r="F1894" s="40">
        <v>0.8</v>
      </c>
      <c r="G1894" s="40">
        <v>0</v>
      </c>
      <c r="H1894" s="40">
        <v>7</v>
      </c>
      <c r="I1894" s="40">
        <v>0</v>
      </c>
      <c r="L1894" s="40" t="str">
        <f>IF(LEFT(C1894,1)="[",MID(C1894,2,SEARCH("]",C1894)-2),IF(LEFT(C1894,1)="""",MID(C1894,2,SEARCH("""",C1894,2)-2),C1894))</f>
        <v>novo Onix 1.4</v>
      </c>
      <c r="M1894">
        <f>WEEKNUM(A1894,2)</f>
        <v>38</v>
      </c>
    </row>
    <row r="1895" spans="1:13" x14ac:dyDescent="0.25">
      <c r="A1895" s="1">
        <v>41532</v>
      </c>
      <c r="B1895" s="40" t="s">
        <v>9</v>
      </c>
      <c r="C1895" s="40" t="s">
        <v>240</v>
      </c>
      <c r="D1895" s="40" t="s">
        <v>108</v>
      </c>
      <c r="E1895" s="40" t="s">
        <v>10</v>
      </c>
      <c r="F1895" s="40">
        <v>0.8</v>
      </c>
      <c r="G1895" s="40">
        <v>1</v>
      </c>
      <c r="H1895" s="40">
        <v>15</v>
      </c>
      <c r="I1895" s="40">
        <v>0.42</v>
      </c>
      <c r="L1895" s="40" t="str">
        <f>IF(LEFT(C1895,1)="[",MID(C1895,2,SEARCH("]",C1895)-2),IF(LEFT(C1895,1)="""",MID(C1895,2,SEARCH("""",C1895,2)-2),C1895))</f>
        <v>novo Onix 1.4</v>
      </c>
      <c r="M1895">
        <f>WEEKNUM(A1895,2)</f>
        <v>37</v>
      </c>
    </row>
    <row r="1896" spans="1:13" x14ac:dyDescent="0.25">
      <c r="A1896" s="1">
        <v>41517</v>
      </c>
      <c r="B1896" s="40" t="s">
        <v>9</v>
      </c>
      <c r="C1896" s="40" t="s">
        <v>240</v>
      </c>
      <c r="D1896" s="40" t="s">
        <v>108</v>
      </c>
      <c r="E1896" s="40" t="s">
        <v>10</v>
      </c>
      <c r="F1896" s="40">
        <v>0.8</v>
      </c>
      <c r="G1896" s="40">
        <v>7</v>
      </c>
      <c r="H1896" s="40">
        <v>19</v>
      </c>
      <c r="I1896" s="40">
        <v>1.67</v>
      </c>
      <c r="L1896" s="40" t="str">
        <f>IF(LEFT(C1896,1)="[",MID(C1896,2,SEARCH("]",C1896)-2),IF(LEFT(C1896,1)="""",MID(C1896,2,SEARCH("""",C1896,2)-2),C1896))</f>
        <v>novo Onix 1.4</v>
      </c>
      <c r="M1896">
        <f>WEEKNUM(A1896,2)</f>
        <v>35</v>
      </c>
    </row>
    <row r="1897" spans="1:13" x14ac:dyDescent="0.25">
      <c r="A1897" s="1">
        <v>41540</v>
      </c>
      <c r="B1897" s="40" t="s">
        <v>9</v>
      </c>
      <c r="C1897" s="40" t="s">
        <v>240</v>
      </c>
      <c r="D1897" s="40" t="s">
        <v>108</v>
      </c>
      <c r="E1897" s="40" t="s">
        <v>10</v>
      </c>
      <c r="F1897" s="40">
        <v>0.8</v>
      </c>
      <c r="G1897" s="40">
        <v>1</v>
      </c>
      <c r="H1897" s="40">
        <v>9</v>
      </c>
      <c r="I1897" s="40">
        <v>0.08</v>
      </c>
      <c r="L1897" s="40" t="str">
        <f>IF(LEFT(C1897,1)="[",MID(C1897,2,SEARCH("]",C1897)-2),IF(LEFT(C1897,1)="""",MID(C1897,2,SEARCH("""",C1897,2)-2),C1897))</f>
        <v>novo Onix 1.4</v>
      </c>
      <c r="M1897">
        <f>WEEKNUM(A1897,2)</f>
        <v>39</v>
      </c>
    </row>
    <row r="1898" spans="1:13" x14ac:dyDescent="0.25">
      <c r="A1898" s="1">
        <v>41533</v>
      </c>
      <c r="B1898" s="40" t="s">
        <v>9</v>
      </c>
      <c r="C1898" s="40" t="s">
        <v>240</v>
      </c>
      <c r="D1898" s="40" t="s">
        <v>108</v>
      </c>
      <c r="E1898" s="40" t="s">
        <v>10</v>
      </c>
      <c r="F1898" s="40">
        <v>0.8</v>
      </c>
      <c r="G1898" s="40">
        <v>0</v>
      </c>
      <c r="H1898" s="40">
        <v>8</v>
      </c>
      <c r="I1898" s="40">
        <v>0</v>
      </c>
      <c r="L1898" s="40" t="str">
        <f>IF(LEFT(C1898,1)="[",MID(C1898,2,SEARCH("]",C1898)-2),IF(LEFT(C1898,1)="""",MID(C1898,2,SEARCH("""",C1898,2)-2),C1898))</f>
        <v>novo Onix 1.4</v>
      </c>
      <c r="M1898">
        <f>WEEKNUM(A1898,2)</f>
        <v>38</v>
      </c>
    </row>
    <row r="1899" spans="1:13" x14ac:dyDescent="0.25">
      <c r="A1899" s="1">
        <v>41535</v>
      </c>
      <c r="B1899" s="40" t="s">
        <v>9</v>
      </c>
      <c r="C1899" s="40" t="s">
        <v>240</v>
      </c>
      <c r="D1899" s="40" t="s">
        <v>108</v>
      </c>
      <c r="E1899" s="40" t="s">
        <v>10</v>
      </c>
      <c r="F1899" s="40">
        <v>0.8</v>
      </c>
      <c r="G1899" s="40">
        <v>1</v>
      </c>
      <c r="H1899" s="40">
        <v>6</v>
      </c>
      <c r="I1899" s="40">
        <v>0.48</v>
      </c>
      <c r="L1899" s="40" t="str">
        <f>IF(LEFT(C1899,1)="[",MID(C1899,2,SEARCH("]",C1899)-2),IF(LEFT(C1899,1)="""",MID(C1899,2,SEARCH("""",C1899,2)-2),C1899))</f>
        <v>novo Onix 1.4</v>
      </c>
      <c r="M1899">
        <f>WEEKNUM(A1899,2)</f>
        <v>38</v>
      </c>
    </row>
    <row r="1900" spans="1:13" x14ac:dyDescent="0.25">
      <c r="A1900" s="1">
        <v>41543</v>
      </c>
      <c r="B1900" s="40" t="s">
        <v>9</v>
      </c>
      <c r="C1900" s="40" t="s">
        <v>240</v>
      </c>
      <c r="D1900" s="40" t="s">
        <v>108</v>
      </c>
      <c r="E1900" s="40" t="s">
        <v>10</v>
      </c>
      <c r="F1900" s="40">
        <v>0.8</v>
      </c>
      <c r="G1900" s="40">
        <v>2</v>
      </c>
      <c r="H1900" s="40">
        <v>9</v>
      </c>
      <c r="I1900" s="40">
        <v>1.27</v>
      </c>
      <c r="L1900" s="40" t="str">
        <f>IF(LEFT(C1900,1)="[",MID(C1900,2,SEARCH("]",C1900)-2),IF(LEFT(C1900,1)="""",MID(C1900,2,SEARCH("""",C1900,2)-2),C1900))</f>
        <v>novo Onix 1.4</v>
      </c>
      <c r="M1900">
        <f>WEEKNUM(A1900,2)</f>
        <v>39</v>
      </c>
    </row>
    <row r="1901" spans="1:13" x14ac:dyDescent="0.25">
      <c r="A1901" s="1">
        <v>41520</v>
      </c>
      <c r="B1901" s="40" t="s">
        <v>9</v>
      </c>
      <c r="C1901" s="40" t="s">
        <v>354</v>
      </c>
      <c r="D1901" s="40" t="s">
        <v>94</v>
      </c>
      <c r="E1901" s="40" t="s">
        <v>10</v>
      </c>
      <c r="F1901" s="40">
        <v>0.67</v>
      </c>
      <c r="G1901" s="40">
        <v>2</v>
      </c>
      <c r="H1901" s="40">
        <v>50</v>
      </c>
      <c r="I1901" s="40">
        <v>0.54</v>
      </c>
      <c r="L1901" s="40" t="str">
        <f>IF(LEFT(C1901,1)="[",MID(C1901,2,SEARCH("]",C1901)-2),IF(LEFT(C1901,1)="""",MID(C1901,2,SEARCH("""",C1901,2)-2),C1901))</f>
        <v>novo onix 2012</v>
      </c>
      <c r="M1901">
        <f>WEEKNUM(A1901,2)</f>
        <v>36</v>
      </c>
    </row>
    <row r="1902" spans="1:13" x14ac:dyDescent="0.25">
      <c r="A1902" s="1">
        <v>41523</v>
      </c>
      <c r="B1902" s="40" t="s">
        <v>9</v>
      </c>
      <c r="C1902" s="40" t="s">
        <v>354</v>
      </c>
      <c r="D1902" s="40" t="s">
        <v>94</v>
      </c>
      <c r="E1902" s="40" t="s">
        <v>10</v>
      </c>
      <c r="F1902" s="40">
        <v>0.67</v>
      </c>
      <c r="G1902" s="40">
        <v>5</v>
      </c>
      <c r="H1902" s="40">
        <v>56</v>
      </c>
      <c r="I1902" s="40">
        <v>1.78</v>
      </c>
      <c r="L1902" s="40" t="str">
        <f>IF(LEFT(C1902,1)="[",MID(C1902,2,SEARCH("]",C1902)-2),IF(LEFT(C1902,1)="""",MID(C1902,2,SEARCH("""",C1902,2)-2),C1902))</f>
        <v>novo onix 2012</v>
      </c>
      <c r="M1902">
        <f>WEEKNUM(A1902,2)</f>
        <v>36</v>
      </c>
    </row>
    <row r="1903" spans="1:13" x14ac:dyDescent="0.25">
      <c r="A1903" s="1">
        <v>41537</v>
      </c>
      <c r="B1903" s="40" t="s">
        <v>9</v>
      </c>
      <c r="C1903" s="40" t="s">
        <v>354</v>
      </c>
      <c r="D1903" s="40" t="s">
        <v>94</v>
      </c>
      <c r="E1903" s="40" t="s">
        <v>10</v>
      </c>
      <c r="F1903" s="40">
        <v>0.67</v>
      </c>
      <c r="G1903" s="40">
        <v>2</v>
      </c>
      <c r="H1903" s="40">
        <v>38</v>
      </c>
      <c r="I1903" s="40">
        <v>0.9</v>
      </c>
      <c r="L1903" s="40" t="str">
        <f>IF(LEFT(C1903,1)="[",MID(C1903,2,SEARCH("]",C1903)-2),IF(LEFT(C1903,1)="""",MID(C1903,2,SEARCH("""",C1903,2)-2),C1903))</f>
        <v>novo onix 2012</v>
      </c>
      <c r="M1903">
        <f>WEEKNUM(A1903,2)</f>
        <v>38</v>
      </c>
    </row>
    <row r="1904" spans="1:13" x14ac:dyDescent="0.25">
      <c r="A1904" s="1">
        <v>41515</v>
      </c>
      <c r="B1904" s="40" t="s">
        <v>9</v>
      </c>
      <c r="C1904" s="40" t="s">
        <v>354</v>
      </c>
      <c r="D1904" s="40" t="s">
        <v>94</v>
      </c>
      <c r="E1904" s="40" t="s">
        <v>10</v>
      </c>
      <c r="F1904" s="40">
        <v>0.67</v>
      </c>
      <c r="G1904" s="40">
        <v>3</v>
      </c>
      <c r="H1904" s="40">
        <v>54</v>
      </c>
      <c r="I1904" s="40">
        <v>0.7</v>
      </c>
      <c r="L1904" s="40" t="str">
        <f>IF(LEFT(C1904,1)="[",MID(C1904,2,SEARCH("]",C1904)-2),IF(LEFT(C1904,1)="""",MID(C1904,2,SEARCH("""",C1904,2)-2),C1904))</f>
        <v>novo onix 2012</v>
      </c>
      <c r="M1904">
        <f>WEEKNUM(A1904,2)</f>
        <v>35</v>
      </c>
    </row>
    <row r="1905" spans="1:13" x14ac:dyDescent="0.25">
      <c r="A1905" s="1">
        <v>41534</v>
      </c>
      <c r="B1905" s="40" t="s">
        <v>9</v>
      </c>
      <c r="C1905" s="40" t="s">
        <v>354</v>
      </c>
      <c r="D1905" s="40" t="s">
        <v>94</v>
      </c>
      <c r="E1905" s="40" t="s">
        <v>10</v>
      </c>
      <c r="F1905" s="40">
        <v>0.67</v>
      </c>
      <c r="G1905" s="40">
        <v>3</v>
      </c>
      <c r="H1905" s="40">
        <v>11</v>
      </c>
      <c r="I1905" s="40">
        <v>1.31</v>
      </c>
      <c r="L1905" s="40" t="str">
        <f>IF(LEFT(C1905,1)="[",MID(C1905,2,SEARCH("]",C1905)-2),IF(LEFT(C1905,1)="""",MID(C1905,2,SEARCH("""",C1905,2)-2),C1905))</f>
        <v>novo onix 2012</v>
      </c>
      <c r="M1905">
        <f>WEEKNUM(A1905,2)</f>
        <v>38</v>
      </c>
    </row>
    <row r="1906" spans="1:13" x14ac:dyDescent="0.25">
      <c r="A1906" s="1">
        <v>41542</v>
      </c>
      <c r="B1906" s="40" t="s">
        <v>9</v>
      </c>
      <c r="C1906" s="40" t="s">
        <v>354</v>
      </c>
      <c r="D1906" s="40" t="s">
        <v>94</v>
      </c>
      <c r="E1906" s="40" t="s">
        <v>10</v>
      </c>
      <c r="F1906" s="40">
        <v>0.67</v>
      </c>
      <c r="G1906" s="40">
        <v>4</v>
      </c>
      <c r="H1906" s="40">
        <v>45</v>
      </c>
      <c r="I1906" s="40">
        <v>1.69</v>
      </c>
      <c r="L1906" s="40" t="str">
        <f>IF(LEFT(C1906,1)="[",MID(C1906,2,SEARCH("]",C1906)-2),IF(LEFT(C1906,1)="""",MID(C1906,2,SEARCH("""",C1906,2)-2),C1906))</f>
        <v>novo onix 2012</v>
      </c>
      <c r="M1906">
        <f>WEEKNUM(A1906,2)</f>
        <v>39</v>
      </c>
    </row>
    <row r="1907" spans="1:13" x14ac:dyDescent="0.25">
      <c r="A1907" s="1">
        <v>41532</v>
      </c>
      <c r="B1907" s="40" t="s">
        <v>9</v>
      </c>
      <c r="C1907" s="40" t="s">
        <v>354</v>
      </c>
      <c r="D1907" s="40" t="s">
        <v>94</v>
      </c>
      <c r="E1907" s="40" t="s">
        <v>10</v>
      </c>
      <c r="F1907" s="40">
        <v>0.67</v>
      </c>
      <c r="G1907" s="40">
        <v>1</v>
      </c>
      <c r="H1907" s="40">
        <v>9</v>
      </c>
      <c r="I1907" s="40">
        <v>0.23</v>
      </c>
      <c r="L1907" s="40" t="str">
        <f>IF(LEFT(C1907,1)="[",MID(C1907,2,SEARCH("]",C1907)-2),IF(LEFT(C1907,1)="""",MID(C1907,2,SEARCH("""",C1907,2)-2),C1907))</f>
        <v>novo onix 2012</v>
      </c>
      <c r="M1907">
        <f>WEEKNUM(A1907,2)</f>
        <v>37</v>
      </c>
    </row>
    <row r="1908" spans="1:13" x14ac:dyDescent="0.25">
      <c r="A1908" s="1">
        <v>41521</v>
      </c>
      <c r="B1908" s="40" t="s">
        <v>9</v>
      </c>
      <c r="C1908" s="40" t="s">
        <v>354</v>
      </c>
      <c r="D1908" s="40" t="s">
        <v>94</v>
      </c>
      <c r="E1908" s="40" t="s">
        <v>10</v>
      </c>
      <c r="F1908" s="40">
        <v>0.67</v>
      </c>
      <c r="G1908" s="40">
        <v>5</v>
      </c>
      <c r="H1908" s="40">
        <v>72</v>
      </c>
      <c r="I1908" s="40">
        <v>1.93</v>
      </c>
      <c r="L1908" s="40" t="str">
        <f>IF(LEFT(C1908,1)="[",MID(C1908,2,SEARCH("]",C1908)-2),IF(LEFT(C1908,1)="""",MID(C1908,2,SEARCH("""",C1908,2)-2),C1908))</f>
        <v>novo onix 2012</v>
      </c>
      <c r="M1908">
        <f>WEEKNUM(A1908,2)</f>
        <v>36</v>
      </c>
    </row>
    <row r="1909" spans="1:13" x14ac:dyDescent="0.25">
      <c r="A1909" s="1">
        <v>41546</v>
      </c>
      <c r="B1909" s="40" t="s">
        <v>9</v>
      </c>
      <c r="C1909" s="40" t="s">
        <v>354</v>
      </c>
      <c r="D1909" s="40" t="s">
        <v>94</v>
      </c>
      <c r="E1909" s="40" t="s">
        <v>10</v>
      </c>
      <c r="F1909" s="40">
        <v>0.67</v>
      </c>
      <c r="G1909" s="40">
        <v>5</v>
      </c>
      <c r="H1909" s="40">
        <v>20</v>
      </c>
      <c r="I1909" s="40">
        <v>2.04</v>
      </c>
      <c r="L1909" s="40" t="str">
        <f>IF(LEFT(C1909,1)="[",MID(C1909,2,SEARCH("]",C1909)-2),IF(LEFT(C1909,1)="""",MID(C1909,2,SEARCH("""",C1909,2)-2),C1909))</f>
        <v>novo onix 2012</v>
      </c>
      <c r="M1909">
        <f>WEEKNUM(A1909,2)</f>
        <v>39</v>
      </c>
    </row>
    <row r="1910" spans="1:13" x14ac:dyDescent="0.25">
      <c r="A1910" s="1">
        <v>41543</v>
      </c>
      <c r="B1910" s="40" t="s">
        <v>9</v>
      </c>
      <c r="C1910" s="40" t="s">
        <v>354</v>
      </c>
      <c r="D1910" s="40" t="s">
        <v>94</v>
      </c>
      <c r="E1910" s="40" t="s">
        <v>10</v>
      </c>
      <c r="F1910" s="40">
        <v>0.67</v>
      </c>
      <c r="G1910" s="40">
        <v>6</v>
      </c>
      <c r="H1910" s="40">
        <v>44</v>
      </c>
      <c r="I1910" s="40">
        <v>3.29</v>
      </c>
      <c r="L1910" s="40" t="str">
        <f>IF(LEFT(C1910,1)="[",MID(C1910,2,SEARCH("]",C1910)-2),IF(LEFT(C1910,1)="""",MID(C1910,2,SEARCH("""",C1910,2)-2),C1910))</f>
        <v>novo onix 2012</v>
      </c>
      <c r="M1910">
        <f>WEEKNUM(A1910,2)</f>
        <v>39</v>
      </c>
    </row>
    <row r="1911" spans="1:13" x14ac:dyDescent="0.25">
      <c r="A1911" s="1">
        <v>41531</v>
      </c>
      <c r="B1911" s="40" t="s">
        <v>9</v>
      </c>
      <c r="C1911" s="40" t="s">
        <v>354</v>
      </c>
      <c r="D1911" s="40" t="s">
        <v>94</v>
      </c>
      <c r="E1911" s="40" t="s">
        <v>10</v>
      </c>
      <c r="F1911" s="40">
        <v>0.67</v>
      </c>
      <c r="G1911" s="40">
        <v>0</v>
      </c>
      <c r="H1911" s="40">
        <v>14</v>
      </c>
      <c r="I1911" s="40">
        <v>0</v>
      </c>
      <c r="L1911" s="40" t="str">
        <f>IF(LEFT(C1911,1)="[",MID(C1911,2,SEARCH("]",C1911)-2),IF(LEFT(C1911,1)="""",MID(C1911,2,SEARCH("""",C1911,2)-2),C1911))</f>
        <v>novo onix 2012</v>
      </c>
      <c r="M1911">
        <f>WEEKNUM(A1911,2)</f>
        <v>37</v>
      </c>
    </row>
    <row r="1912" spans="1:13" x14ac:dyDescent="0.25">
      <c r="A1912" s="1">
        <v>41522</v>
      </c>
      <c r="B1912" s="40" t="s">
        <v>9</v>
      </c>
      <c r="C1912" s="40" t="s">
        <v>354</v>
      </c>
      <c r="D1912" s="40" t="s">
        <v>94</v>
      </c>
      <c r="E1912" s="40" t="s">
        <v>10</v>
      </c>
      <c r="F1912" s="40">
        <v>0.67</v>
      </c>
      <c r="G1912" s="40">
        <v>4</v>
      </c>
      <c r="H1912" s="40">
        <v>70</v>
      </c>
      <c r="I1912" s="40">
        <v>1.75</v>
      </c>
      <c r="L1912" s="40" t="str">
        <f>IF(LEFT(C1912,1)="[",MID(C1912,2,SEARCH("]",C1912)-2),IF(LEFT(C1912,1)="""",MID(C1912,2,SEARCH("""",C1912,2)-2),C1912))</f>
        <v>novo onix 2012</v>
      </c>
      <c r="M1912">
        <f>WEEKNUM(A1912,2)</f>
        <v>36</v>
      </c>
    </row>
    <row r="1913" spans="1:13" x14ac:dyDescent="0.25">
      <c r="A1913" s="1">
        <v>41535</v>
      </c>
      <c r="B1913" s="40" t="s">
        <v>9</v>
      </c>
      <c r="C1913" s="40" t="s">
        <v>354</v>
      </c>
      <c r="D1913" s="40" t="s">
        <v>94</v>
      </c>
      <c r="E1913" s="40" t="s">
        <v>10</v>
      </c>
      <c r="F1913" s="40">
        <v>0.67</v>
      </c>
      <c r="G1913" s="40">
        <v>2</v>
      </c>
      <c r="H1913" s="40">
        <v>13</v>
      </c>
      <c r="I1913" s="40">
        <v>1</v>
      </c>
      <c r="L1913" s="40" t="str">
        <f>IF(LEFT(C1913,1)="[",MID(C1913,2,SEARCH("]",C1913)-2),IF(LEFT(C1913,1)="""",MID(C1913,2,SEARCH("""",C1913,2)-2),C1913))</f>
        <v>novo onix 2012</v>
      </c>
      <c r="M1913">
        <f>WEEKNUM(A1913,2)</f>
        <v>38</v>
      </c>
    </row>
    <row r="1914" spans="1:13" x14ac:dyDescent="0.25">
      <c r="A1914" s="1">
        <v>41517</v>
      </c>
      <c r="B1914" s="40" t="s">
        <v>9</v>
      </c>
      <c r="C1914" s="40" t="s">
        <v>354</v>
      </c>
      <c r="D1914" s="40" t="s">
        <v>94</v>
      </c>
      <c r="E1914" s="40" t="s">
        <v>10</v>
      </c>
      <c r="F1914" s="40">
        <v>0.67</v>
      </c>
      <c r="G1914" s="40">
        <v>5</v>
      </c>
      <c r="H1914" s="40">
        <v>58</v>
      </c>
      <c r="I1914" s="40">
        <v>0.72</v>
      </c>
      <c r="L1914" s="40" t="str">
        <f>IF(LEFT(C1914,1)="[",MID(C1914,2,SEARCH("]",C1914)-2),IF(LEFT(C1914,1)="""",MID(C1914,2,SEARCH("""",C1914,2)-2),C1914))</f>
        <v>novo onix 2012</v>
      </c>
      <c r="M1914">
        <f>WEEKNUM(A1914,2)</f>
        <v>35</v>
      </c>
    </row>
    <row r="1915" spans="1:13" x14ac:dyDescent="0.25">
      <c r="A1915" s="1">
        <v>41536</v>
      </c>
      <c r="B1915" s="40" t="s">
        <v>9</v>
      </c>
      <c r="C1915" s="40" t="s">
        <v>354</v>
      </c>
      <c r="D1915" s="40" t="s">
        <v>94</v>
      </c>
      <c r="E1915" s="40" t="s">
        <v>10</v>
      </c>
      <c r="F1915" s="40">
        <v>0.67</v>
      </c>
      <c r="G1915" s="40">
        <v>4</v>
      </c>
      <c r="H1915" s="40">
        <v>32</v>
      </c>
      <c r="I1915" s="40">
        <v>2.0499999999999998</v>
      </c>
      <c r="L1915" s="40" t="str">
        <f>IF(LEFT(C1915,1)="[",MID(C1915,2,SEARCH("]",C1915)-2),IF(LEFT(C1915,1)="""",MID(C1915,2,SEARCH("""",C1915,2)-2),C1915))</f>
        <v>novo onix 2012</v>
      </c>
      <c r="M1915">
        <f>WEEKNUM(A1915,2)</f>
        <v>38</v>
      </c>
    </row>
    <row r="1916" spans="1:13" x14ac:dyDescent="0.25">
      <c r="A1916" s="1">
        <v>41533</v>
      </c>
      <c r="B1916" s="40" t="s">
        <v>9</v>
      </c>
      <c r="C1916" s="40" t="s">
        <v>354</v>
      </c>
      <c r="D1916" s="40" t="s">
        <v>94</v>
      </c>
      <c r="E1916" s="40" t="s">
        <v>10</v>
      </c>
      <c r="F1916" s="40">
        <v>0.67</v>
      </c>
      <c r="G1916" s="40">
        <v>5</v>
      </c>
      <c r="H1916" s="40">
        <v>21</v>
      </c>
      <c r="I1916" s="40">
        <v>1.75</v>
      </c>
      <c r="L1916" s="40" t="str">
        <f>IF(LEFT(C1916,1)="[",MID(C1916,2,SEARCH("]",C1916)-2),IF(LEFT(C1916,1)="""",MID(C1916,2,SEARCH("""",C1916,2)-2),C1916))</f>
        <v>novo onix 2012</v>
      </c>
      <c r="M1916">
        <f>WEEKNUM(A1916,2)</f>
        <v>38</v>
      </c>
    </row>
    <row r="1917" spans="1:13" x14ac:dyDescent="0.25">
      <c r="A1917" s="1">
        <v>41538</v>
      </c>
      <c r="B1917" s="40" t="s">
        <v>9</v>
      </c>
      <c r="C1917" s="40" t="s">
        <v>354</v>
      </c>
      <c r="D1917" s="40" t="s">
        <v>94</v>
      </c>
      <c r="E1917" s="40" t="s">
        <v>10</v>
      </c>
      <c r="F1917" s="40">
        <v>0.67</v>
      </c>
      <c r="G1917" s="40">
        <v>2</v>
      </c>
      <c r="H1917" s="40">
        <v>29</v>
      </c>
      <c r="I1917" s="40">
        <v>1.1200000000000001</v>
      </c>
      <c r="L1917" s="40" t="str">
        <f>IF(LEFT(C1917,1)="[",MID(C1917,2,SEARCH("]",C1917)-2),IF(LEFT(C1917,1)="""",MID(C1917,2,SEARCH("""",C1917,2)-2),C1917))</f>
        <v>novo onix 2012</v>
      </c>
      <c r="M1917">
        <f>WEEKNUM(A1917,2)</f>
        <v>38</v>
      </c>
    </row>
    <row r="1918" spans="1:13" x14ac:dyDescent="0.25">
      <c r="A1918" s="1">
        <v>41540</v>
      </c>
      <c r="B1918" s="40" t="s">
        <v>9</v>
      </c>
      <c r="C1918" s="40" t="s">
        <v>354</v>
      </c>
      <c r="D1918" s="40" t="s">
        <v>94</v>
      </c>
      <c r="E1918" s="40" t="s">
        <v>10</v>
      </c>
      <c r="F1918" s="40">
        <v>0.67</v>
      </c>
      <c r="G1918" s="40">
        <v>4</v>
      </c>
      <c r="H1918" s="40">
        <v>44</v>
      </c>
      <c r="I1918" s="40">
        <v>2.12</v>
      </c>
      <c r="L1918" s="40" t="str">
        <f>IF(LEFT(C1918,1)="[",MID(C1918,2,SEARCH("]",C1918)-2),IF(LEFT(C1918,1)="""",MID(C1918,2,SEARCH("""",C1918,2)-2),C1918))</f>
        <v>novo onix 2012</v>
      </c>
      <c r="M1918">
        <f>WEEKNUM(A1918,2)</f>
        <v>39</v>
      </c>
    </row>
    <row r="1919" spans="1:13" x14ac:dyDescent="0.25">
      <c r="A1919" s="1">
        <v>41529</v>
      </c>
      <c r="B1919" s="40" t="s">
        <v>9</v>
      </c>
      <c r="C1919" s="40" t="s">
        <v>354</v>
      </c>
      <c r="D1919" s="40" t="s">
        <v>94</v>
      </c>
      <c r="E1919" s="40" t="s">
        <v>10</v>
      </c>
      <c r="F1919" s="40">
        <v>0.67</v>
      </c>
      <c r="G1919" s="40">
        <v>6</v>
      </c>
      <c r="H1919" s="40">
        <v>37</v>
      </c>
      <c r="I1919" s="40">
        <v>2.4</v>
      </c>
      <c r="L1919" s="40" t="str">
        <f>IF(LEFT(C1919,1)="[",MID(C1919,2,SEARCH("]",C1919)-2),IF(LEFT(C1919,1)="""",MID(C1919,2,SEARCH("""",C1919,2)-2),C1919))</f>
        <v>novo onix 2012</v>
      </c>
      <c r="M1919">
        <f>WEEKNUM(A1919,2)</f>
        <v>37</v>
      </c>
    </row>
    <row r="1920" spans="1:13" x14ac:dyDescent="0.25">
      <c r="A1920" s="1">
        <v>41527</v>
      </c>
      <c r="B1920" s="40" t="s">
        <v>9</v>
      </c>
      <c r="C1920" s="40" t="s">
        <v>354</v>
      </c>
      <c r="D1920" s="40" t="s">
        <v>94</v>
      </c>
      <c r="E1920" s="40" t="s">
        <v>10</v>
      </c>
      <c r="F1920" s="40">
        <v>0.67</v>
      </c>
      <c r="G1920" s="40">
        <v>5</v>
      </c>
      <c r="H1920" s="40">
        <v>44</v>
      </c>
      <c r="I1920" s="40">
        <v>2.14</v>
      </c>
      <c r="L1920" s="40" t="str">
        <f>IF(LEFT(C1920,1)="[",MID(C1920,2,SEARCH("]",C1920)-2),IF(LEFT(C1920,1)="""",MID(C1920,2,SEARCH("""",C1920,2)-2),C1920))</f>
        <v>novo onix 2012</v>
      </c>
      <c r="M1920">
        <f>WEEKNUM(A1920,2)</f>
        <v>37</v>
      </c>
    </row>
    <row r="1921" spans="1:13" x14ac:dyDescent="0.25">
      <c r="A1921" s="1">
        <v>41544</v>
      </c>
      <c r="B1921" s="40" t="s">
        <v>9</v>
      </c>
      <c r="C1921" s="40" t="s">
        <v>354</v>
      </c>
      <c r="D1921" s="40" t="s">
        <v>94</v>
      </c>
      <c r="E1921" s="40" t="s">
        <v>10</v>
      </c>
      <c r="F1921" s="40">
        <v>0.67</v>
      </c>
      <c r="G1921" s="40">
        <v>2</v>
      </c>
      <c r="H1921" s="40">
        <v>32</v>
      </c>
      <c r="I1921" s="40">
        <v>0.8</v>
      </c>
      <c r="L1921" s="40" t="str">
        <f>IF(LEFT(C1921,1)="[",MID(C1921,2,SEARCH("]",C1921)-2),IF(LEFT(C1921,1)="""",MID(C1921,2,SEARCH("""",C1921,2)-2),C1921))</f>
        <v>novo onix 2012</v>
      </c>
      <c r="M1921">
        <f>WEEKNUM(A1921,2)</f>
        <v>39</v>
      </c>
    </row>
    <row r="1922" spans="1:13" x14ac:dyDescent="0.25">
      <c r="A1922" s="1">
        <v>41545</v>
      </c>
      <c r="B1922" s="40" t="s">
        <v>9</v>
      </c>
      <c r="C1922" s="40" t="s">
        <v>354</v>
      </c>
      <c r="D1922" s="40" t="s">
        <v>94</v>
      </c>
      <c r="E1922" s="40" t="s">
        <v>10</v>
      </c>
      <c r="F1922" s="40">
        <v>0.67</v>
      </c>
      <c r="G1922" s="40">
        <v>3</v>
      </c>
      <c r="H1922" s="40">
        <v>27</v>
      </c>
      <c r="I1922" s="40">
        <v>1.9</v>
      </c>
      <c r="L1922" s="40" t="str">
        <f>IF(LEFT(C1922,1)="[",MID(C1922,2,SEARCH("]",C1922)-2),IF(LEFT(C1922,1)="""",MID(C1922,2,SEARCH("""",C1922,2)-2),C1922))</f>
        <v>novo onix 2012</v>
      </c>
      <c r="M1922">
        <f>WEEKNUM(A1922,2)</f>
        <v>39</v>
      </c>
    </row>
    <row r="1923" spans="1:13" x14ac:dyDescent="0.25">
      <c r="A1923" s="1">
        <v>41514</v>
      </c>
      <c r="B1923" s="40" t="s">
        <v>9</v>
      </c>
      <c r="C1923" s="40" t="s">
        <v>354</v>
      </c>
      <c r="D1923" s="40" t="s">
        <v>94</v>
      </c>
      <c r="E1923" s="40" t="s">
        <v>10</v>
      </c>
      <c r="F1923" s="40">
        <v>0.67</v>
      </c>
      <c r="G1923" s="40">
        <v>5</v>
      </c>
      <c r="H1923" s="40">
        <v>38</v>
      </c>
      <c r="I1923" s="40">
        <v>1.03</v>
      </c>
      <c r="L1923" s="40" t="str">
        <f>IF(LEFT(C1923,1)="[",MID(C1923,2,SEARCH("]",C1923)-2),IF(LEFT(C1923,1)="""",MID(C1923,2,SEARCH("""",C1923,2)-2),C1923))</f>
        <v>novo onix 2012</v>
      </c>
      <c r="M1923">
        <f>WEEKNUM(A1923,2)</f>
        <v>35</v>
      </c>
    </row>
    <row r="1924" spans="1:13" x14ac:dyDescent="0.25">
      <c r="A1924" s="1">
        <v>41530</v>
      </c>
      <c r="B1924" s="40" t="s">
        <v>9</v>
      </c>
      <c r="C1924" s="40" t="s">
        <v>354</v>
      </c>
      <c r="D1924" s="40" t="s">
        <v>94</v>
      </c>
      <c r="E1924" s="40" t="s">
        <v>10</v>
      </c>
      <c r="F1924" s="40">
        <v>0.67</v>
      </c>
      <c r="G1924" s="40">
        <v>1</v>
      </c>
      <c r="H1924" s="40">
        <v>18</v>
      </c>
      <c r="I1924" s="40">
        <v>0.26</v>
      </c>
      <c r="L1924" s="40" t="str">
        <f>IF(LEFT(C1924,1)="[",MID(C1924,2,SEARCH("]",C1924)-2),IF(LEFT(C1924,1)="""",MID(C1924,2,SEARCH("""",C1924,2)-2),C1924))</f>
        <v>novo onix 2012</v>
      </c>
      <c r="M1924">
        <f>WEEKNUM(A1924,2)</f>
        <v>37</v>
      </c>
    </row>
    <row r="1925" spans="1:13" x14ac:dyDescent="0.25">
      <c r="A1925" s="1">
        <v>41528</v>
      </c>
      <c r="B1925" s="40" t="s">
        <v>9</v>
      </c>
      <c r="C1925" s="40" t="s">
        <v>354</v>
      </c>
      <c r="D1925" s="40" t="s">
        <v>94</v>
      </c>
      <c r="E1925" s="40" t="s">
        <v>10</v>
      </c>
      <c r="F1925" s="40">
        <v>0.67</v>
      </c>
      <c r="G1925" s="40">
        <v>4</v>
      </c>
      <c r="H1925" s="40">
        <v>26</v>
      </c>
      <c r="I1925" s="40">
        <v>1.5</v>
      </c>
      <c r="L1925" s="40" t="str">
        <f>IF(LEFT(C1925,1)="[",MID(C1925,2,SEARCH("]",C1925)-2),IF(LEFT(C1925,1)="""",MID(C1925,2,SEARCH("""",C1925,2)-2),C1925))</f>
        <v>novo onix 2012</v>
      </c>
      <c r="M1925">
        <f>WEEKNUM(A1925,2)</f>
        <v>37</v>
      </c>
    </row>
    <row r="1926" spans="1:13" x14ac:dyDescent="0.25">
      <c r="A1926" s="1">
        <v>41519</v>
      </c>
      <c r="B1926" s="40" t="s">
        <v>9</v>
      </c>
      <c r="C1926" s="40" t="s">
        <v>354</v>
      </c>
      <c r="D1926" s="40" t="s">
        <v>94</v>
      </c>
      <c r="E1926" s="40" t="s">
        <v>10</v>
      </c>
      <c r="F1926" s="40">
        <v>0.67</v>
      </c>
      <c r="G1926" s="40">
        <v>11</v>
      </c>
      <c r="H1926" s="40">
        <v>61</v>
      </c>
      <c r="I1926" s="40">
        <v>2.5</v>
      </c>
      <c r="L1926" s="40" t="str">
        <f>IF(LEFT(C1926,1)="[",MID(C1926,2,SEARCH("]",C1926)-2),IF(LEFT(C1926,1)="""",MID(C1926,2,SEARCH("""",C1926,2)-2),C1926))</f>
        <v>novo onix 2012</v>
      </c>
      <c r="M1926">
        <f>WEEKNUM(A1926,2)</f>
        <v>36</v>
      </c>
    </row>
    <row r="1927" spans="1:13" x14ac:dyDescent="0.25">
      <c r="A1927" s="1">
        <v>41518</v>
      </c>
      <c r="B1927" s="40" t="s">
        <v>9</v>
      </c>
      <c r="C1927" s="40" t="s">
        <v>354</v>
      </c>
      <c r="D1927" s="40" t="s">
        <v>94</v>
      </c>
      <c r="E1927" s="40" t="s">
        <v>10</v>
      </c>
      <c r="F1927" s="40">
        <v>0.67</v>
      </c>
      <c r="G1927" s="40">
        <v>10</v>
      </c>
      <c r="H1927" s="40">
        <v>69</v>
      </c>
      <c r="I1927" s="40">
        <v>2.68</v>
      </c>
      <c r="L1927" s="40" t="str">
        <f>IF(LEFT(C1927,1)="[",MID(C1927,2,SEARCH("]",C1927)-2),IF(LEFT(C1927,1)="""",MID(C1927,2,SEARCH("""",C1927,2)-2),C1927))</f>
        <v>novo onix 2012</v>
      </c>
      <c r="M1927">
        <f>WEEKNUM(A1927,2)</f>
        <v>35</v>
      </c>
    </row>
    <row r="1928" spans="1:13" x14ac:dyDescent="0.25">
      <c r="A1928" s="1">
        <v>41526</v>
      </c>
      <c r="B1928" s="40" t="s">
        <v>9</v>
      </c>
      <c r="C1928" s="40" t="s">
        <v>354</v>
      </c>
      <c r="D1928" s="40" t="s">
        <v>94</v>
      </c>
      <c r="E1928" s="40" t="s">
        <v>10</v>
      </c>
      <c r="F1928" s="40">
        <v>0.67</v>
      </c>
      <c r="G1928" s="40">
        <v>9</v>
      </c>
      <c r="H1928" s="40">
        <v>59</v>
      </c>
      <c r="I1928" s="40">
        <v>3.89</v>
      </c>
      <c r="L1928" s="40" t="str">
        <f>IF(LEFT(C1928,1)="[",MID(C1928,2,SEARCH("]",C1928)-2),IF(LEFT(C1928,1)="""",MID(C1928,2,SEARCH("""",C1928,2)-2),C1928))</f>
        <v>novo onix 2012</v>
      </c>
      <c r="M1928">
        <f>WEEKNUM(A1928,2)</f>
        <v>37</v>
      </c>
    </row>
    <row r="1929" spans="1:13" x14ac:dyDescent="0.25">
      <c r="A1929" s="1">
        <v>41539</v>
      </c>
      <c r="B1929" s="40" t="s">
        <v>9</v>
      </c>
      <c r="C1929" s="40" t="s">
        <v>354</v>
      </c>
      <c r="D1929" s="40" t="s">
        <v>94</v>
      </c>
      <c r="E1929" s="40" t="s">
        <v>10</v>
      </c>
      <c r="F1929" s="40">
        <v>0.67</v>
      </c>
      <c r="G1929" s="40">
        <v>7</v>
      </c>
      <c r="H1929" s="40">
        <v>31</v>
      </c>
      <c r="I1929" s="40">
        <v>2.7</v>
      </c>
      <c r="L1929" s="40" t="str">
        <f>IF(LEFT(C1929,1)="[",MID(C1929,2,SEARCH("]",C1929)-2),IF(LEFT(C1929,1)="""",MID(C1929,2,SEARCH("""",C1929,2)-2),C1929))</f>
        <v>novo onix 2012</v>
      </c>
      <c r="M1929">
        <f>WEEKNUM(A1929,2)</f>
        <v>38</v>
      </c>
    </row>
    <row r="1930" spans="1:13" x14ac:dyDescent="0.25">
      <c r="A1930" s="1">
        <v>41541</v>
      </c>
      <c r="B1930" s="40" t="s">
        <v>9</v>
      </c>
      <c r="C1930" s="40" t="s">
        <v>354</v>
      </c>
      <c r="D1930" s="40" t="s">
        <v>94</v>
      </c>
      <c r="E1930" s="40" t="s">
        <v>10</v>
      </c>
      <c r="F1930" s="40">
        <v>0.67</v>
      </c>
      <c r="G1930" s="40">
        <v>3</v>
      </c>
      <c r="H1930" s="40">
        <v>41</v>
      </c>
      <c r="I1930" s="40">
        <v>1.88</v>
      </c>
      <c r="L1930" s="40" t="str">
        <f>IF(LEFT(C1930,1)="[",MID(C1930,2,SEARCH("]",C1930)-2),IF(LEFT(C1930,1)="""",MID(C1930,2,SEARCH("""",C1930,2)-2),C1930))</f>
        <v>novo onix 2012</v>
      </c>
      <c r="M1930">
        <f>WEEKNUM(A1930,2)</f>
        <v>39</v>
      </c>
    </row>
    <row r="1931" spans="1:13" x14ac:dyDescent="0.25">
      <c r="A1931" s="1">
        <v>41516</v>
      </c>
      <c r="B1931" s="40" t="s">
        <v>9</v>
      </c>
      <c r="C1931" s="40" t="s">
        <v>354</v>
      </c>
      <c r="D1931" s="40" t="s">
        <v>94</v>
      </c>
      <c r="E1931" s="40" t="s">
        <v>10</v>
      </c>
      <c r="F1931" s="40">
        <v>0.67</v>
      </c>
      <c r="G1931" s="40">
        <v>9</v>
      </c>
      <c r="H1931" s="40">
        <v>48</v>
      </c>
      <c r="I1931" s="40">
        <v>2.5099999999999998</v>
      </c>
      <c r="L1931" s="40" t="str">
        <f>IF(LEFT(C1931,1)="[",MID(C1931,2,SEARCH("]",C1931)-2),IF(LEFT(C1931,1)="""",MID(C1931,2,SEARCH("""",C1931,2)-2),C1931))</f>
        <v>novo onix 2012</v>
      </c>
      <c r="M1931">
        <f>WEEKNUM(A1931,2)</f>
        <v>35</v>
      </c>
    </row>
    <row r="1932" spans="1:13" x14ac:dyDescent="0.25">
      <c r="A1932" s="1">
        <v>41525</v>
      </c>
      <c r="B1932" s="40" t="s">
        <v>9</v>
      </c>
      <c r="C1932" s="40" t="s">
        <v>354</v>
      </c>
      <c r="D1932" s="40" t="s">
        <v>94</v>
      </c>
      <c r="E1932" s="40" t="s">
        <v>10</v>
      </c>
      <c r="F1932" s="40">
        <v>0.67</v>
      </c>
      <c r="G1932" s="40">
        <v>5</v>
      </c>
      <c r="H1932" s="40">
        <v>47</v>
      </c>
      <c r="I1932" s="40">
        <v>1.88</v>
      </c>
      <c r="L1932" s="40" t="str">
        <f>IF(LEFT(C1932,1)="[",MID(C1932,2,SEARCH("]",C1932)-2),IF(LEFT(C1932,1)="""",MID(C1932,2,SEARCH("""",C1932,2)-2),C1932))</f>
        <v>novo onix 2012</v>
      </c>
      <c r="M1932">
        <f>WEEKNUM(A1932,2)</f>
        <v>36</v>
      </c>
    </row>
    <row r="1933" spans="1:13" x14ac:dyDescent="0.25">
      <c r="A1933" s="1">
        <v>41524</v>
      </c>
      <c r="B1933" s="40" t="s">
        <v>9</v>
      </c>
      <c r="C1933" s="40" t="s">
        <v>354</v>
      </c>
      <c r="D1933" s="40" t="s">
        <v>94</v>
      </c>
      <c r="E1933" s="40" t="s">
        <v>10</v>
      </c>
      <c r="F1933" s="40">
        <v>0.67</v>
      </c>
      <c r="G1933" s="40">
        <v>4</v>
      </c>
      <c r="H1933" s="40">
        <v>32</v>
      </c>
      <c r="I1933" s="40">
        <v>1.54</v>
      </c>
      <c r="L1933" s="40" t="str">
        <f>IF(LEFT(C1933,1)="[",MID(C1933,2,SEARCH("]",C1933)-2),IF(LEFT(C1933,1)="""",MID(C1933,2,SEARCH("""",C1933,2)-2),C1933))</f>
        <v>novo onix 2012</v>
      </c>
      <c r="M1933">
        <f>WEEKNUM(A1933,2)</f>
        <v>36</v>
      </c>
    </row>
    <row r="1934" spans="1:13" x14ac:dyDescent="0.25">
      <c r="A1934" s="1">
        <v>41536</v>
      </c>
      <c r="B1934" s="40" t="s">
        <v>9</v>
      </c>
      <c r="C1934" s="40" t="s">
        <v>163</v>
      </c>
      <c r="D1934" s="40" t="s">
        <v>94</v>
      </c>
      <c r="E1934" s="40" t="s">
        <v>75</v>
      </c>
      <c r="F1934" s="40">
        <v>0.8</v>
      </c>
      <c r="G1934" s="40">
        <v>0</v>
      </c>
      <c r="H1934" s="40">
        <v>2</v>
      </c>
      <c r="I1934" s="40">
        <v>0</v>
      </c>
      <c r="L1934" s="40" t="str">
        <f>IF(LEFT(C1934,1)="[",MID(C1934,2,SEARCH("]",C1934)-2),IF(LEFT(C1934,1)="""",MID(C1934,2,SEARCH("""",C1934,2)-2),C1934))</f>
        <v>novo onix 2012 chevrolet</v>
      </c>
      <c r="M1934">
        <f>WEEKNUM(A1934,2)</f>
        <v>38</v>
      </c>
    </row>
    <row r="1935" spans="1:13" x14ac:dyDescent="0.25">
      <c r="A1935" s="1">
        <v>41543</v>
      </c>
      <c r="B1935" s="40" t="s">
        <v>9</v>
      </c>
      <c r="C1935" s="40" t="s">
        <v>163</v>
      </c>
      <c r="D1935" s="40" t="s">
        <v>94</v>
      </c>
      <c r="E1935" s="40" t="s">
        <v>75</v>
      </c>
      <c r="F1935" s="40">
        <v>0.8</v>
      </c>
      <c r="G1935" s="40">
        <v>2</v>
      </c>
      <c r="H1935" s="40">
        <v>2</v>
      </c>
      <c r="I1935" s="40">
        <v>0.76</v>
      </c>
      <c r="L1935" s="40" t="str">
        <f>IF(LEFT(C1935,1)="[",MID(C1935,2,SEARCH("]",C1935)-2),IF(LEFT(C1935,1)="""",MID(C1935,2,SEARCH("""",C1935,2)-2),C1935))</f>
        <v>novo onix 2012 chevrolet</v>
      </c>
      <c r="M1935">
        <f>WEEKNUM(A1935,2)</f>
        <v>39</v>
      </c>
    </row>
    <row r="1936" spans="1:13" x14ac:dyDescent="0.25">
      <c r="A1936" s="1">
        <v>41524</v>
      </c>
      <c r="B1936" s="40" t="s">
        <v>9</v>
      </c>
      <c r="C1936" s="40" t="s">
        <v>163</v>
      </c>
      <c r="D1936" s="40" t="s">
        <v>94</v>
      </c>
      <c r="E1936" s="40" t="s">
        <v>75</v>
      </c>
      <c r="F1936" s="40">
        <v>0.8</v>
      </c>
      <c r="G1936" s="40">
        <v>0</v>
      </c>
      <c r="H1936" s="40">
        <v>2</v>
      </c>
      <c r="I1936" s="40">
        <v>0</v>
      </c>
      <c r="L1936" s="40" t="str">
        <f>IF(LEFT(C1936,1)="[",MID(C1936,2,SEARCH("]",C1936)-2),IF(LEFT(C1936,1)="""",MID(C1936,2,SEARCH("""",C1936,2)-2),C1936))</f>
        <v>novo onix 2012 chevrolet</v>
      </c>
      <c r="M1936">
        <f>WEEKNUM(A1936,2)</f>
        <v>36</v>
      </c>
    </row>
    <row r="1937" spans="1:13" x14ac:dyDescent="0.25">
      <c r="A1937" s="1">
        <v>41521</v>
      </c>
      <c r="B1937" s="40" t="s">
        <v>9</v>
      </c>
      <c r="C1937" s="40" t="s">
        <v>163</v>
      </c>
      <c r="D1937" s="40" t="s">
        <v>94</v>
      </c>
      <c r="E1937" s="40" t="s">
        <v>75</v>
      </c>
      <c r="F1937" s="40">
        <v>0.8</v>
      </c>
      <c r="G1937" s="40">
        <v>0</v>
      </c>
      <c r="H1937" s="40">
        <v>4</v>
      </c>
      <c r="I1937" s="40">
        <v>0</v>
      </c>
      <c r="L1937" s="40" t="str">
        <f>IF(LEFT(C1937,1)="[",MID(C1937,2,SEARCH("]",C1937)-2),IF(LEFT(C1937,1)="""",MID(C1937,2,SEARCH("""",C1937,2)-2),C1937))</f>
        <v>novo onix 2012 chevrolet</v>
      </c>
      <c r="M1937">
        <f>WEEKNUM(A1937,2)</f>
        <v>36</v>
      </c>
    </row>
    <row r="1938" spans="1:13" x14ac:dyDescent="0.25">
      <c r="A1938" s="1">
        <v>41519</v>
      </c>
      <c r="B1938" s="40" t="s">
        <v>9</v>
      </c>
      <c r="C1938" s="40" t="s">
        <v>163</v>
      </c>
      <c r="D1938" s="40" t="s">
        <v>94</v>
      </c>
      <c r="E1938" s="40" t="s">
        <v>75</v>
      </c>
      <c r="F1938" s="40">
        <v>0.8</v>
      </c>
      <c r="G1938" s="40">
        <v>2</v>
      </c>
      <c r="H1938" s="40">
        <v>7</v>
      </c>
      <c r="I1938" s="40">
        <v>0.4</v>
      </c>
      <c r="L1938" s="40" t="str">
        <f>IF(LEFT(C1938,1)="[",MID(C1938,2,SEARCH("]",C1938)-2),IF(LEFT(C1938,1)="""",MID(C1938,2,SEARCH("""",C1938,2)-2),C1938))</f>
        <v>novo onix 2012 chevrolet</v>
      </c>
      <c r="M1938">
        <f>WEEKNUM(A1938,2)</f>
        <v>36</v>
      </c>
    </row>
    <row r="1939" spans="1:13" x14ac:dyDescent="0.25">
      <c r="A1939" s="1">
        <v>41518</v>
      </c>
      <c r="B1939" s="40" t="s">
        <v>9</v>
      </c>
      <c r="C1939" s="40" t="s">
        <v>163</v>
      </c>
      <c r="D1939" s="40" t="s">
        <v>94</v>
      </c>
      <c r="E1939" s="40" t="s">
        <v>75</v>
      </c>
      <c r="F1939" s="40">
        <v>0.8</v>
      </c>
      <c r="G1939" s="40">
        <v>0</v>
      </c>
      <c r="H1939" s="40">
        <v>10</v>
      </c>
      <c r="I1939" s="40">
        <v>0</v>
      </c>
      <c r="L1939" s="40" t="str">
        <f>IF(LEFT(C1939,1)="[",MID(C1939,2,SEARCH("]",C1939)-2),IF(LEFT(C1939,1)="""",MID(C1939,2,SEARCH("""",C1939,2)-2),C1939))</f>
        <v>novo onix 2012 chevrolet</v>
      </c>
      <c r="M1939">
        <f>WEEKNUM(A1939,2)</f>
        <v>35</v>
      </c>
    </row>
    <row r="1940" spans="1:13" x14ac:dyDescent="0.25">
      <c r="A1940" s="1">
        <v>41522</v>
      </c>
      <c r="B1940" s="40" t="s">
        <v>9</v>
      </c>
      <c r="C1940" s="40" t="s">
        <v>163</v>
      </c>
      <c r="D1940" s="40" t="s">
        <v>94</v>
      </c>
      <c r="E1940" s="40" t="s">
        <v>75</v>
      </c>
      <c r="F1940" s="40">
        <v>0.8</v>
      </c>
      <c r="G1940" s="40">
        <v>0</v>
      </c>
      <c r="H1940" s="40">
        <v>0</v>
      </c>
      <c r="I1940" s="40">
        <v>0</v>
      </c>
      <c r="L1940" s="40" t="str">
        <f>IF(LEFT(C1940,1)="[",MID(C1940,2,SEARCH("]",C1940)-2),IF(LEFT(C1940,1)="""",MID(C1940,2,SEARCH("""",C1940,2)-2),C1940))</f>
        <v>novo onix 2012 chevrolet</v>
      </c>
      <c r="M1940">
        <f>WEEKNUM(A1940,2)</f>
        <v>36</v>
      </c>
    </row>
    <row r="1941" spans="1:13" x14ac:dyDescent="0.25">
      <c r="A1941" s="1">
        <v>41516</v>
      </c>
      <c r="B1941" s="40" t="s">
        <v>9</v>
      </c>
      <c r="C1941" s="40" t="s">
        <v>163</v>
      </c>
      <c r="D1941" s="40" t="s">
        <v>94</v>
      </c>
      <c r="E1941" s="40" t="s">
        <v>75</v>
      </c>
      <c r="F1941" s="40">
        <v>0.8</v>
      </c>
      <c r="G1941" s="40">
        <v>1</v>
      </c>
      <c r="H1941" s="40">
        <v>8</v>
      </c>
      <c r="I1941" s="40">
        <v>0.7</v>
      </c>
      <c r="L1941" s="40" t="str">
        <f>IF(LEFT(C1941,1)="[",MID(C1941,2,SEARCH("]",C1941)-2),IF(LEFT(C1941,1)="""",MID(C1941,2,SEARCH("""",C1941,2)-2),C1941))</f>
        <v>novo onix 2012 chevrolet</v>
      </c>
      <c r="M1941">
        <f>WEEKNUM(A1941,2)</f>
        <v>35</v>
      </c>
    </row>
    <row r="1942" spans="1:13" x14ac:dyDescent="0.25">
      <c r="A1942" s="1">
        <v>41527</v>
      </c>
      <c r="B1942" s="40" t="s">
        <v>9</v>
      </c>
      <c r="C1942" s="40" t="s">
        <v>163</v>
      </c>
      <c r="D1942" s="40" t="s">
        <v>94</v>
      </c>
      <c r="E1942" s="40" t="s">
        <v>75</v>
      </c>
      <c r="F1942" s="40">
        <v>0.8</v>
      </c>
      <c r="G1942" s="40">
        <v>0</v>
      </c>
      <c r="H1942" s="40">
        <v>3</v>
      </c>
      <c r="I1942" s="40">
        <v>0</v>
      </c>
      <c r="L1942" s="40" t="str">
        <f>IF(LEFT(C1942,1)="[",MID(C1942,2,SEARCH("]",C1942)-2),IF(LEFT(C1942,1)="""",MID(C1942,2,SEARCH("""",C1942,2)-2),C1942))</f>
        <v>novo onix 2012 chevrolet</v>
      </c>
      <c r="M1942">
        <f>WEEKNUM(A1942,2)</f>
        <v>37</v>
      </c>
    </row>
    <row r="1943" spans="1:13" x14ac:dyDescent="0.25">
      <c r="A1943" s="1">
        <v>41544</v>
      </c>
      <c r="B1943" s="40" t="s">
        <v>9</v>
      </c>
      <c r="C1943" s="40" t="s">
        <v>163</v>
      </c>
      <c r="D1943" s="40" t="s">
        <v>94</v>
      </c>
      <c r="E1943" s="40" t="s">
        <v>75</v>
      </c>
      <c r="F1943" s="40">
        <v>0.8</v>
      </c>
      <c r="G1943" s="40">
        <v>0</v>
      </c>
      <c r="H1943" s="40">
        <v>2</v>
      </c>
      <c r="I1943" s="40">
        <v>0</v>
      </c>
      <c r="L1943" s="40" t="str">
        <f>IF(LEFT(C1943,1)="[",MID(C1943,2,SEARCH("]",C1943)-2),IF(LEFT(C1943,1)="""",MID(C1943,2,SEARCH("""",C1943,2)-2),C1943))</f>
        <v>novo onix 2012 chevrolet</v>
      </c>
      <c r="M1943">
        <f>WEEKNUM(A1943,2)</f>
        <v>39</v>
      </c>
    </row>
    <row r="1944" spans="1:13" x14ac:dyDescent="0.25">
      <c r="A1944" s="1">
        <v>41542</v>
      </c>
      <c r="B1944" s="40" t="s">
        <v>9</v>
      </c>
      <c r="C1944" s="40" t="s">
        <v>163</v>
      </c>
      <c r="D1944" s="40" t="s">
        <v>94</v>
      </c>
      <c r="E1944" s="40" t="s">
        <v>75</v>
      </c>
      <c r="F1944" s="40">
        <v>0.8</v>
      </c>
      <c r="G1944" s="40">
        <v>1</v>
      </c>
      <c r="H1944" s="40">
        <v>3</v>
      </c>
      <c r="I1944" s="40">
        <v>0.79</v>
      </c>
      <c r="L1944" s="40" t="str">
        <f>IF(LEFT(C1944,1)="[",MID(C1944,2,SEARCH("]",C1944)-2),IF(LEFT(C1944,1)="""",MID(C1944,2,SEARCH("""",C1944,2)-2),C1944))</f>
        <v>novo onix 2012 chevrolet</v>
      </c>
      <c r="M1944">
        <f>WEEKNUM(A1944,2)</f>
        <v>39</v>
      </c>
    </row>
    <row r="1945" spans="1:13" x14ac:dyDescent="0.25">
      <c r="A1945" s="1">
        <v>41515</v>
      </c>
      <c r="B1945" s="40" t="s">
        <v>9</v>
      </c>
      <c r="C1945" s="40" t="s">
        <v>163</v>
      </c>
      <c r="D1945" s="40" t="s">
        <v>94</v>
      </c>
      <c r="E1945" s="40" t="s">
        <v>75</v>
      </c>
      <c r="F1945" s="40">
        <v>0.8</v>
      </c>
      <c r="G1945" s="40">
        <v>1</v>
      </c>
      <c r="H1945" s="40">
        <v>5</v>
      </c>
      <c r="I1945" s="40">
        <v>0.19</v>
      </c>
      <c r="L1945" s="40" t="str">
        <f>IF(LEFT(C1945,1)="[",MID(C1945,2,SEARCH("]",C1945)-2),IF(LEFT(C1945,1)="""",MID(C1945,2,SEARCH("""",C1945,2)-2),C1945))</f>
        <v>novo onix 2012 chevrolet</v>
      </c>
      <c r="M1945">
        <f>WEEKNUM(A1945,2)</f>
        <v>35</v>
      </c>
    </row>
    <row r="1946" spans="1:13" x14ac:dyDescent="0.25">
      <c r="A1946" s="1">
        <v>41537</v>
      </c>
      <c r="B1946" s="40" t="s">
        <v>9</v>
      </c>
      <c r="C1946" s="40" t="s">
        <v>163</v>
      </c>
      <c r="D1946" s="40" t="s">
        <v>94</v>
      </c>
      <c r="E1946" s="40" t="s">
        <v>75</v>
      </c>
      <c r="F1946" s="40">
        <v>0.8</v>
      </c>
      <c r="G1946" s="40">
        <v>0</v>
      </c>
      <c r="H1946" s="40">
        <v>2</v>
      </c>
      <c r="I1946" s="40">
        <v>0</v>
      </c>
      <c r="L1946" s="40" t="str">
        <f>IF(LEFT(C1946,1)="[",MID(C1946,2,SEARCH("]",C1946)-2),IF(LEFT(C1946,1)="""",MID(C1946,2,SEARCH("""",C1946,2)-2),C1946))</f>
        <v>novo onix 2012 chevrolet</v>
      </c>
      <c r="M1946">
        <f>WEEKNUM(A1946,2)</f>
        <v>38</v>
      </c>
    </row>
    <row r="1947" spans="1:13" x14ac:dyDescent="0.25">
      <c r="A1947" s="1">
        <v>41528</v>
      </c>
      <c r="B1947" s="40" t="s">
        <v>9</v>
      </c>
      <c r="C1947" s="40" t="s">
        <v>163</v>
      </c>
      <c r="D1947" s="40" t="s">
        <v>94</v>
      </c>
      <c r="E1947" s="40" t="s">
        <v>75</v>
      </c>
      <c r="F1947" s="40">
        <v>0.8</v>
      </c>
      <c r="G1947" s="40">
        <v>2</v>
      </c>
      <c r="H1947" s="40">
        <v>5</v>
      </c>
      <c r="I1947" s="40">
        <v>0.42</v>
      </c>
      <c r="L1947" s="40" t="str">
        <f>IF(LEFT(C1947,1)="[",MID(C1947,2,SEARCH("]",C1947)-2),IF(LEFT(C1947,1)="""",MID(C1947,2,SEARCH("""",C1947,2)-2),C1947))</f>
        <v>novo onix 2012 chevrolet</v>
      </c>
      <c r="M1947">
        <f>WEEKNUM(A1947,2)</f>
        <v>37</v>
      </c>
    </row>
    <row r="1948" spans="1:13" x14ac:dyDescent="0.25">
      <c r="A1948" s="1">
        <v>41534</v>
      </c>
      <c r="B1948" s="40" t="s">
        <v>9</v>
      </c>
      <c r="C1948" s="40" t="s">
        <v>163</v>
      </c>
      <c r="D1948" s="40" t="s">
        <v>94</v>
      </c>
      <c r="E1948" s="40" t="s">
        <v>75</v>
      </c>
      <c r="F1948" s="40">
        <v>0.8</v>
      </c>
      <c r="G1948" s="40">
        <v>0</v>
      </c>
      <c r="H1948" s="40">
        <v>5</v>
      </c>
      <c r="I1948" s="40">
        <v>0</v>
      </c>
      <c r="L1948" s="40" t="str">
        <f>IF(LEFT(C1948,1)="[",MID(C1948,2,SEARCH("]",C1948)-2),IF(LEFT(C1948,1)="""",MID(C1948,2,SEARCH("""",C1948,2)-2),C1948))</f>
        <v>novo onix 2012 chevrolet</v>
      </c>
      <c r="M1948">
        <f>WEEKNUM(A1948,2)</f>
        <v>38</v>
      </c>
    </row>
    <row r="1949" spans="1:13" x14ac:dyDescent="0.25">
      <c r="A1949" s="1">
        <v>41539</v>
      </c>
      <c r="B1949" s="40" t="s">
        <v>9</v>
      </c>
      <c r="C1949" s="40" t="s">
        <v>163</v>
      </c>
      <c r="D1949" s="40" t="s">
        <v>94</v>
      </c>
      <c r="E1949" s="40" t="s">
        <v>75</v>
      </c>
      <c r="F1949" s="40">
        <v>0.8</v>
      </c>
      <c r="G1949" s="40">
        <v>0</v>
      </c>
      <c r="H1949" s="40">
        <v>1</v>
      </c>
      <c r="I1949" s="40">
        <v>0</v>
      </c>
      <c r="L1949" s="40" t="str">
        <f>IF(LEFT(C1949,1)="[",MID(C1949,2,SEARCH("]",C1949)-2),IF(LEFT(C1949,1)="""",MID(C1949,2,SEARCH("""",C1949,2)-2),C1949))</f>
        <v>novo onix 2012 chevrolet</v>
      </c>
      <c r="M1949">
        <f>WEEKNUM(A1949,2)</f>
        <v>38</v>
      </c>
    </row>
    <row r="1950" spans="1:13" x14ac:dyDescent="0.25">
      <c r="A1950" s="1">
        <v>41529</v>
      </c>
      <c r="B1950" s="40" t="s">
        <v>9</v>
      </c>
      <c r="C1950" s="40" t="s">
        <v>163</v>
      </c>
      <c r="D1950" s="40" t="s">
        <v>94</v>
      </c>
      <c r="E1950" s="40" t="s">
        <v>75</v>
      </c>
      <c r="F1950" s="40">
        <v>0.8</v>
      </c>
      <c r="G1950" s="40">
        <v>1</v>
      </c>
      <c r="H1950" s="40">
        <v>4</v>
      </c>
      <c r="I1950" s="40">
        <v>0.57999999999999996</v>
      </c>
      <c r="L1950" s="40" t="str">
        <f>IF(LEFT(C1950,1)="[",MID(C1950,2,SEARCH("]",C1950)-2),IF(LEFT(C1950,1)="""",MID(C1950,2,SEARCH("""",C1950,2)-2),C1950))</f>
        <v>novo onix 2012 chevrolet</v>
      </c>
      <c r="M1950">
        <f>WEEKNUM(A1950,2)</f>
        <v>37</v>
      </c>
    </row>
    <row r="1951" spans="1:13" x14ac:dyDescent="0.25">
      <c r="A1951" s="1">
        <v>41526</v>
      </c>
      <c r="B1951" s="40" t="s">
        <v>9</v>
      </c>
      <c r="C1951" s="40" t="s">
        <v>163</v>
      </c>
      <c r="D1951" s="40" t="s">
        <v>94</v>
      </c>
      <c r="E1951" s="40" t="s">
        <v>75</v>
      </c>
      <c r="F1951" s="40">
        <v>0.8</v>
      </c>
      <c r="G1951" s="40">
        <v>0</v>
      </c>
      <c r="H1951" s="40">
        <v>1</v>
      </c>
      <c r="I1951" s="40">
        <v>0</v>
      </c>
      <c r="L1951" s="40" t="str">
        <f>IF(LEFT(C1951,1)="[",MID(C1951,2,SEARCH("]",C1951)-2),IF(LEFT(C1951,1)="""",MID(C1951,2,SEARCH("""",C1951,2)-2),C1951))</f>
        <v>novo onix 2012 chevrolet</v>
      </c>
      <c r="M1951">
        <f>WEEKNUM(A1951,2)</f>
        <v>37</v>
      </c>
    </row>
    <row r="1952" spans="1:13" x14ac:dyDescent="0.25">
      <c r="A1952" s="1">
        <v>41531</v>
      </c>
      <c r="B1952" s="40" t="s">
        <v>9</v>
      </c>
      <c r="C1952" s="40" t="s">
        <v>163</v>
      </c>
      <c r="D1952" s="40" t="s">
        <v>94</v>
      </c>
      <c r="E1952" s="40" t="s">
        <v>75</v>
      </c>
      <c r="F1952" s="40">
        <v>0.8</v>
      </c>
      <c r="G1952" s="40">
        <v>0</v>
      </c>
      <c r="H1952" s="40">
        <v>6</v>
      </c>
      <c r="I1952" s="40">
        <v>0</v>
      </c>
      <c r="L1952" s="40" t="str">
        <f>IF(LEFT(C1952,1)="[",MID(C1952,2,SEARCH("]",C1952)-2),IF(LEFT(C1952,1)="""",MID(C1952,2,SEARCH("""",C1952,2)-2),C1952))</f>
        <v>novo onix 2012 chevrolet</v>
      </c>
      <c r="M1952">
        <f>WEEKNUM(A1952,2)</f>
        <v>37</v>
      </c>
    </row>
    <row r="1953" spans="1:13" x14ac:dyDescent="0.25">
      <c r="A1953" s="1">
        <v>41517</v>
      </c>
      <c r="B1953" s="40" t="s">
        <v>9</v>
      </c>
      <c r="C1953" s="40" t="s">
        <v>163</v>
      </c>
      <c r="D1953" s="40" t="s">
        <v>94</v>
      </c>
      <c r="E1953" s="40" t="s">
        <v>75</v>
      </c>
      <c r="F1953" s="40">
        <v>0.8</v>
      </c>
      <c r="G1953" s="40">
        <v>4</v>
      </c>
      <c r="H1953" s="40">
        <v>12</v>
      </c>
      <c r="I1953" s="40">
        <v>1.54</v>
      </c>
      <c r="L1953" s="40" t="str">
        <f>IF(LEFT(C1953,1)="[",MID(C1953,2,SEARCH("]",C1953)-2),IF(LEFT(C1953,1)="""",MID(C1953,2,SEARCH("""",C1953,2)-2),C1953))</f>
        <v>novo onix 2012 chevrolet</v>
      </c>
      <c r="M1953">
        <f>WEEKNUM(A1953,2)</f>
        <v>35</v>
      </c>
    </row>
    <row r="1954" spans="1:13" x14ac:dyDescent="0.25">
      <c r="A1954" s="1">
        <v>41532</v>
      </c>
      <c r="B1954" s="40" t="s">
        <v>9</v>
      </c>
      <c r="C1954" s="40" t="s">
        <v>163</v>
      </c>
      <c r="D1954" s="40" t="s">
        <v>94</v>
      </c>
      <c r="E1954" s="40" t="s">
        <v>75</v>
      </c>
      <c r="F1954" s="40">
        <v>0.8</v>
      </c>
      <c r="G1954" s="40">
        <v>0</v>
      </c>
      <c r="H1954" s="40">
        <v>4</v>
      </c>
      <c r="I1954" s="40">
        <v>0</v>
      </c>
      <c r="L1954" s="40" t="str">
        <f>IF(LEFT(C1954,1)="[",MID(C1954,2,SEARCH("]",C1954)-2),IF(LEFT(C1954,1)="""",MID(C1954,2,SEARCH("""",C1954,2)-2),C1954))</f>
        <v>novo onix 2012 chevrolet</v>
      </c>
      <c r="M1954">
        <f>WEEKNUM(A1954,2)</f>
        <v>37</v>
      </c>
    </row>
    <row r="1955" spans="1:13" x14ac:dyDescent="0.25">
      <c r="A1955" s="1">
        <v>41520</v>
      </c>
      <c r="B1955" s="40" t="s">
        <v>9</v>
      </c>
      <c r="C1955" s="40" t="s">
        <v>163</v>
      </c>
      <c r="D1955" s="40" t="s">
        <v>94</v>
      </c>
      <c r="E1955" s="40" t="s">
        <v>75</v>
      </c>
      <c r="F1955" s="40">
        <v>0.8</v>
      </c>
      <c r="G1955" s="40">
        <v>0</v>
      </c>
      <c r="H1955" s="40">
        <v>9</v>
      </c>
      <c r="I1955" s="40">
        <v>0</v>
      </c>
      <c r="L1955" s="40" t="str">
        <f>IF(LEFT(C1955,1)="[",MID(C1955,2,SEARCH("]",C1955)-2),IF(LEFT(C1955,1)="""",MID(C1955,2,SEARCH("""",C1955,2)-2),C1955))</f>
        <v>novo onix 2012 chevrolet</v>
      </c>
      <c r="M1955">
        <f>WEEKNUM(A1955,2)</f>
        <v>36</v>
      </c>
    </row>
    <row r="1956" spans="1:13" x14ac:dyDescent="0.25">
      <c r="A1956" s="1">
        <v>41530</v>
      </c>
      <c r="B1956" s="40" t="s">
        <v>9</v>
      </c>
      <c r="C1956" s="40" t="s">
        <v>163</v>
      </c>
      <c r="D1956" s="40" t="s">
        <v>94</v>
      </c>
      <c r="E1956" s="40" t="s">
        <v>75</v>
      </c>
      <c r="F1956" s="40">
        <v>0.8</v>
      </c>
      <c r="G1956" s="40">
        <v>0</v>
      </c>
      <c r="H1956" s="40">
        <v>7</v>
      </c>
      <c r="I1956" s="40">
        <v>0</v>
      </c>
      <c r="L1956" s="40" t="str">
        <f>IF(LEFT(C1956,1)="[",MID(C1956,2,SEARCH("]",C1956)-2),IF(LEFT(C1956,1)="""",MID(C1956,2,SEARCH("""",C1956,2)-2),C1956))</f>
        <v>novo onix 2012 chevrolet</v>
      </c>
      <c r="M1956">
        <f>WEEKNUM(A1956,2)</f>
        <v>37</v>
      </c>
    </row>
    <row r="1957" spans="1:13" x14ac:dyDescent="0.25">
      <c r="A1957" s="1">
        <v>41523</v>
      </c>
      <c r="B1957" s="40" t="s">
        <v>9</v>
      </c>
      <c r="C1957" s="40" t="s">
        <v>163</v>
      </c>
      <c r="D1957" s="40" t="s">
        <v>94</v>
      </c>
      <c r="E1957" s="40" t="s">
        <v>75</v>
      </c>
      <c r="F1957" s="40">
        <v>0.8</v>
      </c>
      <c r="G1957" s="40">
        <v>0</v>
      </c>
      <c r="H1957" s="40">
        <v>1</v>
      </c>
      <c r="I1957" s="40">
        <v>0</v>
      </c>
      <c r="L1957" s="40" t="str">
        <f>IF(LEFT(C1957,1)="[",MID(C1957,2,SEARCH("]",C1957)-2),IF(LEFT(C1957,1)="""",MID(C1957,2,SEARCH("""",C1957,2)-2),C1957))</f>
        <v>novo onix 2012 chevrolet</v>
      </c>
      <c r="M1957">
        <f>WEEKNUM(A1957,2)</f>
        <v>36</v>
      </c>
    </row>
    <row r="1958" spans="1:13" x14ac:dyDescent="0.25">
      <c r="A1958" s="1">
        <v>41514</v>
      </c>
      <c r="B1958" s="40" t="s">
        <v>9</v>
      </c>
      <c r="C1958" s="40" t="s">
        <v>163</v>
      </c>
      <c r="D1958" s="40" t="s">
        <v>94</v>
      </c>
      <c r="E1958" s="40" t="s">
        <v>75</v>
      </c>
      <c r="F1958" s="40">
        <v>0.8</v>
      </c>
      <c r="G1958" s="40">
        <v>3</v>
      </c>
      <c r="H1958" s="40">
        <v>6</v>
      </c>
      <c r="I1958" s="40">
        <v>0.83</v>
      </c>
      <c r="L1958" s="40" t="str">
        <f>IF(LEFT(C1958,1)="[",MID(C1958,2,SEARCH("]",C1958)-2),IF(LEFT(C1958,1)="""",MID(C1958,2,SEARCH("""",C1958,2)-2),C1958))</f>
        <v>novo onix 2012 chevrolet</v>
      </c>
      <c r="M1958">
        <f>WEEKNUM(A1958,2)</f>
        <v>35</v>
      </c>
    </row>
    <row r="1959" spans="1:13" x14ac:dyDescent="0.25">
      <c r="A1959" s="1">
        <v>41535</v>
      </c>
      <c r="B1959" s="40" t="s">
        <v>9</v>
      </c>
      <c r="C1959" s="40" t="s">
        <v>163</v>
      </c>
      <c r="D1959" s="40" t="s">
        <v>94</v>
      </c>
      <c r="E1959" s="40" t="s">
        <v>75</v>
      </c>
      <c r="F1959" s="40">
        <v>0.8</v>
      </c>
      <c r="G1959" s="40">
        <v>2</v>
      </c>
      <c r="H1959" s="40">
        <v>2</v>
      </c>
      <c r="I1959" s="40">
        <v>0.64</v>
      </c>
      <c r="L1959" s="40" t="str">
        <f>IF(LEFT(C1959,1)="[",MID(C1959,2,SEARCH("]",C1959)-2),IF(LEFT(C1959,1)="""",MID(C1959,2,SEARCH("""",C1959,2)-2),C1959))</f>
        <v>novo onix 2012 chevrolet</v>
      </c>
      <c r="M1959">
        <f>WEEKNUM(A1959,2)</f>
        <v>38</v>
      </c>
    </row>
    <row r="1960" spans="1:13" x14ac:dyDescent="0.25">
      <c r="A1960" s="1">
        <v>41533</v>
      </c>
      <c r="B1960" s="40" t="s">
        <v>9</v>
      </c>
      <c r="C1960" s="40" t="s">
        <v>163</v>
      </c>
      <c r="D1960" s="40" t="s">
        <v>94</v>
      </c>
      <c r="E1960" s="40" t="s">
        <v>75</v>
      </c>
      <c r="F1960" s="40">
        <v>0.8</v>
      </c>
      <c r="G1960" s="40">
        <v>0</v>
      </c>
      <c r="H1960" s="40">
        <v>1</v>
      </c>
      <c r="I1960" s="40">
        <v>0</v>
      </c>
      <c r="L1960" s="40" t="str">
        <f>IF(LEFT(C1960,1)="[",MID(C1960,2,SEARCH("]",C1960)-2),IF(LEFT(C1960,1)="""",MID(C1960,2,SEARCH("""",C1960,2)-2),C1960))</f>
        <v>novo onix 2012 chevrolet</v>
      </c>
      <c r="M1960">
        <f>WEEKNUM(A1960,2)</f>
        <v>38</v>
      </c>
    </row>
    <row r="1961" spans="1:13" x14ac:dyDescent="0.25">
      <c r="A1961" s="1">
        <v>41525</v>
      </c>
      <c r="B1961" s="40" t="s">
        <v>9</v>
      </c>
      <c r="C1961" s="40" t="s">
        <v>163</v>
      </c>
      <c r="D1961" s="40" t="s">
        <v>94</v>
      </c>
      <c r="E1961" s="40" t="s">
        <v>75</v>
      </c>
      <c r="F1961" s="40">
        <v>0.8</v>
      </c>
      <c r="G1961" s="40">
        <v>1</v>
      </c>
      <c r="H1961" s="40">
        <v>2</v>
      </c>
      <c r="I1961" s="40">
        <v>0.17</v>
      </c>
      <c r="L1961" s="40" t="str">
        <f>IF(LEFT(C1961,1)="[",MID(C1961,2,SEARCH("]",C1961)-2),IF(LEFT(C1961,1)="""",MID(C1961,2,SEARCH("""",C1961,2)-2),C1961))</f>
        <v>novo onix 2012 chevrolet</v>
      </c>
      <c r="M1961">
        <f>WEEKNUM(A1961,2)</f>
        <v>36</v>
      </c>
    </row>
    <row r="1962" spans="1:13" x14ac:dyDescent="0.25">
      <c r="A1962" s="1">
        <v>41534</v>
      </c>
      <c r="B1962" s="40" t="s">
        <v>9</v>
      </c>
      <c r="C1962" s="40" t="s">
        <v>153</v>
      </c>
      <c r="D1962" s="40" t="s">
        <v>94</v>
      </c>
      <c r="E1962" s="40" t="s">
        <v>10</v>
      </c>
      <c r="F1962" s="40">
        <v>0.57999999999999996</v>
      </c>
      <c r="G1962" s="40">
        <v>238</v>
      </c>
      <c r="H1962" s="40">
        <v>809</v>
      </c>
      <c r="I1962" s="40">
        <v>74.14</v>
      </c>
      <c r="L1962" s="40" t="str">
        <f>IF(LEFT(C1962,1)="[",MID(C1962,2,SEARCH("]",C1962)-2),IF(LEFT(C1962,1)="""",MID(C1962,2,SEARCH("""",C1962,2)-2),C1962))</f>
        <v>novo onix 2013</v>
      </c>
      <c r="M1962">
        <f>WEEKNUM(A1962,2)</f>
        <v>38</v>
      </c>
    </row>
    <row r="1963" spans="1:13" x14ac:dyDescent="0.25">
      <c r="A1963" s="1">
        <v>41530</v>
      </c>
      <c r="B1963" s="40" t="s">
        <v>9</v>
      </c>
      <c r="C1963" s="40" t="s">
        <v>153</v>
      </c>
      <c r="D1963" s="40" t="s">
        <v>94</v>
      </c>
      <c r="E1963" s="40" t="s">
        <v>10</v>
      </c>
      <c r="F1963" s="40">
        <v>0.57999999999999996</v>
      </c>
      <c r="G1963" s="40">
        <v>193</v>
      </c>
      <c r="H1963" s="40">
        <v>754</v>
      </c>
      <c r="I1963" s="40">
        <v>18.38</v>
      </c>
      <c r="L1963" s="40" t="str">
        <f>IF(LEFT(C1963,1)="[",MID(C1963,2,SEARCH("]",C1963)-2),IF(LEFT(C1963,1)="""",MID(C1963,2,SEARCH("""",C1963,2)-2),C1963))</f>
        <v>novo onix 2013</v>
      </c>
      <c r="M1963">
        <f>WEEKNUM(A1963,2)</f>
        <v>37</v>
      </c>
    </row>
    <row r="1964" spans="1:13" x14ac:dyDescent="0.25">
      <c r="A1964" s="1">
        <v>41543</v>
      </c>
      <c r="B1964" s="40" t="s">
        <v>9</v>
      </c>
      <c r="C1964" s="40" t="s">
        <v>153</v>
      </c>
      <c r="D1964" s="40" t="s">
        <v>94</v>
      </c>
      <c r="E1964" s="40" t="s">
        <v>10</v>
      </c>
      <c r="F1964" s="40">
        <v>0.57999999999999996</v>
      </c>
      <c r="G1964" s="40">
        <v>7</v>
      </c>
      <c r="H1964" s="40">
        <v>28</v>
      </c>
      <c r="I1964" s="40">
        <v>2.69</v>
      </c>
      <c r="L1964" s="40" t="str">
        <f>IF(LEFT(C1964,1)="[",MID(C1964,2,SEARCH("]",C1964)-2),IF(LEFT(C1964,1)="""",MID(C1964,2,SEARCH("""",C1964,2)-2),C1964))</f>
        <v>novo onix 2013</v>
      </c>
      <c r="M1964">
        <f>WEEKNUM(A1964,2)</f>
        <v>39</v>
      </c>
    </row>
    <row r="1965" spans="1:13" x14ac:dyDescent="0.25">
      <c r="A1965" s="1">
        <v>41522</v>
      </c>
      <c r="B1965" s="40" t="s">
        <v>9</v>
      </c>
      <c r="C1965" s="40" t="s">
        <v>153</v>
      </c>
      <c r="D1965" s="40" t="s">
        <v>94</v>
      </c>
      <c r="E1965" s="40" t="s">
        <v>10</v>
      </c>
      <c r="F1965" s="40">
        <v>0.57999999999999996</v>
      </c>
      <c r="G1965" s="40">
        <v>6</v>
      </c>
      <c r="H1965" s="40">
        <v>21</v>
      </c>
      <c r="I1965" s="40">
        <v>0.83</v>
      </c>
      <c r="L1965" s="40" t="str">
        <f>IF(LEFT(C1965,1)="[",MID(C1965,2,SEARCH("]",C1965)-2),IF(LEFT(C1965,1)="""",MID(C1965,2,SEARCH("""",C1965,2)-2),C1965))</f>
        <v>novo onix 2013</v>
      </c>
      <c r="M1965">
        <f>WEEKNUM(A1965,2)</f>
        <v>36</v>
      </c>
    </row>
    <row r="1966" spans="1:13" x14ac:dyDescent="0.25">
      <c r="A1966" s="1">
        <v>41532</v>
      </c>
      <c r="B1966" s="40" t="s">
        <v>9</v>
      </c>
      <c r="C1966" s="40" t="s">
        <v>153</v>
      </c>
      <c r="D1966" s="40" t="s">
        <v>94</v>
      </c>
      <c r="E1966" s="40" t="s">
        <v>10</v>
      </c>
      <c r="F1966" s="40">
        <v>0.57999999999999996</v>
      </c>
      <c r="G1966" s="40">
        <v>131</v>
      </c>
      <c r="H1966" s="40">
        <v>419</v>
      </c>
      <c r="I1966" s="40">
        <v>20.28</v>
      </c>
      <c r="L1966" s="40" t="str">
        <f>IF(LEFT(C1966,1)="[",MID(C1966,2,SEARCH("]",C1966)-2),IF(LEFT(C1966,1)="""",MID(C1966,2,SEARCH("""",C1966,2)-2),C1966))</f>
        <v>novo onix 2013</v>
      </c>
      <c r="M1966">
        <f>WEEKNUM(A1966,2)</f>
        <v>37</v>
      </c>
    </row>
    <row r="1967" spans="1:13" x14ac:dyDescent="0.25">
      <c r="A1967" s="1">
        <v>41533</v>
      </c>
      <c r="B1967" s="40" t="s">
        <v>9</v>
      </c>
      <c r="C1967" s="40" t="s">
        <v>153</v>
      </c>
      <c r="D1967" s="40" t="s">
        <v>94</v>
      </c>
      <c r="E1967" s="40" t="s">
        <v>10</v>
      </c>
      <c r="F1967" s="40">
        <v>0.57999999999999996</v>
      </c>
      <c r="G1967" s="40">
        <v>226</v>
      </c>
      <c r="H1967" s="40">
        <v>816</v>
      </c>
      <c r="I1967" s="40">
        <v>56.06</v>
      </c>
      <c r="L1967" s="40" t="str">
        <f>IF(LEFT(C1967,1)="[",MID(C1967,2,SEARCH("]",C1967)-2),IF(LEFT(C1967,1)="""",MID(C1967,2,SEARCH("""",C1967,2)-2),C1967))</f>
        <v>novo onix 2013</v>
      </c>
      <c r="M1967">
        <f>WEEKNUM(A1967,2)</f>
        <v>38</v>
      </c>
    </row>
    <row r="1968" spans="1:13" x14ac:dyDescent="0.25">
      <c r="A1968" s="1">
        <v>41517</v>
      </c>
      <c r="B1968" s="40" t="s">
        <v>9</v>
      </c>
      <c r="C1968" s="40" t="s">
        <v>153</v>
      </c>
      <c r="D1968" s="40" t="s">
        <v>94</v>
      </c>
      <c r="E1968" s="40" t="s">
        <v>10</v>
      </c>
      <c r="F1968" s="40">
        <v>0.57999999999999996</v>
      </c>
      <c r="G1968" s="40">
        <v>11</v>
      </c>
      <c r="H1968" s="40">
        <v>47</v>
      </c>
      <c r="I1968" s="40">
        <v>3.83</v>
      </c>
      <c r="L1968" s="40" t="str">
        <f>IF(LEFT(C1968,1)="[",MID(C1968,2,SEARCH("]",C1968)-2),IF(LEFT(C1968,1)="""",MID(C1968,2,SEARCH("""",C1968,2)-2),C1968))</f>
        <v>novo onix 2013</v>
      </c>
      <c r="M1968">
        <f>WEEKNUM(A1968,2)</f>
        <v>35</v>
      </c>
    </row>
    <row r="1969" spans="1:13" x14ac:dyDescent="0.25">
      <c r="A1969" s="1">
        <v>41520</v>
      </c>
      <c r="B1969" s="40" t="s">
        <v>9</v>
      </c>
      <c r="C1969" s="40" t="s">
        <v>153</v>
      </c>
      <c r="D1969" s="40" t="s">
        <v>94</v>
      </c>
      <c r="E1969" s="40" t="s">
        <v>10</v>
      </c>
      <c r="F1969" s="40">
        <v>0.57999999999999996</v>
      </c>
      <c r="G1969" s="40">
        <v>5</v>
      </c>
      <c r="H1969" s="40">
        <v>42</v>
      </c>
      <c r="I1969" s="40">
        <v>0.81</v>
      </c>
      <c r="L1969" s="40" t="str">
        <f>IF(LEFT(C1969,1)="[",MID(C1969,2,SEARCH("]",C1969)-2),IF(LEFT(C1969,1)="""",MID(C1969,2,SEARCH("""",C1969,2)-2),C1969))</f>
        <v>novo onix 2013</v>
      </c>
      <c r="M1969">
        <f>WEEKNUM(A1969,2)</f>
        <v>36</v>
      </c>
    </row>
    <row r="1970" spans="1:13" x14ac:dyDescent="0.25">
      <c r="A1970" s="1">
        <v>41514</v>
      </c>
      <c r="B1970" s="40" t="s">
        <v>9</v>
      </c>
      <c r="C1970" s="40" t="s">
        <v>153</v>
      </c>
      <c r="D1970" s="40" t="s">
        <v>94</v>
      </c>
      <c r="E1970" s="40" t="s">
        <v>10</v>
      </c>
      <c r="F1970" s="40">
        <v>0.57999999999999996</v>
      </c>
      <c r="G1970" s="40">
        <v>15</v>
      </c>
      <c r="H1970" s="40">
        <v>51</v>
      </c>
      <c r="I1970" s="40">
        <v>4.28</v>
      </c>
      <c r="L1970" s="40" t="str">
        <f>IF(LEFT(C1970,1)="[",MID(C1970,2,SEARCH("]",C1970)-2),IF(LEFT(C1970,1)="""",MID(C1970,2,SEARCH("""",C1970,2)-2),C1970))</f>
        <v>novo onix 2013</v>
      </c>
      <c r="M1970">
        <f>WEEKNUM(A1970,2)</f>
        <v>35</v>
      </c>
    </row>
    <row r="1971" spans="1:13" x14ac:dyDescent="0.25">
      <c r="A1971" s="1">
        <v>41521</v>
      </c>
      <c r="B1971" s="40" t="s">
        <v>9</v>
      </c>
      <c r="C1971" s="40" t="s">
        <v>153</v>
      </c>
      <c r="D1971" s="40" t="s">
        <v>94</v>
      </c>
      <c r="E1971" s="40" t="s">
        <v>10</v>
      </c>
      <c r="F1971" s="40">
        <v>0.57999999999999996</v>
      </c>
      <c r="G1971" s="40">
        <v>8</v>
      </c>
      <c r="H1971" s="40">
        <v>46</v>
      </c>
      <c r="I1971" s="40">
        <v>1.31</v>
      </c>
      <c r="L1971" s="40" t="str">
        <f>IF(LEFT(C1971,1)="[",MID(C1971,2,SEARCH("]",C1971)-2),IF(LEFT(C1971,1)="""",MID(C1971,2,SEARCH("""",C1971,2)-2),C1971))</f>
        <v>novo onix 2013</v>
      </c>
      <c r="M1971">
        <f>WEEKNUM(A1971,2)</f>
        <v>36</v>
      </c>
    </row>
    <row r="1972" spans="1:13" x14ac:dyDescent="0.25">
      <c r="A1972" s="1">
        <v>41519</v>
      </c>
      <c r="B1972" s="40" t="s">
        <v>9</v>
      </c>
      <c r="C1972" s="40" t="s">
        <v>153</v>
      </c>
      <c r="D1972" s="40" t="s">
        <v>94</v>
      </c>
      <c r="E1972" s="40" t="s">
        <v>10</v>
      </c>
      <c r="F1972" s="40">
        <v>0.57999999999999996</v>
      </c>
      <c r="G1972" s="40">
        <v>8</v>
      </c>
      <c r="H1972" s="40">
        <v>38</v>
      </c>
      <c r="I1972" s="40">
        <v>1.5</v>
      </c>
      <c r="L1972" s="40" t="str">
        <f>IF(LEFT(C1972,1)="[",MID(C1972,2,SEARCH("]",C1972)-2),IF(LEFT(C1972,1)="""",MID(C1972,2,SEARCH("""",C1972,2)-2),C1972))</f>
        <v>novo onix 2013</v>
      </c>
      <c r="M1972">
        <f>WEEKNUM(A1972,2)</f>
        <v>36</v>
      </c>
    </row>
    <row r="1973" spans="1:13" x14ac:dyDescent="0.25">
      <c r="A1973" s="1">
        <v>41525</v>
      </c>
      <c r="B1973" s="40" t="s">
        <v>9</v>
      </c>
      <c r="C1973" s="40" t="s">
        <v>153</v>
      </c>
      <c r="D1973" s="40" t="s">
        <v>94</v>
      </c>
      <c r="E1973" s="40" t="s">
        <v>10</v>
      </c>
      <c r="F1973" s="40">
        <v>0.57999999999999996</v>
      </c>
      <c r="G1973" s="40">
        <v>11</v>
      </c>
      <c r="H1973" s="40">
        <v>33</v>
      </c>
      <c r="I1973" s="40">
        <v>2.15</v>
      </c>
      <c r="L1973" s="40" t="str">
        <f>IF(LEFT(C1973,1)="[",MID(C1973,2,SEARCH("]",C1973)-2),IF(LEFT(C1973,1)="""",MID(C1973,2,SEARCH("""",C1973,2)-2),C1973))</f>
        <v>novo onix 2013</v>
      </c>
      <c r="M1973">
        <f>WEEKNUM(A1973,2)</f>
        <v>36</v>
      </c>
    </row>
    <row r="1974" spans="1:13" x14ac:dyDescent="0.25">
      <c r="A1974" s="1">
        <v>41526</v>
      </c>
      <c r="B1974" s="40" t="s">
        <v>9</v>
      </c>
      <c r="C1974" s="40" t="s">
        <v>153</v>
      </c>
      <c r="D1974" s="40" t="s">
        <v>94</v>
      </c>
      <c r="E1974" s="40" t="s">
        <v>10</v>
      </c>
      <c r="F1974" s="40">
        <v>0.57999999999999996</v>
      </c>
      <c r="G1974" s="40">
        <v>11</v>
      </c>
      <c r="H1974" s="40">
        <v>52</v>
      </c>
      <c r="I1974" s="40">
        <v>2.62</v>
      </c>
      <c r="L1974" s="40" t="str">
        <f>IF(LEFT(C1974,1)="[",MID(C1974,2,SEARCH("]",C1974)-2),IF(LEFT(C1974,1)="""",MID(C1974,2,SEARCH("""",C1974,2)-2),C1974))</f>
        <v>novo onix 2013</v>
      </c>
      <c r="M1974">
        <f>WEEKNUM(A1974,2)</f>
        <v>37</v>
      </c>
    </row>
    <row r="1975" spans="1:13" x14ac:dyDescent="0.25">
      <c r="A1975" s="1">
        <v>41518</v>
      </c>
      <c r="B1975" s="40" t="s">
        <v>9</v>
      </c>
      <c r="C1975" s="40" t="s">
        <v>153</v>
      </c>
      <c r="D1975" s="40" t="s">
        <v>94</v>
      </c>
      <c r="E1975" s="40" t="s">
        <v>10</v>
      </c>
      <c r="F1975" s="40">
        <v>0.57999999999999996</v>
      </c>
      <c r="G1975" s="40">
        <v>6</v>
      </c>
      <c r="H1975" s="40">
        <v>19</v>
      </c>
      <c r="I1975" s="40">
        <v>1.85</v>
      </c>
      <c r="L1975" s="40" t="str">
        <f>IF(LEFT(C1975,1)="[",MID(C1975,2,SEARCH("]",C1975)-2),IF(LEFT(C1975,1)="""",MID(C1975,2,SEARCH("""",C1975,2)-2),C1975))</f>
        <v>novo onix 2013</v>
      </c>
      <c r="M1975">
        <f>WEEKNUM(A1975,2)</f>
        <v>35</v>
      </c>
    </row>
    <row r="1976" spans="1:13" x14ac:dyDescent="0.25">
      <c r="A1976" s="1">
        <v>41516</v>
      </c>
      <c r="B1976" s="40" t="s">
        <v>9</v>
      </c>
      <c r="C1976" s="40" t="s">
        <v>153</v>
      </c>
      <c r="D1976" s="40" t="s">
        <v>94</v>
      </c>
      <c r="E1976" s="40" t="s">
        <v>10</v>
      </c>
      <c r="F1976" s="40">
        <v>0.57999999999999996</v>
      </c>
      <c r="G1976" s="40">
        <v>20</v>
      </c>
      <c r="H1976" s="40">
        <v>63</v>
      </c>
      <c r="I1976" s="40">
        <v>7.57</v>
      </c>
      <c r="L1976" s="40" t="str">
        <f>IF(LEFT(C1976,1)="[",MID(C1976,2,SEARCH("]",C1976)-2),IF(LEFT(C1976,1)="""",MID(C1976,2,SEARCH("""",C1976,2)-2),C1976))</f>
        <v>novo onix 2013</v>
      </c>
      <c r="M1976">
        <f>WEEKNUM(A1976,2)</f>
        <v>35</v>
      </c>
    </row>
    <row r="1977" spans="1:13" x14ac:dyDescent="0.25">
      <c r="A1977" s="1">
        <v>41536</v>
      </c>
      <c r="B1977" s="40" t="s">
        <v>9</v>
      </c>
      <c r="C1977" s="40" t="s">
        <v>153</v>
      </c>
      <c r="D1977" s="40" t="s">
        <v>94</v>
      </c>
      <c r="E1977" s="40" t="s">
        <v>10</v>
      </c>
      <c r="F1977" s="40">
        <v>0.57999999999999996</v>
      </c>
      <c r="G1977" s="40">
        <v>80</v>
      </c>
      <c r="H1977" s="40">
        <v>398</v>
      </c>
      <c r="I1977" s="40">
        <v>25.96</v>
      </c>
      <c r="L1977" s="40" t="str">
        <f>IF(LEFT(C1977,1)="[",MID(C1977,2,SEARCH("]",C1977)-2),IF(LEFT(C1977,1)="""",MID(C1977,2,SEARCH("""",C1977,2)-2),C1977))</f>
        <v>novo onix 2013</v>
      </c>
      <c r="M1977">
        <f>WEEKNUM(A1977,2)</f>
        <v>38</v>
      </c>
    </row>
    <row r="1978" spans="1:13" x14ac:dyDescent="0.25">
      <c r="A1978" s="1">
        <v>41539</v>
      </c>
      <c r="B1978" s="40" t="s">
        <v>9</v>
      </c>
      <c r="C1978" s="40" t="s">
        <v>153</v>
      </c>
      <c r="D1978" s="40" t="s">
        <v>94</v>
      </c>
      <c r="E1978" s="40" t="s">
        <v>10</v>
      </c>
      <c r="F1978" s="40">
        <v>0.57999999999999996</v>
      </c>
      <c r="G1978" s="40">
        <v>2</v>
      </c>
      <c r="H1978" s="40">
        <v>10</v>
      </c>
      <c r="I1978" s="40">
        <v>0.52</v>
      </c>
      <c r="L1978" s="40" t="str">
        <f>IF(LEFT(C1978,1)="[",MID(C1978,2,SEARCH("]",C1978)-2),IF(LEFT(C1978,1)="""",MID(C1978,2,SEARCH("""",C1978,2)-2),C1978))</f>
        <v>novo onix 2013</v>
      </c>
      <c r="M1978">
        <f>WEEKNUM(A1978,2)</f>
        <v>38</v>
      </c>
    </row>
    <row r="1979" spans="1:13" x14ac:dyDescent="0.25">
      <c r="A1979" s="1">
        <v>41535</v>
      </c>
      <c r="B1979" s="40" t="s">
        <v>9</v>
      </c>
      <c r="C1979" s="40" t="s">
        <v>153</v>
      </c>
      <c r="D1979" s="40" t="s">
        <v>94</v>
      </c>
      <c r="E1979" s="40" t="s">
        <v>10</v>
      </c>
      <c r="F1979" s="40">
        <v>0.57999999999999996</v>
      </c>
      <c r="G1979" s="40">
        <v>201</v>
      </c>
      <c r="H1979" s="40">
        <v>797</v>
      </c>
      <c r="I1979" s="40">
        <v>60.76</v>
      </c>
      <c r="L1979" s="40" t="str">
        <f>IF(LEFT(C1979,1)="[",MID(C1979,2,SEARCH("]",C1979)-2),IF(LEFT(C1979,1)="""",MID(C1979,2,SEARCH("""",C1979,2)-2),C1979))</f>
        <v>novo onix 2013</v>
      </c>
      <c r="M1979">
        <f>WEEKNUM(A1979,2)</f>
        <v>38</v>
      </c>
    </row>
    <row r="1980" spans="1:13" x14ac:dyDescent="0.25">
      <c r="A1980" s="1">
        <v>41538</v>
      </c>
      <c r="B1980" s="40" t="s">
        <v>9</v>
      </c>
      <c r="C1980" s="40" t="s">
        <v>153</v>
      </c>
      <c r="D1980" s="40" t="s">
        <v>94</v>
      </c>
      <c r="E1980" s="40" t="s">
        <v>10</v>
      </c>
      <c r="F1980" s="40">
        <v>0.57999999999999996</v>
      </c>
      <c r="G1980" s="40">
        <v>13</v>
      </c>
      <c r="H1980" s="40">
        <v>36</v>
      </c>
      <c r="I1980" s="40">
        <v>5.34</v>
      </c>
      <c r="L1980" s="40" t="str">
        <f>IF(LEFT(C1980,1)="[",MID(C1980,2,SEARCH("]",C1980)-2),IF(LEFT(C1980,1)="""",MID(C1980,2,SEARCH("""",C1980,2)-2),C1980))</f>
        <v>novo onix 2013</v>
      </c>
      <c r="M1980">
        <f>WEEKNUM(A1980,2)</f>
        <v>38</v>
      </c>
    </row>
    <row r="1981" spans="1:13" x14ac:dyDescent="0.25">
      <c r="A1981" s="1">
        <v>41528</v>
      </c>
      <c r="B1981" s="40" t="s">
        <v>9</v>
      </c>
      <c r="C1981" s="40" t="s">
        <v>153</v>
      </c>
      <c r="D1981" s="40" t="s">
        <v>94</v>
      </c>
      <c r="E1981" s="40" t="s">
        <v>10</v>
      </c>
      <c r="F1981" s="40">
        <v>0.57999999999999996</v>
      </c>
      <c r="G1981" s="40">
        <v>238</v>
      </c>
      <c r="H1981" s="40">
        <v>823</v>
      </c>
      <c r="I1981" s="40">
        <v>30.08</v>
      </c>
      <c r="L1981" s="40" t="str">
        <f>IF(LEFT(C1981,1)="[",MID(C1981,2,SEARCH("]",C1981)-2),IF(LEFT(C1981,1)="""",MID(C1981,2,SEARCH("""",C1981,2)-2),C1981))</f>
        <v>novo onix 2013</v>
      </c>
      <c r="M1981">
        <f>WEEKNUM(A1981,2)</f>
        <v>37</v>
      </c>
    </row>
    <row r="1982" spans="1:13" x14ac:dyDescent="0.25">
      <c r="A1982" s="1">
        <v>41529</v>
      </c>
      <c r="B1982" s="40" t="s">
        <v>9</v>
      </c>
      <c r="C1982" s="40" t="s">
        <v>153</v>
      </c>
      <c r="D1982" s="40" t="s">
        <v>94</v>
      </c>
      <c r="E1982" s="40" t="s">
        <v>10</v>
      </c>
      <c r="F1982" s="40">
        <v>0.57999999999999996</v>
      </c>
      <c r="G1982" s="40">
        <v>197</v>
      </c>
      <c r="H1982" s="40">
        <v>683</v>
      </c>
      <c r="I1982" s="40">
        <v>19.059999999999999</v>
      </c>
      <c r="L1982" s="40" t="str">
        <f>IF(LEFT(C1982,1)="[",MID(C1982,2,SEARCH("]",C1982)-2),IF(LEFT(C1982,1)="""",MID(C1982,2,SEARCH("""",C1982,2)-2),C1982))</f>
        <v>novo onix 2013</v>
      </c>
      <c r="M1982">
        <f>WEEKNUM(A1982,2)</f>
        <v>37</v>
      </c>
    </row>
    <row r="1983" spans="1:13" x14ac:dyDescent="0.25">
      <c r="A1983" s="1">
        <v>41537</v>
      </c>
      <c r="B1983" s="40" t="s">
        <v>9</v>
      </c>
      <c r="C1983" s="40" t="s">
        <v>153</v>
      </c>
      <c r="D1983" s="40" t="s">
        <v>94</v>
      </c>
      <c r="E1983" s="40" t="s">
        <v>10</v>
      </c>
      <c r="F1983" s="40">
        <v>0.57999999999999996</v>
      </c>
      <c r="G1983" s="40">
        <v>28</v>
      </c>
      <c r="H1983" s="40">
        <v>117</v>
      </c>
      <c r="I1983" s="40">
        <v>11.34</v>
      </c>
      <c r="L1983" s="40" t="str">
        <f>IF(LEFT(C1983,1)="[",MID(C1983,2,SEARCH("]",C1983)-2),IF(LEFT(C1983,1)="""",MID(C1983,2,SEARCH("""",C1983,2)-2),C1983))</f>
        <v>novo onix 2013</v>
      </c>
      <c r="M1983">
        <f>WEEKNUM(A1983,2)</f>
        <v>38</v>
      </c>
    </row>
    <row r="1984" spans="1:13" x14ac:dyDescent="0.25">
      <c r="A1984" s="1">
        <v>41540</v>
      </c>
      <c r="B1984" s="40" t="s">
        <v>9</v>
      </c>
      <c r="C1984" s="40" t="s">
        <v>153</v>
      </c>
      <c r="D1984" s="40" t="s">
        <v>94</v>
      </c>
      <c r="E1984" s="40" t="s">
        <v>10</v>
      </c>
      <c r="F1984" s="40">
        <v>0.57999999999999996</v>
      </c>
      <c r="G1984" s="40">
        <v>4</v>
      </c>
      <c r="H1984" s="40">
        <v>20</v>
      </c>
      <c r="I1984" s="40">
        <v>1.23</v>
      </c>
      <c r="L1984" s="40" t="str">
        <f>IF(LEFT(C1984,1)="[",MID(C1984,2,SEARCH("]",C1984)-2),IF(LEFT(C1984,1)="""",MID(C1984,2,SEARCH("""",C1984,2)-2),C1984))</f>
        <v>novo onix 2013</v>
      </c>
      <c r="M1984">
        <f>WEEKNUM(A1984,2)</f>
        <v>39</v>
      </c>
    </row>
    <row r="1985" spans="1:13" x14ac:dyDescent="0.25">
      <c r="A1985" s="1">
        <v>41527</v>
      </c>
      <c r="B1985" s="40" t="s">
        <v>9</v>
      </c>
      <c r="C1985" s="40" t="s">
        <v>153</v>
      </c>
      <c r="D1985" s="40" t="s">
        <v>94</v>
      </c>
      <c r="E1985" s="40" t="s">
        <v>10</v>
      </c>
      <c r="F1985" s="40">
        <v>0.57999999999999996</v>
      </c>
      <c r="G1985" s="40">
        <v>87</v>
      </c>
      <c r="H1985" s="40">
        <v>301</v>
      </c>
      <c r="I1985" s="40">
        <v>13.68</v>
      </c>
      <c r="L1985" s="40" t="str">
        <f>IF(LEFT(C1985,1)="[",MID(C1985,2,SEARCH("]",C1985)-2),IF(LEFT(C1985,1)="""",MID(C1985,2,SEARCH("""",C1985,2)-2),C1985))</f>
        <v>novo onix 2013</v>
      </c>
      <c r="M1985">
        <f>WEEKNUM(A1985,2)</f>
        <v>37</v>
      </c>
    </row>
    <row r="1986" spans="1:13" x14ac:dyDescent="0.25">
      <c r="A1986" s="1">
        <v>41541</v>
      </c>
      <c r="B1986" s="40" t="s">
        <v>9</v>
      </c>
      <c r="C1986" s="40" t="s">
        <v>153</v>
      </c>
      <c r="D1986" s="40" t="s">
        <v>94</v>
      </c>
      <c r="E1986" s="40" t="s">
        <v>10</v>
      </c>
      <c r="F1986" s="40">
        <v>0.57999999999999996</v>
      </c>
      <c r="G1986" s="40">
        <v>3</v>
      </c>
      <c r="H1986" s="40">
        <v>19</v>
      </c>
      <c r="I1986" s="40">
        <v>0.96</v>
      </c>
      <c r="L1986" s="40" t="str">
        <f>IF(LEFT(C1986,1)="[",MID(C1986,2,SEARCH("]",C1986)-2),IF(LEFT(C1986,1)="""",MID(C1986,2,SEARCH("""",C1986,2)-2),C1986))</f>
        <v>novo onix 2013</v>
      </c>
      <c r="M1986">
        <f>WEEKNUM(A1986,2)</f>
        <v>39</v>
      </c>
    </row>
    <row r="1987" spans="1:13" x14ac:dyDescent="0.25">
      <c r="A1987" s="1">
        <v>41546</v>
      </c>
      <c r="B1987" s="40" t="s">
        <v>9</v>
      </c>
      <c r="C1987" s="40" t="s">
        <v>153</v>
      </c>
      <c r="D1987" s="40" t="s">
        <v>94</v>
      </c>
      <c r="E1987" s="40" t="s">
        <v>10</v>
      </c>
      <c r="F1987" s="40">
        <v>0.57999999999999996</v>
      </c>
      <c r="G1987" s="40">
        <v>21</v>
      </c>
      <c r="H1987" s="40">
        <v>93</v>
      </c>
      <c r="I1987" s="40">
        <v>6.79</v>
      </c>
      <c r="L1987" s="40" t="str">
        <f>IF(LEFT(C1987,1)="[",MID(C1987,2,SEARCH("]",C1987)-2),IF(LEFT(C1987,1)="""",MID(C1987,2,SEARCH("""",C1987,2)-2),C1987))</f>
        <v>novo onix 2013</v>
      </c>
      <c r="M1987">
        <f>WEEKNUM(A1987,2)</f>
        <v>39</v>
      </c>
    </row>
    <row r="1988" spans="1:13" x14ac:dyDescent="0.25">
      <c r="A1988" s="1">
        <v>41523</v>
      </c>
      <c r="B1988" s="40" t="s">
        <v>9</v>
      </c>
      <c r="C1988" s="40" t="s">
        <v>153</v>
      </c>
      <c r="D1988" s="40" t="s">
        <v>94</v>
      </c>
      <c r="E1988" s="40" t="s">
        <v>10</v>
      </c>
      <c r="F1988" s="40">
        <v>0.57999999999999996</v>
      </c>
      <c r="G1988" s="40">
        <v>4</v>
      </c>
      <c r="H1988" s="40">
        <v>21</v>
      </c>
      <c r="I1988" s="40">
        <v>0.43</v>
      </c>
      <c r="L1988" s="40" t="str">
        <f>IF(LEFT(C1988,1)="[",MID(C1988,2,SEARCH("]",C1988)-2),IF(LEFT(C1988,1)="""",MID(C1988,2,SEARCH("""",C1988,2)-2),C1988))</f>
        <v>novo onix 2013</v>
      </c>
      <c r="M1988">
        <f>WEEKNUM(A1988,2)</f>
        <v>36</v>
      </c>
    </row>
    <row r="1989" spans="1:13" x14ac:dyDescent="0.25">
      <c r="A1989" s="1">
        <v>41524</v>
      </c>
      <c r="B1989" s="40" t="s">
        <v>9</v>
      </c>
      <c r="C1989" s="40" t="s">
        <v>153</v>
      </c>
      <c r="D1989" s="40" t="s">
        <v>94</v>
      </c>
      <c r="E1989" s="40" t="s">
        <v>10</v>
      </c>
      <c r="F1989" s="40">
        <v>0.57999999999999996</v>
      </c>
      <c r="G1989" s="40">
        <v>6</v>
      </c>
      <c r="H1989" s="40">
        <v>24</v>
      </c>
      <c r="I1989" s="40">
        <v>1.49</v>
      </c>
      <c r="L1989" s="40" t="str">
        <f>IF(LEFT(C1989,1)="[",MID(C1989,2,SEARCH("]",C1989)-2),IF(LEFT(C1989,1)="""",MID(C1989,2,SEARCH("""",C1989,2)-2),C1989))</f>
        <v>novo onix 2013</v>
      </c>
      <c r="M1989">
        <f>WEEKNUM(A1989,2)</f>
        <v>36</v>
      </c>
    </row>
    <row r="1990" spans="1:13" x14ac:dyDescent="0.25">
      <c r="A1990" s="1">
        <v>41542</v>
      </c>
      <c r="B1990" s="40" t="s">
        <v>9</v>
      </c>
      <c r="C1990" s="40" t="s">
        <v>153</v>
      </c>
      <c r="D1990" s="40" t="s">
        <v>94</v>
      </c>
      <c r="E1990" s="40" t="s">
        <v>10</v>
      </c>
      <c r="F1990" s="40">
        <v>0.57999999999999996</v>
      </c>
      <c r="G1990" s="40">
        <v>2</v>
      </c>
      <c r="H1990" s="40">
        <v>11</v>
      </c>
      <c r="I1990" s="40">
        <v>0.57999999999999996</v>
      </c>
      <c r="L1990" s="40" t="str">
        <f>IF(LEFT(C1990,1)="[",MID(C1990,2,SEARCH("]",C1990)-2),IF(LEFT(C1990,1)="""",MID(C1990,2,SEARCH("""",C1990,2)-2),C1990))</f>
        <v>novo onix 2013</v>
      </c>
      <c r="M1990">
        <f>WEEKNUM(A1990,2)</f>
        <v>39</v>
      </c>
    </row>
    <row r="1991" spans="1:13" x14ac:dyDescent="0.25">
      <c r="A1991" s="1">
        <v>41545</v>
      </c>
      <c r="B1991" s="40" t="s">
        <v>9</v>
      </c>
      <c r="C1991" s="40" t="s">
        <v>153</v>
      </c>
      <c r="D1991" s="40" t="s">
        <v>94</v>
      </c>
      <c r="E1991" s="40" t="s">
        <v>10</v>
      </c>
      <c r="F1991" s="40">
        <v>0.57999999999999996</v>
      </c>
      <c r="G1991" s="40">
        <v>16</v>
      </c>
      <c r="H1991" s="40">
        <v>84</v>
      </c>
      <c r="I1991" s="40">
        <v>5.34</v>
      </c>
      <c r="L1991" s="40" t="str">
        <f>IF(LEFT(C1991,1)="[",MID(C1991,2,SEARCH("]",C1991)-2),IF(LEFT(C1991,1)="""",MID(C1991,2,SEARCH("""",C1991,2)-2),C1991))</f>
        <v>novo onix 2013</v>
      </c>
      <c r="M1991">
        <f>WEEKNUM(A1991,2)</f>
        <v>39</v>
      </c>
    </row>
    <row r="1992" spans="1:13" x14ac:dyDescent="0.25">
      <c r="A1992" s="1">
        <v>41515</v>
      </c>
      <c r="B1992" s="40" t="s">
        <v>9</v>
      </c>
      <c r="C1992" s="40" t="s">
        <v>153</v>
      </c>
      <c r="D1992" s="40" t="s">
        <v>94</v>
      </c>
      <c r="E1992" s="40" t="s">
        <v>10</v>
      </c>
      <c r="F1992" s="40">
        <v>0.57999999999999996</v>
      </c>
      <c r="G1992" s="40">
        <v>10</v>
      </c>
      <c r="H1992" s="40">
        <v>41</v>
      </c>
      <c r="I1992" s="40">
        <v>2.76</v>
      </c>
      <c r="L1992" s="40" t="str">
        <f>IF(LEFT(C1992,1)="[",MID(C1992,2,SEARCH("]",C1992)-2),IF(LEFT(C1992,1)="""",MID(C1992,2,SEARCH("""",C1992,2)-2),C1992))</f>
        <v>novo onix 2013</v>
      </c>
      <c r="M1992">
        <f>WEEKNUM(A1992,2)</f>
        <v>35</v>
      </c>
    </row>
    <row r="1993" spans="1:13" x14ac:dyDescent="0.25">
      <c r="A1993" s="1">
        <v>41531</v>
      </c>
      <c r="B1993" s="40" t="s">
        <v>9</v>
      </c>
      <c r="C1993" s="40" t="s">
        <v>153</v>
      </c>
      <c r="D1993" s="40" t="s">
        <v>94</v>
      </c>
      <c r="E1993" s="40" t="s">
        <v>10</v>
      </c>
      <c r="F1993" s="40">
        <v>0.57999999999999996</v>
      </c>
      <c r="G1993" s="40">
        <v>106</v>
      </c>
      <c r="H1993" s="40">
        <v>421</v>
      </c>
      <c r="I1993" s="40">
        <v>13.67</v>
      </c>
      <c r="L1993" s="40" t="str">
        <f>IF(LEFT(C1993,1)="[",MID(C1993,2,SEARCH("]",C1993)-2),IF(LEFT(C1993,1)="""",MID(C1993,2,SEARCH("""",C1993,2)-2),C1993))</f>
        <v>novo onix 2013</v>
      </c>
      <c r="M1993">
        <f>WEEKNUM(A1993,2)</f>
        <v>37</v>
      </c>
    </row>
    <row r="1994" spans="1:13" x14ac:dyDescent="0.25">
      <c r="A1994" s="1">
        <v>41544</v>
      </c>
      <c r="B1994" s="40" t="s">
        <v>9</v>
      </c>
      <c r="C1994" s="40" t="s">
        <v>153</v>
      </c>
      <c r="D1994" s="40" t="s">
        <v>94</v>
      </c>
      <c r="E1994" s="40" t="s">
        <v>10</v>
      </c>
      <c r="F1994" s="40">
        <v>0.57999999999999996</v>
      </c>
      <c r="G1994" s="40">
        <v>20</v>
      </c>
      <c r="H1994" s="40">
        <v>73</v>
      </c>
      <c r="I1994" s="40">
        <v>6.05</v>
      </c>
      <c r="L1994" s="40" t="str">
        <f>IF(LEFT(C1994,1)="[",MID(C1994,2,SEARCH("]",C1994)-2),IF(LEFT(C1994,1)="""",MID(C1994,2,SEARCH("""",C1994,2)-2),C1994))</f>
        <v>novo onix 2013</v>
      </c>
      <c r="M1994">
        <f>WEEKNUM(A1994,2)</f>
        <v>39</v>
      </c>
    </row>
    <row r="1995" spans="1:13" x14ac:dyDescent="0.25">
      <c r="A1995" s="1">
        <v>41518</v>
      </c>
      <c r="B1995" s="40" t="s">
        <v>9</v>
      </c>
      <c r="C1995" s="40" t="s">
        <v>374</v>
      </c>
      <c r="D1995" s="40" t="s">
        <v>108</v>
      </c>
      <c r="E1995" s="40" t="s">
        <v>10</v>
      </c>
      <c r="F1995" s="40">
        <v>0.8</v>
      </c>
      <c r="G1995" s="40">
        <v>0</v>
      </c>
      <c r="H1995" s="40">
        <v>1</v>
      </c>
      <c r="I1995" s="40">
        <v>0</v>
      </c>
      <c r="L1995" s="40" t="str">
        <f>IF(LEFT(C1995,1)="[",MID(C1995,2,SEARCH("]",C1995)-2),IF(LEFT(C1995,1)="""",MID(C1995,2,SEARCH("""",C1995,2)-2),C1995))</f>
        <v>novo onix 2013 1.4</v>
      </c>
      <c r="M1995">
        <f>WEEKNUM(A1995,2)</f>
        <v>35</v>
      </c>
    </row>
    <row r="1996" spans="1:13" x14ac:dyDescent="0.25">
      <c r="A1996" s="1">
        <v>41539</v>
      </c>
      <c r="B1996" s="40" t="s">
        <v>9</v>
      </c>
      <c r="C1996" s="40" t="s">
        <v>374</v>
      </c>
      <c r="D1996" s="40" t="s">
        <v>108</v>
      </c>
      <c r="E1996" s="40" t="s">
        <v>10</v>
      </c>
      <c r="F1996" s="40">
        <v>0.8</v>
      </c>
      <c r="G1996" s="40">
        <v>1</v>
      </c>
      <c r="H1996" s="40">
        <v>1</v>
      </c>
      <c r="I1996" s="40">
        <v>0.38</v>
      </c>
      <c r="L1996" s="40" t="str">
        <f>IF(LEFT(C1996,1)="[",MID(C1996,2,SEARCH("]",C1996)-2),IF(LEFT(C1996,1)="""",MID(C1996,2,SEARCH("""",C1996,2)-2),C1996))</f>
        <v>novo onix 2013 1.4</v>
      </c>
      <c r="M1996">
        <f>WEEKNUM(A1996,2)</f>
        <v>38</v>
      </c>
    </row>
    <row r="1997" spans="1:13" x14ac:dyDescent="0.25">
      <c r="A1997" s="1">
        <v>41515</v>
      </c>
      <c r="B1997" s="40" t="s">
        <v>9</v>
      </c>
      <c r="C1997" s="40" t="s">
        <v>374</v>
      </c>
      <c r="D1997" s="40" t="s">
        <v>108</v>
      </c>
      <c r="E1997" s="40" t="s">
        <v>10</v>
      </c>
      <c r="F1997" s="40">
        <v>0.8</v>
      </c>
      <c r="G1997" s="40">
        <v>0</v>
      </c>
      <c r="H1997" s="40">
        <v>1</v>
      </c>
      <c r="I1997" s="40">
        <v>0</v>
      </c>
      <c r="L1997" s="40" t="str">
        <f>IF(LEFT(C1997,1)="[",MID(C1997,2,SEARCH("]",C1997)-2),IF(LEFT(C1997,1)="""",MID(C1997,2,SEARCH("""",C1997,2)-2),C1997))</f>
        <v>novo onix 2013 1.4</v>
      </c>
      <c r="M1997">
        <f>WEEKNUM(A1997,2)</f>
        <v>35</v>
      </c>
    </row>
    <row r="1998" spans="1:13" x14ac:dyDescent="0.25">
      <c r="A1998" s="1">
        <v>41524</v>
      </c>
      <c r="B1998" s="40" t="s">
        <v>9</v>
      </c>
      <c r="C1998" s="40" t="s">
        <v>374</v>
      </c>
      <c r="D1998" s="40" t="s">
        <v>108</v>
      </c>
      <c r="E1998" s="40" t="s">
        <v>10</v>
      </c>
      <c r="F1998" s="40">
        <v>0.8</v>
      </c>
      <c r="G1998" s="40">
        <v>0</v>
      </c>
      <c r="H1998" s="40">
        <v>1</v>
      </c>
      <c r="I1998" s="40">
        <v>0</v>
      </c>
      <c r="L1998" s="40" t="str">
        <f>IF(LEFT(C1998,1)="[",MID(C1998,2,SEARCH("]",C1998)-2),IF(LEFT(C1998,1)="""",MID(C1998,2,SEARCH("""",C1998,2)-2),C1998))</f>
        <v>novo onix 2013 1.4</v>
      </c>
      <c r="M1998">
        <f>WEEKNUM(A1998,2)</f>
        <v>36</v>
      </c>
    </row>
    <row r="1999" spans="1:13" x14ac:dyDescent="0.25">
      <c r="A1999" s="1">
        <v>41519</v>
      </c>
      <c r="B1999" s="40" t="s">
        <v>9</v>
      </c>
      <c r="C1999" s="40" t="s">
        <v>374</v>
      </c>
      <c r="D1999" s="40" t="s">
        <v>108</v>
      </c>
      <c r="E1999" s="40" t="s">
        <v>10</v>
      </c>
      <c r="F1999" s="40">
        <v>0.8</v>
      </c>
      <c r="G1999" s="40">
        <v>0</v>
      </c>
      <c r="H1999" s="40">
        <v>1</v>
      </c>
      <c r="I1999" s="40">
        <v>0</v>
      </c>
      <c r="L1999" s="40" t="str">
        <f>IF(LEFT(C1999,1)="[",MID(C1999,2,SEARCH("]",C1999)-2),IF(LEFT(C1999,1)="""",MID(C1999,2,SEARCH("""",C1999,2)-2),C1999))</f>
        <v>novo onix 2013 1.4</v>
      </c>
      <c r="M1999">
        <f>WEEKNUM(A1999,2)</f>
        <v>36</v>
      </c>
    </row>
    <row r="2000" spans="1:13" x14ac:dyDescent="0.25">
      <c r="A2000" s="1">
        <v>41516</v>
      </c>
      <c r="B2000" s="40" t="s">
        <v>9</v>
      </c>
      <c r="C2000" s="40" t="s">
        <v>374</v>
      </c>
      <c r="D2000" s="40" t="s">
        <v>108</v>
      </c>
      <c r="E2000" s="40" t="s">
        <v>10</v>
      </c>
      <c r="F2000" s="40">
        <v>0.8</v>
      </c>
      <c r="G2000" s="40">
        <v>0</v>
      </c>
      <c r="H2000" s="40">
        <v>1</v>
      </c>
      <c r="I2000" s="40">
        <v>0</v>
      </c>
      <c r="L2000" s="40" t="str">
        <f>IF(LEFT(C2000,1)="[",MID(C2000,2,SEARCH("]",C2000)-2),IF(LEFT(C2000,1)="""",MID(C2000,2,SEARCH("""",C2000,2)-2),C2000))</f>
        <v>novo onix 2013 1.4</v>
      </c>
      <c r="M2000">
        <f>WEEKNUM(A2000,2)</f>
        <v>35</v>
      </c>
    </row>
    <row r="2001" spans="1:13" x14ac:dyDescent="0.25">
      <c r="A2001" s="1">
        <v>41530</v>
      </c>
      <c r="B2001" s="40" t="s">
        <v>9</v>
      </c>
      <c r="C2001" s="40" t="s">
        <v>374</v>
      </c>
      <c r="D2001" s="40" t="s">
        <v>108</v>
      </c>
      <c r="E2001" s="40" t="s">
        <v>10</v>
      </c>
      <c r="F2001" s="40">
        <v>0.8</v>
      </c>
      <c r="G2001" s="40">
        <v>0</v>
      </c>
      <c r="H2001" s="40">
        <v>3</v>
      </c>
      <c r="I2001" s="40">
        <v>0</v>
      </c>
      <c r="L2001" s="40" t="str">
        <f>IF(LEFT(C2001,1)="[",MID(C2001,2,SEARCH("]",C2001)-2),IF(LEFT(C2001,1)="""",MID(C2001,2,SEARCH("""",C2001,2)-2),C2001))</f>
        <v>novo onix 2013 1.4</v>
      </c>
      <c r="M2001">
        <f>WEEKNUM(A2001,2)</f>
        <v>37</v>
      </c>
    </row>
    <row r="2002" spans="1:13" x14ac:dyDescent="0.25">
      <c r="A2002" s="1">
        <v>41514</v>
      </c>
      <c r="B2002" s="40" t="s">
        <v>9</v>
      </c>
      <c r="C2002" s="40" t="s">
        <v>288</v>
      </c>
      <c r="D2002" s="40" t="s">
        <v>94</v>
      </c>
      <c r="E2002" s="40" t="s">
        <v>10</v>
      </c>
      <c r="F2002" s="40">
        <v>0.9</v>
      </c>
      <c r="G2002" s="40">
        <v>2</v>
      </c>
      <c r="H2002" s="40">
        <v>11</v>
      </c>
      <c r="I2002" s="40">
        <v>0.33</v>
      </c>
      <c r="L2002" s="40" t="str">
        <f>IF(LEFT(C2002,1)="[",MID(C2002,2,SEARCH("]",C2002)-2),IF(LEFT(C2002,1)="""",MID(C2002,2,SEARCH("""",C2002,2)-2),C2002))</f>
        <v>novo onix 2013 chevrolet</v>
      </c>
      <c r="M2002">
        <f>WEEKNUM(A2002,2)</f>
        <v>35</v>
      </c>
    </row>
    <row r="2003" spans="1:13" x14ac:dyDescent="0.25">
      <c r="A2003" s="1">
        <v>41537</v>
      </c>
      <c r="B2003" s="40" t="s">
        <v>9</v>
      </c>
      <c r="C2003" s="40" t="s">
        <v>288</v>
      </c>
      <c r="D2003" s="40" t="s">
        <v>94</v>
      </c>
      <c r="E2003" s="40" t="s">
        <v>10</v>
      </c>
      <c r="F2003" s="40">
        <v>0.9</v>
      </c>
      <c r="G2003" s="40">
        <v>1</v>
      </c>
      <c r="H2003" s="40">
        <v>11</v>
      </c>
      <c r="I2003" s="40">
        <v>0.43</v>
      </c>
      <c r="L2003" s="40" t="str">
        <f>IF(LEFT(C2003,1)="[",MID(C2003,2,SEARCH("]",C2003)-2),IF(LEFT(C2003,1)="""",MID(C2003,2,SEARCH("""",C2003,2)-2),C2003))</f>
        <v>novo onix 2013 chevrolet</v>
      </c>
      <c r="M2003">
        <f>WEEKNUM(A2003,2)</f>
        <v>38</v>
      </c>
    </row>
    <row r="2004" spans="1:13" x14ac:dyDescent="0.25">
      <c r="A2004" s="1">
        <v>41524</v>
      </c>
      <c r="B2004" s="40" t="s">
        <v>9</v>
      </c>
      <c r="C2004" s="40" t="s">
        <v>288</v>
      </c>
      <c r="D2004" s="40" t="s">
        <v>94</v>
      </c>
      <c r="E2004" s="40" t="s">
        <v>10</v>
      </c>
      <c r="F2004" s="40">
        <v>0.9</v>
      </c>
      <c r="G2004" s="40">
        <v>2</v>
      </c>
      <c r="H2004" s="40">
        <v>10</v>
      </c>
      <c r="I2004" s="40">
        <v>0.43</v>
      </c>
      <c r="L2004" s="40" t="str">
        <f>IF(LEFT(C2004,1)="[",MID(C2004,2,SEARCH("]",C2004)-2),IF(LEFT(C2004,1)="""",MID(C2004,2,SEARCH("""",C2004,2)-2),C2004))</f>
        <v>novo onix 2013 chevrolet</v>
      </c>
      <c r="M2004">
        <f>WEEKNUM(A2004,2)</f>
        <v>36</v>
      </c>
    </row>
    <row r="2005" spans="1:13" x14ac:dyDescent="0.25">
      <c r="A2005" s="1">
        <v>41540</v>
      </c>
      <c r="B2005" s="40" t="s">
        <v>9</v>
      </c>
      <c r="C2005" s="40" t="s">
        <v>288</v>
      </c>
      <c r="D2005" s="40" t="s">
        <v>94</v>
      </c>
      <c r="E2005" s="40" t="s">
        <v>10</v>
      </c>
      <c r="F2005" s="40">
        <v>0.9</v>
      </c>
      <c r="G2005" s="40">
        <v>0</v>
      </c>
      <c r="H2005" s="40">
        <v>8</v>
      </c>
      <c r="I2005" s="40">
        <v>0</v>
      </c>
      <c r="L2005" s="40" t="str">
        <f>IF(LEFT(C2005,1)="[",MID(C2005,2,SEARCH("]",C2005)-2),IF(LEFT(C2005,1)="""",MID(C2005,2,SEARCH("""",C2005,2)-2),C2005))</f>
        <v>novo onix 2013 chevrolet</v>
      </c>
      <c r="M2005">
        <f>WEEKNUM(A2005,2)</f>
        <v>39</v>
      </c>
    </row>
    <row r="2006" spans="1:13" x14ac:dyDescent="0.25">
      <c r="A2006" s="1">
        <v>41531</v>
      </c>
      <c r="B2006" s="40" t="s">
        <v>9</v>
      </c>
      <c r="C2006" s="40" t="s">
        <v>288</v>
      </c>
      <c r="D2006" s="40" t="s">
        <v>94</v>
      </c>
      <c r="E2006" s="40" t="s">
        <v>10</v>
      </c>
      <c r="F2006" s="40">
        <v>0.9</v>
      </c>
      <c r="G2006" s="40">
        <v>2</v>
      </c>
      <c r="H2006" s="40">
        <v>11</v>
      </c>
      <c r="I2006" s="40">
        <v>0.34</v>
      </c>
      <c r="L2006" s="40" t="str">
        <f>IF(LEFT(C2006,1)="[",MID(C2006,2,SEARCH("]",C2006)-2),IF(LEFT(C2006,1)="""",MID(C2006,2,SEARCH("""",C2006,2)-2),C2006))</f>
        <v>novo onix 2013 chevrolet</v>
      </c>
      <c r="M2006">
        <f>WEEKNUM(A2006,2)</f>
        <v>37</v>
      </c>
    </row>
    <row r="2007" spans="1:13" x14ac:dyDescent="0.25">
      <c r="A2007" s="1">
        <v>41529</v>
      </c>
      <c r="B2007" s="40" t="s">
        <v>9</v>
      </c>
      <c r="C2007" s="40" t="s">
        <v>288</v>
      </c>
      <c r="D2007" s="40" t="s">
        <v>94</v>
      </c>
      <c r="E2007" s="40" t="s">
        <v>10</v>
      </c>
      <c r="F2007" s="40">
        <v>0.9</v>
      </c>
      <c r="G2007" s="40">
        <v>0</v>
      </c>
      <c r="H2007" s="40">
        <v>8</v>
      </c>
      <c r="I2007" s="40">
        <v>0</v>
      </c>
      <c r="L2007" s="40" t="str">
        <f>IF(LEFT(C2007,1)="[",MID(C2007,2,SEARCH("]",C2007)-2),IF(LEFT(C2007,1)="""",MID(C2007,2,SEARCH("""",C2007,2)-2),C2007))</f>
        <v>novo onix 2013 chevrolet</v>
      </c>
      <c r="M2007">
        <f>WEEKNUM(A2007,2)</f>
        <v>37</v>
      </c>
    </row>
    <row r="2008" spans="1:13" x14ac:dyDescent="0.25">
      <c r="A2008" s="1">
        <v>41545</v>
      </c>
      <c r="B2008" s="40" t="s">
        <v>9</v>
      </c>
      <c r="C2008" s="40" t="s">
        <v>288</v>
      </c>
      <c r="D2008" s="40" t="s">
        <v>94</v>
      </c>
      <c r="E2008" s="40" t="s">
        <v>10</v>
      </c>
      <c r="F2008" s="40">
        <v>0.9</v>
      </c>
      <c r="G2008" s="40">
        <v>1</v>
      </c>
      <c r="H2008" s="40">
        <v>8</v>
      </c>
      <c r="I2008" s="40">
        <v>0.87</v>
      </c>
      <c r="L2008" s="40" t="str">
        <f>IF(LEFT(C2008,1)="[",MID(C2008,2,SEARCH("]",C2008)-2),IF(LEFT(C2008,1)="""",MID(C2008,2,SEARCH("""",C2008,2)-2),C2008))</f>
        <v>novo onix 2013 chevrolet</v>
      </c>
      <c r="M2008">
        <f>WEEKNUM(A2008,2)</f>
        <v>39</v>
      </c>
    </row>
    <row r="2009" spans="1:13" x14ac:dyDescent="0.25">
      <c r="A2009" s="1">
        <v>41539</v>
      </c>
      <c r="B2009" s="40" t="s">
        <v>9</v>
      </c>
      <c r="C2009" s="40" t="s">
        <v>288</v>
      </c>
      <c r="D2009" s="40" t="s">
        <v>94</v>
      </c>
      <c r="E2009" s="40" t="s">
        <v>10</v>
      </c>
      <c r="F2009" s="40">
        <v>0.9</v>
      </c>
      <c r="G2009" s="40">
        <v>1</v>
      </c>
      <c r="H2009" s="40">
        <v>4</v>
      </c>
      <c r="I2009" s="40">
        <v>0.5</v>
      </c>
      <c r="L2009" s="40" t="str">
        <f>IF(LEFT(C2009,1)="[",MID(C2009,2,SEARCH("]",C2009)-2),IF(LEFT(C2009,1)="""",MID(C2009,2,SEARCH("""",C2009,2)-2),C2009))</f>
        <v>novo onix 2013 chevrolet</v>
      </c>
      <c r="M2009">
        <f>WEEKNUM(A2009,2)</f>
        <v>38</v>
      </c>
    </row>
    <row r="2010" spans="1:13" x14ac:dyDescent="0.25">
      <c r="A2010" s="1">
        <v>41541</v>
      </c>
      <c r="B2010" s="40" t="s">
        <v>9</v>
      </c>
      <c r="C2010" s="40" t="s">
        <v>288</v>
      </c>
      <c r="D2010" s="40" t="s">
        <v>94</v>
      </c>
      <c r="E2010" s="40" t="s">
        <v>10</v>
      </c>
      <c r="F2010" s="40">
        <v>0.9</v>
      </c>
      <c r="G2010" s="40">
        <v>0</v>
      </c>
      <c r="H2010" s="40">
        <v>7</v>
      </c>
      <c r="I2010" s="40">
        <v>0</v>
      </c>
      <c r="L2010" s="40" t="str">
        <f>IF(LEFT(C2010,1)="[",MID(C2010,2,SEARCH("]",C2010)-2),IF(LEFT(C2010,1)="""",MID(C2010,2,SEARCH("""",C2010,2)-2),C2010))</f>
        <v>novo onix 2013 chevrolet</v>
      </c>
      <c r="M2010">
        <f>WEEKNUM(A2010,2)</f>
        <v>39</v>
      </c>
    </row>
    <row r="2011" spans="1:13" x14ac:dyDescent="0.25">
      <c r="A2011" s="1">
        <v>41542</v>
      </c>
      <c r="B2011" s="40" t="s">
        <v>9</v>
      </c>
      <c r="C2011" s="40" t="s">
        <v>288</v>
      </c>
      <c r="D2011" s="40" t="s">
        <v>94</v>
      </c>
      <c r="E2011" s="40" t="s">
        <v>10</v>
      </c>
      <c r="F2011" s="40">
        <v>0.9</v>
      </c>
      <c r="G2011" s="40">
        <v>1</v>
      </c>
      <c r="H2011" s="40">
        <v>9</v>
      </c>
      <c r="I2011" s="40">
        <v>0.31</v>
      </c>
      <c r="L2011" s="40" t="str">
        <f>IF(LEFT(C2011,1)="[",MID(C2011,2,SEARCH("]",C2011)-2),IF(LEFT(C2011,1)="""",MID(C2011,2,SEARCH("""",C2011,2)-2),C2011))</f>
        <v>novo onix 2013 chevrolet</v>
      </c>
      <c r="M2011">
        <f>WEEKNUM(A2011,2)</f>
        <v>39</v>
      </c>
    </row>
    <row r="2012" spans="1:13" x14ac:dyDescent="0.25">
      <c r="A2012" s="1">
        <v>41520</v>
      </c>
      <c r="B2012" s="40" t="s">
        <v>9</v>
      </c>
      <c r="C2012" s="40" t="s">
        <v>288</v>
      </c>
      <c r="D2012" s="40" t="s">
        <v>94</v>
      </c>
      <c r="E2012" s="40" t="s">
        <v>10</v>
      </c>
      <c r="F2012" s="40">
        <v>0.9</v>
      </c>
      <c r="G2012" s="40">
        <v>1</v>
      </c>
      <c r="H2012" s="40">
        <v>10</v>
      </c>
      <c r="I2012" s="40">
        <v>0.19</v>
      </c>
      <c r="L2012" s="40" t="str">
        <f>IF(LEFT(C2012,1)="[",MID(C2012,2,SEARCH("]",C2012)-2),IF(LEFT(C2012,1)="""",MID(C2012,2,SEARCH("""",C2012,2)-2),C2012))</f>
        <v>novo onix 2013 chevrolet</v>
      </c>
      <c r="M2012">
        <f>WEEKNUM(A2012,2)</f>
        <v>36</v>
      </c>
    </row>
    <row r="2013" spans="1:13" x14ac:dyDescent="0.25">
      <c r="A2013" s="1">
        <v>41533</v>
      </c>
      <c r="B2013" s="40" t="s">
        <v>9</v>
      </c>
      <c r="C2013" s="40" t="s">
        <v>288</v>
      </c>
      <c r="D2013" s="40" t="s">
        <v>94</v>
      </c>
      <c r="E2013" s="40" t="s">
        <v>10</v>
      </c>
      <c r="F2013" s="40">
        <v>0.9</v>
      </c>
      <c r="G2013" s="40">
        <v>3</v>
      </c>
      <c r="H2013" s="40">
        <v>10</v>
      </c>
      <c r="I2013" s="40">
        <v>1.3</v>
      </c>
      <c r="L2013" s="40" t="str">
        <f>IF(LEFT(C2013,1)="[",MID(C2013,2,SEARCH("]",C2013)-2),IF(LEFT(C2013,1)="""",MID(C2013,2,SEARCH("""",C2013,2)-2),C2013))</f>
        <v>novo onix 2013 chevrolet</v>
      </c>
      <c r="M2013">
        <f>WEEKNUM(A2013,2)</f>
        <v>38</v>
      </c>
    </row>
    <row r="2014" spans="1:13" x14ac:dyDescent="0.25">
      <c r="A2014" s="1">
        <v>41530</v>
      </c>
      <c r="B2014" s="40" t="s">
        <v>9</v>
      </c>
      <c r="C2014" s="40" t="s">
        <v>288</v>
      </c>
      <c r="D2014" s="40" t="s">
        <v>94</v>
      </c>
      <c r="E2014" s="40" t="s">
        <v>10</v>
      </c>
      <c r="F2014" s="40">
        <v>0.9</v>
      </c>
      <c r="G2014" s="40">
        <v>0</v>
      </c>
      <c r="H2014" s="40">
        <v>10</v>
      </c>
      <c r="I2014" s="40">
        <v>0</v>
      </c>
      <c r="L2014" s="40" t="str">
        <f>IF(LEFT(C2014,1)="[",MID(C2014,2,SEARCH("]",C2014)-2),IF(LEFT(C2014,1)="""",MID(C2014,2,SEARCH("""",C2014,2)-2),C2014))</f>
        <v>novo onix 2013 chevrolet</v>
      </c>
      <c r="M2014">
        <f>WEEKNUM(A2014,2)</f>
        <v>37</v>
      </c>
    </row>
    <row r="2015" spans="1:13" x14ac:dyDescent="0.25">
      <c r="A2015" s="1">
        <v>41536</v>
      </c>
      <c r="B2015" s="40" t="s">
        <v>9</v>
      </c>
      <c r="C2015" s="40" t="s">
        <v>288</v>
      </c>
      <c r="D2015" s="40" t="s">
        <v>94</v>
      </c>
      <c r="E2015" s="40" t="s">
        <v>10</v>
      </c>
      <c r="F2015" s="40">
        <v>0.9</v>
      </c>
      <c r="G2015" s="40">
        <v>2</v>
      </c>
      <c r="H2015" s="40">
        <v>12</v>
      </c>
      <c r="I2015" s="40">
        <v>1.63</v>
      </c>
      <c r="L2015" s="40" t="str">
        <f>IF(LEFT(C2015,1)="[",MID(C2015,2,SEARCH("]",C2015)-2),IF(LEFT(C2015,1)="""",MID(C2015,2,SEARCH("""",C2015,2)-2),C2015))</f>
        <v>novo onix 2013 chevrolet</v>
      </c>
      <c r="M2015">
        <f>WEEKNUM(A2015,2)</f>
        <v>38</v>
      </c>
    </row>
    <row r="2016" spans="1:13" x14ac:dyDescent="0.25">
      <c r="A2016" s="1">
        <v>41538</v>
      </c>
      <c r="B2016" s="40" t="s">
        <v>9</v>
      </c>
      <c r="C2016" s="40" t="s">
        <v>288</v>
      </c>
      <c r="D2016" s="40" t="s">
        <v>94</v>
      </c>
      <c r="E2016" s="40" t="s">
        <v>10</v>
      </c>
      <c r="F2016" s="40">
        <v>0.9</v>
      </c>
      <c r="G2016" s="40">
        <v>2</v>
      </c>
      <c r="H2016" s="40">
        <v>8</v>
      </c>
      <c r="I2016" s="40">
        <v>1.22</v>
      </c>
      <c r="L2016" s="40" t="str">
        <f>IF(LEFT(C2016,1)="[",MID(C2016,2,SEARCH("]",C2016)-2),IF(LEFT(C2016,1)="""",MID(C2016,2,SEARCH("""",C2016,2)-2),C2016))</f>
        <v>novo onix 2013 chevrolet</v>
      </c>
      <c r="M2016">
        <f>WEEKNUM(A2016,2)</f>
        <v>38</v>
      </c>
    </row>
    <row r="2017" spans="1:13" x14ac:dyDescent="0.25">
      <c r="A2017" s="1">
        <v>41515</v>
      </c>
      <c r="B2017" s="40" t="s">
        <v>9</v>
      </c>
      <c r="C2017" s="40" t="s">
        <v>288</v>
      </c>
      <c r="D2017" s="40" t="s">
        <v>94</v>
      </c>
      <c r="E2017" s="40" t="s">
        <v>10</v>
      </c>
      <c r="F2017" s="40">
        <v>0.9</v>
      </c>
      <c r="G2017" s="40">
        <v>3</v>
      </c>
      <c r="H2017" s="40">
        <v>10</v>
      </c>
      <c r="I2017" s="40">
        <v>1.26</v>
      </c>
      <c r="L2017" s="40" t="str">
        <f>IF(LEFT(C2017,1)="[",MID(C2017,2,SEARCH("]",C2017)-2),IF(LEFT(C2017,1)="""",MID(C2017,2,SEARCH("""",C2017,2)-2),C2017))</f>
        <v>novo onix 2013 chevrolet</v>
      </c>
      <c r="M2017">
        <f>WEEKNUM(A2017,2)</f>
        <v>35</v>
      </c>
    </row>
    <row r="2018" spans="1:13" x14ac:dyDescent="0.25">
      <c r="A2018" s="1">
        <v>41518</v>
      </c>
      <c r="B2018" s="40" t="s">
        <v>9</v>
      </c>
      <c r="C2018" s="40" t="s">
        <v>288</v>
      </c>
      <c r="D2018" s="40" t="s">
        <v>94</v>
      </c>
      <c r="E2018" s="40" t="s">
        <v>10</v>
      </c>
      <c r="F2018" s="40">
        <v>0.9</v>
      </c>
      <c r="G2018" s="40">
        <v>2</v>
      </c>
      <c r="H2018" s="40">
        <v>9</v>
      </c>
      <c r="I2018" s="40">
        <v>0.62</v>
      </c>
      <c r="L2018" s="40" t="str">
        <f>IF(LEFT(C2018,1)="[",MID(C2018,2,SEARCH("]",C2018)-2),IF(LEFT(C2018,1)="""",MID(C2018,2,SEARCH("""",C2018,2)-2),C2018))</f>
        <v>novo onix 2013 chevrolet</v>
      </c>
      <c r="M2018">
        <f>WEEKNUM(A2018,2)</f>
        <v>35</v>
      </c>
    </row>
    <row r="2019" spans="1:13" x14ac:dyDescent="0.25">
      <c r="A2019" s="1">
        <v>41527</v>
      </c>
      <c r="B2019" s="40" t="s">
        <v>9</v>
      </c>
      <c r="C2019" s="40" t="s">
        <v>288</v>
      </c>
      <c r="D2019" s="40" t="s">
        <v>94</v>
      </c>
      <c r="E2019" s="40" t="s">
        <v>10</v>
      </c>
      <c r="F2019" s="40">
        <v>0.9</v>
      </c>
      <c r="G2019" s="40">
        <v>1</v>
      </c>
      <c r="H2019" s="40">
        <v>8</v>
      </c>
      <c r="I2019" s="40">
        <v>0.06</v>
      </c>
      <c r="L2019" s="40" t="str">
        <f>IF(LEFT(C2019,1)="[",MID(C2019,2,SEARCH("]",C2019)-2),IF(LEFT(C2019,1)="""",MID(C2019,2,SEARCH("""",C2019,2)-2),C2019))</f>
        <v>novo onix 2013 chevrolet</v>
      </c>
      <c r="M2019">
        <f>WEEKNUM(A2019,2)</f>
        <v>37</v>
      </c>
    </row>
    <row r="2020" spans="1:13" x14ac:dyDescent="0.25">
      <c r="A2020" s="1">
        <v>41532</v>
      </c>
      <c r="B2020" s="40" t="s">
        <v>9</v>
      </c>
      <c r="C2020" s="40" t="s">
        <v>288</v>
      </c>
      <c r="D2020" s="40" t="s">
        <v>94</v>
      </c>
      <c r="E2020" s="40" t="s">
        <v>10</v>
      </c>
      <c r="F2020" s="40">
        <v>0.9</v>
      </c>
      <c r="G2020" s="40">
        <v>1</v>
      </c>
      <c r="H2020" s="40">
        <v>10</v>
      </c>
      <c r="I2020" s="40">
        <v>7.0000000000000007E-2</v>
      </c>
      <c r="L2020" s="40" t="str">
        <f>IF(LEFT(C2020,1)="[",MID(C2020,2,SEARCH("]",C2020)-2),IF(LEFT(C2020,1)="""",MID(C2020,2,SEARCH("""",C2020,2)-2),C2020))</f>
        <v>novo onix 2013 chevrolet</v>
      </c>
      <c r="M2020">
        <f>WEEKNUM(A2020,2)</f>
        <v>37</v>
      </c>
    </row>
    <row r="2021" spans="1:13" x14ac:dyDescent="0.25">
      <c r="A2021" s="1">
        <v>41543</v>
      </c>
      <c r="B2021" s="40" t="s">
        <v>9</v>
      </c>
      <c r="C2021" s="40" t="s">
        <v>288</v>
      </c>
      <c r="D2021" s="40" t="s">
        <v>94</v>
      </c>
      <c r="E2021" s="40" t="s">
        <v>10</v>
      </c>
      <c r="F2021" s="40">
        <v>0.9</v>
      </c>
      <c r="G2021" s="40">
        <v>0</v>
      </c>
      <c r="H2021" s="40">
        <v>12</v>
      </c>
      <c r="I2021" s="40">
        <v>0</v>
      </c>
      <c r="L2021" s="40" t="str">
        <f>IF(LEFT(C2021,1)="[",MID(C2021,2,SEARCH("]",C2021)-2),IF(LEFT(C2021,1)="""",MID(C2021,2,SEARCH("""",C2021,2)-2),C2021))</f>
        <v>novo onix 2013 chevrolet</v>
      </c>
      <c r="M2021">
        <f>WEEKNUM(A2021,2)</f>
        <v>39</v>
      </c>
    </row>
    <row r="2022" spans="1:13" x14ac:dyDescent="0.25">
      <c r="A2022" s="1">
        <v>41534</v>
      </c>
      <c r="B2022" s="40" t="s">
        <v>9</v>
      </c>
      <c r="C2022" s="40" t="s">
        <v>288</v>
      </c>
      <c r="D2022" s="40" t="s">
        <v>94</v>
      </c>
      <c r="E2022" s="40" t="s">
        <v>10</v>
      </c>
      <c r="F2022" s="40">
        <v>0.9</v>
      </c>
      <c r="G2022" s="40">
        <v>2</v>
      </c>
      <c r="H2022" s="40">
        <v>9</v>
      </c>
      <c r="I2022" s="40">
        <v>0.69</v>
      </c>
      <c r="L2022" s="40" t="str">
        <f>IF(LEFT(C2022,1)="[",MID(C2022,2,SEARCH("]",C2022)-2),IF(LEFT(C2022,1)="""",MID(C2022,2,SEARCH("""",C2022,2)-2),C2022))</f>
        <v>novo onix 2013 chevrolet</v>
      </c>
      <c r="M2022">
        <f>WEEKNUM(A2022,2)</f>
        <v>38</v>
      </c>
    </row>
    <row r="2023" spans="1:13" x14ac:dyDescent="0.25">
      <c r="A2023" s="1">
        <v>41544</v>
      </c>
      <c r="B2023" s="40" t="s">
        <v>9</v>
      </c>
      <c r="C2023" s="40" t="s">
        <v>288</v>
      </c>
      <c r="D2023" s="40" t="s">
        <v>94</v>
      </c>
      <c r="E2023" s="40" t="s">
        <v>10</v>
      </c>
      <c r="F2023" s="40">
        <v>0.9</v>
      </c>
      <c r="G2023" s="40">
        <v>0</v>
      </c>
      <c r="H2023" s="40">
        <v>9</v>
      </c>
      <c r="I2023" s="40">
        <v>0</v>
      </c>
      <c r="L2023" s="40" t="str">
        <f>IF(LEFT(C2023,1)="[",MID(C2023,2,SEARCH("]",C2023)-2),IF(LEFT(C2023,1)="""",MID(C2023,2,SEARCH("""",C2023,2)-2),C2023))</f>
        <v>novo onix 2013 chevrolet</v>
      </c>
      <c r="M2023">
        <f>WEEKNUM(A2023,2)</f>
        <v>39</v>
      </c>
    </row>
    <row r="2024" spans="1:13" x14ac:dyDescent="0.25">
      <c r="A2024" s="1">
        <v>41521</v>
      </c>
      <c r="B2024" s="40" t="s">
        <v>9</v>
      </c>
      <c r="C2024" s="40" t="s">
        <v>288</v>
      </c>
      <c r="D2024" s="40" t="s">
        <v>94</v>
      </c>
      <c r="E2024" s="40" t="s">
        <v>10</v>
      </c>
      <c r="F2024" s="40">
        <v>0.9</v>
      </c>
      <c r="G2024" s="40">
        <v>0</v>
      </c>
      <c r="H2024" s="40">
        <v>12</v>
      </c>
      <c r="I2024" s="40">
        <v>0</v>
      </c>
      <c r="L2024" s="40" t="str">
        <f>IF(LEFT(C2024,1)="[",MID(C2024,2,SEARCH("]",C2024)-2),IF(LEFT(C2024,1)="""",MID(C2024,2,SEARCH("""",C2024,2)-2),C2024))</f>
        <v>novo onix 2013 chevrolet</v>
      </c>
      <c r="M2024">
        <f>WEEKNUM(A2024,2)</f>
        <v>36</v>
      </c>
    </row>
    <row r="2025" spans="1:13" x14ac:dyDescent="0.25">
      <c r="A2025" s="1">
        <v>41519</v>
      </c>
      <c r="B2025" s="40" t="s">
        <v>9</v>
      </c>
      <c r="C2025" s="40" t="s">
        <v>288</v>
      </c>
      <c r="D2025" s="40" t="s">
        <v>94</v>
      </c>
      <c r="E2025" s="40" t="s">
        <v>10</v>
      </c>
      <c r="F2025" s="40">
        <v>0.9</v>
      </c>
      <c r="G2025" s="40">
        <v>2</v>
      </c>
      <c r="H2025" s="40">
        <v>9</v>
      </c>
      <c r="I2025" s="40">
        <v>0.09</v>
      </c>
      <c r="L2025" s="40" t="str">
        <f>IF(LEFT(C2025,1)="[",MID(C2025,2,SEARCH("]",C2025)-2),IF(LEFT(C2025,1)="""",MID(C2025,2,SEARCH("""",C2025,2)-2),C2025))</f>
        <v>novo onix 2013 chevrolet</v>
      </c>
      <c r="M2025">
        <f>WEEKNUM(A2025,2)</f>
        <v>36</v>
      </c>
    </row>
    <row r="2026" spans="1:13" x14ac:dyDescent="0.25">
      <c r="A2026" s="1">
        <v>41522</v>
      </c>
      <c r="B2026" s="40" t="s">
        <v>9</v>
      </c>
      <c r="C2026" s="40" t="s">
        <v>288</v>
      </c>
      <c r="D2026" s="40" t="s">
        <v>94</v>
      </c>
      <c r="E2026" s="40" t="s">
        <v>10</v>
      </c>
      <c r="F2026" s="40">
        <v>0.9</v>
      </c>
      <c r="G2026" s="40">
        <v>1</v>
      </c>
      <c r="H2026" s="40">
        <v>3</v>
      </c>
      <c r="I2026" s="40">
        <v>0.16</v>
      </c>
      <c r="L2026" s="40" t="str">
        <f>IF(LEFT(C2026,1)="[",MID(C2026,2,SEARCH("]",C2026)-2),IF(LEFT(C2026,1)="""",MID(C2026,2,SEARCH("""",C2026,2)-2),C2026))</f>
        <v>novo onix 2013 chevrolet</v>
      </c>
      <c r="M2026">
        <f>WEEKNUM(A2026,2)</f>
        <v>36</v>
      </c>
    </row>
    <row r="2027" spans="1:13" x14ac:dyDescent="0.25">
      <c r="A2027" s="1">
        <v>41546</v>
      </c>
      <c r="B2027" s="40" t="s">
        <v>9</v>
      </c>
      <c r="C2027" s="40" t="s">
        <v>288</v>
      </c>
      <c r="D2027" s="40" t="s">
        <v>94</v>
      </c>
      <c r="E2027" s="40" t="s">
        <v>10</v>
      </c>
      <c r="F2027" s="40">
        <v>0.9</v>
      </c>
      <c r="G2027" s="40">
        <v>0</v>
      </c>
      <c r="H2027" s="40">
        <v>10</v>
      </c>
      <c r="I2027" s="40">
        <v>0</v>
      </c>
      <c r="L2027" s="40" t="str">
        <f>IF(LEFT(C2027,1)="[",MID(C2027,2,SEARCH("]",C2027)-2),IF(LEFT(C2027,1)="""",MID(C2027,2,SEARCH("""",C2027,2)-2),C2027))</f>
        <v>novo onix 2013 chevrolet</v>
      </c>
      <c r="M2027">
        <f>WEEKNUM(A2027,2)</f>
        <v>39</v>
      </c>
    </row>
    <row r="2028" spans="1:13" x14ac:dyDescent="0.25">
      <c r="A2028" s="1">
        <v>41517</v>
      </c>
      <c r="B2028" s="40" t="s">
        <v>9</v>
      </c>
      <c r="C2028" s="40" t="s">
        <v>288</v>
      </c>
      <c r="D2028" s="40" t="s">
        <v>94</v>
      </c>
      <c r="E2028" s="40" t="s">
        <v>10</v>
      </c>
      <c r="F2028" s="40">
        <v>0.9</v>
      </c>
      <c r="G2028" s="40">
        <v>1</v>
      </c>
      <c r="H2028" s="40">
        <v>8</v>
      </c>
      <c r="I2028" s="40">
        <v>0.39</v>
      </c>
      <c r="L2028" s="40" t="str">
        <f>IF(LEFT(C2028,1)="[",MID(C2028,2,SEARCH("]",C2028)-2),IF(LEFT(C2028,1)="""",MID(C2028,2,SEARCH("""",C2028,2)-2),C2028))</f>
        <v>novo onix 2013 chevrolet</v>
      </c>
      <c r="M2028">
        <f>WEEKNUM(A2028,2)</f>
        <v>35</v>
      </c>
    </row>
    <row r="2029" spans="1:13" x14ac:dyDescent="0.25">
      <c r="A2029" s="1">
        <v>41525</v>
      </c>
      <c r="B2029" s="40" t="s">
        <v>9</v>
      </c>
      <c r="C2029" s="40" t="s">
        <v>288</v>
      </c>
      <c r="D2029" s="40" t="s">
        <v>94</v>
      </c>
      <c r="E2029" s="40" t="s">
        <v>10</v>
      </c>
      <c r="F2029" s="40">
        <v>0.9</v>
      </c>
      <c r="G2029" s="40">
        <v>1</v>
      </c>
      <c r="H2029" s="40">
        <v>9</v>
      </c>
      <c r="I2029" s="40">
        <v>0.1</v>
      </c>
      <c r="L2029" s="40" t="str">
        <f>IF(LEFT(C2029,1)="[",MID(C2029,2,SEARCH("]",C2029)-2),IF(LEFT(C2029,1)="""",MID(C2029,2,SEARCH("""",C2029,2)-2),C2029))</f>
        <v>novo onix 2013 chevrolet</v>
      </c>
      <c r="M2029">
        <f>WEEKNUM(A2029,2)</f>
        <v>36</v>
      </c>
    </row>
    <row r="2030" spans="1:13" x14ac:dyDescent="0.25">
      <c r="A2030" s="1">
        <v>41535</v>
      </c>
      <c r="B2030" s="40" t="s">
        <v>9</v>
      </c>
      <c r="C2030" s="40" t="s">
        <v>288</v>
      </c>
      <c r="D2030" s="40" t="s">
        <v>94</v>
      </c>
      <c r="E2030" s="40" t="s">
        <v>10</v>
      </c>
      <c r="F2030" s="40">
        <v>0.9</v>
      </c>
      <c r="G2030" s="40">
        <v>1</v>
      </c>
      <c r="H2030" s="40">
        <v>9</v>
      </c>
      <c r="I2030" s="40">
        <v>0.3</v>
      </c>
      <c r="L2030" s="40" t="str">
        <f>IF(LEFT(C2030,1)="[",MID(C2030,2,SEARCH("]",C2030)-2),IF(LEFT(C2030,1)="""",MID(C2030,2,SEARCH("""",C2030,2)-2),C2030))</f>
        <v>novo onix 2013 chevrolet</v>
      </c>
      <c r="M2030">
        <f>WEEKNUM(A2030,2)</f>
        <v>38</v>
      </c>
    </row>
    <row r="2031" spans="1:13" x14ac:dyDescent="0.25">
      <c r="A2031" s="1">
        <v>41516</v>
      </c>
      <c r="B2031" s="40" t="s">
        <v>9</v>
      </c>
      <c r="C2031" s="40" t="s">
        <v>288</v>
      </c>
      <c r="D2031" s="40" t="s">
        <v>94</v>
      </c>
      <c r="E2031" s="40" t="s">
        <v>10</v>
      </c>
      <c r="F2031" s="40">
        <v>0.9</v>
      </c>
      <c r="G2031" s="40">
        <v>1</v>
      </c>
      <c r="H2031" s="40">
        <v>12</v>
      </c>
      <c r="I2031" s="40">
        <v>0.18</v>
      </c>
      <c r="L2031" s="40" t="str">
        <f>IF(LEFT(C2031,1)="[",MID(C2031,2,SEARCH("]",C2031)-2),IF(LEFT(C2031,1)="""",MID(C2031,2,SEARCH("""",C2031,2)-2),C2031))</f>
        <v>novo onix 2013 chevrolet</v>
      </c>
      <c r="M2031">
        <f>WEEKNUM(A2031,2)</f>
        <v>35</v>
      </c>
    </row>
    <row r="2032" spans="1:13" x14ac:dyDescent="0.25">
      <c r="A2032" s="1">
        <v>41523</v>
      </c>
      <c r="B2032" s="40" t="s">
        <v>9</v>
      </c>
      <c r="C2032" s="40" t="s">
        <v>288</v>
      </c>
      <c r="D2032" s="40" t="s">
        <v>94</v>
      </c>
      <c r="E2032" s="40" t="s">
        <v>10</v>
      </c>
      <c r="F2032" s="40">
        <v>0.9</v>
      </c>
      <c r="G2032" s="40">
        <v>1</v>
      </c>
      <c r="H2032" s="40">
        <v>11</v>
      </c>
      <c r="I2032" s="40">
        <v>0.33</v>
      </c>
      <c r="L2032" s="40" t="str">
        <f>IF(LEFT(C2032,1)="[",MID(C2032,2,SEARCH("]",C2032)-2),IF(LEFT(C2032,1)="""",MID(C2032,2,SEARCH("""",C2032,2)-2),C2032))</f>
        <v>novo onix 2013 chevrolet</v>
      </c>
      <c r="M2032">
        <f>WEEKNUM(A2032,2)</f>
        <v>36</v>
      </c>
    </row>
    <row r="2033" spans="1:13" x14ac:dyDescent="0.25">
      <c r="A2033" s="1">
        <v>41526</v>
      </c>
      <c r="B2033" s="40" t="s">
        <v>9</v>
      </c>
      <c r="C2033" s="40" t="s">
        <v>288</v>
      </c>
      <c r="D2033" s="40" t="s">
        <v>94</v>
      </c>
      <c r="E2033" s="40" t="s">
        <v>10</v>
      </c>
      <c r="F2033" s="40">
        <v>0.9</v>
      </c>
      <c r="G2033" s="40">
        <v>1</v>
      </c>
      <c r="H2033" s="40">
        <v>14</v>
      </c>
      <c r="I2033" s="40">
        <v>0.03</v>
      </c>
      <c r="L2033" s="40" t="str">
        <f>IF(LEFT(C2033,1)="[",MID(C2033,2,SEARCH("]",C2033)-2),IF(LEFT(C2033,1)="""",MID(C2033,2,SEARCH("""",C2033,2)-2),C2033))</f>
        <v>novo onix 2013 chevrolet</v>
      </c>
      <c r="M2033">
        <f>WEEKNUM(A2033,2)</f>
        <v>37</v>
      </c>
    </row>
    <row r="2034" spans="1:13" x14ac:dyDescent="0.25">
      <c r="A2034" s="1">
        <v>41528</v>
      </c>
      <c r="B2034" s="40" t="s">
        <v>9</v>
      </c>
      <c r="C2034" s="40" t="s">
        <v>288</v>
      </c>
      <c r="D2034" s="40" t="s">
        <v>94</v>
      </c>
      <c r="E2034" s="40" t="s">
        <v>10</v>
      </c>
      <c r="F2034" s="40">
        <v>0.9</v>
      </c>
      <c r="G2034" s="40">
        <v>5</v>
      </c>
      <c r="H2034" s="40">
        <v>11</v>
      </c>
      <c r="I2034" s="40">
        <v>0.83</v>
      </c>
      <c r="L2034" s="40" t="str">
        <f>IF(LEFT(C2034,1)="[",MID(C2034,2,SEARCH("]",C2034)-2),IF(LEFT(C2034,1)="""",MID(C2034,2,SEARCH("""",C2034,2)-2),C2034))</f>
        <v>novo onix 2013 chevrolet</v>
      </c>
      <c r="M2034">
        <f>WEEKNUM(A2034,2)</f>
        <v>37</v>
      </c>
    </row>
    <row r="2035" spans="1:13" x14ac:dyDescent="0.25">
      <c r="A2035" s="1">
        <v>41536</v>
      </c>
      <c r="B2035" s="40" t="s">
        <v>9</v>
      </c>
      <c r="C2035" s="40" t="s">
        <v>242</v>
      </c>
      <c r="D2035" s="40" t="s">
        <v>94</v>
      </c>
      <c r="E2035" s="40" t="s">
        <v>10</v>
      </c>
      <c r="F2035" s="40">
        <v>0.68</v>
      </c>
      <c r="G2035" s="40">
        <v>5</v>
      </c>
      <c r="H2035" s="40">
        <v>56</v>
      </c>
      <c r="I2035" s="40">
        <v>1.65</v>
      </c>
      <c r="L2035" s="40" t="str">
        <f>IF(LEFT(C2035,1)="[",MID(C2035,2,SEARCH("]",C2035)-2),IF(LEFT(C2035,1)="""",MID(C2035,2,SEARCH("""",C2035,2)-2),C2035))</f>
        <v>novo onix 2014</v>
      </c>
      <c r="M2035">
        <f>WEEKNUM(A2035,2)</f>
        <v>38</v>
      </c>
    </row>
    <row r="2036" spans="1:13" x14ac:dyDescent="0.25">
      <c r="A2036" s="1">
        <v>41525</v>
      </c>
      <c r="B2036" s="40" t="s">
        <v>9</v>
      </c>
      <c r="C2036" s="40" t="s">
        <v>242</v>
      </c>
      <c r="D2036" s="40" t="s">
        <v>94</v>
      </c>
      <c r="E2036" s="40" t="s">
        <v>10</v>
      </c>
      <c r="F2036" s="40">
        <v>0.68</v>
      </c>
      <c r="G2036" s="40">
        <v>17</v>
      </c>
      <c r="H2036" s="40">
        <v>101</v>
      </c>
      <c r="I2036" s="40">
        <v>5.5</v>
      </c>
      <c r="L2036" s="40" t="str">
        <f>IF(LEFT(C2036,1)="[",MID(C2036,2,SEARCH("]",C2036)-2),IF(LEFT(C2036,1)="""",MID(C2036,2,SEARCH("""",C2036,2)-2),C2036))</f>
        <v>novo onix 2014</v>
      </c>
      <c r="M2036">
        <f>WEEKNUM(A2036,2)</f>
        <v>36</v>
      </c>
    </row>
    <row r="2037" spans="1:13" x14ac:dyDescent="0.25">
      <c r="A2037" s="1">
        <v>41521</v>
      </c>
      <c r="B2037" s="40" t="s">
        <v>9</v>
      </c>
      <c r="C2037" s="40" t="s">
        <v>242</v>
      </c>
      <c r="D2037" s="40" t="s">
        <v>94</v>
      </c>
      <c r="E2037" s="40" t="s">
        <v>10</v>
      </c>
      <c r="F2037" s="40">
        <v>0.68</v>
      </c>
      <c r="G2037" s="40">
        <v>13</v>
      </c>
      <c r="H2037" s="40">
        <v>70</v>
      </c>
      <c r="I2037" s="40">
        <v>4.57</v>
      </c>
      <c r="L2037" s="40" t="str">
        <f>IF(LEFT(C2037,1)="[",MID(C2037,2,SEARCH("]",C2037)-2),IF(LEFT(C2037,1)="""",MID(C2037,2,SEARCH("""",C2037,2)-2),C2037))</f>
        <v>novo onix 2014</v>
      </c>
      <c r="M2037">
        <f>WEEKNUM(A2037,2)</f>
        <v>36</v>
      </c>
    </row>
    <row r="2038" spans="1:13" x14ac:dyDescent="0.25">
      <c r="A2038" s="1">
        <v>41533</v>
      </c>
      <c r="B2038" s="40" t="s">
        <v>9</v>
      </c>
      <c r="C2038" s="40" t="s">
        <v>242</v>
      </c>
      <c r="D2038" s="40" t="s">
        <v>94</v>
      </c>
      <c r="E2038" s="40" t="s">
        <v>10</v>
      </c>
      <c r="F2038" s="40">
        <v>0.68</v>
      </c>
      <c r="G2038" s="40">
        <v>9</v>
      </c>
      <c r="H2038" s="40">
        <v>89</v>
      </c>
      <c r="I2038" s="40">
        <v>3.47</v>
      </c>
      <c r="L2038" s="40" t="str">
        <f>IF(LEFT(C2038,1)="[",MID(C2038,2,SEARCH("]",C2038)-2),IF(LEFT(C2038,1)="""",MID(C2038,2,SEARCH("""",C2038,2)-2),C2038))</f>
        <v>novo onix 2014</v>
      </c>
      <c r="M2038">
        <f>WEEKNUM(A2038,2)</f>
        <v>38</v>
      </c>
    </row>
    <row r="2039" spans="1:13" x14ac:dyDescent="0.25">
      <c r="A2039" s="1">
        <v>41543</v>
      </c>
      <c r="B2039" s="40" t="s">
        <v>9</v>
      </c>
      <c r="C2039" s="40" t="s">
        <v>242</v>
      </c>
      <c r="D2039" s="40" t="s">
        <v>94</v>
      </c>
      <c r="E2039" s="40" t="s">
        <v>10</v>
      </c>
      <c r="F2039" s="40">
        <v>0.68</v>
      </c>
      <c r="G2039" s="40">
        <v>11</v>
      </c>
      <c r="H2039" s="40">
        <v>65</v>
      </c>
      <c r="I2039" s="40">
        <v>4.4000000000000004</v>
      </c>
      <c r="L2039" s="40" t="str">
        <f>IF(LEFT(C2039,1)="[",MID(C2039,2,SEARCH("]",C2039)-2),IF(LEFT(C2039,1)="""",MID(C2039,2,SEARCH("""",C2039,2)-2),C2039))</f>
        <v>novo onix 2014</v>
      </c>
      <c r="M2039">
        <f>WEEKNUM(A2039,2)</f>
        <v>39</v>
      </c>
    </row>
    <row r="2040" spans="1:13" x14ac:dyDescent="0.25">
      <c r="A2040" s="1">
        <v>41514</v>
      </c>
      <c r="B2040" s="40" t="s">
        <v>9</v>
      </c>
      <c r="C2040" s="40" t="s">
        <v>242</v>
      </c>
      <c r="D2040" s="40" t="s">
        <v>94</v>
      </c>
      <c r="E2040" s="40" t="s">
        <v>10</v>
      </c>
      <c r="F2040" s="40">
        <v>0.68</v>
      </c>
      <c r="G2040" s="40">
        <v>2</v>
      </c>
      <c r="H2040" s="40">
        <v>41</v>
      </c>
      <c r="I2040" s="40">
        <v>0.89</v>
      </c>
      <c r="L2040" s="40" t="str">
        <f>IF(LEFT(C2040,1)="[",MID(C2040,2,SEARCH("]",C2040)-2),IF(LEFT(C2040,1)="""",MID(C2040,2,SEARCH("""",C2040,2)-2),C2040))</f>
        <v>novo onix 2014</v>
      </c>
      <c r="M2040">
        <f>WEEKNUM(A2040,2)</f>
        <v>35</v>
      </c>
    </row>
    <row r="2041" spans="1:13" x14ac:dyDescent="0.25">
      <c r="A2041" s="1">
        <v>41524</v>
      </c>
      <c r="B2041" s="40" t="s">
        <v>9</v>
      </c>
      <c r="C2041" s="40" t="s">
        <v>242</v>
      </c>
      <c r="D2041" s="40" t="s">
        <v>94</v>
      </c>
      <c r="E2041" s="40" t="s">
        <v>10</v>
      </c>
      <c r="F2041" s="40">
        <v>0.68</v>
      </c>
      <c r="G2041" s="40">
        <v>9</v>
      </c>
      <c r="H2041" s="40">
        <v>58</v>
      </c>
      <c r="I2041" s="40">
        <v>3.17</v>
      </c>
      <c r="L2041" s="40" t="str">
        <f>IF(LEFT(C2041,1)="[",MID(C2041,2,SEARCH("]",C2041)-2),IF(LEFT(C2041,1)="""",MID(C2041,2,SEARCH("""",C2041,2)-2),C2041))</f>
        <v>novo onix 2014</v>
      </c>
      <c r="M2041">
        <f>WEEKNUM(A2041,2)</f>
        <v>36</v>
      </c>
    </row>
    <row r="2042" spans="1:13" x14ac:dyDescent="0.25">
      <c r="A2042" s="1">
        <v>41526</v>
      </c>
      <c r="B2042" s="40" t="s">
        <v>9</v>
      </c>
      <c r="C2042" s="40" t="s">
        <v>242</v>
      </c>
      <c r="D2042" s="40" t="s">
        <v>94</v>
      </c>
      <c r="E2042" s="40" t="s">
        <v>10</v>
      </c>
      <c r="F2042" s="40">
        <v>0.68</v>
      </c>
      <c r="G2042" s="40">
        <v>8</v>
      </c>
      <c r="H2042" s="40">
        <v>81</v>
      </c>
      <c r="I2042" s="40">
        <v>2.6</v>
      </c>
      <c r="L2042" s="40" t="str">
        <f>IF(LEFT(C2042,1)="[",MID(C2042,2,SEARCH("]",C2042)-2),IF(LEFT(C2042,1)="""",MID(C2042,2,SEARCH("""",C2042,2)-2),C2042))</f>
        <v>novo onix 2014</v>
      </c>
      <c r="M2042">
        <f>WEEKNUM(A2042,2)</f>
        <v>37</v>
      </c>
    </row>
    <row r="2043" spans="1:13" x14ac:dyDescent="0.25">
      <c r="A2043" s="1">
        <v>41544</v>
      </c>
      <c r="B2043" s="40" t="s">
        <v>9</v>
      </c>
      <c r="C2043" s="40" t="s">
        <v>242</v>
      </c>
      <c r="D2043" s="40" t="s">
        <v>94</v>
      </c>
      <c r="E2043" s="40" t="s">
        <v>10</v>
      </c>
      <c r="F2043" s="40">
        <v>0.68</v>
      </c>
      <c r="G2043" s="40">
        <v>8</v>
      </c>
      <c r="H2043" s="40">
        <v>54</v>
      </c>
      <c r="I2043" s="40">
        <v>2.96</v>
      </c>
      <c r="L2043" s="40" t="str">
        <f>IF(LEFT(C2043,1)="[",MID(C2043,2,SEARCH("]",C2043)-2),IF(LEFT(C2043,1)="""",MID(C2043,2,SEARCH("""",C2043,2)-2),C2043))</f>
        <v>novo onix 2014</v>
      </c>
      <c r="M2043">
        <f>WEEKNUM(A2043,2)</f>
        <v>39</v>
      </c>
    </row>
    <row r="2044" spans="1:13" x14ac:dyDescent="0.25">
      <c r="A2044" s="1">
        <v>41531</v>
      </c>
      <c r="B2044" s="40" t="s">
        <v>9</v>
      </c>
      <c r="C2044" s="40" t="s">
        <v>242</v>
      </c>
      <c r="D2044" s="40" t="s">
        <v>94</v>
      </c>
      <c r="E2044" s="40" t="s">
        <v>10</v>
      </c>
      <c r="F2044" s="40">
        <v>0.68</v>
      </c>
      <c r="G2044" s="40">
        <v>5</v>
      </c>
      <c r="H2044" s="40">
        <v>71</v>
      </c>
      <c r="I2044" s="40">
        <v>2.12</v>
      </c>
      <c r="L2044" s="40" t="str">
        <f>IF(LEFT(C2044,1)="[",MID(C2044,2,SEARCH("]",C2044)-2),IF(LEFT(C2044,1)="""",MID(C2044,2,SEARCH("""",C2044,2)-2),C2044))</f>
        <v>novo onix 2014</v>
      </c>
      <c r="M2044">
        <f>WEEKNUM(A2044,2)</f>
        <v>37</v>
      </c>
    </row>
    <row r="2045" spans="1:13" x14ac:dyDescent="0.25">
      <c r="A2045" s="1">
        <v>41519</v>
      </c>
      <c r="B2045" s="40" t="s">
        <v>9</v>
      </c>
      <c r="C2045" s="40" t="s">
        <v>242</v>
      </c>
      <c r="D2045" s="40" t="s">
        <v>94</v>
      </c>
      <c r="E2045" s="40" t="s">
        <v>10</v>
      </c>
      <c r="F2045" s="40">
        <v>0.68</v>
      </c>
      <c r="G2045" s="40">
        <v>13</v>
      </c>
      <c r="H2045" s="40">
        <v>87</v>
      </c>
      <c r="I2045" s="40">
        <v>4.8899999999999997</v>
      </c>
      <c r="L2045" s="40" t="str">
        <f>IF(LEFT(C2045,1)="[",MID(C2045,2,SEARCH("]",C2045)-2),IF(LEFT(C2045,1)="""",MID(C2045,2,SEARCH("""",C2045,2)-2),C2045))</f>
        <v>novo onix 2014</v>
      </c>
      <c r="M2045">
        <f>WEEKNUM(A2045,2)</f>
        <v>36</v>
      </c>
    </row>
    <row r="2046" spans="1:13" x14ac:dyDescent="0.25">
      <c r="A2046" s="1">
        <v>41535</v>
      </c>
      <c r="B2046" s="40" t="s">
        <v>9</v>
      </c>
      <c r="C2046" s="40" t="s">
        <v>242</v>
      </c>
      <c r="D2046" s="40" t="s">
        <v>94</v>
      </c>
      <c r="E2046" s="40" t="s">
        <v>10</v>
      </c>
      <c r="F2046" s="40">
        <v>0.68</v>
      </c>
      <c r="G2046" s="40">
        <v>8</v>
      </c>
      <c r="H2046" s="40">
        <v>59</v>
      </c>
      <c r="I2046" s="40">
        <v>2.31</v>
      </c>
      <c r="L2046" s="40" t="str">
        <f>IF(LEFT(C2046,1)="[",MID(C2046,2,SEARCH("]",C2046)-2),IF(LEFT(C2046,1)="""",MID(C2046,2,SEARCH("""",C2046,2)-2),C2046))</f>
        <v>novo onix 2014</v>
      </c>
      <c r="M2046">
        <f>WEEKNUM(A2046,2)</f>
        <v>38</v>
      </c>
    </row>
    <row r="2047" spans="1:13" x14ac:dyDescent="0.25">
      <c r="A2047" s="1">
        <v>41516</v>
      </c>
      <c r="B2047" s="40" t="s">
        <v>9</v>
      </c>
      <c r="C2047" s="40" t="s">
        <v>242</v>
      </c>
      <c r="D2047" s="40" t="s">
        <v>94</v>
      </c>
      <c r="E2047" s="40" t="s">
        <v>10</v>
      </c>
      <c r="F2047" s="40">
        <v>0.68</v>
      </c>
      <c r="G2047" s="40">
        <v>12</v>
      </c>
      <c r="H2047" s="40">
        <v>54</v>
      </c>
      <c r="I2047" s="40">
        <v>4.4000000000000004</v>
      </c>
      <c r="L2047" s="40" t="str">
        <f>IF(LEFT(C2047,1)="[",MID(C2047,2,SEARCH("]",C2047)-2),IF(LEFT(C2047,1)="""",MID(C2047,2,SEARCH("""",C2047,2)-2),C2047))</f>
        <v>novo onix 2014</v>
      </c>
      <c r="M2047">
        <f>WEEKNUM(A2047,2)</f>
        <v>35</v>
      </c>
    </row>
    <row r="2048" spans="1:13" x14ac:dyDescent="0.25">
      <c r="A2048" s="1">
        <v>41518</v>
      </c>
      <c r="B2048" s="40" t="s">
        <v>9</v>
      </c>
      <c r="C2048" s="40" t="s">
        <v>242</v>
      </c>
      <c r="D2048" s="40" t="s">
        <v>94</v>
      </c>
      <c r="E2048" s="40" t="s">
        <v>10</v>
      </c>
      <c r="F2048" s="40">
        <v>0.68</v>
      </c>
      <c r="G2048" s="40">
        <v>8</v>
      </c>
      <c r="H2048" s="40">
        <v>66</v>
      </c>
      <c r="I2048" s="40">
        <v>2.96</v>
      </c>
      <c r="L2048" s="40" t="str">
        <f>IF(LEFT(C2048,1)="[",MID(C2048,2,SEARCH("]",C2048)-2),IF(LEFT(C2048,1)="""",MID(C2048,2,SEARCH("""",C2048,2)-2),C2048))</f>
        <v>novo onix 2014</v>
      </c>
      <c r="M2048">
        <f>WEEKNUM(A2048,2)</f>
        <v>35</v>
      </c>
    </row>
    <row r="2049" spans="1:13" x14ac:dyDescent="0.25">
      <c r="A2049" s="1">
        <v>41538</v>
      </c>
      <c r="B2049" s="40" t="s">
        <v>9</v>
      </c>
      <c r="C2049" s="40" t="s">
        <v>242</v>
      </c>
      <c r="D2049" s="40" t="s">
        <v>94</v>
      </c>
      <c r="E2049" s="40" t="s">
        <v>10</v>
      </c>
      <c r="F2049" s="40">
        <v>0.68</v>
      </c>
      <c r="G2049" s="40">
        <v>7</v>
      </c>
      <c r="H2049" s="40">
        <v>78</v>
      </c>
      <c r="I2049" s="40">
        <v>2.86</v>
      </c>
      <c r="L2049" s="40" t="str">
        <f>IF(LEFT(C2049,1)="[",MID(C2049,2,SEARCH("]",C2049)-2),IF(LEFT(C2049,1)="""",MID(C2049,2,SEARCH("""",C2049,2)-2),C2049))</f>
        <v>novo onix 2014</v>
      </c>
      <c r="M2049">
        <f>WEEKNUM(A2049,2)</f>
        <v>38</v>
      </c>
    </row>
    <row r="2050" spans="1:13" x14ac:dyDescent="0.25">
      <c r="A2050" s="1">
        <v>41532</v>
      </c>
      <c r="B2050" s="40" t="s">
        <v>9</v>
      </c>
      <c r="C2050" s="40" t="s">
        <v>242</v>
      </c>
      <c r="D2050" s="40" t="s">
        <v>94</v>
      </c>
      <c r="E2050" s="40" t="s">
        <v>10</v>
      </c>
      <c r="F2050" s="40">
        <v>0.68</v>
      </c>
      <c r="G2050" s="40">
        <v>10</v>
      </c>
      <c r="H2050" s="40">
        <v>71</v>
      </c>
      <c r="I2050" s="40">
        <v>3.83</v>
      </c>
      <c r="L2050" s="40" t="str">
        <f>IF(LEFT(C2050,1)="[",MID(C2050,2,SEARCH("]",C2050)-2),IF(LEFT(C2050,1)="""",MID(C2050,2,SEARCH("""",C2050,2)-2),C2050))</f>
        <v>novo onix 2014</v>
      </c>
      <c r="M2050">
        <f>WEEKNUM(A2050,2)</f>
        <v>37</v>
      </c>
    </row>
    <row r="2051" spans="1:13" x14ac:dyDescent="0.25">
      <c r="A2051" s="1">
        <v>41529</v>
      </c>
      <c r="B2051" s="40" t="s">
        <v>9</v>
      </c>
      <c r="C2051" s="40" t="s">
        <v>242</v>
      </c>
      <c r="D2051" s="40" t="s">
        <v>94</v>
      </c>
      <c r="E2051" s="40" t="s">
        <v>10</v>
      </c>
      <c r="F2051" s="40">
        <v>0.68</v>
      </c>
      <c r="G2051" s="40">
        <v>10</v>
      </c>
      <c r="H2051" s="40">
        <v>70</v>
      </c>
      <c r="I2051" s="40">
        <v>2.76</v>
      </c>
      <c r="L2051" s="40" t="str">
        <f>IF(LEFT(C2051,1)="[",MID(C2051,2,SEARCH("]",C2051)-2),IF(LEFT(C2051,1)="""",MID(C2051,2,SEARCH("""",C2051,2)-2),C2051))</f>
        <v>novo onix 2014</v>
      </c>
      <c r="M2051">
        <f>WEEKNUM(A2051,2)</f>
        <v>37</v>
      </c>
    </row>
    <row r="2052" spans="1:13" x14ac:dyDescent="0.25">
      <c r="A2052" s="1">
        <v>41546</v>
      </c>
      <c r="B2052" s="40" t="s">
        <v>9</v>
      </c>
      <c r="C2052" s="40" t="s">
        <v>242</v>
      </c>
      <c r="D2052" s="40" t="s">
        <v>94</v>
      </c>
      <c r="E2052" s="40" t="s">
        <v>10</v>
      </c>
      <c r="F2052" s="40">
        <v>0.68</v>
      </c>
      <c r="G2052" s="40">
        <v>7</v>
      </c>
      <c r="H2052" s="40">
        <v>62</v>
      </c>
      <c r="I2052" s="40">
        <v>2.63</v>
      </c>
      <c r="L2052" s="40" t="str">
        <f>IF(LEFT(C2052,1)="[",MID(C2052,2,SEARCH("]",C2052)-2),IF(LEFT(C2052,1)="""",MID(C2052,2,SEARCH("""",C2052,2)-2),C2052))</f>
        <v>novo onix 2014</v>
      </c>
      <c r="M2052">
        <f>WEEKNUM(A2052,2)</f>
        <v>39</v>
      </c>
    </row>
    <row r="2053" spans="1:13" x14ac:dyDescent="0.25">
      <c r="A2053" s="1">
        <v>41527</v>
      </c>
      <c r="B2053" s="40" t="s">
        <v>9</v>
      </c>
      <c r="C2053" s="40" t="s">
        <v>242</v>
      </c>
      <c r="D2053" s="40" t="s">
        <v>94</v>
      </c>
      <c r="E2053" s="40" t="s">
        <v>10</v>
      </c>
      <c r="F2053" s="40">
        <v>0.68</v>
      </c>
      <c r="G2053" s="40">
        <v>9</v>
      </c>
      <c r="H2053" s="40">
        <v>90</v>
      </c>
      <c r="I2053" s="40">
        <v>3.99</v>
      </c>
      <c r="L2053" s="40" t="str">
        <f>IF(LEFT(C2053,1)="[",MID(C2053,2,SEARCH("]",C2053)-2),IF(LEFT(C2053,1)="""",MID(C2053,2,SEARCH("""",C2053,2)-2),C2053))</f>
        <v>novo onix 2014</v>
      </c>
      <c r="M2053">
        <f>WEEKNUM(A2053,2)</f>
        <v>37</v>
      </c>
    </row>
    <row r="2054" spans="1:13" x14ac:dyDescent="0.25">
      <c r="A2054" s="1">
        <v>41530</v>
      </c>
      <c r="B2054" s="40" t="s">
        <v>9</v>
      </c>
      <c r="C2054" s="40" t="s">
        <v>242</v>
      </c>
      <c r="D2054" s="40" t="s">
        <v>94</v>
      </c>
      <c r="E2054" s="40" t="s">
        <v>10</v>
      </c>
      <c r="F2054" s="40">
        <v>0.68</v>
      </c>
      <c r="G2054" s="40">
        <v>8</v>
      </c>
      <c r="H2054" s="40">
        <v>67</v>
      </c>
      <c r="I2054" s="40">
        <v>2.2799999999999998</v>
      </c>
      <c r="L2054" s="40" t="str">
        <f>IF(LEFT(C2054,1)="[",MID(C2054,2,SEARCH("]",C2054)-2),IF(LEFT(C2054,1)="""",MID(C2054,2,SEARCH("""",C2054,2)-2),C2054))</f>
        <v>novo onix 2014</v>
      </c>
      <c r="M2054">
        <f>WEEKNUM(A2054,2)</f>
        <v>37</v>
      </c>
    </row>
    <row r="2055" spans="1:13" x14ac:dyDescent="0.25">
      <c r="A2055" s="1">
        <v>41539</v>
      </c>
      <c r="B2055" s="40" t="s">
        <v>9</v>
      </c>
      <c r="C2055" s="40" t="s">
        <v>242</v>
      </c>
      <c r="D2055" s="40" t="s">
        <v>94</v>
      </c>
      <c r="E2055" s="40" t="s">
        <v>10</v>
      </c>
      <c r="F2055" s="40">
        <v>0.68</v>
      </c>
      <c r="G2055" s="40">
        <v>10</v>
      </c>
      <c r="H2055" s="40">
        <v>58</v>
      </c>
      <c r="I2055" s="40">
        <v>3.04</v>
      </c>
      <c r="L2055" s="40" t="str">
        <f>IF(LEFT(C2055,1)="[",MID(C2055,2,SEARCH("]",C2055)-2),IF(LEFT(C2055,1)="""",MID(C2055,2,SEARCH("""",C2055,2)-2),C2055))</f>
        <v>novo onix 2014</v>
      </c>
      <c r="M2055">
        <f>WEEKNUM(A2055,2)</f>
        <v>38</v>
      </c>
    </row>
    <row r="2056" spans="1:13" x14ac:dyDescent="0.25">
      <c r="A2056" s="1">
        <v>41540</v>
      </c>
      <c r="B2056" s="40" t="s">
        <v>9</v>
      </c>
      <c r="C2056" s="40" t="s">
        <v>242</v>
      </c>
      <c r="D2056" s="40" t="s">
        <v>94</v>
      </c>
      <c r="E2056" s="40" t="s">
        <v>10</v>
      </c>
      <c r="F2056" s="40">
        <v>0.68</v>
      </c>
      <c r="G2056" s="40">
        <v>11</v>
      </c>
      <c r="H2056" s="40">
        <v>70</v>
      </c>
      <c r="I2056" s="40">
        <v>4.21</v>
      </c>
      <c r="L2056" s="40" t="str">
        <f>IF(LEFT(C2056,1)="[",MID(C2056,2,SEARCH("]",C2056)-2),IF(LEFT(C2056,1)="""",MID(C2056,2,SEARCH("""",C2056,2)-2),C2056))</f>
        <v>novo onix 2014</v>
      </c>
      <c r="M2056">
        <f>WEEKNUM(A2056,2)</f>
        <v>39</v>
      </c>
    </row>
    <row r="2057" spans="1:13" x14ac:dyDescent="0.25">
      <c r="A2057" s="1">
        <v>41542</v>
      </c>
      <c r="B2057" s="40" t="s">
        <v>9</v>
      </c>
      <c r="C2057" s="40" t="s">
        <v>242</v>
      </c>
      <c r="D2057" s="40" t="s">
        <v>94</v>
      </c>
      <c r="E2057" s="40" t="s">
        <v>10</v>
      </c>
      <c r="F2057" s="40">
        <v>0.68</v>
      </c>
      <c r="G2057" s="40">
        <v>4</v>
      </c>
      <c r="H2057" s="40">
        <v>46</v>
      </c>
      <c r="I2057" s="40">
        <v>1.53</v>
      </c>
      <c r="L2057" s="40" t="str">
        <f>IF(LEFT(C2057,1)="[",MID(C2057,2,SEARCH("]",C2057)-2),IF(LEFT(C2057,1)="""",MID(C2057,2,SEARCH("""",C2057,2)-2),C2057))</f>
        <v>novo onix 2014</v>
      </c>
      <c r="M2057">
        <f>WEEKNUM(A2057,2)</f>
        <v>39</v>
      </c>
    </row>
    <row r="2058" spans="1:13" x14ac:dyDescent="0.25">
      <c r="A2058" s="1">
        <v>41523</v>
      </c>
      <c r="B2058" s="40" t="s">
        <v>9</v>
      </c>
      <c r="C2058" s="40" t="s">
        <v>242</v>
      </c>
      <c r="D2058" s="40" t="s">
        <v>94</v>
      </c>
      <c r="E2058" s="40" t="s">
        <v>10</v>
      </c>
      <c r="F2058" s="40">
        <v>0.68</v>
      </c>
      <c r="G2058" s="40">
        <v>7</v>
      </c>
      <c r="H2058" s="40">
        <v>75</v>
      </c>
      <c r="I2058" s="40">
        <v>2.9</v>
      </c>
      <c r="L2058" s="40" t="str">
        <f>IF(LEFT(C2058,1)="[",MID(C2058,2,SEARCH("]",C2058)-2),IF(LEFT(C2058,1)="""",MID(C2058,2,SEARCH("""",C2058,2)-2),C2058))</f>
        <v>novo onix 2014</v>
      </c>
      <c r="M2058">
        <f>WEEKNUM(A2058,2)</f>
        <v>36</v>
      </c>
    </row>
    <row r="2059" spans="1:13" x14ac:dyDescent="0.25">
      <c r="A2059" s="1">
        <v>41522</v>
      </c>
      <c r="B2059" s="40" t="s">
        <v>9</v>
      </c>
      <c r="C2059" s="40" t="s">
        <v>242</v>
      </c>
      <c r="D2059" s="40" t="s">
        <v>94</v>
      </c>
      <c r="E2059" s="40" t="s">
        <v>10</v>
      </c>
      <c r="F2059" s="40">
        <v>0.68</v>
      </c>
      <c r="G2059" s="40">
        <v>8</v>
      </c>
      <c r="H2059" s="40">
        <v>78</v>
      </c>
      <c r="I2059" s="40">
        <v>2.7</v>
      </c>
      <c r="L2059" s="40" t="str">
        <f>IF(LEFT(C2059,1)="[",MID(C2059,2,SEARCH("]",C2059)-2),IF(LEFT(C2059,1)="""",MID(C2059,2,SEARCH("""",C2059,2)-2),C2059))</f>
        <v>novo onix 2014</v>
      </c>
      <c r="M2059">
        <f>WEEKNUM(A2059,2)</f>
        <v>36</v>
      </c>
    </row>
    <row r="2060" spans="1:13" x14ac:dyDescent="0.25">
      <c r="A2060" s="1">
        <v>41534</v>
      </c>
      <c r="B2060" s="40" t="s">
        <v>9</v>
      </c>
      <c r="C2060" s="40" t="s">
        <v>242</v>
      </c>
      <c r="D2060" s="40" t="s">
        <v>94</v>
      </c>
      <c r="E2060" s="40" t="s">
        <v>10</v>
      </c>
      <c r="F2060" s="40">
        <v>0.68</v>
      </c>
      <c r="G2060" s="40">
        <v>9</v>
      </c>
      <c r="H2060" s="40">
        <v>62</v>
      </c>
      <c r="I2060" s="40">
        <v>3.79</v>
      </c>
      <c r="L2060" s="40" t="str">
        <f>IF(LEFT(C2060,1)="[",MID(C2060,2,SEARCH("]",C2060)-2),IF(LEFT(C2060,1)="""",MID(C2060,2,SEARCH("""",C2060,2)-2),C2060))</f>
        <v>novo onix 2014</v>
      </c>
      <c r="M2060">
        <f>WEEKNUM(A2060,2)</f>
        <v>38</v>
      </c>
    </row>
    <row r="2061" spans="1:13" x14ac:dyDescent="0.25">
      <c r="A2061" s="1">
        <v>41515</v>
      </c>
      <c r="B2061" s="40" t="s">
        <v>9</v>
      </c>
      <c r="C2061" s="40" t="s">
        <v>242</v>
      </c>
      <c r="D2061" s="40" t="s">
        <v>94</v>
      </c>
      <c r="E2061" s="40" t="s">
        <v>10</v>
      </c>
      <c r="F2061" s="40">
        <v>0.68</v>
      </c>
      <c r="G2061" s="40">
        <v>5</v>
      </c>
      <c r="H2061" s="40">
        <v>44</v>
      </c>
      <c r="I2061" s="40">
        <v>2.25</v>
      </c>
      <c r="L2061" s="40" t="str">
        <f>IF(LEFT(C2061,1)="[",MID(C2061,2,SEARCH("]",C2061)-2),IF(LEFT(C2061,1)="""",MID(C2061,2,SEARCH("""",C2061,2)-2),C2061))</f>
        <v>novo onix 2014</v>
      </c>
      <c r="M2061">
        <f>WEEKNUM(A2061,2)</f>
        <v>35</v>
      </c>
    </row>
    <row r="2062" spans="1:13" x14ac:dyDescent="0.25">
      <c r="A2062" s="1">
        <v>41528</v>
      </c>
      <c r="B2062" s="40" t="s">
        <v>9</v>
      </c>
      <c r="C2062" s="40" t="s">
        <v>242</v>
      </c>
      <c r="D2062" s="40" t="s">
        <v>94</v>
      </c>
      <c r="E2062" s="40" t="s">
        <v>10</v>
      </c>
      <c r="F2062" s="40">
        <v>0.68</v>
      </c>
      <c r="G2062" s="40">
        <v>9</v>
      </c>
      <c r="H2062" s="40">
        <v>60</v>
      </c>
      <c r="I2062" s="40">
        <v>3.65</v>
      </c>
      <c r="L2062" s="40" t="str">
        <f>IF(LEFT(C2062,1)="[",MID(C2062,2,SEARCH("]",C2062)-2),IF(LEFT(C2062,1)="""",MID(C2062,2,SEARCH("""",C2062,2)-2),C2062))</f>
        <v>novo onix 2014</v>
      </c>
      <c r="M2062">
        <f>WEEKNUM(A2062,2)</f>
        <v>37</v>
      </c>
    </row>
    <row r="2063" spans="1:13" x14ac:dyDescent="0.25">
      <c r="A2063" s="1">
        <v>41541</v>
      </c>
      <c r="B2063" s="40" t="s">
        <v>9</v>
      </c>
      <c r="C2063" s="40" t="s">
        <v>242</v>
      </c>
      <c r="D2063" s="40" t="s">
        <v>94</v>
      </c>
      <c r="E2063" s="40" t="s">
        <v>10</v>
      </c>
      <c r="F2063" s="40">
        <v>0.68</v>
      </c>
      <c r="G2063" s="40">
        <v>10</v>
      </c>
      <c r="H2063" s="40">
        <v>64</v>
      </c>
      <c r="I2063" s="40">
        <v>3.86</v>
      </c>
      <c r="L2063" s="40" t="str">
        <f>IF(LEFT(C2063,1)="[",MID(C2063,2,SEARCH("]",C2063)-2),IF(LEFT(C2063,1)="""",MID(C2063,2,SEARCH("""",C2063,2)-2),C2063))</f>
        <v>novo onix 2014</v>
      </c>
      <c r="M2063">
        <f>WEEKNUM(A2063,2)</f>
        <v>39</v>
      </c>
    </row>
    <row r="2064" spans="1:13" x14ac:dyDescent="0.25">
      <c r="A2064" s="1">
        <v>41517</v>
      </c>
      <c r="B2064" s="40" t="s">
        <v>9</v>
      </c>
      <c r="C2064" s="40" t="s">
        <v>242</v>
      </c>
      <c r="D2064" s="40" t="s">
        <v>94</v>
      </c>
      <c r="E2064" s="40" t="s">
        <v>10</v>
      </c>
      <c r="F2064" s="40">
        <v>0.68</v>
      </c>
      <c r="G2064" s="40">
        <v>5</v>
      </c>
      <c r="H2064" s="40">
        <v>64</v>
      </c>
      <c r="I2064" s="40">
        <v>2.11</v>
      </c>
      <c r="L2064" s="40" t="str">
        <f>IF(LEFT(C2064,1)="[",MID(C2064,2,SEARCH("]",C2064)-2),IF(LEFT(C2064,1)="""",MID(C2064,2,SEARCH("""",C2064,2)-2),C2064))</f>
        <v>novo onix 2014</v>
      </c>
      <c r="M2064">
        <f>WEEKNUM(A2064,2)</f>
        <v>35</v>
      </c>
    </row>
    <row r="2065" spans="1:13" x14ac:dyDescent="0.25">
      <c r="A2065" s="1">
        <v>41520</v>
      </c>
      <c r="B2065" s="40" t="s">
        <v>9</v>
      </c>
      <c r="C2065" s="40" t="s">
        <v>242</v>
      </c>
      <c r="D2065" s="40" t="s">
        <v>94</v>
      </c>
      <c r="E2065" s="40" t="s">
        <v>10</v>
      </c>
      <c r="F2065" s="40">
        <v>0.68</v>
      </c>
      <c r="G2065" s="40">
        <v>6</v>
      </c>
      <c r="H2065" s="40">
        <v>87</v>
      </c>
      <c r="I2065" s="40">
        <v>1.8</v>
      </c>
      <c r="L2065" s="40" t="str">
        <f>IF(LEFT(C2065,1)="[",MID(C2065,2,SEARCH("]",C2065)-2),IF(LEFT(C2065,1)="""",MID(C2065,2,SEARCH("""",C2065,2)-2),C2065))</f>
        <v>novo onix 2014</v>
      </c>
      <c r="M2065">
        <f>WEEKNUM(A2065,2)</f>
        <v>36</v>
      </c>
    </row>
    <row r="2066" spans="1:13" x14ac:dyDescent="0.25">
      <c r="A2066" s="1">
        <v>41537</v>
      </c>
      <c r="B2066" s="40" t="s">
        <v>9</v>
      </c>
      <c r="C2066" s="40" t="s">
        <v>242</v>
      </c>
      <c r="D2066" s="40" t="s">
        <v>94</v>
      </c>
      <c r="E2066" s="40" t="s">
        <v>10</v>
      </c>
      <c r="F2066" s="40">
        <v>0.68</v>
      </c>
      <c r="G2066" s="40">
        <v>11</v>
      </c>
      <c r="H2066" s="40">
        <v>72</v>
      </c>
      <c r="I2066" s="40">
        <v>3.76</v>
      </c>
      <c r="L2066" s="40" t="str">
        <f>IF(LEFT(C2066,1)="[",MID(C2066,2,SEARCH("]",C2066)-2),IF(LEFT(C2066,1)="""",MID(C2066,2,SEARCH("""",C2066,2)-2),C2066))</f>
        <v>novo onix 2014</v>
      </c>
      <c r="M2066">
        <f>WEEKNUM(A2066,2)</f>
        <v>38</v>
      </c>
    </row>
    <row r="2067" spans="1:13" x14ac:dyDescent="0.25">
      <c r="A2067" s="1">
        <v>41545</v>
      </c>
      <c r="B2067" s="40" t="s">
        <v>9</v>
      </c>
      <c r="C2067" s="40" t="s">
        <v>242</v>
      </c>
      <c r="D2067" s="40" t="s">
        <v>94</v>
      </c>
      <c r="E2067" s="40" t="s">
        <v>10</v>
      </c>
      <c r="F2067" s="40">
        <v>0.68</v>
      </c>
      <c r="G2067" s="40">
        <v>8</v>
      </c>
      <c r="H2067" s="40">
        <v>65</v>
      </c>
      <c r="I2067" s="40">
        <v>3.38</v>
      </c>
      <c r="L2067" s="40" t="str">
        <f>IF(LEFT(C2067,1)="[",MID(C2067,2,SEARCH("]",C2067)-2),IF(LEFT(C2067,1)="""",MID(C2067,2,SEARCH("""",C2067,2)-2),C2067))</f>
        <v>novo onix 2014</v>
      </c>
      <c r="M2067">
        <f>WEEKNUM(A2067,2)</f>
        <v>39</v>
      </c>
    </row>
    <row r="2068" spans="1:13" x14ac:dyDescent="0.25">
      <c r="A2068" s="1">
        <v>41531</v>
      </c>
      <c r="B2068" s="40" t="s">
        <v>9</v>
      </c>
      <c r="C2068" s="40" t="s">
        <v>225</v>
      </c>
      <c r="D2068" s="40" t="s">
        <v>108</v>
      </c>
      <c r="E2068" s="40" t="s">
        <v>10</v>
      </c>
      <c r="F2068" s="40">
        <v>0.8</v>
      </c>
      <c r="G2068" s="40">
        <v>0</v>
      </c>
      <c r="H2068" s="40">
        <v>0</v>
      </c>
      <c r="I2068" s="40">
        <v>0</v>
      </c>
      <c r="L2068" s="40" t="str">
        <f>IF(LEFT(C2068,1)="[",MID(C2068,2,SEARCH("]",C2068)-2),IF(LEFT(C2068,1)="""",MID(C2068,2,SEARCH("""",C2068,2)-2),C2068))</f>
        <v>novo onix 2014 1.0</v>
      </c>
      <c r="M2068">
        <f>WEEKNUM(A2068,2)</f>
        <v>37</v>
      </c>
    </row>
    <row r="2069" spans="1:13" x14ac:dyDescent="0.25">
      <c r="A2069" s="1">
        <v>41523</v>
      </c>
      <c r="B2069" s="40" t="s">
        <v>9</v>
      </c>
      <c r="C2069" s="40" t="s">
        <v>225</v>
      </c>
      <c r="D2069" s="40" t="s">
        <v>108</v>
      </c>
      <c r="E2069" s="40" t="s">
        <v>10</v>
      </c>
      <c r="F2069" s="40">
        <v>0.8</v>
      </c>
      <c r="G2069" s="40">
        <v>0</v>
      </c>
      <c r="H2069" s="40">
        <v>1</v>
      </c>
      <c r="I2069" s="40">
        <v>0</v>
      </c>
      <c r="L2069" s="40" t="str">
        <f>IF(LEFT(C2069,1)="[",MID(C2069,2,SEARCH("]",C2069)-2),IF(LEFT(C2069,1)="""",MID(C2069,2,SEARCH("""",C2069,2)-2),C2069))</f>
        <v>novo onix 2014 1.0</v>
      </c>
      <c r="M2069">
        <f>WEEKNUM(A2069,2)</f>
        <v>36</v>
      </c>
    </row>
    <row r="2070" spans="1:13" x14ac:dyDescent="0.25">
      <c r="A2070" s="1">
        <v>41545</v>
      </c>
      <c r="B2070" s="40" t="s">
        <v>9</v>
      </c>
      <c r="C2070" s="40" t="s">
        <v>225</v>
      </c>
      <c r="D2070" s="40" t="s">
        <v>108</v>
      </c>
      <c r="E2070" s="40" t="s">
        <v>10</v>
      </c>
      <c r="F2070" s="40">
        <v>0.8</v>
      </c>
      <c r="G2070" s="40">
        <v>1</v>
      </c>
      <c r="H2070" s="40">
        <v>1</v>
      </c>
      <c r="I2070" s="40">
        <v>0.64</v>
      </c>
      <c r="L2070" s="40" t="str">
        <f>IF(LEFT(C2070,1)="[",MID(C2070,2,SEARCH("]",C2070)-2),IF(LEFT(C2070,1)="""",MID(C2070,2,SEARCH("""",C2070,2)-2),C2070))</f>
        <v>novo onix 2014 1.0</v>
      </c>
      <c r="M2070">
        <f>WEEKNUM(A2070,2)</f>
        <v>39</v>
      </c>
    </row>
    <row r="2071" spans="1:13" x14ac:dyDescent="0.25">
      <c r="A2071" s="1">
        <v>41528</v>
      </c>
      <c r="B2071" s="40" t="s">
        <v>9</v>
      </c>
      <c r="C2071" s="40" t="s">
        <v>225</v>
      </c>
      <c r="D2071" s="40" t="s">
        <v>108</v>
      </c>
      <c r="E2071" s="40" t="s">
        <v>10</v>
      </c>
      <c r="F2071" s="40">
        <v>0.8</v>
      </c>
      <c r="G2071" s="40">
        <v>0</v>
      </c>
      <c r="H2071" s="40">
        <v>1</v>
      </c>
      <c r="I2071" s="40">
        <v>0</v>
      </c>
      <c r="L2071" s="40" t="str">
        <f>IF(LEFT(C2071,1)="[",MID(C2071,2,SEARCH("]",C2071)-2),IF(LEFT(C2071,1)="""",MID(C2071,2,SEARCH("""",C2071,2)-2),C2071))</f>
        <v>novo onix 2014 1.0</v>
      </c>
      <c r="M2071">
        <f>WEEKNUM(A2071,2)</f>
        <v>37</v>
      </c>
    </row>
    <row r="2072" spans="1:13" x14ac:dyDescent="0.25">
      <c r="A2072" s="1">
        <v>41535</v>
      </c>
      <c r="B2072" s="40" t="s">
        <v>9</v>
      </c>
      <c r="C2072" s="40" t="s">
        <v>225</v>
      </c>
      <c r="D2072" s="40" t="s">
        <v>108</v>
      </c>
      <c r="E2072" s="40" t="s">
        <v>10</v>
      </c>
      <c r="F2072" s="40">
        <v>0.8</v>
      </c>
      <c r="G2072" s="40">
        <v>0</v>
      </c>
      <c r="H2072" s="40">
        <v>1</v>
      </c>
      <c r="I2072" s="40">
        <v>0</v>
      </c>
      <c r="L2072" s="40" t="str">
        <f>IF(LEFT(C2072,1)="[",MID(C2072,2,SEARCH("]",C2072)-2),IF(LEFT(C2072,1)="""",MID(C2072,2,SEARCH("""",C2072,2)-2),C2072))</f>
        <v>novo onix 2014 1.0</v>
      </c>
      <c r="M2072">
        <f>WEEKNUM(A2072,2)</f>
        <v>38</v>
      </c>
    </row>
    <row r="2073" spans="1:13" x14ac:dyDescent="0.25">
      <c r="A2073" s="1">
        <v>41517</v>
      </c>
      <c r="B2073" s="40" t="s">
        <v>9</v>
      </c>
      <c r="C2073" s="40" t="s">
        <v>225</v>
      </c>
      <c r="D2073" s="40" t="s">
        <v>108</v>
      </c>
      <c r="E2073" s="40" t="s">
        <v>10</v>
      </c>
      <c r="F2073" s="40">
        <v>0.8</v>
      </c>
      <c r="G2073" s="40">
        <v>0</v>
      </c>
      <c r="H2073" s="40">
        <v>1</v>
      </c>
      <c r="I2073" s="40">
        <v>0</v>
      </c>
      <c r="L2073" s="40" t="str">
        <f>IF(LEFT(C2073,1)="[",MID(C2073,2,SEARCH("]",C2073)-2),IF(LEFT(C2073,1)="""",MID(C2073,2,SEARCH("""",C2073,2)-2),C2073))</f>
        <v>novo onix 2014 1.0</v>
      </c>
      <c r="M2073">
        <f>WEEKNUM(A2073,2)</f>
        <v>35</v>
      </c>
    </row>
    <row r="2074" spans="1:13" x14ac:dyDescent="0.25">
      <c r="A2074" s="1">
        <v>41514</v>
      </c>
      <c r="B2074" s="40" t="s">
        <v>9</v>
      </c>
      <c r="C2074" s="40" t="s">
        <v>225</v>
      </c>
      <c r="D2074" s="40" t="s">
        <v>108</v>
      </c>
      <c r="E2074" s="40" t="s">
        <v>10</v>
      </c>
      <c r="F2074" s="40">
        <v>0.8</v>
      </c>
      <c r="G2074" s="40">
        <v>0</v>
      </c>
      <c r="H2074" s="40">
        <v>0</v>
      </c>
      <c r="I2074" s="40">
        <v>0</v>
      </c>
      <c r="L2074" s="40" t="str">
        <f>IF(LEFT(C2074,1)="[",MID(C2074,2,SEARCH("]",C2074)-2),IF(LEFT(C2074,1)="""",MID(C2074,2,SEARCH("""",C2074,2)-2),C2074))</f>
        <v>novo onix 2014 1.0</v>
      </c>
      <c r="M2074">
        <f>WEEKNUM(A2074,2)</f>
        <v>35</v>
      </c>
    </row>
    <row r="2075" spans="1:13" x14ac:dyDescent="0.25">
      <c r="A2075" s="1">
        <v>41525</v>
      </c>
      <c r="B2075" s="40" t="s">
        <v>9</v>
      </c>
      <c r="C2075" s="40" t="s">
        <v>225</v>
      </c>
      <c r="D2075" s="40" t="s">
        <v>108</v>
      </c>
      <c r="E2075" s="40" t="s">
        <v>10</v>
      </c>
      <c r="F2075" s="40">
        <v>0.8</v>
      </c>
      <c r="G2075" s="40">
        <v>0</v>
      </c>
      <c r="H2075" s="40">
        <v>0</v>
      </c>
      <c r="I2075" s="40">
        <v>0</v>
      </c>
      <c r="L2075" s="40" t="str">
        <f>IF(LEFT(C2075,1)="[",MID(C2075,2,SEARCH("]",C2075)-2),IF(LEFT(C2075,1)="""",MID(C2075,2,SEARCH("""",C2075,2)-2),C2075))</f>
        <v>novo onix 2014 1.0</v>
      </c>
      <c r="M2075">
        <f>WEEKNUM(A2075,2)</f>
        <v>36</v>
      </c>
    </row>
    <row r="2076" spans="1:13" x14ac:dyDescent="0.25">
      <c r="A2076" s="1">
        <v>41534</v>
      </c>
      <c r="B2076" s="40" t="s">
        <v>9</v>
      </c>
      <c r="C2076" s="40" t="s">
        <v>225</v>
      </c>
      <c r="D2076" s="40" t="s">
        <v>108</v>
      </c>
      <c r="E2076" s="40" t="s">
        <v>10</v>
      </c>
      <c r="F2076" s="40">
        <v>0.8</v>
      </c>
      <c r="G2076" s="40">
        <v>0</v>
      </c>
      <c r="H2076" s="40">
        <v>1</v>
      </c>
      <c r="I2076" s="40">
        <v>0</v>
      </c>
      <c r="L2076" s="40" t="str">
        <f>IF(LEFT(C2076,1)="[",MID(C2076,2,SEARCH("]",C2076)-2),IF(LEFT(C2076,1)="""",MID(C2076,2,SEARCH("""",C2076,2)-2),C2076))</f>
        <v>novo onix 2014 1.0</v>
      </c>
      <c r="M2076">
        <f>WEEKNUM(A2076,2)</f>
        <v>38</v>
      </c>
    </row>
    <row r="2077" spans="1:13" x14ac:dyDescent="0.25">
      <c r="A2077" s="1">
        <v>41514</v>
      </c>
      <c r="B2077" s="40" t="s">
        <v>9</v>
      </c>
      <c r="C2077" s="40" t="s">
        <v>352</v>
      </c>
      <c r="D2077" s="40" t="s">
        <v>108</v>
      </c>
      <c r="E2077" s="40" t="s">
        <v>10</v>
      </c>
      <c r="F2077" s="40">
        <v>0.8</v>
      </c>
      <c r="G2077" s="40">
        <v>1</v>
      </c>
      <c r="H2077" s="40">
        <v>2</v>
      </c>
      <c r="I2077" s="40">
        <v>0.73</v>
      </c>
      <c r="L2077" s="40" t="str">
        <f>IF(LEFT(C2077,1)="[",MID(C2077,2,SEARCH("]",C2077)-2),IF(LEFT(C2077,1)="""",MID(C2077,2,SEARCH("""",C2077,2)-2),C2077))</f>
        <v>novo onix 2014 1.4</v>
      </c>
      <c r="M2077">
        <f>WEEKNUM(A2077,2)</f>
        <v>35</v>
      </c>
    </row>
    <row r="2078" spans="1:13" x14ac:dyDescent="0.25">
      <c r="A2078" s="1">
        <v>41543</v>
      </c>
      <c r="B2078" s="40" t="s">
        <v>9</v>
      </c>
      <c r="C2078" s="40" t="s">
        <v>352</v>
      </c>
      <c r="D2078" s="40" t="s">
        <v>108</v>
      </c>
      <c r="E2078" s="40" t="s">
        <v>10</v>
      </c>
      <c r="F2078" s="40">
        <v>0.8</v>
      </c>
      <c r="G2078" s="40">
        <v>0</v>
      </c>
      <c r="H2078" s="40">
        <v>1</v>
      </c>
      <c r="I2078" s="40">
        <v>0</v>
      </c>
      <c r="L2078" s="40" t="str">
        <f>IF(LEFT(C2078,1)="[",MID(C2078,2,SEARCH("]",C2078)-2),IF(LEFT(C2078,1)="""",MID(C2078,2,SEARCH("""",C2078,2)-2),C2078))</f>
        <v>novo onix 2014 1.4</v>
      </c>
      <c r="M2078">
        <f>WEEKNUM(A2078,2)</f>
        <v>39</v>
      </c>
    </row>
    <row r="2079" spans="1:13" x14ac:dyDescent="0.25">
      <c r="A2079" s="1">
        <v>41519</v>
      </c>
      <c r="B2079" s="40" t="s">
        <v>9</v>
      </c>
      <c r="C2079" s="40" t="s">
        <v>352</v>
      </c>
      <c r="D2079" s="40" t="s">
        <v>108</v>
      </c>
      <c r="E2079" s="40" t="s">
        <v>10</v>
      </c>
      <c r="F2079" s="40">
        <v>0.8</v>
      </c>
      <c r="G2079" s="40">
        <v>0</v>
      </c>
      <c r="H2079" s="40">
        <v>1</v>
      </c>
      <c r="I2079" s="40">
        <v>0</v>
      </c>
      <c r="L2079" s="40" t="str">
        <f>IF(LEFT(C2079,1)="[",MID(C2079,2,SEARCH("]",C2079)-2),IF(LEFT(C2079,1)="""",MID(C2079,2,SEARCH("""",C2079,2)-2),C2079))</f>
        <v>novo onix 2014 1.4</v>
      </c>
      <c r="M2079">
        <f>WEEKNUM(A2079,2)</f>
        <v>36</v>
      </c>
    </row>
    <row r="2080" spans="1:13" x14ac:dyDescent="0.25">
      <c r="A2080" s="1">
        <v>41532</v>
      </c>
      <c r="B2080" s="40" t="s">
        <v>9</v>
      </c>
      <c r="C2080" s="40" t="s">
        <v>352</v>
      </c>
      <c r="D2080" s="40" t="s">
        <v>108</v>
      </c>
      <c r="E2080" s="40" t="s">
        <v>10</v>
      </c>
      <c r="F2080" s="40">
        <v>0.8</v>
      </c>
      <c r="G2080" s="40">
        <v>0</v>
      </c>
      <c r="H2080" s="40">
        <v>1</v>
      </c>
      <c r="I2080" s="40">
        <v>0</v>
      </c>
      <c r="L2080" s="40" t="str">
        <f>IF(LEFT(C2080,1)="[",MID(C2080,2,SEARCH("]",C2080)-2),IF(LEFT(C2080,1)="""",MID(C2080,2,SEARCH("""",C2080,2)-2),C2080))</f>
        <v>novo onix 2014 1.4</v>
      </c>
      <c r="M2080">
        <f>WEEKNUM(A2080,2)</f>
        <v>37</v>
      </c>
    </row>
    <row r="2081" spans="1:13" x14ac:dyDescent="0.25">
      <c r="A2081" s="1">
        <v>41530</v>
      </c>
      <c r="B2081" s="40" t="s">
        <v>9</v>
      </c>
      <c r="C2081" s="40" t="s">
        <v>352</v>
      </c>
      <c r="D2081" s="40" t="s">
        <v>108</v>
      </c>
      <c r="E2081" s="40" t="s">
        <v>10</v>
      </c>
      <c r="F2081" s="40">
        <v>0.8</v>
      </c>
      <c r="G2081" s="40">
        <v>1</v>
      </c>
      <c r="H2081" s="40">
        <v>1</v>
      </c>
      <c r="I2081" s="40">
        <v>0.52</v>
      </c>
      <c r="L2081" s="40" t="str">
        <f>IF(LEFT(C2081,1)="[",MID(C2081,2,SEARCH("]",C2081)-2),IF(LEFT(C2081,1)="""",MID(C2081,2,SEARCH("""",C2081,2)-2),C2081))</f>
        <v>novo onix 2014 1.4</v>
      </c>
      <c r="M2081">
        <f>WEEKNUM(A2081,2)</f>
        <v>37</v>
      </c>
    </row>
    <row r="2082" spans="1:13" x14ac:dyDescent="0.25">
      <c r="A2082" s="1">
        <v>41537</v>
      </c>
      <c r="B2082" s="40" t="s">
        <v>9</v>
      </c>
      <c r="C2082" s="40" t="s">
        <v>352</v>
      </c>
      <c r="D2082" s="40" t="s">
        <v>108</v>
      </c>
      <c r="E2082" s="40" t="s">
        <v>10</v>
      </c>
      <c r="F2082" s="40">
        <v>0.8</v>
      </c>
      <c r="G2082" s="40">
        <v>0</v>
      </c>
      <c r="H2082" s="40">
        <v>1</v>
      </c>
      <c r="I2082" s="40">
        <v>0</v>
      </c>
      <c r="L2082" s="40" t="str">
        <f>IF(LEFT(C2082,1)="[",MID(C2082,2,SEARCH("]",C2082)-2),IF(LEFT(C2082,1)="""",MID(C2082,2,SEARCH("""",C2082,2)-2),C2082))</f>
        <v>novo onix 2014 1.4</v>
      </c>
      <c r="M2082">
        <f>WEEKNUM(A2082,2)</f>
        <v>38</v>
      </c>
    </row>
    <row r="2083" spans="1:13" x14ac:dyDescent="0.25">
      <c r="A2083" s="1">
        <v>41536</v>
      </c>
      <c r="B2083" s="40" t="s">
        <v>9</v>
      </c>
      <c r="C2083" s="40" t="s">
        <v>352</v>
      </c>
      <c r="D2083" s="40" t="s">
        <v>108</v>
      </c>
      <c r="E2083" s="40" t="s">
        <v>10</v>
      </c>
      <c r="F2083" s="40">
        <v>0.8</v>
      </c>
      <c r="G2083" s="40">
        <v>0</v>
      </c>
      <c r="H2083" s="40">
        <v>3</v>
      </c>
      <c r="I2083" s="40">
        <v>0</v>
      </c>
      <c r="L2083" s="40" t="str">
        <f>IF(LEFT(C2083,1)="[",MID(C2083,2,SEARCH("]",C2083)-2),IF(LEFT(C2083,1)="""",MID(C2083,2,SEARCH("""",C2083,2)-2),C2083))</f>
        <v>novo onix 2014 1.4</v>
      </c>
      <c r="M2083">
        <f>WEEKNUM(A2083,2)</f>
        <v>38</v>
      </c>
    </row>
    <row r="2084" spans="1:13" x14ac:dyDescent="0.25">
      <c r="A2084" s="1">
        <v>41545</v>
      </c>
      <c r="B2084" s="40" t="s">
        <v>9</v>
      </c>
      <c r="C2084" s="40" t="s">
        <v>352</v>
      </c>
      <c r="D2084" s="40" t="s">
        <v>108</v>
      </c>
      <c r="E2084" s="40" t="s">
        <v>10</v>
      </c>
      <c r="F2084" s="40">
        <v>0.8</v>
      </c>
      <c r="G2084" s="40">
        <v>0</v>
      </c>
      <c r="H2084" s="40">
        <v>1</v>
      </c>
      <c r="I2084" s="40">
        <v>0</v>
      </c>
      <c r="L2084" s="40" t="str">
        <f>IF(LEFT(C2084,1)="[",MID(C2084,2,SEARCH("]",C2084)-2),IF(LEFT(C2084,1)="""",MID(C2084,2,SEARCH("""",C2084,2)-2),C2084))</f>
        <v>novo onix 2014 1.4</v>
      </c>
      <c r="M2084">
        <f>WEEKNUM(A2084,2)</f>
        <v>39</v>
      </c>
    </row>
    <row r="2085" spans="1:13" x14ac:dyDescent="0.25">
      <c r="A2085" s="1">
        <v>41523</v>
      </c>
      <c r="B2085" s="40" t="s">
        <v>9</v>
      </c>
      <c r="C2085" s="40" t="s">
        <v>352</v>
      </c>
      <c r="D2085" s="40" t="s">
        <v>108</v>
      </c>
      <c r="E2085" s="40" t="s">
        <v>10</v>
      </c>
      <c r="F2085" s="40">
        <v>0.8</v>
      </c>
      <c r="G2085" s="40">
        <v>0</v>
      </c>
      <c r="H2085" s="40">
        <v>1</v>
      </c>
      <c r="I2085" s="40">
        <v>0</v>
      </c>
      <c r="L2085" s="40" t="str">
        <f>IF(LEFT(C2085,1)="[",MID(C2085,2,SEARCH("]",C2085)-2),IF(LEFT(C2085,1)="""",MID(C2085,2,SEARCH("""",C2085,2)-2),C2085))</f>
        <v>novo onix 2014 1.4</v>
      </c>
      <c r="M2085">
        <f>WEEKNUM(A2085,2)</f>
        <v>36</v>
      </c>
    </row>
    <row r="2086" spans="1:13" x14ac:dyDescent="0.25">
      <c r="A2086" s="1">
        <v>41546</v>
      </c>
      <c r="B2086" s="40" t="s">
        <v>9</v>
      </c>
      <c r="C2086" s="40" t="s">
        <v>352</v>
      </c>
      <c r="D2086" s="40" t="s">
        <v>108</v>
      </c>
      <c r="E2086" s="40" t="s">
        <v>10</v>
      </c>
      <c r="F2086" s="40">
        <v>0.8</v>
      </c>
      <c r="G2086" s="40">
        <v>0</v>
      </c>
      <c r="H2086" s="40">
        <v>2</v>
      </c>
      <c r="I2086" s="40">
        <v>0</v>
      </c>
      <c r="L2086" s="40" t="str">
        <f>IF(LEFT(C2086,1)="[",MID(C2086,2,SEARCH("]",C2086)-2),IF(LEFT(C2086,1)="""",MID(C2086,2,SEARCH("""",C2086,2)-2),C2086))</f>
        <v>novo onix 2014 1.4</v>
      </c>
      <c r="M2086">
        <f>WEEKNUM(A2086,2)</f>
        <v>39</v>
      </c>
    </row>
    <row r="2087" spans="1:13" x14ac:dyDescent="0.25">
      <c r="A2087" s="1">
        <v>41531</v>
      </c>
      <c r="B2087" s="40" t="s">
        <v>9</v>
      </c>
      <c r="C2087" s="40" t="s">
        <v>329</v>
      </c>
      <c r="D2087" s="40" t="s">
        <v>94</v>
      </c>
      <c r="E2087" s="40" t="s">
        <v>10</v>
      </c>
      <c r="F2087" s="40">
        <v>0.8</v>
      </c>
      <c r="G2087" s="40">
        <v>1</v>
      </c>
      <c r="H2087" s="40">
        <v>4</v>
      </c>
      <c r="I2087" s="40">
        <v>0.44</v>
      </c>
      <c r="L2087" s="40" t="str">
        <f>IF(LEFT(C2087,1)="[",MID(C2087,2,SEARCH("]",C2087)-2),IF(LEFT(C2087,1)="""",MID(C2087,2,SEARCH("""",C2087,2)-2),C2087))</f>
        <v>novo onix 2014 chevrolet</v>
      </c>
      <c r="M2087">
        <f>WEEKNUM(A2087,2)</f>
        <v>37</v>
      </c>
    </row>
    <row r="2088" spans="1:13" x14ac:dyDescent="0.25">
      <c r="A2088" s="1">
        <v>41514</v>
      </c>
      <c r="B2088" s="40" t="s">
        <v>9</v>
      </c>
      <c r="C2088" s="40" t="s">
        <v>329</v>
      </c>
      <c r="D2088" s="40" t="s">
        <v>94</v>
      </c>
      <c r="E2088" s="40" t="s">
        <v>10</v>
      </c>
      <c r="F2088" s="40">
        <v>0.8</v>
      </c>
      <c r="G2088" s="40">
        <v>0</v>
      </c>
      <c r="H2088" s="40">
        <v>0</v>
      </c>
      <c r="I2088" s="40">
        <v>0</v>
      </c>
      <c r="L2088" s="40" t="str">
        <f>IF(LEFT(C2088,1)="[",MID(C2088,2,SEARCH("]",C2088)-2),IF(LEFT(C2088,1)="""",MID(C2088,2,SEARCH("""",C2088,2)-2),C2088))</f>
        <v>novo onix 2014 chevrolet</v>
      </c>
      <c r="M2088">
        <f>WEEKNUM(A2088,2)</f>
        <v>35</v>
      </c>
    </row>
    <row r="2089" spans="1:13" x14ac:dyDescent="0.25">
      <c r="A2089" s="1">
        <v>41524</v>
      </c>
      <c r="B2089" s="40" t="s">
        <v>9</v>
      </c>
      <c r="C2089" s="40" t="s">
        <v>329</v>
      </c>
      <c r="D2089" s="40" t="s">
        <v>94</v>
      </c>
      <c r="E2089" s="40" t="s">
        <v>10</v>
      </c>
      <c r="F2089" s="40">
        <v>0.8</v>
      </c>
      <c r="G2089" s="40">
        <v>2</v>
      </c>
      <c r="H2089" s="40">
        <v>5</v>
      </c>
      <c r="I2089" s="40">
        <v>0.23</v>
      </c>
      <c r="L2089" s="40" t="str">
        <f>IF(LEFT(C2089,1)="[",MID(C2089,2,SEARCH("]",C2089)-2),IF(LEFT(C2089,1)="""",MID(C2089,2,SEARCH("""",C2089,2)-2),C2089))</f>
        <v>novo onix 2014 chevrolet</v>
      </c>
      <c r="M2089">
        <f>WEEKNUM(A2089,2)</f>
        <v>36</v>
      </c>
    </row>
    <row r="2090" spans="1:13" x14ac:dyDescent="0.25">
      <c r="A2090" s="1">
        <v>41523</v>
      </c>
      <c r="B2090" s="40" t="s">
        <v>9</v>
      </c>
      <c r="C2090" s="40" t="s">
        <v>329</v>
      </c>
      <c r="D2090" s="40" t="s">
        <v>94</v>
      </c>
      <c r="E2090" s="40" t="s">
        <v>10</v>
      </c>
      <c r="F2090" s="40">
        <v>0.8</v>
      </c>
      <c r="G2090" s="40">
        <v>1</v>
      </c>
      <c r="H2090" s="40">
        <v>6</v>
      </c>
      <c r="I2090" s="40">
        <v>0.05</v>
      </c>
      <c r="L2090" s="40" t="str">
        <f>IF(LEFT(C2090,1)="[",MID(C2090,2,SEARCH("]",C2090)-2),IF(LEFT(C2090,1)="""",MID(C2090,2,SEARCH("""",C2090,2)-2),C2090))</f>
        <v>novo onix 2014 chevrolet</v>
      </c>
      <c r="M2090">
        <f>WEEKNUM(A2090,2)</f>
        <v>36</v>
      </c>
    </row>
    <row r="2091" spans="1:13" x14ac:dyDescent="0.25">
      <c r="A2091" s="1">
        <v>41525</v>
      </c>
      <c r="B2091" s="40" t="s">
        <v>9</v>
      </c>
      <c r="C2091" s="40" t="s">
        <v>329</v>
      </c>
      <c r="D2091" s="40" t="s">
        <v>94</v>
      </c>
      <c r="E2091" s="40" t="s">
        <v>10</v>
      </c>
      <c r="F2091" s="40">
        <v>0.8</v>
      </c>
      <c r="G2091" s="40">
        <v>1</v>
      </c>
      <c r="H2091" s="40">
        <v>4</v>
      </c>
      <c r="I2091" s="40">
        <v>0.34</v>
      </c>
      <c r="L2091" s="40" t="str">
        <f>IF(LEFT(C2091,1)="[",MID(C2091,2,SEARCH("]",C2091)-2),IF(LEFT(C2091,1)="""",MID(C2091,2,SEARCH("""",C2091,2)-2),C2091))</f>
        <v>novo onix 2014 chevrolet</v>
      </c>
      <c r="M2091">
        <f>WEEKNUM(A2091,2)</f>
        <v>36</v>
      </c>
    </row>
    <row r="2092" spans="1:13" x14ac:dyDescent="0.25">
      <c r="A2092" s="1">
        <v>41520</v>
      </c>
      <c r="B2092" s="40" t="s">
        <v>9</v>
      </c>
      <c r="C2092" s="40" t="s">
        <v>329</v>
      </c>
      <c r="D2092" s="40" t="s">
        <v>94</v>
      </c>
      <c r="E2092" s="40" t="s">
        <v>10</v>
      </c>
      <c r="F2092" s="40">
        <v>0.8</v>
      </c>
      <c r="G2092" s="40">
        <v>0</v>
      </c>
      <c r="H2092" s="40">
        <v>4</v>
      </c>
      <c r="I2092" s="40">
        <v>0</v>
      </c>
      <c r="L2092" s="40" t="str">
        <f>IF(LEFT(C2092,1)="[",MID(C2092,2,SEARCH("]",C2092)-2),IF(LEFT(C2092,1)="""",MID(C2092,2,SEARCH("""",C2092,2)-2),C2092))</f>
        <v>novo onix 2014 chevrolet</v>
      </c>
      <c r="M2092">
        <f>WEEKNUM(A2092,2)</f>
        <v>36</v>
      </c>
    </row>
    <row r="2093" spans="1:13" x14ac:dyDescent="0.25">
      <c r="A2093" s="1">
        <v>41546</v>
      </c>
      <c r="B2093" s="40" t="s">
        <v>9</v>
      </c>
      <c r="C2093" s="40" t="s">
        <v>329</v>
      </c>
      <c r="D2093" s="40" t="s">
        <v>94</v>
      </c>
      <c r="E2093" s="40" t="s">
        <v>10</v>
      </c>
      <c r="F2093" s="40">
        <v>0.8</v>
      </c>
      <c r="G2093" s="40">
        <v>0</v>
      </c>
      <c r="H2093" s="40">
        <v>5</v>
      </c>
      <c r="I2093" s="40">
        <v>0</v>
      </c>
      <c r="L2093" s="40" t="str">
        <f>IF(LEFT(C2093,1)="[",MID(C2093,2,SEARCH("]",C2093)-2),IF(LEFT(C2093,1)="""",MID(C2093,2,SEARCH("""",C2093,2)-2),C2093))</f>
        <v>novo onix 2014 chevrolet</v>
      </c>
      <c r="M2093">
        <f>WEEKNUM(A2093,2)</f>
        <v>39</v>
      </c>
    </row>
    <row r="2094" spans="1:13" x14ac:dyDescent="0.25">
      <c r="A2094" s="1">
        <v>41544</v>
      </c>
      <c r="B2094" s="40" t="s">
        <v>9</v>
      </c>
      <c r="C2094" s="40" t="s">
        <v>329</v>
      </c>
      <c r="D2094" s="40" t="s">
        <v>94</v>
      </c>
      <c r="E2094" s="40" t="s">
        <v>10</v>
      </c>
      <c r="F2094" s="40">
        <v>0.8</v>
      </c>
      <c r="G2094" s="40">
        <v>0</v>
      </c>
      <c r="H2094" s="40">
        <v>2</v>
      </c>
      <c r="I2094" s="40">
        <v>0</v>
      </c>
      <c r="L2094" s="40" t="str">
        <f>IF(LEFT(C2094,1)="[",MID(C2094,2,SEARCH("]",C2094)-2),IF(LEFT(C2094,1)="""",MID(C2094,2,SEARCH("""",C2094,2)-2),C2094))</f>
        <v>novo onix 2014 chevrolet</v>
      </c>
      <c r="M2094">
        <f>WEEKNUM(A2094,2)</f>
        <v>39</v>
      </c>
    </row>
    <row r="2095" spans="1:13" x14ac:dyDescent="0.25">
      <c r="A2095" s="1">
        <v>41538</v>
      </c>
      <c r="B2095" s="40" t="s">
        <v>9</v>
      </c>
      <c r="C2095" s="40" t="s">
        <v>329</v>
      </c>
      <c r="D2095" s="40" t="s">
        <v>94</v>
      </c>
      <c r="E2095" s="40" t="s">
        <v>10</v>
      </c>
      <c r="F2095" s="40">
        <v>0.8</v>
      </c>
      <c r="G2095" s="40">
        <v>0</v>
      </c>
      <c r="H2095" s="40">
        <v>5</v>
      </c>
      <c r="I2095" s="40">
        <v>0</v>
      </c>
      <c r="L2095" s="40" t="str">
        <f>IF(LEFT(C2095,1)="[",MID(C2095,2,SEARCH("]",C2095)-2),IF(LEFT(C2095,1)="""",MID(C2095,2,SEARCH("""",C2095,2)-2),C2095))</f>
        <v>novo onix 2014 chevrolet</v>
      </c>
      <c r="M2095">
        <f>WEEKNUM(A2095,2)</f>
        <v>38</v>
      </c>
    </row>
    <row r="2096" spans="1:13" x14ac:dyDescent="0.25">
      <c r="A2096" s="1">
        <v>41522</v>
      </c>
      <c r="B2096" s="40" t="s">
        <v>9</v>
      </c>
      <c r="C2096" s="40" t="s">
        <v>329</v>
      </c>
      <c r="D2096" s="40" t="s">
        <v>94</v>
      </c>
      <c r="E2096" s="40" t="s">
        <v>10</v>
      </c>
      <c r="F2096" s="40">
        <v>0.8</v>
      </c>
      <c r="G2096" s="40">
        <v>3</v>
      </c>
      <c r="H2096" s="40">
        <v>7</v>
      </c>
      <c r="I2096" s="40">
        <v>0.81</v>
      </c>
      <c r="L2096" s="40" t="str">
        <f>IF(LEFT(C2096,1)="[",MID(C2096,2,SEARCH("]",C2096)-2),IF(LEFT(C2096,1)="""",MID(C2096,2,SEARCH("""",C2096,2)-2),C2096))</f>
        <v>novo onix 2014 chevrolet</v>
      </c>
      <c r="M2096">
        <f>WEEKNUM(A2096,2)</f>
        <v>36</v>
      </c>
    </row>
    <row r="2097" spans="1:13" x14ac:dyDescent="0.25">
      <c r="A2097" s="1">
        <v>41528</v>
      </c>
      <c r="B2097" s="40" t="s">
        <v>9</v>
      </c>
      <c r="C2097" s="40" t="s">
        <v>329</v>
      </c>
      <c r="D2097" s="40" t="s">
        <v>94</v>
      </c>
      <c r="E2097" s="40" t="s">
        <v>10</v>
      </c>
      <c r="F2097" s="40">
        <v>0.8</v>
      </c>
      <c r="G2097" s="40">
        <v>0</v>
      </c>
      <c r="H2097" s="40">
        <v>1</v>
      </c>
      <c r="I2097" s="40">
        <v>0</v>
      </c>
      <c r="L2097" s="40" t="str">
        <f>IF(LEFT(C2097,1)="[",MID(C2097,2,SEARCH("]",C2097)-2),IF(LEFT(C2097,1)="""",MID(C2097,2,SEARCH("""",C2097,2)-2),C2097))</f>
        <v>novo onix 2014 chevrolet</v>
      </c>
      <c r="M2097">
        <f>WEEKNUM(A2097,2)</f>
        <v>37</v>
      </c>
    </row>
    <row r="2098" spans="1:13" x14ac:dyDescent="0.25">
      <c r="A2098" s="1">
        <v>41527</v>
      </c>
      <c r="B2098" s="40" t="s">
        <v>9</v>
      </c>
      <c r="C2098" s="40" t="s">
        <v>329</v>
      </c>
      <c r="D2098" s="40" t="s">
        <v>94</v>
      </c>
      <c r="E2098" s="40" t="s">
        <v>10</v>
      </c>
      <c r="F2098" s="40">
        <v>0.8</v>
      </c>
      <c r="G2098" s="40">
        <v>0</v>
      </c>
      <c r="H2098" s="40">
        <v>6</v>
      </c>
      <c r="I2098" s="40">
        <v>0</v>
      </c>
      <c r="L2098" s="40" t="str">
        <f>IF(LEFT(C2098,1)="[",MID(C2098,2,SEARCH("]",C2098)-2),IF(LEFT(C2098,1)="""",MID(C2098,2,SEARCH("""",C2098,2)-2),C2098))</f>
        <v>novo onix 2014 chevrolet</v>
      </c>
      <c r="M2098">
        <f>WEEKNUM(A2098,2)</f>
        <v>37</v>
      </c>
    </row>
    <row r="2099" spans="1:13" x14ac:dyDescent="0.25">
      <c r="A2099" s="1">
        <v>41535</v>
      </c>
      <c r="B2099" s="40" t="s">
        <v>9</v>
      </c>
      <c r="C2099" s="40" t="s">
        <v>329</v>
      </c>
      <c r="D2099" s="40" t="s">
        <v>94</v>
      </c>
      <c r="E2099" s="40" t="s">
        <v>10</v>
      </c>
      <c r="F2099" s="40">
        <v>0.8</v>
      </c>
      <c r="G2099" s="40">
        <v>1</v>
      </c>
      <c r="H2099" s="40">
        <v>11</v>
      </c>
      <c r="I2099" s="40">
        <v>0.24</v>
      </c>
      <c r="L2099" s="40" t="str">
        <f>IF(LEFT(C2099,1)="[",MID(C2099,2,SEARCH("]",C2099)-2),IF(LEFT(C2099,1)="""",MID(C2099,2,SEARCH("""",C2099,2)-2),C2099))</f>
        <v>novo onix 2014 chevrolet</v>
      </c>
      <c r="M2099">
        <f>WEEKNUM(A2099,2)</f>
        <v>38</v>
      </c>
    </row>
    <row r="2100" spans="1:13" x14ac:dyDescent="0.25">
      <c r="A2100" s="1">
        <v>41543</v>
      </c>
      <c r="B2100" s="40" t="s">
        <v>9</v>
      </c>
      <c r="C2100" s="40" t="s">
        <v>329</v>
      </c>
      <c r="D2100" s="40" t="s">
        <v>94</v>
      </c>
      <c r="E2100" s="40" t="s">
        <v>10</v>
      </c>
      <c r="F2100" s="40">
        <v>0.8</v>
      </c>
      <c r="G2100" s="40">
        <v>0</v>
      </c>
      <c r="H2100" s="40">
        <v>1</v>
      </c>
      <c r="I2100" s="40">
        <v>0</v>
      </c>
      <c r="L2100" s="40" t="str">
        <f>IF(LEFT(C2100,1)="[",MID(C2100,2,SEARCH("]",C2100)-2),IF(LEFT(C2100,1)="""",MID(C2100,2,SEARCH("""",C2100,2)-2),C2100))</f>
        <v>novo onix 2014 chevrolet</v>
      </c>
      <c r="M2100">
        <f>WEEKNUM(A2100,2)</f>
        <v>39</v>
      </c>
    </row>
    <row r="2101" spans="1:13" x14ac:dyDescent="0.25">
      <c r="A2101" s="1">
        <v>41541</v>
      </c>
      <c r="B2101" s="40" t="s">
        <v>9</v>
      </c>
      <c r="C2101" s="40" t="s">
        <v>329</v>
      </c>
      <c r="D2101" s="40" t="s">
        <v>94</v>
      </c>
      <c r="E2101" s="40" t="s">
        <v>10</v>
      </c>
      <c r="F2101" s="40">
        <v>0.8</v>
      </c>
      <c r="G2101" s="40">
        <v>0</v>
      </c>
      <c r="H2101" s="40">
        <v>2</v>
      </c>
      <c r="I2101" s="40">
        <v>0</v>
      </c>
      <c r="L2101" s="40" t="str">
        <f>IF(LEFT(C2101,1)="[",MID(C2101,2,SEARCH("]",C2101)-2),IF(LEFT(C2101,1)="""",MID(C2101,2,SEARCH("""",C2101,2)-2),C2101))</f>
        <v>novo onix 2014 chevrolet</v>
      </c>
      <c r="M2101">
        <f>WEEKNUM(A2101,2)</f>
        <v>39</v>
      </c>
    </row>
    <row r="2102" spans="1:13" x14ac:dyDescent="0.25">
      <c r="A2102" s="1">
        <v>41537</v>
      </c>
      <c r="B2102" s="40" t="s">
        <v>9</v>
      </c>
      <c r="C2102" s="40" t="s">
        <v>329</v>
      </c>
      <c r="D2102" s="40" t="s">
        <v>94</v>
      </c>
      <c r="E2102" s="40" t="s">
        <v>10</v>
      </c>
      <c r="F2102" s="40">
        <v>0.8</v>
      </c>
      <c r="G2102" s="40">
        <v>0</v>
      </c>
      <c r="H2102" s="40">
        <v>1</v>
      </c>
      <c r="I2102" s="40">
        <v>0</v>
      </c>
      <c r="L2102" s="40" t="str">
        <f>IF(LEFT(C2102,1)="[",MID(C2102,2,SEARCH("]",C2102)-2),IF(LEFT(C2102,1)="""",MID(C2102,2,SEARCH("""",C2102,2)-2),C2102))</f>
        <v>novo onix 2014 chevrolet</v>
      </c>
      <c r="M2102">
        <f>WEEKNUM(A2102,2)</f>
        <v>38</v>
      </c>
    </row>
    <row r="2103" spans="1:13" x14ac:dyDescent="0.25">
      <c r="A2103" s="1">
        <v>41515</v>
      </c>
      <c r="B2103" s="40" t="s">
        <v>9</v>
      </c>
      <c r="C2103" s="40" t="s">
        <v>329</v>
      </c>
      <c r="D2103" s="40" t="s">
        <v>94</v>
      </c>
      <c r="E2103" s="40" t="s">
        <v>10</v>
      </c>
      <c r="F2103" s="40">
        <v>0.8</v>
      </c>
      <c r="G2103" s="40">
        <v>1</v>
      </c>
      <c r="H2103" s="40">
        <v>6</v>
      </c>
      <c r="I2103" s="40">
        <v>0.44</v>
      </c>
      <c r="L2103" s="40" t="str">
        <f>IF(LEFT(C2103,1)="[",MID(C2103,2,SEARCH("]",C2103)-2),IF(LEFT(C2103,1)="""",MID(C2103,2,SEARCH("""",C2103,2)-2),C2103))</f>
        <v>novo onix 2014 chevrolet</v>
      </c>
      <c r="M2103">
        <f>WEEKNUM(A2103,2)</f>
        <v>35</v>
      </c>
    </row>
    <row r="2104" spans="1:13" x14ac:dyDescent="0.25">
      <c r="A2104" s="1">
        <v>41533</v>
      </c>
      <c r="B2104" s="40" t="s">
        <v>9</v>
      </c>
      <c r="C2104" s="40" t="s">
        <v>329</v>
      </c>
      <c r="D2104" s="40" t="s">
        <v>94</v>
      </c>
      <c r="E2104" s="40" t="s">
        <v>10</v>
      </c>
      <c r="F2104" s="40">
        <v>0.8</v>
      </c>
      <c r="G2104" s="40">
        <v>1</v>
      </c>
      <c r="H2104" s="40">
        <v>8</v>
      </c>
      <c r="I2104" s="40">
        <v>0.4</v>
      </c>
      <c r="L2104" s="40" t="str">
        <f>IF(LEFT(C2104,1)="[",MID(C2104,2,SEARCH("]",C2104)-2),IF(LEFT(C2104,1)="""",MID(C2104,2,SEARCH("""",C2104,2)-2),C2104))</f>
        <v>novo onix 2014 chevrolet</v>
      </c>
      <c r="M2104">
        <f>WEEKNUM(A2104,2)</f>
        <v>38</v>
      </c>
    </row>
    <row r="2105" spans="1:13" x14ac:dyDescent="0.25">
      <c r="A2105" s="1">
        <v>41540</v>
      </c>
      <c r="B2105" s="40" t="s">
        <v>9</v>
      </c>
      <c r="C2105" s="40" t="s">
        <v>329</v>
      </c>
      <c r="D2105" s="40" t="s">
        <v>94</v>
      </c>
      <c r="E2105" s="40" t="s">
        <v>10</v>
      </c>
      <c r="F2105" s="40">
        <v>0.8</v>
      </c>
      <c r="G2105" s="40">
        <v>1</v>
      </c>
      <c r="H2105" s="40">
        <v>2</v>
      </c>
      <c r="I2105" s="40">
        <v>0.46</v>
      </c>
      <c r="L2105" s="40" t="str">
        <f>IF(LEFT(C2105,1)="[",MID(C2105,2,SEARCH("]",C2105)-2),IF(LEFT(C2105,1)="""",MID(C2105,2,SEARCH("""",C2105,2)-2),C2105))</f>
        <v>novo onix 2014 chevrolet</v>
      </c>
      <c r="M2105">
        <f>WEEKNUM(A2105,2)</f>
        <v>39</v>
      </c>
    </row>
    <row r="2106" spans="1:13" x14ac:dyDescent="0.25">
      <c r="A2106" s="1">
        <v>41534</v>
      </c>
      <c r="B2106" s="40" t="s">
        <v>9</v>
      </c>
      <c r="C2106" s="40" t="s">
        <v>329</v>
      </c>
      <c r="D2106" s="40" t="s">
        <v>94</v>
      </c>
      <c r="E2106" s="40" t="s">
        <v>10</v>
      </c>
      <c r="F2106" s="40">
        <v>0.8</v>
      </c>
      <c r="G2106" s="40">
        <v>1</v>
      </c>
      <c r="H2106" s="40">
        <v>4</v>
      </c>
      <c r="I2106" s="40">
        <v>0.44</v>
      </c>
      <c r="L2106" s="40" t="str">
        <f>IF(LEFT(C2106,1)="[",MID(C2106,2,SEARCH("]",C2106)-2),IF(LEFT(C2106,1)="""",MID(C2106,2,SEARCH("""",C2106,2)-2),C2106))</f>
        <v>novo onix 2014 chevrolet</v>
      </c>
      <c r="M2106">
        <f>WEEKNUM(A2106,2)</f>
        <v>38</v>
      </c>
    </row>
    <row r="2107" spans="1:13" x14ac:dyDescent="0.25">
      <c r="A2107" s="1">
        <v>41539</v>
      </c>
      <c r="B2107" s="40" t="s">
        <v>9</v>
      </c>
      <c r="C2107" s="40" t="s">
        <v>329</v>
      </c>
      <c r="D2107" s="40" t="s">
        <v>94</v>
      </c>
      <c r="E2107" s="40" t="s">
        <v>10</v>
      </c>
      <c r="F2107" s="40">
        <v>0.8</v>
      </c>
      <c r="G2107" s="40">
        <v>0</v>
      </c>
      <c r="H2107" s="40">
        <v>1</v>
      </c>
      <c r="I2107" s="40">
        <v>0</v>
      </c>
      <c r="L2107" s="40" t="str">
        <f>IF(LEFT(C2107,1)="[",MID(C2107,2,SEARCH("]",C2107)-2),IF(LEFT(C2107,1)="""",MID(C2107,2,SEARCH("""",C2107,2)-2),C2107))</f>
        <v>novo onix 2014 chevrolet</v>
      </c>
      <c r="M2107">
        <f>WEEKNUM(A2107,2)</f>
        <v>38</v>
      </c>
    </row>
    <row r="2108" spans="1:13" x14ac:dyDescent="0.25">
      <c r="A2108" s="1">
        <v>41521</v>
      </c>
      <c r="B2108" s="40" t="s">
        <v>9</v>
      </c>
      <c r="C2108" s="40" t="s">
        <v>329</v>
      </c>
      <c r="D2108" s="40" t="s">
        <v>94</v>
      </c>
      <c r="E2108" s="40" t="s">
        <v>10</v>
      </c>
      <c r="F2108" s="40">
        <v>0.8</v>
      </c>
      <c r="G2108" s="40">
        <v>1</v>
      </c>
      <c r="H2108" s="40">
        <v>5</v>
      </c>
      <c r="I2108" s="40">
        <v>0.61</v>
      </c>
      <c r="L2108" s="40" t="str">
        <f>IF(LEFT(C2108,1)="[",MID(C2108,2,SEARCH("]",C2108)-2),IF(LEFT(C2108,1)="""",MID(C2108,2,SEARCH("""",C2108,2)-2),C2108))</f>
        <v>novo onix 2014 chevrolet</v>
      </c>
      <c r="M2108">
        <f>WEEKNUM(A2108,2)</f>
        <v>36</v>
      </c>
    </row>
    <row r="2109" spans="1:13" x14ac:dyDescent="0.25">
      <c r="A2109" s="1">
        <v>41536</v>
      </c>
      <c r="B2109" s="40" t="s">
        <v>9</v>
      </c>
      <c r="C2109" s="40" t="s">
        <v>329</v>
      </c>
      <c r="D2109" s="40" t="s">
        <v>94</v>
      </c>
      <c r="E2109" s="40" t="s">
        <v>10</v>
      </c>
      <c r="F2109" s="40">
        <v>0.8</v>
      </c>
      <c r="G2109" s="40">
        <v>1</v>
      </c>
      <c r="H2109" s="40">
        <v>6</v>
      </c>
      <c r="I2109" s="40">
        <v>0.43</v>
      </c>
      <c r="L2109" s="40" t="str">
        <f>IF(LEFT(C2109,1)="[",MID(C2109,2,SEARCH("]",C2109)-2),IF(LEFT(C2109,1)="""",MID(C2109,2,SEARCH("""",C2109,2)-2),C2109))</f>
        <v>novo onix 2014 chevrolet</v>
      </c>
      <c r="M2109">
        <f>WEEKNUM(A2109,2)</f>
        <v>38</v>
      </c>
    </row>
    <row r="2110" spans="1:13" x14ac:dyDescent="0.25">
      <c r="A2110" s="1">
        <v>41519</v>
      </c>
      <c r="B2110" s="40" t="s">
        <v>9</v>
      </c>
      <c r="C2110" s="40" t="s">
        <v>329</v>
      </c>
      <c r="D2110" s="40" t="s">
        <v>94</v>
      </c>
      <c r="E2110" s="40" t="s">
        <v>10</v>
      </c>
      <c r="F2110" s="40">
        <v>0.8</v>
      </c>
      <c r="G2110" s="40">
        <v>0</v>
      </c>
      <c r="H2110" s="40">
        <v>4</v>
      </c>
      <c r="I2110" s="40">
        <v>0</v>
      </c>
      <c r="L2110" s="40" t="str">
        <f>IF(LEFT(C2110,1)="[",MID(C2110,2,SEARCH("]",C2110)-2),IF(LEFT(C2110,1)="""",MID(C2110,2,SEARCH("""",C2110,2)-2),C2110))</f>
        <v>novo onix 2014 chevrolet</v>
      </c>
      <c r="M2110">
        <f>WEEKNUM(A2110,2)</f>
        <v>36</v>
      </c>
    </row>
    <row r="2111" spans="1:13" x14ac:dyDescent="0.25">
      <c r="A2111" s="1">
        <v>41532</v>
      </c>
      <c r="B2111" s="40" t="s">
        <v>9</v>
      </c>
      <c r="C2111" s="40" t="s">
        <v>329</v>
      </c>
      <c r="D2111" s="40" t="s">
        <v>94</v>
      </c>
      <c r="E2111" s="40" t="s">
        <v>10</v>
      </c>
      <c r="F2111" s="40">
        <v>0.8</v>
      </c>
      <c r="G2111" s="40">
        <v>1</v>
      </c>
      <c r="H2111" s="40">
        <v>5</v>
      </c>
      <c r="I2111" s="40">
        <v>0.05</v>
      </c>
      <c r="L2111" s="40" t="str">
        <f>IF(LEFT(C2111,1)="[",MID(C2111,2,SEARCH("]",C2111)-2),IF(LEFT(C2111,1)="""",MID(C2111,2,SEARCH("""",C2111,2)-2),C2111))</f>
        <v>novo onix 2014 chevrolet</v>
      </c>
      <c r="M2111">
        <f>WEEKNUM(A2111,2)</f>
        <v>37</v>
      </c>
    </row>
    <row r="2112" spans="1:13" x14ac:dyDescent="0.25">
      <c r="A2112" s="1">
        <v>41526</v>
      </c>
      <c r="B2112" s="40" t="s">
        <v>9</v>
      </c>
      <c r="C2112" s="40" t="s">
        <v>329</v>
      </c>
      <c r="D2112" s="40" t="s">
        <v>94</v>
      </c>
      <c r="E2112" s="40" t="s">
        <v>10</v>
      </c>
      <c r="F2112" s="40">
        <v>0.8</v>
      </c>
      <c r="G2112" s="40">
        <v>0</v>
      </c>
      <c r="H2112" s="40">
        <v>4</v>
      </c>
      <c r="I2112" s="40">
        <v>0</v>
      </c>
      <c r="L2112" s="40" t="str">
        <f>IF(LEFT(C2112,1)="[",MID(C2112,2,SEARCH("]",C2112)-2),IF(LEFT(C2112,1)="""",MID(C2112,2,SEARCH("""",C2112,2)-2),C2112))</f>
        <v>novo onix 2014 chevrolet</v>
      </c>
      <c r="M2112">
        <f>WEEKNUM(A2112,2)</f>
        <v>37</v>
      </c>
    </row>
    <row r="2113" spans="1:13" x14ac:dyDescent="0.25">
      <c r="A2113" s="1">
        <v>41530</v>
      </c>
      <c r="B2113" s="40" t="s">
        <v>9</v>
      </c>
      <c r="C2113" s="40" t="s">
        <v>329</v>
      </c>
      <c r="D2113" s="40" t="s">
        <v>94</v>
      </c>
      <c r="E2113" s="40" t="s">
        <v>10</v>
      </c>
      <c r="F2113" s="40">
        <v>0.8</v>
      </c>
      <c r="G2113" s="40">
        <v>1</v>
      </c>
      <c r="H2113" s="40">
        <v>2</v>
      </c>
      <c r="I2113" s="40">
        <v>0.31</v>
      </c>
      <c r="L2113" s="40" t="str">
        <f>IF(LEFT(C2113,1)="[",MID(C2113,2,SEARCH("]",C2113)-2),IF(LEFT(C2113,1)="""",MID(C2113,2,SEARCH("""",C2113,2)-2),C2113))</f>
        <v>novo onix 2014 chevrolet</v>
      </c>
      <c r="M2113">
        <f>WEEKNUM(A2113,2)</f>
        <v>37</v>
      </c>
    </row>
    <row r="2114" spans="1:13" x14ac:dyDescent="0.25">
      <c r="A2114" s="1">
        <v>41516</v>
      </c>
      <c r="B2114" s="40" t="s">
        <v>9</v>
      </c>
      <c r="C2114" s="40" t="s">
        <v>329</v>
      </c>
      <c r="D2114" s="40" t="s">
        <v>94</v>
      </c>
      <c r="E2114" s="40" t="s">
        <v>10</v>
      </c>
      <c r="F2114" s="40">
        <v>0.8</v>
      </c>
      <c r="G2114" s="40">
        <v>0</v>
      </c>
      <c r="H2114" s="40">
        <v>1</v>
      </c>
      <c r="I2114" s="40">
        <v>0</v>
      </c>
      <c r="L2114" s="40" t="str">
        <f>IF(LEFT(C2114,1)="[",MID(C2114,2,SEARCH("]",C2114)-2),IF(LEFT(C2114,1)="""",MID(C2114,2,SEARCH("""",C2114,2)-2),C2114))</f>
        <v>novo onix 2014 chevrolet</v>
      </c>
      <c r="M2114">
        <f>WEEKNUM(A2114,2)</f>
        <v>35</v>
      </c>
    </row>
    <row r="2115" spans="1:13" x14ac:dyDescent="0.25">
      <c r="A2115" s="1">
        <v>41542</v>
      </c>
      <c r="B2115" s="40" t="s">
        <v>9</v>
      </c>
      <c r="C2115" s="40" t="s">
        <v>329</v>
      </c>
      <c r="D2115" s="40" t="s">
        <v>94</v>
      </c>
      <c r="E2115" s="40" t="s">
        <v>10</v>
      </c>
      <c r="F2115" s="40">
        <v>0.8</v>
      </c>
      <c r="G2115" s="40">
        <v>0</v>
      </c>
      <c r="H2115" s="40">
        <v>3</v>
      </c>
      <c r="I2115" s="40">
        <v>0</v>
      </c>
      <c r="L2115" s="40" t="str">
        <f>IF(LEFT(C2115,1)="[",MID(C2115,2,SEARCH("]",C2115)-2),IF(LEFT(C2115,1)="""",MID(C2115,2,SEARCH("""",C2115,2)-2),C2115))</f>
        <v>novo onix 2014 chevrolet</v>
      </c>
      <c r="M2115">
        <f>WEEKNUM(A2115,2)</f>
        <v>39</v>
      </c>
    </row>
    <row r="2116" spans="1:13" x14ac:dyDescent="0.25">
      <c r="A2116" s="1">
        <v>41518</v>
      </c>
      <c r="B2116" s="40" t="s">
        <v>9</v>
      </c>
      <c r="C2116" s="40" t="s">
        <v>329</v>
      </c>
      <c r="D2116" s="40" t="s">
        <v>94</v>
      </c>
      <c r="E2116" s="40" t="s">
        <v>10</v>
      </c>
      <c r="F2116" s="40">
        <v>0.8</v>
      </c>
      <c r="G2116" s="40">
        <v>2</v>
      </c>
      <c r="H2116" s="40">
        <v>7</v>
      </c>
      <c r="I2116" s="40">
        <v>0.54</v>
      </c>
      <c r="L2116" s="40" t="str">
        <f>IF(LEFT(C2116,1)="[",MID(C2116,2,SEARCH("]",C2116)-2),IF(LEFT(C2116,1)="""",MID(C2116,2,SEARCH("""",C2116,2)-2),C2116))</f>
        <v>novo onix 2014 chevrolet</v>
      </c>
      <c r="M2116">
        <f>WEEKNUM(A2116,2)</f>
        <v>35</v>
      </c>
    </row>
    <row r="2117" spans="1:13" x14ac:dyDescent="0.25">
      <c r="A2117" s="1">
        <v>41545</v>
      </c>
      <c r="B2117" s="40" t="s">
        <v>9</v>
      </c>
      <c r="C2117" s="40" t="s">
        <v>329</v>
      </c>
      <c r="D2117" s="40" t="s">
        <v>94</v>
      </c>
      <c r="E2117" s="40" t="s">
        <v>10</v>
      </c>
      <c r="F2117" s="40">
        <v>0.8</v>
      </c>
      <c r="G2117" s="40">
        <v>0</v>
      </c>
      <c r="H2117" s="40">
        <v>7</v>
      </c>
      <c r="I2117" s="40">
        <v>0</v>
      </c>
      <c r="L2117" s="40" t="str">
        <f>IF(LEFT(C2117,1)="[",MID(C2117,2,SEARCH("]",C2117)-2),IF(LEFT(C2117,1)="""",MID(C2117,2,SEARCH("""",C2117,2)-2),C2117))</f>
        <v>novo onix 2014 chevrolet</v>
      </c>
      <c r="M2117">
        <f>WEEKNUM(A2117,2)</f>
        <v>39</v>
      </c>
    </row>
    <row r="2118" spans="1:13" x14ac:dyDescent="0.25">
      <c r="A2118" s="1">
        <v>41540</v>
      </c>
      <c r="B2118" s="40" t="s">
        <v>9</v>
      </c>
      <c r="C2118" s="40" t="s">
        <v>141</v>
      </c>
      <c r="D2118" s="40" t="s">
        <v>94</v>
      </c>
      <c r="E2118" s="40" t="s">
        <v>75</v>
      </c>
      <c r="F2118" s="40">
        <v>0.85</v>
      </c>
      <c r="G2118" s="40">
        <v>1</v>
      </c>
      <c r="H2118" s="40">
        <v>6</v>
      </c>
      <c r="I2118" s="40">
        <v>0.53</v>
      </c>
      <c r="L2118" s="40" t="str">
        <f>IF(LEFT(C2118,1)="[",MID(C2118,2,SEARCH("]",C2118)-2),IF(LEFT(C2118,1)="""",MID(C2118,2,SEARCH("""",C2118,2)-2),C2118))</f>
        <v>novo onix 2014 GM</v>
      </c>
      <c r="M2118">
        <f>WEEKNUM(A2118,2)</f>
        <v>39</v>
      </c>
    </row>
    <row r="2119" spans="1:13" x14ac:dyDescent="0.25">
      <c r="A2119" s="1">
        <v>41541</v>
      </c>
      <c r="B2119" s="40" t="s">
        <v>9</v>
      </c>
      <c r="C2119" s="40" t="s">
        <v>141</v>
      </c>
      <c r="D2119" s="40" t="s">
        <v>94</v>
      </c>
      <c r="E2119" s="40" t="s">
        <v>75</v>
      </c>
      <c r="F2119" s="40">
        <v>0.85</v>
      </c>
      <c r="G2119" s="40">
        <v>1</v>
      </c>
      <c r="H2119" s="40">
        <v>5</v>
      </c>
      <c r="I2119" s="40">
        <v>0.52</v>
      </c>
      <c r="L2119" s="40" t="str">
        <f>IF(LEFT(C2119,1)="[",MID(C2119,2,SEARCH("]",C2119)-2),IF(LEFT(C2119,1)="""",MID(C2119,2,SEARCH("""",C2119,2)-2),C2119))</f>
        <v>novo onix 2014 GM</v>
      </c>
      <c r="M2119">
        <f>WEEKNUM(A2119,2)</f>
        <v>39</v>
      </c>
    </row>
    <row r="2120" spans="1:13" x14ac:dyDescent="0.25">
      <c r="A2120" s="1">
        <v>41534</v>
      </c>
      <c r="B2120" s="40" t="s">
        <v>9</v>
      </c>
      <c r="C2120" s="40" t="s">
        <v>141</v>
      </c>
      <c r="D2120" s="40" t="s">
        <v>94</v>
      </c>
      <c r="E2120" s="40" t="s">
        <v>75</v>
      </c>
      <c r="F2120" s="40">
        <v>0.85</v>
      </c>
      <c r="G2120" s="40">
        <v>1</v>
      </c>
      <c r="H2120" s="40">
        <v>12</v>
      </c>
      <c r="I2120" s="40">
        <v>0.55000000000000004</v>
      </c>
      <c r="L2120" s="40" t="str">
        <f>IF(LEFT(C2120,1)="[",MID(C2120,2,SEARCH("]",C2120)-2),IF(LEFT(C2120,1)="""",MID(C2120,2,SEARCH("""",C2120,2)-2),C2120))</f>
        <v>novo onix 2014 GM</v>
      </c>
      <c r="M2120">
        <f>WEEKNUM(A2120,2)</f>
        <v>38</v>
      </c>
    </row>
    <row r="2121" spans="1:13" x14ac:dyDescent="0.25">
      <c r="A2121" s="1">
        <v>41532</v>
      </c>
      <c r="B2121" s="40" t="s">
        <v>9</v>
      </c>
      <c r="C2121" s="40" t="s">
        <v>141</v>
      </c>
      <c r="D2121" s="40" t="s">
        <v>94</v>
      </c>
      <c r="E2121" s="40" t="s">
        <v>75</v>
      </c>
      <c r="F2121" s="40">
        <v>0.85</v>
      </c>
      <c r="G2121" s="40">
        <v>1</v>
      </c>
      <c r="H2121" s="40">
        <v>7</v>
      </c>
      <c r="I2121" s="40">
        <v>0.03</v>
      </c>
      <c r="L2121" s="40" t="str">
        <f>IF(LEFT(C2121,1)="[",MID(C2121,2,SEARCH("]",C2121)-2),IF(LEFT(C2121,1)="""",MID(C2121,2,SEARCH("""",C2121,2)-2),C2121))</f>
        <v>novo onix 2014 GM</v>
      </c>
      <c r="M2121">
        <f>WEEKNUM(A2121,2)</f>
        <v>37</v>
      </c>
    </row>
    <row r="2122" spans="1:13" x14ac:dyDescent="0.25">
      <c r="A2122" s="1">
        <v>41533</v>
      </c>
      <c r="B2122" s="40" t="s">
        <v>9</v>
      </c>
      <c r="C2122" s="40" t="s">
        <v>141</v>
      </c>
      <c r="D2122" s="40" t="s">
        <v>94</v>
      </c>
      <c r="E2122" s="40" t="s">
        <v>75</v>
      </c>
      <c r="F2122" s="40">
        <v>0.85</v>
      </c>
      <c r="G2122" s="40">
        <v>1</v>
      </c>
      <c r="H2122" s="40">
        <v>5</v>
      </c>
      <c r="I2122" s="40">
        <v>0.05</v>
      </c>
      <c r="L2122" s="40" t="str">
        <f>IF(LEFT(C2122,1)="[",MID(C2122,2,SEARCH("]",C2122)-2),IF(LEFT(C2122,1)="""",MID(C2122,2,SEARCH("""",C2122,2)-2),C2122))</f>
        <v>novo onix 2014 GM</v>
      </c>
      <c r="M2122">
        <f>WEEKNUM(A2122,2)</f>
        <v>38</v>
      </c>
    </row>
    <row r="2123" spans="1:13" x14ac:dyDescent="0.25">
      <c r="A2123" s="1">
        <v>41518</v>
      </c>
      <c r="B2123" s="40" t="s">
        <v>9</v>
      </c>
      <c r="C2123" s="40" t="s">
        <v>141</v>
      </c>
      <c r="D2123" s="40" t="s">
        <v>94</v>
      </c>
      <c r="E2123" s="40" t="s">
        <v>75</v>
      </c>
      <c r="F2123" s="40">
        <v>0.85</v>
      </c>
      <c r="G2123" s="40">
        <v>1</v>
      </c>
      <c r="H2123" s="40">
        <v>6</v>
      </c>
      <c r="I2123" s="40">
        <v>0.05</v>
      </c>
      <c r="L2123" s="40" t="str">
        <f>IF(LEFT(C2123,1)="[",MID(C2123,2,SEARCH("]",C2123)-2),IF(LEFT(C2123,1)="""",MID(C2123,2,SEARCH("""",C2123,2)-2),C2123))</f>
        <v>novo onix 2014 GM</v>
      </c>
      <c r="M2123">
        <f>WEEKNUM(A2123,2)</f>
        <v>35</v>
      </c>
    </row>
    <row r="2124" spans="1:13" x14ac:dyDescent="0.25">
      <c r="A2124" s="1">
        <v>41535</v>
      </c>
      <c r="B2124" s="40" t="s">
        <v>9</v>
      </c>
      <c r="C2124" s="40" t="s">
        <v>141</v>
      </c>
      <c r="D2124" s="40" t="s">
        <v>94</v>
      </c>
      <c r="E2124" s="40" t="s">
        <v>75</v>
      </c>
      <c r="F2124" s="40">
        <v>0.85</v>
      </c>
      <c r="G2124" s="40">
        <v>2</v>
      </c>
      <c r="H2124" s="40">
        <v>6</v>
      </c>
      <c r="I2124" s="40">
        <v>0.84</v>
      </c>
      <c r="L2124" s="40" t="str">
        <f>IF(LEFT(C2124,1)="[",MID(C2124,2,SEARCH("]",C2124)-2),IF(LEFT(C2124,1)="""",MID(C2124,2,SEARCH("""",C2124,2)-2),C2124))</f>
        <v>novo onix 2014 GM</v>
      </c>
      <c r="M2124">
        <f>WEEKNUM(A2124,2)</f>
        <v>38</v>
      </c>
    </row>
    <row r="2125" spans="1:13" x14ac:dyDescent="0.25">
      <c r="A2125" s="1">
        <v>41528</v>
      </c>
      <c r="B2125" s="40" t="s">
        <v>9</v>
      </c>
      <c r="C2125" s="40" t="s">
        <v>141</v>
      </c>
      <c r="D2125" s="40" t="s">
        <v>94</v>
      </c>
      <c r="E2125" s="40" t="s">
        <v>75</v>
      </c>
      <c r="F2125" s="40">
        <v>0.85</v>
      </c>
      <c r="G2125" s="40">
        <v>2</v>
      </c>
      <c r="H2125" s="40">
        <v>8</v>
      </c>
      <c r="I2125" s="40">
        <v>0.17</v>
      </c>
      <c r="L2125" s="40" t="str">
        <f>IF(LEFT(C2125,1)="[",MID(C2125,2,SEARCH("]",C2125)-2),IF(LEFT(C2125,1)="""",MID(C2125,2,SEARCH("""",C2125,2)-2),C2125))</f>
        <v>novo onix 2014 GM</v>
      </c>
      <c r="M2125">
        <f>WEEKNUM(A2125,2)</f>
        <v>37</v>
      </c>
    </row>
    <row r="2126" spans="1:13" x14ac:dyDescent="0.25">
      <c r="A2126" s="1">
        <v>41520</v>
      </c>
      <c r="B2126" s="40" t="s">
        <v>9</v>
      </c>
      <c r="C2126" s="40" t="s">
        <v>141</v>
      </c>
      <c r="D2126" s="40" t="s">
        <v>94</v>
      </c>
      <c r="E2126" s="40" t="s">
        <v>75</v>
      </c>
      <c r="F2126" s="40">
        <v>0.85</v>
      </c>
      <c r="G2126" s="40">
        <v>0</v>
      </c>
      <c r="H2126" s="40">
        <v>2</v>
      </c>
      <c r="I2126" s="40">
        <v>0</v>
      </c>
      <c r="L2126" s="40" t="str">
        <f>IF(LEFT(C2126,1)="[",MID(C2126,2,SEARCH("]",C2126)-2),IF(LEFT(C2126,1)="""",MID(C2126,2,SEARCH("""",C2126,2)-2),C2126))</f>
        <v>novo onix 2014 GM</v>
      </c>
      <c r="M2126">
        <f>WEEKNUM(A2126,2)</f>
        <v>36</v>
      </c>
    </row>
    <row r="2127" spans="1:13" x14ac:dyDescent="0.25">
      <c r="A2127" s="1">
        <v>41546</v>
      </c>
      <c r="B2127" s="40" t="s">
        <v>9</v>
      </c>
      <c r="C2127" s="40" t="s">
        <v>141</v>
      </c>
      <c r="D2127" s="40" t="s">
        <v>94</v>
      </c>
      <c r="E2127" s="40" t="s">
        <v>75</v>
      </c>
      <c r="F2127" s="40">
        <v>0.85</v>
      </c>
      <c r="G2127" s="40">
        <v>0</v>
      </c>
      <c r="H2127" s="40">
        <v>2</v>
      </c>
      <c r="I2127" s="40">
        <v>0</v>
      </c>
      <c r="L2127" s="40" t="str">
        <f>IF(LEFT(C2127,1)="[",MID(C2127,2,SEARCH("]",C2127)-2),IF(LEFT(C2127,1)="""",MID(C2127,2,SEARCH("""",C2127,2)-2),C2127))</f>
        <v>novo onix 2014 GM</v>
      </c>
      <c r="M2127">
        <f>WEEKNUM(A2127,2)</f>
        <v>39</v>
      </c>
    </row>
    <row r="2128" spans="1:13" x14ac:dyDescent="0.25">
      <c r="A2128" s="1">
        <v>41538</v>
      </c>
      <c r="B2128" s="40" t="s">
        <v>9</v>
      </c>
      <c r="C2128" s="40" t="s">
        <v>141</v>
      </c>
      <c r="D2128" s="40" t="s">
        <v>94</v>
      </c>
      <c r="E2128" s="40" t="s">
        <v>75</v>
      </c>
      <c r="F2128" s="40">
        <v>0.85</v>
      </c>
      <c r="G2128" s="40">
        <v>1</v>
      </c>
      <c r="H2128" s="40">
        <v>6</v>
      </c>
      <c r="I2128" s="40">
        <v>0.64</v>
      </c>
      <c r="L2128" s="40" t="str">
        <f>IF(LEFT(C2128,1)="[",MID(C2128,2,SEARCH("]",C2128)-2),IF(LEFT(C2128,1)="""",MID(C2128,2,SEARCH("""",C2128,2)-2),C2128))</f>
        <v>novo onix 2014 GM</v>
      </c>
      <c r="M2128">
        <f>WEEKNUM(A2128,2)</f>
        <v>38</v>
      </c>
    </row>
    <row r="2129" spans="1:13" x14ac:dyDescent="0.25">
      <c r="A2129" s="1">
        <v>41539</v>
      </c>
      <c r="B2129" s="40" t="s">
        <v>9</v>
      </c>
      <c r="C2129" s="40" t="s">
        <v>141</v>
      </c>
      <c r="D2129" s="40" t="s">
        <v>94</v>
      </c>
      <c r="E2129" s="40" t="s">
        <v>75</v>
      </c>
      <c r="F2129" s="40">
        <v>0.85</v>
      </c>
      <c r="G2129" s="40">
        <v>2</v>
      </c>
      <c r="H2129" s="40">
        <v>4</v>
      </c>
      <c r="I2129" s="40">
        <v>0.43</v>
      </c>
      <c r="L2129" s="40" t="str">
        <f>IF(LEFT(C2129,1)="[",MID(C2129,2,SEARCH("]",C2129)-2),IF(LEFT(C2129,1)="""",MID(C2129,2,SEARCH("""",C2129,2)-2),C2129))</f>
        <v>novo onix 2014 GM</v>
      </c>
      <c r="M2129">
        <f>WEEKNUM(A2129,2)</f>
        <v>38</v>
      </c>
    </row>
    <row r="2130" spans="1:13" x14ac:dyDescent="0.25">
      <c r="A2130" s="1">
        <v>41529</v>
      </c>
      <c r="B2130" s="40" t="s">
        <v>9</v>
      </c>
      <c r="C2130" s="40" t="s">
        <v>141</v>
      </c>
      <c r="D2130" s="40" t="s">
        <v>94</v>
      </c>
      <c r="E2130" s="40" t="s">
        <v>75</v>
      </c>
      <c r="F2130" s="40">
        <v>0.85</v>
      </c>
      <c r="G2130" s="40">
        <v>0</v>
      </c>
      <c r="H2130" s="40">
        <v>4</v>
      </c>
      <c r="I2130" s="40">
        <v>0</v>
      </c>
      <c r="L2130" s="40" t="str">
        <f>IF(LEFT(C2130,1)="[",MID(C2130,2,SEARCH("]",C2130)-2),IF(LEFT(C2130,1)="""",MID(C2130,2,SEARCH("""",C2130,2)-2),C2130))</f>
        <v>novo onix 2014 GM</v>
      </c>
      <c r="M2130">
        <f>WEEKNUM(A2130,2)</f>
        <v>37</v>
      </c>
    </row>
    <row r="2131" spans="1:13" x14ac:dyDescent="0.25">
      <c r="A2131" s="1">
        <v>41515</v>
      </c>
      <c r="B2131" s="40" t="s">
        <v>9</v>
      </c>
      <c r="C2131" s="40" t="s">
        <v>141</v>
      </c>
      <c r="D2131" s="40" t="s">
        <v>94</v>
      </c>
      <c r="E2131" s="40" t="s">
        <v>75</v>
      </c>
      <c r="F2131" s="40">
        <v>0.85</v>
      </c>
      <c r="G2131" s="40">
        <v>1</v>
      </c>
      <c r="H2131" s="40">
        <v>7</v>
      </c>
      <c r="I2131" s="40">
        <v>0.13</v>
      </c>
      <c r="L2131" s="40" t="str">
        <f>IF(LEFT(C2131,1)="[",MID(C2131,2,SEARCH("]",C2131)-2),IF(LEFT(C2131,1)="""",MID(C2131,2,SEARCH("""",C2131,2)-2),C2131))</f>
        <v>novo onix 2014 GM</v>
      </c>
      <c r="M2131">
        <f>WEEKNUM(A2131,2)</f>
        <v>35</v>
      </c>
    </row>
    <row r="2132" spans="1:13" x14ac:dyDescent="0.25">
      <c r="A2132" s="1">
        <v>41519</v>
      </c>
      <c r="B2132" s="40" t="s">
        <v>9</v>
      </c>
      <c r="C2132" s="40" t="s">
        <v>141</v>
      </c>
      <c r="D2132" s="40" t="s">
        <v>94</v>
      </c>
      <c r="E2132" s="40" t="s">
        <v>75</v>
      </c>
      <c r="F2132" s="40">
        <v>0.85</v>
      </c>
      <c r="G2132" s="40">
        <v>4</v>
      </c>
      <c r="H2132" s="40">
        <v>7</v>
      </c>
      <c r="I2132" s="40">
        <v>0.25</v>
      </c>
      <c r="L2132" s="40" t="str">
        <f>IF(LEFT(C2132,1)="[",MID(C2132,2,SEARCH("]",C2132)-2),IF(LEFT(C2132,1)="""",MID(C2132,2,SEARCH("""",C2132,2)-2),C2132))</f>
        <v>novo onix 2014 GM</v>
      </c>
      <c r="M2132">
        <f>WEEKNUM(A2132,2)</f>
        <v>36</v>
      </c>
    </row>
    <row r="2133" spans="1:13" x14ac:dyDescent="0.25">
      <c r="A2133" s="1">
        <v>41526</v>
      </c>
      <c r="B2133" s="40" t="s">
        <v>9</v>
      </c>
      <c r="C2133" s="40" t="s">
        <v>141</v>
      </c>
      <c r="D2133" s="40" t="s">
        <v>94</v>
      </c>
      <c r="E2133" s="40" t="s">
        <v>75</v>
      </c>
      <c r="F2133" s="40">
        <v>0.85</v>
      </c>
      <c r="G2133" s="40">
        <v>1</v>
      </c>
      <c r="H2133" s="40">
        <v>3</v>
      </c>
      <c r="I2133" s="40">
        <v>0.32</v>
      </c>
      <c r="L2133" s="40" t="str">
        <f>IF(LEFT(C2133,1)="[",MID(C2133,2,SEARCH("]",C2133)-2),IF(LEFT(C2133,1)="""",MID(C2133,2,SEARCH("""",C2133,2)-2),C2133))</f>
        <v>novo onix 2014 GM</v>
      </c>
      <c r="M2133">
        <f>WEEKNUM(A2133,2)</f>
        <v>37</v>
      </c>
    </row>
    <row r="2134" spans="1:13" x14ac:dyDescent="0.25">
      <c r="A2134" s="1">
        <v>41536</v>
      </c>
      <c r="B2134" s="40" t="s">
        <v>9</v>
      </c>
      <c r="C2134" s="40" t="s">
        <v>141</v>
      </c>
      <c r="D2134" s="40" t="s">
        <v>94</v>
      </c>
      <c r="E2134" s="40" t="s">
        <v>75</v>
      </c>
      <c r="F2134" s="40">
        <v>0.85</v>
      </c>
      <c r="G2134" s="40">
        <v>1</v>
      </c>
      <c r="H2134" s="40">
        <v>6</v>
      </c>
      <c r="I2134" s="40">
        <v>0.42</v>
      </c>
      <c r="L2134" s="40" t="str">
        <f>IF(LEFT(C2134,1)="[",MID(C2134,2,SEARCH("]",C2134)-2),IF(LEFT(C2134,1)="""",MID(C2134,2,SEARCH("""",C2134,2)-2),C2134))</f>
        <v>novo onix 2014 GM</v>
      </c>
      <c r="M2134">
        <f>WEEKNUM(A2134,2)</f>
        <v>38</v>
      </c>
    </row>
    <row r="2135" spans="1:13" x14ac:dyDescent="0.25">
      <c r="A2135" s="1">
        <v>41543</v>
      </c>
      <c r="B2135" s="40" t="s">
        <v>9</v>
      </c>
      <c r="C2135" s="40" t="s">
        <v>141</v>
      </c>
      <c r="D2135" s="40" t="s">
        <v>94</v>
      </c>
      <c r="E2135" s="40" t="s">
        <v>75</v>
      </c>
      <c r="F2135" s="40">
        <v>0.85</v>
      </c>
      <c r="G2135" s="40">
        <v>1</v>
      </c>
      <c r="H2135" s="40">
        <v>3</v>
      </c>
      <c r="I2135" s="40">
        <v>0.09</v>
      </c>
      <c r="L2135" s="40" t="str">
        <f>IF(LEFT(C2135,1)="[",MID(C2135,2,SEARCH("]",C2135)-2),IF(LEFT(C2135,1)="""",MID(C2135,2,SEARCH("""",C2135,2)-2),C2135))</f>
        <v>novo onix 2014 GM</v>
      </c>
      <c r="M2135">
        <f>WEEKNUM(A2135,2)</f>
        <v>39</v>
      </c>
    </row>
    <row r="2136" spans="1:13" x14ac:dyDescent="0.25">
      <c r="A2136" s="1">
        <v>41530</v>
      </c>
      <c r="B2136" s="40" t="s">
        <v>9</v>
      </c>
      <c r="C2136" s="40" t="s">
        <v>141</v>
      </c>
      <c r="D2136" s="40" t="s">
        <v>94</v>
      </c>
      <c r="E2136" s="40" t="s">
        <v>75</v>
      </c>
      <c r="F2136" s="40">
        <v>0.85</v>
      </c>
      <c r="G2136" s="40">
        <v>2</v>
      </c>
      <c r="H2136" s="40">
        <v>2</v>
      </c>
      <c r="I2136" s="40">
        <v>0.22</v>
      </c>
      <c r="L2136" s="40" t="str">
        <f>IF(LEFT(C2136,1)="[",MID(C2136,2,SEARCH("]",C2136)-2),IF(LEFT(C2136,1)="""",MID(C2136,2,SEARCH("""",C2136,2)-2),C2136))</f>
        <v>novo onix 2014 GM</v>
      </c>
      <c r="M2136">
        <f>WEEKNUM(A2136,2)</f>
        <v>37</v>
      </c>
    </row>
    <row r="2137" spans="1:13" x14ac:dyDescent="0.25">
      <c r="A2137" s="1">
        <v>41527</v>
      </c>
      <c r="B2137" s="40" t="s">
        <v>9</v>
      </c>
      <c r="C2137" s="40" t="s">
        <v>141</v>
      </c>
      <c r="D2137" s="40" t="s">
        <v>94</v>
      </c>
      <c r="E2137" s="40" t="s">
        <v>75</v>
      </c>
      <c r="F2137" s="40">
        <v>0.85</v>
      </c>
      <c r="G2137" s="40">
        <v>1</v>
      </c>
      <c r="H2137" s="40">
        <v>8</v>
      </c>
      <c r="I2137" s="40">
        <v>0.17</v>
      </c>
      <c r="L2137" s="40" t="str">
        <f>IF(LEFT(C2137,1)="[",MID(C2137,2,SEARCH("]",C2137)-2),IF(LEFT(C2137,1)="""",MID(C2137,2,SEARCH("""",C2137,2)-2),C2137))</f>
        <v>novo onix 2014 GM</v>
      </c>
      <c r="M2137">
        <f>WEEKNUM(A2137,2)</f>
        <v>37</v>
      </c>
    </row>
    <row r="2138" spans="1:13" x14ac:dyDescent="0.25">
      <c r="A2138" s="1">
        <v>41517</v>
      </c>
      <c r="B2138" s="40" t="s">
        <v>9</v>
      </c>
      <c r="C2138" s="40" t="s">
        <v>141</v>
      </c>
      <c r="D2138" s="40" t="s">
        <v>94</v>
      </c>
      <c r="E2138" s="40" t="s">
        <v>75</v>
      </c>
      <c r="F2138" s="40">
        <v>0.85</v>
      </c>
      <c r="G2138" s="40">
        <v>0</v>
      </c>
      <c r="H2138" s="40">
        <v>4</v>
      </c>
      <c r="I2138" s="40">
        <v>0</v>
      </c>
      <c r="L2138" s="40" t="str">
        <f>IF(LEFT(C2138,1)="[",MID(C2138,2,SEARCH("]",C2138)-2),IF(LEFT(C2138,1)="""",MID(C2138,2,SEARCH("""",C2138,2)-2),C2138))</f>
        <v>novo onix 2014 GM</v>
      </c>
      <c r="M2138">
        <f>WEEKNUM(A2138,2)</f>
        <v>35</v>
      </c>
    </row>
    <row r="2139" spans="1:13" x14ac:dyDescent="0.25">
      <c r="A2139" s="1">
        <v>41522</v>
      </c>
      <c r="B2139" s="40" t="s">
        <v>9</v>
      </c>
      <c r="C2139" s="40" t="s">
        <v>141</v>
      </c>
      <c r="D2139" s="40" t="s">
        <v>94</v>
      </c>
      <c r="E2139" s="40" t="s">
        <v>75</v>
      </c>
      <c r="F2139" s="40">
        <v>0.85</v>
      </c>
      <c r="G2139" s="40">
        <v>4</v>
      </c>
      <c r="H2139" s="40">
        <v>9</v>
      </c>
      <c r="I2139" s="40">
        <v>0.75</v>
      </c>
      <c r="L2139" s="40" t="str">
        <f>IF(LEFT(C2139,1)="[",MID(C2139,2,SEARCH("]",C2139)-2),IF(LEFT(C2139,1)="""",MID(C2139,2,SEARCH("""",C2139,2)-2),C2139))</f>
        <v>novo onix 2014 GM</v>
      </c>
      <c r="M2139">
        <f>WEEKNUM(A2139,2)</f>
        <v>36</v>
      </c>
    </row>
    <row r="2140" spans="1:13" x14ac:dyDescent="0.25">
      <c r="A2140" s="1">
        <v>41525</v>
      </c>
      <c r="B2140" s="40" t="s">
        <v>9</v>
      </c>
      <c r="C2140" s="40" t="s">
        <v>141</v>
      </c>
      <c r="D2140" s="40" t="s">
        <v>94</v>
      </c>
      <c r="E2140" s="40" t="s">
        <v>75</v>
      </c>
      <c r="F2140" s="40">
        <v>0.85</v>
      </c>
      <c r="G2140" s="40">
        <v>2</v>
      </c>
      <c r="H2140" s="40">
        <v>3</v>
      </c>
      <c r="I2140" s="40">
        <v>0.16</v>
      </c>
      <c r="L2140" s="40" t="str">
        <f>IF(LEFT(C2140,1)="[",MID(C2140,2,SEARCH("]",C2140)-2),IF(LEFT(C2140,1)="""",MID(C2140,2,SEARCH("""",C2140,2)-2),C2140))</f>
        <v>novo onix 2014 GM</v>
      </c>
      <c r="M2140">
        <f>WEEKNUM(A2140,2)</f>
        <v>36</v>
      </c>
    </row>
    <row r="2141" spans="1:13" x14ac:dyDescent="0.25">
      <c r="A2141" s="1">
        <v>41523</v>
      </c>
      <c r="B2141" s="40" t="s">
        <v>9</v>
      </c>
      <c r="C2141" s="40" t="s">
        <v>141</v>
      </c>
      <c r="D2141" s="40" t="s">
        <v>94</v>
      </c>
      <c r="E2141" s="40" t="s">
        <v>75</v>
      </c>
      <c r="F2141" s="40">
        <v>0.85</v>
      </c>
      <c r="G2141" s="40">
        <v>0</v>
      </c>
      <c r="H2141" s="40">
        <v>1</v>
      </c>
      <c r="I2141" s="40">
        <v>0</v>
      </c>
      <c r="L2141" s="40" t="str">
        <f>IF(LEFT(C2141,1)="[",MID(C2141,2,SEARCH("]",C2141)-2),IF(LEFT(C2141,1)="""",MID(C2141,2,SEARCH("""",C2141,2)-2),C2141))</f>
        <v>novo onix 2014 GM</v>
      </c>
      <c r="M2141">
        <f>WEEKNUM(A2141,2)</f>
        <v>36</v>
      </c>
    </row>
    <row r="2142" spans="1:13" x14ac:dyDescent="0.25">
      <c r="A2142" s="1">
        <v>41524</v>
      </c>
      <c r="B2142" s="40" t="s">
        <v>9</v>
      </c>
      <c r="C2142" s="40" t="s">
        <v>141</v>
      </c>
      <c r="D2142" s="40" t="s">
        <v>94</v>
      </c>
      <c r="E2142" s="40" t="s">
        <v>75</v>
      </c>
      <c r="F2142" s="40">
        <v>0.85</v>
      </c>
      <c r="G2142" s="40">
        <v>1</v>
      </c>
      <c r="H2142" s="40">
        <v>6</v>
      </c>
      <c r="I2142" s="40">
        <v>0.06</v>
      </c>
      <c r="L2142" s="40" t="str">
        <f>IF(LEFT(C2142,1)="[",MID(C2142,2,SEARCH("]",C2142)-2),IF(LEFT(C2142,1)="""",MID(C2142,2,SEARCH("""",C2142,2)-2),C2142))</f>
        <v>novo onix 2014 GM</v>
      </c>
      <c r="M2142">
        <f>WEEKNUM(A2142,2)</f>
        <v>36</v>
      </c>
    </row>
    <row r="2143" spans="1:13" x14ac:dyDescent="0.25">
      <c r="A2143" s="1">
        <v>41521</v>
      </c>
      <c r="B2143" s="40" t="s">
        <v>9</v>
      </c>
      <c r="C2143" s="40" t="s">
        <v>141</v>
      </c>
      <c r="D2143" s="40" t="s">
        <v>94</v>
      </c>
      <c r="E2143" s="40" t="s">
        <v>75</v>
      </c>
      <c r="F2143" s="40">
        <v>0.85</v>
      </c>
      <c r="G2143" s="40">
        <v>0</v>
      </c>
      <c r="H2143" s="40">
        <v>5</v>
      </c>
      <c r="I2143" s="40">
        <v>0</v>
      </c>
      <c r="L2143" s="40" t="str">
        <f>IF(LEFT(C2143,1)="[",MID(C2143,2,SEARCH("]",C2143)-2),IF(LEFT(C2143,1)="""",MID(C2143,2,SEARCH("""",C2143,2)-2),C2143))</f>
        <v>novo onix 2014 GM</v>
      </c>
      <c r="M2143">
        <f>WEEKNUM(A2143,2)</f>
        <v>36</v>
      </c>
    </row>
    <row r="2144" spans="1:13" x14ac:dyDescent="0.25">
      <c r="A2144" s="1">
        <v>41542</v>
      </c>
      <c r="B2144" s="40" t="s">
        <v>9</v>
      </c>
      <c r="C2144" s="40" t="s">
        <v>141</v>
      </c>
      <c r="D2144" s="40" t="s">
        <v>94</v>
      </c>
      <c r="E2144" s="40" t="s">
        <v>75</v>
      </c>
      <c r="F2144" s="40">
        <v>0.85</v>
      </c>
      <c r="G2144" s="40">
        <v>2</v>
      </c>
      <c r="H2144" s="40">
        <v>4</v>
      </c>
      <c r="I2144" s="40">
        <v>0.84</v>
      </c>
      <c r="L2144" s="40" t="str">
        <f>IF(LEFT(C2144,1)="[",MID(C2144,2,SEARCH("]",C2144)-2),IF(LEFT(C2144,1)="""",MID(C2144,2,SEARCH("""",C2144,2)-2),C2144))</f>
        <v>novo onix 2014 GM</v>
      </c>
      <c r="M2144">
        <f>WEEKNUM(A2144,2)</f>
        <v>39</v>
      </c>
    </row>
    <row r="2145" spans="1:13" x14ac:dyDescent="0.25">
      <c r="A2145" s="1">
        <v>41545</v>
      </c>
      <c r="B2145" s="40" t="s">
        <v>9</v>
      </c>
      <c r="C2145" s="40" t="s">
        <v>141</v>
      </c>
      <c r="D2145" s="40" t="s">
        <v>94</v>
      </c>
      <c r="E2145" s="40" t="s">
        <v>75</v>
      </c>
      <c r="F2145" s="40">
        <v>0.85</v>
      </c>
      <c r="G2145" s="40">
        <v>1</v>
      </c>
      <c r="H2145" s="40">
        <v>6</v>
      </c>
      <c r="I2145" s="40">
        <v>0.56000000000000005</v>
      </c>
      <c r="L2145" s="40" t="str">
        <f>IF(LEFT(C2145,1)="[",MID(C2145,2,SEARCH("]",C2145)-2),IF(LEFT(C2145,1)="""",MID(C2145,2,SEARCH("""",C2145,2)-2),C2145))</f>
        <v>novo onix 2014 GM</v>
      </c>
      <c r="M2145">
        <f>WEEKNUM(A2145,2)</f>
        <v>39</v>
      </c>
    </row>
    <row r="2146" spans="1:13" x14ac:dyDescent="0.25">
      <c r="A2146" s="1">
        <v>41516</v>
      </c>
      <c r="B2146" s="40" t="s">
        <v>9</v>
      </c>
      <c r="C2146" s="40" t="s">
        <v>141</v>
      </c>
      <c r="D2146" s="40" t="s">
        <v>94</v>
      </c>
      <c r="E2146" s="40" t="s">
        <v>75</v>
      </c>
      <c r="F2146" s="40">
        <v>0.85</v>
      </c>
      <c r="G2146" s="40">
        <v>1</v>
      </c>
      <c r="H2146" s="40">
        <v>5</v>
      </c>
      <c r="I2146" s="40">
        <v>0.17</v>
      </c>
      <c r="L2146" s="40" t="str">
        <f>IF(LEFT(C2146,1)="[",MID(C2146,2,SEARCH("]",C2146)-2),IF(LEFT(C2146,1)="""",MID(C2146,2,SEARCH("""",C2146,2)-2),C2146))</f>
        <v>novo onix 2014 GM</v>
      </c>
      <c r="M2146">
        <f>WEEKNUM(A2146,2)</f>
        <v>35</v>
      </c>
    </row>
    <row r="2147" spans="1:13" x14ac:dyDescent="0.25">
      <c r="A2147" s="1">
        <v>41531</v>
      </c>
      <c r="B2147" s="40" t="s">
        <v>9</v>
      </c>
      <c r="C2147" s="40" t="s">
        <v>141</v>
      </c>
      <c r="D2147" s="40" t="s">
        <v>94</v>
      </c>
      <c r="E2147" s="40" t="s">
        <v>75</v>
      </c>
      <c r="F2147" s="40">
        <v>0.85</v>
      </c>
      <c r="G2147" s="40">
        <v>1</v>
      </c>
      <c r="H2147" s="40">
        <v>7</v>
      </c>
      <c r="I2147" s="40">
        <v>0.11</v>
      </c>
      <c r="L2147" s="40" t="str">
        <f>IF(LEFT(C2147,1)="[",MID(C2147,2,SEARCH("]",C2147)-2),IF(LEFT(C2147,1)="""",MID(C2147,2,SEARCH("""",C2147,2)-2),C2147))</f>
        <v>novo onix 2014 GM</v>
      </c>
      <c r="M2147">
        <f>WEEKNUM(A2147,2)</f>
        <v>37</v>
      </c>
    </row>
    <row r="2148" spans="1:13" x14ac:dyDescent="0.25">
      <c r="A2148" s="1">
        <v>41544</v>
      </c>
      <c r="B2148" s="40" t="s">
        <v>9</v>
      </c>
      <c r="C2148" s="40" t="s">
        <v>141</v>
      </c>
      <c r="D2148" s="40" t="s">
        <v>94</v>
      </c>
      <c r="E2148" s="40" t="s">
        <v>75</v>
      </c>
      <c r="F2148" s="40">
        <v>0.85</v>
      </c>
      <c r="G2148" s="40">
        <v>0</v>
      </c>
      <c r="H2148" s="40">
        <v>3</v>
      </c>
      <c r="I2148" s="40">
        <v>0</v>
      </c>
      <c r="L2148" s="40" t="str">
        <f>IF(LEFT(C2148,1)="[",MID(C2148,2,SEARCH("]",C2148)-2),IF(LEFT(C2148,1)="""",MID(C2148,2,SEARCH("""",C2148,2)-2),C2148))</f>
        <v>novo onix 2014 GM</v>
      </c>
      <c r="M2148">
        <f>WEEKNUM(A2148,2)</f>
        <v>39</v>
      </c>
    </row>
    <row r="2149" spans="1:13" x14ac:dyDescent="0.25">
      <c r="A2149" s="1">
        <v>41514</v>
      </c>
      <c r="B2149" s="40" t="s">
        <v>9</v>
      </c>
      <c r="C2149" s="40" t="s">
        <v>141</v>
      </c>
      <c r="D2149" s="40" t="s">
        <v>94</v>
      </c>
      <c r="E2149" s="40" t="s">
        <v>75</v>
      </c>
      <c r="F2149" s="40">
        <v>0.85</v>
      </c>
      <c r="G2149" s="40">
        <v>1</v>
      </c>
      <c r="H2149" s="40">
        <v>1</v>
      </c>
      <c r="I2149" s="40">
        <v>0.2</v>
      </c>
      <c r="L2149" s="40" t="str">
        <f>IF(LEFT(C2149,1)="[",MID(C2149,2,SEARCH("]",C2149)-2),IF(LEFT(C2149,1)="""",MID(C2149,2,SEARCH("""",C2149,2)-2),C2149))</f>
        <v>novo onix 2014 GM</v>
      </c>
      <c r="M2149">
        <f>WEEKNUM(A2149,2)</f>
        <v>35</v>
      </c>
    </row>
    <row r="2150" spans="1:13" x14ac:dyDescent="0.25">
      <c r="A2150" s="1">
        <v>41537</v>
      </c>
      <c r="B2150" s="40" t="s">
        <v>9</v>
      </c>
      <c r="C2150" s="40" t="s">
        <v>141</v>
      </c>
      <c r="D2150" s="40" t="s">
        <v>94</v>
      </c>
      <c r="E2150" s="40" t="s">
        <v>75</v>
      </c>
      <c r="F2150" s="40">
        <v>0.85</v>
      </c>
      <c r="G2150" s="40">
        <v>0</v>
      </c>
      <c r="H2150" s="40">
        <v>5</v>
      </c>
      <c r="I2150" s="40">
        <v>0</v>
      </c>
      <c r="L2150" s="40" t="str">
        <f>IF(LEFT(C2150,1)="[",MID(C2150,2,SEARCH("]",C2150)-2),IF(LEFT(C2150,1)="""",MID(C2150,2,SEARCH("""",C2150,2)-2),C2150))</f>
        <v>novo onix 2014 GM</v>
      </c>
      <c r="M2150">
        <f>WEEKNUM(A2150,2)</f>
        <v>38</v>
      </c>
    </row>
    <row r="2151" spans="1:13" x14ac:dyDescent="0.25">
      <c r="A2151" s="1">
        <v>41533</v>
      </c>
      <c r="B2151" s="40" t="s">
        <v>9</v>
      </c>
      <c r="C2151" s="40" t="s">
        <v>122</v>
      </c>
      <c r="D2151" s="40" t="s">
        <v>96</v>
      </c>
      <c r="E2151" s="40" t="s">
        <v>10</v>
      </c>
      <c r="F2151" s="40">
        <v>0.8</v>
      </c>
      <c r="G2151" s="40">
        <v>6</v>
      </c>
      <c r="H2151" s="40">
        <v>27</v>
      </c>
      <c r="I2151" s="40">
        <v>2.1800000000000002</v>
      </c>
      <c r="L2151" s="40" t="str">
        <f>IF(LEFT(C2151,1)="[",MID(C2151,2,SEARCH("]",C2151)-2),IF(LEFT(C2151,1)="""",MID(C2151,2,SEARCH("""",C2151,2)-2),C2151))</f>
        <v>novo Onix automático</v>
      </c>
      <c r="M2151">
        <f>WEEKNUM(A2151,2)</f>
        <v>38</v>
      </c>
    </row>
    <row r="2152" spans="1:13" x14ac:dyDescent="0.25">
      <c r="A2152" s="1">
        <v>41528</v>
      </c>
      <c r="B2152" s="40" t="s">
        <v>9</v>
      </c>
      <c r="C2152" s="40" t="s">
        <v>122</v>
      </c>
      <c r="D2152" s="40" t="s">
        <v>96</v>
      </c>
      <c r="E2152" s="40" t="s">
        <v>10</v>
      </c>
      <c r="F2152" s="40">
        <v>0.8</v>
      </c>
      <c r="G2152" s="40">
        <v>1</v>
      </c>
      <c r="H2152" s="40">
        <v>16</v>
      </c>
      <c r="I2152" s="40">
        <v>0.59</v>
      </c>
      <c r="L2152" s="40" t="str">
        <f>IF(LEFT(C2152,1)="[",MID(C2152,2,SEARCH("]",C2152)-2),IF(LEFT(C2152,1)="""",MID(C2152,2,SEARCH("""",C2152,2)-2),C2152))</f>
        <v>novo Onix automático</v>
      </c>
      <c r="M2152">
        <f>WEEKNUM(A2152,2)</f>
        <v>37</v>
      </c>
    </row>
    <row r="2153" spans="1:13" x14ac:dyDescent="0.25">
      <c r="A2153" s="1">
        <v>41524</v>
      </c>
      <c r="B2153" s="40" t="s">
        <v>9</v>
      </c>
      <c r="C2153" s="40" t="s">
        <v>122</v>
      </c>
      <c r="D2153" s="40" t="s">
        <v>96</v>
      </c>
      <c r="E2153" s="40" t="s">
        <v>10</v>
      </c>
      <c r="F2153" s="40">
        <v>0.8</v>
      </c>
      <c r="G2153" s="40">
        <v>0</v>
      </c>
      <c r="H2153" s="40">
        <v>9</v>
      </c>
      <c r="I2153" s="40">
        <v>0</v>
      </c>
      <c r="L2153" s="40" t="str">
        <f>IF(LEFT(C2153,1)="[",MID(C2153,2,SEARCH("]",C2153)-2),IF(LEFT(C2153,1)="""",MID(C2153,2,SEARCH("""",C2153,2)-2),C2153))</f>
        <v>novo Onix automático</v>
      </c>
      <c r="M2153">
        <f>WEEKNUM(A2153,2)</f>
        <v>36</v>
      </c>
    </row>
    <row r="2154" spans="1:13" x14ac:dyDescent="0.25">
      <c r="A2154" s="1">
        <v>41535</v>
      </c>
      <c r="B2154" s="40" t="s">
        <v>9</v>
      </c>
      <c r="C2154" s="40" t="s">
        <v>122</v>
      </c>
      <c r="D2154" s="40" t="s">
        <v>96</v>
      </c>
      <c r="E2154" s="40" t="s">
        <v>10</v>
      </c>
      <c r="F2154" s="40">
        <v>0.8</v>
      </c>
      <c r="G2154" s="40">
        <v>4</v>
      </c>
      <c r="H2154" s="40">
        <v>12</v>
      </c>
      <c r="I2154" s="40">
        <v>1.34</v>
      </c>
      <c r="L2154" s="40" t="str">
        <f>IF(LEFT(C2154,1)="[",MID(C2154,2,SEARCH("]",C2154)-2),IF(LEFT(C2154,1)="""",MID(C2154,2,SEARCH("""",C2154,2)-2),C2154))</f>
        <v>novo Onix automático</v>
      </c>
      <c r="M2154">
        <f>WEEKNUM(A2154,2)</f>
        <v>38</v>
      </c>
    </row>
    <row r="2155" spans="1:13" x14ac:dyDescent="0.25">
      <c r="A2155" s="1">
        <v>41536</v>
      </c>
      <c r="B2155" s="40" t="s">
        <v>9</v>
      </c>
      <c r="C2155" s="40" t="s">
        <v>122</v>
      </c>
      <c r="D2155" s="40" t="s">
        <v>96</v>
      </c>
      <c r="E2155" s="40" t="s">
        <v>10</v>
      </c>
      <c r="F2155" s="40">
        <v>0.8</v>
      </c>
      <c r="G2155" s="40">
        <v>1</v>
      </c>
      <c r="H2155" s="40">
        <v>8</v>
      </c>
      <c r="I2155" s="40">
        <v>0.12</v>
      </c>
      <c r="L2155" s="40" t="str">
        <f>IF(LEFT(C2155,1)="[",MID(C2155,2,SEARCH("]",C2155)-2),IF(LEFT(C2155,1)="""",MID(C2155,2,SEARCH("""",C2155,2)-2),C2155))</f>
        <v>novo Onix automático</v>
      </c>
      <c r="M2155">
        <f>WEEKNUM(A2155,2)</f>
        <v>38</v>
      </c>
    </row>
    <row r="2156" spans="1:13" x14ac:dyDescent="0.25">
      <c r="A2156" s="1">
        <v>41543</v>
      </c>
      <c r="B2156" s="40" t="s">
        <v>9</v>
      </c>
      <c r="C2156" s="40" t="s">
        <v>122</v>
      </c>
      <c r="D2156" s="40" t="s">
        <v>96</v>
      </c>
      <c r="E2156" s="40" t="s">
        <v>10</v>
      </c>
      <c r="F2156" s="40">
        <v>0.8</v>
      </c>
      <c r="G2156" s="40">
        <v>5</v>
      </c>
      <c r="H2156" s="40">
        <v>18</v>
      </c>
      <c r="I2156" s="40">
        <v>2.1</v>
      </c>
      <c r="L2156" s="40" t="str">
        <f>IF(LEFT(C2156,1)="[",MID(C2156,2,SEARCH("]",C2156)-2),IF(LEFT(C2156,1)="""",MID(C2156,2,SEARCH("""",C2156,2)-2),C2156))</f>
        <v>novo Onix automático</v>
      </c>
      <c r="M2156">
        <f>WEEKNUM(A2156,2)</f>
        <v>39</v>
      </c>
    </row>
    <row r="2157" spans="1:13" x14ac:dyDescent="0.25">
      <c r="A2157" s="1">
        <v>41523</v>
      </c>
      <c r="B2157" s="40" t="s">
        <v>9</v>
      </c>
      <c r="C2157" s="40" t="s">
        <v>122</v>
      </c>
      <c r="D2157" s="40" t="s">
        <v>96</v>
      </c>
      <c r="E2157" s="40" t="s">
        <v>10</v>
      </c>
      <c r="F2157" s="40">
        <v>0.8</v>
      </c>
      <c r="G2157" s="40">
        <v>1</v>
      </c>
      <c r="H2157" s="40">
        <v>15</v>
      </c>
      <c r="I2157" s="40">
        <v>0.28000000000000003</v>
      </c>
      <c r="L2157" s="40" t="str">
        <f>IF(LEFT(C2157,1)="[",MID(C2157,2,SEARCH("]",C2157)-2),IF(LEFT(C2157,1)="""",MID(C2157,2,SEARCH("""",C2157,2)-2),C2157))</f>
        <v>novo Onix automático</v>
      </c>
      <c r="M2157">
        <f>WEEKNUM(A2157,2)</f>
        <v>36</v>
      </c>
    </row>
    <row r="2158" spans="1:13" x14ac:dyDescent="0.25">
      <c r="A2158" s="1">
        <v>41532</v>
      </c>
      <c r="B2158" s="40" t="s">
        <v>9</v>
      </c>
      <c r="C2158" s="40" t="s">
        <v>122</v>
      </c>
      <c r="D2158" s="40" t="s">
        <v>96</v>
      </c>
      <c r="E2158" s="40" t="s">
        <v>10</v>
      </c>
      <c r="F2158" s="40">
        <v>0.8</v>
      </c>
      <c r="G2158" s="40">
        <v>4</v>
      </c>
      <c r="H2158" s="40">
        <v>20</v>
      </c>
      <c r="I2158" s="40">
        <v>1.31</v>
      </c>
      <c r="L2158" s="40" t="str">
        <f>IF(LEFT(C2158,1)="[",MID(C2158,2,SEARCH("]",C2158)-2),IF(LEFT(C2158,1)="""",MID(C2158,2,SEARCH("""",C2158,2)-2),C2158))</f>
        <v>novo Onix automático</v>
      </c>
      <c r="M2158">
        <f>WEEKNUM(A2158,2)</f>
        <v>37</v>
      </c>
    </row>
    <row r="2159" spans="1:13" x14ac:dyDescent="0.25">
      <c r="A2159" s="1">
        <v>41542</v>
      </c>
      <c r="B2159" s="40" t="s">
        <v>9</v>
      </c>
      <c r="C2159" s="40" t="s">
        <v>122</v>
      </c>
      <c r="D2159" s="40" t="s">
        <v>96</v>
      </c>
      <c r="E2159" s="40" t="s">
        <v>10</v>
      </c>
      <c r="F2159" s="40">
        <v>0.8</v>
      </c>
      <c r="G2159" s="40">
        <v>3</v>
      </c>
      <c r="H2159" s="40">
        <v>17</v>
      </c>
      <c r="I2159" s="40">
        <v>1.3</v>
      </c>
      <c r="L2159" s="40" t="str">
        <f>IF(LEFT(C2159,1)="[",MID(C2159,2,SEARCH("]",C2159)-2),IF(LEFT(C2159,1)="""",MID(C2159,2,SEARCH("""",C2159,2)-2),C2159))</f>
        <v>novo Onix automático</v>
      </c>
      <c r="M2159">
        <f>WEEKNUM(A2159,2)</f>
        <v>39</v>
      </c>
    </row>
    <row r="2160" spans="1:13" x14ac:dyDescent="0.25">
      <c r="A2160" s="1">
        <v>41518</v>
      </c>
      <c r="B2160" s="40" t="s">
        <v>9</v>
      </c>
      <c r="C2160" s="40" t="s">
        <v>122</v>
      </c>
      <c r="D2160" s="40" t="s">
        <v>96</v>
      </c>
      <c r="E2160" s="40" t="s">
        <v>10</v>
      </c>
      <c r="F2160" s="40">
        <v>0.8</v>
      </c>
      <c r="G2160" s="40">
        <v>7</v>
      </c>
      <c r="H2160" s="40">
        <v>20</v>
      </c>
      <c r="I2160" s="40">
        <v>3.67</v>
      </c>
      <c r="L2160" s="40" t="str">
        <f>IF(LEFT(C2160,1)="[",MID(C2160,2,SEARCH("]",C2160)-2),IF(LEFT(C2160,1)="""",MID(C2160,2,SEARCH("""",C2160,2)-2),C2160))</f>
        <v>novo Onix automático</v>
      </c>
      <c r="M2160">
        <f>WEEKNUM(A2160,2)</f>
        <v>35</v>
      </c>
    </row>
    <row r="2161" spans="1:13" x14ac:dyDescent="0.25">
      <c r="A2161" s="1">
        <v>41527</v>
      </c>
      <c r="B2161" s="40" t="s">
        <v>9</v>
      </c>
      <c r="C2161" s="40" t="s">
        <v>122</v>
      </c>
      <c r="D2161" s="40" t="s">
        <v>96</v>
      </c>
      <c r="E2161" s="40" t="s">
        <v>10</v>
      </c>
      <c r="F2161" s="40">
        <v>0.8</v>
      </c>
      <c r="G2161" s="40">
        <v>7</v>
      </c>
      <c r="H2161" s="40">
        <v>13</v>
      </c>
      <c r="I2161" s="40">
        <v>3.47</v>
      </c>
      <c r="L2161" s="40" t="str">
        <f>IF(LEFT(C2161,1)="[",MID(C2161,2,SEARCH("]",C2161)-2),IF(LEFT(C2161,1)="""",MID(C2161,2,SEARCH("""",C2161,2)-2),C2161))</f>
        <v>novo Onix automático</v>
      </c>
      <c r="M2161">
        <f>WEEKNUM(A2161,2)</f>
        <v>37</v>
      </c>
    </row>
    <row r="2162" spans="1:13" x14ac:dyDescent="0.25">
      <c r="A2162" s="1">
        <v>41517</v>
      </c>
      <c r="B2162" s="40" t="s">
        <v>9</v>
      </c>
      <c r="C2162" s="40" t="s">
        <v>122</v>
      </c>
      <c r="D2162" s="40" t="s">
        <v>96</v>
      </c>
      <c r="E2162" s="40" t="s">
        <v>10</v>
      </c>
      <c r="F2162" s="40">
        <v>0.8</v>
      </c>
      <c r="G2162" s="40">
        <v>1</v>
      </c>
      <c r="H2162" s="40">
        <v>16</v>
      </c>
      <c r="I2162" s="40">
        <v>0.79</v>
      </c>
      <c r="L2162" s="40" t="str">
        <f>IF(LEFT(C2162,1)="[",MID(C2162,2,SEARCH("]",C2162)-2),IF(LEFT(C2162,1)="""",MID(C2162,2,SEARCH("""",C2162,2)-2),C2162))</f>
        <v>novo Onix automático</v>
      </c>
      <c r="M2162">
        <f>WEEKNUM(A2162,2)</f>
        <v>35</v>
      </c>
    </row>
    <row r="2163" spans="1:13" x14ac:dyDescent="0.25">
      <c r="A2163" s="1">
        <v>41529</v>
      </c>
      <c r="B2163" s="40" t="s">
        <v>9</v>
      </c>
      <c r="C2163" s="40" t="s">
        <v>122</v>
      </c>
      <c r="D2163" s="40" t="s">
        <v>96</v>
      </c>
      <c r="E2163" s="40" t="s">
        <v>10</v>
      </c>
      <c r="F2163" s="40">
        <v>0.8</v>
      </c>
      <c r="G2163" s="40">
        <v>0</v>
      </c>
      <c r="H2163" s="40">
        <v>15</v>
      </c>
      <c r="I2163" s="40">
        <v>0</v>
      </c>
      <c r="L2163" s="40" t="str">
        <f>IF(LEFT(C2163,1)="[",MID(C2163,2,SEARCH("]",C2163)-2),IF(LEFT(C2163,1)="""",MID(C2163,2,SEARCH("""",C2163,2)-2),C2163))</f>
        <v>novo Onix automático</v>
      </c>
      <c r="M2163">
        <f>WEEKNUM(A2163,2)</f>
        <v>37</v>
      </c>
    </row>
    <row r="2164" spans="1:13" x14ac:dyDescent="0.25">
      <c r="A2164" s="1">
        <v>41545</v>
      </c>
      <c r="B2164" s="40" t="s">
        <v>9</v>
      </c>
      <c r="C2164" s="40" t="s">
        <v>122</v>
      </c>
      <c r="D2164" s="40" t="s">
        <v>96</v>
      </c>
      <c r="E2164" s="40" t="s">
        <v>10</v>
      </c>
      <c r="F2164" s="40">
        <v>0.8</v>
      </c>
      <c r="G2164" s="40">
        <v>1</v>
      </c>
      <c r="H2164" s="40">
        <v>15</v>
      </c>
      <c r="I2164" s="40">
        <v>0.14000000000000001</v>
      </c>
      <c r="L2164" s="40" t="str">
        <f>IF(LEFT(C2164,1)="[",MID(C2164,2,SEARCH("]",C2164)-2),IF(LEFT(C2164,1)="""",MID(C2164,2,SEARCH("""",C2164,2)-2),C2164))</f>
        <v>novo Onix automático</v>
      </c>
      <c r="M2164">
        <f>WEEKNUM(A2164,2)</f>
        <v>39</v>
      </c>
    </row>
    <row r="2165" spans="1:13" x14ac:dyDescent="0.25">
      <c r="A2165" s="1">
        <v>41520</v>
      </c>
      <c r="B2165" s="40" t="s">
        <v>9</v>
      </c>
      <c r="C2165" s="40" t="s">
        <v>122</v>
      </c>
      <c r="D2165" s="40" t="s">
        <v>96</v>
      </c>
      <c r="E2165" s="40" t="s">
        <v>10</v>
      </c>
      <c r="F2165" s="40">
        <v>0.8</v>
      </c>
      <c r="G2165" s="40">
        <v>1</v>
      </c>
      <c r="H2165" s="40">
        <v>14</v>
      </c>
      <c r="I2165" s="40">
        <v>0.22</v>
      </c>
      <c r="L2165" s="40" t="str">
        <f>IF(LEFT(C2165,1)="[",MID(C2165,2,SEARCH("]",C2165)-2),IF(LEFT(C2165,1)="""",MID(C2165,2,SEARCH("""",C2165,2)-2),C2165))</f>
        <v>novo Onix automático</v>
      </c>
      <c r="M2165">
        <f>WEEKNUM(A2165,2)</f>
        <v>36</v>
      </c>
    </row>
    <row r="2166" spans="1:13" x14ac:dyDescent="0.25">
      <c r="A2166" s="1">
        <v>41519</v>
      </c>
      <c r="B2166" s="40" t="s">
        <v>9</v>
      </c>
      <c r="C2166" s="40" t="s">
        <v>122</v>
      </c>
      <c r="D2166" s="40" t="s">
        <v>96</v>
      </c>
      <c r="E2166" s="40" t="s">
        <v>10</v>
      </c>
      <c r="F2166" s="40">
        <v>0.8</v>
      </c>
      <c r="G2166" s="40">
        <v>3</v>
      </c>
      <c r="H2166" s="40">
        <v>13</v>
      </c>
      <c r="I2166" s="40">
        <v>0.86</v>
      </c>
      <c r="L2166" s="40" t="str">
        <f>IF(LEFT(C2166,1)="[",MID(C2166,2,SEARCH("]",C2166)-2),IF(LEFT(C2166,1)="""",MID(C2166,2,SEARCH("""",C2166,2)-2),C2166))</f>
        <v>novo Onix automático</v>
      </c>
      <c r="M2166">
        <f>WEEKNUM(A2166,2)</f>
        <v>36</v>
      </c>
    </row>
    <row r="2167" spans="1:13" x14ac:dyDescent="0.25">
      <c r="A2167" s="1">
        <v>41515</v>
      </c>
      <c r="B2167" s="40" t="s">
        <v>9</v>
      </c>
      <c r="C2167" s="40" t="s">
        <v>122</v>
      </c>
      <c r="D2167" s="40" t="s">
        <v>96</v>
      </c>
      <c r="E2167" s="40" t="s">
        <v>10</v>
      </c>
      <c r="F2167" s="40">
        <v>0.8</v>
      </c>
      <c r="G2167" s="40">
        <v>3</v>
      </c>
      <c r="H2167" s="40">
        <v>21</v>
      </c>
      <c r="I2167" s="40">
        <v>1.81</v>
      </c>
      <c r="L2167" s="40" t="str">
        <f>IF(LEFT(C2167,1)="[",MID(C2167,2,SEARCH("]",C2167)-2),IF(LEFT(C2167,1)="""",MID(C2167,2,SEARCH("""",C2167,2)-2),C2167))</f>
        <v>novo Onix automático</v>
      </c>
      <c r="M2167">
        <f>WEEKNUM(A2167,2)</f>
        <v>35</v>
      </c>
    </row>
    <row r="2168" spans="1:13" x14ac:dyDescent="0.25">
      <c r="A2168" s="1">
        <v>41514</v>
      </c>
      <c r="B2168" s="40" t="s">
        <v>9</v>
      </c>
      <c r="C2168" s="40" t="s">
        <v>122</v>
      </c>
      <c r="D2168" s="40" t="s">
        <v>96</v>
      </c>
      <c r="E2168" s="40" t="s">
        <v>10</v>
      </c>
      <c r="F2168" s="40">
        <v>0.8</v>
      </c>
      <c r="G2168" s="40">
        <v>3</v>
      </c>
      <c r="H2168" s="40">
        <v>12</v>
      </c>
      <c r="I2168" s="40">
        <v>0.89</v>
      </c>
      <c r="L2168" s="40" t="str">
        <f>IF(LEFT(C2168,1)="[",MID(C2168,2,SEARCH("]",C2168)-2),IF(LEFT(C2168,1)="""",MID(C2168,2,SEARCH("""",C2168,2)-2),C2168))</f>
        <v>novo Onix automático</v>
      </c>
      <c r="M2168">
        <f>WEEKNUM(A2168,2)</f>
        <v>35</v>
      </c>
    </row>
    <row r="2169" spans="1:13" x14ac:dyDescent="0.25">
      <c r="A2169" s="1">
        <v>41534</v>
      </c>
      <c r="B2169" s="40" t="s">
        <v>9</v>
      </c>
      <c r="C2169" s="40" t="s">
        <v>122</v>
      </c>
      <c r="D2169" s="40" t="s">
        <v>96</v>
      </c>
      <c r="E2169" s="40" t="s">
        <v>10</v>
      </c>
      <c r="F2169" s="40">
        <v>0.8</v>
      </c>
      <c r="G2169" s="40">
        <v>3</v>
      </c>
      <c r="H2169" s="40">
        <v>17</v>
      </c>
      <c r="I2169" s="40">
        <v>0.45</v>
      </c>
      <c r="L2169" s="40" t="str">
        <f>IF(LEFT(C2169,1)="[",MID(C2169,2,SEARCH("]",C2169)-2),IF(LEFT(C2169,1)="""",MID(C2169,2,SEARCH("""",C2169,2)-2),C2169))</f>
        <v>novo Onix automático</v>
      </c>
      <c r="M2169">
        <f>WEEKNUM(A2169,2)</f>
        <v>38</v>
      </c>
    </row>
    <row r="2170" spans="1:13" x14ac:dyDescent="0.25">
      <c r="A2170" s="1">
        <v>41516</v>
      </c>
      <c r="B2170" s="40" t="s">
        <v>9</v>
      </c>
      <c r="C2170" s="40" t="s">
        <v>122</v>
      </c>
      <c r="D2170" s="40" t="s">
        <v>96</v>
      </c>
      <c r="E2170" s="40" t="s">
        <v>10</v>
      </c>
      <c r="F2170" s="40">
        <v>0.8</v>
      </c>
      <c r="G2170" s="40">
        <v>6</v>
      </c>
      <c r="H2170" s="40">
        <v>16</v>
      </c>
      <c r="I2170" s="40">
        <v>3.31</v>
      </c>
      <c r="L2170" s="40" t="str">
        <f>IF(LEFT(C2170,1)="[",MID(C2170,2,SEARCH("]",C2170)-2),IF(LEFT(C2170,1)="""",MID(C2170,2,SEARCH("""",C2170,2)-2),C2170))</f>
        <v>novo Onix automático</v>
      </c>
      <c r="M2170">
        <f>WEEKNUM(A2170,2)</f>
        <v>35</v>
      </c>
    </row>
    <row r="2171" spans="1:13" x14ac:dyDescent="0.25">
      <c r="A2171" s="1">
        <v>41544</v>
      </c>
      <c r="B2171" s="40" t="s">
        <v>9</v>
      </c>
      <c r="C2171" s="40" t="s">
        <v>122</v>
      </c>
      <c r="D2171" s="40" t="s">
        <v>96</v>
      </c>
      <c r="E2171" s="40" t="s">
        <v>10</v>
      </c>
      <c r="F2171" s="40">
        <v>0.8</v>
      </c>
      <c r="G2171" s="40">
        <v>1</v>
      </c>
      <c r="H2171" s="40">
        <v>10</v>
      </c>
      <c r="I2171" s="40">
        <v>0.24</v>
      </c>
      <c r="L2171" s="40" t="str">
        <f>IF(LEFT(C2171,1)="[",MID(C2171,2,SEARCH("]",C2171)-2),IF(LEFT(C2171,1)="""",MID(C2171,2,SEARCH("""",C2171,2)-2),C2171))</f>
        <v>novo Onix automático</v>
      </c>
      <c r="M2171">
        <f>WEEKNUM(A2171,2)</f>
        <v>39</v>
      </c>
    </row>
    <row r="2172" spans="1:13" x14ac:dyDescent="0.25">
      <c r="A2172" s="1">
        <v>41540</v>
      </c>
      <c r="B2172" s="40" t="s">
        <v>9</v>
      </c>
      <c r="C2172" s="40" t="s">
        <v>122</v>
      </c>
      <c r="D2172" s="40" t="s">
        <v>96</v>
      </c>
      <c r="E2172" s="40" t="s">
        <v>10</v>
      </c>
      <c r="F2172" s="40">
        <v>0.8</v>
      </c>
      <c r="G2172" s="40">
        <v>0</v>
      </c>
      <c r="H2172" s="40">
        <v>15</v>
      </c>
      <c r="I2172" s="40">
        <v>0</v>
      </c>
      <c r="L2172" s="40" t="str">
        <f>IF(LEFT(C2172,1)="[",MID(C2172,2,SEARCH("]",C2172)-2),IF(LEFT(C2172,1)="""",MID(C2172,2,SEARCH("""",C2172,2)-2),C2172))</f>
        <v>novo Onix automático</v>
      </c>
      <c r="M2172">
        <f>WEEKNUM(A2172,2)</f>
        <v>39</v>
      </c>
    </row>
    <row r="2173" spans="1:13" x14ac:dyDescent="0.25">
      <c r="A2173" s="1">
        <v>41546</v>
      </c>
      <c r="B2173" s="40" t="s">
        <v>9</v>
      </c>
      <c r="C2173" s="40" t="s">
        <v>122</v>
      </c>
      <c r="D2173" s="40" t="s">
        <v>96</v>
      </c>
      <c r="E2173" s="40" t="s">
        <v>10</v>
      </c>
      <c r="F2173" s="40">
        <v>0.8</v>
      </c>
      <c r="G2173" s="40">
        <v>1</v>
      </c>
      <c r="H2173" s="40">
        <v>17</v>
      </c>
      <c r="I2173" s="40">
        <v>0.18</v>
      </c>
      <c r="L2173" s="40" t="str">
        <f>IF(LEFT(C2173,1)="[",MID(C2173,2,SEARCH("]",C2173)-2),IF(LEFT(C2173,1)="""",MID(C2173,2,SEARCH("""",C2173,2)-2),C2173))</f>
        <v>novo Onix automático</v>
      </c>
      <c r="M2173">
        <f>WEEKNUM(A2173,2)</f>
        <v>39</v>
      </c>
    </row>
    <row r="2174" spans="1:13" x14ac:dyDescent="0.25">
      <c r="A2174" s="1">
        <v>41539</v>
      </c>
      <c r="B2174" s="40" t="s">
        <v>9</v>
      </c>
      <c r="C2174" s="40" t="s">
        <v>122</v>
      </c>
      <c r="D2174" s="40" t="s">
        <v>96</v>
      </c>
      <c r="E2174" s="40" t="s">
        <v>10</v>
      </c>
      <c r="F2174" s="40">
        <v>0.8</v>
      </c>
      <c r="G2174" s="40">
        <v>2</v>
      </c>
      <c r="H2174" s="40">
        <v>15</v>
      </c>
      <c r="I2174" s="40">
        <v>0.87</v>
      </c>
      <c r="L2174" s="40" t="str">
        <f>IF(LEFT(C2174,1)="[",MID(C2174,2,SEARCH("]",C2174)-2),IF(LEFT(C2174,1)="""",MID(C2174,2,SEARCH("""",C2174,2)-2),C2174))</f>
        <v>novo Onix automático</v>
      </c>
      <c r="M2174">
        <f>WEEKNUM(A2174,2)</f>
        <v>38</v>
      </c>
    </row>
    <row r="2175" spans="1:13" x14ac:dyDescent="0.25">
      <c r="A2175" s="1">
        <v>41521</v>
      </c>
      <c r="B2175" s="40" t="s">
        <v>9</v>
      </c>
      <c r="C2175" s="40" t="s">
        <v>122</v>
      </c>
      <c r="D2175" s="40" t="s">
        <v>96</v>
      </c>
      <c r="E2175" s="40" t="s">
        <v>10</v>
      </c>
      <c r="F2175" s="40">
        <v>0.8</v>
      </c>
      <c r="G2175" s="40">
        <v>0</v>
      </c>
      <c r="H2175" s="40">
        <v>8</v>
      </c>
      <c r="I2175" s="40">
        <v>0</v>
      </c>
      <c r="L2175" s="40" t="str">
        <f>IF(LEFT(C2175,1)="[",MID(C2175,2,SEARCH("]",C2175)-2),IF(LEFT(C2175,1)="""",MID(C2175,2,SEARCH("""",C2175,2)-2),C2175))</f>
        <v>novo Onix automático</v>
      </c>
      <c r="M2175">
        <f>WEEKNUM(A2175,2)</f>
        <v>36</v>
      </c>
    </row>
    <row r="2176" spans="1:13" x14ac:dyDescent="0.25">
      <c r="A2176" s="1">
        <v>41531</v>
      </c>
      <c r="B2176" s="40" t="s">
        <v>9</v>
      </c>
      <c r="C2176" s="40" t="s">
        <v>122</v>
      </c>
      <c r="D2176" s="40" t="s">
        <v>96</v>
      </c>
      <c r="E2176" s="40" t="s">
        <v>10</v>
      </c>
      <c r="F2176" s="40">
        <v>0.8</v>
      </c>
      <c r="G2176" s="40">
        <v>5</v>
      </c>
      <c r="H2176" s="40">
        <v>20</v>
      </c>
      <c r="I2176" s="40">
        <v>2.2200000000000002</v>
      </c>
      <c r="L2176" s="40" t="str">
        <f>IF(LEFT(C2176,1)="[",MID(C2176,2,SEARCH("]",C2176)-2),IF(LEFT(C2176,1)="""",MID(C2176,2,SEARCH("""",C2176,2)-2),C2176))</f>
        <v>novo Onix automático</v>
      </c>
      <c r="M2176">
        <f>WEEKNUM(A2176,2)</f>
        <v>37</v>
      </c>
    </row>
    <row r="2177" spans="1:13" x14ac:dyDescent="0.25">
      <c r="A2177" s="1">
        <v>41541</v>
      </c>
      <c r="B2177" s="40" t="s">
        <v>9</v>
      </c>
      <c r="C2177" s="40" t="s">
        <v>122</v>
      </c>
      <c r="D2177" s="40" t="s">
        <v>96</v>
      </c>
      <c r="E2177" s="40" t="s">
        <v>10</v>
      </c>
      <c r="F2177" s="40">
        <v>0.8</v>
      </c>
      <c r="G2177" s="40">
        <v>2</v>
      </c>
      <c r="H2177" s="40">
        <v>13</v>
      </c>
      <c r="I2177" s="40">
        <v>0.45</v>
      </c>
      <c r="L2177" s="40" t="str">
        <f>IF(LEFT(C2177,1)="[",MID(C2177,2,SEARCH("]",C2177)-2),IF(LEFT(C2177,1)="""",MID(C2177,2,SEARCH("""",C2177,2)-2),C2177))</f>
        <v>novo Onix automático</v>
      </c>
      <c r="M2177">
        <f>WEEKNUM(A2177,2)</f>
        <v>39</v>
      </c>
    </row>
    <row r="2178" spans="1:13" x14ac:dyDescent="0.25">
      <c r="A2178" s="1">
        <v>41530</v>
      </c>
      <c r="B2178" s="40" t="s">
        <v>9</v>
      </c>
      <c r="C2178" s="40" t="s">
        <v>122</v>
      </c>
      <c r="D2178" s="40" t="s">
        <v>96</v>
      </c>
      <c r="E2178" s="40" t="s">
        <v>10</v>
      </c>
      <c r="F2178" s="40">
        <v>0.8</v>
      </c>
      <c r="G2178" s="40">
        <v>0</v>
      </c>
      <c r="H2178" s="40">
        <v>16</v>
      </c>
      <c r="I2178" s="40">
        <v>0</v>
      </c>
      <c r="L2178" s="40" t="str">
        <f>IF(LEFT(C2178,1)="[",MID(C2178,2,SEARCH("]",C2178)-2),IF(LEFT(C2178,1)="""",MID(C2178,2,SEARCH("""",C2178,2)-2),C2178))</f>
        <v>novo Onix automático</v>
      </c>
      <c r="M2178">
        <f>WEEKNUM(A2178,2)</f>
        <v>37</v>
      </c>
    </row>
    <row r="2179" spans="1:13" x14ac:dyDescent="0.25">
      <c r="A2179" s="1">
        <v>41538</v>
      </c>
      <c r="B2179" s="40" t="s">
        <v>9</v>
      </c>
      <c r="C2179" s="40" t="s">
        <v>122</v>
      </c>
      <c r="D2179" s="40" t="s">
        <v>96</v>
      </c>
      <c r="E2179" s="40" t="s">
        <v>10</v>
      </c>
      <c r="F2179" s="40">
        <v>0.8</v>
      </c>
      <c r="G2179" s="40">
        <v>3</v>
      </c>
      <c r="H2179" s="40">
        <v>17</v>
      </c>
      <c r="I2179" s="40">
        <v>0.52</v>
      </c>
      <c r="L2179" s="40" t="str">
        <f>IF(LEFT(C2179,1)="[",MID(C2179,2,SEARCH("]",C2179)-2),IF(LEFT(C2179,1)="""",MID(C2179,2,SEARCH("""",C2179,2)-2),C2179))</f>
        <v>novo Onix automático</v>
      </c>
      <c r="M2179">
        <f>WEEKNUM(A2179,2)</f>
        <v>38</v>
      </c>
    </row>
    <row r="2180" spans="1:13" x14ac:dyDescent="0.25">
      <c r="A2180" s="1">
        <v>41525</v>
      </c>
      <c r="B2180" s="40" t="s">
        <v>9</v>
      </c>
      <c r="C2180" s="40" t="s">
        <v>122</v>
      </c>
      <c r="D2180" s="40" t="s">
        <v>96</v>
      </c>
      <c r="E2180" s="40" t="s">
        <v>10</v>
      </c>
      <c r="F2180" s="40">
        <v>0.8</v>
      </c>
      <c r="G2180" s="40">
        <v>5</v>
      </c>
      <c r="H2180" s="40">
        <v>20</v>
      </c>
      <c r="I2180" s="40">
        <v>2.11</v>
      </c>
      <c r="L2180" s="40" t="str">
        <f>IF(LEFT(C2180,1)="[",MID(C2180,2,SEARCH("]",C2180)-2),IF(LEFT(C2180,1)="""",MID(C2180,2,SEARCH("""",C2180,2)-2),C2180))</f>
        <v>novo Onix automático</v>
      </c>
      <c r="M2180">
        <f>WEEKNUM(A2180,2)</f>
        <v>36</v>
      </c>
    </row>
    <row r="2181" spans="1:13" x14ac:dyDescent="0.25">
      <c r="A2181" s="1">
        <v>41537</v>
      </c>
      <c r="B2181" s="40" t="s">
        <v>9</v>
      </c>
      <c r="C2181" s="40" t="s">
        <v>122</v>
      </c>
      <c r="D2181" s="40" t="s">
        <v>96</v>
      </c>
      <c r="E2181" s="40" t="s">
        <v>10</v>
      </c>
      <c r="F2181" s="40">
        <v>0.8</v>
      </c>
      <c r="G2181" s="40">
        <v>1</v>
      </c>
      <c r="H2181" s="40">
        <v>10</v>
      </c>
      <c r="I2181" s="40">
        <v>0.04</v>
      </c>
      <c r="L2181" s="40" t="str">
        <f>IF(LEFT(C2181,1)="[",MID(C2181,2,SEARCH("]",C2181)-2),IF(LEFT(C2181,1)="""",MID(C2181,2,SEARCH("""",C2181,2)-2),C2181))</f>
        <v>novo Onix automático</v>
      </c>
      <c r="M2181">
        <f>WEEKNUM(A2181,2)</f>
        <v>38</v>
      </c>
    </row>
    <row r="2182" spans="1:13" x14ac:dyDescent="0.25">
      <c r="A2182" s="1">
        <v>41522</v>
      </c>
      <c r="B2182" s="40" t="s">
        <v>9</v>
      </c>
      <c r="C2182" s="40" t="s">
        <v>122</v>
      </c>
      <c r="D2182" s="40" t="s">
        <v>96</v>
      </c>
      <c r="E2182" s="40" t="s">
        <v>10</v>
      </c>
      <c r="F2182" s="40">
        <v>0.8</v>
      </c>
      <c r="G2182" s="40">
        <v>3</v>
      </c>
      <c r="H2182" s="40">
        <v>19</v>
      </c>
      <c r="I2182" s="40">
        <v>1.88</v>
      </c>
      <c r="L2182" s="40" t="str">
        <f>IF(LEFT(C2182,1)="[",MID(C2182,2,SEARCH("]",C2182)-2),IF(LEFT(C2182,1)="""",MID(C2182,2,SEARCH("""",C2182,2)-2),C2182))</f>
        <v>novo Onix automático</v>
      </c>
      <c r="M2182">
        <f>WEEKNUM(A2182,2)</f>
        <v>36</v>
      </c>
    </row>
    <row r="2183" spans="1:13" x14ac:dyDescent="0.25">
      <c r="A2183" s="1">
        <v>41526</v>
      </c>
      <c r="B2183" s="40" t="s">
        <v>9</v>
      </c>
      <c r="C2183" s="40" t="s">
        <v>122</v>
      </c>
      <c r="D2183" s="40" t="s">
        <v>96</v>
      </c>
      <c r="E2183" s="40" t="s">
        <v>10</v>
      </c>
      <c r="F2183" s="40">
        <v>0.8</v>
      </c>
      <c r="G2183" s="40">
        <v>1</v>
      </c>
      <c r="H2183" s="40">
        <v>16</v>
      </c>
      <c r="I2183" s="40">
        <v>0.22</v>
      </c>
      <c r="L2183" s="40" t="str">
        <f>IF(LEFT(C2183,1)="[",MID(C2183,2,SEARCH("]",C2183)-2),IF(LEFT(C2183,1)="""",MID(C2183,2,SEARCH("""",C2183,2)-2),C2183))</f>
        <v>novo Onix automático</v>
      </c>
      <c r="M2183">
        <f>WEEKNUM(A2183,2)</f>
        <v>37</v>
      </c>
    </row>
    <row r="2184" spans="1:13" x14ac:dyDescent="0.25">
      <c r="A2184" s="1">
        <v>41525</v>
      </c>
      <c r="B2184" s="40" t="s">
        <v>9</v>
      </c>
      <c r="C2184" s="40" t="s">
        <v>183</v>
      </c>
      <c r="D2184" s="40" t="s">
        <v>149</v>
      </c>
      <c r="E2184" s="40" t="s">
        <v>10</v>
      </c>
      <c r="F2184" s="40">
        <v>0.14000000000000001</v>
      </c>
      <c r="G2184" s="40">
        <v>2</v>
      </c>
      <c r="H2184" s="40">
        <v>5</v>
      </c>
      <c r="I2184" s="40">
        <v>0.12</v>
      </c>
      <c r="L2184" s="40" t="str">
        <f>IF(LEFT(C2184,1)="[",MID(C2184,2,SEARCH("]",C2184)-2),IF(LEFT(C2184,1)="""",MID(C2184,2,SEARCH("""",C2184,2)-2),C2184))</f>
        <v>novo Onix chevrolet</v>
      </c>
      <c r="M2184">
        <f>WEEKNUM(A2184,2)</f>
        <v>36</v>
      </c>
    </row>
    <row r="2185" spans="1:13" x14ac:dyDescent="0.25">
      <c r="A2185" s="1">
        <v>41527</v>
      </c>
      <c r="B2185" s="40" t="s">
        <v>9</v>
      </c>
      <c r="C2185" s="40" t="s">
        <v>183</v>
      </c>
      <c r="D2185" s="40" t="s">
        <v>149</v>
      </c>
      <c r="E2185" s="40" t="s">
        <v>10</v>
      </c>
      <c r="F2185" s="40">
        <v>0.14000000000000001</v>
      </c>
      <c r="G2185" s="40">
        <v>0</v>
      </c>
      <c r="H2185" s="40">
        <v>13</v>
      </c>
      <c r="I2185" s="40">
        <v>0</v>
      </c>
      <c r="L2185" s="40" t="str">
        <f>IF(LEFT(C2185,1)="[",MID(C2185,2,SEARCH("]",C2185)-2),IF(LEFT(C2185,1)="""",MID(C2185,2,SEARCH("""",C2185,2)-2),C2185))</f>
        <v>novo Onix chevrolet</v>
      </c>
      <c r="M2185">
        <f>WEEKNUM(A2185,2)</f>
        <v>37</v>
      </c>
    </row>
    <row r="2186" spans="1:13" x14ac:dyDescent="0.25">
      <c r="A2186" s="1">
        <v>41528</v>
      </c>
      <c r="B2186" s="40" t="s">
        <v>9</v>
      </c>
      <c r="C2186" s="40" t="s">
        <v>183</v>
      </c>
      <c r="D2186" s="40" t="s">
        <v>149</v>
      </c>
      <c r="E2186" s="40" t="s">
        <v>10</v>
      </c>
      <c r="F2186" s="40">
        <v>0.14000000000000001</v>
      </c>
      <c r="G2186" s="40">
        <v>3</v>
      </c>
      <c r="H2186" s="40">
        <v>8</v>
      </c>
      <c r="I2186" s="40">
        <v>0.27</v>
      </c>
      <c r="L2186" s="40" t="str">
        <f>IF(LEFT(C2186,1)="[",MID(C2186,2,SEARCH("]",C2186)-2),IF(LEFT(C2186,1)="""",MID(C2186,2,SEARCH("""",C2186,2)-2),C2186))</f>
        <v>novo Onix chevrolet</v>
      </c>
      <c r="M2186">
        <f>WEEKNUM(A2186,2)</f>
        <v>37</v>
      </c>
    </row>
    <row r="2187" spans="1:13" x14ac:dyDescent="0.25">
      <c r="A2187" s="1">
        <v>41536</v>
      </c>
      <c r="B2187" s="40" t="s">
        <v>9</v>
      </c>
      <c r="C2187" s="40" t="s">
        <v>183</v>
      </c>
      <c r="D2187" s="40" t="s">
        <v>149</v>
      </c>
      <c r="E2187" s="40" t="s">
        <v>10</v>
      </c>
      <c r="F2187" s="40">
        <v>0.14000000000000001</v>
      </c>
      <c r="G2187" s="40">
        <v>0</v>
      </c>
      <c r="H2187" s="40">
        <v>2</v>
      </c>
      <c r="I2187" s="40">
        <v>0</v>
      </c>
      <c r="L2187" s="40" t="str">
        <f>IF(LEFT(C2187,1)="[",MID(C2187,2,SEARCH("]",C2187)-2),IF(LEFT(C2187,1)="""",MID(C2187,2,SEARCH("""",C2187,2)-2),C2187))</f>
        <v>novo Onix chevrolet</v>
      </c>
      <c r="M2187">
        <f>WEEKNUM(A2187,2)</f>
        <v>38</v>
      </c>
    </row>
    <row r="2188" spans="1:13" x14ac:dyDescent="0.25">
      <c r="A2188" s="1">
        <v>41534</v>
      </c>
      <c r="B2188" s="40" t="s">
        <v>9</v>
      </c>
      <c r="C2188" s="40" t="s">
        <v>183</v>
      </c>
      <c r="D2188" s="40" t="s">
        <v>149</v>
      </c>
      <c r="E2188" s="40" t="s">
        <v>10</v>
      </c>
      <c r="F2188" s="40">
        <v>0.14000000000000001</v>
      </c>
      <c r="G2188" s="40">
        <v>0</v>
      </c>
      <c r="H2188" s="40">
        <v>6</v>
      </c>
      <c r="I2188" s="40">
        <v>0</v>
      </c>
      <c r="L2188" s="40" t="str">
        <f>IF(LEFT(C2188,1)="[",MID(C2188,2,SEARCH("]",C2188)-2),IF(LEFT(C2188,1)="""",MID(C2188,2,SEARCH("""",C2188,2)-2),C2188))</f>
        <v>novo Onix chevrolet</v>
      </c>
      <c r="M2188">
        <f>WEEKNUM(A2188,2)</f>
        <v>38</v>
      </c>
    </row>
    <row r="2189" spans="1:13" x14ac:dyDescent="0.25">
      <c r="A2189" s="1">
        <v>41514</v>
      </c>
      <c r="B2189" s="40" t="s">
        <v>9</v>
      </c>
      <c r="C2189" s="40" t="s">
        <v>183</v>
      </c>
      <c r="D2189" s="40" t="s">
        <v>149</v>
      </c>
      <c r="E2189" s="40" t="s">
        <v>10</v>
      </c>
      <c r="F2189" s="40">
        <v>0.14000000000000001</v>
      </c>
      <c r="G2189" s="40">
        <v>4</v>
      </c>
      <c r="H2189" s="40">
        <v>11</v>
      </c>
      <c r="I2189" s="40">
        <v>0.3</v>
      </c>
      <c r="L2189" s="40" t="str">
        <f>IF(LEFT(C2189,1)="[",MID(C2189,2,SEARCH("]",C2189)-2),IF(LEFT(C2189,1)="""",MID(C2189,2,SEARCH("""",C2189,2)-2),C2189))</f>
        <v>novo Onix chevrolet</v>
      </c>
      <c r="M2189">
        <f>WEEKNUM(A2189,2)</f>
        <v>35</v>
      </c>
    </row>
    <row r="2190" spans="1:13" x14ac:dyDescent="0.25">
      <c r="A2190" s="1">
        <v>41524</v>
      </c>
      <c r="B2190" s="40" t="s">
        <v>9</v>
      </c>
      <c r="C2190" s="40" t="s">
        <v>183</v>
      </c>
      <c r="D2190" s="40" t="s">
        <v>149</v>
      </c>
      <c r="E2190" s="40" t="s">
        <v>10</v>
      </c>
      <c r="F2190" s="40">
        <v>0.14000000000000001</v>
      </c>
      <c r="G2190" s="40">
        <v>2</v>
      </c>
      <c r="H2190" s="40">
        <v>4</v>
      </c>
      <c r="I2190" s="40">
        <v>0.1</v>
      </c>
      <c r="L2190" s="40" t="str">
        <f>IF(LEFT(C2190,1)="[",MID(C2190,2,SEARCH("]",C2190)-2),IF(LEFT(C2190,1)="""",MID(C2190,2,SEARCH("""",C2190,2)-2),C2190))</f>
        <v>novo Onix chevrolet</v>
      </c>
      <c r="M2190">
        <f>WEEKNUM(A2190,2)</f>
        <v>36</v>
      </c>
    </row>
    <row r="2191" spans="1:13" x14ac:dyDescent="0.25">
      <c r="A2191" s="1">
        <v>41522</v>
      </c>
      <c r="B2191" s="40" t="s">
        <v>9</v>
      </c>
      <c r="C2191" s="40" t="s">
        <v>183</v>
      </c>
      <c r="D2191" s="40" t="s">
        <v>149</v>
      </c>
      <c r="E2191" s="40" t="s">
        <v>10</v>
      </c>
      <c r="F2191" s="40">
        <v>0.14000000000000001</v>
      </c>
      <c r="G2191" s="40">
        <v>2</v>
      </c>
      <c r="H2191" s="40">
        <v>5</v>
      </c>
      <c r="I2191" s="40">
        <v>0.16</v>
      </c>
      <c r="L2191" s="40" t="str">
        <f>IF(LEFT(C2191,1)="[",MID(C2191,2,SEARCH("]",C2191)-2),IF(LEFT(C2191,1)="""",MID(C2191,2,SEARCH("""",C2191,2)-2),C2191))</f>
        <v>novo Onix chevrolet</v>
      </c>
      <c r="M2191">
        <f>WEEKNUM(A2191,2)</f>
        <v>36</v>
      </c>
    </row>
    <row r="2192" spans="1:13" x14ac:dyDescent="0.25">
      <c r="A2192" s="1">
        <v>41516</v>
      </c>
      <c r="B2192" s="40" t="s">
        <v>9</v>
      </c>
      <c r="C2192" s="40" t="s">
        <v>183</v>
      </c>
      <c r="D2192" s="40" t="s">
        <v>149</v>
      </c>
      <c r="E2192" s="40" t="s">
        <v>10</v>
      </c>
      <c r="F2192" s="40">
        <v>0.14000000000000001</v>
      </c>
      <c r="G2192" s="40">
        <v>2</v>
      </c>
      <c r="H2192" s="40">
        <v>4</v>
      </c>
      <c r="I2192" s="40">
        <v>0.11</v>
      </c>
      <c r="L2192" s="40" t="str">
        <f>IF(LEFT(C2192,1)="[",MID(C2192,2,SEARCH("]",C2192)-2),IF(LEFT(C2192,1)="""",MID(C2192,2,SEARCH("""",C2192,2)-2),C2192))</f>
        <v>novo Onix chevrolet</v>
      </c>
      <c r="M2192">
        <f>WEEKNUM(A2192,2)</f>
        <v>35</v>
      </c>
    </row>
    <row r="2193" spans="1:13" x14ac:dyDescent="0.25">
      <c r="A2193" s="1">
        <v>41518</v>
      </c>
      <c r="B2193" s="40" t="s">
        <v>9</v>
      </c>
      <c r="C2193" s="40" t="s">
        <v>183</v>
      </c>
      <c r="D2193" s="40" t="s">
        <v>149</v>
      </c>
      <c r="E2193" s="40" t="s">
        <v>10</v>
      </c>
      <c r="F2193" s="40">
        <v>0.14000000000000001</v>
      </c>
      <c r="G2193" s="40">
        <v>5</v>
      </c>
      <c r="H2193" s="40">
        <v>9</v>
      </c>
      <c r="I2193" s="40">
        <v>0.4</v>
      </c>
      <c r="L2193" s="40" t="str">
        <f>IF(LEFT(C2193,1)="[",MID(C2193,2,SEARCH("]",C2193)-2),IF(LEFT(C2193,1)="""",MID(C2193,2,SEARCH("""",C2193,2)-2),C2193))</f>
        <v>novo Onix chevrolet</v>
      </c>
      <c r="M2193">
        <f>WEEKNUM(A2193,2)</f>
        <v>35</v>
      </c>
    </row>
    <row r="2194" spans="1:13" x14ac:dyDescent="0.25">
      <c r="A2194" s="1">
        <v>41519</v>
      </c>
      <c r="B2194" s="40" t="s">
        <v>9</v>
      </c>
      <c r="C2194" s="40" t="s">
        <v>183</v>
      </c>
      <c r="D2194" s="40" t="s">
        <v>149</v>
      </c>
      <c r="E2194" s="40" t="s">
        <v>10</v>
      </c>
      <c r="F2194" s="40">
        <v>0.14000000000000001</v>
      </c>
      <c r="G2194" s="40">
        <v>2</v>
      </c>
      <c r="H2194" s="40">
        <v>8</v>
      </c>
      <c r="I2194" s="40">
        <v>0.16</v>
      </c>
      <c r="L2194" s="40" t="str">
        <f>IF(LEFT(C2194,1)="[",MID(C2194,2,SEARCH("]",C2194)-2),IF(LEFT(C2194,1)="""",MID(C2194,2,SEARCH("""",C2194,2)-2),C2194))</f>
        <v>novo Onix chevrolet</v>
      </c>
      <c r="M2194">
        <f>WEEKNUM(A2194,2)</f>
        <v>36</v>
      </c>
    </row>
    <row r="2195" spans="1:13" x14ac:dyDescent="0.25">
      <c r="A2195" s="1">
        <v>41515</v>
      </c>
      <c r="B2195" s="40" t="s">
        <v>9</v>
      </c>
      <c r="C2195" s="40" t="s">
        <v>183</v>
      </c>
      <c r="D2195" s="40" t="s">
        <v>149</v>
      </c>
      <c r="E2195" s="40" t="s">
        <v>10</v>
      </c>
      <c r="F2195" s="40">
        <v>0.14000000000000001</v>
      </c>
      <c r="G2195" s="40">
        <v>1</v>
      </c>
      <c r="H2195" s="40">
        <v>8</v>
      </c>
      <c r="I2195" s="40">
        <v>0.12</v>
      </c>
      <c r="L2195" s="40" t="str">
        <f>IF(LEFT(C2195,1)="[",MID(C2195,2,SEARCH("]",C2195)-2),IF(LEFT(C2195,1)="""",MID(C2195,2,SEARCH("""",C2195,2)-2),C2195))</f>
        <v>novo Onix chevrolet</v>
      </c>
      <c r="M2195">
        <f>WEEKNUM(A2195,2)</f>
        <v>35</v>
      </c>
    </row>
    <row r="2196" spans="1:13" x14ac:dyDescent="0.25">
      <c r="A2196" s="1">
        <v>41530</v>
      </c>
      <c r="B2196" s="40" t="s">
        <v>9</v>
      </c>
      <c r="C2196" s="40" t="s">
        <v>183</v>
      </c>
      <c r="D2196" s="40" t="s">
        <v>149</v>
      </c>
      <c r="E2196" s="40" t="s">
        <v>10</v>
      </c>
      <c r="F2196" s="40">
        <v>0.14000000000000001</v>
      </c>
      <c r="G2196" s="40">
        <v>2</v>
      </c>
      <c r="H2196" s="40">
        <v>4</v>
      </c>
      <c r="I2196" s="40">
        <v>0.15</v>
      </c>
      <c r="L2196" s="40" t="str">
        <f>IF(LEFT(C2196,1)="[",MID(C2196,2,SEARCH("]",C2196)-2),IF(LEFT(C2196,1)="""",MID(C2196,2,SEARCH("""",C2196,2)-2),C2196))</f>
        <v>novo Onix chevrolet</v>
      </c>
      <c r="M2196">
        <f>WEEKNUM(A2196,2)</f>
        <v>37</v>
      </c>
    </row>
    <row r="2197" spans="1:13" x14ac:dyDescent="0.25">
      <c r="A2197" s="1">
        <v>41543</v>
      </c>
      <c r="B2197" s="40" t="s">
        <v>9</v>
      </c>
      <c r="C2197" s="40" t="s">
        <v>183</v>
      </c>
      <c r="D2197" s="40" t="s">
        <v>149</v>
      </c>
      <c r="E2197" s="40" t="s">
        <v>10</v>
      </c>
      <c r="F2197" s="40">
        <v>0.14000000000000001</v>
      </c>
      <c r="G2197" s="40">
        <v>1</v>
      </c>
      <c r="H2197" s="40">
        <v>5</v>
      </c>
      <c r="I2197" s="40">
        <v>0.03</v>
      </c>
      <c r="L2197" s="40" t="str">
        <f>IF(LEFT(C2197,1)="[",MID(C2197,2,SEARCH("]",C2197)-2),IF(LEFT(C2197,1)="""",MID(C2197,2,SEARCH("""",C2197,2)-2),C2197))</f>
        <v>novo Onix chevrolet</v>
      </c>
      <c r="M2197">
        <f>WEEKNUM(A2197,2)</f>
        <v>39</v>
      </c>
    </row>
    <row r="2198" spans="1:13" x14ac:dyDescent="0.25">
      <c r="A2198" s="1">
        <v>41520</v>
      </c>
      <c r="B2198" s="40" t="s">
        <v>9</v>
      </c>
      <c r="C2198" s="40" t="s">
        <v>183</v>
      </c>
      <c r="D2198" s="40" t="s">
        <v>149</v>
      </c>
      <c r="E2198" s="40" t="s">
        <v>10</v>
      </c>
      <c r="F2198" s="40">
        <v>0.14000000000000001</v>
      </c>
      <c r="G2198" s="40">
        <v>0</v>
      </c>
      <c r="H2198" s="40">
        <v>5</v>
      </c>
      <c r="I2198" s="40">
        <v>0</v>
      </c>
      <c r="L2198" s="40" t="str">
        <f>IF(LEFT(C2198,1)="[",MID(C2198,2,SEARCH("]",C2198)-2),IF(LEFT(C2198,1)="""",MID(C2198,2,SEARCH("""",C2198,2)-2),C2198))</f>
        <v>novo Onix chevrolet</v>
      </c>
      <c r="M2198">
        <f>WEEKNUM(A2198,2)</f>
        <v>36</v>
      </c>
    </row>
    <row r="2199" spans="1:13" x14ac:dyDescent="0.25">
      <c r="A2199" s="1">
        <v>41537</v>
      </c>
      <c r="B2199" s="40" t="s">
        <v>9</v>
      </c>
      <c r="C2199" s="40" t="s">
        <v>183</v>
      </c>
      <c r="D2199" s="40" t="s">
        <v>149</v>
      </c>
      <c r="E2199" s="40" t="s">
        <v>10</v>
      </c>
      <c r="F2199" s="40">
        <v>0.14000000000000001</v>
      </c>
      <c r="G2199" s="40">
        <v>0</v>
      </c>
      <c r="H2199" s="40">
        <v>2</v>
      </c>
      <c r="I2199" s="40">
        <v>0</v>
      </c>
      <c r="L2199" s="40" t="str">
        <f>IF(LEFT(C2199,1)="[",MID(C2199,2,SEARCH("]",C2199)-2),IF(LEFT(C2199,1)="""",MID(C2199,2,SEARCH("""",C2199,2)-2),C2199))</f>
        <v>novo Onix chevrolet</v>
      </c>
      <c r="M2199">
        <f>WEEKNUM(A2199,2)</f>
        <v>38</v>
      </c>
    </row>
    <row r="2200" spans="1:13" x14ac:dyDescent="0.25">
      <c r="A2200" s="1">
        <v>41539</v>
      </c>
      <c r="B2200" s="40" t="s">
        <v>9</v>
      </c>
      <c r="C2200" s="40" t="s">
        <v>183</v>
      </c>
      <c r="D2200" s="40" t="s">
        <v>149</v>
      </c>
      <c r="E2200" s="40" t="s">
        <v>10</v>
      </c>
      <c r="F2200" s="40">
        <v>0.14000000000000001</v>
      </c>
      <c r="G2200" s="40">
        <v>0</v>
      </c>
      <c r="H2200" s="40">
        <v>1</v>
      </c>
      <c r="I2200" s="40">
        <v>0</v>
      </c>
      <c r="L2200" s="40" t="str">
        <f>IF(LEFT(C2200,1)="[",MID(C2200,2,SEARCH("]",C2200)-2),IF(LEFT(C2200,1)="""",MID(C2200,2,SEARCH("""",C2200,2)-2),C2200))</f>
        <v>novo Onix chevrolet</v>
      </c>
      <c r="M2200">
        <f>WEEKNUM(A2200,2)</f>
        <v>38</v>
      </c>
    </row>
    <row r="2201" spans="1:13" x14ac:dyDescent="0.25">
      <c r="A2201" s="1">
        <v>41517</v>
      </c>
      <c r="B2201" s="40" t="s">
        <v>9</v>
      </c>
      <c r="C2201" s="40" t="s">
        <v>183</v>
      </c>
      <c r="D2201" s="40" t="s">
        <v>149</v>
      </c>
      <c r="E2201" s="40" t="s">
        <v>10</v>
      </c>
      <c r="F2201" s="40">
        <v>0.14000000000000001</v>
      </c>
      <c r="G2201" s="40">
        <v>2</v>
      </c>
      <c r="H2201" s="40">
        <v>8</v>
      </c>
      <c r="I2201" s="40">
        <v>0.18</v>
      </c>
      <c r="L2201" s="40" t="str">
        <f>IF(LEFT(C2201,1)="[",MID(C2201,2,SEARCH("]",C2201)-2),IF(LEFT(C2201,1)="""",MID(C2201,2,SEARCH("""",C2201,2)-2),C2201))</f>
        <v>novo Onix chevrolet</v>
      </c>
      <c r="M2201">
        <f>WEEKNUM(A2201,2)</f>
        <v>35</v>
      </c>
    </row>
    <row r="2202" spans="1:13" x14ac:dyDescent="0.25">
      <c r="A2202" s="1">
        <v>41540</v>
      </c>
      <c r="B2202" s="40" t="s">
        <v>9</v>
      </c>
      <c r="C2202" s="40" t="s">
        <v>183</v>
      </c>
      <c r="D2202" s="40" t="s">
        <v>149</v>
      </c>
      <c r="E2202" s="40" t="s">
        <v>10</v>
      </c>
      <c r="F2202" s="40">
        <v>0.14000000000000001</v>
      </c>
      <c r="G2202" s="40">
        <v>0</v>
      </c>
      <c r="H2202" s="40">
        <v>2</v>
      </c>
      <c r="I2202" s="40">
        <v>0</v>
      </c>
      <c r="L2202" s="40" t="str">
        <f>IF(LEFT(C2202,1)="[",MID(C2202,2,SEARCH("]",C2202)-2),IF(LEFT(C2202,1)="""",MID(C2202,2,SEARCH("""",C2202,2)-2),C2202))</f>
        <v>novo Onix chevrolet</v>
      </c>
      <c r="M2202">
        <f>WEEKNUM(A2202,2)</f>
        <v>39</v>
      </c>
    </row>
    <row r="2203" spans="1:13" x14ac:dyDescent="0.25">
      <c r="A2203" s="1">
        <v>41533</v>
      </c>
      <c r="B2203" s="40" t="s">
        <v>9</v>
      </c>
      <c r="C2203" s="40" t="s">
        <v>183</v>
      </c>
      <c r="D2203" s="40" t="s">
        <v>149</v>
      </c>
      <c r="E2203" s="40" t="s">
        <v>10</v>
      </c>
      <c r="F2203" s="40">
        <v>0.14000000000000001</v>
      </c>
      <c r="G2203" s="40">
        <v>1</v>
      </c>
      <c r="H2203" s="40">
        <v>2</v>
      </c>
      <c r="I2203" s="40">
        <v>7.0000000000000007E-2</v>
      </c>
      <c r="L2203" s="40" t="str">
        <f>IF(LEFT(C2203,1)="[",MID(C2203,2,SEARCH("]",C2203)-2),IF(LEFT(C2203,1)="""",MID(C2203,2,SEARCH("""",C2203,2)-2),C2203))</f>
        <v>novo Onix chevrolet</v>
      </c>
      <c r="M2203">
        <f>WEEKNUM(A2203,2)</f>
        <v>38</v>
      </c>
    </row>
    <row r="2204" spans="1:13" x14ac:dyDescent="0.25">
      <c r="A2204" s="1">
        <v>41532</v>
      </c>
      <c r="B2204" s="40" t="s">
        <v>9</v>
      </c>
      <c r="C2204" s="40" t="s">
        <v>183</v>
      </c>
      <c r="D2204" s="40" t="s">
        <v>149</v>
      </c>
      <c r="E2204" s="40" t="s">
        <v>10</v>
      </c>
      <c r="F2204" s="40">
        <v>0.14000000000000001</v>
      </c>
      <c r="G2204" s="40">
        <v>1</v>
      </c>
      <c r="H2204" s="40">
        <v>5</v>
      </c>
      <c r="I2204" s="40">
        <v>0.09</v>
      </c>
      <c r="L2204" s="40" t="str">
        <f>IF(LEFT(C2204,1)="[",MID(C2204,2,SEARCH("]",C2204)-2),IF(LEFT(C2204,1)="""",MID(C2204,2,SEARCH("""",C2204,2)-2),C2204))</f>
        <v>novo Onix chevrolet</v>
      </c>
      <c r="M2204">
        <f>WEEKNUM(A2204,2)</f>
        <v>37</v>
      </c>
    </row>
    <row r="2205" spans="1:13" x14ac:dyDescent="0.25">
      <c r="A2205" s="1">
        <v>41546</v>
      </c>
      <c r="B2205" s="40" t="s">
        <v>9</v>
      </c>
      <c r="C2205" s="40" t="s">
        <v>183</v>
      </c>
      <c r="D2205" s="40" t="s">
        <v>149</v>
      </c>
      <c r="E2205" s="40" t="s">
        <v>10</v>
      </c>
      <c r="F2205" s="40">
        <v>0.14000000000000001</v>
      </c>
      <c r="G2205" s="40">
        <v>0</v>
      </c>
      <c r="H2205" s="40">
        <v>1</v>
      </c>
      <c r="I2205" s="40">
        <v>0</v>
      </c>
      <c r="L2205" s="40" t="str">
        <f>IF(LEFT(C2205,1)="[",MID(C2205,2,SEARCH("]",C2205)-2),IF(LEFT(C2205,1)="""",MID(C2205,2,SEARCH("""",C2205,2)-2),C2205))</f>
        <v>novo Onix chevrolet</v>
      </c>
      <c r="M2205">
        <f>WEEKNUM(A2205,2)</f>
        <v>39</v>
      </c>
    </row>
    <row r="2206" spans="1:13" x14ac:dyDescent="0.25">
      <c r="A2206" s="1">
        <v>41526</v>
      </c>
      <c r="B2206" s="40" t="s">
        <v>9</v>
      </c>
      <c r="C2206" s="40" t="s">
        <v>183</v>
      </c>
      <c r="D2206" s="40" t="s">
        <v>149</v>
      </c>
      <c r="E2206" s="40" t="s">
        <v>10</v>
      </c>
      <c r="F2206" s="40">
        <v>0.14000000000000001</v>
      </c>
      <c r="G2206" s="40">
        <v>1</v>
      </c>
      <c r="H2206" s="40">
        <v>13</v>
      </c>
      <c r="I2206" s="40">
        <v>7.0000000000000007E-2</v>
      </c>
      <c r="L2206" s="40" t="str">
        <f>IF(LEFT(C2206,1)="[",MID(C2206,2,SEARCH("]",C2206)-2),IF(LEFT(C2206,1)="""",MID(C2206,2,SEARCH("""",C2206,2)-2),C2206))</f>
        <v>novo Onix chevrolet</v>
      </c>
      <c r="M2206">
        <f>WEEKNUM(A2206,2)</f>
        <v>37</v>
      </c>
    </row>
    <row r="2207" spans="1:13" x14ac:dyDescent="0.25">
      <c r="A2207" s="1">
        <v>41529</v>
      </c>
      <c r="B2207" s="40" t="s">
        <v>9</v>
      </c>
      <c r="C2207" s="40" t="s">
        <v>183</v>
      </c>
      <c r="D2207" s="40" t="s">
        <v>149</v>
      </c>
      <c r="E2207" s="40" t="s">
        <v>10</v>
      </c>
      <c r="F2207" s="40">
        <v>0.14000000000000001</v>
      </c>
      <c r="G2207" s="40">
        <v>5</v>
      </c>
      <c r="H2207" s="40">
        <v>9</v>
      </c>
      <c r="I2207" s="40">
        <v>0.41</v>
      </c>
      <c r="L2207" s="40" t="str">
        <f>IF(LEFT(C2207,1)="[",MID(C2207,2,SEARCH("]",C2207)-2),IF(LEFT(C2207,1)="""",MID(C2207,2,SEARCH("""",C2207,2)-2),C2207))</f>
        <v>novo Onix chevrolet</v>
      </c>
      <c r="M2207">
        <f>WEEKNUM(A2207,2)</f>
        <v>37</v>
      </c>
    </row>
    <row r="2208" spans="1:13" x14ac:dyDescent="0.25">
      <c r="A2208" s="1">
        <v>41535</v>
      </c>
      <c r="B2208" s="40" t="s">
        <v>9</v>
      </c>
      <c r="C2208" s="40" t="s">
        <v>183</v>
      </c>
      <c r="D2208" s="40" t="s">
        <v>149</v>
      </c>
      <c r="E2208" s="40" t="s">
        <v>10</v>
      </c>
      <c r="F2208" s="40">
        <v>0.14000000000000001</v>
      </c>
      <c r="G2208" s="40">
        <v>0</v>
      </c>
      <c r="H2208" s="40">
        <v>2</v>
      </c>
      <c r="I2208" s="40">
        <v>0</v>
      </c>
      <c r="L2208" s="40" t="str">
        <f>IF(LEFT(C2208,1)="[",MID(C2208,2,SEARCH("]",C2208)-2),IF(LEFT(C2208,1)="""",MID(C2208,2,SEARCH("""",C2208,2)-2),C2208))</f>
        <v>novo Onix chevrolet</v>
      </c>
      <c r="M2208">
        <f>WEEKNUM(A2208,2)</f>
        <v>38</v>
      </c>
    </row>
    <row r="2209" spans="1:13" x14ac:dyDescent="0.25">
      <c r="A2209" s="1">
        <v>41531</v>
      </c>
      <c r="B2209" s="40" t="s">
        <v>9</v>
      </c>
      <c r="C2209" s="40" t="s">
        <v>183</v>
      </c>
      <c r="D2209" s="40" t="s">
        <v>149</v>
      </c>
      <c r="E2209" s="40" t="s">
        <v>10</v>
      </c>
      <c r="F2209" s="40">
        <v>0.14000000000000001</v>
      </c>
      <c r="G2209" s="40">
        <v>1</v>
      </c>
      <c r="H2209" s="40">
        <v>1</v>
      </c>
      <c r="I2209" s="40">
        <v>0.05</v>
      </c>
      <c r="L2209" s="40" t="str">
        <f>IF(LEFT(C2209,1)="[",MID(C2209,2,SEARCH("]",C2209)-2),IF(LEFT(C2209,1)="""",MID(C2209,2,SEARCH("""",C2209,2)-2),C2209))</f>
        <v>novo Onix chevrolet</v>
      </c>
      <c r="M2209">
        <f>WEEKNUM(A2209,2)</f>
        <v>37</v>
      </c>
    </row>
    <row r="2210" spans="1:13" x14ac:dyDescent="0.25">
      <c r="A2210" s="1">
        <v>41521</v>
      </c>
      <c r="B2210" s="40" t="s">
        <v>9</v>
      </c>
      <c r="C2210" s="40" t="s">
        <v>183</v>
      </c>
      <c r="D2210" s="40" t="s">
        <v>149</v>
      </c>
      <c r="E2210" s="40" t="s">
        <v>10</v>
      </c>
      <c r="F2210" s="40">
        <v>0.14000000000000001</v>
      </c>
      <c r="G2210" s="40">
        <v>1</v>
      </c>
      <c r="H2210" s="40">
        <v>6</v>
      </c>
      <c r="I2210" s="40">
        <v>0.1</v>
      </c>
      <c r="L2210" s="40" t="str">
        <f>IF(LEFT(C2210,1)="[",MID(C2210,2,SEARCH("]",C2210)-2),IF(LEFT(C2210,1)="""",MID(C2210,2,SEARCH("""",C2210,2)-2),C2210))</f>
        <v>novo Onix chevrolet</v>
      </c>
      <c r="M2210">
        <f>WEEKNUM(A2210,2)</f>
        <v>36</v>
      </c>
    </row>
    <row r="2211" spans="1:13" x14ac:dyDescent="0.25">
      <c r="A2211" s="1">
        <v>41523</v>
      </c>
      <c r="B2211" s="40" t="s">
        <v>9</v>
      </c>
      <c r="C2211" s="40" t="s">
        <v>183</v>
      </c>
      <c r="D2211" s="40" t="s">
        <v>149</v>
      </c>
      <c r="E2211" s="40" t="s">
        <v>10</v>
      </c>
      <c r="F2211" s="40">
        <v>0.14000000000000001</v>
      </c>
      <c r="G2211" s="40">
        <v>0</v>
      </c>
      <c r="H2211" s="40">
        <v>3</v>
      </c>
      <c r="I2211" s="40">
        <v>0</v>
      </c>
      <c r="L2211" s="40" t="str">
        <f>IF(LEFT(C2211,1)="[",MID(C2211,2,SEARCH("]",C2211)-2),IF(LEFT(C2211,1)="""",MID(C2211,2,SEARCH("""",C2211,2)-2),C2211))</f>
        <v>novo Onix chevrolet</v>
      </c>
      <c r="M2211">
        <f>WEEKNUM(A2211,2)</f>
        <v>36</v>
      </c>
    </row>
    <row r="2212" spans="1:13" x14ac:dyDescent="0.25">
      <c r="A2212" s="1">
        <v>41544</v>
      </c>
      <c r="B2212" s="40" t="s">
        <v>9</v>
      </c>
      <c r="C2212" s="40" t="s">
        <v>183</v>
      </c>
      <c r="D2212" s="40" t="s">
        <v>149</v>
      </c>
      <c r="E2212" s="40" t="s">
        <v>10</v>
      </c>
      <c r="F2212" s="40">
        <v>0.14000000000000001</v>
      </c>
      <c r="G2212" s="40">
        <v>0</v>
      </c>
      <c r="H2212" s="40">
        <v>2</v>
      </c>
      <c r="I2212" s="40">
        <v>0</v>
      </c>
      <c r="L2212" s="40" t="str">
        <f>IF(LEFT(C2212,1)="[",MID(C2212,2,SEARCH("]",C2212)-2),IF(LEFT(C2212,1)="""",MID(C2212,2,SEARCH("""",C2212,2)-2),C2212))</f>
        <v>novo Onix chevrolet</v>
      </c>
      <c r="M2212">
        <f>WEEKNUM(A2212,2)</f>
        <v>39</v>
      </c>
    </row>
    <row r="2213" spans="1:13" x14ac:dyDescent="0.25">
      <c r="A2213" s="1">
        <v>41544</v>
      </c>
      <c r="B2213" s="40" t="s">
        <v>9</v>
      </c>
      <c r="C2213" s="40" t="s">
        <v>170</v>
      </c>
      <c r="D2213" s="40" t="s">
        <v>149</v>
      </c>
      <c r="E2213" s="40" t="s">
        <v>10</v>
      </c>
      <c r="F2213" s="40">
        <v>0.97</v>
      </c>
      <c r="G2213" s="40">
        <v>3</v>
      </c>
      <c r="H2213" s="40">
        <v>18</v>
      </c>
      <c r="I2213" s="40">
        <v>1.2</v>
      </c>
      <c r="L2213" s="40" t="str">
        <f>IF(LEFT(C2213,1)="[",MID(C2213,2,SEARCH("]",C2213)-2),IF(LEFT(C2213,1)="""",MID(C2213,2,SEARCH("""",C2213,2)-2),C2213))</f>
        <v>novo Onix GM</v>
      </c>
      <c r="M2213">
        <f>WEEKNUM(A2213,2)</f>
        <v>39</v>
      </c>
    </row>
    <row r="2214" spans="1:13" x14ac:dyDescent="0.25">
      <c r="A2214" s="1">
        <v>41540</v>
      </c>
      <c r="B2214" s="40" t="s">
        <v>9</v>
      </c>
      <c r="C2214" s="40" t="s">
        <v>170</v>
      </c>
      <c r="D2214" s="40" t="s">
        <v>149</v>
      </c>
      <c r="E2214" s="40" t="s">
        <v>10</v>
      </c>
      <c r="F2214" s="40">
        <v>0.97</v>
      </c>
      <c r="G2214" s="40">
        <v>6</v>
      </c>
      <c r="H2214" s="40">
        <v>35</v>
      </c>
      <c r="I2214" s="40">
        <v>1.72</v>
      </c>
      <c r="L2214" s="40" t="str">
        <f>IF(LEFT(C2214,1)="[",MID(C2214,2,SEARCH("]",C2214)-2),IF(LEFT(C2214,1)="""",MID(C2214,2,SEARCH("""",C2214,2)-2),C2214))</f>
        <v>novo Onix GM</v>
      </c>
      <c r="M2214">
        <f>WEEKNUM(A2214,2)</f>
        <v>39</v>
      </c>
    </row>
    <row r="2215" spans="1:13" x14ac:dyDescent="0.25">
      <c r="A2215" s="1">
        <v>41529</v>
      </c>
      <c r="B2215" s="40" t="s">
        <v>9</v>
      </c>
      <c r="C2215" s="40" t="s">
        <v>170</v>
      </c>
      <c r="D2215" s="40" t="s">
        <v>149</v>
      </c>
      <c r="E2215" s="40" t="s">
        <v>10</v>
      </c>
      <c r="F2215" s="40">
        <v>0.97</v>
      </c>
      <c r="G2215" s="40">
        <v>5</v>
      </c>
      <c r="H2215" s="40">
        <v>8</v>
      </c>
      <c r="I2215" s="40">
        <v>1.32</v>
      </c>
      <c r="L2215" s="40" t="str">
        <f>IF(LEFT(C2215,1)="[",MID(C2215,2,SEARCH("]",C2215)-2),IF(LEFT(C2215,1)="""",MID(C2215,2,SEARCH("""",C2215,2)-2),C2215))</f>
        <v>novo Onix GM</v>
      </c>
      <c r="M2215">
        <f>WEEKNUM(A2215,2)</f>
        <v>37</v>
      </c>
    </row>
    <row r="2216" spans="1:13" x14ac:dyDescent="0.25">
      <c r="A2216" s="1">
        <v>41517</v>
      </c>
      <c r="B2216" s="40" t="s">
        <v>9</v>
      </c>
      <c r="C2216" s="40" t="s">
        <v>170</v>
      </c>
      <c r="D2216" s="40" t="s">
        <v>149</v>
      </c>
      <c r="E2216" s="40" t="s">
        <v>10</v>
      </c>
      <c r="F2216" s="40">
        <v>0.97</v>
      </c>
      <c r="G2216" s="40">
        <v>2</v>
      </c>
      <c r="H2216" s="40">
        <v>14</v>
      </c>
      <c r="I2216" s="40">
        <v>0.85</v>
      </c>
      <c r="L2216" s="40" t="str">
        <f>IF(LEFT(C2216,1)="[",MID(C2216,2,SEARCH("]",C2216)-2),IF(LEFT(C2216,1)="""",MID(C2216,2,SEARCH("""",C2216,2)-2),C2216))</f>
        <v>novo Onix GM</v>
      </c>
      <c r="M2216">
        <f>WEEKNUM(A2216,2)</f>
        <v>35</v>
      </c>
    </row>
    <row r="2217" spans="1:13" x14ac:dyDescent="0.25">
      <c r="A2217" s="1">
        <v>41538</v>
      </c>
      <c r="B2217" s="40" t="s">
        <v>9</v>
      </c>
      <c r="C2217" s="40" t="s">
        <v>170</v>
      </c>
      <c r="D2217" s="40" t="s">
        <v>149</v>
      </c>
      <c r="E2217" s="40" t="s">
        <v>10</v>
      </c>
      <c r="F2217" s="40">
        <v>0.97</v>
      </c>
      <c r="G2217" s="40">
        <v>0</v>
      </c>
      <c r="H2217" s="40">
        <v>14</v>
      </c>
      <c r="I2217" s="40">
        <v>0</v>
      </c>
      <c r="L2217" s="40" t="str">
        <f>IF(LEFT(C2217,1)="[",MID(C2217,2,SEARCH("]",C2217)-2),IF(LEFT(C2217,1)="""",MID(C2217,2,SEARCH("""",C2217,2)-2),C2217))</f>
        <v>novo Onix GM</v>
      </c>
      <c r="M2217">
        <f>WEEKNUM(A2217,2)</f>
        <v>38</v>
      </c>
    </row>
    <row r="2218" spans="1:13" x14ac:dyDescent="0.25">
      <c r="A2218" s="1">
        <v>41522</v>
      </c>
      <c r="B2218" s="40" t="s">
        <v>9</v>
      </c>
      <c r="C2218" s="40" t="s">
        <v>170</v>
      </c>
      <c r="D2218" s="40" t="s">
        <v>149</v>
      </c>
      <c r="E2218" s="40" t="s">
        <v>10</v>
      </c>
      <c r="F2218" s="40">
        <v>0.97</v>
      </c>
      <c r="G2218" s="40">
        <v>3</v>
      </c>
      <c r="H2218" s="40">
        <v>15</v>
      </c>
      <c r="I2218" s="40">
        <v>0.73</v>
      </c>
      <c r="L2218" s="40" t="str">
        <f>IF(LEFT(C2218,1)="[",MID(C2218,2,SEARCH("]",C2218)-2),IF(LEFT(C2218,1)="""",MID(C2218,2,SEARCH("""",C2218,2)-2),C2218))</f>
        <v>novo Onix GM</v>
      </c>
      <c r="M2218">
        <f>WEEKNUM(A2218,2)</f>
        <v>36</v>
      </c>
    </row>
    <row r="2219" spans="1:13" x14ac:dyDescent="0.25">
      <c r="A2219" s="1">
        <v>41516</v>
      </c>
      <c r="B2219" s="40" t="s">
        <v>9</v>
      </c>
      <c r="C2219" s="40" t="s">
        <v>170</v>
      </c>
      <c r="D2219" s="40" t="s">
        <v>149</v>
      </c>
      <c r="E2219" s="40" t="s">
        <v>10</v>
      </c>
      <c r="F2219" s="40">
        <v>0.97</v>
      </c>
      <c r="G2219" s="40">
        <v>3</v>
      </c>
      <c r="H2219" s="40">
        <v>14</v>
      </c>
      <c r="I2219" s="40">
        <v>1.1100000000000001</v>
      </c>
      <c r="L2219" s="40" t="str">
        <f>IF(LEFT(C2219,1)="[",MID(C2219,2,SEARCH("]",C2219)-2),IF(LEFT(C2219,1)="""",MID(C2219,2,SEARCH("""",C2219,2)-2),C2219))</f>
        <v>novo Onix GM</v>
      </c>
      <c r="M2219">
        <f>WEEKNUM(A2219,2)</f>
        <v>35</v>
      </c>
    </row>
    <row r="2220" spans="1:13" x14ac:dyDescent="0.25">
      <c r="A2220" s="1">
        <v>41525</v>
      </c>
      <c r="B2220" s="40" t="s">
        <v>9</v>
      </c>
      <c r="C2220" s="40" t="s">
        <v>170</v>
      </c>
      <c r="D2220" s="40" t="s">
        <v>149</v>
      </c>
      <c r="E2220" s="40" t="s">
        <v>10</v>
      </c>
      <c r="F2220" s="40">
        <v>0.97</v>
      </c>
      <c r="G2220" s="40">
        <v>2</v>
      </c>
      <c r="H2220" s="40">
        <v>20</v>
      </c>
      <c r="I2220" s="40">
        <v>0.12</v>
      </c>
      <c r="L2220" s="40" t="str">
        <f>IF(LEFT(C2220,1)="[",MID(C2220,2,SEARCH("]",C2220)-2),IF(LEFT(C2220,1)="""",MID(C2220,2,SEARCH("""",C2220,2)-2),C2220))</f>
        <v>novo Onix GM</v>
      </c>
      <c r="M2220">
        <f>WEEKNUM(A2220,2)</f>
        <v>36</v>
      </c>
    </row>
    <row r="2221" spans="1:13" x14ac:dyDescent="0.25">
      <c r="A2221" s="1">
        <v>41536</v>
      </c>
      <c r="B2221" s="40" t="s">
        <v>9</v>
      </c>
      <c r="C2221" s="40" t="s">
        <v>170</v>
      </c>
      <c r="D2221" s="40" t="s">
        <v>149</v>
      </c>
      <c r="E2221" s="40" t="s">
        <v>10</v>
      </c>
      <c r="F2221" s="40">
        <v>0.97</v>
      </c>
      <c r="G2221" s="40">
        <v>2</v>
      </c>
      <c r="H2221" s="40">
        <v>14</v>
      </c>
      <c r="I2221" s="40">
        <v>1.01</v>
      </c>
      <c r="L2221" s="40" t="str">
        <f>IF(LEFT(C2221,1)="[",MID(C2221,2,SEARCH("]",C2221)-2),IF(LEFT(C2221,1)="""",MID(C2221,2,SEARCH("""",C2221,2)-2),C2221))</f>
        <v>novo Onix GM</v>
      </c>
      <c r="M2221">
        <f>WEEKNUM(A2221,2)</f>
        <v>38</v>
      </c>
    </row>
    <row r="2222" spans="1:13" x14ac:dyDescent="0.25">
      <c r="A2222" s="1">
        <v>41524</v>
      </c>
      <c r="B2222" s="40" t="s">
        <v>9</v>
      </c>
      <c r="C2222" s="40" t="s">
        <v>170</v>
      </c>
      <c r="D2222" s="40" t="s">
        <v>149</v>
      </c>
      <c r="E2222" s="40" t="s">
        <v>10</v>
      </c>
      <c r="F2222" s="40">
        <v>0.97</v>
      </c>
      <c r="G2222" s="40">
        <v>6</v>
      </c>
      <c r="H2222" s="40">
        <v>18</v>
      </c>
      <c r="I2222" s="40">
        <v>2.5499999999999998</v>
      </c>
      <c r="L2222" s="40" t="str">
        <f>IF(LEFT(C2222,1)="[",MID(C2222,2,SEARCH("]",C2222)-2),IF(LEFT(C2222,1)="""",MID(C2222,2,SEARCH("""",C2222,2)-2),C2222))</f>
        <v>novo Onix GM</v>
      </c>
      <c r="M2222">
        <f>WEEKNUM(A2222,2)</f>
        <v>36</v>
      </c>
    </row>
    <row r="2223" spans="1:13" x14ac:dyDescent="0.25">
      <c r="A2223" s="1">
        <v>41515</v>
      </c>
      <c r="B2223" s="40" t="s">
        <v>9</v>
      </c>
      <c r="C2223" s="40" t="s">
        <v>170</v>
      </c>
      <c r="D2223" s="40" t="s">
        <v>149</v>
      </c>
      <c r="E2223" s="40" t="s">
        <v>10</v>
      </c>
      <c r="F2223" s="40">
        <v>0.97</v>
      </c>
      <c r="G2223" s="40">
        <v>2</v>
      </c>
      <c r="H2223" s="40">
        <v>22</v>
      </c>
      <c r="I2223" s="40">
        <v>1.32</v>
      </c>
      <c r="L2223" s="40" t="str">
        <f>IF(LEFT(C2223,1)="[",MID(C2223,2,SEARCH("]",C2223)-2),IF(LEFT(C2223,1)="""",MID(C2223,2,SEARCH("""",C2223,2)-2),C2223))</f>
        <v>novo Onix GM</v>
      </c>
      <c r="M2223">
        <f>WEEKNUM(A2223,2)</f>
        <v>35</v>
      </c>
    </row>
    <row r="2224" spans="1:13" x14ac:dyDescent="0.25">
      <c r="A2224" s="1">
        <v>41527</v>
      </c>
      <c r="B2224" s="40" t="s">
        <v>9</v>
      </c>
      <c r="C2224" s="40" t="s">
        <v>170</v>
      </c>
      <c r="D2224" s="40" t="s">
        <v>149</v>
      </c>
      <c r="E2224" s="40" t="s">
        <v>10</v>
      </c>
      <c r="F2224" s="40">
        <v>0.97</v>
      </c>
      <c r="G2224" s="40">
        <v>2</v>
      </c>
      <c r="H2224" s="40">
        <v>22</v>
      </c>
      <c r="I2224" s="40">
        <v>0.5</v>
      </c>
      <c r="L2224" s="40" t="str">
        <f>IF(LEFT(C2224,1)="[",MID(C2224,2,SEARCH("]",C2224)-2),IF(LEFT(C2224,1)="""",MID(C2224,2,SEARCH("""",C2224,2)-2),C2224))</f>
        <v>novo Onix GM</v>
      </c>
      <c r="M2224">
        <f>WEEKNUM(A2224,2)</f>
        <v>37</v>
      </c>
    </row>
    <row r="2225" spans="1:13" x14ac:dyDescent="0.25">
      <c r="A2225" s="1">
        <v>41545</v>
      </c>
      <c r="B2225" s="40" t="s">
        <v>9</v>
      </c>
      <c r="C2225" s="40" t="s">
        <v>170</v>
      </c>
      <c r="D2225" s="40" t="s">
        <v>149</v>
      </c>
      <c r="E2225" s="40" t="s">
        <v>10</v>
      </c>
      <c r="F2225" s="40">
        <v>0.97</v>
      </c>
      <c r="G2225" s="40">
        <v>6</v>
      </c>
      <c r="H2225" s="40">
        <v>17</v>
      </c>
      <c r="I2225" s="40">
        <v>2.4900000000000002</v>
      </c>
      <c r="L2225" s="40" t="str">
        <f>IF(LEFT(C2225,1)="[",MID(C2225,2,SEARCH("]",C2225)-2),IF(LEFT(C2225,1)="""",MID(C2225,2,SEARCH("""",C2225,2)-2),C2225))</f>
        <v>novo Onix GM</v>
      </c>
      <c r="M2225">
        <f>WEEKNUM(A2225,2)</f>
        <v>39</v>
      </c>
    </row>
    <row r="2226" spans="1:13" x14ac:dyDescent="0.25">
      <c r="A2226" s="1">
        <v>41526</v>
      </c>
      <c r="B2226" s="40" t="s">
        <v>9</v>
      </c>
      <c r="C2226" s="40" t="s">
        <v>170</v>
      </c>
      <c r="D2226" s="40" t="s">
        <v>149</v>
      </c>
      <c r="E2226" s="40" t="s">
        <v>10</v>
      </c>
      <c r="F2226" s="40">
        <v>0.97</v>
      </c>
      <c r="G2226" s="40">
        <v>3</v>
      </c>
      <c r="H2226" s="40">
        <v>20</v>
      </c>
      <c r="I2226" s="40">
        <v>1.1100000000000001</v>
      </c>
      <c r="L2226" s="40" t="str">
        <f>IF(LEFT(C2226,1)="[",MID(C2226,2,SEARCH("]",C2226)-2),IF(LEFT(C2226,1)="""",MID(C2226,2,SEARCH("""",C2226,2)-2),C2226))</f>
        <v>novo Onix GM</v>
      </c>
      <c r="M2226">
        <f>WEEKNUM(A2226,2)</f>
        <v>37</v>
      </c>
    </row>
    <row r="2227" spans="1:13" x14ac:dyDescent="0.25">
      <c r="A2227" s="1">
        <v>41523</v>
      </c>
      <c r="B2227" s="40" t="s">
        <v>9</v>
      </c>
      <c r="C2227" s="40" t="s">
        <v>170</v>
      </c>
      <c r="D2227" s="40" t="s">
        <v>149</v>
      </c>
      <c r="E2227" s="40" t="s">
        <v>10</v>
      </c>
      <c r="F2227" s="40">
        <v>0.97</v>
      </c>
      <c r="G2227" s="40">
        <v>2</v>
      </c>
      <c r="H2227" s="40">
        <v>17</v>
      </c>
      <c r="I2227" s="40">
        <v>0.15</v>
      </c>
      <c r="L2227" s="40" t="str">
        <f>IF(LEFT(C2227,1)="[",MID(C2227,2,SEARCH("]",C2227)-2),IF(LEFT(C2227,1)="""",MID(C2227,2,SEARCH("""",C2227,2)-2),C2227))</f>
        <v>novo Onix GM</v>
      </c>
      <c r="M2227">
        <f>WEEKNUM(A2227,2)</f>
        <v>36</v>
      </c>
    </row>
    <row r="2228" spans="1:13" x14ac:dyDescent="0.25">
      <c r="A2228" s="1">
        <v>41534</v>
      </c>
      <c r="B2228" s="40" t="s">
        <v>9</v>
      </c>
      <c r="C2228" s="40" t="s">
        <v>170</v>
      </c>
      <c r="D2228" s="40" t="s">
        <v>149</v>
      </c>
      <c r="E2228" s="40" t="s">
        <v>10</v>
      </c>
      <c r="F2228" s="40">
        <v>0.97</v>
      </c>
      <c r="G2228" s="40">
        <v>2</v>
      </c>
      <c r="H2228" s="40">
        <v>17</v>
      </c>
      <c r="I2228" s="40">
        <v>1.1599999999999999</v>
      </c>
      <c r="L2228" s="40" t="str">
        <f>IF(LEFT(C2228,1)="[",MID(C2228,2,SEARCH("]",C2228)-2),IF(LEFT(C2228,1)="""",MID(C2228,2,SEARCH("""",C2228,2)-2),C2228))</f>
        <v>novo Onix GM</v>
      </c>
      <c r="M2228">
        <f>WEEKNUM(A2228,2)</f>
        <v>38</v>
      </c>
    </row>
    <row r="2229" spans="1:13" x14ac:dyDescent="0.25">
      <c r="A2229" s="1">
        <v>41539</v>
      </c>
      <c r="B2229" s="40" t="s">
        <v>9</v>
      </c>
      <c r="C2229" s="40" t="s">
        <v>170</v>
      </c>
      <c r="D2229" s="40" t="s">
        <v>149</v>
      </c>
      <c r="E2229" s="40" t="s">
        <v>10</v>
      </c>
      <c r="F2229" s="40">
        <v>0.97</v>
      </c>
      <c r="G2229" s="40">
        <v>8</v>
      </c>
      <c r="H2229" s="40">
        <v>17</v>
      </c>
      <c r="I2229" s="40">
        <v>3.75</v>
      </c>
      <c r="L2229" s="40" t="str">
        <f>IF(LEFT(C2229,1)="[",MID(C2229,2,SEARCH("]",C2229)-2),IF(LEFT(C2229,1)="""",MID(C2229,2,SEARCH("""",C2229,2)-2),C2229))</f>
        <v>novo Onix GM</v>
      </c>
      <c r="M2229">
        <f>WEEKNUM(A2229,2)</f>
        <v>38</v>
      </c>
    </row>
    <row r="2230" spans="1:13" x14ac:dyDescent="0.25">
      <c r="A2230" s="1">
        <v>41541</v>
      </c>
      <c r="B2230" s="40" t="s">
        <v>9</v>
      </c>
      <c r="C2230" s="40" t="s">
        <v>170</v>
      </c>
      <c r="D2230" s="40" t="s">
        <v>149</v>
      </c>
      <c r="E2230" s="40" t="s">
        <v>10</v>
      </c>
      <c r="F2230" s="40">
        <v>0.97</v>
      </c>
      <c r="G2230" s="40">
        <v>5</v>
      </c>
      <c r="H2230" s="40">
        <v>32</v>
      </c>
      <c r="I2230" s="40">
        <v>2.2599999999999998</v>
      </c>
      <c r="L2230" s="40" t="str">
        <f>IF(LEFT(C2230,1)="[",MID(C2230,2,SEARCH("]",C2230)-2),IF(LEFT(C2230,1)="""",MID(C2230,2,SEARCH("""",C2230,2)-2),C2230))</f>
        <v>novo Onix GM</v>
      </c>
      <c r="M2230">
        <f>WEEKNUM(A2230,2)</f>
        <v>39</v>
      </c>
    </row>
    <row r="2231" spans="1:13" x14ac:dyDescent="0.25">
      <c r="A2231" s="1">
        <v>41533</v>
      </c>
      <c r="B2231" s="40" t="s">
        <v>9</v>
      </c>
      <c r="C2231" s="40" t="s">
        <v>170</v>
      </c>
      <c r="D2231" s="40" t="s">
        <v>149</v>
      </c>
      <c r="E2231" s="40" t="s">
        <v>10</v>
      </c>
      <c r="F2231" s="40">
        <v>0.97</v>
      </c>
      <c r="G2231" s="40">
        <v>4</v>
      </c>
      <c r="H2231" s="40">
        <v>15</v>
      </c>
      <c r="I2231" s="40">
        <v>1.37</v>
      </c>
      <c r="L2231" s="40" t="str">
        <f>IF(LEFT(C2231,1)="[",MID(C2231,2,SEARCH("]",C2231)-2),IF(LEFT(C2231,1)="""",MID(C2231,2,SEARCH("""",C2231,2)-2),C2231))</f>
        <v>novo Onix GM</v>
      </c>
      <c r="M2231">
        <f>WEEKNUM(A2231,2)</f>
        <v>38</v>
      </c>
    </row>
    <row r="2232" spans="1:13" x14ac:dyDescent="0.25">
      <c r="A2232" s="1">
        <v>41521</v>
      </c>
      <c r="B2232" s="40" t="s">
        <v>9</v>
      </c>
      <c r="C2232" s="40" t="s">
        <v>170</v>
      </c>
      <c r="D2232" s="40" t="s">
        <v>149</v>
      </c>
      <c r="E2232" s="40" t="s">
        <v>10</v>
      </c>
      <c r="F2232" s="40">
        <v>0.97</v>
      </c>
      <c r="G2232" s="40">
        <v>5</v>
      </c>
      <c r="H2232" s="40">
        <v>27</v>
      </c>
      <c r="I2232" s="40">
        <v>1.81</v>
      </c>
      <c r="L2232" s="40" t="str">
        <f>IF(LEFT(C2232,1)="[",MID(C2232,2,SEARCH("]",C2232)-2),IF(LEFT(C2232,1)="""",MID(C2232,2,SEARCH("""",C2232,2)-2),C2232))</f>
        <v>novo Onix GM</v>
      </c>
      <c r="M2232">
        <f>WEEKNUM(A2232,2)</f>
        <v>36</v>
      </c>
    </row>
    <row r="2233" spans="1:13" x14ac:dyDescent="0.25">
      <c r="A2233" s="1">
        <v>41532</v>
      </c>
      <c r="B2233" s="40" t="s">
        <v>9</v>
      </c>
      <c r="C2233" s="40" t="s">
        <v>170</v>
      </c>
      <c r="D2233" s="40" t="s">
        <v>149</v>
      </c>
      <c r="E2233" s="40" t="s">
        <v>10</v>
      </c>
      <c r="F2233" s="40">
        <v>0.97</v>
      </c>
      <c r="G2233" s="40">
        <v>3</v>
      </c>
      <c r="H2233" s="40">
        <v>11</v>
      </c>
      <c r="I2233" s="40">
        <v>0.53</v>
      </c>
      <c r="L2233" s="40" t="str">
        <f>IF(LEFT(C2233,1)="[",MID(C2233,2,SEARCH("]",C2233)-2),IF(LEFT(C2233,1)="""",MID(C2233,2,SEARCH("""",C2233,2)-2),C2233))</f>
        <v>novo Onix GM</v>
      </c>
      <c r="M2233">
        <f>WEEKNUM(A2233,2)</f>
        <v>37</v>
      </c>
    </row>
    <row r="2234" spans="1:13" x14ac:dyDescent="0.25">
      <c r="A2234" s="1">
        <v>41543</v>
      </c>
      <c r="B2234" s="40" t="s">
        <v>9</v>
      </c>
      <c r="C2234" s="40" t="s">
        <v>170</v>
      </c>
      <c r="D2234" s="40" t="s">
        <v>149</v>
      </c>
      <c r="E2234" s="40" t="s">
        <v>10</v>
      </c>
      <c r="F2234" s="40">
        <v>0.97</v>
      </c>
      <c r="G2234" s="40">
        <v>4</v>
      </c>
      <c r="H2234" s="40">
        <v>27</v>
      </c>
      <c r="I2234" s="40">
        <v>1.95</v>
      </c>
      <c r="L2234" s="40" t="str">
        <f>IF(LEFT(C2234,1)="[",MID(C2234,2,SEARCH("]",C2234)-2),IF(LEFT(C2234,1)="""",MID(C2234,2,SEARCH("""",C2234,2)-2),C2234))</f>
        <v>novo Onix GM</v>
      </c>
      <c r="M2234">
        <f>WEEKNUM(A2234,2)</f>
        <v>39</v>
      </c>
    </row>
    <row r="2235" spans="1:13" x14ac:dyDescent="0.25">
      <c r="A2235" s="1">
        <v>41537</v>
      </c>
      <c r="B2235" s="40" t="s">
        <v>9</v>
      </c>
      <c r="C2235" s="40" t="s">
        <v>170</v>
      </c>
      <c r="D2235" s="40" t="s">
        <v>149</v>
      </c>
      <c r="E2235" s="40" t="s">
        <v>10</v>
      </c>
      <c r="F2235" s="40">
        <v>0.97</v>
      </c>
      <c r="G2235" s="40">
        <v>5</v>
      </c>
      <c r="H2235" s="40">
        <v>15</v>
      </c>
      <c r="I2235" s="40">
        <v>3.24</v>
      </c>
      <c r="L2235" s="40" t="str">
        <f>IF(LEFT(C2235,1)="[",MID(C2235,2,SEARCH("]",C2235)-2),IF(LEFT(C2235,1)="""",MID(C2235,2,SEARCH("""",C2235,2)-2),C2235))</f>
        <v>novo Onix GM</v>
      </c>
      <c r="M2235">
        <f>WEEKNUM(A2235,2)</f>
        <v>38</v>
      </c>
    </row>
    <row r="2236" spans="1:13" x14ac:dyDescent="0.25">
      <c r="A2236" s="1">
        <v>41542</v>
      </c>
      <c r="B2236" s="40" t="s">
        <v>9</v>
      </c>
      <c r="C2236" s="40" t="s">
        <v>170</v>
      </c>
      <c r="D2236" s="40" t="s">
        <v>149</v>
      </c>
      <c r="E2236" s="40" t="s">
        <v>10</v>
      </c>
      <c r="F2236" s="40">
        <v>0.97</v>
      </c>
      <c r="G2236" s="40">
        <v>4</v>
      </c>
      <c r="H2236" s="40">
        <v>19</v>
      </c>
      <c r="I2236" s="40">
        <v>2.82</v>
      </c>
      <c r="L2236" s="40" t="str">
        <f>IF(LEFT(C2236,1)="[",MID(C2236,2,SEARCH("]",C2236)-2),IF(LEFT(C2236,1)="""",MID(C2236,2,SEARCH("""",C2236,2)-2),C2236))</f>
        <v>novo Onix GM</v>
      </c>
      <c r="M2236">
        <f>WEEKNUM(A2236,2)</f>
        <v>39</v>
      </c>
    </row>
    <row r="2237" spans="1:13" x14ac:dyDescent="0.25">
      <c r="A2237" s="1">
        <v>41546</v>
      </c>
      <c r="B2237" s="40" t="s">
        <v>9</v>
      </c>
      <c r="C2237" s="40" t="s">
        <v>170</v>
      </c>
      <c r="D2237" s="40" t="s">
        <v>149</v>
      </c>
      <c r="E2237" s="40" t="s">
        <v>10</v>
      </c>
      <c r="F2237" s="40">
        <v>0.97</v>
      </c>
      <c r="G2237" s="40">
        <v>4</v>
      </c>
      <c r="H2237" s="40">
        <v>22</v>
      </c>
      <c r="I2237" s="40">
        <v>1.98</v>
      </c>
      <c r="L2237" s="40" t="str">
        <f>IF(LEFT(C2237,1)="[",MID(C2237,2,SEARCH("]",C2237)-2),IF(LEFT(C2237,1)="""",MID(C2237,2,SEARCH("""",C2237,2)-2),C2237))</f>
        <v>novo Onix GM</v>
      </c>
      <c r="M2237">
        <f>WEEKNUM(A2237,2)</f>
        <v>39</v>
      </c>
    </row>
    <row r="2238" spans="1:13" x14ac:dyDescent="0.25">
      <c r="A2238" s="1">
        <v>41520</v>
      </c>
      <c r="B2238" s="40" t="s">
        <v>9</v>
      </c>
      <c r="C2238" s="40" t="s">
        <v>170</v>
      </c>
      <c r="D2238" s="40" t="s">
        <v>149</v>
      </c>
      <c r="E2238" s="40" t="s">
        <v>10</v>
      </c>
      <c r="F2238" s="40">
        <v>0.97</v>
      </c>
      <c r="G2238" s="40">
        <v>3</v>
      </c>
      <c r="H2238" s="40">
        <v>23</v>
      </c>
      <c r="I2238" s="40">
        <v>0.45</v>
      </c>
      <c r="L2238" s="40" t="str">
        <f>IF(LEFT(C2238,1)="[",MID(C2238,2,SEARCH("]",C2238)-2),IF(LEFT(C2238,1)="""",MID(C2238,2,SEARCH("""",C2238,2)-2),C2238))</f>
        <v>novo Onix GM</v>
      </c>
      <c r="M2238">
        <f>WEEKNUM(A2238,2)</f>
        <v>36</v>
      </c>
    </row>
    <row r="2239" spans="1:13" x14ac:dyDescent="0.25">
      <c r="A2239" s="1">
        <v>41530</v>
      </c>
      <c r="B2239" s="40" t="s">
        <v>9</v>
      </c>
      <c r="C2239" s="40" t="s">
        <v>170</v>
      </c>
      <c r="D2239" s="40" t="s">
        <v>149</v>
      </c>
      <c r="E2239" s="40" t="s">
        <v>10</v>
      </c>
      <c r="F2239" s="40">
        <v>0.97</v>
      </c>
      <c r="G2239" s="40">
        <v>1</v>
      </c>
      <c r="H2239" s="40">
        <v>17</v>
      </c>
      <c r="I2239" s="40">
        <v>0.77</v>
      </c>
      <c r="L2239" s="40" t="str">
        <f>IF(LEFT(C2239,1)="[",MID(C2239,2,SEARCH("]",C2239)-2),IF(LEFT(C2239,1)="""",MID(C2239,2,SEARCH("""",C2239,2)-2),C2239))</f>
        <v>novo Onix GM</v>
      </c>
      <c r="M2239">
        <f>WEEKNUM(A2239,2)</f>
        <v>37</v>
      </c>
    </row>
    <row r="2240" spans="1:13" x14ac:dyDescent="0.25">
      <c r="A2240" s="1">
        <v>41518</v>
      </c>
      <c r="B2240" s="40" t="s">
        <v>9</v>
      </c>
      <c r="C2240" s="40" t="s">
        <v>170</v>
      </c>
      <c r="D2240" s="40" t="s">
        <v>149</v>
      </c>
      <c r="E2240" s="40" t="s">
        <v>10</v>
      </c>
      <c r="F2240" s="40">
        <v>0.97</v>
      </c>
      <c r="G2240" s="40">
        <v>5</v>
      </c>
      <c r="H2240" s="40">
        <v>21</v>
      </c>
      <c r="I2240" s="40">
        <v>2.48</v>
      </c>
      <c r="L2240" s="40" t="str">
        <f>IF(LEFT(C2240,1)="[",MID(C2240,2,SEARCH("]",C2240)-2),IF(LEFT(C2240,1)="""",MID(C2240,2,SEARCH("""",C2240,2)-2),C2240))</f>
        <v>novo Onix GM</v>
      </c>
      <c r="M2240">
        <f>WEEKNUM(A2240,2)</f>
        <v>35</v>
      </c>
    </row>
    <row r="2241" spans="1:13" x14ac:dyDescent="0.25">
      <c r="A2241" s="1">
        <v>41528</v>
      </c>
      <c r="B2241" s="40" t="s">
        <v>9</v>
      </c>
      <c r="C2241" s="40" t="s">
        <v>170</v>
      </c>
      <c r="D2241" s="40" t="s">
        <v>149</v>
      </c>
      <c r="E2241" s="40" t="s">
        <v>10</v>
      </c>
      <c r="F2241" s="40">
        <v>0.97</v>
      </c>
      <c r="G2241" s="40">
        <v>4</v>
      </c>
      <c r="H2241" s="40">
        <v>21</v>
      </c>
      <c r="I2241" s="40">
        <v>0.82</v>
      </c>
      <c r="L2241" s="40" t="str">
        <f>IF(LEFT(C2241,1)="[",MID(C2241,2,SEARCH("]",C2241)-2),IF(LEFT(C2241,1)="""",MID(C2241,2,SEARCH("""",C2241,2)-2),C2241))</f>
        <v>novo Onix GM</v>
      </c>
      <c r="M2241">
        <f>WEEKNUM(A2241,2)</f>
        <v>37</v>
      </c>
    </row>
    <row r="2242" spans="1:13" x14ac:dyDescent="0.25">
      <c r="A2242" s="1">
        <v>41514</v>
      </c>
      <c r="B2242" s="40" t="s">
        <v>9</v>
      </c>
      <c r="C2242" s="40" t="s">
        <v>170</v>
      </c>
      <c r="D2242" s="40" t="s">
        <v>149</v>
      </c>
      <c r="E2242" s="40" t="s">
        <v>10</v>
      </c>
      <c r="F2242" s="40">
        <v>0.97</v>
      </c>
      <c r="G2242" s="40">
        <v>5</v>
      </c>
      <c r="H2242" s="40">
        <v>32</v>
      </c>
      <c r="I2242" s="40">
        <v>1.89</v>
      </c>
      <c r="L2242" s="40" t="str">
        <f>IF(LEFT(C2242,1)="[",MID(C2242,2,SEARCH("]",C2242)-2),IF(LEFT(C2242,1)="""",MID(C2242,2,SEARCH("""",C2242,2)-2),C2242))</f>
        <v>novo Onix GM</v>
      </c>
      <c r="M2242">
        <f>WEEKNUM(A2242,2)</f>
        <v>35</v>
      </c>
    </row>
    <row r="2243" spans="1:13" x14ac:dyDescent="0.25">
      <c r="A2243" s="1">
        <v>41535</v>
      </c>
      <c r="B2243" s="40" t="s">
        <v>9</v>
      </c>
      <c r="C2243" s="40" t="s">
        <v>170</v>
      </c>
      <c r="D2243" s="40" t="s">
        <v>149</v>
      </c>
      <c r="E2243" s="40" t="s">
        <v>10</v>
      </c>
      <c r="F2243" s="40">
        <v>0.97</v>
      </c>
      <c r="G2243" s="40">
        <v>2</v>
      </c>
      <c r="H2243" s="40">
        <v>14</v>
      </c>
      <c r="I2243" s="40">
        <v>1.25</v>
      </c>
      <c r="L2243" s="40" t="str">
        <f>IF(LEFT(C2243,1)="[",MID(C2243,2,SEARCH("]",C2243)-2),IF(LEFT(C2243,1)="""",MID(C2243,2,SEARCH("""",C2243,2)-2),C2243))</f>
        <v>novo Onix GM</v>
      </c>
      <c r="M2243">
        <f>WEEKNUM(A2243,2)</f>
        <v>38</v>
      </c>
    </row>
    <row r="2244" spans="1:13" x14ac:dyDescent="0.25">
      <c r="A2244" s="1">
        <v>41519</v>
      </c>
      <c r="B2244" s="40" t="s">
        <v>9</v>
      </c>
      <c r="C2244" s="40" t="s">
        <v>170</v>
      </c>
      <c r="D2244" s="40" t="s">
        <v>149</v>
      </c>
      <c r="E2244" s="40" t="s">
        <v>10</v>
      </c>
      <c r="F2244" s="40">
        <v>0.97</v>
      </c>
      <c r="G2244" s="40">
        <v>1</v>
      </c>
      <c r="H2244" s="40">
        <v>16</v>
      </c>
      <c r="I2244" s="40">
        <v>0.16</v>
      </c>
      <c r="L2244" s="40" t="str">
        <f>IF(LEFT(C2244,1)="[",MID(C2244,2,SEARCH("]",C2244)-2),IF(LEFT(C2244,1)="""",MID(C2244,2,SEARCH("""",C2244,2)-2),C2244))</f>
        <v>novo Onix GM</v>
      </c>
      <c r="M2244">
        <f>WEEKNUM(A2244,2)</f>
        <v>36</v>
      </c>
    </row>
    <row r="2245" spans="1:13" x14ac:dyDescent="0.25">
      <c r="A2245" s="1">
        <v>41531</v>
      </c>
      <c r="B2245" s="40" t="s">
        <v>9</v>
      </c>
      <c r="C2245" s="40" t="s">
        <v>170</v>
      </c>
      <c r="D2245" s="40" t="s">
        <v>149</v>
      </c>
      <c r="E2245" s="40" t="s">
        <v>10</v>
      </c>
      <c r="F2245" s="40">
        <v>0.97</v>
      </c>
      <c r="G2245" s="40">
        <v>2</v>
      </c>
      <c r="H2245" s="40">
        <v>20</v>
      </c>
      <c r="I2245" s="40">
        <v>0.62</v>
      </c>
      <c r="L2245" s="40" t="str">
        <f>IF(LEFT(C2245,1)="[",MID(C2245,2,SEARCH("]",C2245)-2),IF(LEFT(C2245,1)="""",MID(C2245,2,SEARCH("""",C2245,2)-2),C2245))</f>
        <v>novo Onix GM</v>
      </c>
      <c r="M2245">
        <f>WEEKNUM(A2245,2)</f>
        <v>37</v>
      </c>
    </row>
    <row r="2246" spans="1:13" x14ac:dyDescent="0.25">
      <c r="A2246" s="1">
        <v>41516</v>
      </c>
      <c r="B2246" s="40" t="s">
        <v>9</v>
      </c>
      <c r="C2246" s="40" t="s">
        <v>350</v>
      </c>
      <c r="D2246" s="40" t="s">
        <v>116</v>
      </c>
      <c r="E2246" s="40" t="s">
        <v>10</v>
      </c>
      <c r="F2246" s="40">
        <v>0.8</v>
      </c>
      <c r="G2246" s="40">
        <v>0</v>
      </c>
      <c r="H2246" s="40">
        <v>1</v>
      </c>
      <c r="I2246" s="40">
        <v>0</v>
      </c>
      <c r="L2246" s="40" t="str">
        <f>IF(LEFT(C2246,1)="[",MID(C2246,2,SEARCH("]",C2246)-2),IF(LEFT(C2246,1)="""",MID(C2246,2,SEARCH("""",C2246,2)-2),C2246))</f>
        <v>Novo Onix LS</v>
      </c>
      <c r="M2246">
        <f>WEEKNUM(A2246,2)</f>
        <v>35</v>
      </c>
    </row>
    <row r="2247" spans="1:13" x14ac:dyDescent="0.25">
      <c r="A2247" s="1">
        <v>41528</v>
      </c>
      <c r="B2247" s="40" t="s">
        <v>9</v>
      </c>
      <c r="C2247" s="40" t="s">
        <v>350</v>
      </c>
      <c r="D2247" s="40" t="s">
        <v>116</v>
      </c>
      <c r="E2247" s="40" t="s">
        <v>10</v>
      </c>
      <c r="F2247" s="40">
        <v>0.8</v>
      </c>
      <c r="G2247" s="40">
        <v>0</v>
      </c>
      <c r="H2247" s="40">
        <v>3</v>
      </c>
      <c r="I2247" s="40">
        <v>0</v>
      </c>
      <c r="L2247" s="40" t="str">
        <f>IF(LEFT(C2247,1)="[",MID(C2247,2,SEARCH("]",C2247)-2),IF(LEFT(C2247,1)="""",MID(C2247,2,SEARCH("""",C2247,2)-2),C2247))</f>
        <v>Novo Onix LS</v>
      </c>
      <c r="M2247">
        <f>WEEKNUM(A2247,2)</f>
        <v>37</v>
      </c>
    </row>
    <row r="2248" spans="1:13" x14ac:dyDescent="0.25">
      <c r="A2248" s="1">
        <v>41517</v>
      </c>
      <c r="B2248" s="40" t="s">
        <v>9</v>
      </c>
      <c r="C2248" s="40" t="s">
        <v>350</v>
      </c>
      <c r="D2248" s="40" t="s">
        <v>116</v>
      </c>
      <c r="E2248" s="40" t="s">
        <v>10</v>
      </c>
      <c r="F2248" s="40">
        <v>0.8</v>
      </c>
      <c r="G2248" s="40">
        <v>1</v>
      </c>
      <c r="H2248" s="40">
        <v>1</v>
      </c>
      <c r="I2248" s="40">
        <v>0.28999999999999998</v>
      </c>
      <c r="L2248" s="40" t="str">
        <f>IF(LEFT(C2248,1)="[",MID(C2248,2,SEARCH("]",C2248)-2),IF(LEFT(C2248,1)="""",MID(C2248,2,SEARCH("""",C2248,2)-2),C2248))</f>
        <v>Novo Onix LS</v>
      </c>
      <c r="M2248">
        <f>WEEKNUM(A2248,2)</f>
        <v>35</v>
      </c>
    </row>
    <row r="2249" spans="1:13" x14ac:dyDescent="0.25">
      <c r="A2249" s="1">
        <v>41546</v>
      </c>
      <c r="B2249" s="40" t="s">
        <v>9</v>
      </c>
      <c r="C2249" s="40" t="s">
        <v>350</v>
      </c>
      <c r="D2249" s="40" t="s">
        <v>116</v>
      </c>
      <c r="E2249" s="40" t="s">
        <v>10</v>
      </c>
      <c r="F2249" s="40">
        <v>0.8</v>
      </c>
      <c r="G2249" s="40">
        <v>0</v>
      </c>
      <c r="H2249" s="40">
        <v>2</v>
      </c>
      <c r="I2249" s="40">
        <v>0</v>
      </c>
      <c r="L2249" s="40" t="str">
        <f>IF(LEFT(C2249,1)="[",MID(C2249,2,SEARCH("]",C2249)-2),IF(LEFT(C2249,1)="""",MID(C2249,2,SEARCH("""",C2249,2)-2),C2249))</f>
        <v>Novo Onix LS</v>
      </c>
      <c r="M2249">
        <f>WEEKNUM(A2249,2)</f>
        <v>39</v>
      </c>
    </row>
    <row r="2250" spans="1:13" x14ac:dyDescent="0.25">
      <c r="A2250" s="1">
        <v>41530</v>
      </c>
      <c r="B2250" s="40" t="s">
        <v>9</v>
      </c>
      <c r="C2250" s="40" t="s">
        <v>350</v>
      </c>
      <c r="D2250" s="40" t="s">
        <v>116</v>
      </c>
      <c r="E2250" s="40" t="s">
        <v>10</v>
      </c>
      <c r="F2250" s="40">
        <v>0.8</v>
      </c>
      <c r="G2250" s="40">
        <v>0</v>
      </c>
      <c r="H2250" s="40">
        <v>0</v>
      </c>
      <c r="I2250" s="40">
        <v>0</v>
      </c>
      <c r="L2250" s="40" t="str">
        <f>IF(LEFT(C2250,1)="[",MID(C2250,2,SEARCH("]",C2250)-2),IF(LEFT(C2250,1)="""",MID(C2250,2,SEARCH("""",C2250,2)-2),C2250))</f>
        <v>Novo Onix LS</v>
      </c>
      <c r="M2250">
        <f>WEEKNUM(A2250,2)</f>
        <v>37</v>
      </c>
    </row>
    <row r="2251" spans="1:13" x14ac:dyDescent="0.25">
      <c r="A2251" s="1">
        <v>41536</v>
      </c>
      <c r="B2251" s="40" t="s">
        <v>9</v>
      </c>
      <c r="C2251" s="40" t="s">
        <v>350</v>
      </c>
      <c r="D2251" s="40" t="s">
        <v>116</v>
      </c>
      <c r="E2251" s="40" t="s">
        <v>10</v>
      </c>
      <c r="F2251" s="40">
        <v>0.8</v>
      </c>
      <c r="G2251" s="40">
        <v>0</v>
      </c>
      <c r="H2251" s="40">
        <v>1</v>
      </c>
      <c r="I2251" s="40">
        <v>0</v>
      </c>
      <c r="L2251" s="40" t="str">
        <f>IF(LEFT(C2251,1)="[",MID(C2251,2,SEARCH("]",C2251)-2),IF(LEFT(C2251,1)="""",MID(C2251,2,SEARCH("""",C2251,2)-2),C2251))</f>
        <v>Novo Onix LS</v>
      </c>
      <c r="M2251">
        <f>WEEKNUM(A2251,2)</f>
        <v>38</v>
      </c>
    </row>
    <row r="2252" spans="1:13" x14ac:dyDescent="0.25">
      <c r="A2252" s="1">
        <v>41525</v>
      </c>
      <c r="B2252" s="40" t="s">
        <v>9</v>
      </c>
      <c r="C2252" s="40" t="s">
        <v>350</v>
      </c>
      <c r="D2252" s="40" t="s">
        <v>116</v>
      </c>
      <c r="E2252" s="40" t="s">
        <v>10</v>
      </c>
      <c r="F2252" s="40">
        <v>0.8</v>
      </c>
      <c r="G2252" s="40">
        <v>1</v>
      </c>
      <c r="H2252" s="40">
        <v>1</v>
      </c>
      <c r="I2252" s="40">
        <v>0.24</v>
      </c>
      <c r="L2252" s="40" t="str">
        <f>IF(LEFT(C2252,1)="[",MID(C2252,2,SEARCH("]",C2252)-2),IF(LEFT(C2252,1)="""",MID(C2252,2,SEARCH("""",C2252,2)-2),C2252))</f>
        <v>Novo Onix LS</v>
      </c>
      <c r="M2252">
        <f>WEEKNUM(A2252,2)</f>
        <v>36</v>
      </c>
    </row>
    <row r="2253" spans="1:13" x14ac:dyDescent="0.25">
      <c r="A2253" s="1">
        <v>41530</v>
      </c>
      <c r="B2253" s="40" t="s">
        <v>9</v>
      </c>
      <c r="C2253" s="40" t="s">
        <v>158</v>
      </c>
      <c r="D2253" s="40" t="s">
        <v>103</v>
      </c>
      <c r="E2253" s="40" t="s">
        <v>10</v>
      </c>
      <c r="F2253" s="40">
        <v>0.8</v>
      </c>
      <c r="G2253" s="40">
        <v>0</v>
      </c>
      <c r="H2253" s="40">
        <v>1</v>
      </c>
      <c r="I2253" s="40">
        <v>0</v>
      </c>
      <c r="L2253" s="40" t="str">
        <f>IF(LEFT(C2253,1)="[",MID(C2253,2,SEARCH("]",C2253)-2),IF(LEFT(C2253,1)="""",MID(C2253,2,SEARCH("""",C2253,2)-2),C2253))</f>
        <v>Novo Onix LT</v>
      </c>
      <c r="M2253">
        <f>WEEKNUM(A2253,2)</f>
        <v>37</v>
      </c>
    </row>
    <row r="2254" spans="1:13" x14ac:dyDescent="0.25">
      <c r="A2254" s="1">
        <v>41543</v>
      </c>
      <c r="B2254" s="40" t="s">
        <v>9</v>
      </c>
      <c r="C2254" s="40" t="s">
        <v>158</v>
      </c>
      <c r="D2254" s="40" t="s">
        <v>103</v>
      </c>
      <c r="E2254" s="40" t="s">
        <v>10</v>
      </c>
      <c r="F2254" s="40">
        <v>0.8</v>
      </c>
      <c r="G2254" s="40">
        <v>1</v>
      </c>
      <c r="H2254" s="40">
        <v>2</v>
      </c>
      <c r="I2254" s="40">
        <v>0.05</v>
      </c>
      <c r="L2254" s="40" t="str">
        <f>IF(LEFT(C2254,1)="[",MID(C2254,2,SEARCH("]",C2254)-2),IF(LEFT(C2254,1)="""",MID(C2254,2,SEARCH("""",C2254,2)-2),C2254))</f>
        <v>Novo Onix LT</v>
      </c>
      <c r="M2254">
        <f>WEEKNUM(A2254,2)</f>
        <v>39</v>
      </c>
    </row>
    <row r="2255" spans="1:13" x14ac:dyDescent="0.25">
      <c r="A2255" s="1">
        <v>41517</v>
      </c>
      <c r="B2255" s="40" t="s">
        <v>9</v>
      </c>
      <c r="C2255" s="40" t="s">
        <v>158</v>
      </c>
      <c r="D2255" s="40" t="s">
        <v>103</v>
      </c>
      <c r="E2255" s="40" t="s">
        <v>10</v>
      </c>
      <c r="F2255" s="40">
        <v>0.8</v>
      </c>
      <c r="G2255" s="40">
        <v>0</v>
      </c>
      <c r="H2255" s="40">
        <v>1</v>
      </c>
      <c r="I2255" s="40">
        <v>0</v>
      </c>
      <c r="L2255" s="40" t="str">
        <f>IF(LEFT(C2255,1)="[",MID(C2255,2,SEARCH("]",C2255)-2),IF(LEFT(C2255,1)="""",MID(C2255,2,SEARCH("""",C2255,2)-2),C2255))</f>
        <v>Novo Onix LT</v>
      </c>
      <c r="M2255">
        <f>WEEKNUM(A2255,2)</f>
        <v>35</v>
      </c>
    </row>
    <row r="2256" spans="1:13" x14ac:dyDescent="0.25">
      <c r="A2256" s="1">
        <v>41515</v>
      </c>
      <c r="B2256" s="40" t="s">
        <v>9</v>
      </c>
      <c r="C2256" s="40" t="s">
        <v>158</v>
      </c>
      <c r="D2256" s="40" t="s">
        <v>103</v>
      </c>
      <c r="E2256" s="40" t="s">
        <v>10</v>
      </c>
      <c r="F2256" s="40">
        <v>0.8</v>
      </c>
      <c r="G2256" s="40">
        <v>0</v>
      </c>
      <c r="H2256" s="40">
        <v>2</v>
      </c>
      <c r="I2256" s="40">
        <v>0</v>
      </c>
      <c r="L2256" s="40" t="str">
        <f>IF(LEFT(C2256,1)="[",MID(C2256,2,SEARCH("]",C2256)-2),IF(LEFT(C2256,1)="""",MID(C2256,2,SEARCH("""",C2256,2)-2),C2256))</f>
        <v>Novo Onix LT</v>
      </c>
      <c r="M2256">
        <f>WEEKNUM(A2256,2)</f>
        <v>35</v>
      </c>
    </row>
    <row r="2257" spans="1:13" x14ac:dyDescent="0.25">
      <c r="A2257" s="1">
        <v>41537</v>
      </c>
      <c r="B2257" s="40" t="s">
        <v>9</v>
      </c>
      <c r="C2257" s="40" t="s">
        <v>158</v>
      </c>
      <c r="D2257" s="40" t="s">
        <v>103</v>
      </c>
      <c r="E2257" s="40" t="s">
        <v>10</v>
      </c>
      <c r="F2257" s="40">
        <v>0.8</v>
      </c>
      <c r="G2257" s="40">
        <v>0</v>
      </c>
      <c r="H2257" s="40">
        <v>3</v>
      </c>
      <c r="I2257" s="40">
        <v>0</v>
      </c>
      <c r="L2257" s="40" t="str">
        <f>IF(LEFT(C2257,1)="[",MID(C2257,2,SEARCH("]",C2257)-2),IF(LEFT(C2257,1)="""",MID(C2257,2,SEARCH("""",C2257,2)-2),C2257))</f>
        <v>Novo Onix LT</v>
      </c>
      <c r="M2257">
        <f>WEEKNUM(A2257,2)</f>
        <v>38</v>
      </c>
    </row>
    <row r="2258" spans="1:13" x14ac:dyDescent="0.25">
      <c r="A2258" s="1">
        <v>41514</v>
      </c>
      <c r="B2258" s="40" t="s">
        <v>9</v>
      </c>
      <c r="C2258" s="40" t="s">
        <v>158</v>
      </c>
      <c r="D2258" s="40" t="s">
        <v>103</v>
      </c>
      <c r="E2258" s="40" t="s">
        <v>10</v>
      </c>
      <c r="F2258" s="40">
        <v>0.8</v>
      </c>
      <c r="G2258" s="40">
        <v>2</v>
      </c>
      <c r="H2258" s="40">
        <v>3</v>
      </c>
      <c r="I2258" s="40">
        <v>0.42</v>
      </c>
      <c r="L2258" s="40" t="str">
        <f>IF(LEFT(C2258,1)="[",MID(C2258,2,SEARCH("]",C2258)-2),IF(LEFT(C2258,1)="""",MID(C2258,2,SEARCH("""",C2258,2)-2),C2258))</f>
        <v>Novo Onix LT</v>
      </c>
      <c r="M2258">
        <f>WEEKNUM(A2258,2)</f>
        <v>35</v>
      </c>
    </row>
    <row r="2259" spans="1:13" x14ac:dyDescent="0.25">
      <c r="A2259" s="1">
        <v>41532</v>
      </c>
      <c r="B2259" s="40" t="s">
        <v>9</v>
      </c>
      <c r="C2259" s="40" t="s">
        <v>158</v>
      </c>
      <c r="D2259" s="40" t="s">
        <v>103</v>
      </c>
      <c r="E2259" s="40" t="s">
        <v>10</v>
      </c>
      <c r="F2259" s="40">
        <v>0.8</v>
      </c>
      <c r="G2259" s="40">
        <v>1</v>
      </c>
      <c r="H2259" s="40">
        <v>2</v>
      </c>
      <c r="I2259" s="40">
        <v>0.79</v>
      </c>
      <c r="L2259" s="40" t="str">
        <f>IF(LEFT(C2259,1)="[",MID(C2259,2,SEARCH("]",C2259)-2),IF(LEFT(C2259,1)="""",MID(C2259,2,SEARCH("""",C2259,2)-2),C2259))</f>
        <v>Novo Onix LT</v>
      </c>
      <c r="M2259">
        <f>WEEKNUM(A2259,2)</f>
        <v>37</v>
      </c>
    </row>
    <row r="2260" spans="1:13" x14ac:dyDescent="0.25">
      <c r="A2260" s="1">
        <v>41546</v>
      </c>
      <c r="B2260" s="40" t="s">
        <v>9</v>
      </c>
      <c r="C2260" s="40" t="s">
        <v>158</v>
      </c>
      <c r="D2260" s="40" t="s">
        <v>103</v>
      </c>
      <c r="E2260" s="40" t="s">
        <v>10</v>
      </c>
      <c r="F2260" s="40">
        <v>0.8</v>
      </c>
      <c r="G2260" s="40">
        <v>4</v>
      </c>
      <c r="H2260" s="40">
        <v>6</v>
      </c>
      <c r="I2260" s="40">
        <v>1.31</v>
      </c>
      <c r="L2260" s="40" t="str">
        <f>IF(LEFT(C2260,1)="[",MID(C2260,2,SEARCH("]",C2260)-2),IF(LEFT(C2260,1)="""",MID(C2260,2,SEARCH("""",C2260,2)-2),C2260))</f>
        <v>Novo Onix LT</v>
      </c>
      <c r="M2260">
        <f>WEEKNUM(A2260,2)</f>
        <v>39</v>
      </c>
    </row>
    <row r="2261" spans="1:13" x14ac:dyDescent="0.25">
      <c r="A2261" s="1">
        <v>41542</v>
      </c>
      <c r="B2261" s="40" t="s">
        <v>9</v>
      </c>
      <c r="C2261" s="40" t="s">
        <v>158</v>
      </c>
      <c r="D2261" s="40" t="s">
        <v>103</v>
      </c>
      <c r="E2261" s="40" t="s">
        <v>10</v>
      </c>
      <c r="F2261" s="40">
        <v>0.8</v>
      </c>
      <c r="G2261" s="40">
        <v>0</v>
      </c>
      <c r="H2261" s="40">
        <v>2</v>
      </c>
      <c r="I2261" s="40">
        <v>0</v>
      </c>
      <c r="L2261" s="40" t="str">
        <f>IF(LEFT(C2261,1)="[",MID(C2261,2,SEARCH("]",C2261)-2),IF(LEFT(C2261,1)="""",MID(C2261,2,SEARCH("""",C2261,2)-2),C2261))</f>
        <v>Novo Onix LT</v>
      </c>
      <c r="M2261">
        <f>WEEKNUM(A2261,2)</f>
        <v>39</v>
      </c>
    </row>
    <row r="2262" spans="1:13" x14ac:dyDescent="0.25">
      <c r="A2262" s="1">
        <v>41521</v>
      </c>
      <c r="B2262" s="40" t="s">
        <v>9</v>
      </c>
      <c r="C2262" s="40" t="s">
        <v>158</v>
      </c>
      <c r="D2262" s="40" t="s">
        <v>103</v>
      </c>
      <c r="E2262" s="40" t="s">
        <v>10</v>
      </c>
      <c r="F2262" s="40">
        <v>0.8</v>
      </c>
      <c r="G2262" s="40">
        <v>0</v>
      </c>
      <c r="H2262" s="40">
        <v>3</v>
      </c>
      <c r="I2262" s="40">
        <v>0</v>
      </c>
      <c r="L2262" s="40" t="str">
        <f>IF(LEFT(C2262,1)="[",MID(C2262,2,SEARCH("]",C2262)-2),IF(LEFT(C2262,1)="""",MID(C2262,2,SEARCH("""",C2262,2)-2),C2262))</f>
        <v>Novo Onix LT</v>
      </c>
      <c r="M2262">
        <f>WEEKNUM(A2262,2)</f>
        <v>36</v>
      </c>
    </row>
    <row r="2263" spans="1:13" x14ac:dyDescent="0.25">
      <c r="A2263" s="1">
        <v>41536</v>
      </c>
      <c r="B2263" s="40" t="s">
        <v>9</v>
      </c>
      <c r="C2263" s="40" t="s">
        <v>158</v>
      </c>
      <c r="D2263" s="40" t="s">
        <v>103</v>
      </c>
      <c r="E2263" s="40" t="s">
        <v>10</v>
      </c>
      <c r="F2263" s="40">
        <v>0.8</v>
      </c>
      <c r="G2263" s="40">
        <v>0</v>
      </c>
      <c r="H2263" s="40">
        <v>4</v>
      </c>
      <c r="I2263" s="40">
        <v>0</v>
      </c>
      <c r="L2263" s="40" t="str">
        <f>IF(LEFT(C2263,1)="[",MID(C2263,2,SEARCH("]",C2263)-2),IF(LEFT(C2263,1)="""",MID(C2263,2,SEARCH("""",C2263,2)-2),C2263))</f>
        <v>Novo Onix LT</v>
      </c>
      <c r="M2263">
        <f>WEEKNUM(A2263,2)</f>
        <v>38</v>
      </c>
    </row>
    <row r="2264" spans="1:13" x14ac:dyDescent="0.25">
      <c r="A2264" s="1">
        <v>41529</v>
      </c>
      <c r="B2264" s="40" t="s">
        <v>9</v>
      </c>
      <c r="C2264" s="40" t="s">
        <v>158</v>
      </c>
      <c r="D2264" s="40" t="s">
        <v>103</v>
      </c>
      <c r="E2264" s="40" t="s">
        <v>10</v>
      </c>
      <c r="F2264" s="40">
        <v>0.8</v>
      </c>
      <c r="G2264" s="40">
        <v>0</v>
      </c>
      <c r="H2264" s="40">
        <v>3</v>
      </c>
      <c r="I2264" s="40">
        <v>0</v>
      </c>
      <c r="L2264" s="40" t="str">
        <f>IF(LEFT(C2264,1)="[",MID(C2264,2,SEARCH("]",C2264)-2),IF(LEFT(C2264,1)="""",MID(C2264,2,SEARCH("""",C2264,2)-2),C2264))</f>
        <v>Novo Onix LT</v>
      </c>
      <c r="M2264">
        <f>WEEKNUM(A2264,2)</f>
        <v>37</v>
      </c>
    </row>
    <row r="2265" spans="1:13" x14ac:dyDescent="0.25">
      <c r="A2265" s="1">
        <v>41533</v>
      </c>
      <c r="B2265" s="40" t="s">
        <v>9</v>
      </c>
      <c r="C2265" s="40" t="s">
        <v>158</v>
      </c>
      <c r="D2265" s="40" t="s">
        <v>103</v>
      </c>
      <c r="E2265" s="40" t="s">
        <v>10</v>
      </c>
      <c r="F2265" s="40">
        <v>0.8</v>
      </c>
      <c r="G2265" s="40">
        <v>0</v>
      </c>
      <c r="H2265" s="40">
        <v>3</v>
      </c>
      <c r="I2265" s="40">
        <v>0</v>
      </c>
      <c r="L2265" s="40" t="str">
        <f>IF(LEFT(C2265,1)="[",MID(C2265,2,SEARCH("]",C2265)-2),IF(LEFT(C2265,1)="""",MID(C2265,2,SEARCH("""",C2265,2)-2),C2265))</f>
        <v>Novo Onix LT</v>
      </c>
      <c r="M2265">
        <f>WEEKNUM(A2265,2)</f>
        <v>38</v>
      </c>
    </row>
    <row r="2266" spans="1:13" x14ac:dyDescent="0.25">
      <c r="A2266" s="1">
        <v>41523</v>
      </c>
      <c r="B2266" s="40" t="s">
        <v>9</v>
      </c>
      <c r="C2266" s="40" t="s">
        <v>158</v>
      </c>
      <c r="D2266" s="40" t="s">
        <v>103</v>
      </c>
      <c r="E2266" s="40" t="s">
        <v>10</v>
      </c>
      <c r="F2266" s="40">
        <v>0.8</v>
      </c>
      <c r="G2266" s="40">
        <v>0</v>
      </c>
      <c r="H2266" s="40">
        <v>2</v>
      </c>
      <c r="I2266" s="40">
        <v>0</v>
      </c>
      <c r="L2266" s="40" t="str">
        <f>IF(LEFT(C2266,1)="[",MID(C2266,2,SEARCH("]",C2266)-2),IF(LEFT(C2266,1)="""",MID(C2266,2,SEARCH("""",C2266,2)-2),C2266))</f>
        <v>Novo Onix LT</v>
      </c>
      <c r="M2266">
        <f>WEEKNUM(A2266,2)</f>
        <v>36</v>
      </c>
    </row>
    <row r="2267" spans="1:13" x14ac:dyDescent="0.25">
      <c r="A2267" s="1">
        <v>41518</v>
      </c>
      <c r="B2267" s="40" t="s">
        <v>9</v>
      </c>
      <c r="C2267" s="40" t="s">
        <v>158</v>
      </c>
      <c r="D2267" s="40" t="s">
        <v>103</v>
      </c>
      <c r="E2267" s="40" t="s">
        <v>10</v>
      </c>
      <c r="F2267" s="40">
        <v>0.8</v>
      </c>
      <c r="G2267" s="40">
        <v>0</v>
      </c>
      <c r="H2267" s="40">
        <v>3</v>
      </c>
      <c r="I2267" s="40">
        <v>0</v>
      </c>
      <c r="L2267" s="40" t="str">
        <f>IF(LEFT(C2267,1)="[",MID(C2267,2,SEARCH("]",C2267)-2),IF(LEFT(C2267,1)="""",MID(C2267,2,SEARCH("""",C2267,2)-2),C2267))</f>
        <v>Novo Onix LT</v>
      </c>
      <c r="M2267">
        <f>WEEKNUM(A2267,2)</f>
        <v>35</v>
      </c>
    </row>
    <row r="2268" spans="1:13" x14ac:dyDescent="0.25">
      <c r="A2268" s="1">
        <v>41526</v>
      </c>
      <c r="B2268" s="40" t="s">
        <v>9</v>
      </c>
      <c r="C2268" s="40" t="s">
        <v>158</v>
      </c>
      <c r="D2268" s="40" t="s">
        <v>103</v>
      </c>
      <c r="E2268" s="40" t="s">
        <v>10</v>
      </c>
      <c r="F2268" s="40">
        <v>0.8</v>
      </c>
      <c r="G2268" s="40">
        <v>0</v>
      </c>
      <c r="H2268" s="40">
        <v>1</v>
      </c>
      <c r="I2268" s="40">
        <v>0</v>
      </c>
      <c r="L2268" s="40" t="str">
        <f>IF(LEFT(C2268,1)="[",MID(C2268,2,SEARCH("]",C2268)-2),IF(LEFT(C2268,1)="""",MID(C2268,2,SEARCH("""",C2268,2)-2),C2268))</f>
        <v>Novo Onix LT</v>
      </c>
      <c r="M2268">
        <f>WEEKNUM(A2268,2)</f>
        <v>37</v>
      </c>
    </row>
    <row r="2269" spans="1:13" x14ac:dyDescent="0.25">
      <c r="A2269" s="1">
        <v>41541</v>
      </c>
      <c r="B2269" s="40" t="s">
        <v>9</v>
      </c>
      <c r="C2269" s="40" t="s">
        <v>158</v>
      </c>
      <c r="D2269" s="40" t="s">
        <v>103</v>
      </c>
      <c r="E2269" s="40" t="s">
        <v>10</v>
      </c>
      <c r="F2269" s="40">
        <v>0.8</v>
      </c>
      <c r="G2269" s="40">
        <v>0</v>
      </c>
      <c r="H2269" s="40">
        <v>1</v>
      </c>
      <c r="I2269" s="40">
        <v>0</v>
      </c>
      <c r="L2269" s="40" t="str">
        <f>IF(LEFT(C2269,1)="[",MID(C2269,2,SEARCH("]",C2269)-2),IF(LEFT(C2269,1)="""",MID(C2269,2,SEARCH("""",C2269,2)-2),C2269))</f>
        <v>Novo Onix LT</v>
      </c>
      <c r="M2269">
        <f>WEEKNUM(A2269,2)</f>
        <v>39</v>
      </c>
    </row>
    <row r="2270" spans="1:13" x14ac:dyDescent="0.25">
      <c r="A2270" s="1">
        <v>41545</v>
      </c>
      <c r="B2270" s="40" t="s">
        <v>9</v>
      </c>
      <c r="C2270" s="40" t="s">
        <v>158</v>
      </c>
      <c r="D2270" s="40" t="s">
        <v>103</v>
      </c>
      <c r="E2270" s="40" t="s">
        <v>10</v>
      </c>
      <c r="F2270" s="40">
        <v>0.8</v>
      </c>
      <c r="G2270" s="40">
        <v>0</v>
      </c>
      <c r="H2270" s="40">
        <v>2</v>
      </c>
      <c r="I2270" s="40">
        <v>0</v>
      </c>
      <c r="L2270" s="40" t="str">
        <f>IF(LEFT(C2270,1)="[",MID(C2270,2,SEARCH("]",C2270)-2),IF(LEFT(C2270,1)="""",MID(C2270,2,SEARCH("""",C2270,2)-2),C2270))</f>
        <v>Novo Onix LT</v>
      </c>
      <c r="M2270">
        <f>WEEKNUM(A2270,2)</f>
        <v>39</v>
      </c>
    </row>
    <row r="2271" spans="1:13" x14ac:dyDescent="0.25">
      <c r="A2271" s="1">
        <v>41519</v>
      </c>
      <c r="B2271" s="40" t="s">
        <v>9</v>
      </c>
      <c r="C2271" s="40" t="s">
        <v>158</v>
      </c>
      <c r="D2271" s="40" t="s">
        <v>103</v>
      </c>
      <c r="E2271" s="40" t="s">
        <v>10</v>
      </c>
      <c r="F2271" s="40">
        <v>0.8</v>
      </c>
      <c r="G2271" s="40">
        <v>0</v>
      </c>
      <c r="H2271" s="40">
        <v>2</v>
      </c>
      <c r="I2271" s="40">
        <v>0</v>
      </c>
      <c r="L2271" s="40" t="str">
        <f>IF(LEFT(C2271,1)="[",MID(C2271,2,SEARCH("]",C2271)-2),IF(LEFT(C2271,1)="""",MID(C2271,2,SEARCH("""",C2271,2)-2),C2271))</f>
        <v>Novo Onix LT</v>
      </c>
      <c r="M2271">
        <f>WEEKNUM(A2271,2)</f>
        <v>36</v>
      </c>
    </row>
    <row r="2272" spans="1:13" x14ac:dyDescent="0.25">
      <c r="A2272" s="1">
        <v>41535</v>
      </c>
      <c r="B2272" s="40" t="s">
        <v>9</v>
      </c>
      <c r="C2272" s="40" t="s">
        <v>158</v>
      </c>
      <c r="D2272" s="40" t="s">
        <v>103</v>
      </c>
      <c r="E2272" s="40" t="s">
        <v>10</v>
      </c>
      <c r="F2272" s="40">
        <v>0.8</v>
      </c>
      <c r="G2272" s="40">
        <v>0</v>
      </c>
      <c r="H2272" s="40">
        <v>1</v>
      </c>
      <c r="I2272" s="40">
        <v>0</v>
      </c>
      <c r="L2272" s="40" t="str">
        <f>IF(LEFT(C2272,1)="[",MID(C2272,2,SEARCH("]",C2272)-2),IF(LEFT(C2272,1)="""",MID(C2272,2,SEARCH("""",C2272,2)-2),C2272))</f>
        <v>Novo Onix LT</v>
      </c>
      <c r="M2272">
        <f>WEEKNUM(A2272,2)</f>
        <v>38</v>
      </c>
    </row>
    <row r="2273" spans="1:13" x14ac:dyDescent="0.25">
      <c r="A2273" s="1">
        <v>41542</v>
      </c>
      <c r="B2273" s="40" t="s">
        <v>9</v>
      </c>
      <c r="C2273" s="40" t="s">
        <v>524</v>
      </c>
      <c r="D2273" s="40" t="s">
        <v>103</v>
      </c>
      <c r="E2273" s="40" t="s">
        <v>10</v>
      </c>
      <c r="F2273" s="40">
        <v>0.8</v>
      </c>
      <c r="G2273" s="40">
        <v>0</v>
      </c>
      <c r="H2273" s="40">
        <v>1</v>
      </c>
      <c r="I2273" s="40">
        <v>0</v>
      </c>
      <c r="L2273" s="40" t="str">
        <f>IF(LEFT(C2273,1)="[",MID(C2273,2,SEARCH("]",C2273)-2),IF(LEFT(C2273,1)="""",MID(C2273,2,SEARCH("""",C2273,2)-2),C2273))</f>
        <v>novo onix LT 2014</v>
      </c>
      <c r="M2273">
        <f>WEEKNUM(A2273,2)</f>
        <v>39</v>
      </c>
    </row>
    <row r="2274" spans="1:13" x14ac:dyDescent="0.25">
      <c r="A2274" s="1">
        <v>41516</v>
      </c>
      <c r="B2274" s="40" t="s">
        <v>9</v>
      </c>
      <c r="C2274" s="40" t="s">
        <v>524</v>
      </c>
      <c r="D2274" s="40" t="s">
        <v>103</v>
      </c>
      <c r="E2274" s="40" t="s">
        <v>10</v>
      </c>
      <c r="F2274" s="40">
        <v>0.8</v>
      </c>
      <c r="G2274" s="40">
        <v>1</v>
      </c>
      <c r="H2274" s="40">
        <v>1</v>
      </c>
      <c r="I2274" s="40">
        <v>0.32</v>
      </c>
      <c r="L2274" s="40" t="str">
        <f>IF(LEFT(C2274,1)="[",MID(C2274,2,SEARCH("]",C2274)-2),IF(LEFT(C2274,1)="""",MID(C2274,2,SEARCH("""",C2274,2)-2),C2274))</f>
        <v>novo onix LT 2014</v>
      </c>
      <c r="M2274">
        <f>WEEKNUM(A2274,2)</f>
        <v>35</v>
      </c>
    </row>
    <row r="2275" spans="1:13" x14ac:dyDescent="0.25">
      <c r="A2275" s="1">
        <v>41541</v>
      </c>
      <c r="B2275" s="40" t="s">
        <v>9</v>
      </c>
      <c r="C2275" s="40" t="s">
        <v>351</v>
      </c>
      <c r="D2275" s="40" t="s">
        <v>90</v>
      </c>
      <c r="E2275" s="40" t="s">
        <v>10</v>
      </c>
      <c r="F2275" s="40">
        <v>0.8</v>
      </c>
      <c r="G2275" s="40">
        <v>0</v>
      </c>
      <c r="H2275" s="40">
        <v>1</v>
      </c>
      <c r="I2275" s="40">
        <v>0</v>
      </c>
      <c r="L2275" s="40" t="str">
        <f>IF(LEFT(C2275,1)="[",MID(C2275,2,SEARCH("]",C2275)-2),IF(LEFT(C2275,1)="""",MID(C2275,2,SEARCH("""",C2275,2)-2),C2275))</f>
        <v>Novo Onix LT preço</v>
      </c>
      <c r="M2275">
        <f>WEEKNUM(A2275,2)</f>
        <v>39</v>
      </c>
    </row>
    <row r="2276" spans="1:13" x14ac:dyDescent="0.25">
      <c r="A2276" s="1">
        <v>41540</v>
      </c>
      <c r="B2276" s="40" t="s">
        <v>9</v>
      </c>
      <c r="C2276" s="40" t="s">
        <v>351</v>
      </c>
      <c r="D2276" s="40" t="s">
        <v>90</v>
      </c>
      <c r="E2276" s="40" t="s">
        <v>10</v>
      </c>
      <c r="F2276" s="40">
        <v>0.8</v>
      </c>
      <c r="G2276" s="40">
        <v>0</v>
      </c>
      <c r="H2276" s="40">
        <v>1</v>
      </c>
      <c r="I2276" s="40">
        <v>0</v>
      </c>
      <c r="L2276" s="40" t="str">
        <f>IF(LEFT(C2276,1)="[",MID(C2276,2,SEARCH("]",C2276)-2),IF(LEFT(C2276,1)="""",MID(C2276,2,SEARCH("""",C2276,2)-2),C2276))</f>
        <v>Novo Onix LT preço</v>
      </c>
      <c r="M2276">
        <f>WEEKNUM(A2276,2)</f>
        <v>39</v>
      </c>
    </row>
    <row r="2277" spans="1:13" x14ac:dyDescent="0.25">
      <c r="A2277" s="1">
        <v>41546</v>
      </c>
      <c r="B2277" s="40" t="s">
        <v>9</v>
      </c>
      <c r="C2277" s="40" t="s">
        <v>351</v>
      </c>
      <c r="D2277" s="40" t="s">
        <v>90</v>
      </c>
      <c r="E2277" s="40" t="s">
        <v>10</v>
      </c>
      <c r="F2277" s="40">
        <v>0.8</v>
      </c>
      <c r="G2277" s="40">
        <v>0</v>
      </c>
      <c r="H2277" s="40">
        <v>1</v>
      </c>
      <c r="I2277" s="40">
        <v>0</v>
      </c>
      <c r="L2277" s="40" t="str">
        <f>IF(LEFT(C2277,1)="[",MID(C2277,2,SEARCH("]",C2277)-2),IF(LEFT(C2277,1)="""",MID(C2277,2,SEARCH("""",C2277,2)-2),C2277))</f>
        <v>Novo Onix LT preço</v>
      </c>
      <c r="M2277">
        <f>WEEKNUM(A2277,2)</f>
        <v>39</v>
      </c>
    </row>
    <row r="2278" spans="1:13" x14ac:dyDescent="0.25">
      <c r="A2278" s="1">
        <v>41532</v>
      </c>
      <c r="B2278" s="40" t="s">
        <v>9</v>
      </c>
      <c r="C2278" s="40" t="s">
        <v>351</v>
      </c>
      <c r="D2278" s="40" t="s">
        <v>90</v>
      </c>
      <c r="E2278" s="40" t="s">
        <v>10</v>
      </c>
      <c r="F2278" s="40">
        <v>0.8</v>
      </c>
      <c r="G2278" s="40">
        <v>0</v>
      </c>
      <c r="H2278" s="40">
        <v>1</v>
      </c>
      <c r="I2278" s="40">
        <v>0</v>
      </c>
      <c r="L2278" s="40" t="str">
        <f>IF(LEFT(C2278,1)="[",MID(C2278,2,SEARCH("]",C2278)-2),IF(LEFT(C2278,1)="""",MID(C2278,2,SEARCH("""",C2278,2)-2),C2278))</f>
        <v>Novo Onix LT preço</v>
      </c>
      <c r="M2278">
        <f>WEEKNUM(A2278,2)</f>
        <v>37</v>
      </c>
    </row>
    <row r="2279" spans="1:13" x14ac:dyDescent="0.25">
      <c r="A2279" s="1">
        <v>41526</v>
      </c>
      <c r="B2279" s="40" t="s">
        <v>9</v>
      </c>
      <c r="C2279" s="40" t="s">
        <v>351</v>
      </c>
      <c r="D2279" s="40" t="s">
        <v>90</v>
      </c>
      <c r="E2279" s="40" t="s">
        <v>10</v>
      </c>
      <c r="F2279" s="40">
        <v>0.8</v>
      </c>
      <c r="G2279" s="40">
        <v>1</v>
      </c>
      <c r="H2279" s="40">
        <v>3</v>
      </c>
      <c r="I2279" s="40">
        <v>7.0000000000000007E-2</v>
      </c>
      <c r="L2279" s="40" t="str">
        <f>IF(LEFT(C2279,1)="[",MID(C2279,2,SEARCH("]",C2279)-2),IF(LEFT(C2279,1)="""",MID(C2279,2,SEARCH("""",C2279,2)-2),C2279))</f>
        <v>Novo Onix LT preço</v>
      </c>
      <c r="M2279">
        <f>WEEKNUM(A2279,2)</f>
        <v>37</v>
      </c>
    </row>
    <row r="2280" spans="1:13" x14ac:dyDescent="0.25">
      <c r="A2280" s="1">
        <v>41520</v>
      </c>
      <c r="B2280" s="40" t="s">
        <v>9</v>
      </c>
      <c r="C2280" s="40" t="s">
        <v>351</v>
      </c>
      <c r="D2280" s="40" t="s">
        <v>90</v>
      </c>
      <c r="E2280" s="40" t="s">
        <v>10</v>
      </c>
      <c r="F2280" s="40">
        <v>0.8</v>
      </c>
      <c r="G2280" s="40">
        <v>0</v>
      </c>
      <c r="H2280" s="40">
        <v>1</v>
      </c>
      <c r="I2280" s="40">
        <v>0</v>
      </c>
      <c r="L2280" s="40" t="str">
        <f>IF(LEFT(C2280,1)="[",MID(C2280,2,SEARCH("]",C2280)-2),IF(LEFT(C2280,1)="""",MID(C2280,2,SEARCH("""",C2280,2)-2),C2280))</f>
        <v>Novo Onix LT preço</v>
      </c>
      <c r="M2280">
        <f>WEEKNUM(A2280,2)</f>
        <v>36</v>
      </c>
    </row>
    <row r="2281" spans="1:13" x14ac:dyDescent="0.25">
      <c r="A2281" s="1">
        <v>41538</v>
      </c>
      <c r="B2281" s="40" t="s">
        <v>9</v>
      </c>
      <c r="C2281" s="40" t="s">
        <v>351</v>
      </c>
      <c r="D2281" s="40" t="s">
        <v>90</v>
      </c>
      <c r="E2281" s="40" t="s">
        <v>10</v>
      </c>
      <c r="F2281" s="40">
        <v>0.8</v>
      </c>
      <c r="G2281" s="40">
        <v>1</v>
      </c>
      <c r="H2281" s="40">
        <v>1</v>
      </c>
      <c r="I2281" s="40">
        <v>0.51</v>
      </c>
      <c r="L2281" s="40" t="str">
        <f>IF(LEFT(C2281,1)="[",MID(C2281,2,SEARCH("]",C2281)-2),IF(LEFT(C2281,1)="""",MID(C2281,2,SEARCH("""",C2281,2)-2),C2281))</f>
        <v>Novo Onix LT preço</v>
      </c>
      <c r="M2281">
        <f>WEEKNUM(A2281,2)</f>
        <v>38</v>
      </c>
    </row>
    <row r="2282" spans="1:13" x14ac:dyDescent="0.25">
      <c r="A2282" s="1">
        <v>41529</v>
      </c>
      <c r="B2282" s="40" t="s">
        <v>9</v>
      </c>
      <c r="C2282" s="40" t="s">
        <v>351</v>
      </c>
      <c r="D2282" s="40" t="s">
        <v>90</v>
      </c>
      <c r="E2282" s="40" t="s">
        <v>10</v>
      </c>
      <c r="F2282" s="40">
        <v>0.8</v>
      </c>
      <c r="G2282" s="40">
        <v>0</v>
      </c>
      <c r="H2282" s="40">
        <v>1</v>
      </c>
      <c r="I2282" s="40">
        <v>0</v>
      </c>
      <c r="L2282" s="40" t="str">
        <f>IF(LEFT(C2282,1)="[",MID(C2282,2,SEARCH("]",C2282)-2),IF(LEFT(C2282,1)="""",MID(C2282,2,SEARCH("""",C2282,2)-2),C2282))</f>
        <v>Novo Onix LT preço</v>
      </c>
      <c r="M2282">
        <f>WEEKNUM(A2282,2)</f>
        <v>37</v>
      </c>
    </row>
    <row r="2283" spans="1:13" x14ac:dyDescent="0.25">
      <c r="A2283" s="1">
        <v>41539</v>
      </c>
      <c r="B2283" s="40" t="s">
        <v>9</v>
      </c>
      <c r="C2283" s="40" t="s">
        <v>351</v>
      </c>
      <c r="D2283" s="40" t="s">
        <v>90</v>
      </c>
      <c r="E2283" s="40" t="s">
        <v>10</v>
      </c>
      <c r="F2283" s="40">
        <v>0.8</v>
      </c>
      <c r="G2283" s="40">
        <v>0</v>
      </c>
      <c r="H2283" s="40">
        <v>1</v>
      </c>
      <c r="I2283" s="40">
        <v>0</v>
      </c>
      <c r="L2283" s="40" t="str">
        <f>IF(LEFT(C2283,1)="[",MID(C2283,2,SEARCH("]",C2283)-2),IF(LEFT(C2283,1)="""",MID(C2283,2,SEARCH("""",C2283,2)-2),C2283))</f>
        <v>Novo Onix LT preço</v>
      </c>
      <c r="M2283">
        <f>WEEKNUM(A2283,2)</f>
        <v>38</v>
      </c>
    </row>
    <row r="2284" spans="1:13" x14ac:dyDescent="0.25">
      <c r="A2284" s="1">
        <v>41524</v>
      </c>
      <c r="B2284" s="40" t="s">
        <v>9</v>
      </c>
      <c r="C2284" s="40" t="s">
        <v>351</v>
      </c>
      <c r="D2284" s="40" t="s">
        <v>90</v>
      </c>
      <c r="E2284" s="40" t="s">
        <v>10</v>
      </c>
      <c r="F2284" s="40">
        <v>0.8</v>
      </c>
      <c r="G2284" s="40">
        <v>1</v>
      </c>
      <c r="H2284" s="40">
        <v>2</v>
      </c>
      <c r="I2284" s="40">
        <v>0.69</v>
      </c>
      <c r="L2284" s="40" t="str">
        <f>IF(LEFT(C2284,1)="[",MID(C2284,2,SEARCH("]",C2284)-2),IF(LEFT(C2284,1)="""",MID(C2284,2,SEARCH("""",C2284,2)-2),C2284))</f>
        <v>Novo Onix LT preço</v>
      </c>
      <c r="M2284">
        <f>WEEKNUM(A2284,2)</f>
        <v>36</v>
      </c>
    </row>
    <row r="2285" spans="1:13" x14ac:dyDescent="0.25">
      <c r="A2285" s="1">
        <v>41514</v>
      </c>
      <c r="B2285" s="40" t="s">
        <v>9</v>
      </c>
      <c r="C2285" s="40" t="s">
        <v>351</v>
      </c>
      <c r="D2285" s="40" t="s">
        <v>90</v>
      </c>
      <c r="E2285" s="40" t="s">
        <v>10</v>
      </c>
      <c r="F2285" s="40">
        <v>0.8</v>
      </c>
      <c r="G2285" s="40">
        <v>0</v>
      </c>
      <c r="H2285" s="40">
        <v>1</v>
      </c>
      <c r="I2285" s="40">
        <v>0</v>
      </c>
      <c r="L2285" s="40" t="str">
        <f>IF(LEFT(C2285,1)="[",MID(C2285,2,SEARCH("]",C2285)-2),IF(LEFT(C2285,1)="""",MID(C2285,2,SEARCH("""",C2285,2)-2),C2285))</f>
        <v>Novo Onix LT preço</v>
      </c>
      <c r="M2285">
        <f>WEEKNUM(A2285,2)</f>
        <v>35</v>
      </c>
    </row>
    <row r="2286" spans="1:13" x14ac:dyDescent="0.25">
      <c r="A2286" s="1">
        <v>41544</v>
      </c>
      <c r="B2286" s="40" t="s">
        <v>9</v>
      </c>
      <c r="C2286" s="40" t="s">
        <v>351</v>
      </c>
      <c r="D2286" s="40" t="s">
        <v>90</v>
      </c>
      <c r="E2286" s="40" t="s">
        <v>10</v>
      </c>
      <c r="F2286" s="40">
        <v>0.8</v>
      </c>
      <c r="G2286" s="40">
        <v>1</v>
      </c>
      <c r="H2286" s="40">
        <v>1</v>
      </c>
      <c r="I2286" s="40">
        <v>0.13</v>
      </c>
      <c r="L2286" s="40" t="str">
        <f>IF(LEFT(C2286,1)="[",MID(C2286,2,SEARCH("]",C2286)-2),IF(LEFT(C2286,1)="""",MID(C2286,2,SEARCH("""",C2286,2)-2),C2286))</f>
        <v>Novo Onix LT preço</v>
      </c>
      <c r="M2286">
        <f>WEEKNUM(A2286,2)</f>
        <v>39</v>
      </c>
    </row>
    <row r="2287" spans="1:13" x14ac:dyDescent="0.25">
      <c r="A2287" s="1">
        <v>41537</v>
      </c>
      <c r="B2287" s="40" t="s">
        <v>9</v>
      </c>
      <c r="C2287" s="40" t="s">
        <v>351</v>
      </c>
      <c r="D2287" s="40" t="s">
        <v>90</v>
      </c>
      <c r="E2287" s="40" t="s">
        <v>10</v>
      </c>
      <c r="F2287" s="40">
        <v>0.8</v>
      </c>
      <c r="G2287" s="40">
        <v>1</v>
      </c>
      <c r="H2287" s="40">
        <v>1</v>
      </c>
      <c r="I2287" s="40">
        <v>0.08</v>
      </c>
      <c r="L2287" s="40" t="str">
        <f>IF(LEFT(C2287,1)="[",MID(C2287,2,SEARCH("]",C2287)-2),IF(LEFT(C2287,1)="""",MID(C2287,2,SEARCH("""",C2287,2)-2),C2287))</f>
        <v>Novo Onix LT preço</v>
      </c>
      <c r="M2287">
        <f>WEEKNUM(A2287,2)</f>
        <v>38</v>
      </c>
    </row>
    <row r="2288" spans="1:13" x14ac:dyDescent="0.25">
      <c r="A2288" s="1">
        <v>41530</v>
      </c>
      <c r="B2288" s="40" t="s">
        <v>9</v>
      </c>
      <c r="C2288" s="40" t="s">
        <v>351</v>
      </c>
      <c r="D2288" s="40" t="s">
        <v>90</v>
      </c>
      <c r="E2288" s="40" t="s">
        <v>10</v>
      </c>
      <c r="F2288" s="40">
        <v>0.8</v>
      </c>
      <c r="G2288" s="40">
        <v>0</v>
      </c>
      <c r="H2288" s="40">
        <v>1</v>
      </c>
      <c r="I2288" s="40">
        <v>0</v>
      </c>
      <c r="L2288" s="40" t="str">
        <f>IF(LEFT(C2288,1)="[",MID(C2288,2,SEARCH("]",C2288)-2),IF(LEFT(C2288,1)="""",MID(C2288,2,SEARCH("""",C2288,2)-2),C2288))</f>
        <v>Novo Onix LT preço</v>
      </c>
      <c r="M2288">
        <f>WEEKNUM(A2288,2)</f>
        <v>37</v>
      </c>
    </row>
    <row r="2289" spans="1:13" x14ac:dyDescent="0.25">
      <c r="A2289" s="1">
        <v>41525</v>
      </c>
      <c r="B2289" s="40" t="s">
        <v>9</v>
      </c>
      <c r="C2289" s="40" t="s">
        <v>351</v>
      </c>
      <c r="D2289" s="40" t="s">
        <v>90</v>
      </c>
      <c r="E2289" s="40" t="s">
        <v>10</v>
      </c>
      <c r="F2289" s="40">
        <v>0.8</v>
      </c>
      <c r="G2289" s="40">
        <v>1</v>
      </c>
      <c r="H2289" s="40">
        <v>2</v>
      </c>
      <c r="I2289" s="40">
        <v>0.15</v>
      </c>
      <c r="L2289" s="40" t="str">
        <f>IF(LEFT(C2289,1)="[",MID(C2289,2,SEARCH("]",C2289)-2),IF(LEFT(C2289,1)="""",MID(C2289,2,SEARCH("""",C2289,2)-2),C2289))</f>
        <v>Novo Onix LT preço</v>
      </c>
      <c r="M2289">
        <f>WEEKNUM(A2289,2)</f>
        <v>36</v>
      </c>
    </row>
    <row r="2290" spans="1:13" x14ac:dyDescent="0.25">
      <c r="A2290" s="1">
        <v>41519</v>
      </c>
      <c r="B2290" s="40" t="s">
        <v>9</v>
      </c>
      <c r="C2290" s="40" t="s">
        <v>351</v>
      </c>
      <c r="D2290" s="40" t="s">
        <v>90</v>
      </c>
      <c r="E2290" s="40" t="s">
        <v>10</v>
      </c>
      <c r="F2290" s="40">
        <v>0.8</v>
      </c>
      <c r="G2290" s="40">
        <v>0</v>
      </c>
      <c r="H2290" s="40">
        <v>1</v>
      </c>
      <c r="I2290" s="40">
        <v>0</v>
      </c>
      <c r="L2290" s="40" t="str">
        <f>IF(LEFT(C2290,1)="[",MID(C2290,2,SEARCH("]",C2290)-2),IF(LEFT(C2290,1)="""",MID(C2290,2,SEARCH("""",C2290,2)-2),C2290))</f>
        <v>Novo Onix LT preço</v>
      </c>
      <c r="M2290">
        <f>WEEKNUM(A2290,2)</f>
        <v>36</v>
      </c>
    </row>
    <row r="2291" spans="1:13" x14ac:dyDescent="0.25">
      <c r="A2291" s="1">
        <v>41515</v>
      </c>
      <c r="B2291" s="40" t="s">
        <v>9</v>
      </c>
      <c r="C2291" s="40" t="s">
        <v>351</v>
      </c>
      <c r="D2291" s="40" t="s">
        <v>90</v>
      </c>
      <c r="E2291" s="40" t="s">
        <v>10</v>
      </c>
      <c r="F2291" s="40">
        <v>0.8</v>
      </c>
      <c r="G2291" s="40">
        <v>0</v>
      </c>
      <c r="H2291" s="40">
        <v>1</v>
      </c>
      <c r="I2291" s="40">
        <v>0</v>
      </c>
      <c r="L2291" s="40" t="str">
        <f>IF(LEFT(C2291,1)="[",MID(C2291,2,SEARCH("]",C2291)-2),IF(LEFT(C2291,1)="""",MID(C2291,2,SEARCH("""",C2291,2)-2),C2291))</f>
        <v>Novo Onix LT preço</v>
      </c>
      <c r="M2291">
        <f>WEEKNUM(A2291,2)</f>
        <v>35</v>
      </c>
    </row>
    <row r="2292" spans="1:13" x14ac:dyDescent="0.25">
      <c r="A2292" s="1">
        <v>41517</v>
      </c>
      <c r="B2292" s="40" t="s">
        <v>9</v>
      </c>
      <c r="C2292" s="40" t="s">
        <v>237</v>
      </c>
      <c r="D2292" s="40" t="s">
        <v>92</v>
      </c>
      <c r="E2292" s="40" t="s">
        <v>10</v>
      </c>
      <c r="F2292" s="40">
        <v>0.8</v>
      </c>
      <c r="G2292" s="40">
        <v>1</v>
      </c>
      <c r="H2292" s="40">
        <v>8</v>
      </c>
      <c r="I2292" s="40">
        <v>0.2</v>
      </c>
      <c r="L2292" s="40" t="str">
        <f>IF(LEFT(C2292,1)="[",MID(C2292,2,SEARCH("]",C2292)-2),IF(LEFT(C2292,1)="""",MID(C2292,2,SEARCH("""",C2292,2)-2),C2292))</f>
        <v>Novo Onix LTZ</v>
      </c>
      <c r="M2292">
        <f>WEEKNUM(A2292,2)</f>
        <v>35</v>
      </c>
    </row>
    <row r="2293" spans="1:13" x14ac:dyDescent="0.25">
      <c r="A2293" s="1">
        <v>41529</v>
      </c>
      <c r="B2293" s="40" t="s">
        <v>9</v>
      </c>
      <c r="C2293" s="40" t="s">
        <v>237</v>
      </c>
      <c r="D2293" s="40" t="s">
        <v>92</v>
      </c>
      <c r="E2293" s="40" t="s">
        <v>10</v>
      </c>
      <c r="F2293" s="40">
        <v>0.8</v>
      </c>
      <c r="G2293" s="40">
        <v>3</v>
      </c>
      <c r="H2293" s="40">
        <v>5</v>
      </c>
      <c r="I2293" s="40">
        <v>0.79</v>
      </c>
      <c r="L2293" s="40" t="str">
        <f>IF(LEFT(C2293,1)="[",MID(C2293,2,SEARCH("]",C2293)-2),IF(LEFT(C2293,1)="""",MID(C2293,2,SEARCH("""",C2293,2)-2),C2293))</f>
        <v>Novo Onix LTZ</v>
      </c>
      <c r="M2293">
        <f>WEEKNUM(A2293,2)</f>
        <v>37</v>
      </c>
    </row>
    <row r="2294" spans="1:13" x14ac:dyDescent="0.25">
      <c r="A2294" s="1">
        <v>41538</v>
      </c>
      <c r="B2294" s="40" t="s">
        <v>9</v>
      </c>
      <c r="C2294" s="40" t="s">
        <v>237</v>
      </c>
      <c r="D2294" s="40" t="s">
        <v>92</v>
      </c>
      <c r="E2294" s="40" t="s">
        <v>10</v>
      </c>
      <c r="F2294" s="40">
        <v>0.8</v>
      </c>
      <c r="G2294" s="40">
        <v>1</v>
      </c>
      <c r="H2294" s="40">
        <v>1</v>
      </c>
      <c r="I2294" s="40">
        <v>0.65</v>
      </c>
      <c r="L2294" s="40" t="str">
        <f>IF(LEFT(C2294,1)="[",MID(C2294,2,SEARCH("]",C2294)-2),IF(LEFT(C2294,1)="""",MID(C2294,2,SEARCH("""",C2294,2)-2),C2294))</f>
        <v>Novo Onix LTZ</v>
      </c>
      <c r="M2294">
        <f>WEEKNUM(A2294,2)</f>
        <v>38</v>
      </c>
    </row>
    <row r="2295" spans="1:13" x14ac:dyDescent="0.25">
      <c r="A2295" s="1">
        <v>41524</v>
      </c>
      <c r="B2295" s="40" t="s">
        <v>9</v>
      </c>
      <c r="C2295" s="40" t="s">
        <v>237</v>
      </c>
      <c r="D2295" s="40" t="s">
        <v>92</v>
      </c>
      <c r="E2295" s="40" t="s">
        <v>10</v>
      </c>
      <c r="F2295" s="40">
        <v>0.8</v>
      </c>
      <c r="G2295" s="40">
        <v>2</v>
      </c>
      <c r="H2295" s="40">
        <v>13</v>
      </c>
      <c r="I2295" s="40">
        <v>0.08</v>
      </c>
      <c r="L2295" s="40" t="str">
        <f>IF(LEFT(C2295,1)="[",MID(C2295,2,SEARCH("]",C2295)-2),IF(LEFT(C2295,1)="""",MID(C2295,2,SEARCH("""",C2295,2)-2),C2295))</f>
        <v>Novo Onix LTZ</v>
      </c>
      <c r="M2295">
        <f>WEEKNUM(A2295,2)</f>
        <v>36</v>
      </c>
    </row>
    <row r="2296" spans="1:13" x14ac:dyDescent="0.25">
      <c r="A2296" s="1">
        <v>41539</v>
      </c>
      <c r="B2296" s="40" t="s">
        <v>9</v>
      </c>
      <c r="C2296" s="40" t="s">
        <v>237</v>
      </c>
      <c r="D2296" s="40" t="s">
        <v>92</v>
      </c>
      <c r="E2296" s="40" t="s">
        <v>10</v>
      </c>
      <c r="F2296" s="40">
        <v>0.8</v>
      </c>
      <c r="G2296" s="40">
        <v>1</v>
      </c>
      <c r="H2296" s="40">
        <v>6</v>
      </c>
      <c r="I2296" s="40">
        <v>0.78</v>
      </c>
      <c r="L2296" s="40" t="str">
        <f>IF(LEFT(C2296,1)="[",MID(C2296,2,SEARCH("]",C2296)-2),IF(LEFT(C2296,1)="""",MID(C2296,2,SEARCH("""",C2296,2)-2),C2296))</f>
        <v>Novo Onix LTZ</v>
      </c>
      <c r="M2296">
        <f>WEEKNUM(A2296,2)</f>
        <v>38</v>
      </c>
    </row>
    <row r="2297" spans="1:13" x14ac:dyDescent="0.25">
      <c r="A2297" s="1">
        <v>41523</v>
      </c>
      <c r="B2297" s="40" t="s">
        <v>9</v>
      </c>
      <c r="C2297" s="40" t="s">
        <v>237</v>
      </c>
      <c r="D2297" s="40" t="s">
        <v>92</v>
      </c>
      <c r="E2297" s="40" t="s">
        <v>10</v>
      </c>
      <c r="F2297" s="40">
        <v>0.8</v>
      </c>
      <c r="G2297" s="40">
        <v>1</v>
      </c>
      <c r="H2297" s="40">
        <v>16</v>
      </c>
      <c r="I2297" s="40">
        <v>0.14000000000000001</v>
      </c>
      <c r="L2297" s="40" t="str">
        <f>IF(LEFT(C2297,1)="[",MID(C2297,2,SEARCH("]",C2297)-2),IF(LEFT(C2297,1)="""",MID(C2297,2,SEARCH("""",C2297,2)-2),C2297))</f>
        <v>Novo Onix LTZ</v>
      </c>
      <c r="M2297">
        <f>WEEKNUM(A2297,2)</f>
        <v>36</v>
      </c>
    </row>
    <row r="2298" spans="1:13" x14ac:dyDescent="0.25">
      <c r="A2298" s="1">
        <v>41537</v>
      </c>
      <c r="B2298" s="40" t="s">
        <v>9</v>
      </c>
      <c r="C2298" s="40" t="s">
        <v>237</v>
      </c>
      <c r="D2298" s="40" t="s">
        <v>92</v>
      </c>
      <c r="E2298" s="40" t="s">
        <v>10</v>
      </c>
      <c r="F2298" s="40">
        <v>0.8</v>
      </c>
      <c r="G2298" s="40">
        <v>1</v>
      </c>
      <c r="H2298" s="40">
        <v>2</v>
      </c>
      <c r="I2298" s="40">
        <v>0.36</v>
      </c>
      <c r="L2298" s="40" t="str">
        <f>IF(LEFT(C2298,1)="[",MID(C2298,2,SEARCH("]",C2298)-2),IF(LEFT(C2298,1)="""",MID(C2298,2,SEARCH("""",C2298,2)-2),C2298))</f>
        <v>Novo Onix LTZ</v>
      </c>
      <c r="M2298">
        <f>WEEKNUM(A2298,2)</f>
        <v>38</v>
      </c>
    </row>
    <row r="2299" spans="1:13" x14ac:dyDescent="0.25">
      <c r="A2299" s="1">
        <v>41527</v>
      </c>
      <c r="B2299" s="40" t="s">
        <v>9</v>
      </c>
      <c r="C2299" s="40" t="s">
        <v>237</v>
      </c>
      <c r="D2299" s="40" t="s">
        <v>92</v>
      </c>
      <c r="E2299" s="40" t="s">
        <v>10</v>
      </c>
      <c r="F2299" s="40">
        <v>0.8</v>
      </c>
      <c r="G2299" s="40">
        <v>3</v>
      </c>
      <c r="H2299" s="40">
        <v>12</v>
      </c>
      <c r="I2299" s="40">
        <v>0.37</v>
      </c>
      <c r="L2299" s="40" t="str">
        <f>IF(LEFT(C2299,1)="[",MID(C2299,2,SEARCH("]",C2299)-2),IF(LEFT(C2299,1)="""",MID(C2299,2,SEARCH("""",C2299,2)-2),C2299))</f>
        <v>Novo Onix LTZ</v>
      </c>
      <c r="M2299">
        <f>WEEKNUM(A2299,2)</f>
        <v>37</v>
      </c>
    </row>
    <row r="2300" spans="1:13" x14ac:dyDescent="0.25">
      <c r="A2300" s="1">
        <v>41533</v>
      </c>
      <c r="B2300" s="40" t="s">
        <v>9</v>
      </c>
      <c r="C2300" s="40" t="s">
        <v>237</v>
      </c>
      <c r="D2300" s="40" t="s">
        <v>92</v>
      </c>
      <c r="E2300" s="40" t="s">
        <v>10</v>
      </c>
      <c r="F2300" s="40">
        <v>0.8</v>
      </c>
      <c r="G2300" s="40">
        <v>1</v>
      </c>
      <c r="H2300" s="40">
        <v>4</v>
      </c>
      <c r="I2300" s="40">
        <v>0.64</v>
      </c>
      <c r="L2300" s="40" t="str">
        <f>IF(LEFT(C2300,1)="[",MID(C2300,2,SEARCH("]",C2300)-2),IF(LEFT(C2300,1)="""",MID(C2300,2,SEARCH("""",C2300,2)-2),C2300))</f>
        <v>Novo Onix LTZ</v>
      </c>
      <c r="M2300">
        <f>WEEKNUM(A2300,2)</f>
        <v>38</v>
      </c>
    </row>
    <row r="2301" spans="1:13" x14ac:dyDescent="0.25">
      <c r="A2301" s="1">
        <v>41531</v>
      </c>
      <c r="B2301" s="40" t="s">
        <v>9</v>
      </c>
      <c r="C2301" s="40" t="s">
        <v>237</v>
      </c>
      <c r="D2301" s="40" t="s">
        <v>92</v>
      </c>
      <c r="E2301" s="40" t="s">
        <v>10</v>
      </c>
      <c r="F2301" s="40">
        <v>0.8</v>
      </c>
      <c r="G2301" s="40">
        <v>0</v>
      </c>
      <c r="H2301" s="40">
        <v>0</v>
      </c>
      <c r="I2301" s="40">
        <v>0</v>
      </c>
      <c r="L2301" s="40" t="str">
        <f>IF(LEFT(C2301,1)="[",MID(C2301,2,SEARCH("]",C2301)-2),IF(LEFT(C2301,1)="""",MID(C2301,2,SEARCH("""",C2301,2)-2),C2301))</f>
        <v>Novo Onix LTZ</v>
      </c>
      <c r="M2301">
        <f>WEEKNUM(A2301,2)</f>
        <v>37</v>
      </c>
    </row>
    <row r="2302" spans="1:13" x14ac:dyDescent="0.25">
      <c r="A2302" s="1">
        <v>41516</v>
      </c>
      <c r="B2302" s="40" t="s">
        <v>9</v>
      </c>
      <c r="C2302" s="40" t="s">
        <v>237</v>
      </c>
      <c r="D2302" s="40" t="s">
        <v>92</v>
      </c>
      <c r="E2302" s="40" t="s">
        <v>10</v>
      </c>
      <c r="F2302" s="40">
        <v>0.8</v>
      </c>
      <c r="G2302" s="40">
        <v>4</v>
      </c>
      <c r="H2302" s="40">
        <v>5</v>
      </c>
      <c r="I2302" s="40">
        <v>1.02</v>
      </c>
      <c r="L2302" s="40" t="str">
        <f>IF(LEFT(C2302,1)="[",MID(C2302,2,SEARCH("]",C2302)-2),IF(LEFT(C2302,1)="""",MID(C2302,2,SEARCH("""",C2302,2)-2),C2302))</f>
        <v>Novo Onix LTZ</v>
      </c>
      <c r="M2302">
        <f>WEEKNUM(A2302,2)</f>
        <v>35</v>
      </c>
    </row>
    <row r="2303" spans="1:13" x14ac:dyDescent="0.25">
      <c r="A2303" s="1">
        <v>41530</v>
      </c>
      <c r="B2303" s="40" t="s">
        <v>9</v>
      </c>
      <c r="C2303" s="40" t="s">
        <v>237</v>
      </c>
      <c r="D2303" s="40" t="s">
        <v>92</v>
      </c>
      <c r="E2303" s="40" t="s">
        <v>10</v>
      </c>
      <c r="F2303" s="40">
        <v>0.8</v>
      </c>
      <c r="G2303" s="40">
        <v>5</v>
      </c>
      <c r="H2303" s="40">
        <v>14</v>
      </c>
      <c r="I2303" s="40">
        <v>0.96</v>
      </c>
      <c r="L2303" s="40" t="str">
        <f>IF(LEFT(C2303,1)="[",MID(C2303,2,SEARCH("]",C2303)-2),IF(LEFT(C2303,1)="""",MID(C2303,2,SEARCH("""",C2303,2)-2),C2303))</f>
        <v>Novo Onix LTZ</v>
      </c>
      <c r="M2303">
        <f>WEEKNUM(A2303,2)</f>
        <v>37</v>
      </c>
    </row>
    <row r="2304" spans="1:13" x14ac:dyDescent="0.25">
      <c r="A2304" s="1">
        <v>41521</v>
      </c>
      <c r="B2304" s="40" t="s">
        <v>9</v>
      </c>
      <c r="C2304" s="40" t="s">
        <v>237</v>
      </c>
      <c r="D2304" s="40" t="s">
        <v>92</v>
      </c>
      <c r="E2304" s="40" t="s">
        <v>10</v>
      </c>
      <c r="F2304" s="40">
        <v>0.8</v>
      </c>
      <c r="G2304" s="40">
        <v>0</v>
      </c>
      <c r="H2304" s="40">
        <v>1</v>
      </c>
      <c r="I2304" s="40">
        <v>0</v>
      </c>
      <c r="L2304" s="40" t="str">
        <f>IF(LEFT(C2304,1)="[",MID(C2304,2,SEARCH("]",C2304)-2),IF(LEFT(C2304,1)="""",MID(C2304,2,SEARCH("""",C2304,2)-2),C2304))</f>
        <v>Novo Onix LTZ</v>
      </c>
      <c r="M2304">
        <f>WEEKNUM(A2304,2)</f>
        <v>36</v>
      </c>
    </row>
    <row r="2305" spans="1:13" x14ac:dyDescent="0.25">
      <c r="A2305" s="1">
        <v>41526</v>
      </c>
      <c r="B2305" s="40" t="s">
        <v>9</v>
      </c>
      <c r="C2305" s="40" t="s">
        <v>237</v>
      </c>
      <c r="D2305" s="40" t="s">
        <v>92</v>
      </c>
      <c r="E2305" s="40" t="s">
        <v>10</v>
      </c>
      <c r="F2305" s="40">
        <v>0.8</v>
      </c>
      <c r="G2305" s="40">
        <v>1</v>
      </c>
      <c r="H2305" s="40">
        <v>4</v>
      </c>
      <c r="I2305" s="40">
        <v>0.21</v>
      </c>
      <c r="L2305" s="40" t="str">
        <f>IF(LEFT(C2305,1)="[",MID(C2305,2,SEARCH("]",C2305)-2),IF(LEFT(C2305,1)="""",MID(C2305,2,SEARCH("""",C2305,2)-2),C2305))</f>
        <v>Novo Onix LTZ</v>
      </c>
      <c r="M2305">
        <f>WEEKNUM(A2305,2)</f>
        <v>37</v>
      </c>
    </row>
    <row r="2306" spans="1:13" x14ac:dyDescent="0.25">
      <c r="A2306" s="1">
        <v>41515</v>
      </c>
      <c r="B2306" s="40" t="s">
        <v>9</v>
      </c>
      <c r="C2306" s="40" t="s">
        <v>237</v>
      </c>
      <c r="D2306" s="40" t="s">
        <v>92</v>
      </c>
      <c r="E2306" s="40" t="s">
        <v>10</v>
      </c>
      <c r="F2306" s="40">
        <v>0.8</v>
      </c>
      <c r="G2306" s="40">
        <v>3</v>
      </c>
      <c r="H2306" s="40">
        <v>6</v>
      </c>
      <c r="I2306" s="40">
        <v>0.94</v>
      </c>
      <c r="L2306" s="40" t="str">
        <f>IF(LEFT(C2306,1)="[",MID(C2306,2,SEARCH("]",C2306)-2),IF(LEFT(C2306,1)="""",MID(C2306,2,SEARCH("""",C2306,2)-2),C2306))</f>
        <v>Novo Onix LTZ</v>
      </c>
      <c r="M2306">
        <f>WEEKNUM(A2306,2)</f>
        <v>35</v>
      </c>
    </row>
    <row r="2307" spans="1:13" x14ac:dyDescent="0.25">
      <c r="A2307" s="1">
        <v>41543</v>
      </c>
      <c r="B2307" s="40" t="s">
        <v>9</v>
      </c>
      <c r="C2307" s="40" t="s">
        <v>237</v>
      </c>
      <c r="D2307" s="40" t="s">
        <v>92</v>
      </c>
      <c r="E2307" s="40" t="s">
        <v>10</v>
      </c>
      <c r="F2307" s="40">
        <v>0.8</v>
      </c>
      <c r="G2307" s="40">
        <v>2</v>
      </c>
      <c r="H2307" s="40">
        <v>5</v>
      </c>
      <c r="I2307" s="40">
        <v>0.52</v>
      </c>
      <c r="L2307" s="40" t="str">
        <f>IF(LEFT(C2307,1)="[",MID(C2307,2,SEARCH("]",C2307)-2),IF(LEFT(C2307,1)="""",MID(C2307,2,SEARCH("""",C2307,2)-2),C2307))</f>
        <v>Novo Onix LTZ</v>
      </c>
      <c r="M2307">
        <f>WEEKNUM(A2307,2)</f>
        <v>39</v>
      </c>
    </row>
    <row r="2308" spans="1:13" x14ac:dyDescent="0.25">
      <c r="A2308" s="1">
        <v>41519</v>
      </c>
      <c r="B2308" s="40" t="s">
        <v>9</v>
      </c>
      <c r="C2308" s="40" t="s">
        <v>237</v>
      </c>
      <c r="D2308" s="40" t="s">
        <v>92</v>
      </c>
      <c r="E2308" s="40" t="s">
        <v>10</v>
      </c>
      <c r="F2308" s="40">
        <v>0.8</v>
      </c>
      <c r="G2308" s="40">
        <v>0</v>
      </c>
      <c r="H2308" s="40">
        <v>6</v>
      </c>
      <c r="I2308" s="40">
        <v>0</v>
      </c>
      <c r="L2308" s="40" t="str">
        <f>IF(LEFT(C2308,1)="[",MID(C2308,2,SEARCH("]",C2308)-2),IF(LEFT(C2308,1)="""",MID(C2308,2,SEARCH("""",C2308,2)-2),C2308))</f>
        <v>Novo Onix LTZ</v>
      </c>
      <c r="M2308">
        <f>WEEKNUM(A2308,2)</f>
        <v>36</v>
      </c>
    </row>
    <row r="2309" spans="1:13" x14ac:dyDescent="0.25">
      <c r="A2309" s="1">
        <v>41532</v>
      </c>
      <c r="B2309" s="40" t="s">
        <v>9</v>
      </c>
      <c r="C2309" s="40" t="s">
        <v>237</v>
      </c>
      <c r="D2309" s="40" t="s">
        <v>92</v>
      </c>
      <c r="E2309" s="40" t="s">
        <v>10</v>
      </c>
      <c r="F2309" s="40">
        <v>0.8</v>
      </c>
      <c r="G2309" s="40">
        <v>1</v>
      </c>
      <c r="H2309" s="40">
        <v>4</v>
      </c>
      <c r="I2309" s="40">
        <v>0.03</v>
      </c>
      <c r="L2309" s="40" t="str">
        <f>IF(LEFT(C2309,1)="[",MID(C2309,2,SEARCH("]",C2309)-2),IF(LEFT(C2309,1)="""",MID(C2309,2,SEARCH("""",C2309,2)-2),C2309))</f>
        <v>Novo Onix LTZ</v>
      </c>
      <c r="M2309">
        <f>WEEKNUM(A2309,2)</f>
        <v>37</v>
      </c>
    </row>
    <row r="2310" spans="1:13" x14ac:dyDescent="0.25">
      <c r="A2310" s="1">
        <v>41535</v>
      </c>
      <c r="B2310" s="40" t="s">
        <v>9</v>
      </c>
      <c r="C2310" s="40" t="s">
        <v>237</v>
      </c>
      <c r="D2310" s="40" t="s">
        <v>92</v>
      </c>
      <c r="E2310" s="40" t="s">
        <v>10</v>
      </c>
      <c r="F2310" s="40">
        <v>0.8</v>
      </c>
      <c r="G2310" s="40">
        <v>0</v>
      </c>
      <c r="H2310" s="40">
        <v>1</v>
      </c>
      <c r="I2310" s="40">
        <v>0</v>
      </c>
      <c r="L2310" s="40" t="str">
        <f>IF(LEFT(C2310,1)="[",MID(C2310,2,SEARCH("]",C2310)-2),IF(LEFT(C2310,1)="""",MID(C2310,2,SEARCH("""",C2310,2)-2),C2310))</f>
        <v>Novo Onix LTZ</v>
      </c>
      <c r="M2310">
        <f>WEEKNUM(A2310,2)</f>
        <v>38</v>
      </c>
    </row>
    <row r="2311" spans="1:13" x14ac:dyDescent="0.25">
      <c r="A2311" s="1">
        <v>41541</v>
      </c>
      <c r="B2311" s="40" t="s">
        <v>9</v>
      </c>
      <c r="C2311" s="40" t="s">
        <v>237</v>
      </c>
      <c r="D2311" s="40" t="s">
        <v>92</v>
      </c>
      <c r="E2311" s="40" t="s">
        <v>10</v>
      </c>
      <c r="F2311" s="40">
        <v>0.8</v>
      </c>
      <c r="G2311" s="40">
        <v>2</v>
      </c>
      <c r="H2311" s="40">
        <v>12</v>
      </c>
      <c r="I2311" s="40">
        <v>0.53</v>
      </c>
      <c r="L2311" s="40" t="str">
        <f>IF(LEFT(C2311,1)="[",MID(C2311,2,SEARCH("]",C2311)-2),IF(LEFT(C2311,1)="""",MID(C2311,2,SEARCH("""",C2311,2)-2),C2311))</f>
        <v>Novo Onix LTZ</v>
      </c>
      <c r="M2311">
        <f>WEEKNUM(A2311,2)</f>
        <v>39</v>
      </c>
    </row>
    <row r="2312" spans="1:13" x14ac:dyDescent="0.25">
      <c r="A2312" s="1">
        <v>41518</v>
      </c>
      <c r="B2312" s="40" t="s">
        <v>9</v>
      </c>
      <c r="C2312" s="40" t="s">
        <v>237</v>
      </c>
      <c r="D2312" s="40" t="s">
        <v>92</v>
      </c>
      <c r="E2312" s="40" t="s">
        <v>10</v>
      </c>
      <c r="F2312" s="40">
        <v>0.8</v>
      </c>
      <c r="G2312" s="40">
        <v>2</v>
      </c>
      <c r="H2312" s="40">
        <v>6</v>
      </c>
      <c r="I2312" s="40">
        <v>0.66</v>
      </c>
      <c r="L2312" s="40" t="str">
        <f>IF(LEFT(C2312,1)="[",MID(C2312,2,SEARCH("]",C2312)-2),IF(LEFT(C2312,1)="""",MID(C2312,2,SEARCH("""",C2312,2)-2),C2312))</f>
        <v>Novo Onix LTZ</v>
      </c>
      <c r="M2312">
        <f>WEEKNUM(A2312,2)</f>
        <v>35</v>
      </c>
    </row>
    <row r="2313" spans="1:13" x14ac:dyDescent="0.25">
      <c r="A2313" s="1">
        <v>41546</v>
      </c>
      <c r="B2313" s="40" t="s">
        <v>9</v>
      </c>
      <c r="C2313" s="40" t="s">
        <v>237</v>
      </c>
      <c r="D2313" s="40" t="s">
        <v>92</v>
      </c>
      <c r="E2313" s="40" t="s">
        <v>10</v>
      </c>
      <c r="F2313" s="40">
        <v>0.8</v>
      </c>
      <c r="G2313" s="40">
        <v>0</v>
      </c>
      <c r="H2313" s="40">
        <v>2</v>
      </c>
      <c r="I2313" s="40">
        <v>0</v>
      </c>
      <c r="L2313" s="40" t="str">
        <f>IF(LEFT(C2313,1)="[",MID(C2313,2,SEARCH("]",C2313)-2),IF(LEFT(C2313,1)="""",MID(C2313,2,SEARCH("""",C2313,2)-2),C2313))</f>
        <v>Novo Onix LTZ</v>
      </c>
      <c r="M2313">
        <f>WEEKNUM(A2313,2)</f>
        <v>39</v>
      </c>
    </row>
    <row r="2314" spans="1:13" x14ac:dyDescent="0.25">
      <c r="A2314" s="1">
        <v>41514</v>
      </c>
      <c r="B2314" s="40" t="s">
        <v>9</v>
      </c>
      <c r="C2314" s="40" t="s">
        <v>237</v>
      </c>
      <c r="D2314" s="40" t="s">
        <v>92</v>
      </c>
      <c r="E2314" s="40" t="s">
        <v>10</v>
      </c>
      <c r="F2314" s="40">
        <v>0.8</v>
      </c>
      <c r="G2314" s="40">
        <v>1</v>
      </c>
      <c r="H2314" s="40">
        <v>3</v>
      </c>
      <c r="I2314" s="40">
        <v>0.09</v>
      </c>
      <c r="L2314" s="40" t="str">
        <f>IF(LEFT(C2314,1)="[",MID(C2314,2,SEARCH("]",C2314)-2),IF(LEFT(C2314,1)="""",MID(C2314,2,SEARCH("""",C2314,2)-2),C2314))</f>
        <v>Novo Onix LTZ</v>
      </c>
      <c r="M2314">
        <f>WEEKNUM(A2314,2)</f>
        <v>35</v>
      </c>
    </row>
    <row r="2315" spans="1:13" x14ac:dyDescent="0.25">
      <c r="A2315" s="1">
        <v>41522</v>
      </c>
      <c r="B2315" s="40" t="s">
        <v>9</v>
      </c>
      <c r="C2315" s="40" t="s">
        <v>237</v>
      </c>
      <c r="D2315" s="40" t="s">
        <v>92</v>
      </c>
      <c r="E2315" s="40" t="s">
        <v>10</v>
      </c>
      <c r="F2315" s="40">
        <v>0.8</v>
      </c>
      <c r="G2315" s="40">
        <v>0</v>
      </c>
      <c r="H2315" s="40">
        <v>5</v>
      </c>
      <c r="I2315" s="40">
        <v>0</v>
      </c>
      <c r="L2315" s="40" t="str">
        <f>IF(LEFT(C2315,1)="[",MID(C2315,2,SEARCH("]",C2315)-2),IF(LEFT(C2315,1)="""",MID(C2315,2,SEARCH("""",C2315,2)-2),C2315))</f>
        <v>Novo Onix LTZ</v>
      </c>
      <c r="M2315">
        <f>WEEKNUM(A2315,2)</f>
        <v>36</v>
      </c>
    </row>
    <row r="2316" spans="1:13" x14ac:dyDescent="0.25">
      <c r="A2316" s="1">
        <v>41534</v>
      </c>
      <c r="B2316" s="40" t="s">
        <v>9</v>
      </c>
      <c r="C2316" s="40" t="s">
        <v>237</v>
      </c>
      <c r="D2316" s="40" t="s">
        <v>92</v>
      </c>
      <c r="E2316" s="40" t="s">
        <v>10</v>
      </c>
      <c r="F2316" s="40">
        <v>0.8</v>
      </c>
      <c r="G2316" s="40">
        <v>0</v>
      </c>
      <c r="H2316" s="40">
        <v>2</v>
      </c>
      <c r="I2316" s="40">
        <v>0</v>
      </c>
      <c r="L2316" s="40" t="str">
        <f>IF(LEFT(C2316,1)="[",MID(C2316,2,SEARCH("]",C2316)-2),IF(LEFT(C2316,1)="""",MID(C2316,2,SEARCH("""",C2316,2)-2),C2316))</f>
        <v>Novo Onix LTZ</v>
      </c>
      <c r="M2316">
        <f>WEEKNUM(A2316,2)</f>
        <v>38</v>
      </c>
    </row>
    <row r="2317" spans="1:13" x14ac:dyDescent="0.25">
      <c r="A2317" s="1">
        <v>41528</v>
      </c>
      <c r="B2317" s="40" t="s">
        <v>9</v>
      </c>
      <c r="C2317" s="40" t="s">
        <v>237</v>
      </c>
      <c r="D2317" s="40" t="s">
        <v>92</v>
      </c>
      <c r="E2317" s="40" t="s">
        <v>10</v>
      </c>
      <c r="F2317" s="40">
        <v>0.8</v>
      </c>
      <c r="G2317" s="40">
        <v>2</v>
      </c>
      <c r="H2317" s="40">
        <v>8</v>
      </c>
      <c r="I2317" s="40">
        <v>0.08</v>
      </c>
      <c r="L2317" s="40" t="str">
        <f>IF(LEFT(C2317,1)="[",MID(C2317,2,SEARCH("]",C2317)-2),IF(LEFT(C2317,1)="""",MID(C2317,2,SEARCH("""",C2317,2)-2),C2317))</f>
        <v>Novo Onix LTZ</v>
      </c>
      <c r="M2317">
        <f>WEEKNUM(A2317,2)</f>
        <v>37</v>
      </c>
    </row>
    <row r="2318" spans="1:13" x14ac:dyDescent="0.25">
      <c r="A2318" s="1">
        <v>41525</v>
      </c>
      <c r="B2318" s="40" t="s">
        <v>9</v>
      </c>
      <c r="C2318" s="40" t="s">
        <v>237</v>
      </c>
      <c r="D2318" s="40" t="s">
        <v>92</v>
      </c>
      <c r="E2318" s="40" t="s">
        <v>10</v>
      </c>
      <c r="F2318" s="40">
        <v>0.8</v>
      </c>
      <c r="G2318" s="40">
        <v>0</v>
      </c>
      <c r="H2318" s="40">
        <v>5</v>
      </c>
      <c r="I2318" s="40">
        <v>0</v>
      </c>
      <c r="L2318" s="40" t="str">
        <f>IF(LEFT(C2318,1)="[",MID(C2318,2,SEARCH("]",C2318)-2),IF(LEFT(C2318,1)="""",MID(C2318,2,SEARCH("""",C2318,2)-2),C2318))</f>
        <v>Novo Onix LTZ</v>
      </c>
      <c r="M2318">
        <f>WEEKNUM(A2318,2)</f>
        <v>36</v>
      </c>
    </row>
    <row r="2319" spans="1:13" x14ac:dyDescent="0.25">
      <c r="A2319" s="1">
        <v>41536</v>
      </c>
      <c r="B2319" s="40" t="s">
        <v>9</v>
      </c>
      <c r="C2319" s="40" t="s">
        <v>237</v>
      </c>
      <c r="D2319" s="40" t="s">
        <v>92</v>
      </c>
      <c r="E2319" s="40" t="s">
        <v>10</v>
      </c>
      <c r="F2319" s="40">
        <v>0.8</v>
      </c>
      <c r="G2319" s="40">
        <v>2</v>
      </c>
      <c r="H2319" s="40">
        <v>8</v>
      </c>
      <c r="I2319" s="40">
        <v>1.22</v>
      </c>
      <c r="L2319" s="40" t="str">
        <f>IF(LEFT(C2319,1)="[",MID(C2319,2,SEARCH("]",C2319)-2),IF(LEFT(C2319,1)="""",MID(C2319,2,SEARCH("""",C2319,2)-2),C2319))</f>
        <v>Novo Onix LTZ</v>
      </c>
      <c r="M2319">
        <f>WEEKNUM(A2319,2)</f>
        <v>38</v>
      </c>
    </row>
    <row r="2320" spans="1:13" x14ac:dyDescent="0.25">
      <c r="A2320" s="1">
        <v>41520</v>
      </c>
      <c r="B2320" s="40" t="s">
        <v>9</v>
      </c>
      <c r="C2320" s="40" t="s">
        <v>237</v>
      </c>
      <c r="D2320" s="40" t="s">
        <v>92</v>
      </c>
      <c r="E2320" s="40" t="s">
        <v>10</v>
      </c>
      <c r="F2320" s="40">
        <v>0.8</v>
      </c>
      <c r="G2320" s="40">
        <v>3</v>
      </c>
      <c r="H2320" s="40">
        <v>14</v>
      </c>
      <c r="I2320" s="40">
        <v>0.61</v>
      </c>
      <c r="L2320" s="40" t="str">
        <f>IF(LEFT(C2320,1)="[",MID(C2320,2,SEARCH("]",C2320)-2),IF(LEFT(C2320,1)="""",MID(C2320,2,SEARCH("""",C2320,2)-2),C2320))</f>
        <v>Novo Onix LTZ</v>
      </c>
      <c r="M2320">
        <f>WEEKNUM(A2320,2)</f>
        <v>36</v>
      </c>
    </row>
    <row r="2321" spans="1:13" x14ac:dyDescent="0.25">
      <c r="A2321" s="1">
        <v>41542</v>
      </c>
      <c r="B2321" s="40" t="s">
        <v>9</v>
      </c>
      <c r="C2321" s="40" t="s">
        <v>237</v>
      </c>
      <c r="D2321" s="40" t="s">
        <v>92</v>
      </c>
      <c r="E2321" s="40" t="s">
        <v>10</v>
      </c>
      <c r="F2321" s="40">
        <v>0.8</v>
      </c>
      <c r="G2321" s="40">
        <v>1</v>
      </c>
      <c r="H2321" s="40">
        <v>1</v>
      </c>
      <c r="I2321" s="40">
        <v>0.3</v>
      </c>
      <c r="L2321" s="40" t="str">
        <f>IF(LEFT(C2321,1)="[",MID(C2321,2,SEARCH("]",C2321)-2),IF(LEFT(C2321,1)="""",MID(C2321,2,SEARCH("""",C2321,2)-2),C2321))</f>
        <v>Novo Onix LTZ</v>
      </c>
      <c r="M2321">
        <f>WEEKNUM(A2321,2)</f>
        <v>39</v>
      </c>
    </row>
    <row r="2322" spans="1:13" x14ac:dyDescent="0.25">
      <c r="A2322" s="1">
        <v>41540</v>
      </c>
      <c r="B2322" s="40" t="s">
        <v>9</v>
      </c>
      <c r="C2322" s="40" t="s">
        <v>237</v>
      </c>
      <c r="D2322" s="40" t="s">
        <v>92</v>
      </c>
      <c r="E2322" s="40" t="s">
        <v>10</v>
      </c>
      <c r="F2322" s="40">
        <v>0.8</v>
      </c>
      <c r="G2322" s="40">
        <v>0</v>
      </c>
      <c r="H2322" s="40">
        <v>2</v>
      </c>
      <c r="I2322" s="40">
        <v>0</v>
      </c>
      <c r="L2322" s="40" t="str">
        <f>IF(LEFT(C2322,1)="[",MID(C2322,2,SEARCH("]",C2322)-2),IF(LEFT(C2322,1)="""",MID(C2322,2,SEARCH("""",C2322,2)-2),C2322))</f>
        <v>Novo Onix LTZ</v>
      </c>
      <c r="M2322">
        <f>WEEKNUM(A2322,2)</f>
        <v>39</v>
      </c>
    </row>
    <row r="2323" spans="1:13" x14ac:dyDescent="0.25">
      <c r="A2323" s="1">
        <v>41541</v>
      </c>
      <c r="B2323" s="40" t="s">
        <v>9</v>
      </c>
      <c r="C2323" s="40" t="s">
        <v>551</v>
      </c>
      <c r="D2323" s="40" t="s">
        <v>92</v>
      </c>
      <c r="E2323" s="40" t="s">
        <v>10</v>
      </c>
      <c r="F2323" s="40">
        <v>0.8</v>
      </c>
      <c r="G2323" s="40">
        <v>0</v>
      </c>
      <c r="H2323" s="40">
        <v>1</v>
      </c>
      <c r="I2323" s="40">
        <v>0</v>
      </c>
      <c r="L2323" s="40" t="str">
        <f>IF(LEFT(C2323,1)="[",MID(C2323,2,SEARCH("]",C2323)-2),IF(LEFT(C2323,1)="""",MID(C2323,2,SEARCH("""",C2323,2)-2),C2323))</f>
        <v>novo onix LTZ 2013</v>
      </c>
      <c r="M2323">
        <f>WEEKNUM(A2323,2)</f>
        <v>39</v>
      </c>
    </row>
    <row r="2324" spans="1:13" x14ac:dyDescent="0.25">
      <c r="A2324" s="1">
        <v>41515</v>
      </c>
      <c r="B2324" s="40" t="s">
        <v>9</v>
      </c>
      <c r="C2324" s="40" t="s">
        <v>306</v>
      </c>
      <c r="D2324" s="40" t="s">
        <v>92</v>
      </c>
      <c r="E2324" s="40" t="s">
        <v>10</v>
      </c>
      <c r="F2324" s="40">
        <v>0.8</v>
      </c>
      <c r="G2324" s="40">
        <v>0</v>
      </c>
      <c r="H2324" s="40">
        <v>1</v>
      </c>
      <c r="I2324" s="40">
        <v>0</v>
      </c>
      <c r="L2324" s="40" t="str">
        <f>IF(LEFT(C2324,1)="[",MID(C2324,2,SEARCH("]",C2324)-2),IF(LEFT(C2324,1)="""",MID(C2324,2,SEARCH("""",C2324,2)-2),C2324))</f>
        <v>novo onix LTZ 2014</v>
      </c>
      <c r="M2324">
        <f>WEEKNUM(A2324,2)</f>
        <v>35</v>
      </c>
    </row>
    <row r="2325" spans="1:13" x14ac:dyDescent="0.25">
      <c r="A2325" s="1">
        <v>41533</v>
      </c>
      <c r="B2325" s="40" t="s">
        <v>9</v>
      </c>
      <c r="C2325" s="40" t="s">
        <v>306</v>
      </c>
      <c r="D2325" s="40" t="s">
        <v>92</v>
      </c>
      <c r="E2325" s="40" t="s">
        <v>10</v>
      </c>
      <c r="F2325" s="40">
        <v>0.8</v>
      </c>
      <c r="G2325" s="40">
        <v>1</v>
      </c>
      <c r="H2325" s="40">
        <v>2</v>
      </c>
      <c r="I2325" s="40">
        <v>0.27</v>
      </c>
      <c r="L2325" s="40" t="str">
        <f>IF(LEFT(C2325,1)="[",MID(C2325,2,SEARCH("]",C2325)-2),IF(LEFT(C2325,1)="""",MID(C2325,2,SEARCH("""",C2325,2)-2),C2325))</f>
        <v>novo onix LTZ 2014</v>
      </c>
      <c r="M2325">
        <f>WEEKNUM(A2325,2)</f>
        <v>38</v>
      </c>
    </row>
    <row r="2326" spans="1:13" x14ac:dyDescent="0.25">
      <c r="A2326" s="1">
        <v>41540</v>
      </c>
      <c r="B2326" s="40" t="s">
        <v>9</v>
      </c>
      <c r="C2326" s="40" t="s">
        <v>306</v>
      </c>
      <c r="D2326" s="40" t="s">
        <v>92</v>
      </c>
      <c r="E2326" s="40" t="s">
        <v>10</v>
      </c>
      <c r="F2326" s="40">
        <v>0.8</v>
      </c>
      <c r="G2326" s="40">
        <v>0</v>
      </c>
      <c r="H2326" s="40">
        <v>1</v>
      </c>
      <c r="I2326" s="40">
        <v>0</v>
      </c>
      <c r="L2326" s="40" t="str">
        <f>IF(LEFT(C2326,1)="[",MID(C2326,2,SEARCH("]",C2326)-2),IF(LEFT(C2326,1)="""",MID(C2326,2,SEARCH("""",C2326,2)-2),C2326))</f>
        <v>novo onix LTZ 2014</v>
      </c>
      <c r="M2326">
        <f>WEEKNUM(A2326,2)</f>
        <v>39</v>
      </c>
    </row>
    <row r="2327" spans="1:13" x14ac:dyDescent="0.25">
      <c r="A2327" s="1">
        <v>41516</v>
      </c>
      <c r="B2327" s="40" t="s">
        <v>9</v>
      </c>
      <c r="C2327" s="40" t="s">
        <v>306</v>
      </c>
      <c r="D2327" s="40" t="s">
        <v>92</v>
      </c>
      <c r="E2327" s="40" t="s">
        <v>10</v>
      </c>
      <c r="F2327" s="40">
        <v>0.8</v>
      </c>
      <c r="G2327" s="40">
        <v>0</v>
      </c>
      <c r="H2327" s="40">
        <v>1</v>
      </c>
      <c r="I2327" s="40">
        <v>0</v>
      </c>
      <c r="L2327" s="40" t="str">
        <f>IF(LEFT(C2327,1)="[",MID(C2327,2,SEARCH("]",C2327)-2),IF(LEFT(C2327,1)="""",MID(C2327,2,SEARCH("""",C2327,2)-2),C2327))</f>
        <v>novo onix LTZ 2014</v>
      </c>
      <c r="M2327">
        <f>WEEKNUM(A2327,2)</f>
        <v>35</v>
      </c>
    </row>
    <row r="2328" spans="1:13" x14ac:dyDescent="0.25">
      <c r="A2328" s="1">
        <v>41546</v>
      </c>
      <c r="B2328" s="40" t="s">
        <v>9</v>
      </c>
      <c r="C2328" s="40" t="s">
        <v>306</v>
      </c>
      <c r="D2328" s="40" t="s">
        <v>92</v>
      </c>
      <c r="E2328" s="40" t="s">
        <v>10</v>
      </c>
      <c r="F2328" s="40">
        <v>0.8</v>
      </c>
      <c r="G2328" s="40">
        <v>0</v>
      </c>
      <c r="H2328" s="40">
        <v>1</v>
      </c>
      <c r="I2328" s="40">
        <v>0</v>
      </c>
      <c r="L2328" s="40" t="str">
        <f>IF(LEFT(C2328,1)="[",MID(C2328,2,SEARCH("]",C2328)-2),IF(LEFT(C2328,1)="""",MID(C2328,2,SEARCH("""",C2328,2)-2),C2328))</f>
        <v>novo onix LTZ 2014</v>
      </c>
      <c r="M2328">
        <f>WEEKNUM(A2328,2)</f>
        <v>39</v>
      </c>
    </row>
    <row r="2329" spans="1:13" x14ac:dyDescent="0.25">
      <c r="A2329" s="1">
        <v>41539</v>
      </c>
      <c r="B2329" s="40" t="s">
        <v>9</v>
      </c>
      <c r="C2329" s="40" t="s">
        <v>306</v>
      </c>
      <c r="D2329" s="40" t="s">
        <v>92</v>
      </c>
      <c r="E2329" s="40" t="s">
        <v>10</v>
      </c>
      <c r="F2329" s="40">
        <v>0.8</v>
      </c>
      <c r="G2329" s="40">
        <v>0</v>
      </c>
      <c r="H2329" s="40">
        <v>1</v>
      </c>
      <c r="I2329" s="40">
        <v>0</v>
      </c>
      <c r="L2329" s="40" t="str">
        <f>IF(LEFT(C2329,1)="[",MID(C2329,2,SEARCH("]",C2329)-2),IF(LEFT(C2329,1)="""",MID(C2329,2,SEARCH("""",C2329,2)-2),C2329))</f>
        <v>novo onix LTZ 2014</v>
      </c>
      <c r="M2329">
        <f>WEEKNUM(A2329,2)</f>
        <v>38</v>
      </c>
    </row>
    <row r="2330" spans="1:13" x14ac:dyDescent="0.25">
      <c r="A2330" s="1">
        <v>41523</v>
      </c>
      <c r="B2330" s="40" t="s">
        <v>9</v>
      </c>
      <c r="C2330" s="40" t="s">
        <v>306</v>
      </c>
      <c r="D2330" s="40" t="s">
        <v>92</v>
      </c>
      <c r="E2330" s="40" t="s">
        <v>10</v>
      </c>
      <c r="F2330" s="40">
        <v>0.8</v>
      </c>
      <c r="G2330" s="40">
        <v>1</v>
      </c>
      <c r="H2330" s="40">
        <v>1</v>
      </c>
      <c r="I2330" s="40">
        <v>0.17</v>
      </c>
      <c r="L2330" s="40" t="str">
        <f>IF(LEFT(C2330,1)="[",MID(C2330,2,SEARCH("]",C2330)-2),IF(LEFT(C2330,1)="""",MID(C2330,2,SEARCH("""",C2330,2)-2),C2330))</f>
        <v>novo onix LTZ 2014</v>
      </c>
      <c r="M2330">
        <f>WEEKNUM(A2330,2)</f>
        <v>36</v>
      </c>
    </row>
    <row r="2331" spans="1:13" x14ac:dyDescent="0.25">
      <c r="A2331" s="1">
        <v>41543</v>
      </c>
      <c r="B2331" s="40" t="s">
        <v>9</v>
      </c>
      <c r="C2331" s="40" t="s">
        <v>306</v>
      </c>
      <c r="D2331" s="40" t="s">
        <v>92</v>
      </c>
      <c r="E2331" s="40" t="s">
        <v>10</v>
      </c>
      <c r="F2331" s="40">
        <v>0.8</v>
      </c>
      <c r="G2331" s="40">
        <v>0</v>
      </c>
      <c r="H2331" s="40">
        <v>2</v>
      </c>
      <c r="I2331" s="40">
        <v>0</v>
      </c>
      <c r="L2331" s="40" t="str">
        <f>IF(LEFT(C2331,1)="[",MID(C2331,2,SEARCH("]",C2331)-2),IF(LEFT(C2331,1)="""",MID(C2331,2,SEARCH("""",C2331,2)-2),C2331))</f>
        <v>novo onix LTZ 2014</v>
      </c>
      <c r="M2331">
        <f>WEEKNUM(A2331,2)</f>
        <v>39</v>
      </c>
    </row>
    <row r="2332" spans="1:13" x14ac:dyDescent="0.25">
      <c r="A2332" s="1">
        <v>41521</v>
      </c>
      <c r="B2332" s="40" t="s">
        <v>9</v>
      </c>
      <c r="C2332" s="40" t="s">
        <v>306</v>
      </c>
      <c r="D2332" s="40" t="s">
        <v>92</v>
      </c>
      <c r="E2332" s="40" t="s">
        <v>10</v>
      </c>
      <c r="F2332" s="40">
        <v>0.8</v>
      </c>
      <c r="G2332" s="40">
        <v>1</v>
      </c>
      <c r="H2332" s="40">
        <v>1</v>
      </c>
      <c r="I2332" s="40">
        <v>0.03</v>
      </c>
      <c r="L2332" s="40" t="str">
        <f>IF(LEFT(C2332,1)="[",MID(C2332,2,SEARCH("]",C2332)-2),IF(LEFT(C2332,1)="""",MID(C2332,2,SEARCH("""",C2332,2)-2),C2332))</f>
        <v>novo onix LTZ 2014</v>
      </c>
      <c r="M2332">
        <f>WEEKNUM(A2332,2)</f>
        <v>36</v>
      </c>
    </row>
    <row r="2333" spans="1:13" x14ac:dyDescent="0.25">
      <c r="A2333" s="1">
        <v>41525</v>
      </c>
      <c r="B2333" s="40" t="s">
        <v>9</v>
      </c>
      <c r="C2333" s="40" t="s">
        <v>306</v>
      </c>
      <c r="D2333" s="40" t="s">
        <v>92</v>
      </c>
      <c r="E2333" s="40" t="s">
        <v>10</v>
      </c>
      <c r="F2333" s="40">
        <v>0.8</v>
      </c>
      <c r="G2333" s="40">
        <v>0</v>
      </c>
      <c r="H2333" s="40">
        <v>1</v>
      </c>
      <c r="I2333" s="40">
        <v>0</v>
      </c>
      <c r="L2333" s="40" t="str">
        <f>IF(LEFT(C2333,1)="[",MID(C2333,2,SEARCH("]",C2333)-2),IF(LEFT(C2333,1)="""",MID(C2333,2,SEARCH("""",C2333,2)-2),C2333))</f>
        <v>novo onix LTZ 2014</v>
      </c>
      <c r="M2333">
        <f>WEEKNUM(A2333,2)</f>
        <v>36</v>
      </c>
    </row>
    <row r="2334" spans="1:13" x14ac:dyDescent="0.25">
      <c r="A2334" s="1">
        <v>41528</v>
      </c>
      <c r="B2334" s="40" t="s">
        <v>9</v>
      </c>
      <c r="C2334" s="40" t="s">
        <v>306</v>
      </c>
      <c r="D2334" s="40" t="s">
        <v>92</v>
      </c>
      <c r="E2334" s="40" t="s">
        <v>10</v>
      </c>
      <c r="F2334" s="40">
        <v>0.8</v>
      </c>
      <c r="G2334" s="40">
        <v>0</v>
      </c>
      <c r="H2334" s="40">
        <v>1</v>
      </c>
      <c r="I2334" s="40">
        <v>0</v>
      </c>
      <c r="L2334" s="40" t="str">
        <f>IF(LEFT(C2334,1)="[",MID(C2334,2,SEARCH("]",C2334)-2),IF(LEFT(C2334,1)="""",MID(C2334,2,SEARCH("""",C2334,2)-2),C2334))</f>
        <v>novo onix LTZ 2014</v>
      </c>
      <c r="M2334">
        <f>WEEKNUM(A2334,2)</f>
        <v>37</v>
      </c>
    </row>
    <row r="2335" spans="1:13" x14ac:dyDescent="0.25">
      <c r="A2335" s="1">
        <v>41536</v>
      </c>
      <c r="B2335" s="40" t="s">
        <v>9</v>
      </c>
      <c r="C2335" s="40" t="s">
        <v>306</v>
      </c>
      <c r="D2335" s="40" t="s">
        <v>92</v>
      </c>
      <c r="E2335" s="40" t="s">
        <v>10</v>
      </c>
      <c r="F2335" s="40">
        <v>0.8</v>
      </c>
      <c r="G2335" s="40">
        <v>0</v>
      </c>
      <c r="H2335" s="40">
        <v>2</v>
      </c>
      <c r="I2335" s="40">
        <v>0</v>
      </c>
      <c r="L2335" s="40" t="str">
        <f>IF(LEFT(C2335,1)="[",MID(C2335,2,SEARCH("]",C2335)-2),IF(LEFT(C2335,1)="""",MID(C2335,2,SEARCH("""",C2335,2)-2),C2335))</f>
        <v>novo onix LTZ 2014</v>
      </c>
      <c r="M2335">
        <f>WEEKNUM(A2335,2)</f>
        <v>38</v>
      </c>
    </row>
    <row r="2336" spans="1:13" x14ac:dyDescent="0.25">
      <c r="A2336" s="1">
        <v>41545</v>
      </c>
      <c r="B2336" s="40" t="s">
        <v>9</v>
      </c>
      <c r="C2336" s="40" t="s">
        <v>306</v>
      </c>
      <c r="D2336" s="40" t="s">
        <v>92</v>
      </c>
      <c r="E2336" s="40" t="s">
        <v>10</v>
      </c>
      <c r="F2336" s="40">
        <v>0.8</v>
      </c>
      <c r="G2336" s="40">
        <v>1</v>
      </c>
      <c r="H2336" s="40">
        <v>2</v>
      </c>
      <c r="I2336" s="40">
        <v>0.61</v>
      </c>
      <c r="L2336" s="40" t="str">
        <f>IF(LEFT(C2336,1)="[",MID(C2336,2,SEARCH("]",C2336)-2),IF(LEFT(C2336,1)="""",MID(C2336,2,SEARCH("""",C2336,2)-2),C2336))</f>
        <v>novo onix LTZ 2014</v>
      </c>
      <c r="M2336">
        <f>WEEKNUM(A2336,2)</f>
        <v>39</v>
      </c>
    </row>
    <row r="2337" spans="1:13" x14ac:dyDescent="0.25">
      <c r="A2337" s="1">
        <v>41543</v>
      </c>
      <c r="B2337" s="40" t="s">
        <v>9</v>
      </c>
      <c r="C2337" s="40" t="s">
        <v>201</v>
      </c>
      <c r="D2337" s="40" t="s">
        <v>92</v>
      </c>
      <c r="E2337" s="40" t="s">
        <v>10</v>
      </c>
      <c r="F2337" s="40">
        <v>0.8</v>
      </c>
      <c r="G2337" s="40">
        <v>0</v>
      </c>
      <c r="H2337" s="40">
        <v>3</v>
      </c>
      <c r="I2337" s="40">
        <v>0</v>
      </c>
      <c r="L2337" s="40" t="str">
        <f>IF(LEFT(C2337,1)="[",MID(C2337,2,SEARCH("]",C2337)-2),IF(LEFT(C2337,1)="""",MID(C2337,2,SEARCH("""",C2337,2)-2),C2337))</f>
        <v>Novo Onix LTZ chevrolet</v>
      </c>
      <c r="M2337">
        <f>WEEKNUM(A2337,2)</f>
        <v>39</v>
      </c>
    </row>
    <row r="2338" spans="1:13" x14ac:dyDescent="0.25">
      <c r="A2338" s="1">
        <v>41514</v>
      </c>
      <c r="B2338" s="40" t="s">
        <v>9</v>
      </c>
      <c r="C2338" s="40" t="s">
        <v>201</v>
      </c>
      <c r="D2338" s="40" t="s">
        <v>92</v>
      </c>
      <c r="E2338" s="40" t="s">
        <v>10</v>
      </c>
      <c r="F2338" s="40">
        <v>0.8</v>
      </c>
      <c r="G2338" s="40">
        <v>0</v>
      </c>
      <c r="H2338" s="40">
        <v>2</v>
      </c>
      <c r="I2338" s="40">
        <v>0</v>
      </c>
      <c r="L2338" s="40" t="str">
        <f>IF(LEFT(C2338,1)="[",MID(C2338,2,SEARCH("]",C2338)-2),IF(LEFT(C2338,1)="""",MID(C2338,2,SEARCH("""",C2338,2)-2),C2338))</f>
        <v>Novo Onix LTZ chevrolet</v>
      </c>
      <c r="M2338">
        <f>WEEKNUM(A2338,2)</f>
        <v>35</v>
      </c>
    </row>
    <row r="2339" spans="1:13" x14ac:dyDescent="0.25">
      <c r="A2339" s="1">
        <v>41528</v>
      </c>
      <c r="B2339" s="40" t="s">
        <v>9</v>
      </c>
      <c r="C2339" s="40" t="s">
        <v>201</v>
      </c>
      <c r="D2339" s="40" t="s">
        <v>92</v>
      </c>
      <c r="E2339" s="40" t="s">
        <v>10</v>
      </c>
      <c r="F2339" s="40">
        <v>0.8</v>
      </c>
      <c r="G2339" s="40">
        <v>0</v>
      </c>
      <c r="H2339" s="40">
        <v>3</v>
      </c>
      <c r="I2339" s="40">
        <v>0</v>
      </c>
      <c r="L2339" s="40" t="str">
        <f>IF(LEFT(C2339,1)="[",MID(C2339,2,SEARCH("]",C2339)-2),IF(LEFT(C2339,1)="""",MID(C2339,2,SEARCH("""",C2339,2)-2),C2339))</f>
        <v>Novo Onix LTZ chevrolet</v>
      </c>
      <c r="M2339">
        <f>WEEKNUM(A2339,2)</f>
        <v>37</v>
      </c>
    </row>
    <row r="2340" spans="1:13" x14ac:dyDescent="0.25">
      <c r="A2340" s="1">
        <v>41540</v>
      </c>
      <c r="B2340" s="40" t="s">
        <v>9</v>
      </c>
      <c r="C2340" s="40" t="s">
        <v>201</v>
      </c>
      <c r="D2340" s="40" t="s">
        <v>92</v>
      </c>
      <c r="E2340" s="40" t="s">
        <v>10</v>
      </c>
      <c r="F2340" s="40">
        <v>0.8</v>
      </c>
      <c r="G2340" s="40">
        <v>0</v>
      </c>
      <c r="H2340" s="40">
        <v>1</v>
      </c>
      <c r="I2340" s="40">
        <v>0</v>
      </c>
      <c r="L2340" s="40" t="str">
        <f>IF(LEFT(C2340,1)="[",MID(C2340,2,SEARCH("]",C2340)-2),IF(LEFT(C2340,1)="""",MID(C2340,2,SEARCH("""",C2340,2)-2),C2340))</f>
        <v>Novo Onix LTZ chevrolet</v>
      </c>
      <c r="M2340">
        <f>WEEKNUM(A2340,2)</f>
        <v>39</v>
      </c>
    </row>
    <row r="2341" spans="1:13" x14ac:dyDescent="0.25">
      <c r="A2341" s="1">
        <v>41521</v>
      </c>
      <c r="B2341" s="40" t="s">
        <v>9</v>
      </c>
      <c r="C2341" s="40" t="s">
        <v>201</v>
      </c>
      <c r="D2341" s="40" t="s">
        <v>92</v>
      </c>
      <c r="E2341" s="40" t="s">
        <v>10</v>
      </c>
      <c r="F2341" s="40">
        <v>0.8</v>
      </c>
      <c r="G2341" s="40">
        <v>2</v>
      </c>
      <c r="H2341" s="40">
        <v>17</v>
      </c>
      <c r="I2341" s="40">
        <v>0.09</v>
      </c>
      <c r="L2341" s="40" t="str">
        <f>IF(LEFT(C2341,1)="[",MID(C2341,2,SEARCH("]",C2341)-2),IF(LEFT(C2341,1)="""",MID(C2341,2,SEARCH("""",C2341,2)-2),C2341))</f>
        <v>Novo Onix LTZ chevrolet</v>
      </c>
      <c r="M2341">
        <f>WEEKNUM(A2341,2)</f>
        <v>36</v>
      </c>
    </row>
    <row r="2342" spans="1:13" x14ac:dyDescent="0.25">
      <c r="A2342" s="1">
        <v>41531</v>
      </c>
      <c r="B2342" s="40" t="s">
        <v>9</v>
      </c>
      <c r="C2342" s="40" t="s">
        <v>201</v>
      </c>
      <c r="D2342" s="40" t="s">
        <v>92</v>
      </c>
      <c r="E2342" s="40" t="s">
        <v>10</v>
      </c>
      <c r="F2342" s="40">
        <v>0.8</v>
      </c>
      <c r="G2342" s="40">
        <v>0</v>
      </c>
      <c r="H2342" s="40">
        <v>7</v>
      </c>
      <c r="I2342" s="40">
        <v>0</v>
      </c>
      <c r="L2342" s="40" t="str">
        <f>IF(LEFT(C2342,1)="[",MID(C2342,2,SEARCH("]",C2342)-2),IF(LEFT(C2342,1)="""",MID(C2342,2,SEARCH("""",C2342,2)-2),C2342))</f>
        <v>Novo Onix LTZ chevrolet</v>
      </c>
      <c r="M2342">
        <f>WEEKNUM(A2342,2)</f>
        <v>37</v>
      </c>
    </row>
    <row r="2343" spans="1:13" x14ac:dyDescent="0.25">
      <c r="A2343" s="1">
        <v>41541</v>
      </c>
      <c r="B2343" s="40" t="s">
        <v>9</v>
      </c>
      <c r="C2343" s="40" t="s">
        <v>201</v>
      </c>
      <c r="D2343" s="40" t="s">
        <v>92</v>
      </c>
      <c r="E2343" s="40" t="s">
        <v>10</v>
      </c>
      <c r="F2343" s="40">
        <v>0.8</v>
      </c>
      <c r="G2343" s="40">
        <v>0</v>
      </c>
      <c r="H2343" s="40">
        <v>3</v>
      </c>
      <c r="I2343" s="40">
        <v>0</v>
      </c>
      <c r="L2343" s="40" t="str">
        <f>IF(LEFT(C2343,1)="[",MID(C2343,2,SEARCH("]",C2343)-2),IF(LEFT(C2343,1)="""",MID(C2343,2,SEARCH("""",C2343,2)-2),C2343))</f>
        <v>Novo Onix LTZ chevrolet</v>
      </c>
      <c r="M2343">
        <f>WEEKNUM(A2343,2)</f>
        <v>39</v>
      </c>
    </row>
    <row r="2344" spans="1:13" x14ac:dyDescent="0.25">
      <c r="A2344" s="1">
        <v>41533</v>
      </c>
      <c r="B2344" s="40" t="s">
        <v>9</v>
      </c>
      <c r="C2344" s="40" t="s">
        <v>201</v>
      </c>
      <c r="D2344" s="40" t="s">
        <v>92</v>
      </c>
      <c r="E2344" s="40" t="s">
        <v>10</v>
      </c>
      <c r="F2344" s="40">
        <v>0.8</v>
      </c>
      <c r="G2344" s="40">
        <v>1</v>
      </c>
      <c r="H2344" s="40">
        <v>6</v>
      </c>
      <c r="I2344" s="40">
        <v>0.15</v>
      </c>
      <c r="L2344" s="40" t="str">
        <f>IF(LEFT(C2344,1)="[",MID(C2344,2,SEARCH("]",C2344)-2),IF(LEFT(C2344,1)="""",MID(C2344,2,SEARCH("""",C2344,2)-2),C2344))</f>
        <v>Novo Onix LTZ chevrolet</v>
      </c>
      <c r="M2344">
        <f>WEEKNUM(A2344,2)</f>
        <v>38</v>
      </c>
    </row>
    <row r="2345" spans="1:13" x14ac:dyDescent="0.25">
      <c r="A2345" s="1">
        <v>41517</v>
      </c>
      <c r="B2345" s="40" t="s">
        <v>9</v>
      </c>
      <c r="C2345" s="40" t="s">
        <v>201</v>
      </c>
      <c r="D2345" s="40" t="s">
        <v>92</v>
      </c>
      <c r="E2345" s="40" t="s">
        <v>10</v>
      </c>
      <c r="F2345" s="40">
        <v>0.8</v>
      </c>
      <c r="G2345" s="40">
        <v>3</v>
      </c>
      <c r="H2345" s="40">
        <v>16</v>
      </c>
      <c r="I2345" s="40">
        <v>0.66</v>
      </c>
      <c r="L2345" s="40" t="str">
        <f>IF(LEFT(C2345,1)="[",MID(C2345,2,SEARCH("]",C2345)-2),IF(LEFT(C2345,1)="""",MID(C2345,2,SEARCH("""",C2345,2)-2),C2345))</f>
        <v>Novo Onix LTZ chevrolet</v>
      </c>
      <c r="M2345">
        <f>WEEKNUM(A2345,2)</f>
        <v>35</v>
      </c>
    </row>
    <row r="2346" spans="1:13" x14ac:dyDescent="0.25">
      <c r="A2346" s="1">
        <v>41529</v>
      </c>
      <c r="B2346" s="40" t="s">
        <v>9</v>
      </c>
      <c r="C2346" s="40" t="s">
        <v>201</v>
      </c>
      <c r="D2346" s="40" t="s">
        <v>92</v>
      </c>
      <c r="E2346" s="40" t="s">
        <v>10</v>
      </c>
      <c r="F2346" s="40">
        <v>0.8</v>
      </c>
      <c r="G2346" s="40">
        <v>0</v>
      </c>
      <c r="H2346" s="40">
        <v>4</v>
      </c>
      <c r="I2346" s="40">
        <v>0</v>
      </c>
      <c r="L2346" s="40" t="str">
        <f>IF(LEFT(C2346,1)="[",MID(C2346,2,SEARCH("]",C2346)-2),IF(LEFT(C2346,1)="""",MID(C2346,2,SEARCH("""",C2346,2)-2),C2346))</f>
        <v>Novo Onix LTZ chevrolet</v>
      </c>
      <c r="M2346">
        <f>WEEKNUM(A2346,2)</f>
        <v>37</v>
      </c>
    </row>
    <row r="2347" spans="1:13" x14ac:dyDescent="0.25">
      <c r="A2347" s="1">
        <v>41536</v>
      </c>
      <c r="B2347" s="40" t="s">
        <v>9</v>
      </c>
      <c r="C2347" s="40" t="s">
        <v>201</v>
      </c>
      <c r="D2347" s="40" t="s">
        <v>92</v>
      </c>
      <c r="E2347" s="40" t="s">
        <v>10</v>
      </c>
      <c r="F2347" s="40">
        <v>0.8</v>
      </c>
      <c r="G2347" s="40">
        <v>1</v>
      </c>
      <c r="H2347" s="40">
        <v>3</v>
      </c>
      <c r="I2347" s="40">
        <v>0.41</v>
      </c>
      <c r="L2347" s="40" t="str">
        <f>IF(LEFT(C2347,1)="[",MID(C2347,2,SEARCH("]",C2347)-2),IF(LEFT(C2347,1)="""",MID(C2347,2,SEARCH("""",C2347,2)-2),C2347))</f>
        <v>Novo Onix LTZ chevrolet</v>
      </c>
      <c r="M2347">
        <f>WEEKNUM(A2347,2)</f>
        <v>38</v>
      </c>
    </row>
    <row r="2348" spans="1:13" x14ac:dyDescent="0.25">
      <c r="A2348" s="1">
        <v>41524</v>
      </c>
      <c r="B2348" s="40" t="s">
        <v>9</v>
      </c>
      <c r="C2348" s="40" t="s">
        <v>201</v>
      </c>
      <c r="D2348" s="40" t="s">
        <v>92</v>
      </c>
      <c r="E2348" s="40" t="s">
        <v>10</v>
      </c>
      <c r="F2348" s="40">
        <v>0.8</v>
      </c>
      <c r="G2348" s="40">
        <v>0</v>
      </c>
      <c r="H2348" s="40">
        <v>1</v>
      </c>
      <c r="I2348" s="40">
        <v>0</v>
      </c>
      <c r="L2348" s="40" t="str">
        <f>IF(LEFT(C2348,1)="[",MID(C2348,2,SEARCH("]",C2348)-2),IF(LEFT(C2348,1)="""",MID(C2348,2,SEARCH("""",C2348,2)-2),C2348))</f>
        <v>Novo Onix LTZ chevrolet</v>
      </c>
      <c r="M2348">
        <f>WEEKNUM(A2348,2)</f>
        <v>36</v>
      </c>
    </row>
    <row r="2349" spans="1:13" x14ac:dyDescent="0.25">
      <c r="A2349" s="1">
        <v>41520</v>
      </c>
      <c r="B2349" s="40" t="s">
        <v>9</v>
      </c>
      <c r="C2349" s="40" t="s">
        <v>201</v>
      </c>
      <c r="D2349" s="40" t="s">
        <v>92</v>
      </c>
      <c r="E2349" s="40" t="s">
        <v>10</v>
      </c>
      <c r="F2349" s="40">
        <v>0.8</v>
      </c>
      <c r="G2349" s="40">
        <v>5</v>
      </c>
      <c r="H2349" s="40">
        <v>21</v>
      </c>
      <c r="I2349" s="40">
        <v>0.23</v>
      </c>
      <c r="L2349" s="40" t="str">
        <f>IF(LEFT(C2349,1)="[",MID(C2349,2,SEARCH("]",C2349)-2),IF(LEFT(C2349,1)="""",MID(C2349,2,SEARCH("""",C2349,2)-2),C2349))</f>
        <v>Novo Onix LTZ chevrolet</v>
      </c>
      <c r="M2349">
        <f>WEEKNUM(A2349,2)</f>
        <v>36</v>
      </c>
    </row>
    <row r="2350" spans="1:13" x14ac:dyDescent="0.25">
      <c r="A2350" s="1">
        <v>41522</v>
      </c>
      <c r="B2350" s="40" t="s">
        <v>9</v>
      </c>
      <c r="C2350" s="40" t="s">
        <v>201</v>
      </c>
      <c r="D2350" s="40" t="s">
        <v>92</v>
      </c>
      <c r="E2350" s="40" t="s">
        <v>10</v>
      </c>
      <c r="F2350" s="40">
        <v>0.8</v>
      </c>
      <c r="G2350" s="40">
        <v>1</v>
      </c>
      <c r="H2350" s="40">
        <v>13</v>
      </c>
      <c r="I2350" s="40">
        <v>0.06</v>
      </c>
      <c r="L2350" s="40" t="str">
        <f>IF(LEFT(C2350,1)="[",MID(C2350,2,SEARCH("]",C2350)-2),IF(LEFT(C2350,1)="""",MID(C2350,2,SEARCH("""",C2350,2)-2),C2350))</f>
        <v>Novo Onix LTZ chevrolet</v>
      </c>
      <c r="M2350">
        <f>WEEKNUM(A2350,2)</f>
        <v>36</v>
      </c>
    </row>
    <row r="2351" spans="1:13" x14ac:dyDescent="0.25">
      <c r="A2351" s="1">
        <v>41515</v>
      </c>
      <c r="B2351" s="40" t="s">
        <v>9</v>
      </c>
      <c r="C2351" s="40" t="s">
        <v>201</v>
      </c>
      <c r="D2351" s="40" t="s">
        <v>92</v>
      </c>
      <c r="E2351" s="40" t="s">
        <v>10</v>
      </c>
      <c r="F2351" s="40">
        <v>0.8</v>
      </c>
      <c r="G2351" s="40">
        <v>0</v>
      </c>
      <c r="H2351" s="40">
        <v>1</v>
      </c>
      <c r="I2351" s="40">
        <v>0</v>
      </c>
      <c r="L2351" s="40" t="str">
        <f>IF(LEFT(C2351,1)="[",MID(C2351,2,SEARCH("]",C2351)-2),IF(LEFT(C2351,1)="""",MID(C2351,2,SEARCH("""",C2351,2)-2),C2351))</f>
        <v>Novo Onix LTZ chevrolet</v>
      </c>
      <c r="M2351">
        <f>WEEKNUM(A2351,2)</f>
        <v>35</v>
      </c>
    </row>
    <row r="2352" spans="1:13" x14ac:dyDescent="0.25">
      <c r="A2352" s="1">
        <v>41526</v>
      </c>
      <c r="B2352" s="40" t="s">
        <v>9</v>
      </c>
      <c r="C2352" s="40" t="s">
        <v>201</v>
      </c>
      <c r="D2352" s="40" t="s">
        <v>92</v>
      </c>
      <c r="E2352" s="40" t="s">
        <v>10</v>
      </c>
      <c r="F2352" s="40">
        <v>0.8</v>
      </c>
      <c r="G2352" s="40">
        <v>1</v>
      </c>
      <c r="H2352" s="40">
        <v>12</v>
      </c>
      <c r="I2352" s="40">
        <v>0.06</v>
      </c>
      <c r="L2352" s="40" t="str">
        <f>IF(LEFT(C2352,1)="[",MID(C2352,2,SEARCH("]",C2352)-2),IF(LEFT(C2352,1)="""",MID(C2352,2,SEARCH("""",C2352,2)-2),C2352))</f>
        <v>Novo Onix LTZ chevrolet</v>
      </c>
      <c r="M2352">
        <f>WEEKNUM(A2352,2)</f>
        <v>37</v>
      </c>
    </row>
    <row r="2353" spans="1:13" x14ac:dyDescent="0.25">
      <c r="A2353" s="1">
        <v>41519</v>
      </c>
      <c r="B2353" s="40" t="s">
        <v>9</v>
      </c>
      <c r="C2353" s="40" t="s">
        <v>201</v>
      </c>
      <c r="D2353" s="40" t="s">
        <v>92</v>
      </c>
      <c r="E2353" s="40" t="s">
        <v>10</v>
      </c>
      <c r="F2353" s="40">
        <v>0.8</v>
      </c>
      <c r="G2353" s="40">
        <v>7</v>
      </c>
      <c r="H2353" s="40">
        <v>22</v>
      </c>
      <c r="I2353" s="40">
        <v>0.61</v>
      </c>
      <c r="L2353" s="40" t="str">
        <f>IF(LEFT(C2353,1)="[",MID(C2353,2,SEARCH("]",C2353)-2),IF(LEFT(C2353,1)="""",MID(C2353,2,SEARCH("""",C2353,2)-2),C2353))</f>
        <v>Novo Onix LTZ chevrolet</v>
      </c>
      <c r="M2353">
        <f>WEEKNUM(A2353,2)</f>
        <v>36</v>
      </c>
    </row>
    <row r="2354" spans="1:13" x14ac:dyDescent="0.25">
      <c r="A2354" s="1">
        <v>41523</v>
      </c>
      <c r="B2354" s="40" t="s">
        <v>9</v>
      </c>
      <c r="C2354" s="40" t="s">
        <v>201</v>
      </c>
      <c r="D2354" s="40" t="s">
        <v>92</v>
      </c>
      <c r="E2354" s="40" t="s">
        <v>10</v>
      </c>
      <c r="F2354" s="40">
        <v>0.8</v>
      </c>
      <c r="G2354" s="40">
        <v>1</v>
      </c>
      <c r="H2354" s="40">
        <v>12</v>
      </c>
      <c r="I2354" s="40">
        <v>0.03</v>
      </c>
      <c r="L2354" s="40" t="str">
        <f>IF(LEFT(C2354,1)="[",MID(C2354,2,SEARCH("]",C2354)-2),IF(LEFT(C2354,1)="""",MID(C2354,2,SEARCH("""",C2354,2)-2),C2354))</f>
        <v>Novo Onix LTZ chevrolet</v>
      </c>
      <c r="M2354">
        <f>WEEKNUM(A2354,2)</f>
        <v>36</v>
      </c>
    </row>
    <row r="2355" spans="1:13" x14ac:dyDescent="0.25">
      <c r="A2355" s="1">
        <v>41516</v>
      </c>
      <c r="B2355" s="40" t="s">
        <v>9</v>
      </c>
      <c r="C2355" s="40" t="s">
        <v>201</v>
      </c>
      <c r="D2355" s="40" t="s">
        <v>92</v>
      </c>
      <c r="E2355" s="40" t="s">
        <v>10</v>
      </c>
      <c r="F2355" s="40">
        <v>0.8</v>
      </c>
      <c r="G2355" s="40">
        <v>3</v>
      </c>
      <c r="H2355" s="40">
        <v>11</v>
      </c>
      <c r="I2355" s="40">
        <v>1.1599999999999999</v>
      </c>
      <c r="L2355" s="40" t="str">
        <f>IF(LEFT(C2355,1)="[",MID(C2355,2,SEARCH("]",C2355)-2),IF(LEFT(C2355,1)="""",MID(C2355,2,SEARCH("""",C2355,2)-2),C2355))</f>
        <v>Novo Onix LTZ chevrolet</v>
      </c>
      <c r="M2355">
        <f>WEEKNUM(A2355,2)</f>
        <v>35</v>
      </c>
    </row>
    <row r="2356" spans="1:13" x14ac:dyDescent="0.25">
      <c r="A2356" s="1">
        <v>41518</v>
      </c>
      <c r="B2356" s="40" t="s">
        <v>9</v>
      </c>
      <c r="C2356" s="40" t="s">
        <v>201</v>
      </c>
      <c r="D2356" s="40" t="s">
        <v>92</v>
      </c>
      <c r="E2356" s="40" t="s">
        <v>10</v>
      </c>
      <c r="F2356" s="40">
        <v>0.8</v>
      </c>
      <c r="G2356" s="40">
        <v>2</v>
      </c>
      <c r="H2356" s="40">
        <v>12</v>
      </c>
      <c r="I2356" s="40">
        <v>0.75</v>
      </c>
      <c r="L2356" s="40" t="str">
        <f>IF(LEFT(C2356,1)="[",MID(C2356,2,SEARCH("]",C2356)-2),IF(LEFT(C2356,1)="""",MID(C2356,2,SEARCH("""",C2356,2)-2),C2356))</f>
        <v>Novo Onix LTZ chevrolet</v>
      </c>
      <c r="M2356">
        <f>WEEKNUM(A2356,2)</f>
        <v>35</v>
      </c>
    </row>
    <row r="2357" spans="1:13" x14ac:dyDescent="0.25">
      <c r="A2357" s="1">
        <v>41532</v>
      </c>
      <c r="B2357" s="40" t="s">
        <v>9</v>
      </c>
      <c r="C2357" s="40" t="s">
        <v>201</v>
      </c>
      <c r="D2357" s="40" t="s">
        <v>92</v>
      </c>
      <c r="E2357" s="40" t="s">
        <v>10</v>
      </c>
      <c r="F2357" s="40">
        <v>0.8</v>
      </c>
      <c r="G2357" s="40">
        <v>0</v>
      </c>
      <c r="H2357" s="40">
        <v>3</v>
      </c>
      <c r="I2357" s="40">
        <v>0</v>
      </c>
      <c r="L2357" s="40" t="str">
        <f>IF(LEFT(C2357,1)="[",MID(C2357,2,SEARCH("]",C2357)-2),IF(LEFT(C2357,1)="""",MID(C2357,2,SEARCH("""",C2357,2)-2),C2357))</f>
        <v>Novo Onix LTZ chevrolet</v>
      </c>
      <c r="M2357">
        <f>WEEKNUM(A2357,2)</f>
        <v>37</v>
      </c>
    </row>
    <row r="2358" spans="1:13" x14ac:dyDescent="0.25">
      <c r="A2358" s="1">
        <v>41527</v>
      </c>
      <c r="B2358" s="40" t="s">
        <v>9</v>
      </c>
      <c r="C2358" s="40" t="s">
        <v>201</v>
      </c>
      <c r="D2358" s="40" t="s">
        <v>92</v>
      </c>
      <c r="E2358" s="40" t="s">
        <v>10</v>
      </c>
      <c r="F2358" s="40">
        <v>0.8</v>
      </c>
      <c r="G2358" s="40">
        <v>0</v>
      </c>
      <c r="H2358" s="40">
        <v>6</v>
      </c>
      <c r="I2358" s="40">
        <v>0</v>
      </c>
      <c r="L2358" s="40" t="str">
        <f>IF(LEFT(C2358,1)="[",MID(C2358,2,SEARCH("]",C2358)-2),IF(LEFT(C2358,1)="""",MID(C2358,2,SEARCH("""",C2358,2)-2),C2358))</f>
        <v>Novo Onix LTZ chevrolet</v>
      </c>
      <c r="M2358">
        <f>WEEKNUM(A2358,2)</f>
        <v>37</v>
      </c>
    </row>
    <row r="2359" spans="1:13" x14ac:dyDescent="0.25">
      <c r="A2359" s="1">
        <v>41534</v>
      </c>
      <c r="B2359" s="40" t="s">
        <v>9</v>
      </c>
      <c r="C2359" s="40" t="s">
        <v>201</v>
      </c>
      <c r="D2359" s="40" t="s">
        <v>92</v>
      </c>
      <c r="E2359" s="40" t="s">
        <v>10</v>
      </c>
      <c r="F2359" s="40">
        <v>0.8</v>
      </c>
      <c r="G2359" s="40">
        <v>0</v>
      </c>
      <c r="H2359" s="40">
        <v>4</v>
      </c>
      <c r="I2359" s="40">
        <v>0</v>
      </c>
      <c r="L2359" s="40" t="str">
        <f>IF(LEFT(C2359,1)="[",MID(C2359,2,SEARCH("]",C2359)-2),IF(LEFT(C2359,1)="""",MID(C2359,2,SEARCH("""",C2359,2)-2),C2359))</f>
        <v>Novo Onix LTZ chevrolet</v>
      </c>
      <c r="M2359">
        <f>WEEKNUM(A2359,2)</f>
        <v>38</v>
      </c>
    </row>
    <row r="2360" spans="1:13" x14ac:dyDescent="0.25">
      <c r="A2360" s="1">
        <v>41530</v>
      </c>
      <c r="B2360" s="40" t="s">
        <v>9</v>
      </c>
      <c r="C2360" s="40" t="s">
        <v>201</v>
      </c>
      <c r="D2360" s="40" t="s">
        <v>92</v>
      </c>
      <c r="E2360" s="40" t="s">
        <v>10</v>
      </c>
      <c r="F2360" s="40">
        <v>0.8</v>
      </c>
      <c r="G2360" s="40">
        <v>1</v>
      </c>
      <c r="H2360" s="40">
        <v>5</v>
      </c>
      <c r="I2360" s="40">
        <v>0.36</v>
      </c>
      <c r="L2360" s="40" t="str">
        <f>IF(LEFT(C2360,1)="[",MID(C2360,2,SEARCH("]",C2360)-2),IF(LEFT(C2360,1)="""",MID(C2360,2,SEARCH("""",C2360,2)-2),C2360))</f>
        <v>Novo Onix LTZ chevrolet</v>
      </c>
      <c r="M2360">
        <f>WEEKNUM(A2360,2)</f>
        <v>37</v>
      </c>
    </row>
    <row r="2361" spans="1:13" x14ac:dyDescent="0.25">
      <c r="A2361" s="1">
        <v>41525</v>
      </c>
      <c r="B2361" s="40" t="s">
        <v>9</v>
      </c>
      <c r="C2361" s="40" t="s">
        <v>201</v>
      </c>
      <c r="D2361" s="40" t="s">
        <v>92</v>
      </c>
      <c r="E2361" s="40" t="s">
        <v>10</v>
      </c>
      <c r="F2361" s="40">
        <v>0.8</v>
      </c>
      <c r="G2361" s="40">
        <v>5</v>
      </c>
      <c r="H2361" s="40">
        <v>40</v>
      </c>
      <c r="I2361" s="40">
        <v>0.51</v>
      </c>
      <c r="L2361" s="40" t="str">
        <f>IF(LEFT(C2361,1)="[",MID(C2361,2,SEARCH("]",C2361)-2),IF(LEFT(C2361,1)="""",MID(C2361,2,SEARCH("""",C2361,2)-2),C2361))</f>
        <v>Novo Onix LTZ chevrolet</v>
      </c>
      <c r="M2361">
        <f>WEEKNUM(A2361,2)</f>
        <v>36</v>
      </c>
    </row>
    <row r="2362" spans="1:13" x14ac:dyDescent="0.25">
      <c r="A2362" s="1">
        <v>41536</v>
      </c>
      <c r="B2362" s="40" t="s">
        <v>9</v>
      </c>
      <c r="C2362" s="40" t="s">
        <v>165</v>
      </c>
      <c r="D2362" s="40" t="s">
        <v>90</v>
      </c>
      <c r="E2362" s="40" t="s">
        <v>10</v>
      </c>
      <c r="F2362" s="40">
        <v>0.8</v>
      </c>
      <c r="G2362" s="40">
        <v>1</v>
      </c>
      <c r="H2362" s="40">
        <v>3</v>
      </c>
      <c r="I2362" s="40">
        <v>0.03</v>
      </c>
      <c r="L2362" s="40" t="str">
        <f>IF(LEFT(C2362,1)="[",MID(C2362,2,SEARCH("]",C2362)-2),IF(LEFT(C2362,1)="""",MID(C2362,2,SEARCH("""",C2362,2)-2),C2362))</f>
        <v>Novo Onix LTZ preço</v>
      </c>
      <c r="M2362">
        <f>WEEKNUM(A2362,2)</f>
        <v>38</v>
      </c>
    </row>
    <row r="2363" spans="1:13" x14ac:dyDescent="0.25">
      <c r="A2363" s="1">
        <v>41514</v>
      </c>
      <c r="B2363" s="40" t="s">
        <v>9</v>
      </c>
      <c r="C2363" s="40" t="s">
        <v>165</v>
      </c>
      <c r="D2363" s="40" t="s">
        <v>90</v>
      </c>
      <c r="E2363" s="40" t="s">
        <v>10</v>
      </c>
      <c r="F2363" s="40">
        <v>0.8</v>
      </c>
      <c r="G2363" s="40">
        <v>0</v>
      </c>
      <c r="H2363" s="40">
        <v>1</v>
      </c>
      <c r="I2363" s="40">
        <v>0</v>
      </c>
      <c r="L2363" s="40" t="str">
        <f>IF(LEFT(C2363,1)="[",MID(C2363,2,SEARCH("]",C2363)-2),IF(LEFT(C2363,1)="""",MID(C2363,2,SEARCH("""",C2363,2)-2),C2363))</f>
        <v>Novo Onix LTZ preço</v>
      </c>
      <c r="M2363">
        <f>WEEKNUM(A2363,2)</f>
        <v>35</v>
      </c>
    </row>
    <row r="2364" spans="1:13" x14ac:dyDescent="0.25">
      <c r="A2364" s="1">
        <v>41524</v>
      </c>
      <c r="B2364" s="40" t="s">
        <v>9</v>
      </c>
      <c r="C2364" s="40" t="s">
        <v>165</v>
      </c>
      <c r="D2364" s="40" t="s">
        <v>90</v>
      </c>
      <c r="E2364" s="40" t="s">
        <v>10</v>
      </c>
      <c r="F2364" s="40">
        <v>0.8</v>
      </c>
      <c r="G2364" s="40">
        <v>1</v>
      </c>
      <c r="H2364" s="40">
        <v>1</v>
      </c>
      <c r="I2364" s="40">
        <v>0.56999999999999995</v>
      </c>
      <c r="L2364" s="40" t="str">
        <f>IF(LEFT(C2364,1)="[",MID(C2364,2,SEARCH("]",C2364)-2),IF(LEFT(C2364,1)="""",MID(C2364,2,SEARCH("""",C2364,2)-2),C2364))</f>
        <v>Novo Onix LTZ preço</v>
      </c>
      <c r="M2364">
        <f>WEEKNUM(A2364,2)</f>
        <v>36</v>
      </c>
    </row>
    <row r="2365" spans="1:13" x14ac:dyDescent="0.25">
      <c r="A2365" s="1">
        <v>41532</v>
      </c>
      <c r="B2365" s="40" t="s">
        <v>9</v>
      </c>
      <c r="C2365" s="40" t="s">
        <v>165</v>
      </c>
      <c r="D2365" s="40" t="s">
        <v>90</v>
      </c>
      <c r="E2365" s="40" t="s">
        <v>10</v>
      </c>
      <c r="F2365" s="40">
        <v>0.8</v>
      </c>
      <c r="G2365" s="40">
        <v>0</v>
      </c>
      <c r="H2365" s="40">
        <v>1</v>
      </c>
      <c r="I2365" s="40">
        <v>0</v>
      </c>
      <c r="L2365" s="40" t="str">
        <f>IF(LEFT(C2365,1)="[",MID(C2365,2,SEARCH("]",C2365)-2),IF(LEFT(C2365,1)="""",MID(C2365,2,SEARCH("""",C2365,2)-2),C2365))</f>
        <v>Novo Onix LTZ preço</v>
      </c>
      <c r="M2365">
        <f>WEEKNUM(A2365,2)</f>
        <v>37</v>
      </c>
    </row>
    <row r="2366" spans="1:13" x14ac:dyDescent="0.25">
      <c r="A2366" s="1">
        <v>41543</v>
      </c>
      <c r="B2366" s="40" t="s">
        <v>9</v>
      </c>
      <c r="C2366" s="40" t="s">
        <v>165</v>
      </c>
      <c r="D2366" s="40" t="s">
        <v>90</v>
      </c>
      <c r="E2366" s="40" t="s">
        <v>10</v>
      </c>
      <c r="F2366" s="40">
        <v>0.8</v>
      </c>
      <c r="G2366" s="40">
        <v>0</v>
      </c>
      <c r="H2366" s="40">
        <v>1</v>
      </c>
      <c r="I2366" s="40">
        <v>0</v>
      </c>
      <c r="L2366" s="40" t="str">
        <f>IF(LEFT(C2366,1)="[",MID(C2366,2,SEARCH("]",C2366)-2),IF(LEFT(C2366,1)="""",MID(C2366,2,SEARCH("""",C2366,2)-2),C2366))</f>
        <v>Novo Onix LTZ preço</v>
      </c>
      <c r="M2366">
        <f>WEEKNUM(A2366,2)</f>
        <v>39</v>
      </c>
    </row>
    <row r="2367" spans="1:13" x14ac:dyDescent="0.25">
      <c r="A2367" s="1">
        <v>41527</v>
      </c>
      <c r="B2367" s="40" t="s">
        <v>9</v>
      </c>
      <c r="C2367" s="40" t="s">
        <v>165</v>
      </c>
      <c r="D2367" s="40" t="s">
        <v>90</v>
      </c>
      <c r="E2367" s="40" t="s">
        <v>10</v>
      </c>
      <c r="F2367" s="40">
        <v>0.8</v>
      </c>
      <c r="G2367" s="40">
        <v>0</v>
      </c>
      <c r="H2367" s="40">
        <v>1</v>
      </c>
      <c r="I2367" s="40">
        <v>0</v>
      </c>
      <c r="L2367" s="40" t="str">
        <f>IF(LEFT(C2367,1)="[",MID(C2367,2,SEARCH("]",C2367)-2),IF(LEFT(C2367,1)="""",MID(C2367,2,SEARCH("""",C2367,2)-2),C2367))</f>
        <v>Novo Onix LTZ preço</v>
      </c>
      <c r="M2367">
        <f>WEEKNUM(A2367,2)</f>
        <v>37</v>
      </c>
    </row>
    <row r="2368" spans="1:13" x14ac:dyDescent="0.25">
      <c r="A2368" s="1">
        <v>41523</v>
      </c>
      <c r="B2368" s="40" t="s">
        <v>9</v>
      </c>
      <c r="C2368" s="40" t="s">
        <v>165</v>
      </c>
      <c r="D2368" s="40" t="s">
        <v>90</v>
      </c>
      <c r="E2368" s="40" t="s">
        <v>10</v>
      </c>
      <c r="F2368" s="40">
        <v>0.8</v>
      </c>
      <c r="G2368" s="40">
        <v>0</v>
      </c>
      <c r="H2368" s="40">
        <v>1</v>
      </c>
      <c r="I2368" s="40">
        <v>0</v>
      </c>
      <c r="L2368" s="40" t="str">
        <f>IF(LEFT(C2368,1)="[",MID(C2368,2,SEARCH("]",C2368)-2),IF(LEFT(C2368,1)="""",MID(C2368,2,SEARCH("""",C2368,2)-2),C2368))</f>
        <v>Novo Onix LTZ preço</v>
      </c>
      <c r="M2368">
        <f>WEEKNUM(A2368,2)</f>
        <v>36</v>
      </c>
    </row>
    <row r="2369" spans="1:13" x14ac:dyDescent="0.25">
      <c r="A2369" s="1">
        <v>41537</v>
      </c>
      <c r="B2369" s="40" t="s">
        <v>9</v>
      </c>
      <c r="C2369" s="40" t="s">
        <v>165</v>
      </c>
      <c r="D2369" s="40" t="s">
        <v>90</v>
      </c>
      <c r="E2369" s="40" t="s">
        <v>10</v>
      </c>
      <c r="F2369" s="40">
        <v>0.8</v>
      </c>
      <c r="G2369" s="40">
        <v>0</v>
      </c>
      <c r="H2369" s="40">
        <v>1</v>
      </c>
      <c r="I2369" s="40">
        <v>0</v>
      </c>
      <c r="L2369" s="40" t="str">
        <f>IF(LEFT(C2369,1)="[",MID(C2369,2,SEARCH("]",C2369)-2),IF(LEFT(C2369,1)="""",MID(C2369,2,SEARCH("""",C2369,2)-2),C2369))</f>
        <v>Novo Onix LTZ preço</v>
      </c>
      <c r="M2369">
        <f>WEEKNUM(A2369,2)</f>
        <v>38</v>
      </c>
    </row>
    <row r="2370" spans="1:13" x14ac:dyDescent="0.25">
      <c r="A2370" s="1">
        <v>41516</v>
      </c>
      <c r="B2370" s="40" t="s">
        <v>9</v>
      </c>
      <c r="C2370" s="40" t="s">
        <v>165</v>
      </c>
      <c r="D2370" s="40" t="s">
        <v>90</v>
      </c>
      <c r="E2370" s="40" t="s">
        <v>10</v>
      </c>
      <c r="F2370" s="40">
        <v>0.8</v>
      </c>
      <c r="G2370" s="40">
        <v>0</v>
      </c>
      <c r="H2370" s="40">
        <v>1</v>
      </c>
      <c r="I2370" s="40">
        <v>0</v>
      </c>
      <c r="L2370" s="40" t="str">
        <f>IF(LEFT(C2370,1)="[",MID(C2370,2,SEARCH("]",C2370)-2),IF(LEFT(C2370,1)="""",MID(C2370,2,SEARCH("""",C2370,2)-2),C2370))</f>
        <v>Novo Onix LTZ preço</v>
      </c>
      <c r="M2370">
        <f>WEEKNUM(A2370,2)</f>
        <v>35</v>
      </c>
    </row>
    <row r="2371" spans="1:13" x14ac:dyDescent="0.25">
      <c r="A2371" s="1">
        <v>41518</v>
      </c>
      <c r="B2371" s="40" t="s">
        <v>9</v>
      </c>
      <c r="C2371" s="40" t="s">
        <v>165</v>
      </c>
      <c r="D2371" s="40" t="s">
        <v>90</v>
      </c>
      <c r="E2371" s="40" t="s">
        <v>10</v>
      </c>
      <c r="F2371" s="40">
        <v>0.8</v>
      </c>
      <c r="G2371" s="40">
        <v>0</v>
      </c>
      <c r="H2371" s="40">
        <v>2</v>
      </c>
      <c r="I2371" s="40">
        <v>0</v>
      </c>
      <c r="L2371" s="40" t="str">
        <f>IF(LEFT(C2371,1)="[",MID(C2371,2,SEARCH("]",C2371)-2),IF(LEFT(C2371,1)="""",MID(C2371,2,SEARCH("""",C2371,2)-2),C2371))</f>
        <v>Novo Onix LTZ preço</v>
      </c>
      <c r="M2371">
        <f>WEEKNUM(A2371,2)</f>
        <v>35</v>
      </c>
    </row>
    <row r="2372" spans="1:13" x14ac:dyDescent="0.25">
      <c r="A2372" s="1">
        <v>41533</v>
      </c>
      <c r="B2372" s="40" t="s">
        <v>9</v>
      </c>
      <c r="C2372" s="40" t="s">
        <v>165</v>
      </c>
      <c r="D2372" s="40" t="s">
        <v>90</v>
      </c>
      <c r="E2372" s="40" t="s">
        <v>10</v>
      </c>
      <c r="F2372" s="40">
        <v>0.8</v>
      </c>
      <c r="G2372" s="40">
        <v>0</v>
      </c>
      <c r="H2372" s="40">
        <v>1</v>
      </c>
      <c r="I2372" s="40">
        <v>0</v>
      </c>
      <c r="L2372" s="40" t="str">
        <f>IF(LEFT(C2372,1)="[",MID(C2372,2,SEARCH("]",C2372)-2),IF(LEFT(C2372,1)="""",MID(C2372,2,SEARCH("""",C2372,2)-2),C2372))</f>
        <v>Novo Onix LTZ preço</v>
      </c>
      <c r="M2372">
        <f>WEEKNUM(A2372,2)</f>
        <v>38</v>
      </c>
    </row>
    <row r="2373" spans="1:13" x14ac:dyDescent="0.25">
      <c r="A2373" s="1">
        <v>41531</v>
      </c>
      <c r="B2373" s="40" t="s">
        <v>9</v>
      </c>
      <c r="C2373" s="40" t="s">
        <v>165</v>
      </c>
      <c r="D2373" s="40" t="s">
        <v>90</v>
      </c>
      <c r="E2373" s="40" t="s">
        <v>10</v>
      </c>
      <c r="F2373" s="40">
        <v>0.8</v>
      </c>
      <c r="G2373" s="40">
        <v>0</v>
      </c>
      <c r="H2373" s="40">
        <v>1</v>
      </c>
      <c r="I2373" s="40">
        <v>0</v>
      </c>
      <c r="L2373" s="40" t="str">
        <f>IF(LEFT(C2373,1)="[",MID(C2373,2,SEARCH("]",C2373)-2),IF(LEFT(C2373,1)="""",MID(C2373,2,SEARCH("""",C2373,2)-2),C2373))</f>
        <v>Novo Onix LTZ preço</v>
      </c>
      <c r="M2373">
        <f>WEEKNUM(A2373,2)</f>
        <v>37</v>
      </c>
    </row>
    <row r="2374" spans="1:13" x14ac:dyDescent="0.25">
      <c r="A2374" s="1">
        <v>41521</v>
      </c>
      <c r="B2374" s="40" t="s">
        <v>9</v>
      </c>
      <c r="C2374" s="40" t="s">
        <v>165</v>
      </c>
      <c r="D2374" s="40" t="s">
        <v>90</v>
      </c>
      <c r="E2374" s="40" t="s">
        <v>10</v>
      </c>
      <c r="F2374" s="40">
        <v>0.8</v>
      </c>
      <c r="G2374" s="40">
        <v>0</v>
      </c>
      <c r="H2374" s="40">
        <v>1</v>
      </c>
      <c r="I2374" s="40">
        <v>0</v>
      </c>
      <c r="L2374" s="40" t="str">
        <f>IF(LEFT(C2374,1)="[",MID(C2374,2,SEARCH("]",C2374)-2),IF(LEFT(C2374,1)="""",MID(C2374,2,SEARCH("""",C2374,2)-2),C2374))</f>
        <v>Novo Onix LTZ preço</v>
      </c>
      <c r="M2374">
        <f>WEEKNUM(A2374,2)</f>
        <v>36</v>
      </c>
    </row>
    <row r="2375" spans="1:13" x14ac:dyDescent="0.25">
      <c r="A2375" s="1">
        <v>41519</v>
      </c>
      <c r="B2375" s="40" t="s">
        <v>9</v>
      </c>
      <c r="C2375" s="40" t="s">
        <v>165</v>
      </c>
      <c r="D2375" s="40" t="s">
        <v>90</v>
      </c>
      <c r="E2375" s="40" t="s">
        <v>10</v>
      </c>
      <c r="F2375" s="40">
        <v>0.8</v>
      </c>
      <c r="G2375" s="40">
        <v>0</v>
      </c>
      <c r="H2375" s="40">
        <v>1</v>
      </c>
      <c r="I2375" s="40">
        <v>0</v>
      </c>
      <c r="L2375" s="40" t="str">
        <f>IF(LEFT(C2375,1)="[",MID(C2375,2,SEARCH("]",C2375)-2),IF(LEFT(C2375,1)="""",MID(C2375,2,SEARCH("""",C2375,2)-2),C2375))</f>
        <v>Novo Onix LTZ preço</v>
      </c>
      <c r="M2375">
        <f>WEEKNUM(A2375,2)</f>
        <v>36</v>
      </c>
    </row>
    <row r="2376" spans="1:13" x14ac:dyDescent="0.25">
      <c r="A2376" s="1">
        <v>41517</v>
      </c>
      <c r="B2376" s="40" t="s">
        <v>9</v>
      </c>
      <c r="C2376" s="40" t="s">
        <v>165</v>
      </c>
      <c r="D2376" s="40" t="s">
        <v>90</v>
      </c>
      <c r="E2376" s="40" t="s">
        <v>10</v>
      </c>
      <c r="F2376" s="40">
        <v>0.8</v>
      </c>
      <c r="G2376" s="40">
        <v>0</v>
      </c>
      <c r="H2376" s="40">
        <v>2</v>
      </c>
      <c r="I2376" s="40">
        <v>0</v>
      </c>
      <c r="L2376" s="40" t="str">
        <f>IF(LEFT(C2376,1)="[",MID(C2376,2,SEARCH("]",C2376)-2),IF(LEFT(C2376,1)="""",MID(C2376,2,SEARCH("""",C2376,2)-2),C2376))</f>
        <v>Novo Onix LTZ preço</v>
      </c>
      <c r="M2376">
        <f>WEEKNUM(A2376,2)</f>
        <v>35</v>
      </c>
    </row>
    <row r="2377" spans="1:13" x14ac:dyDescent="0.25">
      <c r="A2377" s="1">
        <v>41545</v>
      </c>
      <c r="B2377" s="40" t="s">
        <v>9</v>
      </c>
      <c r="C2377" s="40" t="s">
        <v>165</v>
      </c>
      <c r="D2377" s="40" t="s">
        <v>90</v>
      </c>
      <c r="E2377" s="40" t="s">
        <v>10</v>
      </c>
      <c r="F2377" s="40">
        <v>0.8</v>
      </c>
      <c r="G2377" s="40">
        <v>0</v>
      </c>
      <c r="H2377" s="40">
        <v>1</v>
      </c>
      <c r="I2377" s="40">
        <v>0</v>
      </c>
      <c r="L2377" s="40" t="str">
        <f>IF(LEFT(C2377,1)="[",MID(C2377,2,SEARCH("]",C2377)-2),IF(LEFT(C2377,1)="""",MID(C2377,2,SEARCH("""",C2377,2)-2),C2377))</f>
        <v>Novo Onix LTZ preço</v>
      </c>
      <c r="M2377">
        <f>WEEKNUM(A2377,2)</f>
        <v>39</v>
      </c>
    </row>
    <row r="2378" spans="1:13" x14ac:dyDescent="0.25">
      <c r="A2378" s="1">
        <v>41520</v>
      </c>
      <c r="B2378" s="40" t="s">
        <v>9</v>
      </c>
      <c r="C2378" s="40" t="s">
        <v>165</v>
      </c>
      <c r="D2378" s="40" t="s">
        <v>90</v>
      </c>
      <c r="E2378" s="40" t="s">
        <v>10</v>
      </c>
      <c r="F2378" s="40">
        <v>0.8</v>
      </c>
      <c r="G2378" s="40">
        <v>1</v>
      </c>
      <c r="H2378" s="40">
        <v>2</v>
      </c>
      <c r="I2378" s="40">
        <v>0.11</v>
      </c>
      <c r="L2378" s="40" t="str">
        <f>IF(LEFT(C2378,1)="[",MID(C2378,2,SEARCH("]",C2378)-2),IF(LEFT(C2378,1)="""",MID(C2378,2,SEARCH("""",C2378,2)-2),C2378))</f>
        <v>Novo Onix LTZ preço</v>
      </c>
      <c r="M2378">
        <f>WEEKNUM(A2378,2)</f>
        <v>36</v>
      </c>
    </row>
    <row r="2379" spans="1:13" x14ac:dyDescent="0.25">
      <c r="A2379" s="1">
        <v>41539</v>
      </c>
      <c r="B2379" s="40" t="s">
        <v>9</v>
      </c>
      <c r="C2379" s="40" t="s">
        <v>485</v>
      </c>
      <c r="D2379" s="40" t="s">
        <v>90</v>
      </c>
      <c r="E2379" s="40" t="s">
        <v>75</v>
      </c>
      <c r="F2379" s="40">
        <v>0.8</v>
      </c>
      <c r="G2379" s="40">
        <v>0</v>
      </c>
      <c r="H2379" s="40">
        <v>1</v>
      </c>
      <c r="I2379" s="40">
        <v>0</v>
      </c>
      <c r="L2379" s="40" t="str">
        <f>IF(LEFT(C2379,1)="[",MID(C2379,2,SEARCH("]",C2379)-2),IF(LEFT(C2379,1)="""",MID(C2379,2,SEARCH("""",C2379,2)-2),C2379))</f>
        <v>Novo Onix LTZ valor</v>
      </c>
      <c r="M2379">
        <f>WEEKNUM(A2379,2)</f>
        <v>38</v>
      </c>
    </row>
    <row r="2380" spans="1:13" x14ac:dyDescent="0.25">
      <c r="A2380" s="1">
        <v>41528</v>
      </c>
      <c r="B2380" s="40" t="s">
        <v>9</v>
      </c>
      <c r="C2380" s="40" t="s">
        <v>485</v>
      </c>
      <c r="D2380" s="40" t="s">
        <v>90</v>
      </c>
      <c r="E2380" s="40" t="s">
        <v>75</v>
      </c>
      <c r="F2380" s="40">
        <v>0.8</v>
      </c>
      <c r="G2380" s="40">
        <v>0</v>
      </c>
      <c r="H2380" s="40">
        <v>1</v>
      </c>
      <c r="I2380" s="40">
        <v>0</v>
      </c>
      <c r="L2380" s="40" t="str">
        <f>IF(LEFT(C2380,1)="[",MID(C2380,2,SEARCH("]",C2380)-2),IF(LEFT(C2380,1)="""",MID(C2380,2,SEARCH("""",C2380,2)-2),C2380))</f>
        <v>Novo Onix LTZ valor</v>
      </c>
      <c r="M2380">
        <f>WEEKNUM(A2380,2)</f>
        <v>37</v>
      </c>
    </row>
    <row r="2381" spans="1:13" x14ac:dyDescent="0.25">
      <c r="A2381" s="1">
        <v>41515</v>
      </c>
      <c r="B2381" s="40" t="s">
        <v>9</v>
      </c>
      <c r="C2381" s="40" t="s">
        <v>485</v>
      </c>
      <c r="D2381" s="40" t="s">
        <v>90</v>
      </c>
      <c r="E2381" s="40" t="s">
        <v>75</v>
      </c>
      <c r="F2381" s="40">
        <v>0.8</v>
      </c>
      <c r="G2381" s="40">
        <v>1</v>
      </c>
      <c r="H2381" s="40">
        <v>2</v>
      </c>
      <c r="I2381" s="40">
        <v>0.43</v>
      </c>
      <c r="L2381" s="40" t="str">
        <f>IF(LEFT(C2381,1)="[",MID(C2381,2,SEARCH("]",C2381)-2),IF(LEFT(C2381,1)="""",MID(C2381,2,SEARCH("""",C2381,2)-2),C2381))</f>
        <v>Novo Onix LTZ valor</v>
      </c>
      <c r="M2381">
        <f>WEEKNUM(A2381,2)</f>
        <v>35</v>
      </c>
    </row>
    <row r="2382" spans="1:13" x14ac:dyDescent="0.25">
      <c r="A2382" s="1">
        <v>41546</v>
      </c>
      <c r="B2382" s="40" t="s">
        <v>9</v>
      </c>
      <c r="C2382" s="40" t="s">
        <v>292</v>
      </c>
      <c r="D2382" s="40" t="s">
        <v>179</v>
      </c>
      <c r="E2382" s="40" t="s">
        <v>10</v>
      </c>
      <c r="F2382" s="40">
        <v>0.8</v>
      </c>
      <c r="G2382" s="40">
        <v>11</v>
      </c>
      <c r="H2382" s="40">
        <v>60</v>
      </c>
      <c r="I2382" s="40">
        <v>4.99</v>
      </c>
      <c r="L2382" s="40" t="str">
        <f>IF(LEFT(C2382,1)="[",MID(C2382,2,SEARCH("]",C2382)-2),IF(LEFT(C2382,1)="""",MID(C2382,2,SEARCH("""",C2382,2)-2),C2382))</f>
        <v>novo Onyx</v>
      </c>
      <c r="M2382">
        <f>WEEKNUM(A2382,2)</f>
        <v>39</v>
      </c>
    </row>
    <row r="2383" spans="1:13" x14ac:dyDescent="0.25">
      <c r="A2383" s="1">
        <v>41536</v>
      </c>
      <c r="B2383" s="40" t="s">
        <v>9</v>
      </c>
      <c r="C2383" s="40" t="s">
        <v>292</v>
      </c>
      <c r="D2383" s="40" t="s">
        <v>179</v>
      </c>
      <c r="E2383" s="40" t="s">
        <v>10</v>
      </c>
      <c r="F2383" s="40">
        <v>0.8</v>
      </c>
      <c r="G2383" s="40">
        <v>8</v>
      </c>
      <c r="H2383" s="40">
        <v>49</v>
      </c>
      <c r="I2383" s="40">
        <v>3</v>
      </c>
      <c r="L2383" s="40" t="str">
        <f>IF(LEFT(C2383,1)="[",MID(C2383,2,SEARCH("]",C2383)-2),IF(LEFT(C2383,1)="""",MID(C2383,2,SEARCH("""",C2383,2)-2),C2383))</f>
        <v>novo Onyx</v>
      </c>
      <c r="M2383">
        <f>WEEKNUM(A2383,2)</f>
        <v>38</v>
      </c>
    </row>
    <row r="2384" spans="1:13" x14ac:dyDescent="0.25">
      <c r="A2384" s="1">
        <v>41534</v>
      </c>
      <c r="B2384" s="40" t="s">
        <v>9</v>
      </c>
      <c r="C2384" s="40" t="s">
        <v>292</v>
      </c>
      <c r="D2384" s="40" t="s">
        <v>179</v>
      </c>
      <c r="E2384" s="40" t="s">
        <v>10</v>
      </c>
      <c r="F2384" s="40">
        <v>0.8</v>
      </c>
      <c r="G2384" s="40">
        <v>10</v>
      </c>
      <c r="H2384" s="40">
        <v>34</v>
      </c>
      <c r="I2384" s="40">
        <v>2.89</v>
      </c>
      <c r="L2384" s="40" t="str">
        <f>IF(LEFT(C2384,1)="[",MID(C2384,2,SEARCH("]",C2384)-2),IF(LEFT(C2384,1)="""",MID(C2384,2,SEARCH("""",C2384,2)-2),C2384))</f>
        <v>novo Onyx</v>
      </c>
      <c r="M2384">
        <f>WEEKNUM(A2384,2)</f>
        <v>38</v>
      </c>
    </row>
    <row r="2385" spans="1:13" x14ac:dyDescent="0.25">
      <c r="A2385" s="1">
        <v>41518</v>
      </c>
      <c r="B2385" s="40" t="s">
        <v>9</v>
      </c>
      <c r="C2385" s="40" t="s">
        <v>292</v>
      </c>
      <c r="D2385" s="40" t="s">
        <v>179</v>
      </c>
      <c r="E2385" s="40" t="s">
        <v>10</v>
      </c>
      <c r="F2385" s="40">
        <v>0.8</v>
      </c>
      <c r="G2385" s="40">
        <v>1</v>
      </c>
      <c r="H2385" s="40">
        <v>10</v>
      </c>
      <c r="I2385" s="40">
        <v>0.45</v>
      </c>
      <c r="L2385" s="40" t="str">
        <f>IF(LEFT(C2385,1)="[",MID(C2385,2,SEARCH("]",C2385)-2),IF(LEFT(C2385,1)="""",MID(C2385,2,SEARCH("""",C2385,2)-2),C2385))</f>
        <v>novo Onyx</v>
      </c>
      <c r="M2385">
        <f>WEEKNUM(A2385,2)</f>
        <v>35</v>
      </c>
    </row>
    <row r="2386" spans="1:13" x14ac:dyDescent="0.25">
      <c r="A2386" s="1">
        <v>41528</v>
      </c>
      <c r="B2386" s="40" t="s">
        <v>9</v>
      </c>
      <c r="C2386" s="40" t="s">
        <v>292</v>
      </c>
      <c r="D2386" s="40" t="s">
        <v>179</v>
      </c>
      <c r="E2386" s="40" t="s">
        <v>10</v>
      </c>
      <c r="F2386" s="40">
        <v>0.8</v>
      </c>
      <c r="G2386" s="40">
        <v>0</v>
      </c>
      <c r="H2386" s="40">
        <v>2</v>
      </c>
      <c r="I2386" s="40">
        <v>0</v>
      </c>
      <c r="L2386" s="40" t="str">
        <f>IF(LEFT(C2386,1)="[",MID(C2386,2,SEARCH("]",C2386)-2),IF(LEFT(C2386,1)="""",MID(C2386,2,SEARCH("""",C2386,2)-2),C2386))</f>
        <v>novo Onyx</v>
      </c>
      <c r="M2386">
        <f>WEEKNUM(A2386,2)</f>
        <v>37</v>
      </c>
    </row>
    <row r="2387" spans="1:13" x14ac:dyDescent="0.25">
      <c r="A2387" s="1">
        <v>41540</v>
      </c>
      <c r="B2387" s="40" t="s">
        <v>9</v>
      </c>
      <c r="C2387" s="40" t="s">
        <v>292</v>
      </c>
      <c r="D2387" s="40" t="s">
        <v>179</v>
      </c>
      <c r="E2387" s="40" t="s">
        <v>10</v>
      </c>
      <c r="F2387" s="40">
        <v>0.8</v>
      </c>
      <c r="G2387" s="40">
        <v>12</v>
      </c>
      <c r="H2387" s="40">
        <v>55</v>
      </c>
      <c r="I2387" s="40">
        <v>6.57</v>
      </c>
      <c r="L2387" s="40" t="str">
        <f>IF(LEFT(C2387,1)="[",MID(C2387,2,SEARCH("]",C2387)-2),IF(LEFT(C2387,1)="""",MID(C2387,2,SEARCH("""",C2387,2)-2),C2387))</f>
        <v>novo Onyx</v>
      </c>
      <c r="M2387">
        <f>WEEKNUM(A2387,2)</f>
        <v>39</v>
      </c>
    </row>
    <row r="2388" spans="1:13" x14ac:dyDescent="0.25">
      <c r="A2388" s="1">
        <v>41516</v>
      </c>
      <c r="B2388" s="40" t="s">
        <v>9</v>
      </c>
      <c r="C2388" s="40" t="s">
        <v>292</v>
      </c>
      <c r="D2388" s="40" t="s">
        <v>179</v>
      </c>
      <c r="E2388" s="40" t="s">
        <v>10</v>
      </c>
      <c r="F2388" s="40">
        <v>0.8</v>
      </c>
      <c r="G2388" s="40">
        <v>3</v>
      </c>
      <c r="H2388" s="40">
        <v>14</v>
      </c>
      <c r="I2388" s="40">
        <v>1.2</v>
      </c>
      <c r="L2388" s="40" t="str">
        <f>IF(LEFT(C2388,1)="[",MID(C2388,2,SEARCH("]",C2388)-2),IF(LEFT(C2388,1)="""",MID(C2388,2,SEARCH("""",C2388,2)-2),C2388))</f>
        <v>novo Onyx</v>
      </c>
      <c r="M2388">
        <f>WEEKNUM(A2388,2)</f>
        <v>35</v>
      </c>
    </row>
    <row r="2389" spans="1:13" x14ac:dyDescent="0.25">
      <c r="A2389" s="1">
        <v>41515</v>
      </c>
      <c r="B2389" s="40" t="s">
        <v>9</v>
      </c>
      <c r="C2389" s="40" t="s">
        <v>292</v>
      </c>
      <c r="D2389" s="40" t="s">
        <v>179</v>
      </c>
      <c r="E2389" s="40" t="s">
        <v>10</v>
      </c>
      <c r="F2389" s="40">
        <v>0.8</v>
      </c>
      <c r="G2389" s="40">
        <v>3</v>
      </c>
      <c r="H2389" s="40">
        <v>17</v>
      </c>
      <c r="I2389" s="40">
        <v>1.64</v>
      </c>
      <c r="L2389" s="40" t="str">
        <f>IF(LEFT(C2389,1)="[",MID(C2389,2,SEARCH("]",C2389)-2),IF(LEFT(C2389,1)="""",MID(C2389,2,SEARCH("""",C2389,2)-2),C2389))</f>
        <v>novo Onyx</v>
      </c>
      <c r="M2389">
        <f>WEEKNUM(A2389,2)</f>
        <v>35</v>
      </c>
    </row>
    <row r="2390" spans="1:13" x14ac:dyDescent="0.25">
      <c r="A2390" s="1">
        <v>41529</v>
      </c>
      <c r="B2390" s="40" t="s">
        <v>9</v>
      </c>
      <c r="C2390" s="40" t="s">
        <v>292</v>
      </c>
      <c r="D2390" s="40" t="s">
        <v>179</v>
      </c>
      <c r="E2390" s="40" t="s">
        <v>10</v>
      </c>
      <c r="F2390" s="40">
        <v>0.8</v>
      </c>
      <c r="G2390" s="40">
        <v>0</v>
      </c>
      <c r="H2390" s="40">
        <v>14</v>
      </c>
      <c r="I2390" s="40">
        <v>0</v>
      </c>
      <c r="L2390" s="40" t="str">
        <f>IF(LEFT(C2390,1)="[",MID(C2390,2,SEARCH("]",C2390)-2),IF(LEFT(C2390,1)="""",MID(C2390,2,SEARCH("""",C2390,2)-2),C2390))</f>
        <v>novo Onyx</v>
      </c>
      <c r="M2390">
        <f>WEEKNUM(A2390,2)</f>
        <v>37</v>
      </c>
    </row>
    <row r="2391" spans="1:13" x14ac:dyDescent="0.25">
      <c r="A2391" s="1">
        <v>41524</v>
      </c>
      <c r="B2391" s="40" t="s">
        <v>9</v>
      </c>
      <c r="C2391" s="40" t="s">
        <v>292</v>
      </c>
      <c r="D2391" s="40" t="s">
        <v>179</v>
      </c>
      <c r="E2391" s="40" t="s">
        <v>10</v>
      </c>
      <c r="F2391" s="40">
        <v>0.8</v>
      </c>
      <c r="G2391" s="40">
        <v>5</v>
      </c>
      <c r="H2391" s="40">
        <v>16</v>
      </c>
      <c r="I2391" s="40">
        <v>1.75</v>
      </c>
      <c r="L2391" s="40" t="str">
        <f>IF(LEFT(C2391,1)="[",MID(C2391,2,SEARCH("]",C2391)-2),IF(LEFT(C2391,1)="""",MID(C2391,2,SEARCH("""",C2391,2)-2),C2391))</f>
        <v>novo Onyx</v>
      </c>
      <c r="M2391">
        <f>WEEKNUM(A2391,2)</f>
        <v>36</v>
      </c>
    </row>
    <row r="2392" spans="1:13" x14ac:dyDescent="0.25">
      <c r="A2392" s="1">
        <v>41522</v>
      </c>
      <c r="B2392" s="40" t="s">
        <v>9</v>
      </c>
      <c r="C2392" s="40" t="s">
        <v>292</v>
      </c>
      <c r="D2392" s="40" t="s">
        <v>179</v>
      </c>
      <c r="E2392" s="40" t="s">
        <v>10</v>
      </c>
      <c r="F2392" s="40">
        <v>0.8</v>
      </c>
      <c r="G2392" s="40">
        <v>3</v>
      </c>
      <c r="H2392" s="40">
        <v>9</v>
      </c>
      <c r="I2392" s="40">
        <v>1.65</v>
      </c>
      <c r="L2392" s="40" t="str">
        <f>IF(LEFT(C2392,1)="[",MID(C2392,2,SEARCH("]",C2392)-2),IF(LEFT(C2392,1)="""",MID(C2392,2,SEARCH("""",C2392,2)-2),C2392))</f>
        <v>novo Onyx</v>
      </c>
      <c r="M2392">
        <f>WEEKNUM(A2392,2)</f>
        <v>36</v>
      </c>
    </row>
    <row r="2393" spans="1:13" x14ac:dyDescent="0.25">
      <c r="A2393" s="1">
        <v>41539</v>
      </c>
      <c r="B2393" s="40" t="s">
        <v>9</v>
      </c>
      <c r="C2393" s="40" t="s">
        <v>292</v>
      </c>
      <c r="D2393" s="40" t="s">
        <v>179</v>
      </c>
      <c r="E2393" s="40" t="s">
        <v>10</v>
      </c>
      <c r="F2393" s="40">
        <v>0.8</v>
      </c>
      <c r="G2393" s="40">
        <v>8</v>
      </c>
      <c r="H2393" s="40">
        <v>47</v>
      </c>
      <c r="I2393" s="40">
        <v>2.96</v>
      </c>
      <c r="L2393" s="40" t="str">
        <f>IF(LEFT(C2393,1)="[",MID(C2393,2,SEARCH("]",C2393)-2),IF(LEFT(C2393,1)="""",MID(C2393,2,SEARCH("""",C2393,2)-2),C2393))</f>
        <v>novo Onyx</v>
      </c>
      <c r="M2393">
        <f>WEEKNUM(A2393,2)</f>
        <v>38</v>
      </c>
    </row>
    <row r="2394" spans="1:13" x14ac:dyDescent="0.25">
      <c r="A2394" s="1">
        <v>41530</v>
      </c>
      <c r="B2394" s="40" t="s">
        <v>9</v>
      </c>
      <c r="C2394" s="40" t="s">
        <v>292</v>
      </c>
      <c r="D2394" s="40" t="s">
        <v>179</v>
      </c>
      <c r="E2394" s="40" t="s">
        <v>10</v>
      </c>
      <c r="F2394" s="40">
        <v>0.8</v>
      </c>
      <c r="G2394" s="40">
        <v>1</v>
      </c>
      <c r="H2394" s="40">
        <v>3</v>
      </c>
      <c r="I2394" s="40">
        <v>0.76</v>
      </c>
      <c r="L2394" s="40" t="str">
        <f>IF(LEFT(C2394,1)="[",MID(C2394,2,SEARCH("]",C2394)-2),IF(LEFT(C2394,1)="""",MID(C2394,2,SEARCH("""",C2394,2)-2),C2394))</f>
        <v>novo Onyx</v>
      </c>
      <c r="M2394">
        <f>WEEKNUM(A2394,2)</f>
        <v>37</v>
      </c>
    </row>
    <row r="2395" spans="1:13" x14ac:dyDescent="0.25">
      <c r="A2395" s="1">
        <v>41537</v>
      </c>
      <c r="B2395" s="40" t="s">
        <v>9</v>
      </c>
      <c r="C2395" s="40" t="s">
        <v>292</v>
      </c>
      <c r="D2395" s="40" t="s">
        <v>179</v>
      </c>
      <c r="E2395" s="40" t="s">
        <v>10</v>
      </c>
      <c r="F2395" s="40">
        <v>0.8</v>
      </c>
      <c r="G2395" s="40">
        <v>7</v>
      </c>
      <c r="H2395" s="40">
        <v>44</v>
      </c>
      <c r="I2395" s="40">
        <v>4.1500000000000004</v>
      </c>
      <c r="L2395" s="40" t="str">
        <f>IF(LEFT(C2395,1)="[",MID(C2395,2,SEARCH("]",C2395)-2),IF(LEFT(C2395,1)="""",MID(C2395,2,SEARCH("""",C2395,2)-2),C2395))</f>
        <v>novo Onyx</v>
      </c>
      <c r="M2395">
        <f>WEEKNUM(A2395,2)</f>
        <v>38</v>
      </c>
    </row>
    <row r="2396" spans="1:13" x14ac:dyDescent="0.25">
      <c r="A2396" s="1">
        <v>41533</v>
      </c>
      <c r="B2396" s="40" t="s">
        <v>9</v>
      </c>
      <c r="C2396" s="40" t="s">
        <v>292</v>
      </c>
      <c r="D2396" s="40" t="s">
        <v>179</v>
      </c>
      <c r="E2396" s="40" t="s">
        <v>10</v>
      </c>
      <c r="F2396" s="40">
        <v>0.8</v>
      </c>
      <c r="G2396" s="40">
        <v>3</v>
      </c>
      <c r="H2396" s="40">
        <v>30</v>
      </c>
      <c r="I2396" s="40">
        <v>0.78</v>
      </c>
      <c r="L2396" s="40" t="str">
        <f>IF(LEFT(C2396,1)="[",MID(C2396,2,SEARCH("]",C2396)-2),IF(LEFT(C2396,1)="""",MID(C2396,2,SEARCH("""",C2396,2)-2),C2396))</f>
        <v>novo Onyx</v>
      </c>
      <c r="M2396">
        <f>WEEKNUM(A2396,2)</f>
        <v>38</v>
      </c>
    </row>
    <row r="2397" spans="1:13" x14ac:dyDescent="0.25">
      <c r="A2397" s="1">
        <v>41514</v>
      </c>
      <c r="B2397" s="40" t="s">
        <v>9</v>
      </c>
      <c r="C2397" s="40" t="s">
        <v>292</v>
      </c>
      <c r="D2397" s="40" t="s">
        <v>179</v>
      </c>
      <c r="E2397" s="40" t="s">
        <v>10</v>
      </c>
      <c r="F2397" s="40">
        <v>0.8</v>
      </c>
      <c r="G2397" s="40">
        <v>1</v>
      </c>
      <c r="H2397" s="40">
        <v>4</v>
      </c>
      <c r="I2397" s="40">
        <v>0.37</v>
      </c>
      <c r="L2397" s="40" t="str">
        <f>IF(LEFT(C2397,1)="[",MID(C2397,2,SEARCH("]",C2397)-2),IF(LEFT(C2397,1)="""",MID(C2397,2,SEARCH("""",C2397,2)-2),C2397))</f>
        <v>novo Onyx</v>
      </c>
      <c r="M2397">
        <f>WEEKNUM(A2397,2)</f>
        <v>35</v>
      </c>
    </row>
    <row r="2398" spans="1:13" x14ac:dyDescent="0.25">
      <c r="A2398" s="1">
        <v>41543</v>
      </c>
      <c r="B2398" s="40" t="s">
        <v>9</v>
      </c>
      <c r="C2398" s="40" t="s">
        <v>292</v>
      </c>
      <c r="D2398" s="40" t="s">
        <v>179</v>
      </c>
      <c r="E2398" s="40" t="s">
        <v>10</v>
      </c>
      <c r="F2398" s="40">
        <v>0.8</v>
      </c>
      <c r="G2398" s="40">
        <v>5</v>
      </c>
      <c r="H2398" s="40">
        <v>43</v>
      </c>
      <c r="I2398" s="40">
        <v>2.5099999999999998</v>
      </c>
      <c r="L2398" s="40" t="str">
        <f>IF(LEFT(C2398,1)="[",MID(C2398,2,SEARCH("]",C2398)-2),IF(LEFT(C2398,1)="""",MID(C2398,2,SEARCH("""",C2398,2)-2),C2398))</f>
        <v>novo Onyx</v>
      </c>
      <c r="M2398">
        <f>WEEKNUM(A2398,2)</f>
        <v>39</v>
      </c>
    </row>
    <row r="2399" spans="1:13" x14ac:dyDescent="0.25">
      <c r="A2399" s="1">
        <v>41542</v>
      </c>
      <c r="B2399" s="40" t="s">
        <v>9</v>
      </c>
      <c r="C2399" s="40" t="s">
        <v>292</v>
      </c>
      <c r="D2399" s="40" t="s">
        <v>179</v>
      </c>
      <c r="E2399" s="40" t="s">
        <v>10</v>
      </c>
      <c r="F2399" s="40">
        <v>0.8</v>
      </c>
      <c r="G2399" s="40">
        <v>5</v>
      </c>
      <c r="H2399" s="40">
        <v>49</v>
      </c>
      <c r="I2399" s="40">
        <v>0.99</v>
      </c>
      <c r="L2399" s="40" t="str">
        <f>IF(LEFT(C2399,1)="[",MID(C2399,2,SEARCH("]",C2399)-2),IF(LEFT(C2399,1)="""",MID(C2399,2,SEARCH("""",C2399,2)-2),C2399))</f>
        <v>novo Onyx</v>
      </c>
      <c r="M2399">
        <f>WEEKNUM(A2399,2)</f>
        <v>39</v>
      </c>
    </row>
    <row r="2400" spans="1:13" x14ac:dyDescent="0.25">
      <c r="A2400" s="1">
        <v>41538</v>
      </c>
      <c r="B2400" s="40" t="s">
        <v>9</v>
      </c>
      <c r="C2400" s="40" t="s">
        <v>292</v>
      </c>
      <c r="D2400" s="40" t="s">
        <v>179</v>
      </c>
      <c r="E2400" s="40" t="s">
        <v>10</v>
      </c>
      <c r="F2400" s="40">
        <v>0.8</v>
      </c>
      <c r="G2400" s="40">
        <v>10</v>
      </c>
      <c r="H2400" s="40">
        <v>37</v>
      </c>
      <c r="I2400" s="40">
        <v>3.49</v>
      </c>
      <c r="L2400" s="40" t="str">
        <f>IF(LEFT(C2400,1)="[",MID(C2400,2,SEARCH("]",C2400)-2),IF(LEFT(C2400,1)="""",MID(C2400,2,SEARCH("""",C2400,2)-2),C2400))</f>
        <v>novo Onyx</v>
      </c>
      <c r="M2400">
        <f>WEEKNUM(A2400,2)</f>
        <v>38</v>
      </c>
    </row>
    <row r="2401" spans="1:13" x14ac:dyDescent="0.25">
      <c r="A2401" s="1">
        <v>41526</v>
      </c>
      <c r="B2401" s="40" t="s">
        <v>9</v>
      </c>
      <c r="C2401" s="40" t="s">
        <v>292</v>
      </c>
      <c r="D2401" s="40" t="s">
        <v>179</v>
      </c>
      <c r="E2401" s="40" t="s">
        <v>10</v>
      </c>
      <c r="F2401" s="40">
        <v>0.8</v>
      </c>
      <c r="G2401" s="40">
        <v>1</v>
      </c>
      <c r="H2401" s="40">
        <v>14</v>
      </c>
      <c r="I2401" s="40">
        <v>0.05</v>
      </c>
      <c r="L2401" s="40" t="str">
        <f>IF(LEFT(C2401,1)="[",MID(C2401,2,SEARCH("]",C2401)-2),IF(LEFT(C2401,1)="""",MID(C2401,2,SEARCH("""",C2401,2)-2),C2401))</f>
        <v>novo Onyx</v>
      </c>
      <c r="M2401">
        <f>WEEKNUM(A2401,2)</f>
        <v>37</v>
      </c>
    </row>
    <row r="2402" spans="1:13" x14ac:dyDescent="0.25">
      <c r="A2402" s="1">
        <v>41519</v>
      </c>
      <c r="B2402" s="40" t="s">
        <v>9</v>
      </c>
      <c r="C2402" s="40" t="s">
        <v>292</v>
      </c>
      <c r="D2402" s="40" t="s">
        <v>179</v>
      </c>
      <c r="E2402" s="40" t="s">
        <v>10</v>
      </c>
      <c r="F2402" s="40">
        <v>0.8</v>
      </c>
      <c r="G2402" s="40">
        <v>1</v>
      </c>
      <c r="H2402" s="40">
        <v>11</v>
      </c>
      <c r="I2402" s="40">
        <v>0.14000000000000001</v>
      </c>
      <c r="L2402" s="40" t="str">
        <f>IF(LEFT(C2402,1)="[",MID(C2402,2,SEARCH("]",C2402)-2),IF(LEFT(C2402,1)="""",MID(C2402,2,SEARCH("""",C2402,2)-2),C2402))</f>
        <v>novo Onyx</v>
      </c>
      <c r="M2402">
        <f>WEEKNUM(A2402,2)</f>
        <v>36</v>
      </c>
    </row>
    <row r="2403" spans="1:13" x14ac:dyDescent="0.25">
      <c r="A2403" s="1">
        <v>41517</v>
      </c>
      <c r="B2403" s="40" t="s">
        <v>9</v>
      </c>
      <c r="C2403" s="40" t="s">
        <v>292</v>
      </c>
      <c r="D2403" s="40" t="s">
        <v>179</v>
      </c>
      <c r="E2403" s="40" t="s">
        <v>10</v>
      </c>
      <c r="F2403" s="40">
        <v>0.8</v>
      </c>
      <c r="G2403" s="40">
        <v>0</v>
      </c>
      <c r="H2403" s="40">
        <v>7</v>
      </c>
      <c r="I2403" s="40">
        <v>0</v>
      </c>
      <c r="L2403" s="40" t="str">
        <f>IF(LEFT(C2403,1)="[",MID(C2403,2,SEARCH("]",C2403)-2),IF(LEFT(C2403,1)="""",MID(C2403,2,SEARCH("""",C2403,2)-2),C2403))</f>
        <v>novo Onyx</v>
      </c>
      <c r="M2403">
        <f>WEEKNUM(A2403,2)</f>
        <v>35</v>
      </c>
    </row>
    <row r="2404" spans="1:13" x14ac:dyDescent="0.25">
      <c r="A2404" s="1">
        <v>41523</v>
      </c>
      <c r="B2404" s="40" t="s">
        <v>9</v>
      </c>
      <c r="C2404" s="40" t="s">
        <v>292</v>
      </c>
      <c r="D2404" s="40" t="s">
        <v>179</v>
      </c>
      <c r="E2404" s="40" t="s">
        <v>10</v>
      </c>
      <c r="F2404" s="40">
        <v>0.8</v>
      </c>
      <c r="G2404" s="40">
        <v>4</v>
      </c>
      <c r="H2404" s="40">
        <v>28</v>
      </c>
      <c r="I2404" s="40">
        <v>1.65</v>
      </c>
      <c r="L2404" s="40" t="str">
        <f>IF(LEFT(C2404,1)="[",MID(C2404,2,SEARCH("]",C2404)-2),IF(LEFT(C2404,1)="""",MID(C2404,2,SEARCH("""",C2404,2)-2),C2404))</f>
        <v>novo Onyx</v>
      </c>
      <c r="M2404">
        <f>WEEKNUM(A2404,2)</f>
        <v>36</v>
      </c>
    </row>
    <row r="2405" spans="1:13" x14ac:dyDescent="0.25">
      <c r="A2405" s="1">
        <v>41541</v>
      </c>
      <c r="B2405" s="40" t="s">
        <v>9</v>
      </c>
      <c r="C2405" s="40" t="s">
        <v>292</v>
      </c>
      <c r="D2405" s="40" t="s">
        <v>179</v>
      </c>
      <c r="E2405" s="40" t="s">
        <v>10</v>
      </c>
      <c r="F2405" s="40">
        <v>0.8</v>
      </c>
      <c r="G2405" s="40">
        <v>5</v>
      </c>
      <c r="H2405" s="40">
        <v>44</v>
      </c>
      <c r="I2405" s="40">
        <v>2.35</v>
      </c>
      <c r="L2405" s="40" t="str">
        <f>IF(LEFT(C2405,1)="[",MID(C2405,2,SEARCH("]",C2405)-2),IF(LEFT(C2405,1)="""",MID(C2405,2,SEARCH("""",C2405,2)-2),C2405))</f>
        <v>novo Onyx</v>
      </c>
      <c r="M2405">
        <f>WEEKNUM(A2405,2)</f>
        <v>39</v>
      </c>
    </row>
    <row r="2406" spans="1:13" x14ac:dyDescent="0.25">
      <c r="A2406" s="1">
        <v>41520</v>
      </c>
      <c r="B2406" s="40" t="s">
        <v>9</v>
      </c>
      <c r="C2406" s="40" t="s">
        <v>292</v>
      </c>
      <c r="D2406" s="40" t="s">
        <v>179</v>
      </c>
      <c r="E2406" s="40" t="s">
        <v>10</v>
      </c>
      <c r="F2406" s="40">
        <v>0.8</v>
      </c>
      <c r="G2406" s="40">
        <v>2</v>
      </c>
      <c r="H2406" s="40">
        <v>10</v>
      </c>
      <c r="I2406" s="40">
        <v>0.53</v>
      </c>
      <c r="L2406" s="40" t="str">
        <f>IF(LEFT(C2406,1)="[",MID(C2406,2,SEARCH("]",C2406)-2),IF(LEFT(C2406,1)="""",MID(C2406,2,SEARCH("""",C2406,2)-2),C2406))</f>
        <v>novo Onyx</v>
      </c>
      <c r="M2406">
        <f>WEEKNUM(A2406,2)</f>
        <v>36</v>
      </c>
    </row>
    <row r="2407" spans="1:13" x14ac:dyDescent="0.25">
      <c r="A2407" s="1">
        <v>41545</v>
      </c>
      <c r="B2407" s="40" t="s">
        <v>9</v>
      </c>
      <c r="C2407" s="40" t="s">
        <v>292</v>
      </c>
      <c r="D2407" s="40" t="s">
        <v>179</v>
      </c>
      <c r="E2407" s="40" t="s">
        <v>10</v>
      </c>
      <c r="F2407" s="40">
        <v>0.8</v>
      </c>
      <c r="G2407" s="40">
        <v>4</v>
      </c>
      <c r="H2407" s="40">
        <v>50</v>
      </c>
      <c r="I2407" s="40">
        <v>1.61</v>
      </c>
      <c r="L2407" s="40" t="str">
        <f>IF(LEFT(C2407,1)="[",MID(C2407,2,SEARCH("]",C2407)-2),IF(LEFT(C2407,1)="""",MID(C2407,2,SEARCH("""",C2407,2)-2),C2407))</f>
        <v>novo Onyx</v>
      </c>
      <c r="M2407">
        <f>WEEKNUM(A2407,2)</f>
        <v>39</v>
      </c>
    </row>
    <row r="2408" spans="1:13" x14ac:dyDescent="0.25">
      <c r="A2408" s="1">
        <v>41525</v>
      </c>
      <c r="B2408" s="40" t="s">
        <v>9</v>
      </c>
      <c r="C2408" s="40" t="s">
        <v>292</v>
      </c>
      <c r="D2408" s="40" t="s">
        <v>179</v>
      </c>
      <c r="E2408" s="40" t="s">
        <v>10</v>
      </c>
      <c r="F2408" s="40">
        <v>0.8</v>
      </c>
      <c r="G2408" s="40">
        <v>3</v>
      </c>
      <c r="H2408" s="40">
        <v>16</v>
      </c>
      <c r="I2408" s="40">
        <v>0.91</v>
      </c>
      <c r="L2408" s="40" t="str">
        <f>IF(LEFT(C2408,1)="[",MID(C2408,2,SEARCH("]",C2408)-2),IF(LEFT(C2408,1)="""",MID(C2408,2,SEARCH("""",C2408,2)-2),C2408))</f>
        <v>novo Onyx</v>
      </c>
      <c r="M2408">
        <f>WEEKNUM(A2408,2)</f>
        <v>36</v>
      </c>
    </row>
    <row r="2409" spans="1:13" x14ac:dyDescent="0.25">
      <c r="A2409" s="1">
        <v>41521</v>
      </c>
      <c r="B2409" s="40" t="s">
        <v>9</v>
      </c>
      <c r="C2409" s="40" t="s">
        <v>292</v>
      </c>
      <c r="D2409" s="40" t="s">
        <v>179</v>
      </c>
      <c r="E2409" s="40" t="s">
        <v>10</v>
      </c>
      <c r="F2409" s="40">
        <v>0.8</v>
      </c>
      <c r="G2409" s="40">
        <v>0</v>
      </c>
      <c r="H2409" s="40">
        <v>14</v>
      </c>
      <c r="I2409" s="40">
        <v>0</v>
      </c>
      <c r="L2409" s="40" t="str">
        <f>IF(LEFT(C2409,1)="[",MID(C2409,2,SEARCH("]",C2409)-2),IF(LEFT(C2409,1)="""",MID(C2409,2,SEARCH("""",C2409,2)-2),C2409))</f>
        <v>novo Onyx</v>
      </c>
      <c r="M2409">
        <f>WEEKNUM(A2409,2)</f>
        <v>36</v>
      </c>
    </row>
    <row r="2410" spans="1:13" x14ac:dyDescent="0.25">
      <c r="A2410" s="1">
        <v>41532</v>
      </c>
      <c r="B2410" s="40" t="s">
        <v>9</v>
      </c>
      <c r="C2410" s="40" t="s">
        <v>292</v>
      </c>
      <c r="D2410" s="40" t="s">
        <v>179</v>
      </c>
      <c r="E2410" s="40" t="s">
        <v>10</v>
      </c>
      <c r="F2410" s="40">
        <v>0.8</v>
      </c>
      <c r="G2410" s="40">
        <v>0</v>
      </c>
      <c r="H2410" s="40">
        <v>9</v>
      </c>
      <c r="I2410" s="40">
        <v>0</v>
      </c>
      <c r="L2410" s="40" t="str">
        <f>IF(LEFT(C2410,1)="[",MID(C2410,2,SEARCH("]",C2410)-2),IF(LEFT(C2410,1)="""",MID(C2410,2,SEARCH("""",C2410,2)-2),C2410))</f>
        <v>novo Onyx</v>
      </c>
      <c r="M2410">
        <f>WEEKNUM(A2410,2)</f>
        <v>37</v>
      </c>
    </row>
    <row r="2411" spans="1:13" x14ac:dyDescent="0.25">
      <c r="A2411" s="1">
        <v>41535</v>
      </c>
      <c r="B2411" s="40" t="s">
        <v>9</v>
      </c>
      <c r="C2411" s="40" t="s">
        <v>292</v>
      </c>
      <c r="D2411" s="40" t="s">
        <v>179</v>
      </c>
      <c r="E2411" s="40" t="s">
        <v>10</v>
      </c>
      <c r="F2411" s="40">
        <v>0.8</v>
      </c>
      <c r="G2411" s="40">
        <v>4</v>
      </c>
      <c r="H2411" s="40">
        <v>28</v>
      </c>
      <c r="I2411" s="40">
        <v>1.2</v>
      </c>
      <c r="L2411" s="40" t="str">
        <f>IF(LEFT(C2411,1)="[",MID(C2411,2,SEARCH("]",C2411)-2),IF(LEFT(C2411,1)="""",MID(C2411,2,SEARCH("""",C2411,2)-2),C2411))</f>
        <v>novo Onyx</v>
      </c>
      <c r="M2411">
        <f>WEEKNUM(A2411,2)</f>
        <v>38</v>
      </c>
    </row>
    <row r="2412" spans="1:13" x14ac:dyDescent="0.25">
      <c r="A2412" s="1">
        <v>41531</v>
      </c>
      <c r="B2412" s="40" t="s">
        <v>9</v>
      </c>
      <c r="C2412" s="40" t="s">
        <v>292</v>
      </c>
      <c r="D2412" s="40" t="s">
        <v>179</v>
      </c>
      <c r="E2412" s="40" t="s">
        <v>10</v>
      </c>
      <c r="F2412" s="40">
        <v>0.8</v>
      </c>
      <c r="G2412" s="40">
        <v>0</v>
      </c>
      <c r="H2412" s="40">
        <v>11</v>
      </c>
      <c r="I2412" s="40">
        <v>0</v>
      </c>
      <c r="L2412" s="40" t="str">
        <f>IF(LEFT(C2412,1)="[",MID(C2412,2,SEARCH("]",C2412)-2),IF(LEFT(C2412,1)="""",MID(C2412,2,SEARCH("""",C2412,2)-2),C2412))</f>
        <v>novo Onyx</v>
      </c>
      <c r="M2412">
        <f>WEEKNUM(A2412,2)</f>
        <v>37</v>
      </c>
    </row>
    <row r="2413" spans="1:13" x14ac:dyDescent="0.25">
      <c r="A2413" s="1">
        <v>41527</v>
      </c>
      <c r="B2413" s="40" t="s">
        <v>9</v>
      </c>
      <c r="C2413" s="40" t="s">
        <v>292</v>
      </c>
      <c r="D2413" s="40" t="s">
        <v>179</v>
      </c>
      <c r="E2413" s="40" t="s">
        <v>10</v>
      </c>
      <c r="F2413" s="40">
        <v>0.8</v>
      </c>
      <c r="G2413" s="40">
        <v>2</v>
      </c>
      <c r="H2413" s="40">
        <v>15</v>
      </c>
      <c r="I2413" s="40">
        <v>0.74</v>
      </c>
      <c r="L2413" s="40" t="str">
        <f>IF(LEFT(C2413,1)="[",MID(C2413,2,SEARCH("]",C2413)-2),IF(LEFT(C2413,1)="""",MID(C2413,2,SEARCH("""",C2413,2)-2),C2413))</f>
        <v>novo Onyx</v>
      </c>
      <c r="M2413">
        <f>WEEKNUM(A2413,2)</f>
        <v>37</v>
      </c>
    </row>
    <row r="2414" spans="1:13" x14ac:dyDescent="0.25">
      <c r="A2414" s="1">
        <v>41544</v>
      </c>
      <c r="B2414" s="40" t="s">
        <v>9</v>
      </c>
      <c r="C2414" s="40" t="s">
        <v>292</v>
      </c>
      <c r="D2414" s="40" t="s">
        <v>179</v>
      </c>
      <c r="E2414" s="40" t="s">
        <v>10</v>
      </c>
      <c r="F2414" s="40">
        <v>0.8</v>
      </c>
      <c r="G2414" s="40">
        <v>5</v>
      </c>
      <c r="H2414" s="40">
        <v>49</v>
      </c>
      <c r="I2414" s="40">
        <v>2.38</v>
      </c>
      <c r="L2414" s="40" t="str">
        <f>IF(LEFT(C2414,1)="[",MID(C2414,2,SEARCH("]",C2414)-2),IF(LEFT(C2414,1)="""",MID(C2414,2,SEARCH("""",C2414,2)-2),C2414))</f>
        <v>novo Onyx</v>
      </c>
      <c r="M2414">
        <f>WEEKNUM(A2414,2)</f>
        <v>39</v>
      </c>
    </row>
    <row r="2415" spans="1:13" x14ac:dyDescent="0.25">
      <c r="A2415" s="1">
        <v>41514</v>
      </c>
      <c r="B2415" s="40" t="s">
        <v>9</v>
      </c>
      <c r="C2415" s="40" t="s">
        <v>178</v>
      </c>
      <c r="D2415" s="40" t="s">
        <v>179</v>
      </c>
      <c r="E2415" s="40" t="s">
        <v>10</v>
      </c>
      <c r="F2415" s="40">
        <v>0.95</v>
      </c>
      <c r="G2415" s="40">
        <v>145</v>
      </c>
      <c r="H2415" s="40">
        <v>2490</v>
      </c>
      <c r="I2415" s="40">
        <v>50.22</v>
      </c>
      <c r="L2415" s="40" t="str">
        <f>IF(LEFT(C2415,1)="[",MID(C2415,2,SEARCH("]",C2415)-2),IF(LEFT(C2415,1)="""",MID(C2415,2,SEARCH("""",C2415,2)-2),C2415))</f>
        <v>Onix</v>
      </c>
      <c r="M2415">
        <f>WEEKNUM(A2415,2)</f>
        <v>35</v>
      </c>
    </row>
    <row r="2416" spans="1:13" x14ac:dyDescent="0.25">
      <c r="A2416" s="1">
        <v>41533</v>
      </c>
      <c r="B2416" s="40" t="s">
        <v>9</v>
      </c>
      <c r="C2416" s="40" t="s">
        <v>178</v>
      </c>
      <c r="D2416" s="40" t="s">
        <v>179</v>
      </c>
      <c r="E2416" s="40" t="s">
        <v>10</v>
      </c>
      <c r="F2416" s="40">
        <v>0.95</v>
      </c>
      <c r="G2416" s="40">
        <v>220</v>
      </c>
      <c r="H2416" s="40">
        <v>3573</v>
      </c>
      <c r="I2416" s="40">
        <v>70.27</v>
      </c>
      <c r="L2416" s="40" t="str">
        <f>IF(LEFT(C2416,1)="[",MID(C2416,2,SEARCH("]",C2416)-2),IF(LEFT(C2416,1)="""",MID(C2416,2,SEARCH("""",C2416,2)-2),C2416))</f>
        <v>Onix</v>
      </c>
      <c r="M2416">
        <f>WEEKNUM(A2416,2)</f>
        <v>38</v>
      </c>
    </row>
    <row r="2417" spans="1:13" x14ac:dyDescent="0.25">
      <c r="A2417" s="1">
        <v>41531</v>
      </c>
      <c r="B2417" s="40" t="s">
        <v>9</v>
      </c>
      <c r="C2417" s="40" t="s">
        <v>178</v>
      </c>
      <c r="D2417" s="40" t="s">
        <v>179</v>
      </c>
      <c r="E2417" s="40" t="s">
        <v>10</v>
      </c>
      <c r="F2417" s="40">
        <v>0.95</v>
      </c>
      <c r="G2417" s="40">
        <v>151</v>
      </c>
      <c r="H2417" s="40">
        <v>2045</v>
      </c>
      <c r="I2417" s="40">
        <v>45.34</v>
      </c>
      <c r="L2417" s="40" t="str">
        <f>IF(LEFT(C2417,1)="[",MID(C2417,2,SEARCH("]",C2417)-2),IF(LEFT(C2417,1)="""",MID(C2417,2,SEARCH("""",C2417,2)-2),C2417))</f>
        <v>Onix</v>
      </c>
      <c r="M2417">
        <f>WEEKNUM(A2417,2)</f>
        <v>37</v>
      </c>
    </row>
    <row r="2418" spans="1:13" x14ac:dyDescent="0.25">
      <c r="A2418" s="1">
        <v>41516</v>
      </c>
      <c r="B2418" s="40" t="s">
        <v>9</v>
      </c>
      <c r="C2418" s="40" t="s">
        <v>178</v>
      </c>
      <c r="D2418" s="40" t="s">
        <v>179</v>
      </c>
      <c r="E2418" s="40" t="s">
        <v>10</v>
      </c>
      <c r="F2418" s="40">
        <v>0.95</v>
      </c>
      <c r="G2418" s="40">
        <v>161</v>
      </c>
      <c r="H2418" s="40">
        <v>2612</v>
      </c>
      <c r="I2418" s="40">
        <v>55.5</v>
      </c>
      <c r="L2418" s="40" t="str">
        <f>IF(LEFT(C2418,1)="[",MID(C2418,2,SEARCH("]",C2418)-2),IF(LEFT(C2418,1)="""",MID(C2418,2,SEARCH("""",C2418,2)-2),C2418))</f>
        <v>Onix</v>
      </c>
      <c r="M2418">
        <f>WEEKNUM(A2418,2)</f>
        <v>35</v>
      </c>
    </row>
    <row r="2419" spans="1:13" x14ac:dyDescent="0.25">
      <c r="A2419" s="1">
        <v>41546</v>
      </c>
      <c r="B2419" s="40" t="s">
        <v>9</v>
      </c>
      <c r="C2419" s="40" t="s">
        <v>178</v>
      </c>
      <c r="D2419" s="40" t="s">
        <v>179</v>
      </c>
      <c r="E2419" s="40" t="s">
        <v>10</v>
      </c>
      <c r="F2419" s="40">
        <v>0.95</v>
      </c>
      <c r="G2419" s="40">
        <v>226</v>
      </c>
      <c r="H2419" s="40">
        <v>3523</v>
      </c>
      <c r="I2419" s="40">
        <v>103.34</v>
      </c>
      <c r="L2419" s="40" t="str">
        <f>IF(LEFT(C2419,1)="[",MID(C2419,2,SEARCH("]",C2419)-2),IF(LEFT(C2419,1)="""",MID(C2419,2,SEARCH("""",C2419,2)-2),C2419))</f>
        <v>Onix</v>
      </c>
      <c r="M2419">
        <f>WEEKNUM(A2419,2)</f>
        <v>39</v>
      </c>
    </row>
    <row r="2420" spans="1:13" x14ac:dyDescent="0.25">
      <c r="A2420" s="1">
        <v>41532</v>
      </c>
      <c r="B2420" s="40" t="s">
        <v>9</v>
      </c>
      <c r="C2420" s="40" t="s">
        <v>178</v>
      </c>
      <c r="D2420" s="40" t="s">
        <v>179</v>
      </c>
      <c r="E2420" s="40" t="s">
        <v>10</v>
      </c>
      <c r="F2420" s="40">
        <v>0.95</v>
      </c>
      <c r="G2420" s="40">
        <v>178</v>
      </c>
      <c r="H2420" s="40">
        <v>2571</v>
      </c>
      <c r="I2420" s="40">
        <v>55.84</v>
      </c>
      <c r="L2420" s="40" t="str">
        <f>IF(LEFT(C2420,1)="[",MID(C2420,2,SEARCH("]",C2420)-2),IF(LEFT(C2420,1)="""",MID(C2420,2,SEARCH("""",C2420,2)-2),C2420))</f>
        <v>Onix</v>
      </c>
      <c r="M2420">
        <f>WEEKNUM(A2420,2)</f>
        <v>37</v>
      </c>
    </row>
    <row r="2421" spans="1:13" x14ac:dyDescent="0.25">
      <c r="A2421" s="1">
        <v>41537</v>
      </c>
      <c r="B2421" s="40" t="s">
        <v>9</v>
      </c>
      <c r="C2421" s="40" t="s">
        <v>178</v>
      </c>
      <c r="D2421" s="40" t="s">
        <v>179</v>
      </c>
      <c r="E2421" s="40" t="s">
        <v>10</v>
      </c>
      <c r="F2421" s="40">
        <v>0.95</v>
      </c>
      <c r="G2421" s="40">
        <v>255</v>
      </c>
      <c r="H2421" s="40">
        <v>3627</v>
      </c>
      <c r="I2421" s="40">
        <v>108.48</v>
      </c>
      <c r="L2421" s="40" t="str">
        <f>IF(LEFT(C2421,1)="[",MID(C2421,2,SEARCH("]",C2421)-2),IF(LEFT(C2421,1)="""",MID(C2421,2,SEARCH("""",C2421,2)-2),C2421))</f>
        <v>Onix</v>
      </c>
      <c r="M2421">
        <f>WEEKNUM(A2421,2)</f>
        <v>38</v>
      </c>
    </row>
    <row r="2422" spans="1:13" x14ac:dyDescent="0.25">
      <c r="A2422" s="1">
        <v>41525</v>
      </c>
      <c r="B2422" s="40" t="s">
        <v>9</v>
      </c>
      <c r="C2422" s="40" t="s">
        <v>178</v>
      </c>
      <c r="D2422" s="40" t="s">
        <v>179</v>
      </c>
      <c r="E2422" s="40" t="s">
        <v>10</v>
      </c>
      <c r="F2422" s="40">
        <v>0.95</v>
      </c>
      <c r="G2422" s="40">
        <v>176</v>
      </c>
      <c r="H2422" s="40">
        <v>2563</v>
      </c>
      <c r="I2422" s="40">
        <v>52.65</v>
      </c>
      <c r="L2422" s="40" t="str">
        <f>IF(LEFT(C2422,1)="[",MID(C2422,2,SEARCH("]",C2422)-2),IF(LEFT(C2422,1)="""",MID(C2422,2,SEARCH("""",C2422,2)-2),C2422))</f>
        <v>Onix</v>
      </c>
      <c r="M2422">
        <f>WEEKNUM(A2422,2)</f>
        <v>36</v>
      </c>
    </row>
    <row r="2423" spans="1:13" x14ac:dyDescent="0.25">
      <c r="A2423" s="1">
        <v>41534</v>
      </c>
      <c r="B2423" s="40" t="s">
        <v>9</v>
      </c>
      <c r="C2423" s="40" t="s">
        <v>178</v>
      </c>
      <c r="D2423" s="40" t="s">
        <v>179</v>
      </c>
      <c r="E2423" s="40" t="s">
        <v>10</v>
      </c>
      <c r="F2423" s="40">
        <v>0.95</v>
      </c>
      <c r="G2423" s="40">
        <v>313</v>
      </c>
      <c r="H2423" s="40">
        <v>4140</v>
      </c>
      <c r="I2423" s="40">
        <v>137.08000000000001</v>
      </c>
      <c r="L2423" s="40" t="str">
        <f>IF(LEFT(C2423,1)="[",MID(C2423,2,SEARCH("]",C2423)-2),IF(LEFT(C2423,1)="""",MID(C2423,2,SEARCH("""",C2423,2)-2),C2423))</f>
        <v>Onix</v>
      </c>
      <c r="M2423">
        <f>WEEKNUM(A2423,2)</f>
        <v>38</v>
      </c>
    </row>
    <row r="2424" spans="1:13" x14ac:dyDescent="0.25">
      <c r="A2424" s="1">
        <v>41515</v>
      </c>
      <c r="B2424" s="40" t="s">
        <v>9</v>
      </c>
      <c r="C2424" s="40" t="s">
        <v>178</v>
      </c>
      <c r="D2424" s="40" t="s">
        <v>179</v>
      </c>
      <c r="E2424" s="40" t="s">
        <v>10</v>
      </c>
      <c r="F2424" s="40">
        <v>0.95</v>
      </c>
      <c r="G2424" s="40">
        <v>179</v>
      </c>
      <c r="H2424" s="40">
        <v>2670</v>
      </c>
      <c r="I2424" s="40">
        <v>60.61</v>
      </c>
      <c r="L2424" s="40" t="str">
        <f>IF(LEFT(C2424,1)="[",MID(C2424,2,SEARCH("]",C2424)-2),IF(LEFT(C2424,1)="""",MID(C2424,2,SEARCH("""",C2424,2)-2),C2424))</f>
        <v>Onix</v>
      </c>
      <c r="M2424">
        <f>WEEKNUM(A2424,2)</f>
        <v>35</v>
      </c>
    </row>
    <row r="2425" spans="1:13" x14ac:dyDescent="0.25">
      <c r="A2425" s="1">
        <v>41529</v>
      </c>
      <c r="B2425" s="40" t="s">
        <v>9</v>
      </c>
      <c r="C2425" s="40" t="s">
        <v>178</v>
      </c>
      <c r="D2425" s="40" t="s">
        <v>179</v>
      </c>
      <c r="E2425" s="40" t="s">
        <v>10</v>
      </c>
      <c r="F2425" s="40">
        <v>0.95</v>
      </c>
      <c r="G2425" s="40">
        <v>154</v>
      </c>
      <c r="H2425" s="40">
        <v>2570</v>
      </c>
      <c r="I2425" s="40">
        <v>50.99</v>
      </c>
      <c r="L2425" s="40" t="str">
        <f>IF(LEFT(C2425,1)="[",MID(C2425,2,SEARCH("]",C2425)-2),IF(LEFT(C2425,1)="""",MID(C2425,2,SEARCH("""",C2425,2)-2),C2425))</f>
        <v>Onix</v>
      </c>
      <c r="M2425">
        <f>WEEKNUM(A2425,2)</f>
        <v>37</v>
      </c>
    </row>
    <row r="2426" spans="1:13" x14ac:dyDescent="0.25">
      <c r="A2426" s="1">
        <v>41540</v>
      </c>
      <c r="B2426" s="40" t="s">
        <v>9</v>
      </c>
      <c r="C2426" s="40" t="s">
        <v>178</v>
      </c>
      <c r="D2426" s="40" t="s">
        <v>179</v>
      </c>
      <c r="E2426" s="40" t="s">
        <v>10</v>
      </c>
      <c r="F2426" s="40">
        <v>0.95</v>
      </c>
      <c r="G2426" s="40">
        <v>320</v>
      </c>
      <c r="H2426" s="40">
        <v>4296</v>
      </c>
      <c r="I2426" s="40">
        <v>121.47</v>
      </c>
      <c r="L2426" s="40" t="str">
        <f>IF(LEFT(C2426,1)="[",MID(C2426,2,SEARCH("]",C2426)-2),IF(LEFT(C2426,1)="""",MID(C2426,2,SEARCH("""",C2426,2)-2),C2426))</f>
        <v>Onix</v>
      </c>
      <c r="M2426">
        <f>WEEKNUM(A2426,2)</f>
        <v>39</v>
      </c>
    </row>
    <row r="2427" spans="1:13" x14ac:dyDescent="0.25">
      <c r="A2427" s="1">
        <v>41536</v>
      </c>
      <c r="B2427" s="40" t="s">
        <v>9</v>
      </c>
      <c r="C2427" s="40" t="s">
        <v>178</v>
      </c>
      <c r="D2427" s="40" t="s">
        <v>179</v>
      </c>
      <c r="E2427" s="40" t="s">
        <v>10</v>
      </c>
      <c r="F2427" s="40">
        <v>0.95</v>
      </c>
      <c r="G2427" s="40">
        <v>218</v>
      </c>
      <c r="H2427" s="40">
        <v>3685</v>
      </c>
      <c r="I2427" s="40">
        <v>94.32</v>
      </c>
      <c r="L2427" s="40" t="str">
        <f>IF(LEFT(C2427,1)="[",MID(C2427,2,SEARCH("]",C2427)-2),IF(LEFT(C2427,1)="""",MID(C2427,2,SEARCH("""",C2427,2)-2),C2427))</f>
        <v>Onix</v>
      </c>
      <c r="M2427">
        <f>WEEKNUM(A2427,2)</f>
        <v>38</v>
      </c>
    </row>
    <row r="2428" spans="1:13" x14ac:dyDescent="0.25">
      <c r="A2428" s="1">
        <v>41528</v>
      </c>
      <c r="B2428" s="40" t="s">
        <v>9</v>
      </c>
      <c r="C2428" s="40" t="s">
        <v>178</v>
      </c>
      <c r="D2428" s="40" t="s">
        <v>179</v>
      </c>
      <c r="E2428" s="40" t="s">
        <v>10</v>
      </c>
      <c r="F2428" s="40">
        <v>0.95</v>
      </c>
      <c r="G2428" s="40">
        <v>176</v>
      </c>
      <c r="H2428" s="40">
        <v>2565</v>
      </c>
      <c r="I2428" s="40">
        <v>59.24</v>
      </c>
      <c r="L2428" s="40" t="str">
        <f>IF(LEFT(C2428,1)="[",MID(C2428,2,SEARCH("]",C2428)-2),IF(LEFT(C2428,1)="""",MID(C2428,2,SEARCH("""",C2428,2)-2),C2428))</f>
        <v>Onix</v>
      </c>
      <c r="M2428">
        <f>WEEKNUM(A2428,2)</f>
        <v>37</v>
      </c>
    </row>
    <row r="2429" spans="1:13" x14ac:dyDescent="0.25">
      <c r="A2429" s="1">
        <v>41545</v>
      </c>
      <c r="B2429" s="40" t="s">
        <v>9</v>
      </c>
      <c r="C2429" s="40" t="s">
        <v>178</v>
      </c>
      <c r="D2429" s="40" t="s">
        <v>179</v>
      </c>
      <c r="E2429" s="40" t="s">
        <v>10</v>
      </c>
      <c r="F2429" s="40">
        <v>0.95</v>
      </c>
      <c r="G2429" s="40">
        <v>245</v>
      </c>
      <c r="H2429" s="40">
        <v>3272</v>
      </c>
      <c r="I2429" s="40">
        <v>108.04</v>
      </c>
      <c r="L2429" s="40" t="str">
        <f>IF(LEFT(C2429,1)="[",MID(C2429,2,SEARCH("]",C2429)-2),IF(LEFT(C2429,1)="""",MID(C2429,2,SEARCH("""",C2429,2)-2),C2429))</f>
        <v>Onix</v>
      </c>
      <c r="M2429">
        <f>WEEKNUM(A2429,2)</f>
        <v>39</v>
      </c>
    </row>
    <row r="2430" spans="1:13" x14ac:dyDescent="0.25">
      <c r="A2430" s="1">
        <v>41542</v>
      </c>
      <c r="B2430" s="40" t="s">
        <v>9</v>
      </c>
      <c r="C2430" s="40" t="s">
        <v>178</v>
      </c>
      <c r="D2430" s="40" t="s">
        <v>179</v>
      </c>
      <c r="E2430" s="40" t="s">
        <v>10</v>
      </c>
      <c r="F2430" s="40">
        <v>0.95</v>
      </c>
      <c r="G2430" s="40">
        <v>285</v>
      </c>
      <c r="H2430" s="40">
        <v>3937</v>
      </c>
      <c r="I2430" s="40">
        <v>121.1</v>
      </c>
      <c r="L2430" s="40" t="str">
        <f>IF(LEFT(C2430,1)="[",MID(C2430,2,SEARCH("]",C2430)-2),IF(LEFT(C2430,1)="""",MID(C2430,2,SEARCH("""",C2430,2)-2),C2430))</f>
        <v>Onix</v>
      </c>
      <c r="M2430">
        <f>WEEKNUM(A2430,2)</f>
        <v>39</v>
      </c>
    </row>
    <row r="2431" spans="1:13" x14ac:dyDescent="0.25">
      <c r="A2431" s="1">
        <v>41539</v>
      </c>
      <c r="B2431" s="40" t="s">
        <v>9</v>
      </c>
      <c r="C2431" s="40" t="s">
        <v>178</v>
      </c>
      <c r="D2431" s="40" t="s">
        <v>179</v>
      </c>
      <c r="E2431" s="40" t="s">
        <v>10</v>
      </c>
      <c r="F2431" s="40">
        <v>0.95</v>
      </c>
      <c r="G2431" s="40">
        <v>279</v>
      </c>
      <c r="H2431" s="40">
        <v>3431</v>
      </c>
      <c r="I2431" s="40">
        <v>111.09</v>
      </c>
      <c r="L2431" s="40" t="str">
        <f>IF(LEFT(C2431,1)="[",MID(C2431,2,SEARCH("]",C2431)-2),IF(LEFT(C2431,1)="""",MID(C2431,2,SEARCH("""",C2431,2)-2),C2431))</f>
        <v>Onix</v>
      </c>
      <c r="M2431">
        <f>WEEKNUM(A2431,2)</f>
        <v>38</v>
      </c>
    </row>
    <row r="2432" spans="1:13" x14ac:dyDescent="0.25">
      <c r="A2432" s="1">
        <v>41527</v>
      </c>
      <c r="B2432" s="40" t="s">
        <v>9</v>
      </c>
      <c r="C2432" s="40" t="s">
        <v>178</v>
      </c>
      <c r="D2432" s="40" t="s">
        <v>179</v>
      </c>
      <c r="E2432" s="40" t="s">
        <v>10</v>
      </c>
      <c r="F2432" s="40">
        <v>0.95</v>
      </c>
      <c r="G2432" s="40">
        <v>171</v>
      </c>
      <c r="H2432" s="40">
        <v>2906</v>
      </c>
      <c r="I2432" s="40">
        <v>55</v>
      </c>
      <c r="L2432" s="40" t="str">
        <f>IF(LEFT(C2432,1)="[",MID(C2432,2,SEARCH("]",C2432)-2),IF(LEFT(C2432,1)="""",MID(C2432,2,SEARCH("""",C2432,2)-2),C2432))</f>
        <v>Onix</v>
      </c>
      <c r="M2432">
        <f>WEEKNUM(A2432,2)</f>
        <v>37</v>
      </c>
    </row>
    <row r="2433" spans="1:13" x14ac:dyDescent="0.25">
      <c r="A2433" s="1">
        <v>41526</v>
      </c>
      <c r="B2433" s="40" t="s">
        <v>9</v>
      </c>
      <c r="C2433" s="40" t="s">
        <v>178</v>
      </c>
      <c r="D2433" s="40" t="s">
        <v>179</v>
      </c>
      <c r="E2433" s="40" t="s">
        <v>10</v>
      </c>
      <c r="F2433" s="40">
        <v>0.95</v>
      </c>
      <c r="G2433" s="40">
        <v>189</v>
      </c>
      <c r="H2433" s="40">
        <v>3007</v>
      </c>
      <c r="I2433" s="40">
        <v>58.97</v>
      </c>
      <c r="L2433" s="40" t="str">
        <f>IF(LEFT(C2433,1)="[",MID(C2433,2,SEARCH("]",C2433)-2),IF(LEFT(C2433,1)="""",MID(C2433,2,SEARCH("""",C2433,2)-2),C2433))</f>
        <v>Onix</v>
      </c>
      <c r="M2433">
        <f>WEEKNUM(A2433,2)</f>
        <v>37</v>
      </c>
    </row>
    <row r="2434" spans="1:13" x14ac:dyDescent="0.25">
      <c r="A2434" s="1">
        <v>41519</v>
      </c>
      <c r="B2434" s="40" t="s">
        <v>9</v>
      </c>
      <c r="C2434" s="40" t="s">
        <v>178</v>
      </c>
      <c r="D2434" s="40" t="s">
        <v>179</v>
      </c>
      <c r="E2434" s="40" t="s">
        <v>10</v>
      </c>
      <c r="F2434" s="40">
        <v>0.95</v>
      </c>
      <c r="G2434" s="40">
        <v>178</v>
      </c>
      <c r="H2434" s="40">
        <v>3065</v>
      </c>
      <c r="I2434" s="40">
        <v>53.86</v>
      </c>
      <c r="L2434" s="40" t="str">
        <f>IF(LEFT(C2434,1)="[",MID(C2434,2,SEARCH("]",C2434)-2),IF(LEFT(C2434,1)="""",MID(C2434,2,SEARCH("""",C2434,2)-2),C2434))</f>
        <v>Onix</v>
      </c>
      <c r="M2434">
        <f>WEEKNUM(A2434,2)</f>
        <v>36</v>
      </c>
    </row>
    <row r="2435" spans="1:13" x14ac:dyDescent="0.25">
      <c r="A2435" s="1">
        <v>41520</v>
      </c>
      <c r="B2435" s="40" t="s">
        <v>9</v>
      </c>
      <c r="C2435" s="40" t="s">
        <v>178</v>
      </c>
      <c r="D2435" s="40" t="s">
        <v>179</v>
      </c>
      <c r="E2435" s="40" t="s">
        <v>10</v>
      </c>
      <c r="F2435" s="40">
        <v>0.95</v>
      </c>
      <c r="G2435" s="40">
        <v>169</v>
      </c>
      <c r="H2435" s="40">
        <v>3006</v>
      </c>
      <c r="I2435" s="40">
        <v>47.25</v>
      </c>
      <c r="L2435" s="40" t="str">
        <f>IF(LEFT(C2435,1)="[",MID(C2435,2,SEARCH("]",C2435)-2),IF(LEFT(C2435,1)="""",MID(C2435,2,SEARCH("""",C2435,2)-2),C2435))</f>
        <v>Onix</v>
      </c>
      <c r="M2435">
        <f>WEEKNUM(A2435,2)</f>
        <v>36</v>
      </c>
    </row>
    <row r="2436" spans="1:13" x14ac:dyDescent="0.25">
      <c r="A2436" s="1">
        <v>41523</v>
      </c>
      <c r="B2436" s="40" t="s">
        <v>9</v>
      </c>
      <c r="C2436" s="40" t="s">
        <v>178</v>
      </c>
      <c r="D2436" s="40" t="s">
        <v>179</v>
      </c>
      <c r="E2436" s="40" t="s">
        <v>10</v>
      </c>
      <c r="F2436" s="40">
        <v>0.95</v>
      </c>
      <c r="G2436" s="40">
        <v>132</v>
      </c>
      <c r="H2436" s="40">
        <v>2437</v>
      </c>
      <c r="I2436" s="40">
        <v>42.74</v>
      </c>
      <c r="L2436" s="40" t="str">
        <f>IF(LEFT(C2436,1)="[",MID(C2436,2,SEARCH("]",C2436)-2),IF(LEFT(C2436,1)="""",MID(C2436,2,SEARCH("""",C2436,2)-2),C2436))</f>
        <v>Onix</v>
      </c>
      <c r="M2436">
        <f>WEEKNUM(A2436,2)</f>
        <v>36</v>
      </c>
    </row>
    <row r="2437" spans="1:13" x14ac:dyDescent="0.25">
      <c r="A2437" s="1">
        <v>41541</v>
      </c>
      <c r="B2437" s="40" t="s">
        <v>9</v>
      </c>
      <c r="C2437" s="40" t="s">
        <v>178</v>
      </c>
      <c r="D2437" s="40" t="s">
        <v>179</v>
      </c>
      <c r="E2437" s="40" t="s">
        <v>10</v>
      </c>
      <c r="F2437" s="40">
        <v>0.95</v>
      </c>
      <c r="G2437" s="40">
        <v>295</v>
      </c>
      <c r="H2437" s="40">
        <v>4364</v>
      </c>
      <c r="I2437" s="40">
        <v>133.12</v>
      </c>
      <c r="L2437" s="40" t="str">
        <f>IF(LEFT(C2437,1)="[",MID(C2437,2,SEARCH("]",C2437)-2),IF(LEFT(C2437,1)="""",MID(C2437,2,SEARCH("""",C2437,2)-2),C2437))</f>
        <v>Onix</v>
      </c>
      <c r="M2437">
        <f>WEEKNUM(A2437,2)</f>
        <v>39</v>
      </c>
    </row>
    <row r="2438" spans="1:13" x14ac:dyDescent="0.25">
      <c r="A2438" s="1">
        <v>41524</v>
      </c>
      <c r="B2438" s="40" t="s">
        <v>9</v>
      </c>
      <c r="C2438" s="40" t="s">
        <v>178</v>
      </c>
      <c r="D2438" s="40" t="s">
        <v>179</v>
      </c>
      <c r="E2438" s="40" t="s">
        <v>10</v>
      </c>
      <c r="F2438" s="40">
        <v>0.95</v>
      </c>
      <c r="G2438" s="40">
        <v>140</v>
      </c>
      <c r="H2438" s="40">
        <v>2253</v>
      </c>
      <c r="I2438" s="40">
        <v>45.01</v>
      </c>
      <c r="L2438" s="40" t="str">
        <f>IF(LEFT(C2438,1)="[",MID(C2438,2,SEARCH("]",C2438)-2),IF(LEFT(C2438,1)="""",MID(C2438,2,SEARCH("""",C2438,2)-2),C2438))</f>
        <v>Onix</v>
      </c>
      <c r="M2438">
        <f>WEEKNUM(A2438,2)</f>
        <v>36</v>
      </c>
    </row>
    <row r="2439" spans="1:13" x14ac:dyDescent="0.25">
      <c r="A2439" s="1">
        <v>41518</v>
      </c>
      <c r="B2439" s="40" t="s">
        <v>9</v>
      </c>
      <c r="C2439" s="40" t="s">
        <v>178</v>
      </c>
      <c r="D2439" s="40" t="s">
        <v>179</v>
      </c>
      <c r="E2439" s="40" t="s">
        <v>10</v>
      </c>
      <c r="F2439" s="40">
        <v>0.95</v>
      </c>
      <c r="G2439" s="40">
        <v>206</v>
      </c>
      <c r="H2439" s="40">
        <v>2753</v>
      </c>
      <c r="I2439" s="40">
        <v>71.08</v>
      </c>
      <c r="L2439" s="40" t="str">
        <f>IF(LEFT(C2439,1)="[",MID(C2439,2,SEARCH("]",C2439)-2),IF(LEFT(C2439,1)="""",MID(C2439,2,SEARCH("""",C2439,2)-2),C2439))</f>
        <v>Onix</v>
      </c>
      <c r="M2439">
        <f>WEEKNUM(A2439,2)</f>
        <v>35</v>
      </c>
    </row>
    <row r="2440" spans="1:13" x14ac:dyDescent="0.25">
      <c r="A2440" s="1">
        <v>41517</v>
      </c>
      <c r="B2440" s="40" t="s">
        <v>9</v>
      </c>
      <c r="C2440" s="40" t="s">
        <v>178</v>
      </c>
      <c r="D2440" s="40" t="s">
        <v>179</v>
      </c>
      <c r="E2440" s="40" t="s">
        <v>10</v>
      </c>
      <c r="F2440" s="40">
        <v>0.95</v>
      </c>
      <c r="G2440" s="40">
        <v>188</v>
      </c>
      <c r="H2440" s="40">
        <v>2471</v>
      </c>
      <c r="I2440" s="40">
        <v>68.7</v>
      </c>
      <c r="L2440" s="40" t="str">
        <f>IF(LEFT(C2440,1)="[",MID(C2440,2,SEARCH("]",C2440)-2),IF(LEFT(C2440,1)="""",MID(C2440,2,SEARCH("""",C2440,2)-2),C2440))</f>
        <v>Onix</v>
      </c>
      <c r="M2440">
        <f>WEEKNUM(A2440,2)</f>
        <v>35</v>
      </c>
    </row>
    <row r="2441" spans="1:13" x14ac:dyDescent="0.25">
      <c r="A2441" s="1">
        <v>41522</v>
      </c>
      <c r="B2441" s="40" t="s">
        <v>9</v>
      </c>
      <c r="C2441" s="40" t="s">
        <v>178</v>
      </c>
      <c r="D2441" s="40" t="s">
        <v>179</v>
      </c>
      <c r="E2441" s="40" t="s">
        <v>10</v>
      </c>
      <c r="F2441" s="40">
        <v>0.95</v>
      </c>
      <c r="G2441" s="40">
        <v>119</v>
      </c>
      <c r="H2441" s="40">
        <v>2740</v>
      </c>
      <c r="I2441" s="40">
        <v>40.119999999999997</v>
      </c>
      <c r="L2441" s="40" t="str">
        <f>IF(LEFT(C2441,1)="[",MID(C2441,2,SEARCH("]",C2441)-2),IF(LEFT(C2441,1)="""",MID(C2441,2,SEARCH("""",C2441,2)-2),C2441))</f>
        <v>Onix</v>
      </c>
      <c r="M2441">
        <f>WEEKNUM(A2441,2)</f>
        <v>36</v>
      </c>
    </row>
    <row r="2442" spans="1:13" x14ac:dyDescent="0.25">
      <c r="A2442" s="1">
        <v>41538</v>
      </c>
      <c r="B2442" s="40" t="s">
        <v>9</v>
      </c>
      <c r="C2442" s="40" t="s">
        <v>178</v>
      </c>
      <c r="D2442" s="40" t="s">
        <v>179</v>
      </c>
      <c r="E2442" s="40" t="s">
        <v>10</v>
      </c>
      <c r="F2442" s="40">
        <v>0.95</v>
      </c>
      <c r="G2442" s="40">
        <v>263</v>
      </c>
      <c r="H2442" s="40">
        <v>2780</v>
      </c>
      <c r="I2442" s="40">
        <v>114.3</v>
      </c>
      <c r="L2442" s="40" t="str">
        <f>IF(LEFT(C2442,1)="[",MID(C2442,2,SEARCH("]",C2442)-2),IF(LEFT(C2442,1)="""",MID(C2442,2,SEARCH("""",C2442,2)-2),C2442))</f>
        <v>Onix</v>
      </c>
      <c r="M2442">
        <f>WEEKNUM(A2442,2)</f>
        <v>38</v>
      </c>
    </row>
    <row r="2443" spans="1:13" x14ac:dyDescent="0.25">
      <c r="A2443" s="1">
        <v>41521</v>
      </c>
      <c r="B2443" s="40" t="s">
        <v>9</v>
      </c>
      <c r="C2443" s="40" t="s">
        <v>178</v>
      </c>
      <c r="D2443" s="40" t="s">
        <v>179</v>
      </c>
      <c r="E2443" s="40" t="s">
        <v>10</v>
      </c>
      <c r="F2443" s="40">
        <v>0.95</v>
      </c>
      <c r="G2443" s="40">
        <v>150</v>
      </c>
      <c r="H2443" s="40">
        <v>2698</v>
      </c>
      <c r="I2443" s="40">
        <v>45.86</v>
      </c>
      <c r="L2443" s="40" t="str">
        <f>IF(LEFT(C2443,1)="[",MID(C2443,2,SEARCH("]",C2443)-2),IF(LEFT(C2443,1)="""",MID(C2443,2,SEARCH("""",C2443,2)-2),C2443))</f>
        <v>Onix</v>
      </c>
      <c r="M2443">
        <f>WEEKNUM(A2443,2)</f>
        <v>36</v>
      </c>
    </row>
    <row r="2444" spans="1:13" x14ac:dyDescent="0.25">
      <c r="A2444" s="1">
        <v>41530</v>
      </c>
      <c r="B2444" s="40" t="s">
        <v>9</v>
      </c>
      <c r="C2444" s="40" t="s">
        <v>178</v>
      </c>
      <c r="D2444" s="40" t="s">
        <v>179</v>
      </c>
      <c r="E2444" s="40" t="s">
        <v>10</v>
      </c>
      <c r="F2444" s="40">
        <v>0.95</v>
      </c>
      <c r="G2444" s="40">
        <v>173</v>
      </c>
      <c r="H2444" s="40">
        <v>2487</v>
      </c>
      <c r="I2444" s="40">
        <v>55.34</v>
      </c>
      <c r="L2444" s="40" t="str">
        <f>IF(LEFT(C2444,1)="[",MID(C2444,2,SEARCH("]",C2444)-2),IF(LEFT(C2444,1)="""",MID(C2444,2,SEARCH("""",C2444,2)-2),C2444))</f>
        <v>Onix</v>
      </c>
      <c r="M2444">
        <f>WEEKNUM(A2444,2)</f>
        <v>37</v>
      </c>
    </row>
    <row r="2445" spans="1:13" x14ac:dyDescent="0.25">
      <c r="A2445" s="1">
        <v>41543</v>
      </c>
      <c r="B2445" s="40" t="s">
        <v>9</v>
      </c>
      <c r="C2445" s="40" t="s">
        <v>178</v>
      </c>
      <c r="D2445" s="40" t="s">
        <v>179</v>
      </c>
      <c r="E2445" s="40" t="s">
        <v>10</v>
      </c>
      <c r="F2445" s="40">
        <v>0.95</v>
      </c>
      <c r="G2445" s="40">
        <v>249</v>
      </c>
      <c r="H2445" s="40">
        <v>3855</v>
      </c>
      <c r="I2445" s="40">
        <v>112.18</v>
      </c>
      <c r="L2445" s="40" t="str">
        <f>IF(LEFT(C2445,1)="[",MID(C2445,2,SEARCH("]",C2445)-2),IF(LEFT(C2445,1)="""",MID(C2445,2,SEARCH("""",C2445,2)-2),C2445))</f>
        <v>Onix</v>
      </c>
      <c r="M2445">
        <f>WEEKNUM(A2445,2)</f>
        <v>39</v>
      </c>
    </row>
    <row r="2446" spans="1:13" x14ac:dyDescent="0.25">
      <c r="A2446" s="1">
        <v>41544</v>
      </c>
      <c r="B2446" s="40" t="s">
        <v>9</v>
      </c>
      <c r="C2446" s="40" t="s">
        <v>178</v>
      </c>
      <c r="D2446" s="40" t="s">
        <v>179</v>
      </c>
      <c r="E2446" s="40" t="s">
        <v>10</v>
      </c>
      <c r="F2446" s="40">
        <v>0.95</v>
      </c>
      <c r="G2446" s="40">
        <v>277</v>
      </c>
      <c r="H2446" s="40">
        <v>3634</v>
      </c>
      <c r="I2446" s="40">
        <v>118.69</v>
      </c>
      <c r="L2446" s="40" t="str">
        <f>IF(LEFT(C2446,1)="[",MID(C2446,2,SEARCH("]",C2446)-2),IF(LEFT(C2446,1)="""",MID(C2446,2,SEARCH("""",C2446,2)-2),C2446))</f>
        <v>Onix</v>
      </c>
      <c r="M2446">
        <f>WEEKNUM(A2446,2)</f>
        <v>39</v>
      </c>
    </row>
    <row r="2447" spans="1:13" x14ac:dyDescent="0.25">
      <c r="A2447" s="1">
        <v>41535</v>
      </c>
      <c r="B2447" s="40" t="s">
        <v>9</v>
      </c>
      <c r="C2447" s="40" t="s">
        <v>178</v>
      </c>
      <c r="D2447" s="40" t="s">
        <v>179</v>
      </c>
      <c r="E2447" s="40" t="s">
        <v>10</v>
      </c>
      <c r="F2447" s="40">
        <v>0.95</v>
      </c>
      <c r="G2447" s="40">
        <v>237</v>
      </c>
      <c r="H2447" s="40">
        <v>3913</v>
      </c>
      <c r="I2447" s="40">
        <v>96.35</v>
      </c>
      <c r="L2447" s="40" t="str">
        <f>IF(LEFT(C2447,1)="[",MID(C2447,2,SEARCH("]",C2447)-2),IF(LEFT(C2447,1)="""",MID(C2447,2,SEARCH("""",C2447,2)-2),C2447))</f>
        <v>Onix</v>
      </c>
      <c r="M2447">
        <f>WEEKNUM(A2447,2)</f>
        <v>38</v>
      </c>
    </row>
    <row r="2448" spans="1:13" x14ac:dyDescent="0.25">
      <c r="A2448" s="1">
        <v>41541</v>
      </c>
      <c r="B2448" s="40" t="s">
        <v>9</v>
      </c>
      <c r="C2448" s="40" t="s">
        <v>295</v>
      </c>
      <c r="D2448" s="40" t="s">
        <v>86</v>
      </c>
      <c r="E2448" s="40" t="s">
        <v>10</v>
      </c>
      <c r="F2448" s="40">
        <v>0.2</v>
      </c>
      <c r="G2448" s="40">
        <v>0</v>
      </c>
      <c r="H2448" s="40">
        <v>3</v>
      </c>
      <c r="I2448" s="40">
        <v>0</v>
      </c>
      <c r="L2448" s="40" t="str">
        <f>IF(LEFT(C2448,1)="[",MID(C2448,2,SEARCH("]",C2448)-2),IF(LEFT(C2448,1)="""",MID(C2448,2,SEARCH("""",C2448,2)-2),C2448))</f>
        <v>Onix 0 km</v>
      </c>
      <c r="M2448">
        <f>WEEKNUM(A2448,2)</f>
        <v>39</v>
      </c>
    </row>
    <row r="2449" spans="1:13" x14ac:dyDescent="0.25">
      <c r="A2449" s="1">
        <v>41536</v>
      </c>
      <c r="B2449" s="40" t="s">
        <v>9</v>
      </c>
      <c r="C2449" s="40" t="s">
        <v>295</v>
      </c>
      <c r="D2449" s="40" t="s">
        <v>86</v>
      </c>
      <c r="E2449" s="40" t="s">
        <v>10</v>
      </c>
      <c r="F2449" s="40">
        <v>0.2</v>
      </c>
      <c r="G2449" s="40">
        <v>0</v>
      </c>
      <c r="H2449" s="40">
        <v>1</v>
      </c>
      <c r="I2449" s="40">
        <v>0</v>
      </c>
      <c r="L2449" s="40" t="str">
        <f>IF(LEFT(C2449,1)="[",MID(C2449,2,SEARCH("]",C2449)-2),IF(LEFT(C2449,1)="""",MID(C2449,2,SEARCH("""",C2449,2)-2),C2449))</f>
        <v>Onix 0 km</v>
      </c>
      <c r="M2449">
        <f>WEEKNUM(A2449,2)</f>
        <v>38</v>
      </c>
    </row>
    <row r="2450" spans="1:13" x14ac:dyDescent="0.25">
      <c r="A2450" s="1">
        <v>41540</v>
      </c>
      <c r="B2450" s="40" t="s">
        <v>9</v>
      </c>
      <c r="C2450" s="40" t="s">
        <v>295</v>
      </c>
      <c r="D2450" s="40" t="s">
        <v>86</v>
      </c>
      <c r="E2450" s="40" t="s">
        <v>10</v>
      </c>
      <c r="F2450" s="40">
        <v>0.2</v>
      </c>
      <c r="G2450" s="40">
        <v>0</v>
      </c>
      <c r="H2450" s="40">
        <v>5</v>
      </c>
      <c r="I2450" s="40">
        <v>0</v>
      </c>
      <c r="L2450" s="40" t="str">
        <f>IF(LEFT(C2450,1)="[",MID(C2450,2,SEARCH("]",C2450)-2),IF(LEFT(C2450,1)="""",MID(C2450,2,SEARCH("""",C2450,2)-2),C2450))</f>
        <v>Onix 0 km</v>
      </c>
      <c r="M2450">
        <f>WEEKNUM(A2450,2)</f>
        <v>39</v>
      </c>
    </row>
    <row r="2451" spans="1:13" x14ac:dyDescent="0.25">
      <c r="A2451" s="1">
        <v>41529</v>
      </c>
      <c r="B2451" s="40" t="s">
        <v>9</v>
      </c>
      <c r="C2451" s="40" t="s">
        <v>295</v>
      </c>
      <c r="D2451" s="40" t="s">
        <v>86</v>
      </c>
      <c r="E2451" s="40" t="s">
        <v>10</v>
      </c>
      <c r="F2451" s="40">
        <v>0.2</v>
      </c>
      <c r="G2451" s="40">
        <v>4</v>
      </c>
      <c r="H2451" s="40">
        <v>7</v>
      </c>
      <c r="I2451" s="40">
        <v>0.59</v>
      </c>
      <c r="L2451" s="40" t="str">
        <f>IF(LEFT(C2451,1)="[",MID(C2451,2,SEARCH("]",C2451)-2),IF(LEFT(C2451,1)="""",MID(C2451,2,SEARCH("""",C2451,2)-2),C2451))</f>
        <v>Onix 0 km</v>
      </c>
      <c r="M2451">
        <f>WEEKNUM(A2451,2)</f>
        <v>37</v>
      </c>
    </row>
    <row r="2452" spans="1:13" x14ac:dyDescent="0.25">
      <c r="A2452" s="1">
        <v>41516</v>
      </c>
      <c r="B2452" s="40" t="s">
        <v>9</v>
      </c>
      <c r="C2452" s="40" t="s">
        <v>295</v>
      </c>
      <c r="D2452" s="40" t="s">
        <v>86</v>
      </c>
      <c r="E2452" s="40" t="s">
        <v>10</v>
      </c>
      <c r="F2452" s="40">
        <v>0.2</v>
      </c>
      <c r="G2452" s="40">
        <v>2</v>
      </c>
      <c r="H2452" s="40">
        <v>11</v>
      </c>
      <c r="I2452" s="40">
        <v>0.34</v>
      </c>
      <c r="L2452" s="40" t="str">
        <f>IF(LEFT(C2452,1)="[",MID(C2452,2,SEARCH("]",C2452)-2),IF(LEFT(C2452,1)="""",MID(C2452,2,SEARCH("""",C2452,2)-2),C2452))</f>
        <v>Onix 0 km</v>
      </c>
      <c r="M2452">
        <f>WEEKNUM(A2452,2)</f>
        <v>35</v>
      </c>
    </row>
    <row r="2453" spans="1:13" x14ac:dyDescent="0.25">
      <c r="A2453" s="1">
        <v>41538</v>
      </c>
      <c r="B2453" s="40" t="s">
        <v>9</v>
      </c>
      <c r="C2453" s="40" t="s">
        <v>295</v>
      </c>
      <c r="D2453" s="40" t="s">
        <v>86</v>
      </c>
      <c r="E2453" s="40" t="s">
        <v>10</v>
      </c>
      <c r="F2453" s="40">
        <v>0.2</v>
      </c>
      <c r="G2453" s="40">
        <v>1</v>
      </c>
      <c r="H2453" s="40">
        <v>1</v>
      </c>
      <c r="I2453" s="40">
        <v>0.06</v>
      </c>
      <c r="L2453" s="40" t="str">
        <f>IF(LEFT(C2453,1)="[",MID(C2453,2,SEARCH("]",C2453)-2),IF(LEFT(C2453,1)="""",MID(C2453,2,SEARCH("""",C2453,2)-2),C2453))</f>
        <v>Onix 0 km</v>
      </c>
      <c r="M2453">
        <f>WEEKNUM(A2453,2)</f>
        <v>38</v>
      </c>
    </row>
    <row r="2454" spans="1:13" x14ac:dyDescent="0.25">
      <c r="A2454" s="1">
        <v>41525</v>
      </c>
      <c r="B2454" s="40" t="s">
        <v>9</v>
      </c>
      <c r="C2454" s="40" t="s">
        <v>295</v>
      </c>
      <c r="D2454" s="40" t="s">
        <v>86</v>
      </c>
      <c r="E2454" s="40" t="s">
        <v>10</v>
      </c>
      <c r="F2454" s="40">
        <v>0.2</v>
      </c>
      <c r="G2454" s="40">
        <v>1</v>
      </c>
      <c r="H2454" s="40">
        <v>2</v>
      </c>
      <c r="I2454" s="40">
        <v>0.11</v>
      </c>
      <c r="L2454" s="40" t="str">
        <f>IF(LEFT(C2454,1)="[",MID(C2454,2,SEARCH("]",C2454)-2),IF(LEFT(C2454,1)="""",MID(C2454,2,SEARCH("""",C2454,2)-2),C2454))</f>
        <v>Onix 0 km</v>
      </c>
      <c r="M2454">
        <f>WEEKNUM(A2454,2)</f>
        <v>36</v>
      </c>
    </row>
    <row r="2455" spans="1:13" x14ac:dyDescent="0.25">
      <c r="A2455" s="1">
        <v>41534</v>
      </c>
      <c r="B2455" s="40" t="s">
        <v>9</v>
      </c>
      <c r="C2455" s="40" t="s">
        <v>295</v>
      </c>
      <c r="D2455" s="40" t="s">
        <v>86</v>
      </c>
      <c r="E2455" s="40" t="s">
        <v>10</v>
      </c>
      <c r="F2455" s="40">
        <v>0.2</v>
      </c>
      <c r="G2455" s="40">
        <v>1</v>
      </c>
      <c r="H2455" s="40">
        <v>6</v>
      </c>
      <c r="I2455" s="40">
        <v>0.19</v>
      </c>
      <c r="L2455" s="40" t="str">
        <f>IF(LEFT(C2455,1)="[",MID(C2455,2,SEARCH("]",C2455)-2),IF(LEFT(C2455,1)="""",MID(C2455,2,SEARCH("""",C2455,2)-2),C2455))</f>
        <v>Onix 0 km</v>
      </c>
      <c r="M2455">
        <f>WEEKNUM(A2455,2)</f>
        <v>38</v>
      </c>
    </row>
    <row r="2456" spans="1:13" x14ac:dyDescent="0.25">
      <c r="A2456" s="1">
        <v>41524</v>
      </c>
      <c r="B2456" s="40" t="s">
        <v>9</v>
      </c>
      <c r="C2456" s="40" t="s">
        <v>295</v>
      </c>
      <c r="D2456" s="40" t="s">
        <v>86</v>
      </c>
      <c r="E2456" s="40" t="s">
        <v>10</v>
      </c>
      <c r="F2456" s="40">
        <v>0.2</v>
      </c>
      <c r="G2456" s="40">
        <v>2</v>
      </c>
      <c r="H2456" s="40">
        <v>5</v>
      </c>
      <c r="I2456" s="40">
        <v>0.11</v>
      </c>
      <c r="L2456" s="40" t="str">
        <f>IF(LEFT(C2456,1)="[",MID(C2456,2,SEARCH("]",C2456)-2),IF(LEFT(C2456,1)="""",MID(C2456,2,SEARCH("""",C2456,2)-2),C2456))</f>
        <v>Onix 0 km</v>
      </c>
      <c r="M2456">
        <f>WEEKNUM(A2456,2)</f>
        <v>36</v>
      </c>
    </row>
    <row r="2457" spans="1:13" x14ac:dyDescent="0.25">
      <c r="A2457" s="1">
        <v>41531</v>
      </c>
      <c r="B2457" s="40" t="s">
        <v>9</v>
      </c>
      <c r="C2457" s="40" t="s">
        <v>295</v>
      </c>
      <c r="D2457" s="40" t="s">
        <v>86</v>
      </c>
      <c r="E2457" s="40" t="s">
        <v>10</v>
      </c>
      <c r="F2457" s="40">
        <v>0.2</v>
      </c>
      <c r="G2457" s="40">
        <v>2</v>
      </c>
      <c r="H2457" s="40">
        <v>6</v>
      </c>
      <c r="I2457" s="40">
        <v>0.14000000000000001</v>
      </c>
      <c r="L2457" s="40" t="str">
        <f>IF(LEFT(C2457,1)="[",MID(C2457,2,SEARCH("]",C2457)-2),IF(LEFT(C2457,1)="""",MID(C2457,2,SEARCH("""",C2457,2)-2),C2457))</f>
        <v>Onix 0 km</v>
      </c>
      <c r="M2457">
        <f>WEEKNUM(A2457,2)</f>
        <v>37</v>
      </c>
    </row>
    <row r="2458" spans="1:13" x14ac:dyDescent="0.25">
      <c r="A2458" s="1">
        <v>41526</v>
      </c>
      <c r="B2458" s="40" t="s">
        <v>9</v>
      </c>
      <c r="C2458" s="40" t="s">
        <v>295</v>
      </c>
      <c r="D2458" s="40" t="s">
        <v>86</v>
      </c>
      <c r="E2458" s="40" t="s">
        <v>10</v>
      </c>
      <c r="F2458" s="40">
        <v>0.2</v>
      </c>
      <c r="G2458" s="40">
        <v>0</v>
      </c>
      <c r="H2458" s="40">
        <v>5</v>
      </c>
      <c r="I2458" s="40">
        <v>0</v>
      </c>
      <c r="L2458" s="40" t="str">
        <f>IF(LEFT(C2458,1)="[",MID(C2458,2,SEARCH("]",C2458)-2),IF(LEFT(C2458,1)="""",MID(C2458,2,SEARCH("""",C2458,2)-2),C2458))</f>
        <v>Onix 0 km</v>
      </c>
      <c r="M2458">
        <f>WEEKNUM(A2458,2)</f>
        <v>37</v>
      </c>
    </row>
    <row r="2459" spans="1:13" x14ac:dyDescent="0.25">
      <c r="A2459" s="1">
        <v>41544</v>
      </c>
      <c r="B2459" s="40" t="s">
        <v>9</v>
      </c>
      <c r="C2459" s="40" t="s">
        <v>295</v>
      </c>
      <c r="D2459" s="40" t="s">
        <v>86</v>
      </c>
      <c r="E2459" s="40" t="s">
        <v>10</v>
      </c>
      <c r="F2459" s="40">
        <v>0.2</v>
      </c>
      <c r="G2459" s="40">
        <v>0</v>
      </c>
      <c r="H2459" s="40">
        <v>4</v>
      </c>
      <c r="I2459" s="40">
        <v>0</v>
      </c>
      <c r="L2459" s="40" t="str">
        <f>IF(LEFT(C2459,1)="[",MID(C2459,2,SEARCH("]",C2459)-2),IF(LEFT(C2459,1)="""",MID(C2459,2,SEARCH("""",C2459,2)-2),C2459))</f>
        <v>Onix 0 km</v>
      </c>
      <c r="M2459">
        <f>WEEKNUM(A2459,2)</f>
        <v>39</v>
      </c>
    </row>
    <row r="2460" spans="1:13" x14ac:dyDescent="0.25">
      <c r="A2460" s="1">
        <v>41543</v>
      </c>
      <c r="B2460" s="40" t="s">
        <v>9</v>
      </c>
      <c r="C2460" s="40" t="s">
        <v>295</v>
      </c>
      <c r="D2460" s="40" t="s">
        <v>86</v>
      </c>
      <c r="E2460" s="40" t="s">
        <v>10</v>
      </c>
      <c r="F2460" s="40">
        <v>0.2</v>
      </c>
      <c r="G2460" s="40">
        <v>0</v>
      </c>
      <c r="H2460" s="40">
        <v>2</v>
      </c>
      <c r="I2460" s="40">
        <v>0</v>
      </c>
      <c r="L2460" s="40" t="str">
        <f>IF(LEFT(C2460,1)="[",MID(C2460,2,SEARCH("]",C2460)-2),IF(LEFT(C2460,1)="""",MID(C2460,2,SEARCH("""",C2460,2)-2),C2460))</f>
        <v>Onix 0 km</v>
      </c>
      <c r="M2460">
        <f>WEEKNUM(A2460,2)</f>
        <v>39</v>
      </c>
    </row>
    <row r="2461" spans="1:13" x14ac:dyDescent="0.25">
      <c r="A2461" s="1">
        <v>41537</v>
      </c>
      <c r="B2461" s="40" t="s">
        <v>9</v>
      </c>
      <c r="C2461" s="40" t="s">
        <v>295</v>
      </c>
      <c r="D2461" s="40" t="s">
        <v>86</v>
      </c>
      <c r="E2461" s="40" t="s">
        <v>10</v>
      </c>
      <c r="F2461" s="40">
        <v>0.2</v>
      </c>
      <c r="G2461" s="40">
        <v>1</v>
      </c>
      <c r="H2461" s="40">
        <v>1</v>
      </c>
      <c r="I2461" s="40">
        <v>0.15</v>
      </c>
      <c r="L2461" s="40" t="str">
        <f>IF(LEFT(C2461,1)="[",MID(C2461,2,SEARCH("]",C2461)-2),IF(LEFT(C2461,1)="""",MID(C2461,2,SEARCH("""",C2461,2)-2),C2461))</f>
        <v>Onix 0 km</v>
      </c>
      <c r="M2461">
        <f>WEEKNUM(A2461,2)</f>
        <v>38</v>
      </c>
    </row>
    <row r="2462" spans="1:13" x14ac:dyDescent="0.25">
      <c r="A2462" s="1">
        <v>41517</v>
      </c>
      <c r="B2462" s="40" t="s">
        <v>9</v>
      </c>
      <c r="C2462" s="40" t="s">
        <v>295</v>
      </c>
      <c r="D2462" s="40" t="s">
        <v>86</v>
      </c>
      <c r="E2462" s="40" t="s">
        <v>10</v>
      </c>
      <c r="F2462" s="40">
        <v>0.2</v>
      </c>
      <c r="G2462" s="40">
        <v>2</v>
      </c>
      <c r="H2462" s="40">
        <v>3</v>
      </c>
      <c r="I2462" s="40">
        <v>0.24</v>
      </c>
      <c r="L2462" s="40" t="str">
        <f>IF(LEFT(C2462,1)="[",MID(C2462,2,SEARCH("]",C2462)-2),IF(LEFT(C2462,1)="""",MID(C2462,2,SEARCH("""",C2462,2)-2),C2462))</f>
        <v>Onix 0 km</v>
      </c>
      <c r="M2462">
        <f>WEEKNUM(A2462,2)</f>
        <v>35</v>
      </c>
    </row>
    <row r="2463" spans="1:13" x14ac:dyDescent="0.25">
      <c r="A2463" s="1">
        <v>41520</v>
      </c>
      <c r="B2463" s="40" t="s">
        <v>9</v>
      </c>
      <c r="C2463" s="40" t="s">
        <v>295</v>
      </c>
      <c r="D2463" s="40" t="s">
        <v>86</v>
      </c>
      <c r="E2463" s="40" t="s">
        <v>10</v>
      </c>
      <c r="F2463" s="40">
        <v>0.2</v>
      </c>
      <c r="G2463" s="40">
        <v>0</v>
      </c>
      <c r="H2463" s="40">
        <v>2</v>
      </c>
      <c r="I2463" s="40">
        <v>0</v>
      </c>
      <c r="L2463" s="40" t="str">
        <f>IF(LEFT(C2463,1)="[",MID(C2463,2,SEARCH("]",C2463)-2),IF(LEFT(C2463,1)="""",MID(C2463,2,SEARCH("""",C2463,2)-2),C2463))</f>
        <v>Onix 0 km</v>
      </c>
      <c r="M2463">
        <f>WEEKNUM(A2463,2)</f>
        <v>36</v>
      </c>
    </row>
    <row r="2464" spans="1:13" x14ac:dyDescent="0.25">
      <c r="A2464" s="1">
        <v>41527</v>
      </c>
      <c r="B2464" s="40" t="s">
        <v>9</v>
      </c>
      <c r="C2464" s="40" t="s">
        <v>295</v>
      </c>
      <c r="D2464" s="40" t="s">
        <v>86</v>
      </c>
      <c r="E2464" s="40" t="s">
        <v>10</v>
      </c>
      <c r="F2464" s="40">
        <v>0.2</v>
      </c>
      <c r="G2464" s="40">
        <v>1</v>
      </c>
      <c r="H2464" s="40">
        <v>1</v>
      </c>
      <c r="I2464" s="40">
        <v>0.1</v>
      </c>
      <c r="L2464" s="40" t="str">
        <f>IF(LEFT(C2464,1)="[",MID(C2464,2,SEARCH("]",C2464)-2),IF(LEFT(C2464,1)="""",MID(C2464,2,SEARCH("""",C2464,2)-2),C2464))</f>
        <v>Onix 0 km</v>
      </c>
      <c r="M2464">
        <f>WEEKNUM(A2464,2)</f>
        <v>37</v>
      </c>
    </row>
    <row r="2465" spans="1:13" x14ac:dyDescent="0.25">
      <c r="A2465" s="1">
        <v>41533</v>
      </c>
      <c r="B2465" s="40" t="s">
        <v>9</v>
      </c>
      <c r="C2465" s="40" t="s">
        <v>295</v>
      </c>
      <c r="D2465" s="40" t="s">
        <v>86</v>
      </c>
      <c r="E2465" s="40" t="s">
        <v>10</v>
      </c>
      <c r="F2465" s="40">
        <v>0.2</v>
      </c>
      <c r="G2465" s="40">
        <v>1</v>
      </c>
      <c r="H2465" s="40">
        <v>3</v>
      </c>
      <c r="I2465" s="40">
        <v>0.05</v>
      </c>
      <c r="L2465" s="40" t="str">
        <f>IF(LEFT(C2465,1)="[",MID(C2465,2,SEARCH("]",C2465)-2),IF(LEFT(C2465,1)="""",MID(C2465,2,SEARCH("""",C2465,2)-2),C2465))</f>
        <v>Onix 0 km</v>
      </c>
      <c r="M2465">
        <f>WEEKNUM(A2465,2)</f>
        <v>38</v>
      </c>
    </row>
    <row r="2466" spans="1:13" x14ac:dyDescent="0.25">
      <c r="A2466" s="1">
        <v>41523</v>
      </c>
      <c r="B2466" s="40" t="s">
        <v>9</v>
      </c>
      <c r="C2466" s="40" t="s">
        <v>295</v>
      </c>
      <c r="D2466" s="40" t="s">
        <v>86</v>
      </c>
      <c r="E2466" s="40" t="s">
        <v>10</v>
      </c>
      <c r="F2466" s="40">
        <v>0.2</v>
      </c>
      <c r="G2466" s="40">
        <v>0</v>
      </c>
      <c r="H2466" s="40">
        <v>2</v>
      </c>
      <c r="I2466" s="40">
        <v>0</v>
      </c>
      <c r="L2466" s="40" t="str">
        <f>IF(LEFT(C2466,1)="[",MID(C2466,2,SEARCH("]",C2466)-2),IF(LEFT(C2466,1)="""",MID(C2466,2,SEARCH("""",C2466,2)-2),C2466))</f>
        <v>Onix 0 km</v>
      </c>
      <c r="M2466">
        <f>WEEKNUM(A2466,2)</f>
        <v>36</v>
      </c>
    </row>
    <row r="2467" spans="1:13" x14ac:dyDescent="0.25">
      <c r="A2467" s="1">
        <v>41514</v>
      </c>
      <c r="B2467" s="40" t="s">
        <v>9</v>
      </c>
      <c r="C2467" s="40" t="s">
        <v>295</v>
      </c>
      <c r="D2467" s="40" t="s">
        <v>86</v>
      </c>
      <c r="E2467" s="40" t="s">
        <v>10</v>
      </c>
      <c r="F2467" s="40">
        <v>0.2</v>
      </c>
      <c r="G2467" s="40">
        <v>0</v>
      </c>
      <c r="H2467" s="40">
        <v>4</v>
      </c>
      <c r="I2467" s="40">
        <v>0</v>
      </c>
      <c r="L2467" s="40" t="str">
        <f>IF(LEFT(C2467,1)="[",MID(C2467,2,SEARCH("]",C2467)-2),IF(LEFT(C2467,1)="""",MID(C2467,2,SEARCH("""",C2467,2)-2),C2467))</f>
        <v>Onix 0 km</v>
      </c>
      <c r="M2467">
        <f>WEEKNUM(A2467,2)</f>
        <v>35</v>
      </c>
    </row>
    <row r="2468" spans="1:13" x14ac:dyDescent="0.25">
      <c r="A2468" s="1">
        <v>41515</v>
      </c>
      <c r="B2468" s="40" t="s">
        <v>9</v>
      </c>
      <c r="C2468" s="40" t="s">
        <v>295</v>
      </c>
      <c r="D2468" s="40" t="s">
        <v>86</v>
      </c>
      <c r="E2468" s="40" t="s">
        <v>10</v>
      </c>
      <c r="F2468" s="40">
        <v>0.2</v>
      </c>
      <c r="G2468" s="40">
        <v>2</v>
      </c>
      <c r="H2468" s="40">
        <v>6</v>
      </c>
      <c r="I2468" s="40">
        <v>0.22</v>
      </c>
      <c r="L2468" s="40" t="str">
        <f>IF(LEFT(C2468,1)="[",MID(C2468,2,SEARCH("]",C2468)-2),IF(LEFT(C2468,1)="""",MID(C2468,2,SEARCH("""",C2468,2)-2),C2468))</f>
        <v>Onix 0 km</v>
      </c>
      <c r="M2468">
        <f>WEEKNUM(A2468,2)</f>
        <v>35</v>
      </c>
    </row>
    <row r="2469" spans="1:13" x14ac:dyDescent="0.25">
      <c r="A2469" s="1">
        <v>41522</v>
      </c>
      <c r="B2469" s="40" t="s">
        <v>9</v>
      </c>
      <c r="C2469" s="40" t="s">
        <v>295</v>
      </c>
      <c r="D2469" s="40" t="s">
        <v>86</v>
      </c>
      <c r="E2469" s="40" t="s">
        <v>10</v>
      </c>
      <c r="F2469" s="40">
        <v>0.2</v>
      </c>
      <c r="G2469" s="40">
        <v>4</v>
      </c>
      <c r="H2469" s="40">
        <v>7</v>
      </c>
      <c r="I2469" s="40">
        <v>0.34</v>
      </c>
      <c r="L2469" s="40" t="str">
        <f>IF(LEFT(C2469,1)="[",MID(C2469,2,SEARCH("]",C2469)-2),IF(LEFT(C2469,1)="""",MID(C2469,2,SEARCH("""",C2469,2)-2),C2469))</f>
        <v>Onix 0 km</v>
      </c>
      <c r="M2469">
        <f>WEEKNUM(A2469,2)</f>
        <v>36</v>
      </c>
    </row>
    <row r="2470" spans="1:13" x14ac:dyDescent="0.25">
      <c r="A2470" s="1">
        <v>41530</v>
      </c>
      <c r="B2470" s="40" t="s">
        <v>9</v>
      </c>
      <c r="C2470" s="40" t="s">
        <v>295</v>
      </c>
      <c r="D2470" s="40" t="s">
        <v>86</v>
      </c>
      <c r="E2470" s="40" t="s">
        <v>10</v>
      </c>
      <c r="F2470" s="40">
        <v>0.2</v>
      </c>
      <c r="G2470" s="40">
        <v>0</v>
      </c>
      <c r="H2470" s="40">
        <v>2</v>
      </c>
      <c r="I2470" s="40">
        <v>0</v>
      </c>
      <c r="L2470" s="40" t="str">
        <f>IF(LEFT(C2470,1)="[",MID(C2470,2,SEARCH("]",C2470)-2),IF(LEFT(C2470,1)="""",MID(C2470,2,SEARCH("""",C2470,2)-2),C2470))</f>
        <v>Onix 0 km</v>
      </c>
      <c r="M2470">
        <f>WEEKNUM(A2470,2)</f>
        <v>37</v>
      </c>
    </row>
    <row r="2471" spans="1:13" x14ac:dyDescent="0.25">
      <c r="A2471" s="1">
        <v>41521</v>
      </c>
      <c r="B2471" s="40" t="s">
        <v>9</v>
      </c>
      <c r="C2471" s="40" t="s">
        <v>295</v>
      </c>
      <c r="D2471" s="40" t="s">
        <v>86</v>
      </c>
      <c r="E2471" s="40" t="s">
        <v>10</v>
      </c>
      <c r="F2471" s="40">
        <v>0.2</v>
      </c>
      <c r="G2471" s="40">
        <v>3</v>
      </c>
      <c r="H2471" s="40">
        <v>9</v>
      </c>
      <c r="I2471" s="40">
        <v>0.39</v>
      </c>
      <c r="L2471" s="40" t="str">
        <f>IF(LEFT(C2471,1)="[",MID(C2471,2,SEARCH("]",C2471)-2),IF(LEFT(C2471,1)="""",MID(C2471,2,SEARCH("""",C2471,2)-2),C2471))</f>
        <v>Onix 0 km</v>
      </c>
      <c r="M2471">
        <f>WEEKNUM(A2471,2)</f>
        <v>36</v>
      </c>
    </row>
    <row r="2472" spans="1:13" x14ac:dyDescent="0.25">
      <c r="A2472" s="1">
        <v>41528</v>
      </c>
      <c r="B2472" s="40" t="s">
        <v>9</v>
      </c>
      <c r="C2472" s="40" t="s">
        <v>295</v>
      </c>
      <c r="D2472" s="40" t="s">
        <v>86</v>
      </c>
      <c r="E2472" s="40" t="s">
        <v>10</v>
      </c>
      <c r="F2472" s="40">
        <v>0.2</v>
      </c>
      <c r="G2472" s="40">
        <v>1</v>
      </c>
      <c r="H2472" s="40">
        <v>7</v>
      </c>
      <c r="I2472" s="40">
        <v>0.19</v>
      </c>
      <c r="L2472" s="40" t="str">
        <f>IF(LEFT(C2472,1)="[",MID(C2472,2,SEARCH("]",C2472)-2),IF(LEFT(C2472,1)="""",MID(C2472,2,SEARCH("""",C2472,2)-2),C2472))</f>
        <v>Onix 0 km</v>
      </c>
      <c r="M2472">
        <f>WEEKNUM(A2472,2)</f>
        <v>37</v>
      </c>
    </row>
    <row r="2473" spans="1:13" x14ac:dyDescent="0.25">
      <c r="A2473" s="1">
        <v>41546</v>
      </c>
      <c r="B2473" s="40" t="s">
        <v>9</v>
      </c>
      <c r="C2473" s="40" t="s">
        <v>295</v>
      </c>
      <c r="D2473" s="40" t="s">
        <v>86</v>
      </c>
      <c r="E2473" s="40" t="s">
        <v>10</v>
      </c>
      <c r="F2473" s="40">
        <v>0.2</v>
      </c>
      <c r="G2473" s="40">
        <v>1</v>
      </c>
      <c r="H2473" s="40">
        <v>2</v>
      </c>
      <c r="I2473" s="40">
        <v>0.15</v>
      </c>
      <c r="L2473" s="40" t="str">
        <f>IF(LEFT(C2473,1)="[",MID(C2473,2,SEARCH("]",C2473)-2),IF(LEFT(C2473,1)="""",MID(C2473,2,SEARCH("""",C2473,2)-2),C2473))</f>
        <v>Onix 0 km</v>
      </c>
      <c r="M2473">
        <f>WEEKNUM(A2473,2)</f>
        <v>39</v>
      </c>
    </row>
    <row r="2474" spans="1:13" x14ac:dyDescent="0.25">
      <c r="A2474" s="1">
        <v>41532</v>
      </c>
      <c r="B2474" s="40" t="s">
        <v>9</v>
      </c>
      <c r="C2474" s="40" t="s">
        <v>295</v>
      </c>
      <c r="D2474" s="40" t="s">
        <v>86</v>
      </c>
      <c r="E2474" s="40" t="s">
        <v>10</v>
      </c>
      <c r="F2474" s="40">
        <v>0.2</v>
      </c>
      <c r="G2474" s="40">
        <v>1</v>
      </c>
      <c r="H2474" s="40">
        <v>2</v>
      </c>
      <c r="I2474" s="40">
        <v>0.03</v>
      </c>
      <c r="L2474" s="40" t="str">
        <f>IF(LEFT(C2474,1)="[",MID(C2474,2,SEARCH("]",C2474)-2),IF(LEFT(C2474,1)="""",MID(C2474,2,SEARCH("""",C2474,2)-2),C2474))</f>
        <v>Onix 0 km</v>
      </c>
      <c r="M2474">
        <f>WEEKNUM(A2474,2)</f>
        <v>37</v>
      </c>
    </row>
    <row r="2475" spans="1:13" x14ac:dyDescent="0.25">
      <c r="A2475" s="1">
        <v>41518</v>
      </c>
      <c r="B2475" s="40" t="s">
        <v>9</v>
      </c>
      <c r="C2475" s="40" t="s">
        <v>295</v>
      </c>
      <c r="D2475" s="40" t="s">
        <v>86</v>
      </c>
      <c r="E2475" s="40" t="s">
        <v>10</v>
      </c>
      <c r="F2475" s="40">
        <v>0.2</v>
      </c>
      <c r="G2475" s="40">
        <v>0</v>
      </c>
      <c r="H2475" s="40">
        <v>3</v>
      </c>
      <c r="I2475" s="40">
        <v>0</v>
      </c>
      <c r="L2475" s="40" t="str">
        <f>IF(LEFT(C2475,1)="[",MID(C2475,2,SEARCH("]",C2475)-2),IF(LEFT(C2475,1)="""",MID(C2475,2,SEARCH("""",C2475,2)-2),C2475))</f>
        <v>Onix 0 km</v>
      </c>
      <c r="M2475">
        <f>WEEKNUM(A2475,2)</f>
        <v>35</v>
      </c>
    </row>
    <row r="2476" spans="1:13" x14ac:dyDescent="0.25">
      <c r="A2476" s="1">
        <v>41545</v>
      </c>
      <c r="B2476" s="40" t="s">
        <v>9</v>
      </c>
      <c r="C2476" s="40" t="s">
        <v>295</v>
      </c>
      <c r="D2476" s="40" t="s">
        <v>86</v>
      </c>
      <c r="E2476" s="40" t="s">
        <v>10</v>
      </c>
      <c r="F2476" s="40">
        <v>0.2</v>
      </c>
      <c r="G2476" s="40">
        <v>0</v>
      </c>
      <c r="H2476" s="40">
        <v>2</v>
      </c>
      <c r="I2476" s="40">
        <v>0</v>
      </c>
      <c r="L2476" s="40" t="str">
        <f>IF(LEFT(C2476,1)="[",MID(C2476,2,SEARCH("]",C2476)-2),IF(LEFT(C2476,1)="""",MID(C2476,2,SEARCH("""",C2476,2)-2),C2476))</f>
        <v>Onix 0 km</v>
      </c>
      <c r="M2476">
        <f>WEEKNUM(A2476,2)</f>
        <v>39</v>
      </c>
    </row>
    <row r="2477" spans="1:13" x14ac:dyDescent="0.25">
      <c r="A2477" s="1">
        <v>41535</v>
      </c>
      <c r="B2477" s="40" t="s">
        <v>9</v>
      </c>
      <c r="C2477" s="40" t="s">
        <v>295</v>
      </c>
      <c r="D2477" s="40" t="s">
        <v>86</v>
      </c>
      <c r="E2477" s="40" t="s">
        <v>10</v>
      </c>
      <c r="F2477" s="40">
        <v>0.2</v>
      </c>
      <c r="G2477" s="40">
        <v>0</v>
      </c>
      <c r="H2477" s="40">
        <v>3</v>
      </c>
      <c r="I2477" s="40">
        <v>0</v>
      </c>
      <c r="L2477" s="40" t="str">
        <f>IF(LEFT(C2477,1)="[",MID(C2477,2,SEARCH("]",C2477)-2),IF(LEFT(C2477,1)="""",MID(C2477,2,SEARCH("""",C2477,2)-2),C2477))</f>
        <v>Onix 0 km</v>
      </c>
      <c r="M2477">
        <f>WEEKNUM(A2477,2)</f>
        <v>38</v>
      </c>
    </row>
    <row r="2478" spans="1:13" x14ac:dyDescent="0.25">
      <c r="A2478" s="1">
        <v>41539</v>
      </c>
      <c r="B2478" s="40" t="s">
        <v>9</v>
      </c>
      <c r="C2478" s="40" t="s">
        <v>295</v>
      </c>
      <c r="D2478" s="40" t="s">
        <v>86</v>
      </c>
      <c r="E2478" s="40" t="s">
        <v>10</v>
      </c>
      <c r="F2478" s="40">
        <v>0.2</v>
      </c>
      <c r="G2478" s="40">
        <v>0</v>
      </c>
      <c r="H2478" s="40">
        <v>2</v>
      </c>
      <c r="I2478" s="40">
        <v>0</v>
      </c>
      <c r="L2478" s="40" t="str">
        <f>IF(LEFT(C2478,1)="[",MID(C2478,2,SEARCH("]",C2478)-2),IF(LEFT(C2478,1)="""",MID(C2478,2,SEARCH("""",C2478,2)-2),C2478))</f>
        <v>Onix 0 km</v>
      </c>
      <c r="M2478">
        <f>WEEKNUM(A2478,2)</f>
        <v>38</v>
      </c>
    </row>
    <row r="2479" spans="1:13" x14ac:dyDescent="0.25">
      <c r="A2479" s="1">
        <v>41527</v>
      </c>
      <c r="B2479" s="40" t="s">
        <v>9</v>
      </c>
      <c r="C2479" s="40" t="s">
        <v>216</v>
      </c>
      <c r="D2479" s="40" t="s">
        <v>86</v>
      </c>
      <c r="E2479" s="40" t="s">
        <v>10</v>
      </c>
      <c r="F2479" s="40">
        <v>0.44</v>
      </c>
      <c r="G2479" s="40">
        <v>5</v>
      </c>
      <c r="H2479" s="40">
        <v>12</v>
      </c>
      <c r="I2479" s="40">
        <v>0.56000000000000005</v>
      </c>
      <c r="L2479" s="40" t="str">
        <f>IF(LEFT(C2479,1)="[",MID(C2479,2,SEARCH("]",C2479)-2),IF(LEFT(C2479,1)="""",MID(C2479,2,SEARCH("""",C2479,2)-2),C2479))</f>
        <v>Onix 0km</v>
      </c>
      <c r="M2479">
        <f>WEEKNUM(A2479,2)</f>
        <v>37</v>
      </c>
    </row>
    <row r="2480" spans="1:13" x14ac:dyDescent="0.25">
      <c r="A2480" s="1">
        <v>41520</v>
      </c>
      <c r="B2480" s="40" t="s">
        <v>9</v>
      </c>
      <c r="C2480" s="40" t="s">
        <v>216</v>
      </c>
      <c r="D2480" s="40" t="s">
        <v>86</v>
      </c>
      <c r="E2480" s="40" t="s">
        <v>10</v>
      </c>
      <c r="F2480" s="40">
        <v>0.44</v>
      </c>
      <c r="G2480" s="40">
        <v>1</v>
      </c>
      <c r="H2480" s="40">
        <v>14</v>
      </c>
      <c r="I2480" s="40">
        <v>0.2</v>
      </c>
      <c r="L2480" s="40" t="str">
        <f>IF(LEFT(C2480,1)="[",MID(C2480,2,SEARCH("]",C2480)-2),IF(LEFT(C2480,1)="""",MID(C2480,2,SEARCH("""",C2480,2)-2),C2480))</f>
        <v>Onix 0km</v>
      </c>
      <c r="M2480">
        <f>WEEKNUM(A2480,2)</f>
        <v>36</v>
      </c>
    </row>
    <row r="2481" spans="1:13" x14ac:dyDescent="0.25">
      <c r="A2481" s="1">
        <v>41514</v>
      </c>
      <c r="B2481" s="40" t="s">
        <v>9</v>
      </c>
      <c r="C2481" s="40" t="s">
        <v>216</v>
      </c>
      <c r="D2481" s="40" t="s">
        <v>86</v>
      </c>
      <c r="E2481" s="40" t="s">
        <v>10</v>
      </c>
      <c r="F2481" s="40">
        <v>0.44</v>
      </c>
      <c r="G2481" s="40">
        <v>3</v>
      </c>
      <c r="H2481" s="40">
        <v>19</v>
      </c>
      <c r="I2481" s="40">
        <v>0.52</v>
      </c>
      <c r="L2481" s="40" t="str">
        <f>IF(LEFT(C2481,1)="[",MID(C2481,2,SEARCH("]",C2481)-2),IF(LEFT(C2481,1)="""",MID(C2481,2,SEARCH("""",C2481,2)-2),C2481))</f>
        <v>Onix 0km</v>
      </c>
      <c r="M2481">
        <f>WEEKNUM(A2481,2)</f>
        <v>35</v>
      </c>
    </row>
    <row r="2482" spans="1:13" x14ac:dyDescent="0.25">
      <c r="A2482" s="1">
        <v>41529</v>
      </c>
      <c r="B2482" s="40" t="s">
        <v>9</v>
      </c>
      <c r="C2482" s="40" t="s">
        <v>216</v>
      </c>
      <c r="D2482" s="40" t="s">
        <v>86</v>
      </c>
      <c r="E2482" s="40" t="s">
        <v>10</v>
      </c>
      <c r="F2482" s="40">
        <v>0.44</v>
      </c>
      <c r="G2482" s="40">
        <v>3</v>
      </c>
      <c r="H2482" s="40">
        <v>10</v>
      </c>
      <c r="I2482" s="40">
        <v>0.21</v>
      </c>
      <c r="L2482" s="40" t="str">
        <f>IF(LEFT(C2482,1)="[",MID(C2482,2,SEARCH("]",C2482)-2),IF(LEFT(C2482,1)="""",MID(C2482,2,SEARCH("""",C2482,2)-2),C2482))</f>
        <v>Onix 0km</v>
      </c>
      <c r="M2482">
        <f>WEEKNUM(A2482,2)</f>
        <v>37</v>
      </c>
    </row>
    <row r="2483" spans="1:13" x14ac:dyDescent="0.25">
      <c r="A2483" s="1">
        <v>41516</v>
      </c>
      <c r="B2483" s="40" t="s">
        <v>9</v>
      </c>
      <c r="C2483" s="40" t="s">
        <v>216</v>
      </c>
      <c r="D2483" s="40" t="s">
        <v>86</v>
      </c>
      <c r="E2483" s="40" t="s">
        <v>10</v>
      </c>
      <c r="F2483" s="40">
        <v>0.44</v>
      </c>
      <c r="G2483" s="40">
        <v>6</v>
      </c>
      <c r="H2483" s="40">
        <v>14</v>
      </c>
      <c r="I2483" s="40">
        <v>0.79</v>
      </c>
      <c r="L2483" s="40" t="str">
        <f>IF(LEFT(C2483,1)="[",MID(C2483,2,SEARCH("]",C2483)-2),IF(LEFT(C2483,1)="""",MID(C2483,2,SEARCH("""",C2483,2)-2),C2483))</f>
        <v>Onix 0km</v>
      </c>
      <c r="M2483">
        <f>WEEKNUM(A2483,2)</f>
        <v>35</v>
      </c>
    </row>
    <row r="2484" spans="1:13" x14ac:dyDescent="0.25">
      <c r="A2484" s="1">
        <v>41536</v>
      </c>
      <c r="B2484" s="40" t="s">
        <v>9</v>
      </c>
      <c r="C2484" s="40" t="s">
        <v>216</v>
      </c>
      <c r="D2484" s="40" t="s">
        <v>86</v>
      </c>
      <c r="E2484" s="40" t="s">
        <v>10</v>
      </c>
      <c r="F2484" s="40">
        <v>0.44</v>
      </c>
      <c r="G2484" s="40">
        <v>4</v>
      </c>
      <c r="H2484" s="40">
        <v>11</v>
      </c>
      <c r="I2484" s="40">
        <v>0.71</v>
      </c>
      <c r="L2484" s="40" t="str">
        <f>IF(LEFT(C2484,1)="[",MID(C2484,2,SEARCH("]",C2484)-2),IF(LEFT(C2484,1)="""",MID(C2484,2,SEARCH("""",C2484,2)-2),C2484))</f>
        <v>Onix 0km</v>
      </c>
      <c r="M2484">
        <f>WEEKNUM(A2484,2)</f>
        <v>38</v>
      </c>
    </row>
    <row r="2485" spans="1:13" x14ac:dyDescent="0.25">
      <c r="A2485" s="1">
        <v>41546</v>
      </c>
      <c r="B2485" s="40" t="s">
        <v>9</v>
      </c>
      <c r="C2485" s="40" t="s">
        <v>216</v>
      </c>
      <c r="D2485" s="40" t="s">
        <v>86</v>
      </c>
      <c r="E2485" s="40" t="s">
        <v>10</v>
      </c>
      <c r="F2485" s="40">
        <v>0.44</v>
      </c>
      <c r="G2485" s="40">
        <v>3</v>
      </c>
      <c r="H2485" s="40">
        <v>10</v>
      </c>
      <c r="I2485" s="40">
        <v>0.93</v>
      </c>
      <c r="L2485" s="40" t="str">
        <f>IF(LEFT(C2485,1)="[",MID(C2485,2,SEARCH("]",C2485)-2),IF(LEFT(C2485,1)="""",MID(C2485,2,SEARCH("""",C2485,2)-2),C2485))</f>
        <v>Onix 0km</v>
      </c>
      <c r="M2485">
        <f>WEEKNUM(A2485,2)</f>
        <v>39</v>
      </c>
    </row>
    <row r="2486" spans="1:13" x14ac:dyDescent="0.25">
      <c r="A2486" s="1">
        <v>41515</v>
      </c>
      <c r="B2486" s="40" t="s">
        <v>9</v>
      </c>
      <c r="C2486" s="40" t="s">
        <v>216</v>
      </c>
      <c r="D2486" s="40" t="s">
        <v>86</v>
      </c>
      <c r="E2486" s="40" t="s">
        <v>10</v>
      </c>
      <c r="F2486" s="40">
        <v>0.44</v>
      </c>
      <c r="G2486" s="40">
        <v>1</v>
      </c>
      <c r="H2486" s="40">
        <v>11</v>
      </c>
      <c r="I2486" s="40">
        <v>0.2</v>
      </c>
      <c r="L2486" s="40" t="str">
        <f>IF(LEFT(C2486,1)="[",MID(C2486,2,SEARCH("]",C2486)-2),IF(LEFT(C2486,1)="""",MID(C2486,2,SEARCH("""",C2486,2)-2),C2486))</f>
        <v>Onix 0km</v>
      </c>
      <c r="M2486">
        <f>WEEKNUM(A2486,2)</f>
        <v>35</v>
      </c>
    </row>
    <row r="2487" spans="1:13" x14ac:dyDescent="0.25">
      <c r="A2487" s="1">
        <v>41545</v>
      </c>
      <c r="B2487" s="40" t="s">
        <v>9</v>
      </c>
      <c r="C2487" s="40" t="s">
        <v>216</v>
      </c>
      <c r="D2487" s="40" t="s">
        <v>86</v>
      </c>
      <c r="E2487" s="40" t="s">
        <v>10</v>
      </c>
      <c r="F2487" s="40">
        <v>0.44</v>
      </c>
      <c r="G2487" s="40">
        <v>6</v>
      </c>
      <c r="H2487" s="40">
        <v>14</v>
      </c>
      <c r="I2487" s="40">
        <v>0.93</v>
      </c>
      <c r="L2487" s="40" t="str">
        <f>IF(LEFT(C2487,1)="[",MID(C2487,2,SEARCH("]",C2487)-2),IF(LEFT(C2487,1)="""",MID(C2487,2,SEARCH("""",C2487,2)-2),C2487))</f>
        <v>Onix 0km</v>
      </c>
      <c r="M2487">
        <f>WEEKNUM(A2487,2)</f>
        <v>39</v>
      </c>
    </row>
    <row r="2488" spans="1:13" x14ac:dyDescent="0.25">
      <c r="A2488" s="1">
        <v>41521</v>
      </c>
      <c r="B2488" s="40" t="s">
        <v>9</v>
      </c>
      <c r="C2488" s="40" t="s">
        <v>216</v>
      </c>
      <c r="D2488" s="40" t="s">
        <v>86</v>
      </c>
      <c r="E2488" s="40" t="s">
        <v>10</v>
      </c>
      <c r="F2488" s="40">
        <v>0.44</v>
      </c>
      <c r="G2488" s="40">
        <v>0</v>
      </c>
      <c r="H2488" s="40">
        <v>6</v>
      </c>
      <c r="I2488" s="40">
        <v>0</v>
      </c>
      <c r="L2488" s="40" t="str">
        <f>IF(LEFT(C2488,1)="[",MID(C2488,2,SEARCH("]",C2488)-2),IF(LEFT(C2488,1)="""",MID(C2488,2,SEARCH("""",C2488,2)-2),C2488))</f>
        <v>Onix 0km</v>
      </c>
      <c r="M2488">
        <f>WEEKNUM(A2488,2)</f>
        <v>36</v>
      </c>
    </row>
    <row r="2489" spans="1:13" x14ac:dyDescent="0.25">
      <c r="A2489" s="1">
        <v>41535</v>
      </c>
      <c r="B2489" s="40" t="s">
        <v>9</v>
      </c>
      <c r="C2489" s="40" t="s">
        <v>216</v>
      </c>
      <c r="D2489" s="40" t="s">
        <v>86</v>
      </c>
      <c r="E2489" s="40" t="s">
        <v>10</v>
      </c>
      <c r="F2489" s="40">
        <v>0.44</v>
      </c>
      <c r="G2489" s="40">
        <v>2</v>
      </c>
      <c r="H2489" s="40">
        <v>6</v>
      </c>
      <c r="I2489" s="40">
        <v>0.27</v>
      </c>
      <c r="L2489" s="40" t="str">
        <f>IF(LEFT(C2489,1)="[",MID(C2489,2,SEARCH("]",C2489)-2),IF(LEFT(C2489,1)="""",MID(C2489,2,SEARCH("""",C2489,2)-2),C2489))</f>
        <v>Onix 0km</v>
      </c>
      <c r="M2489">
        <f>WEEKNUM(A2489,2)</f>
        <v>38</v>
      </c>
    </row>
    <row r="2490" spans="1:13" x14ac:dyDescent="0.25">
      <c r="A2490" s="1">
        <v>41523</v>
      </c>
      <c r="B2490" s="40" t="s">
        <v>9</v>
      </c>
      <c r="C2490" s="40" t="s">
        <v>216</v>
      </c>
      <c r="D2490" s="40" t="s">
        <v>86</v>
      </c>
      <c r="E2490" s="40" t="s">
        <v>10</v>
      </c>
      <c r="F2490" s="40">
        <v>0.44</v>
      </c>
      <c r="G2490" s="40">
        <v>2</v>
      </c>
      <c r="H2490" s="40">
        <v>9</v>
      </c>
      <c r="I2490" s="40">
        <v>0.27</v>
      </c>
      <c r="L2490" s="40" t="str">
        <f>IF(LEFT(C2490,1)="[",MID(C2490,2,SEARCH("]",C2490)-2),IF(LEFT(C2490,1)="""",MID(C2490,2,SEARCH("""",C2490,2)-2),C2490))</f>
        <v>Onix 0km</v>
      </c>
      <c r="M2490">
        <f>WEEKNUM(A2490,2)</f>
        <v>36</v>
      </c>
    </row>
    <row r="2491" spans="1:13" x14ac:dyDescent="0.25">
      <c r="A2491" s="1">
        <v>41541</v>
      </c>
      <c r="B2491" s="40" t="s">
        <v>9</v>
      </c>
      <c r="C2491" s="40" t="s">
        <v>216</v>
      </c>
      <c r="D2491" s="40" t="s">
        <v>86</v>
      </c>
      <c r="E2491" s="40" t="s">
        <v>10</v>
      </c>
      <c r="F2491" s="40">
        <v>0.44</v>
      </c>
      <c r="G2491" s="40">
        <v>7</v>
      </c>
      <c r="H2491" s="40">
        <v>19</v>
      </c>
      <c r="I2491" s="40">
        <v>1.04</v>
      </c>
      <c r="L2491" s="40" t="str">
        <f>IF(LEFT(C2491,1)="[",MID(C2491,2,SEARCH("]",C2491)-2),IF(LEFT(C2491,1)="""",MID(C2491,2,SEARCH("""",C2491,2)-2),C2491))</f>
        <v>Onix 0km</v>
      </c>
      <c r="M2491">
        <f>WEEKNUM(A2491,2)</f>
        <v>39</v>
      </c>
    </row>
    <row r="2492" spans="1:13" x14ac:dyDescent="0.25">
      <c r="A2492" s="1">
        <v>41517</v>
      </c>
      <c r="B2492" s="40" t="s">
        <v>9</v>
      </c>
      <c r="C2492" s="40" t="s">
        <v>216</v>
      </c>
      <c r="D2492" s="40" t="s">
        <v>86</v>
      </c>
      <c r="E2492" s="40" t="s">
        <v>10</v>
      </c>
      <c r="F2492" s="40">
        <v>0.44</v>
      </c>
      <c r="G2492" s="40">
        <v>0</v>
      </c>
      <c r="H2492" s="40">
        <v>5</v>
      </c>
      <c r="I2492" s="40">
        <v>0</v>
      </c>
      <c r="L2492" s="40" t="str">
        <f>IF(LEFT(C2492,1)="[",MID(C2492,2,SEARCH("]",C2492)-2),IF(LEFT(C2492,1)="""",MID(C2492,2,SEARCH("""",C2492,2)-2),C2492))</f>
        <v>Onix 0km</v>
      </c>
      <c r="M2492">
        <f>WEEKNUM(A2492,2)</f>
        <v>35</v>
      </c>
    </row>
    <row r="2493" spans="1:13" x14ac:dyDescent="0.25">
      <c r="A2493" s="1">
        <v>41538</v>
      </c>
      <c r="B2493" s="40" t="s">
        <v>9</v>
      </c>
      <c r="C2493" s="40" t="s">
        <v>216</v>
      </c>
      <c r="D2493" s="40" t="s">
        <v>86</v>
      </c>
      <c r="E2493" s="40" t="s">
        <v>10</v>
      </c>
      <c r="F2493" s="40">
        <v>0.44</v>
      </c>
      <c r="G2493" s="40">
        <v>7</v>
      </c>
      <c r="H2493" s="40">
        <v>9</v>
      </c>
      <c r="I2493" s="40">
        <v>1.25</v>
      </c>
      <c r="L2493" s="40" t="str">
        <f>IF(LEFT(C2493,1)="[",MID(C2493,2,SEARCH("]",C2493)-2),IF(LEFT(C2493,1)="""",MID(C2493,2,SEARCH("""",C2493,2)-2),C2493))</f>
        <v>Onix 0km</v>
      </c>
      <c r="M2493">
        <f>WEEKNUM(A2493,2)</f>
        <v>38</v>
      </c>
    </row>
    <row r="2494" spans="1:13" x14ac:dyDescent="0.25">
      <c r="A2494" s="1">
        <v>41539</v>
      </c>
      <c r="B2494" s="40" t="s">
        <v>9</v>
      </c>
      <c r="C2494" s="40" t="s">
        <v>216</v>
      </c>
      <c r="D2494" s="40" t="s">
        <v>86</v>
      </c>
      <c r="E2494" s="40" t="s">
        <v>10</v>
      </c>
      <c r="F2494" s="40">
        <v>0.44</v>
      </c>
      <c r="G2494" s="40">
        <v>5</v>
      </c>
      <c r="H2494" s="40">
        <v>9</v>
      </c>
      <c r="I2494" s="40">
        <v>0.93</v>
      </c>
      <c r="L2494" s="40" t="str">
        <f>IF(LEFT(C2494,1)="[",MID(C2494,2,SEARCH("]",C2494)-2),IF(LEFT(C2494,1)="""",MID(C2494,2,SEARCH("""",C2494,2)-2),C2494))</f>
        <v>Onix 0km</v>
      </c>
      <c r="M2494">
        <f>WEEKNUM(A2494,2)</f>
        <v>38</v>
      </c>
    </row>
    <row r="2495" spans="1:13" x14ac:dyDescent="0.25">
      <c r="A2495" s="1">
        <v>41542</v>
      </c>
      <c r="B2495" s="40" t="s">
        <v>9</v>
      </c>
      <c r="C2495" s="40" t="s">
        <v>216</v>
      </c>
      <c r="D2495" s="40" t="s">
        <v>86</v>
      </c>
      <c r="E2495" s="40" t="s">
        <v>10</v>
      </c>
      <c r="F2495" s="40">
        <v>0.44</v>
      </c>
      <c r="G2495" s="40">
        <v>4</v>
      </c>
      <c r="H2495" s="40">
        <v>16</v>
      </c>
      <c r="I2495" s="40">
        <v>0.79</v>
      </c>
      <c r="L2495" s="40" t="str">
        <f>IF(LEFT(C2495,1)="[",MID(C2495,2,SEARCH("]",C2495)-2),IF(LEFT(C2495,1)="""",MID(C2495,2,SEARCH("""",C2495,2)-2),C2495))</f>
        <v>Onix 0km</v>
      </c>
      <c r="M2495">
        <f>WEEKNUM(A2495,2)</f>
        <v>39</v>
      </c>
    </row>
    <row r="2496" spans="1:13" x14ac:dyDescent="0.25">
      <c r="A2496" s="1">
        <v>41524</v>
      </c>
      <c r="B2496" s="40" t="s">
        <v>9</v>
      </c>
      <c r="C2496" s="40" t="s">
        <v>216</v>
      </c>
      <c r="D2496" s="40" t="s">
        <v>86</v>
      </c>
      <c r="E2496" s="40" t="s">
        <v>10</v>
      </c>
      <c r="F2496" s="40">
        <v>0.44</v>
      </c>
      <c r="G2496" s="40">
        <v>1</v>
      </c>
      <c r="H2496" s="40">
        <v>14</v>
      </c>
      <c r="I2496" s="40">
        <v>0.14000000000000001</v>
      </c>
      <c r="L2496" s="40" t="str">
        <f>IF(LEFT(C2496,1)="[",MID(C2496,2,SEARCH("]",C2496)-2),IF(LEFT(C2496,1)="""",MID(C2496,2,SEARCH("""",C2496,2)-2),C2496))</f>
        <v>Onix 0km</v>
      </c>
      <c r="M2496">
        <f>WEEKNUM(A2496,2)</f>
        <v>36</v>
      </c>
    </row>
    <row r="2497" spans="1:13" x14ac:dyDescent="0.25">
      <c r="A2497" s="1">
        <v>41544</v>
      </c>
      <c r="B2497" s="40" t="s">
        <v>9</v>
      </c>
      <c r="C2497" s="40" t="s">
        <v>216</v>
      </c>
      <c r="D2497" s="40" t="s">
        <v>86</v>
      </c>
      <c r="E2497" s="40" t="s">
        <v>10</v>
      </c>
      <c r="F2497" s="40">
        <v>0.44</v>
      </c>
      <c r="G2497" s="40">
        <v>4</v>
      </c>
      <c r="H2497" s="40">
        <v>16</v>
      </c>
      <c r="I2497" s="40">
        <v>0.77</v>
      </c>
      <c r="L2497" s="40" t="str">
        <f>IF(LEFT(C2497,1)="[",MID(C2497,2,SEARCH("]",C2497)-2),IF(LEFT(C2497,1)="""",MID(C2497,2,SEARCH("""",C2497,2)-2),C2497))</f>
        <v>Onix 0km</v>
      </c>
      <c r="M2497">
        <f>WEEKNUM(A2497,2)</f>
        <v>39</v>
      </c>
    </row>
    <row r="2498" spans="1:13" x14ac:dyDescent="0.25">
      <c r="A2498" s="1">
        <v>41522</v>
      </c>
      <c r="B2498" s="40" t="s">
        <v>9</v>
      </c>
      <c r="C2498" s="40" t="s">
        <v>216</v>
      </c>
      <c r="D2498" s="40" t="s">
        <v>86</v>
      </c>
      <c r="E2498" s="40" t="s">
        <v>10</v>
      </c>
      <c r="F2498" s="40">
        <v>0.44</v>
      </c>
      <c r="G2498" s="40">
        <v>0</v>
      </c>
      <c r="H2498" s="40">
        <v>16</v>
      </c>
      <c r="I2498" s="40">
        <v>0</v>
      </c>
      <c r="L2498" s="40" t="str">
        <f>IF(LEFT(C2498,1)="[",MID(C2498,2,SEARCH("]",C2498)-2),IF(LEFT(C2498,1)="""",MID(C2498,2,SEARCH("""",C2498,2)-2),C2498))</f>
        <v>Onix 0km</v>
      </c>
      <c r="M2498">
        <f>WEEKNUM(A2498,2)</f>
        <v>36</v>
      </c>
    </row>
    <row r="2499" spans="1:13" x14ac:dyDescent="0.25">
      <c r="A2499" s="1">
        <v>41533</v>
      </c>
      <c r="B2499" s="40" t="s">
        <v>9</v>
      </c>
      <c r="C2499" s="40" t="s">
        <v>216</v>
      </c>
      <c r="D2499" s="40" t="s">
        <v>86</v>
      </c>
      <c r="E2499" s="40" t="s">
        <v>10</v>
      </c>
      <c r="F2499" s="40">
        <v>0.44</v>
      </c>
      <c r="G2499" s="40">
        <v>3</v>
      </c>
      <c r="H2499" s="40">
        <v>15</v>
      </c>
      <c r="I2499" s="40">
        <v>0.41</v>
      </c>
      <c r="L2499" s="40" t="str">
        <f>IF(LEFT(C2499,1)="[",MID(C2499,2,SEARCH("]",C2499)-2),IF(LEFT(C2499,1)="""",MID(C2499,2,SEARCH("""",C2499,2)-2),C2499))</f>
        <v>Onix 0km</v>
      </c>
      <c r="M2499">
        <f>WEEKNUM(A2499,2)</f>
        <v>38</v>
      </c>
    </row>
    <row r="2500" spans="1:13" x14ac:dyDescent="0.25">
      <c r="A2500" s="1">
        <v>41537</v>
      </c>
      <c r="B2500" s="40" t="s">
        <v>9</v>
      </c>
      <c r="C2500" s="40" t="s">
        <v>216</v>
      </c>
      <c r="D2500" s="40" t="s">
        <v>86</v>
      </c>
      <c r="E2500" s="40" t="s">
        <v>10</v>
      </c>
      <c r="F2500" s="40">
        <v>0.44</v>
      </c>
      <c r="G2500" s="40">
        <v>5</v>
      </c>
      <c r="H2500" s="40">
        <v>13</v>
      </c>
      <c r="I2500" s="40">
        <v>1.5</v>
      </c>
      <c r="L2500" s="40" t="str">
        <f>IF(LEFT(C2500,1)="[",MID(C2500,2,SEARCH("]",C2500)-2),IF(LEFT(C2500,1)="""",MID(C2500,2,SEARCH("""",C2500,2)-2),C2500))</f>
        <v>Onix 0km</v>
      </c>
      <c r="M2500">
        <f>WEEKNUM(A2500,2)</f>
        <v>38</v>
      </c>
    </row>
    <row r="2501" spans="1:13" x14ac:dyDescent="0.25">
      <c r="A2501" s="1">
        <v>41525</v>
      </c>
      <c r="B2501" s="40" t="s">
        <v>9</v>
      </c>
      <c r="C2501" s="40" t="s">
        <v>216</v>
      </c>
      <c r="D2501" s="40" t="s">
        <v>86</v>
      </c>
      <c r="E2501" s="40" t="s">
        <v>10</v>
      </c>
      <c r="F2501" s="40">
        <v>0.44</v>
      </c>
      <c r="G2501" s="40">
        <v>3</v>
      </c>
      <c r="H2501" s="40">
        <v>17</v>
      </c>
      <c r="I2501" s="40">
        <v>0.35</v>
      </c>
      <c r="L2501" s="40" t="str">
        <f>IF(LEFT(C2501,1)="[",MID(C2501,2,SEARCH("]",C2501)-2),IF(LEFT(C2501,1)="""",MID(C2501,2,SEARCH("""",C2501,2)-2),C2501))</f>
        <v>Onix 0km</v>
      </c>
      <c r="M2501">
        <f>WEEKNUM(A2501,2)</f>
        <v>36</v>
      </c>
    </row>
    <row r="2502" spans="1:13" x14ac:dyDescent="0.25">
      <c r="A2502" s="1">
        <v>41519</v>
      </c>
      <c r="B2502" s="40" t="s">
        <v>9</v>
      </c>
      <c r="C2502" s="40" t="s">
        <v>216</v>
      </c>
      <c r="D2502" s="40" t="s">
        <v>86</v>
      </c>
      <c r="E2502" s="40" t="s">
        <v>10</v>
      </c>
      <c r="F2502" s="40">
        <v>0.44</v>
      </c>
      <c r="G2502" s="40">
        <v>5</v>
      </c>
      <c r="H2502" s="40">
        <v>14</v>
      </c>
      <c r="I2502" s="40">
        <v>0.34</v>
      </c>
      <c r="L2502" s="40" t="str">
        <f>IF(LEFT(C2502,1)="[",MID(C2502,2,SEARCH("]",C2502)-2),IF(LEFT(C2502,1)="""",MID(C2502,2,SEARCH("""",C2502,2)-2),C2502))</f>
        <v>Onix 0km</v>
      </c>
      <c r="M2502">
        <f>WEEKNUM(A2502,2)</f>
        <v>36</v>
      </c>
    </row>
    <row r="2503" spans="1:13" x14ac:dyDescent="0.25">
      <c r="A2503" s="1">
        <v>41530</v>
      </c>
      <c r="B2503" s="40" t="s">
        <v>9</v>
      </c>
      <c r="C2503" s="40" t="s">
        <v>216</v>
      </c>
      <c r="D2503" s="40" t="s">
        <v>86</v>
      </c>
      <c r="E2503" s="40" t="s">
        <v>10</v>
      </c>
      <c r="F2503" s="40">
        <v>0.44</v>
      </c>
      <c r="G2503" s="40">
        <v>5</v>
      </c>
      <c r="H2503" s="40">
        <v>15</v>
      </c>
      <c r="I2503" s="40">
        <v>0.71</v>
      </c>
      <c r="L2503" s="40" t="str">
        <f>IF(LEFT(C2503,1)="[",MID(C2503,2,SEARCH("]",C2503)-2),IF(LEFT(C2503,1)="""",MID(C2503,2,SEARCH("""",C2503,2)-2),C2503))</f>
        <v>Onix 0km</v>
      </c>
      <c r="M2503">
        <f>WEEKNUM(A2503,2)</f>
        <v>37</v>
      </c>
    </row>
    <row r="2504" spans="1:13" x14ac:dyDescent="0.25">
      <c r="A2504" s="1">
        <v>41532</v>
      </c>
      <c r="B2504" s="40" t="s">
        <v>9</v>
      </c>
      <c r="C2504" s="40" t="s">
        <v>216</v>
      </c>
      <c r="D2504" s="40" t="s">
        <v>86</v>
      </c>
      <c r="E2504" s="40" t="s">
        <v>10</v>
      </c>
      <c r="F2504" s="40">
        <v>0.44</v>
      </c>
      <c r="G2504" s="40">
        <v>4</v>
      </c>
      <c r="H2504" s="40">
        <v>15</v>
      </c>
      <c r="I2504" s="40">
        <v>0.34</v>
      </c>
      <c r="L2504" s="40" t="str">
        <f>IF(LEFT(C2504,1)="[",MID(C2504,2,SEARCH("]",C2504)-2),IF(LEFT(C2504,1)="""",MID(C2504,2,SEARCH("""",C2504,2)-2),C2504))</f>
        <v>Onix 0km</v>
      </c>
      <c r="M2504">
        <f>WEEKNUM(A2504,2)</f>
        <v>37</v>
      </c>
    </row>
    <row r="2505" spans="1:13" x14ac:dyDescent="0.25">
      <c r="A2505" s="1">
        <v>41518</v>
      </c>
      <c r="B2505" s="40" t="s">
        <v>9</v>
      </c>
      <c r="C2505" s="40" t="s">
        <v>216</v>
      </c>
      <c r="D2505" s="40" t="s">
        <v>86</v>
      </c>
      <c r="E2505" s="40" t="s">
        <v>10</v>
      </c>
      <c r="F2505" s="40">
        <v>0.44</v>
      </c>
      <c r="G2505" s="40">
        <v>1</v>
      </c>
      <c r="H2505" s="40">
        <v>16</v>
      </c>
      <c r="I2505" s="40">
        <v>0.08</v>
      </c>
      <c r="L2505" s="40" t="str">
        <f>IF(LEFT(C2505,1)="[",MID(C2505,2,SEARCH("]",C2505)-2),IF(LEFT(C2505,1)="""",MID(C2505,2,SEARCH("""",C2505,2)-2),C2505))</f>
        <v>Onix 0km</v>
      </c>
      <c r="M2505">
        <f>WEEKNUM(A2505,2)</f>
        <v>35</v>
      </c>
    </row>
    <row r="2506" spans="1:13" x14ac:dyDescent="0.25">
      <c r="A2506" s="1">
        <v>41534</v>
      </c>
      <c r="B2506" s="40" t="s">
        <v>9</v>
      </c>
      <c r="C2506" s="40" t="s">
        <v>216</v>
      </c>
      <c r="D2506" s="40" t="s">
        <v>86</v>
      </c>
      <c r="E2506" s="40" t="s">
        <v>10</v>
      </c>
      <c r="F2506" s="40">
        <v>0.44</v>
      </c>
      <c r="G2506" s="40">
        <v>3</v>
      </c>
      <c r="H2506" s="40">
        <v>15</v>
      </c>
      <c r="I2506" s="40">
        <v>0.41</v>
      </c>
      <c r="L2506" s="40" t="str">
        <f>IF(LEFT(C2506,1)="[",MID(C2506,2,SEARCH("]",C2506)-2),IF(LEFT(C2506,1)="""",MID(C2506,2,SEARCH("""",C2506,2)-2),C2506))</f>
        <v>Onix 0km</v>
      </c>
      <c r="M2506">
        <f>WEEKNUM(A2506,2)</f>
        <v>38</v>
      </c>
    </row>
    <row r="2507" spans="1:13" x14ac:dyDescent="0.25">
      <c r="A2507" s="1">
        <v>41543</v>
      </c>
      <c r="B2507" s="40" t="s">
        <v>9</v>
      </c>
      <c r="C2507" s="40" t="s">
        <v>216</v>
      </c>
      <c r="D2507" s="40" t="s">
        <v>86</v>
      </c>
      <c r="E2507" s="40" t="s">
        <v>10</v>
      </c>
      <c r="F2507" s="40">
        <v>0.44</v>
      </c>
      <c r="G2507" s="40">
        <v>4</v>
      </c>
      <c r="H2507" s="40">
        <v>9</v>
      </c>
      <c r="I2507" s="40">
        <v>1.32</v>
      </c>
      <c r="L2507" s="40" t="str">
        <f>IF(LEFT(C2507,1)="[",MID(C2507,2,SEARCH("]",C2507)-2),IF(LEFT(C2507,1)="""",MID(C2507,2,SEARCH("""",C2507,2)-2),C2507))</f>
        <v>Onix 0km</v>
      </c>
      <c r="M2507">
        <f>WEEKNUM(A2507,2)</f>
        <v>39</v>
      </c>
    </row>
    <row r="2508" spans="1:13" x14ac:dyDescent="0.25">
      <c r="A2508" s="1">
        <v>41528</v>
      </c>
      <c r="B2508" s="40" t="s">
        <v>9</v>
      </c>
      <c r="C2508" s="40" t="s">
        <v>216</v>
      </c>
      <c r="D2508" s="40" t="s">
        <v>86</v>
      </c>
      <c r="E2508" s="40" t="s">
        <v>10</v>
      </c>
      <c r="F2508" s="40">
        <v>0.44</v>
      </c>
      <c r="G2508" s="40">
        <v>3</v>
      </c>
      <c r="H2508" s="40">
        <v>13</v>
      </c>
      <c r="I2508" s="40">
        <v>0.15</v>
      </c>
      <c r="L2508" s="40" t="str">
        <f>IF(LEFT(C2508,1)="[",MID(C2508,2,SEARCH("]",C2508)-2),IF(LEFT(C2508,1)="""",MID(C2508,2,SEARCH("""",C2508,2)-2),C2508))</f>
        <v>Onix 0km</v>
      </c>
      <c r="M2508">
        <f>WEEKNUM(A2508,2)</f>
        <v>37</v>
      </c>
    </row>
    <row r="2509" spans="1:13" x14ac:dyDescent="0.25">
      <c r="A2509" s="1">
        <v>41540</v>
      </c>
      <c r="B2509" s="40" t="s">
        <v>9</v>
      </c>
      <c r="C2509" s="40" t="s">
        <v>216</v>
      </c>
      <c r="D2509" s="40" t="s">
        <v>86</v>
      </c>
      <c r="E2509" s="40" t="s">
        <v>10</v>
      </c>
      <c r="F2509" s="40">
        <v>0.44</v>
      </c>
      <c r="G2509" s="40">
        <v>5</v>
      </c>
      <c r="H2509" s="40">
        <v>22</v>
      </c>
      <c r="I2509" s="40">
        <v>1.08</v>
      </c>
      <c r="L2509" s="40" t="str">
        <f>IF(LEFT(C2509,1)="[",MID(C2509,2,SEARCH("]",C2509)-2),IF(LEFT(C2509,1)="""",MID(C2509,2,SEARCH("""",C2509,2)-2),C2509))</f>
        <v>Onix 0km</v>
      </c>
      <c r="M2509">
        <f>WEEKNUM(A2509,2)</f>
        <v>39</v>
      </c>
    </row>
    <row r="2510" spans="1:13" x14ac:dyDescent="0.25">
      <c r="A2510" s="1">
        <v>41531</v>
      </c>
      <c r="B2510" s="40" t="s">
        <v>9</v>
      </c>
      <c r="C2510" s="40" t="s">
        <v>216</v>
      </c>
      <c r="D2510" s="40" t="s">
        <v>86</v>
      </c>
      <c r="E2510" s="40" t="s">
        <v>10</v>
      </c>
      <c r="F2510" s="40">
        <v>0.44</v>
      </c>
      <c r="G2510" s="40">
        <v>3</v>
      </c>
      <c r="H2510" s="40">
        <v>9</v>
      </c>
      <c r="I2510" s="40">
        <v>0.3</v>
      </c>
      <c r="L2510" s="40" t="str">
        <f>IF(LEFT(C2510,1)="[",MID(C2510,2,SEARCH("]",C2510)-2),IF(LEFT(C2510,1)="""",MID(C2510,2,SEARCH("""",C2510,2)-2),C2510))</f>
        <v>Onix 0km</v>
      </c>
      <c r="M2510">
        <f>WEEKNUM(A2510,2)</f>
        <v>37</v>
      </c>
    </row>
    <row r="2511" spans="1:13" x14ac:dyDescent="0.25">
      <c r="A2511" s="1">
        <v>41526</v>
      </c>
      <c r="B2511" s="40" t="s">
        <v>9</v>
      </c>
      <c r="C2511" s="40" t="s">
        <v>216</v>
      </c>
      <c r="D2511" s="40" t="s">
        <v>86</v>
      </c>
      <c r="E2511" s="40" t="s">
        <v>10</v>
      </c>
      <c r="F2511" s="40">
        <v>0.44</v>
      </c>
      <c r="G2511" s="40">
        <v>5</v>
      </c>
      <c r="H2511" s="40">
        <v>16</v>
      </c>
      <c r="I2511" s="40">
        <v>0.69</v>
      </c>
      <c r="L2511" s="40" t="str">
        <f>IF(LEFT(C2511,1)="[",MID(C2511,2,SEARCH("]",C2511)-2),IF(LEFT(C2511,1)="""",MID(C2511,2,SEARCH("""",C2511,2)-2),C2511))</f>
        <v>Onix 0km</v>
      </c>
      <c r="M2511">
        <f>WEEKNUM(A2511,2)</f>
        <v>37</v>
      </c>
    </row>
    <row r="2512" spans="1:13" x14ac:dyDescent="0.25">
      <c r="A2512" s="1">
        <v>41537</v>
      </c>
      <c r="B2512" s="40" t="s">
        <v>9</v>
      </c>
      <c r="C2512" s="40" t="s">
        <v>296</v>
      </c>
      <c r="D2512" s="40" t="s">
        <v>108</v>
      </c>
      <c r="E2512" s="40" t="s">
        <v>10</v>
      </c>
      <c r="F2512" s="40">
        <v>0.63</v>
      </c>
      <c r="G2512" s="40">
        <v>30</v>
      </c>
      <c r="H2512" s="40">
        <v>330</v>
      </c>
      <c r="I2512" s="40">
        <v>11.03</v>
      </c>
      <c r="L2512" s="40" t="str">
        <f>IF(LEFT(C2512,1)="[",MID(C2512,2,SEARCH("]",C2512)-2),IF(LEFT(C2512,1)="""",MID(C2512,2,SEARCH("""",C2512,2)-2),C2512))</f>
        <v>Onix 1.0</v>
      </c>
      <c r="M2512">
        <f>WEEKNUM(A2512,2)</f>
        <v>38</v>
      </c>
    </row>
    <row r="2513" spans="1:13" x14ac:dyDescent="0.25">
      <c r="A2513" s="1">
        <v>41539</v>
      </c>
      <c r="B2513" s="40" t="s">
        <v>9</v>
      </c>
      <c r="C2513" s="40" t="s">
        <v>296</v>
      </c>
      <c r="D2513" s="40" t="s">
        <v>108</v>
      </c>
      <c r="E2513" s="40" t="s">
        <v>10</v>
      </c>
      <c r="F2513" s="40">
        <v>0.63</v>
      </c>
      <c r="G2513" s="40">
        <v>17</v>
      </c>
      <c r="H2513" s="40">
        <v>305</v>
      </c>
      <c r="I2513" s="40">
        <v>6.11</v>
      </c>
      <c r="L2513" s="40" t="str">
        <f>IF(LEFT(C2513,1)="[",MID(C2513,2,SEARCH("]",C2513)-2),IF(LEFT(C2513,1)="""",MID(C2513,2,SEARCH("""",C2513,2)-2),C2513))</f>
        <v>Onix 1.0</v>
      </c>
      <c r="M2513">
        <f>WEEKNUM(A2513,2)</f>
        <v>38</v>
      </c>
    </row>
    <row r="2514" spans="1:13" x14ac:dyDescent="0.25">
      <c r="A2514" s="1">
        <v>41532</v>
      </c>
      <c r="B2514" s="40" t="s">
        <v>9</v>
      </c>
      <c r="C2514" s="40" t="s">
        <v>296</v>
      </c>
      <c r="D2514" s="40" t="s">
        <v>108</v>
      </c>
      <c r="E2514" s="40" t="s">
        <v>10</v>
      </c>
      <c r="F2514" s="40">
        <v>0.63</v>
      </c>
      <c r="G2514" s="40">
        <v>14</v>
      </c>
      <c r="H2514" s="40">
        <v>219</v>
      </c>
      <c r="I2514" s="40">
        <v>2.25</v>
      </c>
      <c r="L2514" s="40" t="str">
        <f>IF(LEFT(C2514,1)="[",MID(C2514,2,SEARCH("]",C2514)-2),IF(LEFT(C2514,1)="""",MID(C2514,2,SEARCH("""",C2514,2)-2),C2514))</f>
        <v>Onix 1.0</v>
      </c>
      <c r="M2514">
        <f>WEEKNUM(A2514,2)</f>
        <v>37</v>
      </c>
    </row>
    <row r="2515" spans="1:13" x14ac:dyDescent="0.25">
      <c r="A2515" s="1">
        <v>41515</v>
      </c>
      <c r="B2515" s="40" t="s">
        <v>9</v>
      </c>
      <c r="C2515" s="40" t="s">
        <v>296</v>
      </c>
      <c r="D2515" s="40" t="s">
        <v>108</v>
      </c>
      <c r="E2515" s="40" t="s">
        <v>10</v>
      </c>
      <c r="F2515" s="40">
        <v>0.63</v>
      </c>
      <c r="G2515" s="40">
        <v>15</v>
      </c>
      <c r="H2515" s="40">
        <v>297</v>
      </c>
      <c r="I2515" s="40">
        <v>2.8</v>
      </c>
      <c r="L2515" s="40" t="str">
        <f>IF(LEFT(C2515,1)="[",MID(C2515,2,SEARCH("]",C2515)-2),IF(LEFT(C2515,1)="""",MID(C2515,2,SEARCH("""",C2515,2)-2),C2515))</f>
        <v>Onix 1.0</v>
      </c>
      <c r="M2515">
        <f>WEEKNUM(A2515,2)</f>
        <v>35</v>
      </c>
    </row>
    <row r="2516" spans="1:13" x14ac:dyDescent="0.25">
      <c r="A2516" s="1">
        <v>41514</v>
      </c>
      <c r="B2516" s="40" t="s">
        <v>9</v>
      </c>
      <c r="C2516" s="40" t="s">
        <v>296</v>
      </c>
      <c r="D2516" s="40" t="s">
        <v>108</v>
      </c>
      <c r="E2516" s="40" t="s">
        <v>10</v>
      </c>
      <c r="F2516" s="40">
        <v>0.63</v>
      </c>
      <c r="G2516" s="40">
        <v>22</v>
      </c>
      <c r="H2516" s="40">
        <v>319</v>
      </c>
      <c r="I2516" s="40">
        <v>3.88</v>
      </c>
      <c r="L2516" s="40" t="str">
        <f>IF(LEFT(C2516,1)="[",MID(C2516,2,SEARCH("]",C2516)-2),IF(LEFT(C2516,1)="""",MID(C2516,2,SEARCH("""",C2516,2)-2),C2516))</f>
        <v>Onix 1.0</v>
      </c>
      <c r="M2516">
        <f>WEEKNUM(A2516,2)</f>
        <v>35</v>
      </c>
    </row>
    <row r="2517" spans="1:13" x14ac:dyDescent="0.25">
      <c r="A2517" s="1">
        <v>41535</v>
      </c>
      <c r="B2517" s="40" t="s">
        <v>9</v>
      </c>
      <c r="C2517" s="40" t="s">
        <v>296</v>
      </c>
      <c r="D2517" s="40" t="s">
        <v>108</v>
      </c>
      <c r="E2517" s="40" t="s">
        <v>10</v>
      </c>
      <c r="F2517" s="40">
        <v>0.63</v>
      </c>
      <c r="G2517" s="40">
        <v>23</v>
      </c>
      <c r="H2517" s="40">
        <v>343</v>
      </c>
      <c r="I2517" s="40">
        <v>7.9</v>
      </c>
      <c r="L2517" s="40" t="str">
        <f>IF(LEFT(C2517,1)="[",MID(C2517,2,SEARCH("]",C2517)-2),IF(LEFT(C2517,1)="""",MID(C2517,2,SEARCH("""",C2517,2)-2),C2517))</f>
        <v>Onix 1.0</v>
      </c>
      <c r="M2517">
        <f>WEEKNUM(A2517,2)</f>
        <v>38</v>
      </c>
    </row>
    <row r="2518" spans="1:13" x14ac:dyDescent="0.25">
      <c r="A2518" s="1">
        <v>41523</v>
      </c>
      <c r="B2518" s="40" t="s">
        <v>9</v>
      </c>
      <c r="C2518" s="40" t="s">
        <v>296</v>
      </c>
      <c r="D2518" s="40" t="s">
        <v>108</v>
      </c>
      <c r="E2518" s="40" t="s">
        <v>10</v>
      </c>
      <c r="F2518" s="40">
        <v>0.63</v>
      </c>
      <c r="G2518" s="40">
        <v>18</v>
      </c>
      <c r="H2518" s="40">
        <v>250</v>
      </c>
      <c r="I2518" s="40">
        <v>2.5099999999999998</v>
      </c>
      <c r="L2518" s="40" t="str">
        <f>IF(LEFT(C2518,1)="[",MID(C2518,2,SEARCH("]",C2518)-2),IF(LEFT(C2518,1)="""",MID(C2518,2,SEARCH("""",C2518,2)-2),C2518))</f>
        <v>Onix 1.0</v>
      </c>
      <c r="M2518">
        <f>WEEKNUM(A2518,2)</f>
        <v>36</v>
      </c>
    </row>
    <row r="2519" spans="1:13" x14ac:dyDescent="0.25">
      <c r="A2519" s="1">
        <v>41518</v>
      </c>
      <c r="B2519" s="40" t="s">
        <v>9</v>
      </c>
      <c r="C2519" s="40" t="s">
        <v>296</v>
      </c>
      <c r="D2519" s="40" t="s">
        <v>108</v>
      </c>
      <c r="E2519" s="40" t="s">
        <v>10</v>
      </c>
      <c r="F2519" s="40">
        <v>0.63</v>
      </c>
      <c r="G2519" s="40">
        <v>22</v>
      </c>
      <c r="H2519" s="40">
        <v>259</v>
      </c>
      <c r="I2519" s="40">
        <v>3.77</v>
      </c>
      <c r="L2519" s="40" t="str">
        <f>IF(LEFT(C2519,1)="[",MID(C2519,2,SEARCH("]",C2519)-2),IF(LEFT(C2519,1)="""",MID(C2519,2,SEARCH("""",C2519,2)-2),C2519))</f>
        <v>Onix 1.0</v>
      </c>
      <c r="M2519">
        <f>WEEKNUM(A2519,2)</f>
        <v>35</v>
      </c>
    </row>
    <row r="2520" spans="1:13" x14ac:dyDescent="0.25">
      <c r="A2520" s="1">
        <v>41531</v>
      </c>
      <c r="B2520" s="40" t="s">
        <v>9</v>
      </c>
      <c r="C2520" s="40" t="s">
        <v>296</v>
      </c>
      <c r="D2520" s="40" t="s">
        <v>108</v>
      </c>
      <c r="E2520" s="40" t="s">
        <v>10</v>
      </c>
      <c r="F2520" s="40">
        <v>0.63</v>
      </c>
      <c r="G2520" s="40">
        <v>19</v>
      </c>
      <c r="H2520" s="40">
        <v>209</v>
      </c>
      <c r="I2520" s="40">
        <v>3.16</v>
      </c>
      <c r="L2520" s="40" t="str">
        <f>IF(LEFT(C2520,1)="[",MID(C2520,2,SEARCH("]",C2520)-2),IF(LEFT(C2520,1)="""",MID(C2520,2,SEARCH("""",C2520,2)-2),C2520))</f>
        <v>Onix 1.0</v>
      </c>
      <c r="M2520">
        <f>WEEKNUM(A2520,2)</f>
        <v>37</v>
      </c>
    </row>
    <row r="2521" spans="1:13" x14ac:dyDescent="0.25">
      <c r="A2521" s="1">
        <v>41541</v>
      </c>
      <c r="B2521" s="40" t="s">
        <v>9</v>
      </c>
      <c r="C2521" s="40" t="s">
        <v>296</v>
      </c>
      <c r="D2521" s="40" t="s">
        <v>108</v>
      </c>
      <c r="E2521" s="40" t="s">
        <v>10</v>
      </c>
      <c r="F2521" s="40">
        <v>0.63</v>
      </c>
      <c r="G2521" s="40">
        <v>26</v>
      </c>
      <c r="H2521" s="40">
        <v>421</v>
      </c>
      <c r="I2521" s="40">
        <v>11.25</v>
      </c>
      <c r="L2521" s="40" t="str">
        <f>IF(LEFT(C2521,1)="[",MID(C2521,2,SEARCH("]",C2521)-2),IF(LEFT(C2521,1)="""",MID(C2521,2,SEARCH("""",C2521,2)-2),C2521))</f>
        <v>Onix 1.0</v>
      </c>
      <c r="M2521">
        <f>WEEKNUM(A2521,2)</f>
        <v>39</v>
      </c>
    </row>
    <row r="2522" spans="1:13" x14ac:dyDescent="0.25">
      <c r="A2522" s="1">
        <v>41546</v>
      </c>
      <c r="B2522" s="40" t="s">
        <v>9</v>
      </c>
      <c r="C2522" s="40" t="s">
        <v>296</v>
      </c>
      <c r="D2522" s="40" t="s">
        <v>108</v>
      </c>
      <c r="E2522" s="40" t="s">
        <v>10</v>
      </c>
      <c r="F2522" s="40">
        <v>0.63</v>
      </c>
      <c r="G2522" s="40">
        <v>23</v>
      </c>
      <c r="H2522" s="40">
        <v>277</v>
      </c>
      <c r="I2522" s="40">
        <v>8.4700000000000006</v>
      </c>
      <c r="L2522" s="40" t="str">
        <f>IF(LEFT(C2522,1)="[",MID(C2522,2,SEARCH("]",C2522)-2),IF(LEFT(C2522,1)="""",MID(C2522,2,SEARCH("""",C2522,2)-2),C2522))</f>
        <v>Onix 1.0</v>
      </c>
      <c r="M2522">
        <f>WEEKNUM(A2522,2)</f>
        <v>39</v>
      </c>
    </row>
    <row r="2523" spans="1:13" x14ac:dyDescent="0.25">
      <c r="A2523" s="1">
        <v>41529</v>
      </c>
      <c r="B2523" s="40" t="s">
        <v>9</v>
      </c>
      <c r="C2523" s="40" t="s">
        <v>296</v>
      </c>
      <c r="D2523" s="40" t="s">
        <v>108</v>
      </c>
      <c r="E2523" s="40" t="s">
        <v>10</v>
      </c>
      <c r="F2523" s="40">
        <v>0.63</v>
      </c>
      <c r="G2523" s="40">
        <v>11</v>
      </c>
      <c r="H2523" s="40">
        <v>234</v>
      </c>
      <c r="I2523" s="40">
        <v>1.72</v>
      </c>
      <c r="L2523" s="40" t="str">
        <f>IF(LEFT(C2523,1)="[",MID(C2523,2,SEARCH("]",C2523)-2),IF(LEFT(C2523,1)="""",MID(C2523,2,SEARCH("""",C2523,2)-2),C2523))</f>
        <v>Onix 1.0</v>
      </c>
      <c r="M2523">
        <f>WEEKNUM(A2523,2)</f>
        <v>37</v>
      </c>
    </row>
    <row r="2524" spans="1:13" x14ac:dyDescent="0.25">
      <c r="A2524" s="1">
        <v>41519</v>
      </c>
      <c r="B2524" s="40" t="s">
        <v>9</v>
      </c>
      <c r="C2524" s="40" t="s">
        <v>296</v>
      </c>
      <c r="D2524" s="40" t="s">
        <v>108</v>
      </c>
      <c r="E2524" s="40" t="s">
        <v>10</v>
      </c>
      <c r="F2524" s="40">
        <v>0.63</v>
      </c>
      <c r="G2524" s="40">
        <v>25</v>
      </c>
      <c r="H2524" s="40">
        <v>341</v>
      </c>
      <c r="I2524" s="40">
        <v>3.55</v>
      </c>
      <c r="L2524" s="40" t="str">
        <f>IF(LEFT(C2524,1)="[",MID(C2524,2,SEARCH("]",C2524)-2),IF(LEFT(C2524,1)="""",MID(C2524,2,SEARCH("""",C2524,2)-2),C2524))</f>
        <v>Onix 1.0</v>
      </c>
      <c r="M2524">
        <f>WEEKNUM(A2524,2)</f>
        <v>36</v>
      </c>
    </row>
    <row r="2525" spans="1:13" x14ac:dyDescent="0.25">
      <c r="A2525" s="1">
        <v>41521</v>
      </c>
      <c r="B2525" s="40" t="s">
        <v>9</v>
      </c>
      <c r="C2525" s="40" t="s">
        <v>296</v>
      </c>
      <c r="D2525" s="40" t="s">
        <v>108</v>
      </c>
      <c r="E2525" s="40" t="s">
        <v>10</v>
      </c>
      <c r="F2525" s="40">
        <v>0.63</v>
      </c>
      <c r="G2525" s="40">
        <v>28</v>
      </c>
      <c r="H2525" s="40">
        <v>286</v>
      </c>
      <c r="I2525" s="40">
        <v>4.32</v>
      </c>
      <c r="L2525" s="40" t="str">
        <f>IF(LEFT(C2525,1)="[",MID(C2525,2,SEARCH("]",C2525)-2),IF(LEFT(C2525,1)="""",MID(C2525,2,SEARCH("""",C2525,2)-2),C2525))</f>
        <v>Onix 1.0</v>
      </c>
      <c r="M2525">
        <f>WEEKNUM(A2525,2)</f>
        <v>36</v>
      </c>
    </row>
    <row r="2526" spans="1:13" x14ac:dyDescent="0.25">
      <c r="A2526" s="1">
        <v>41530</v>
      </c>
      <c r="B2526" s="40" t="s">
        <v>9</v>
      </c>
      <c r="C2526" s="40" t="s">
        <v>296</v>
      </c>
      <c r="D2526" s="40" t="s">
        <v>108</v>
      </c>
      <c r="E2526" s="40" t="s">
        <v>10</v>
      </c>
      <c r="F2526" s="40">
        <v>0.63</v>
      </c>
      <c r="G2526" s="40">
        <v>10</v>
      </c>
      <c r="H2526" s="40">
        <v>249</v>
      </c>
      <c r="I2526" s="40">
        <v>1.85</v>
      </c>
      <c r="L2526" s="40" t="str">
        <f>IF(LEFT(C2526,1)="[",MID(C2526,2,SEARCH("]",C2526)-2),IF(LEFT(C2526,1)="""",MID(C2526,2,SEARCH("""",C2526,2)-2),C2526))</f>
        <v>Onix 1.0</v>
      </c>
      <c r="M2526">
        <f>WEEKNUM(A2526,2)</f>
        <v>37</v>
      </c>
    </row>
    <row r="2527" spans="1:13" x14ac:dyDescent="0.25">
      <c r="A2527" s="1">
        <v>41527</v>
      </c>
      <c r="B2527" s="40" t="s">
        <v>9</v>
      </c>
      <c r="C2527" s="40" t="s">
        <v>296</v>
      </c>
      <c r="D2527" s="40" t="s">
        <v>108</v>
      </c>
      <c r="E2527" s="40" t="s">
        <v>10</v>
      </c>
      <c r="F2527" s="40">
        <v>0.63</v>
      </c>
      <c r="G2527" s="40">
        <v>23</v>
      </c>
      <c r="H2527" s="40">
        <v>288</v>
      </c>
      <c r="I2527" s="40">
        <v>3.99</v>
      </c>
      <c r="L2527" s="40" t="str">
        <f>IF(LEFT(C2527,1)="[",MID(C2527,2,SEARCH("]",C2527)-2),IF(LEFT(C2527,1)="""",MID(C2527,2,SEARCH("""",C2527,2)-2),C2527))</f>
        <v>Onix 1.0</v>
      </c>
      <c r="M2527">
        <f>WEEKNUM(A2527,2)</f>
        <v>37</v>
      </c>
    </row>
    <row r="2528" spans="1:13" x14ac:dyDescent="0.25">
      <c r="A2528" s="1">
        <v>41522</v>
      </c>
      <c r="B2528" s="40" t="s">
        <v>9</v>
      </c>
      <c r="C2528" s="40" t="s">
        <v>296</v>
      </c>
      <c r="D2528" s="40" t="s">
        <v>108</v>
      </c>
      <c r="E2528" s="40" t="s">
        <v>10</v>
      </c>
      <c r="F2528" s="40">
        <v>0.63</v>
      </c>
      <c r="G2528" s="40">
        <v>11</v>
      </c>
      <c r="H2528" s="40">
        <v>282</v>
      </c>
      <c r="I2528" s="40">
        <v>1.39</v>
      </c>
      <c r="L2528" s="40" t="str">
        <f>IF(LEFT(C2528,1)="[",MID(C2528,2,SEARCH("]",C2528)-2),IF(LEFT(C2528,1)="""",MID(C2528,2,SEARCH("""",C2528,2)-2),C2528))</f>
        <v>Onix 1.0</v>
      </c>
      <c r="M2528">
        <f>WEEKNUM(A2528,2)</f>
        <v>36</v>
      </c>
    </row>
    <row r="2529" spans="1:13" x14ac:dyDescent="0.25">
      <c r="A2529" s="1">
        <v>41533</v>
      </c>
      <c r="B2529" s="40" t="s">
        <v>9</v>
      </c>
      <c r="C2529" s="40" t="s">
        <v>296</v>
      </c>
      <c r="D2529" s="40" t="s">
        <v>108</v>
      </c>
      <c r="E2529" s="40" t="s">
        <v>10</v>
      </c>
      <c r="F2529" s="40">
        <v>0.63</v>
      </c>
      <c r="G2529" s="40">
        <v>36</v>
      </c>
      <c r="H2529" s="40">
        <v>353</v>
      </c>
      <c r="I2529" s="40">
        <v>9.6999999999999993</v>
      </c>
      <c r="L2529" s="40" t="str">
        <f>IF(LEFT(C2529,1)="[",MID(C2529,2,SEARCH("]",C2529)-2),IF(LEFT(C2529,1)="""",MID(C2529,2,SEARCH("""",C2529,2)-2),C2529))</f>
        <v>Onix 1.0</v>
      </c>
      <c r="M2529">
        <f>WEEKNUM(A2529,2)</f>
        <v>38</v>
      </c>
    </row>
    <row r="2530" spans="1:13" x14ac:dyDescent="0.25">
      <c r="A2530" s="1">
        <v>41544</v>
      </c>
      <c r="B2530" s="40" t="s">
        <v>9</v>
      </c>
      <c r="C2530" s="40" t="s">
        <v>296</v>
      </c>
      <c r="D2530" s="40" t="s">
        <v>108</v>
      </c>
      <c r="E2530" s="40" t="s">
        <v>10</v>
      </c>
      <c r="F2530" s="40">
        <v>0.63</v>
      </c>
      <c r="G2530" s="40">
        <v>27</v>
      </c>
      <c r="H2530" s="40">
        <v>302</v>
      </c>
      <c r="I2530" s="40">
        <v>10.02</v>
      </c>
      <c r="L2530" s="40" t="str">
        <f>IF(LEFT(C2530,1)="[",MID(C2530,2,SEARCH("]",C2530)-2),IF(LEFT(C2530,1)="""",MID(C2530,2,SEARCH("""",C2530,2)-2),C2530))</f>
        <v>Onix 1.0</v>
      </c>
      <c r="M2530">
        <f>WEEKNUM(A2530,2)</f>
        <v>39</v>
      </c>
    </row>
    <row r="2531" spans="1:13" x14ac:dyDescent="0.25">
      <c r="A2531" s="1">
        <v>41516</v>
      </c>
      <c r="B2531" s="40" t="s">
        <v>9</v>
      </c>
      <c r="C2531" s="40" t="s">
        <v>296</v>
      </c>
      <c r="D2531" s="40" t="s">
        <v>108</v>
      </c>
      <c r="E2531" s="40" t="s">
        <v>10</v>
      </c>
      <c r="F2531" s="40">
        <v>0.63</v>
      </c>
      <c r="G2531" s="40">
        <v>17</v>
      </c>
      <c r="H2531" s="40">
        <v>291</v>
      </c>
      <c r="I2531" s="40">
        <v>2.96</v>
      </c>
      <c r="L2531" s="40" t="str">
        <f>IF(LEFT(C2531,1)="[",MID(C2531,2,SEARCH("]",C2531)-2),IF(LEFT(C2531,1)="""",MID(C2531,2,SEARCH("""",C2531,2)-2),C2531))</f>
        <v>Onix 1.0</v>
      </c>
      <c r="M2531">
        <f>WEEKNUM(A2531,2)</f>
        <v>35</v>
      </c>
    </row>
    <row r="2532" spans="1:13" x14ac:dyDescent="0.25">
      <c r="A2532" s="1">
        <v>41524</v>
      </c>
      <c r="B2532" s="40" t="s">
        <v>9</v>
      </c>
      <c r="C2532" s="40" t="s">
        <v>296</v>
      </c>
      <c r="D2532" s="40" t="s">
        <v>108</v>
      </c>
      <c r="E2532" s="40" t="s">
        <v>10</v>
      </c>
      <c r="F2532" s="40">
        <v>0.63</v>
      </c>
      <c r="G2532" s="40">
        <v>11</v>
      </c>
      <c r="H2532" s="40">
        <v>207</v>
      </c>
      <c r="I2532" s="40">
        <v>1.6</v>
      </c>
      <c r="L2532" s="40" t="str">
        <f>IF(LEFT(C2532,1)="[",MID(C2532,2,SEARCH("]",C2532)-2),IF(LEFT(C2532,1)="""",MID(C2532,2,SEARCH("""",C2532,2)-2),C2532))</f>
        <v>Onix 1.0</v>
      </c>
      <c r="M2532">
        <f>WEEKNUM(A2532,2)</f>
        <v>36</v>
      </c>
    </row>
    <row r="2533" spans="1:13" x14ac:dyDescent="0.25">
      <c r="A2533" s="1">
        <v>41540</v>
      </c>
      <c r="B2533" s="40" t="s">
        <v>9</v>
      </c>
      <c r="C2533" s="40" t="s">
        <v>296</v>
      </c>
      <c r="D2533" s="40" t="s">
        <v>108</v>
      </c>
      <c r="E2533" s="40" t="s">
        <v>10</v>
      </c>
      <c r="F2533" s="40">
        <v>0.63</v>
      </c>
      <c r="G2533" s="40">
        <v>28</v>
      </c>
      <c r="H2533" s="40">
        <v>413</v>
      </c>
      <c r="I2533" s="40">
        <v>8.77</v>
      </c>
      <c r="L2533" s="40" t="str">
        <f>IF(LEFT(C2533,1)="[",MID(C2533,2,SEARCH("]",C2533)-2),IF(LEFT(C2533,1)="""",MID(C2533,2,SEARCH("""",C2533,2)-2),C2533))</f>
        <v>Onix 1.0</v>
      </c>
      <c r="M2533">
        <f>WEEKNUM(A2533,2)</f>
        <v>39</v>
      </c>
    </row>
    <row r="2534" spans="1:13" x14ac:dyDescent="0.25">
      <c r="A2534" s="1">
        <v>41538</v>
      </c>
      <c r="B2534" s="40" t="s">
        <v>9</v>
      </c>
      <c r="C2534" s="40" t="s">
        <v>296</v>
      </c>
      <c r="D2534" s="40" t="s">
        <v>108</v>
      </c>
      <c r="E2534" s="40" t="s">
        <v>10</v>
      </c>
      <c r="F2534" s="40">
        <v>0.63</v>
      </c>
      <c r="G2534" s="40">
        <v>25</v>
      </c>
      <c r="H2534" s="40">
        <v>273</v>
      </c>
      <c r="I2534" s="40">
        <v>9.5</v>
      </c>
      <c r="L2534" s="40" t="str">
        <f>IF(LEFT(C2534,1)="[",MID(C2534,2,SEARCH("]",C2534)-2),IF(LEFT(C2534,1)="""",MID(C2534,2,SEARCH("""",C2534,2)-2),C2534))</f>
        <v>Onix 1.0</v>
      </c>
      <c r="M2534">
        <f>WEEKNUM(A2534,2)</f>
        <v>38</v>
      </c>
    </row>
    <row r="2535" spans="1:13" x14ac:dyDescent="0.25">
      <c r="A2535" s="1">
        <v>41528</v>
      </c>
      <c r="B2535" s="40" t="s">
        <v>9</v>
      </c>
      <c r="C2535" s="40" t="s">
        <v>296</v>
      </c>
      <c r="D2535" s="40" t="s">
        <v>108</v>
      </c>
      <c r="E2535" s="40" t="s">
        <v>10</v>
      </c>
      <c r="F2535" s="40">
        <v>0.63</v>
      </c>
      <c r="G2535" s="40">
        <v>7</v>
      </c>
      <c r="H2535" s="40">
        <v>251</v>
      </c>
      <c r="I2535" s="40">
        <v>0.95</v>
      </c>
      <c r="L2535" s="40" t="str">
        <f>IF(LEFT(C2535,1)="[",MID(C2535,2,SEARCH("]",C2535)-2),IF(LEFT(C2535,1)="""",MID(C2535,2,SEARCH("""",C2535,2)-2),C2535))</f>
        <v>Onix 1.0</v>
      </c>
      <c r="M2535">
        <f>WEEKNUM(A2535,2)</f>
        <v>37</v>
      </c>
    </row>
    <row r="2536" spans="1:13" x14ac:dyDescent="0.25">
      <c r="A2536" s="1">
        <v>41520</v>
      </c>
      <c r="B2536" s="40" t="s">
        <v>9</v>
      </c>
      <c r="C2536" s="40" t="s">
        <v>296</v>
      </c>
      <c r="D2536" s="40" t="s">
        <v>108</v>
      </c>
      <c r="E2536" s="40" t="s">
        <v>10</v>
      </c>
      <c r="F2536" s="40">
        <v>0.63</v>
      </c>
      <c r="G2536" s="40">
        <v>23</v>
      </c>
      <c r="H2536" s="40">
        <v>328</v>
      </c>
      <c r="I2536" s="40">
        <v>3.96</v>
      </c>
      <c r="L2536" s="40" t="str">
        <f>IF(LEFT(C2536,1)="[",MID(C2536,2,SEARCH("]",C2536)-2),IF(LEFT(C2536,1)="""",MID(C2536,2,SEARCH("""",C2536,2)-2),C2536))</f>
        <v>Onix 1.0</v>
      </c>
      <c r="M2536">
        <f>WEEKNUM(A2536,2)</f>
        <v>36</v>
      </c>
    </row>
    <row r="2537" spans="1:13" x14ac:dyDescent="0.25">
      <c r="A2537" s="1">
        <v>41542</v>
      </c>
      <c r="B2537" s="40" t="s">
        <v>9</v>
      </c>
      <c r="C2537" s="40" t="s">
        <v>296</v>
      </c>
      <c r="D2537" s="40" t="s">
        <v>108</v>
      </c>
      <c r="E2537" s="40" t="s">
        <v>10</v>
      </c>
      <c r="F2537" s="40">
        <v>0.63</v>
      </c>
      <c r="G2537" s="40">
        <v>21</v>
      </c>
      <c r="H2537" s="40">
        <v>351</v>
      </c>
      <c r="I2537" s="40">
        <v>8.59</v>
      </c>
      <c r="L2537" s="40" t="str">
        <f>IF(LEFT(C2537,1)="[",MID(C2537,2,SEARCH("]",C2537)-2),IF(LEFT(C2537,1)="""",MID(C2537,2,SEARCH("""",C2537,2)-2),C2537))</f>
        <v>Onix 1.0</v>
      </c>
      <c r="M2537">
        <f>WEEKNUM(A2537,2)</f>
        <v>39</v>
      </c>
    </row>
    <row r="2538" spans="1:13" x14ac:dyDescent="0.25">
      <c r="A2538" s="1">
        <v>41517</v>
      </c>
      <c r="B2538" s="40" t="s">
        <v>9</v>
      </c>
      <c r="C2538" s="40" t="s">
        <v>296</v>
      </c>
      <c r="D2538" s="40" t="s">
        <v>108</v>
      </c>
      <c r="E2538" s="40" t="s">
        <v>10</v>
      </c>
      <c r="F2538" s="40">
        <v>0.63</v>
      </c>
      <c r="G2538" s="40">
        <v>15</v>
      </c>
      <c r="H2538" s="40">
        <v>271</v>
      </c>
      <c r="I2538" s="40">
        <v>2.73</v>
      </c>
      <c r="L2538" s="40" t="str">
        <f>IF(LEFT(C2538,1)="[",MID(C2538,2,SEARCH("]",C2538)-2),IF(LEFT(C2538,1)="""",MID(C2538,2,SEARCH("""",C2538,2)-2),C2538))</f>
        <v>Onix 1.0</v>
      </c>
      <c r="M2538">
        <f>WEEKNUM(A2538,2)</f>
        <v>35</v>
      </c>
    </row>
    <row r="2539" spans="1:13" x14ac:dyDescent="0.25">
      <c r="A2539" s="1">
        <v>41534</v>
      </c>
      <c r="B2539" s="40" t="s">
        <v>9</v>
      </c>
      <c r="C2539" s="40" t="s">
        <v>296</v>
      </c>
      <c r="D2539" s="40" t="s">
        <v>108</v>
      </c>
      <c r="E2539" s="40" t="s">
        <v>10</v>
      </c>
      <c r="F2539" s="40">
        <v>0.63</v>
      </c>
      <c r="G2539" s="40">
        <v>25</v>
      </c>
      <c r="H2539" s="40">
        <v>419</v>
      </c>
      <c r="I2539" s="40">
        <v>8.06</v>
      </c>
      <c r="L2539" s="40" t="str">
        <f>IF(LEFT(C2539,1)="[",MID(C2539,2,SEARCH("]",C2539)-2),IF(LEFT(C2539,1)="""",MID(C2539,2,SEARCH("""",C2539,2)-2),C2539))</f>
        <v>Onix 1.0</v>
      </c>
      <c r="M2539">
        <f>WEEKNUM(A2539,2)</f>
        <v>38</v>
      </c>
    </row>
    <row r="2540" spans="1:13" x14ac:dyDescent="0.25">
      <c r="A2540" s="1">
        <v>41525</v>
      </c>
      <c r="B2540" s="40" t="s">
        <v>9</v>
      </c>
      <c r="C2540" s="40" t="s">
        <v>296</v>
      </c>
      <c r="D2540" s="40" t="s">
        <v>108</v>
      </c>
      <c r="E2540" s="40" t="s">
        <v>10</v>
      </c>
      <c r="F2540" s="40">
        <v>0.63</v>
      </c>
      <c r="G2540" s="40">
        <v>15</v>
      </c>
      <c r="H2540" s="40">
        <v>216</v>
      </c>
      <c r="I2540" s="40">
        <v>2.48</v>
      </c>
      <c r="L2540" s="40" t="str">
        <f>IF(LEFT(C2540,1)="[",MID(C2540,2,SEARCH("]",C2540)-2),IF(LEFT(C2540,1)="""",MID(C2540,2,SEARCH("""",C2540,2)-2),C2540))</f>
        <v>Onix 1.0</v>
      </c>
      <c r="M2540">
        <f>WEEKNUM(A2540,2)</f>
        <v>36</v>
      </c>
    </row>
    <row r="2541" spans="1:13" x14ac:dyDescent="0.25">
      <c r="A2541" s="1">
        <v>41536</v>
      </c>
      <c r="B2541" s="40" t="s">
        <v>9</v>
      </c>
      <c r="C2541" s="40" t="s">
        <v>296</v>
      </c>
      <c r="D2541" s="40" t="s">
        <v>108</v>
      </c>
      <c r="E2541" s="40" t="s">
        <v>10</v>
      </c>
      <c r="F2541" s="40">
        <v>0.63</v>
      </c>
      <c r="G2541" s="40">
        <v>33</v>
      </c>
      <c r="H2541" s="40">
        <v>293</v>
      </c>
      <c r="I2541" s="40">
        <v>11.62</v>
      </c>
      <c r="L2541" s="40" t="str">
        <f>IF(LEFT(C2541,1)="[",MID(C2541,2,SEARCH("]",C2541)-2),IF(LEFT(C2541,1)="""",MID(C2541,2,SEARCH("""",C2541,2)-2),C2541))</f>
        <v>Onix 1.0</v>
      </c>
      <c r="M2541">
        <f>WEEKNUM(A2541,2)</f>
        <v>38</v>
      </c>
    </row>
    <row r="2542" spans="1:13" x14ac:dyDescent="0.25">
      <c r="A2542" s="1">
        <v>41543</v>
      </c>
      <c r="B2542" s="40" t="s">
        <v>9</v>
      </c>
      <c r="C2542" s="40" t="s">
        <v>296</v>
      </c>
      <c r="D2542" s="40" t="s">
        <v>108</v>
      </c>
      <c r="E2542" s="40" t="s">
        <v>10</v>
      </c>
      <c r="F2542" s="40">
        <v>0.63</v>
      </c>
      <c r="G2542" s="40">
        <v>20</v>
      </c>
      <c r="H2542" s="40">
        <v>325</v>
      </c>
      <c r="I2542" s="40">
        <v>7.11</v>
      </c>
      <c r="L2542" s="40" t="str">
        <f>IF(LEFT(C2542,1)="[",MID(C2542,2,SEARCH("]",C2542)-2),IF(LEFT(C2542,1)="""",MID(C2542,2,SEARCH("""",C2542,2)-2),C2542))</f>
        <v>Onix 1.0</v>
      </c>
      <c r="M2542">
        <f>WEEKNUM(A2542,2)</f>
        <v>39</v>
      </c>
    </row>
    <row r="2543" spans="1:13" x14ac:dyDescent="0.25">
      <c r="A2543" s="1">
        <v>41526</v>
      </c>
      <c r="B2543" s="40" t="s">
        <v>9</v>
      </c>
      <c r="C2543" s="40" t="s">
        <v>296</v>
      </c>
      <c r="D2543" s="40" t="s">
        <v>108</v>
      </c>
      <c r="E2543" s="40" t="s">
        <v>10</v>
      </c>
      <c r="F2543" s="40">
        <v>0.63</v>
      </c>
      <c r="G2543" s="40">
        <v>20</v>
      </c>
      <c r="H2543" s="40">
        <v>289</v>
      </c>
      <c r="I2543" s="40">
        <v>3.09</v>
      </c>
      <c r="L2543" s="40" t="str">
        <f>IF(LEFT(C2543,1)="[",MID(C2543,2,SEARCH("]",C2543)-2),IF(LEFT(C2543,1)="""",MID(C2543,2,SEARCH("""",C2543,2)-2),C2543))</f>
        <v>Onix 1.0</v>
      </c>
      <c r="M2543">
        <f>WEEKNUM(A2543,2)</f>
        <v>37</v>
      </c>
    </row>
    <row r="2544" spans="1:13" x14ac:dyDescent="0.25">
      <c r="A2544" s="1">
        <v>41545</v>
      </c>
      <c r="B2544" s="40" t="s">
        <v>9</v>
      </c>
      <c r="C2544" s="40" t="s">
        <v>296</v>
      </c>
      <c r="D2544" s="40" t="s">
        <v>108</v>
      </c>
      <c r="E2544" s="40" t="s">
        <v>10</v>
      </c>
      <c r="F2544" s="40">
        <v>0.63</v>
      </c>
      <c r="G2544" s="40">
        <v>14</v>
      </c>
      <c r="H2544" s="40">
        <v>282</v>
      </c>
      <c r="I2544" s="40">
        <v>6.06</v>
      </c>
      <c r="L2544" s="40" t="str">
        <f>IF(LEFT(C2544,1)="[",MID(C2544,2,SEARCH("]",C2544)-2),IF(LEFT(C2544,1)="""",MID(C2544,2,SEARCH("""",C2544,2)-2),C2544))</f>
        <v>Onix 1.0</v>
      </c>
      <c r="M2544">
        <f>WEEKNUM(A2544,2)</f>
        <v>39</v>
      </c>
    </row>
    <row r="2545" spans="1:13" x14ac:dyDescent="0.25">
      <c r="A2545" s="1">
        <v>41538</v>
      </c>
      <c r="B2545" s="40" t="s">
        <v>9</v>
      </c>
      <c r="C2545" s="40" t="s">
        <v>253</v>
      </c>
      <c r="D2545" s="40" t="s">
        <v>108</v>
      </c>
      <c r="E2545" s="40" t="s">
        <v>10</v>
      </c>
      <c r="F2545" s="40">
        <v>0.55000000000000004</v>
      </c>
      <c r="G2545" s="40">
        <v>30</v>
      </c>
      <c r="H2545" s="40">
        <v>429</v>
      </c>
      <c r="I2545" s="40">
        <v>10.96</v>
      </c>
      <c r="L2545" s="40" t="str">
        <f>IF(LEFT(C2545,1)="[",MID(C2545,2,SEARCH("]",C2545)-2),IF(LEFT(C2545,1)="""",MID(C2545,2,SEARCH("""",C2545,2)-2),C2545))</f>
        <v>Onix 1.4</v>
      </c>
      <c r="M2545">
        <f>WEEKNUM(A2545,2)</f>
        <v>38</v>
      </c>
    </row>
    <row r="2546" spans="1:13" x14ac:dyDescent="0.25">
      <c r="A2546" s="1">
        <v>41518</v>
      </c>
      <c r="B2546" s="40" t="s">
        <v>9</v>
      </c>
      <c r="C2546" s="40" t="s">
        <v>253</v>
      </c>
      <c r="D2546" s="40" t="s">
        <v>108</v>
      </c>
      <c r="E2546" s="40" t="s">
        <v>10</v>
      </c>
      <c r="F2546" s="40">
        <v>0.55000000000000004</v>
      </c>
      <c r="G2546" s="40">
        <v>37</v>
      </c>
      <c r="H2546" s="40">
        <v>561</v>
      </c>
      <c r="I2546" s="40">
        <v>6.66</v>
      </c>
      <c r="L2546" s="40" t="str">
        <f>IF(LEFT(C2546,1)="[",MID(C2546,2,SEARCH("]",C2546)-2),IF(LEFT(C2546,1)="""",MID(C2546,2,SEARCH("""",C2546,2)-2),C2546))</f>
        <v>Onix 1.4</v>
      </c>
      <c r="M2546">
        <f>WEEKNUM(A2546,2)</f>
        <v>35</v>
      </c>
    </row>
    <row r="2547" spans="1:13" x14ac:dyDescent="0.25">
      <c r="A2547" s="1">
        <v>41524</v>
      </c>
      <c r="B2547" s="40" t="s">
        <v>9</v>
      </c>
      <c r="C2547" s="40" t="s">
        <v>253</v>
      </c>
      <c r="D2547" s="40" t="s">
        <v>108</v>
      </c>
      <c r="E2547" s="40" t="s">
        <v>10</v>
      </c>
      <c r="F2547" s="40">
        <v>0.55000000000000004</v>
      </c>
      <c r="G2547" s="40">
        <v>30</v>
      </c>
      <c r="H2547" s="40">
        <v>381</v>
      </c>
      <c r="I2547" s="40">
        <v>5.1100000000000003</v>
      </c>
      <c r="L2547" s="40" t="str">
        <f>IF(LEFT(C2547,1)="[",MID(C2547,2,SEARCH("]",C2547)-2),IF(LEFT(C2547,1)="""",MID(C2547,2,SEARCH("""",C2547,2)-2),C2547))</f>
        <v>Onix 1.4</v>
      </c>
      <c r="M2547">
        <f>WEEKNUM(A2547,2)</f>
        <v>36</v>
      </c>
    </row>
    <row r="2548" spans="1:13" x14ac:dyDescent="0.25">
      <c r="A2548" s="1">
        <v>41539</v>
      </c>
      <c r="B2548" s="40" t="s">
        <v>9</v>
      </c>
      <c r="C2548" s="40" t="s">
        <v>253</v>
      </c>
      <c r="D2548" s="40" t="s">
        <v>108</v>
      </c>
      <c r="E2548" s="40" t="s">
        <v>10</v>
      </c>
      <c r="F2548" s="40">
        <v>0.55000000000000004</v>
      </c>
      <c r="G2548" s="40">
        <v>44</v>
      </c>
      <c r="H2548" s="40">
        <v>560</v>
      </c>
      <c r="I2548" s="40">
        <v>16.440000000000001</v>
      </c>
      <c r="L2548" s="40" t="str">
        <f>IF(LEFT(C2548,1)="[",MID(C2548,2,SEARCH("]",C2548)-2),IF(LEFT(C2548,1)="""",MID(C2548,2,SEARCH("""",C2548,2)-2),C2548))</f>
        <v>Onix 1.4</v>
      </c>
      <c r="M2548">
        <f>WEEKNUM(A2548,2)</f>
        <v>38</v>
      </c>
    </row>
    <row r="2549" spans="1:13" x14ac:dyDescent="0.25">
      <c r="A2549" s="1">
        <v>41528</v>
      </c>
      <c r="B2549" s="40" t="s">
        <v>9</v>
      </c>
      <c r="C2549" s="40" t="s">
        <v>253</v>
      </c>
      <c r="D2549" s="40" t="s">
        <v>108</v>
      </c>
      <c r="E2549" s="40" t="s">
        <v>10</v>
      </c>
      <c r="F2549" s="40">
        <v>0.55000000000000004</v>
      </c>
      <c r="G2549" s="40">
        <v>36</v>
      </c>
      <c r="H2549" s="40">
        <v>545</v>
      </c>
      <c r="I2549" s="40">
        <v>5.77</v>
      </c>
      <c r="L2549" s="40" t="str">
        <f>IF(LEFT(C2549,1)="[",MID(C2549,2,SEARCH("]",C2549)-2),IF(LEFT(C2549,1)="""",MID(C2549,2,SEARCH("""",C2549,2)-2),C2549))</f>
        <v>Onix 1.4</v>
      </c>
      <c r="M2549">
        <f>WEEKNUM(A2549,2)</f>
        <v>37</v>
      </c>
    </row>
    <row r="2550" spans="1:13" x14ac:dyDescent="0.25">
      <c r="A2550" s="1">
        <v>41537</v>
      </c>
      <c r="B2550" s="40" t="s">
        <v>9</v>
      </c>
      <c r="C2550" s="40" t="s">
        <v>253</v>
      </c>
      <c r="D2550" s="40" t="s">
        <v>108</v>
      </c>
      <c r="E2550" s="40" t="s">
        <v>10</v>
      </c>
      <c r="F2550" s="40">
        <v>0.55000000000000004</v>
      </c>
      <c r="G2550" s="40">
        <v>47</v>
      </c>
      <c r="H2550" s="40">
        <v>667</v>
      </c>
      <c r="I2550" s="40">
        <v>17.45</v>
      </c>
      <c r="L2550" s="40" t="str">
        <f>IF(LEFT(C2550,1)="[",MID(C2550,2,SEARCH("]",C2550)-2),IF(LEFT(C2550,1)="""",MID(C2550,2,SEARCH("""",C2550,2)-2),C2550))</f>
        <v>Onix 1.4</v>
      </c>
      <c r="M2550">
        <f>WEEKNUM(A2550,2)</f>
        <v>38</v>
      </c>
    </row>
    <row r="2551" spans="1:13" x14ac:dyDescent="0.25">
      <c r="A2551" s="1">
        <v>41545</v>
      </c>
      <c r="B2551" s="40" t="s">
        <v>9</v>
      </c>
      <c r="C2551" s="40" t="s">
        <v>253</v>
      </c>
      <c r="D2551" s="40" t="s">
        <v>108</v>
      </c>
      <c r="E2551" s="40" t="s">
        <v>10</v>
      </c>
      <c r="F2551" s="40">
        <v>0.55000000000000004</v>
      </c>
      <c r="G2551" s="40">
        <v>48</v>
      </c>
      <c r="H2551" s="40">
        <v>465</v>
      </c>
      <c r="I2551" s="40">
        <v>16.46</v>
      </c>
      <c r="L2551" s="40" t="str">
        <f>IF(LEFT(C2551,1)="[",MID(C2551,2,SEARCH("]",C2551)-2),IF(LEFT(C2551,1)="""",MID(C2551,2,SEARCH("""",C2551,2)-2),C2551))</f>
        <v>Onix 1.4</v>
      </c>
      <c r="M2551">
        <f>WEEKNUM(A2551,2)</f>
        <v>39</v>
      </c>
    </row>
    <row r="2552" spans="1:13" x14ac:dyDescent="0.25">
      <c r="A2552" s="1">
        <v>41530</v>
      </c>
      <c r="B2552" s="40" t="s">
        <v>9</v>
      </c>
      <c r="C2552" s="40" t="s">
        <v>253</v>
      </c>
      <c r="D2552" s="40" t="s">
        <v>108</v>
      </c>
      <c r="E2552" s="40" t="s">
        <v>10</v>
      </c>
      <c r="F2552" s="40">
        <v>0.55000000000000004</v>
      </c>
      <c r="G2552" s="40">
        <v>57</v>
      </c>
      <c r="H2552" s="40">
        <v>508</v>
      </c>
      <c r="I2552" s="40">
        <v>9.1300000000000008</v>
      </c>
      <c r="L2552" s="40" t="str">
        <f>IF(LEFT(C2552,1)="[",MID(C2552,2,SEARCH("]",C2552)-2),IF(LEFT(C2552,1)="""",MID(C2552,2,SEARCH("""",C2552,2)-2),C2552))</f>
        <v>Onix 1.4</v>
      </c>
      <c r="M2552">
        <f>WEEKNUM(A2552,2)</f>
        <v>37</v>
      </c>
    </row>
    <row r="2553" spans="1:13" x14ac:dyDescent="0.25">
      <c r="A2553" s="1">
        <v>41519</v>
      </c>
      <c r="B2553" s="40" t="s">
        <v>9</v>
      </c>
      <c r="C2553" s="40" t="s">
        <v>253</v>
      </c>
      <c r="D2553" s="40" t="s">
        <v>108</v>
      </c>
      <c r="E2553" s="40" t="s">
        <v>10</v>
      </c>
      <c r="F2553" s="40">
        <v>0.55000000000000004</v>
      </c>
      <c r="G2553" s="40">
        <v>51</v>
      </c>
      <c r="H2553" s="40">
        <v>602</v>
      </c>
      <c r="I2553" s="40">
        <v>8.67</v>
      </c>
      <c r="L2553" s="40" t="str">
        <f>IF(LEFT(C2553,1)="[",MID(C2553,2,SEARCH("]",C2553)-2),IF(LEFT(C2553,1)="""",MID(C2553,2,SEARCH("""",C2553,2)-2),C2553))</f>
        <v>Onix 1.4</v>
      </c>
      <c r="M2553">
        <f>WEEKNUM(A2553,2)</f>
        <v>36</v>
      </c>
    </row>
    <row r="2554" spans="1:13" x14ac:dyDescent="0.25">
      <c r="A2554" s="1">
        <v>41531</v>
      </c>
      <c r="B2554" s="40" t="s">
        <v>9</v>
      </c>
      <c r="C2554" s="40" t="s">
        <v>253</v>
      </c>
      <c r="D2554" s="40" t="s">
        <v>108</v>
      </c>
      <c r="E2554" s="40" t="s">
        <v>10</v>
      </c>
      <c r="F2554" s="40">
        <v>0.55000000000000004</v>
      </c>
      <c r="G2554" s="40">
        <v>33</v>
      </c>
      <c r="H2554" s="40">
        <v>465</v>
      </c>
      <c r="I2554" s="40">
        <v>5.32</v>
      </c>
      <c r="L2554" s="40" t="str">
        <f>IF(LEFT(C2554,1)="[",MID(C2554,2,SEARCH("]",C2554)-2),IF(LEFT(C2554,1)="""",MID(C2554,2,SEARCH("""",C2554,2)-2),C2554))</f>
        <v>Onix 1.4</v>
      </c>
      <c r="M2554">
        <f>WEEKNUM(A2554,2)</f>
        <v>37</v>
      </c>
    </row>
    <row r="2555" spans="1:13" x14ac:dyDescent="0.25">
      <c r="A2555" s="1">
        <v>41536</v>
      </c>
      <c r="B2555" s="40" t="s">
        <v>9</v>
      </c>
      <c r="C2555" s="40" t="s">
        <v>253</v>
      </c>
      <c r="D2555" s="40" t="s">
        <v>108</v>
      </c>
      <c r="E2555" s="40" t="s">
        <v>10</v>
      </c>
      <c r="F2555" s="40">
        <v>0.55000000000000004</v>
      </c>
      <c r="G2555" s="40">
        <v>33</v>
      </c>
      <c r="H2555" s="40">
        <v>472</v>
      </c>
      <c r="I2555" s="40">
        <v>9.6199999999999992</v>
      </c>
      <c r="L2555" s="40" t="str">
        <f>IF(LEFT(C2555,1)="[",MID(C2555,2,SEARCH("]",C2555)-2),IF(LEFT(C2555,1)="""",MID(C2555,2,SEARCH("""",C2555,2)-2),C2555))</f>
        <v>Onix 1.4</v>
      </c>
      <c r="M2555">
        <f>WEEKNUM(A2555,2)</f>
        <v>38</v>
      </c>
    </row>
    <row r="2556" spans="1:13" x14ac:dyDescent="0.25">
      <c r="A2556" s="1">
        <v>41525</v>
      </c>
      <c r="B2556" s="40" t="s">
        <v>9</v>
      </c>
      <c r="C2556" s="40" t="s">
        <v>253</v>
      </c>
      <c r="D2556" s="40" t="s">
        <v>108</v>
      </c>
      <c r="E2556" s="40" t="s">
        <v>10</v>
      </c>
      <c r="F2556" s="40">
        <v>0.55000000000000004</v>
      </c>
      <c r="G2556" s="40">
        <v>43</v>
      </c>
      <c r="H2556" s="40">
        <v>499</v>
      </c>
      <c r="I2556" s="40">
        <v>7.54</v>
      </c>
      <c r="L2556" s="40" t="str">
        <f>IF(LEFT(C2556,1)="[",MID(C2556,2,SEARCH("]",C2556)-2),IF(LEFT(C2556,1)="""",MID(C2556,2,SEARCH("""",C2556,2)-2),C2556))</f>
        <v>Onix 1.4</v>
      </c>
      <c r="M2556">
        <f>WEEKNUM(A2556,2)</f>
        <v>36</v>
      </c>
    </row>
    <row r="2557" spans="1:13" x14ac:dyDescent="0.25">
      <c r="A2557" s="1">
        <v>41515</v>
      </c>
      <c r="B2557" s="40" t="s">
        <v>9</v>
      </c>
      <c r="C2557" s="40" t="s">
        <v>253</v>
      </c>
      <c r="D2557" s="40" t="s">
        <v>108</v>
      </c>
      <c r="E2557" s="40" t="s">
        <v>10</v>
      </c>
      <c r="F2557" s="40">
        <v>0.55000000000000004</v>
      </c>
      <c r="G2557" s="40">
        <v>45</v>
      </c>
      <c r="H2557" s="40">
        <v>573</v>
      </c>
      <c r="I2557" s="40">
        <v>8.08</v>
      </c>
      <c r="L2557" s="40" t="str">
        <f>IF(LEFT(C2557,1)="[",MID(C2557,2,SEARCH("]",C2557)-2),IF(LEFT(C2557,1)="""",MID(C2557,2,SEARCH("""",C2557,2)-2),C2557))</f>
        <v>Onix 1.4</v>
      </c>
      <c r="M2557">
        <f>WEEKNUM(A2557,2)</f>
        <v>35</v>
      </c>
    </row>
    <row r="2558" spans="1:13" x14ac:dyDescent="0.25">
      <c r="A2558" s="1">
        <v>41529</v>
      </c>
      <c r="B2558" s="40" t="s">
        <v>9</v>
      </c>
      <c r="C2558" s="40" t="s">
        <v>253</v>
      </c>
      <c r="D2558" s="40" t="s">
        <v>108</v>
      </c>
      <c r="E2558" s="40" t="s">
        <v>10</v>
      </c>
      <c r="F2558" s="40">
        <v>0.55000000000000004</v>
      </c>
      <c r="G2558" s="40">
        <v>45</v>
      </c>
      <c r="H2558" s="40">
        <v>479</v>
      </c>
      <c r="I2558" s="40">
        <v>7.77</v>
      </c>
      <c r="L2558" s="40" t="str">
        <f>IF(LEFT(C2558,1)="[",MID(C2558,2,SEARCH("]",C2558)-2),IF(LEFT(C2558,1)="""",MID(C2558,2,SEARCH("""",C2558,2)-2),C2558))</f>
        <v>Onix 1.4</v>
      </c>
      <c r="M2558">
        <f>WEEKNUM(A2558,2)</f>
        <v>37</v>
      </c>
    </row>
    <row r="2559" spans="1:13" x14ac:dyDescent="0.25">
      <c r="A2559" s="1">
        <v>41543</v>
      </c>
      <c r="B2559" s="40" t="s">
        <v>9</v>
      </c>
      <c r="C2559" s="40" t="s">
        <v>253</v>
      </c>
      <c r="D2559" s="40" t="s">
        <v>108</v>
      </c>
      <c r="E2559" s="40" t="s">
        <v>10</v>
      </c>
      <c r="F2559" s="40">
        <v>0.55000000000000004</v>
      </c>
      <c r="G2559" s="40">
        <v>29</v>
      </c>
      <c r="H2559" s="40">
        <v>549</v>
      </c>
      <c r="I2559" s="40">
        <v>9.8800000000000008</v>
      </c>
      <c r="L2559" s="40" t="str">
        <f>IF(LEFT(C2559,1)="[",MID(C2559,2,SEARCH("]",C2559)-2),IF(LEFT(C2559,1)="""",MID(C2559,2,SEARCH("""",C2559,2)-2),C2559))</f>
        <v>Onix 1.4</v>
      </c>
      <c r="M2559">
        <f>WEEKNUM(A2559,2)</f>
        <v>39</v>
      </c>
    </row>
    <row r="2560" spans="1:13" x14ac:dyDescent="0.25">
      <c r="A2560" s="1">
        <v>41542</v>
      </c>
      <c r="B2560" s="40" t="s">
        <v>9</v>
      </c>
      <c r="C2560" s="40" t="s">
        <v>253</v>
      </c>
      <c r="D2560" s="40" t="s">
        <v>108</v>
      </c>
      <c r="E2560" s="40" t="s">
        <v>10</v>
      </c>
      <c r="F2560" s="40">
        <v>0.55000000000000004</v>
      </c>
      <c r="G2560" s="40">
        <v>31</v>
      </c>
      <c r="H2560" s="40">
        <v>534</v>
      </c>
      <c r="I2560" s="40">
        <v>10.83</v>
      </c>
      <c r="L2560" s="40" t="str">
        <f>IF(LEFT(C2560,1)="[",MID(C2560,2,SEARCH("]",C2560)-2),IF(LEFT(C2560,1)="""",MID(C2560,2,SEARCH("""",C2560,2)-2),C2560))</f>
        <v>Onix 1.4</v>
      </c>
      <c r="M2560">
        <f>WEEKNUM(A2560,2)</f>
        <v>39</v>
      </c>
    </row>
    <row r="2561" spans="1:13" x14ac:dyDescent="0.25">
      <c r="A2561" s="1">
        <v>41516</v>
      </c>
      <c r="B2561" s="40" t="s">
        <v>9</v>
      </c>
      <c r="C2561" s="40" t="s">
        <v>253</v>
      </c>
      <c r="D2561" s="40" t="s">
        <v>108</v>
      </c>
      <c r="E2561" s="40" t="s">
        <v>10</v>
      </c>
      <c r="F2561" s="40">
        <v>0.55000000000000004</v>
      </c>
      <c r="G2561" s="40">
        <v>33</v>
      </c>
      <c r="H2561" s="40">
        <v>469</v>
      </c>
      <c r="I2561" s="40">
        <v>6</v>
      </c>
      <c r="L2561" s="40" t="str">
        <f>IF(LEFT(C2561,1)="[",MID(C2561,2,SEARCH("]",C2561)-2),IF(LEFT(C2561,1)="""",MID(C2561,2,SEARCH("""",C2561,2)-2),C2561))</f>
        <v>Onix 1.4</v>
      </c>
      <c r="M2561">
        <f>WEEKNUM(A2561,2)</f>
        <v>35</v>
      </c>
    </row>
    <row r="2562" spans="1:13" x14ac:dyDescent="0.25">
      <c r="A2562" s="1">
        <v>41535</v>
      </c>
      <c r="B2562" s="40" t="s">
        <v>9</v>
      </c>
      <c r="C2562" s="40" t="s">
        <v>253</v>
      </c>
      <c r="D2562" s="40" t="s">
        <v>108</v>
      </c>
      <c r="E2562" s="40" t="s">
        <v>10</v>
      </c>
      <c r="F2562" s="40">
        <v>0.55000000000000004</v>
      </c>
      <c r="G2562" s="40">
        <v>27</v>
      </c>
      <c r="H2562" s="40">
        <v>464</v>
      </c>
      <c r="I2562" s="40">
        <v>6.95</v>
      </c>
      <c r="L2562" s="40" t="str">
        <f>IF(LEFT(C2562,1)="[",MID(C2562,2,SEARCH("]",C2562)-2),IF(LEFT(C2562,1)="""",MID(C2562,2,SEARCH("""",C2562,2)-2),C2562))</f>
        <v>Onix 1.4</v>
      </c>
      <c r="M2562">
        <f>WEEKNUM(A2562,2)</f>
        <v>38</v>
      </c>
    </row>
    <row r="2563" spans="1:13" x14ac:dyDescent="0.25">
      <c r="A2563" s="1">
        <v>41540</v>
      </c>
      <c r="B2563" s="40" t="s">
        <v>9</v>
      </c>
      <c r="C2563" s="40" t="s">
        <v>253</v>
      </c>
      <c r="D2563" s="40" t="s">
        <v>108</v>
      </c>
      <c r="E2563" s="40" t="s">
        <v>10</v>
      </c>
      <c r="F2563" s="40">
        <v>0.55000000000000004</v>
      </c>
      <c r="G2563" s="40">
        <v>50</v>
      </c>
      <c r="H2563" s="40">
        <v>670</v>
      </c>
      <c r="I2563" s="40">
        <v>16.12</v>
      </c>
      <c r="L2563" s="40" t="str">
        <f>IF(LEFT(C2563,1)="[",MID(C2563,2,SEARCH("]",C2563)-2),IF(LEFT(C2563,1)="""",MID(C2563,2,SEARCH("""",C2563,2)-2),C2563))</f>
        <v>Onix 1.4</v>
      </c>
      <c r="M2563">
        <f>WEEKNUM(A2563,2)</f>
        <v>39</v>
      </c>
    </row>
    <row r="2564" spans="1:13" x14ac:dyDescent="0.25">
      <c r="A2564" s="1">
        <v>41541</v>
      </c>
      <c r="B2564" s="40" t="s">
        <v>9</v>
      </c>
      <c r="C2564" s="40" t="s">
        <v>253</v>
      </c>
      <c r="D2564" s="40" t="s">
        <v>108</v>
      </c>
      <c r="E2564" s="40" t="s">
        <v>10</v>
      </c>
      <c r="F2564" s="40">
        <v>0.55000000000000004</v>
      </c>
      <c r="G2564" s="40">
        <v>45</v>
      </c>
      <c r="H2564" s="40">
        <v>588</v>
      </c>
      <c r="I2564" s="40">
        <v>15.42</v>
      </c>
      <c r="L2564" s="40" t="str">
        <f>IF(LEFT(C2564,1)="[",MID(C2564,2,SEARCH("]",C2564)-2),IF(LEFT(C2564,1)="""",MID(C2564,2,SEARCH("""",C2564,2)-2),C2564))</f>
        <v>Onix 1.4</v>
      </c>
      <c r="M2564">
        <f>WEEKNUM(A2564,2)</f>
        <v>39</v>
      </c>
    </row>
    <row r="2565" spans="1:13" x14ac:dyDescent="0.25">
      <c r="A2565" s="1">
        <v>41520</v>
      </c>
      <c r="B2565" s="40" t="s">
        <v>9</v>
      </c>
      <c r="C2565" s="40" t="s">
        <v>253</v>
      </c>
      <c r="D2565" s="40" t="s">
        <v>108</v>
      </c>
      <c r="E2565" s="40" t="s">
        <v>10</v>
      </c>
      <c r="F2565" s="40">
        <v>0.55000000000000004</v>
      </c>
      <c r="G2565" s="40">
        <v>45</v>
      </c>
      <c r="H2565" s="40">
        <v>547</v>
      </c>
      <c r="I2565" s="40">
        <v>5.46</v>
      </c>
      <c r="L2565" s="40" t="str">
        <f>IF(LEFT(C2565,1)="[",MID(C2565,2,SEARCH("]",C2565)-2),IF(LEFT(C2565,1)="""",MID(C2565,2,SEARCH("""",C2565,2)-2),C2565))</f>
        <v>Onix 1.4</v>
      </c>
      <c r="M2565">
        <f>WEEKNUM(A2565,2)</f>
        <v>36</v>
      </c>
    </row>
    <row r="2566" spans="1:13" x14ac:dyDescent="0.25">
      <c r="A2566" s="1">
        <v>41526</v>
      </c>
      <c r="B2566" s="40" t="s">
        <v>9</v>
      </c>
      <c r="C2566" s="40" t="s">
        <v>253</v>
      </c>
      <c r="D2566" s="40" t="s">
        <v>108</v>
      </c>
      <c r="E2566" s="40" t="s">
        <v>10</v>
      </c>
      <c r="F2566" s="40">
        <v>0.55000000000000004</v>
      </c>
      <c r="G2566" s="40">
        <v>40</v>
      </c>
      <c r="H2566" s="40">
        <v>521</v>
      </c>
      <c r="I2566" s="40">
        <v>6.34</v>
      </c>
      <c r="L2566" s="40" t="str">
        <f>IF(LEFT(C2566,1)="[",MID(C2566,2,SEARCH("]",C2566)-2),IF(LEFT(C2566,1)="""",MID(C2566,2,SEARCH("""",C2566,2)-2),C2566))</f>
        <v>Onix 1.4</v>
      </c>
      <c r="M2566">
        <f>WEEKNUM(A2566,2)</f>
        <v>37</v>
      </c>
    </row>
    <row r="2567" spans="1:13" x14ac:dyDescent="0.25">
      <c r="A2567" s="1">
        <v>41517</v>
      </c>
      <c r="B2567" s="40" t="s">
        <v>9</v>
      </c>
      <c r="C2567" s="40" t="s">
        <v>253</v>
      </c>
      <c r="D2567" s="40" t="s">
        <v>108</v>
      </c>
      <c r="E2567" s="40" t="s">
        <v>10</v>
      </c>
      <c r="F2567" s="40">
        <v>0.55000000000000004</v>
      </c>
      <c r="G2567" s="40">
        <v>32</v>
      </c>
      <c r="H2567" s="40">
        <v>500</v>
      </c>
      <c r="I2567" s="40">
        <v>5.68</v>
      </c>
      <c r="L2567" s="40" t="str">
        <f>IF(LEFT(C2567,1)="[",MID(C2567,2,SEARCH("]",C2567)-2),IF(LEFT(C2567,1)="""",MID(C2567,2,SEARCH("""",C2567,2)-2),C2567))</f>
        <v>Onix 1.4</v>
      </c>
      <c r="M2567">
        <f>WEEKNUM(A2567,2)</f>
        <v>35</v>
      </c>
    </row>
    <row r="2568" spans="1:13" x14ac:dyDescent="0.25">
      <c r="A2568" s="1">
        <v>41527</v>
      </c>
      <c r="B2568" s="40" t="s">
        <v>9</v>
      </c>
      <c r="C2568" s="40" t="s">
        <v>253</v>
      </c>
      <c r="D2568" s="40" t="s">
        <v>108</v>
      </c>
      <c r="E2568" s="40" t="s">
        <v>10</v>
      </c>
      <c r="F2568" s="40">
        <v>0.55000000000000004</v>
      </c>
      <c r="G2568" s="40">
        <v>28</v>
      </c>
      <c r="H2568" s="40">
        <v>524</v>
      </c>
      <c r="I2568" s="40">
        <v>4.71</v>
      </c>
      <c r="L2568" s="40" t="str">
        <f>IF(LEFT(C2568,1)="[",MID(C2568,2,SEARCH("]",C2568)-2),IF(LEFT(C2568,1)="""",MID(C2568,2,SEARCH("""",C2568,2)-2),C2568))</f>
        <v>Onix 1.4</v>
      </c>
      <c r="M2568">
        <f>WEEKNUM(A2568,2)</f>
        <v>37</v>
      </c>
    </row>
    <row r="2569" spans="1:13" x14ac:dyDescent="0.25">
      <c r="A2569" s="1">
        <v>41514</v>
      </c>
      <c r="B2569" s="40" t="s">
        <v>9</v>
      </c>
      <c r="C2569" s="40" t="s">
        <v>253</v>
      </c>
      <c r="D2569" s="40" t="s">
        <v>108</v>
      </c>
      <c r="E2569" s="40" t="s">
        <v>10</v>
      </c>
      <c r="F2569" s="40">
        <v>0.55000000000000004</v>
      </c>
      <c r="G2569" s="40">
        <v>42</v>
      </c>
      <c r="H2569" s="40">
        <v>566</v>
      </c>
      <c r="I2569" s="40">
        <v>7</v>
      </c>
      <c r="L2569" s="40" t="str">
        <f>IF(LEFT(C2569,1)="[",MID(C2569,2,SEARCH("]",C2569)-2),IF(LEFT(C2569,1)="""",MID(C2569,2,SEARCH("""",C2569,2)-2),C2569))</f>
        <v>Onix 1.4</v>
      </c>
      <c r="M2569">
        <f>WEEKNUM(A2569,2)</f>
        <v>35</v>
      </c>
    </row>
    <row r="2570" spans="1:13" x14ac:dyDescent="0.25">
      <c r="A2570" s="1">
        <v>41544</v>
      </c>
      <c r="B2570" s="40" t="s">
        <v>9</v>
      </c>
      <c r="C2570" s="40" t="s">
        <v>253</v>
      </c>
      <c r="D2570" s="40" t="s">
        <v>108</v>
      </c>
      <c r="E2570" s="40" t="s">
        <v>10</v>
      </c>
      <c r="F2570" s="40">
        <v>0.55000000000000004</v>
      </c>
      <c r="G2570" s="40">
        <v>41</v>
      </c>
      <c r="H2570" s="40">
        <v>537</v>
      </c>
      <c r="I2570" s="40">
        <v>15.25</v>
      </c>
      <c r="L2570" s="40" t="str">
        <f>IF(LEFT(C2570,1)="[",MID(C2570,2,SEARCH("]",C2570)-2),IF(LEFT(C2570,1)="""",MID(C2570,2,SEARCH("""",C2570,2)-2),C2570))</f>
        <v>Onix 1.4</v>
      </c>
      <c r="M2570">
        <f>WEEKNUM(A2570,2)</f>
        <v>39</v>
      </c>
    </row>
    <row r="2571" spans="1:13" x14ac:dyDescent="0.25">
      <c r="A2571" s="1">
        <v>41546</v>
      </c>
      <c r="B2571" s="40" t="s">
        <v>9</v>
      </c>
      <c r="C2571" s="40" t="s">
        <v>253</v>
      </c>
      <c r="D2571" s="40" t="s">
        <v>108</v>
      </c>
      <c r="E2571" s="40" t="s">
        <v>10</v>
      </c>
      <c r="F2571" s="40">
        <v>0.55000000000000004</v>
      </c>
      <c r="G2571" s="40">
        <v>37</v>
      </c>
      <c r="H2571" s="40">
        <v>533</v>
      </c>
      <c r="I2571" s="40">
        <v>13.23</v>
      </c>
      <c r="L2571" s="40" t="str">
        <f>IF(LEFT(C2571,1)="[",MID(C2571,2,SEARCH("]",C2571)-2),IF(LEFT(C2571,1)="""",MID(C2571,2,SEARCH("""",C2571,2)-2),C2571))</f>
        <v>Onix 1.4</v>
      </c>
      <c r="M2571">
        <f>WEEKNUM(A2571,2)</f>
        <v>39</v>
      </c>
    </row>
    <row r="2572" spans="1:13" x14ac:dyDescent="0.25">
      <c r="A2572" s="1">
        <v>41533</v>
      </c>
      <c r="B2572" s="40" t="s">
        <v>9</v>
      </c>
      <c r="C2572" s="40" t="s">
        <v>253</v>
      </c>
      <c r="D2572" s="40" t="s">
        <v>108</v>
      </c>
      <c r="E2572" s="40" t="s">
        <v>10</v>
      </c>
      <c r="F2572" s="40">
        <v>0.55000000000000004</v>
      </c>
      <c r="G2572" s="40">
        <v>55</v>
      </c>
      <c r="H2572" s="40">
        <v>604</v>
      </c>
      <c r="I2572" s="40">
        <v>10.3</v>
      </c>
      <c r="L2572" s="40" t="str">
        <f>IF(LEFT(C2572,1)="[",MID(C2572,2,SEARCH("]",C2572)-2),IF(LEFT(C2572,1)="""",MID(C2572,2,SEARCH("""",C2572,2)-2),C2572))</f>
        <v>Onix 1.4</v>
      </c>
      <c r="M2572">
        <f>WEEKNUM(A2572,2)</f>
        <v>38</v>
      </c>
    </row>
    <row r="2573" spans="1:13" x14ac:dyDescent="0.25">
      <c r="A2573" s="1">
        <v>41522</v>
      </c>
      <c r="B2573" s="40" t="s">
        <v>9</v>
      </c>
      <c r="C2573" s="40" t="s">
        <v>253</v>
      </c>
      <c r="D2573" s="40" t="s">
        <v>108</v>
      </c>
      <c r="E2573" s="40" t="s">
        <v>10</v>
      </c>
      <c r="F2573" s="40">
        <v>0.55000000000000004</v>
      </c>
      <c r="G2573" s="40">
        <v>32</v>
      </c>
      <c r="H2573" s="40">
        <v>478</v>
      </c>
      <c r="I2573" s="40">
        <v>4.78</v>
      </c>
      <c r="L2573" s="40" t="str">
        <f>IF(LEFT(C2573,1)="[",MID(C2573,2,SEARCH("]",C2573)-2),IF(LEFT(C2573,1)="""",MID(C2573,2,SEARCH("""",C2573,2)-2),C2573))</f>
        <v>Onix 1.4</v>
      </c>
      <c r="M2573">
        <f>WEEKNUM(A2573,2)</f>
        <v>36</v>
      </c>
    </row>
    <row r="2574" spans="1:13" x14ac:dyDescent="0.25">
      <c r="A2574" s="1">
        <v>41532</v>
      </c>
      <c r="B2574" s="40" t="s">
        <v>9</v>
      </c>
      <c r="C2574" s="40" t="s">
        <v>253</v>
      </c>
      <c r="D2574" s="40" t="s">
        <v>108</v>
      </c>
      <c r="E2574" s="40" t="s">
        <v>10</v>
      </c>
      <c r="F2574" s="40">
        <v>0.55000000000000004</v>
      </c>
      <c r="G2574" s="40">
        <v>38</v>
      </c>
      <c r="H2574" s="40">
        <v>504</v>
      </c>
      <c r="I2574" s="40">
        <v>6.18</v>
      </c>
      <c r="L2574" s="40" t="str">
        <f>IF(LEFT(C2574,1)="[",MID(C2574,2,SEARCH("]",C2574)-2),IF(LEFT(C2574,1)="""",MID(C2574,2,SEARCH("""",C2574,2)-2),C2574))</f>
        <v>Onix 1.4</v>
      </c>
      <c r="M2574">
        <f>WEEKNUM(A2574,2)</f>
        <v>37</v>
      </c>
    </row>
    <row r="2575" spans="1:13" x14ac:dyDescent="0.25">
      <c r="A2575" s="1">
        <v>41523</v>
      </c>
      <c r="B2575" s="40" t="s">
        <v>9</v>
      </c>
      <c r="C2575" s="40" t="s">
        <v>253</v>
      </c>
      <c r="D2575" s="40" t="s">
        <v>108</v>
      </c>
      <c r="E2575" s="40" t="s">
        <v>10</v>
      </c>
      <c r="F2575" s="40">
        <v>0.55000000000000004</v>
      </c>
      <c r="G2575" s="40">
        <v>23</v>
      </c>
      <c r="H2575" s="40">
        <v>406</v>
      </c>
      <c r="I2575" s="40">
        <v>3.61</v>
      </c>
      <c r="L2575" s="40" t="str">
        <f>IF(LEFT(C2575,1)="[",MID(C2575,2,SEARCH("]",C2575)-2),IF(LEFT(C2575,1)="""",MID(C2575,2,SEARCH("""",C2575,2)-2),C2575))</f>
        <v>Onix 1.4</v>
      </c>
      <c r="M2575">
        <f>WEEKNUM(A2575,2)</f>
        <v>36</v>
      </c>
    </row>
    <row r="2576" spans="1:13" x14ac:dyDescent="0.25">
      <c r="A2576" s="1">
        <v>41521</v>
      </c>
      <c r="B2576" s="40" t="s">
        <v>9</v>
      </c>
      <c r="C2576" s="40" t="s">
        <v>253</v>
      </c>
      <c r="D2576" s="40" t="s">
        <v>108</v>
      </c>
      <c r="E2576" s="40" t="s">
        <v>10</v>
      </c>
      <c r="F2576" s="40">
        <v>0.55000000000000004</v>
      </c>
      <c r="G2576" s="40">
        <v>33</v>
      </c>
      <c r="H2576" s="40">
        <v>491</v>
      </c>
      <c r="I2576" s="40">
        <v>5.84</v>
      </c>
      <c r="L2576" s="40" t="str">
        <f>IF(LEFT(C2576,1)="[",MID(C2576,2,SEARCH("]",C2576)-2),IF(LEFT(C2576,1)="""",MID(C2576,2,SEARCH("""",C2576,2)-2),C2576))</f>
        <v>Onix 1.4</v>
      </c>
      <c r="M2576">
        <f>WEEKNUM(A2576,2)</f>
        <v>36</v>
      </c>
    </row>
    <row r="2577" spans="1:13" x14ac:dyDescent="0.25">
      <c r="A2577" s="1">
        <v>41534</v>
      </c>
      <c r="B2577" s="40" t="s">
        <v>9</v>
      </c>
      <c r="C2577" s="40" t="s">
        <v>253</v>
      </c>
      <c r="D2577" s="40" t="s">
        <v>108</v>
      </c>
      <c r="E2577" s="40" t="s">
        <v>10</v>
      </c>
      <c r="F2577" s="40">
        <v>0.55000000000000004</v>
      </c>
      <c r="G2577" s="40">
        <v>46</v>
      </c>
      <c r="H2577" s="40">
        <v>582</v>
      </c>
      <c r="I2577" s="40">
        <v>12.63</v>
      </c>
      <c r="L2577" s="40" t="str">
        <f>IF(LEFT(C2577,1)="[",MID(C2577,2,SEARCH("]",C2577)-2),IF(LEFT(C2577,1)="""",MID(C2577,2,SEARCH("""",C2577,2)-2),C2577))</f>
        <v>Onix 1.4</v>
      </c>
      <c r="M2577">
        <f>WEEKNUM(A2577,2)</f>
        <v>38</v>
      </c>
    </row>
    <row r="2578" spans="1:13" x14ac:dyDescent="0.25">
      <c r="A2578" s="1">
        <v>41527</v>
      </c>
      <c r="B2578" s="40" t="s">
        <v>9</v>
      </c>
      <c r="C2578" s="40" t="s">
        <v>233</v>
      </c>
      <c r="D2578" s="40" t="s">
        <v>108</v>
      </c>
      <c r="E2578" s="40" t="s">
        <v>10</v>
      </c>
      <c r="F2578" s="40">
        <v>0.8</v>
      </c>
      <c r="G2578" s="40">
        <v>1</v>
      </c>
      <c r="H2578" s="40">
        <v>17</v>
      </c>
      <c r="I2578" s="40">
        <v>0.17</v>
      </c>
      <c r="L2578" s="40" t="str">
        <f>IF(LEFT(C2578,1)="[",MID(C2578,2,SEARCH("]",C2578)-2),IF(LEFT(C2578,1)="""",MID(C2578,2,SEARCH("""",C2578,2)-2),C2578))</f>
        <v>Onix 1.8</v>
      </c>
      <c r="M2578">
        <f>WEEKNUM(A2578,2)</f>
        <v>37</v>
      </c>
    </row>
    <row r="2579" spans="1:13" x14ac:dyDescent="0.25">
      <c r="A2579" s="1">
        <v>41543</v>
      </c>
      <c r="B2579" s="40" t="s">
        <v>9</v>
      </c>
      <c r="C2579" s="40" t="s">
        <v>233</v>
      </c>
      <c r="D2579" s="40" t="s">
        <v>108</v>
      </c>
      <c r="E2579" s="40" t="s">
        <v>10</v>
      </c>
      <c r="F2579" s="40">
        <v>0.8</v>
      </c>
      <c r="G2579" s="40">
        <v>0</v>
      </c>
      <c r="H2579" s="40">
        <v>12</v>
      </c>
      <c r="I2579" s="40">
        <v>0</v>
      </c>
      <c r="L2579" s="40" t="str">
        <f>IF(LEFT(C2579,1)="[",MID(C2579,2,SEARCH("]",C2579)-2),IF(LEFT(C2579,1)="""",MID(C2579,2,SEARCH("""",C2579,2)-2),C2579))</f>
        <v>Onix 1.8</v>
      </c>
      <c r="M2579">
        <f>WEEKNUM(A2579,2)</f>
        <v>39</v>
      </c>
    </row>
    <row r="2580" spans="1:13" x14ac:dyDescent="0.25">
      <c r="A2580" s="1">
        <v>41522</v>
      </c>
      <c r="B2580" s="40" t="s">
        <v>9</v>
      </c>
      <c r="C2580" s="40" t="s">
        <v>233</v>
      </c>
      <c r="D2580" s="40" t="s">
        <v>108</v>
      </c>
      <c r="E2580" s="40" t="s">
        <v>10</v>
      </c>
      <c r="F2580" s="40">
        <v>0.8</v>
      </c>
      <c r="G2580" s="40">
        <v>2</v>
      </c>
      <c r="H2580" s="40">
        <v>17</v>
      </c>
      <c r="I2580" s="40">
        <v>0.41</v>
      </c>
      <c r="L2580" s="40" t="str">
        <f>IF(LEFT(C2580,1)="[",MID(C2580,2,SEARCH("]",C2580)-2),IF(LEFT(C2580,1)="""",MID(C2580,2,SEARCH("""",C2580,2)-2),C2580))</f>
        <v>Onix 1.8</v>
      </c>
      <c r="M2580">
        <f>WEEKNUM(A2580,2)</f>
        <v>36</v>
      </c>
    </row>
    <row r="2581" spans="1:13" x14ac:dyDescent="0.25">
      <c r="A2581" s="1">
        <v>41541</v>
      </c>
      <c r="B2581" s="40" t="s">
        <v>9</v>
      </c>
      <c r="C2581" s="40" t="s">
        <v>233</v>
      </c>
      <c r="D2581" s="40" t="s">
        <v>108</v>
      </c>
      <c r="E2581" s="40" t="s">
        <v>10</v>
      </c>
      <c r="F2581" s="40">
        <v>0.8</v>
      </c>
      <c r="G2581" s="40">
        <v>0</v>
      </c>
      <c r="H2581" s="40">
        <v>7</v>
      </c>
      <c r="I2581" s="40">
        <v>0</v>
      </c>
      <c r="L2581" s="40" t="str">
        <f>IF(LEFT(C2581,1)="[",MID(C2581,2,SEARCH("]",C2581)-2),IF(LEFT(C2581,1)="""",MID(C2581,2,SEARCH("""",C2581,2)-2),C2581))</f>
        <v>Onix 1.8</v>
      </c>
      <c r="M2581">
        <f>WEEKNUM(A2581,2)</f>
        <v>39</v>
      </c>
    </row>
    <row r="2582" spans="1:13" x14ac:dyDescent="0.25">
      <c r="A2582" s="1">
        <v>41540</v>
      </c>
      <c r="B2582" s="40" t="s">
        <v>9</v>
      </c>
      <c r="C2582" s="40" t="s">
        <v>233</v>
      </c>
      <c r="D2582" s="40" t="s">
        <v>108</v>
      </c>
      <c r="E2582" s="40" t="s">
        <v>10</v>
      </c>
      <c r="F2582" s="40">
        <v>0.8</v>
      </c>
      <c r="G2582" s="40">
        <v>1</v>
      </c>
      <c r="H2582" s="40">
        <v>12</v>
      </c>
      <c r="I2582" s="40">
        <v>0.51</v>
      </c>
      <c r="L2582" s="40" t="str">
        <f>IF(LEFT(C2582,1)="[",MID(C2582,2,SEARCH("]",C2582)-2),IF(LEFT(C2582,1)="""",MID(C2582,2,SEARCH("""",C2582,2)-2),C2582))</f>
        <v>Onix 1.8</v>
      </c>
      <c r="M2582">
        <f>WEEKNUM(A2582,2)</f>
        <v>39</v>
      </c>
    </row>
    <row r="2583" spans="1:13" x14ac:dyDescent="0.25">
      <c r="A2583" s="1">
        <v>41525</v>
      </c>
      <c r="B2583" s="40" t="s">
        <v>9</v>
      </c>
      <c r="C2583" s="40" t="s">
        <v>233</v>
      </c>
      <c r="D2583" s="40" t="s">
        <v>108</v>
      </c>
      <c r="E2583" s="40" t="s">
        <v>10</v>
      </c>
      <c r="F2583" s="40">
        <v>0.8</v>
      </c>
      <c r="G2583" s="40">
        <v>1</v>
      </c>
      <c r="H2583" s="40">
        <v>17</v>
      </c>
      <c r="I2583" s="40">
        <v>0.79</v>
      </c>
      <c r="L2583" s="40" t="str">
        <f>IF(LEFT(C2583,1)="[",MID(C2583,2,SEARCH("]",C2583)-2),IF(LEFT(C2583,1)="""",MID(C2583,2,SEARCH("""",C2583,2)-2),C2583))</f>
        <v>Onix 1.8</v>
      </c>
      <c r="M2583">
        <f>WEEKNUM(A2583,2)</f>
        <v>36</v>
      </c>
    </row>
    <row r="2584" spans="1:13" x14ac:dyDescent="0.25">
      <c r="A2584" s="1">
        <v>41526</v>
      </c>
      <c r="B2584" s="40" t="s">
        <v>9</v>
      </c>
      <c r="C2584" s="40" t="s">
        <v>233</v>
      </c>
      <c r="D2584" s="40" t="s">
        <v>108</v>
      </c>
      <c r="E2584" s="40" t="s">
        <v>10</v>
      </c>
      <c r="F2584" s="40">
        <v>0.8</v>
      </c>
      <c r="G2584" s="40">
        <v>5</v>
      </c>
      <c r="H2584" s="40">
        <v>22</v>
      </c>
      <c r="I2584" s="40">
        <v>1.45</v>
      </c>
      <c r="L2584" s="40" t="str">
        <f>IF(LEFT(C2584,1)="[",MID(C2584,2,SEARCH("]",C2584)-2),IF(LEFT(C2584,1)="""",MID(C2584,2,SEARCH("""",C2584,2)-2),C2584))</f>
        <v>Onix 1.8</v>
      </c>
      <c r="M2584">
        <f>WEEKNUM(A2584,2)</f>
        <v>37</v>
      </c>
    </row>
    <row r="2585" spans="1:13" x14ac:dyDescent="0.25">
      <c r="A2585" s="1">
        <v>41519</v>
      </c>
      <c r="B2585" s="40" t="s">
        <v>9</v>
      </c>
      <c r="C2585" s="40" t="s">
        <v>233</v>
      </c>
      <c r="D2585" s="40" t="s">
        <v>108</v>
      </c>
      <c r="E2585" s="40" t="s">
        <v>10</v>
      </c>
      <c r="F2585" s="40">
        <v>0.8</v>
      </c>
      <c r="G2585" s="40">
        <v>3</v>
      </c>
      <c r="H2585" s="40">
        <v>20</v>
      </c>
      <c r="I2585" s="40">
        <v>0.97</v>
      </c>
      <c r="L2585" s="40" t="str">
        <f>IF(LEFT(C2585,1)="[",MID(C2585,2,SEARCH("]",C2585)-2),IF(LEFT(C2585,1)="""",MID(C2585,2,SEARCH("""",C2585,2)-2),C2585))</f>
        <v>Onix 1.8</v>
      </c>
      <c r="M2585">
        <f>WEEKNUM(A2585,2)</f>
        <v>36</v>
      </c>
    </row>
    <row r="2586" spans="1:13" x14ac:dyDescent="0.25">
      <c r="A2586" s="1">
        <v>41538</v>
      </c>
      <c r="B2586" s="40" t="s">
        <v>9</v>
      </c>
      <c r="C2586" s="40" t="s">
        <v>233</v>
      </c>
      <c r="D2586" s="40" t="s">
        <v>108</v>
      </c>
      <c r="E2586" s="40" t="s">
        <v>10</v>
      </c>
      <c r="F2586" s="40">
        <v>0.8</v>
      </c>
      <c r="G2586" s="40">
        <v>0</v>
      </c>
      <c r="H2586" s="40">
        <v>5</v>
      </c>
      <c r="I2586" s="40">
        <v>0</v>
      </c>
      <c r="L2586" s="40" t="str">
        <f>IF(LEFT(C2586,1)="[",MID(C2586,2,SEARCH("]",C2586)-2),IF(LEFT(C2586,1)="""",MID(C2586,2,SEARCH("""",C2586,2)-2),C2586))</f>
        <v>Onix 1.8</v>
      </c>
      <c r="M2586">
        <f>WEEKNUM(A2586,2)</f>
        <v>38</v>
      </c>
    </row>
    <row r="2587" spans="1:13" x14ac:dyDescent="0.25">
      <c r="A2587" s="1">
        <v>41546</v>
      </c>
      <c r="B2587" s="40" t="s">
        <v>9</v>
      </c>
      <c r="C2587" s="40" t="s">
        <v>233</v>
      </c>
      <c r="D2587" s="40" t="s">
        <v>108</v>
      </c>
      <c r="E2587" s="40" t="s">
        <v>10</v>
      </c>
      <c r="F2587" s="40">
        <v>0.8</v>
      </c>
      <c r="G2587" s="40">
        <v>2</v>
      </c>
      <c r="H2587" s="40">
        <v>11</v>
      </c>
      <c r="I2587" s="40">
        <v>0.98</v>
      </c>
      <c r="L2587" s="40" t="str">
        <f>IF(LEFT(C2587,1)="[",MID(C2587,2,SEARCH("]",C2587)-2),IF(LEFT(C2587,1)="""",MID(C2587,2,SEARCH("""",C2587,2)-2),C2587))</f>
        <v>Onix 1.8</v>
      </c>
      <c r="M2587">
        <f>WEEKNUM(A2587,2)</f>
        <v>39</v>
      </c>
    </row>
    <row r="2588" spans="1:13" x14ac:dyDescent="0.25">
      <c r="A2588" s="1">
        <v>41530</v>
      </c>
      <c r="B2588" s="40" t="s">
        <v>9</v>
      </c>
      <c r="C2588" s="40" t="s">
        <v>233</v>
      </c>
      <c r="D2588" s="40" t="s">
        <v>108</v>
      </c>
      <c r="E2588" s="40" t="s">
        <v>10</v>
      </c>
      <c r="F2588" s="40">
        <v>0.8</v>
      </c>
      <c r="G2588" s="40">
        <v>0</v>
      </c>
      <c r="H2588" s="40">
        <v>18</v>
      </c>
      <c r="I2588" s="40">
        <v>0</v>
      </c>
      <c r="L2588" s="40" t="str">
        <f>IF(LEFT(C2588,1)="[",MID(C2588,2,SEARCH("]",C2588)-2),IF(LEFT(C2588,1)="""",MID(C2588,2,SEARCH("""",C2588,2)-2),C2588))</f>
        <v>Onix 1.8</v>
      </c>
      <c r="M2588">
        <f>WEEKNUM(A2588,2)</f>
        <v>37</v>
      </c>
    </row>
    <row r="2589" spans="1:13" x14ac:dyDescent="0.25">
      <c r="A2589" s="1">
        <v>41516</v>
      </c>
      <c r="B2589" s="40" t="s">
        <v>9</v>
      </c>
      <c r="C2589" s="40" t="s">
        <v>233</v>
      </c>
      <c r="D2589" s="40" t="s">
        <v>108</v>
      </c>
      <c r="E2589" s="40" t="s">
        <v>10</v>
      </c>
      <c r="F2589" s="40">
        <v>0.8</v>
      </c>
      <c r="G2589" s="40">
        <v>3</v>
      </c>
      <c r="H2589" s="40">
        <v>18</v>
      </c>
      <c r="I2589" s="40">
        <v>1.1599999999999999</v>
      </c>
      <c r="L2589" s="40" t="str">
        <f>IF(LEFT(C2589,1)="[",MID(C2589,2,SEARCH("]",C2589)-2),IF(LEFT(C2589,1)="""",MID(C2589,2,SEARCH("""",C2589,2)-2),C2589))</f>
        <v>Onix 1.8</v>
      </c>
      <c r="M2589">
        <f>WEEKNUM(A2589,2)</f>
        <v>35</v>
      </c>
    </row>
    <row r="2590" spans="1:13" x14ac:dyDescent="0.25">
      <c r="A2590" s="1">
        <v>41531</v>
      </c>
      <c r="B2590" s="40" t="s">
        <v>9</v>
      </c>
      <c r="C2590" s="40" t="s">
        <v>233</v>
      </c>
      <c r="D2590" s="40" t="s">
        <v>108</v>
      </c>
      <c r="E2590" s="40" t="s">
        <v>10</v>
      </c>
      <c r="F2590" s="40">
        <v>0.8</v>
      </c>
      <c r="G2590" s="40">
        <v>5</v>
      </c>
      <c r="H2590" s="40">
        <v>20</v>
      </c>
      <c r="I2590" s="40">
        <v>1.72</v>
      </c>
      <c r="L2590" s="40" t="str">
        <f>IF(LEFT(C2590,1)="[",MID(C2590,2,SEARCH("]",C2590)-2),IF(LEFT(C2590,1)="""",MID(C2590,2,SEARCH("""",C2590,2)-2),C2590))</f>
        <v>Onix 1.8</v>
      </c>
      <c r="M2590">
        <f>WEEKNUM(A2590,2)</f>
        <v>37</v>
      </c>
    </row>
    <row r="2591" spans="1:13" x14ac:dyDescent="0.25">
      <c r="A2591" s="1">
        <v>41518</v>
      </c>
      <c r="B2591" s="40" t="s">
        <v>9</v>
      </c>
      <c r="C2591" s="40" t="s">
        <v>233</v>
      </c>
      <c r="D2591" s="40" t="s">
        <v>108</v>
      </c>
      <c r="E2591" s="40" t="s">
        <v>10</v>
      </c>
      <c r="F2591" s="40">
        <v>0.8</v>
      </c>
      <c r="G2591" s="40">
        <v>4</v>
      </c>
      <c r="H2591" s="40">
        <v>21</v>
      </c>
      <c r="I2591" s="40">
        <v>1.19</v>
      </c>
      <c r="L2591" s="40" t="str">
        <f>IF(LEFT(C2591,1)="[",MID(C2591,2,SEARCH("]",C2591)-2),IF(LEFT(C2591,1)="""",MID(C2591,2,SEARCH("""",C2591,2)-2),C2591))</f>
        <v>Onix 1.8</v>
      </c>
      <c r="M2591">
        <f>WEEKNUM(A2591,2)</f>
        <v>35</v>
      </c>
    </row>
    <row r="2592" spans="1:13" x14ac:dyDescent="0.25">
      <c r="A2592" s="1">
        <v>41545</v>
      </c>
      <c r="B2592" s="40" t="s">
        <v>9</v>
      </c>
      <c r="C2592" s="40" t="s">
        <v>233</v>
      </c>
      <c r="D2592" s="40" t="s">
        <v>108</v>
      </c>
      <c r="E2592" s="40" t="s">
        <v>10</v>
      </c>
      <c r="F2592" s="40">
        <v>0.8</v>
      </c>
      <c r="G2592" s="40">
        <v>3</v>
      </c>
      <c r="H2592" s="40">
        <v>18</v>
      </c>
      <c r="I2592" s="40">
        <v>0.46</v>
      </c>
      <c r="L2592" s="40" t="str">
        <f>IF(LEFT(C2592,1)="[",MID(C2592,2,SEARCH("]",C2592)-2),IF(LEFT(C2592,1)="""",MID(C2592,2,SEARCH("""",C2592,2)-2),C2592))</f>
        <v>Onix 1.8</v>
      </c>
      <c r="M2592">
        <f>WEEKNUM(A2592,2)</f>
        <v>39</v>
      </c>
    </row>
    <row r="2593" spans="1:13" x14ac:dyDescent="0.25">
      <c r="A2593" s="1">
        <v>41521</v>
      </c>
      <c r="B2593" s="40" t="s">
        <v>9</v>
      </c>
      <c r="C2593" s="40" t="s">
        <v>233</v>
      </c>
      <c r="D2593" s="40" t="s">
        <v>108</v>
      </c>
      <c r="E2593" s="40" t="s">
        <v>10</v>
      </c>
      <c r="F2593" s="40">
        <v>0.8</v>
      </c>
      <c r="G2593" s="40">
        <v>3</v>
      </c>
      <c r="H2593" s="40">
        <v>25</v>
      </c>
      <c r="I2593" s="40">
        <v>0.85</v>
      </c>
      <c r="L2593" s="40" t="str">
        <f>IF(LEFT(C2593,1)="[",MID(C2593,2,SEARCH("]",C2593)-2),IF(LEFT(C2593,1)="""",MID(C2593,2,SEARCH("""",C2593,2)-2),C2593))</f>
        <v>Onix 1.8</v>
      </c>
      <c r="M2593">
        <f>WEEKNUM(A2593,2)</f>
        <v>36</v>
      </c>
    </row>
    <row r="2594" spans="1:13" x14ac:dyDescent="0.25">
      <c r="A2594" s="1">
        <v>41535</v>
      </c>
      <c r="B2594" s="40" t="s">
        <v>9</v>
      </c>
      <c r="C2594" s="40" t="s">
        <v>233</v>
      </c>
      <c r="D2594" s="40" t="s">
        <v>108</v>
      </c>
      <c r="E2594" s="40" t="s">
        <v>10</v>
      </c>
      <c r="F2594" s="40">
        <v>0.8</v>
      </c>
      <c r="G2594" s="40">
        <v>1</v>
      </c>
      <c r="H2594" s="40">
        <v>10</v>
      </c>
      <c r="I2594" s="40">
        <v>0.43</v>
      </c>
      <c r="L2594" s="40" t="str">
        <f>IF(LEFT(C2594,1)="[",MID(C2594,2,SEARCH("]",C2594)-2),IF(LEFT(C2594,1)="""",MID(C2594,2,SEARCH("""",C2594,2)-2),C2594))</f>
        <v>Onix 1.8</v>
      </c>
      <c r="M2594">
        <f>WEEKNUM(A2594,2)</f>
        <v>38</v>
      </c>
    </row>
    <row r="2595" spans="1:13" x14ac:dyDescent="0.25">
      <c r="A2595" s="1">
        <v>41534</v>
      </c>
      <c r="B2595" s="40" t="s">
        <v>9</v>
      </c>
      <c r="C2595" s="40" t="s">
        <v>233</v>
      </c>
      <c r="D2595" s="40" t="s">
        <v>108</v>
      </c>
      <c r="E2595" s="40" t="s">
        <v>10</v>
      </c>
      <c r="F2595" s="40">
        <v>0.8</v>
      </c>
      <c r="G2595" s="40">
        <v>2</v>
      </c>
      <c r="H2595" s="40">
        <v>13</v>
      </c>
      <c r="I2595" s="40">
        <v>0.87</v>
      </c>
      <c r="L2595" s="40" t="str">
        <f>IF(LEFT(C2595,1)="[",MID(C2595,2,SEARCH("]",C2595)-2),IF(LEFT(C2595,1)="""",MID(C2595,2,SEARCH("""",C2595,2)-2),C2595))</f>
        <v>Onix 1.8</v>
      </c>
      <c r="M2595">
        <f>WEEKNUM(A2595,2)</f>
        <v>38</v>
      </c>
    </row>
    <row r="2596" spans="1:13" x14ac:dyDescent="0.25">
      <c r="A2596" s="1">
        <v>41528</v>
      </c>
      <c r="B2596" s="40" t="s">
        <v>9</v>
      </c>
      <c r="C2596" s="40" t="s">
        <v>233</v>
      </c>
      <c r="D2596" s="40" t="s">
        <v>108</v>
      </c>
      <c r="E2596" s="40" t="s">
        <v>10</v>
      </c>
      <c r="F2596" s="40">
        <v>0.8</v>
      </c>
      <c r="G2596" s="40">
        <v>2</v>
      </c>
      <c r="H2596" s="40">
        <v>27</v>
      </c>
      <c r="I2596" s="40">
        <v>0.64</v>
      </c>
      <c r="L2596" s="40" t="str">
        <f>IF(LEFT(C2596,1)="[",MID(C2596,2,SEARCH("]",C2596)-2),IF(LEFT(C2596,1)="""",MID(C2596,2,SEARCH("""",C2596,2)-2),C2596))</f>
        <v>Onix 1.8</v>
      </c>
      <c r="M2596">
        <f>WEEKNUM(A2596,2)</f>
        <v>37</v>
      </c>
    </row>
    <row r="2597" spans="1:13" x14ac:dyDescent="0.25">
      <c r="A2597" s="1">
        <v>41532</v>
      </c>
      <c r="B2597" s="40" t="s">
        <v>9</v>
      </c>
      <c r="C2597" s="40" t="s">
        <v>233</v>
      </c>
      <c r="D2597" s="40" t="s">
        <v>108</v>
      </c>
      <c r="E2597" s="40" t="s">
        <v>10</v>
      </c>
      <c r="F2597" s="40">
        <v>0.8</v>
      </c>
      <c r="G2597" s="40">
        <v>3</v>
      </c>
      <c r="H2597" s="40">
        <v>30</v>
      </c>
      <c r="I2597" s="40">
        <v>1.69</v>
      </c>
      <c r="L2597" s="40" t="str">
        <f>IF(LEFT(C2597,1)="[",MID(C2597,2,SEARCH("]",C2597)-2),IF(LEFT(C2597,1)="""",MID(C2597,2,SEARCH("""",C2597,2)-2),C2597))</f>
        <v>Onix 1.8</v>
      </c>
      <c r="M2597">
        <f>WEEKNUM(A2597,2)</f>
        <v>37</v>
      </c>
    </row>
    <row r="2598" spans="1:13" x14ac:dyDescent="0.25">
      <c r="A2598" s="1">
        <v>41524</v>
      </c>
      <c r="B2598" s="40" t="s">
        <v>9</v>
      </c>
      <c r="C2598" s="40" t="s">
        <v>233</v>
      </c>
      <c r="D2598" s="40" t="s">
        <v>108</v>
      </c>
      <c r="E2598" s="40" t="s">
        <v>10</v>
      </c>
      <c r="F2598" s="40">
        <v>0.8</v>
      </c>
      <c r="G2598" s="40">
        <v>5</v>
      </c>
      <c r="H2598" s="40">
        <v>19</v>
      </c>
      <c r="I2598" s="40">
        <v>0.8</v>
      </c>
      <c r="L2598" s="40" t="str">
        <f>IF(LEFT(C2598,1)="[",MID(C2598,2,SEARCH("]",C2598)-2),IF(LEFT(C2598,1)="""",MID(C2598,2,SEARCH("""",C2598,2)-2),C2598))</f>
        <v>Onix 1.8</v>
      </c>
      <c r="M2598">
        <f>WEEKNUM(A2598,2)</f>
        <v>36</v>
      </c>
    </row>
    <row r="2599" spans="1:13" x14ac:dyDescent="0.25">
      <c r="A2599" s="1">
        <v>41537</v>
      </c>
      <c r="B2599" s="40" t="s">
        <v>9</v>
      </c>
      <c r="C2599" s="40" t="s">
        <v>233</v>
      </c>
      <c r="D2599" s="40" t="s">
        <v>108</v>
      </c>
      <c r="E2599" s="40" t="s">
        <v>10</v>
      </c>
      <c r="F2599" s="40">
        <v>0.8</v>
      </c>
      <c r="G2599" s="40">
        <v>1</v>
      </c>
      <c r="H2599" s="40">
        <v>7</v>
      </c>
      <c r="I2599" s="40">
        <v>0.03</v>
      </c>
      <c r="L2599" s="40" t="str">
        <f>IF(LEFT(C2599,1)="[",MID(C2599,2,SEARCH("]",C2599)-2),IF(LEFT(C2599,1)="""",MID(C2599,2,SEARCH("""",C2599,2)-2),C2599))</f>
        <v>Onix 1.8</v>
      </c>
      <c r="M2599">
        <f>WEEKNUM(A2599,2)</f>
        <v>38</v>
      </c>
    </row>
    <row r="2600" spans="1:13" x14ac:dyDescent="0.25">
      <c r="A2600" s="1">
        <v>41544</v>
      </c>
      <c r="B2600" s="40" t="s">
        <v>9</v>
      </c>
      <c r="C2600" s="40" t="s">
        <v>233</v>
      </c>
      <c r="D2600" s="40" t="s">
        <v>108</v>
      </c>
      <c r="E2600" s="40" t="s">
        <v>10</v>
      </c>
      <c r="F2600" s="40">
        <v>0.8</v>
      </c>
      <c r="G2600" s="40">
        <v>2</v>
      </c>
      <c r="H2600" s="40">
        <v>7</v>
      </c>
      <c r="I2600" s="40">
        <v>0.63</v>
      </c>
      <c r="L2600" s="40" t="str">
        <f>IF(LEFT(C2600,1)="[",MID(C2600,2,SEARCH("]",C2600)-2),IF(LEFT(C2600,1)="""",MID(C2600,2,SEARCH("""",C2600,2)-2),C2600))</f>
        <v>Onix 1.8</v>
      </c>
      <c r="M2600">
        <f>WEEKNUM(A2600,2)</f>
        <v>39</v>
      </c>
    </row>
    <row r="2601" spans="1:13" x14ac:dyDescent="0.25">
      <c r="A2601" s="1">
        <v>41520</v>
      </c>
      <c r="B2601" s="40" t="s">
        <v>9</v>
      </c>
      <c r="C2601" s="40" t="s">
        <v>233</v>
      </c>
      <c r="D2601" s="40" t="s">
        <v>108</v>
      </c>
      <c r="E2601" s="40" t="s">
        <v>10</v>
      </c>
      <c r="F2601" s="40">
        <v>0.8</v>
      </c>
      <c r="G2601" s="40">
        <v>1</v>
      </c>
      <c r="H2601" s="40">
        <v>19</v>
      </c>
      <c r="I2601" s="40">
        <v>0.08</v>
      </c>
      <c r="L2601" s="40" t="str">
        <f>IF(LEFT(C2601,1)="[",MID(C2601,2,SEARCH("]",C2601)-2),IF(LEFT(C2601,1)="""",MID(C2601,2,SEARCH("""",C2601,2)-2),C2601))</f>
        <v>Onix 1.8</v>
      </c>
      <c r="M2601">
        <f>WEEKNUM(A2601,2)</f>
        <v>36</v>
      </c>
    </row>
    <row r="2602" spans="1:13" x14ac:dyDescent="0.25">
      <c r="A2602" s="1">
        <v>41536</v>
      </c>
      <c r="B2602" s="40" t="s">
        <v>9</v>
      </c>
      <c r="C2602" s="40" t="s">
        <v>233</v>
      </c>
      <c r="D2602" s="40" t="s">
        <v>108</v>
      </c>
      <c r="E2602" s="40" t="s">
        <v>10</v>
      </c>
      <c r="F2602" s="40">
        <v>0.8</v>
      </c>
      <c r="G2602" s="40">
        <v>0</v>
      </c>
      <c r="H2602" s="40">
        <v>7</v>
      </c>
      <c r="I2602" s="40">
        <v>0</v>
      </c>
      <c r="L2602" s="40" t="str">
        <f>IF(LEFT(C2602,1)="[",MID(C2602,2,SEARCH("]",C2602)-2),IF(LEFT(C2602,1)="""",MID(C2602,2,SEARCH("""",C2602,2)-2),C2602))</f>
        <v>Onix 1.8</v>
      </c>
      <c r="M2602">
        <f>WEEKNUM(A2602,2)</f>
        <v>38</v>
      </c>
    </row>
    <row r="2603" spans="1:13" x14ac:dyDescent="0.25">
      <c r="A2603" s="1">
        <v>41515</v>
      </c>
      <c r="B2603" s="40" t="s">
        <v>9</v>
      </c>
      <c r="C2603" s="40" t="s">
        <v>233</v>
      </c>
      <c r="D2603" s="40" t="s">
        <v>108</v>
      </c>
      <c r="E2603" s="40" t="s">
        <v>10</v>
      </c>
      <c r="F2603" s="40">
        <v>0.8</v>
      </c>
      <c r="G2603" s="40">
        <v>2</v>
      </c>
      <c r="H2603" s="40">
        <v>13</v>
      </c>
      <c r="I2603" s="40">
        <v>0.57999999999999996</v>
      </c>
      <c r="L2603" s="40" t="str">
        <f>IF(LEFT(C2603,1)="[",MID(C2603,2,SEARCH("]",C2603)-2),IF(LEFT(C2603,1)="""",MID(C2603,2,SEARCH("""",C2603,2)-2),C2603))</f>
        <v>Onix 1.8</v>
      </c>
      <c r="M2603">
        <f>WEEKNUM(A2603,2)</f>
        <v>35</v>
      </c>
    </row>
    <row r="2604" spans="1:13" x14ac:dyDescent="0.25">
      <c r="A2604" s="1">
        <v>41523</v>
      </c>
      <c r="B2604" s="40" t="s">
        <v>9</v>
      </c>
      <c r="C2604" s="40" t="s">
        <v>233</v>
      </c>
      <c r="D2604" s="40" t="s">
        <v>108</v>
      </c>
      <c r="E2604" s="40" t="s">
        <v>10</v>
      </c>
      <c r="F2604" s="40">
        <v>0.8</v>
      </c>
      <c r="G2604" s="40">
        <v>5</v>
      </c>
      <c r="H2604" s="40">
        <v>24</v>
      </c>
      <c r="I2604" s="40">
        <v>2.59</v>
      </c>
      <c r="L2604" s="40" t="str">
        <f>IF(LEFT(C2604,1)="[",MID(C2604,2,SEARCH("]",C2604)-2),IF(LEFT(C2604,1)="""",MID(C2604,2,SEARCH("""",C2604,2)-2),C2604))</f>
        <v>Onix 1.8</v>
      </c>
      <c r="M2604">
        <f>WEEKNUM(A2604,2)</f>
        <v>36</v>
      </c>
    </row>
    <row r="2605" spans="1:13" x14ac:dyDescent="0.25">
      <c r="A2605" s="1">
        <v>41539</v>
      </c>
      <c r="B2605" s="40" t="s">
        <v>9</v>
      </c>
      <c r="C2605" s="40" t="s">
        <v>233</v>
      </c>
      <c r="D2605" s="40" t="s">
        <v>108</v>
      </c>
      <c r="E2605" s="40" t="s">
        <v>10</v>
      </c>
      <c r="F2605" s="40">
        <v>0.8</v>
      </c>
      <c r="G2605" s="40">
        <v>0</v>
      </c>
      <c r="H2605" s="40">
        <v>9</v>
      </c>
      <c r="I2605" s="40">
        <v>0</v>
      </c>
      <c r="L2605" s="40" t="str">
        <f>IF(LEFT(C2605,1)="[",MID(C2605,2,SEARCH("]",C2605)-2),IF(LEFT(C2605,1)="""",MID(C2605,2,SEARCH("""",C2605,2)-2),C2605))</f>
        <v>Onix 1.8</v>
      </c>
      <c r="M2605">
        <f>WEEKNUM(A2605,2)</f>
        <v>38</v>
      </c>
    </row>
    <row r="2606" spans="1:13" x14ac:dyDescent="0.25">
      <c r="A2606" s="1">
        <v>41529</v>
      </c>
      <c r="B2606" s="40" t="s">
        <v>9</v>
      </c>
      <c r="C2606" s="40" t="s">
        <v>233</v>
      </c>
      <c r="D2606" s="40" t="s">
        <v>108</v>
      </c>
      <c r="E2606" s="40" t="s">
        <v>10</v>
      </c>
      <c r="F2606" s="40">
        <v>0.8</v>
      </c>
      <c r="G2606" s="40">
        <v>0</v>
      </c>
      <c r="H2606" s="40">
        <v>21</v>
      </c>
      <c r="I2606" s="40">
        <v>0</v>
      </c>
      <c r="L2606" s="40" t="str">
        <f>IF(LEFT(C2606,1)="[",MID(C2606,2,SEARCH("]",C2606)-2),IF(LEFT(C2606,1)="""",MID(C2606,2,SEARCH("""",C2606,2)-2),C2606))</f>
        <v>Onix 1.8</v>
      </c>
      <c r="M2606">
        <f>WEEKNUM(A2606,2)</f>
        <v>37</v>
      </c>
    </row>
    <row r="2607" spans="1:13" x14ac:dyDescent="0.25">
      <c r="A2607" s="1">
        <v>41514</v>
      </c>
      <c r="B2607" s="40" t="s">
        <v>9</v>
      </c>
      <c r="C2607" s="40" t="s">
        <v>233</v>
      </c>
      <c r="D2607" s="40" t="s">
        <v>108</v>
      </c>
      <c r="E2607" s="40" t="s">
        <v>10</v>
      </c>
      <c r="F2607" s="40">
        <v>0.8</v>
      </c>
      <c r="G2607" s="40">
        <v>2</v>
      </c>
      <c r="H2607" s="40">
        <v>13</v>
      </c>
      <c r="I2607" s="40">
        <v>0.27</v>
      </c>
      <c r="L2607" s="40" t="str">
        <f>IF(LEFT(C2607,1)="[",MID(C2607,2,SEARCH("]",C2607)-2),IF(LEFT(C2607,1)="""",MID(C2607,2,SEARCH("""",C2607,2)-2),C2607))</f>
        <v>Onix 1.8</v>
      </c>
      <c r="M2607">
        <f>WEEKNUM(A2607,2)</f>
        <v>35</v>
      </c>
    </row>
    <row r="2608" spans="1:13" x14ac:dyDescent="0.25">
      <c r="A2608" s="1">
        <v>41542</v>
      </c>
      <c r="B2608" s="40" t="s">
        <v>9</v>
      </c>
      <c r="C2608" s="40" t="s">
        <v>233</v>
      </c>
      <c r="D2608" s="40" t="s">
        <v>108</v>
      </c>
      <c r="E2608" s="40" t="s">
        <v>10</v>
      </c>
      <c r="F2608" s="40">
        <v>0.8</v>
      </c>
      <c r="G2608" s="40">
        <v>3</v>
      </c>
      <c r="H2608" s="40">
        <v>8</v>
      </c>
      <c r="I2608" s="40">
        <v>0.75</v>
      </c>
      <c r="L2608" s="40" t="str">
        <f>IF(LEFT(C2608,1)="[",MID(C2608,2,SEARCH("]",C2608)-2),IF(LEFT(C2608,1)="""",MID(C2608,2,SEARCH("""",C2608,2)-2),C2608))</f>
        <v>Onix 1.8</v>
      </c>
      <c r="M2608">
        <f>WEEKNUM(A2608,2)</f>
        <v>39</v>
      </c>
    </row>
    <row r="2609" spans="1:13" x14ac:dyDescent="0.25">
      <c r="A2609" s="1">
        <v>41533</v>
      </c>
      <c r="B2609" s="40" t="s">
        <v>9</v>
      </c>
      <c r="C2609" s="40" t="s">
        <v>233</v>
      </c>
      <c r="D2609" s="40" t="s">
        <v>108</v>
      </c>
      <c r="E2609" s="40" t="s">
        <v>10</v>
      </c>
      <c r="F2609" s="40">
        <v>0.8</v>
      </c>
      <c r="G2609" s="40">
        <v>2</v>
      </c>
      <c r="H2609" s="40">
        <v>17</v>
      </c>
      <c r="I2609" s="40">
        <v>0.83</v>
      </c>
      <c r="L2609" s="40" t="str">
        <f>IF(LEFT(C2609,1)="[",MID(C2609,2,SEARCH("]",C2609)-2),IF(LEFT(C2609,1)="""",MID(C2609,2,SEARCH("""",C2609,2)-2),C2609))</f>
        <v>Onix 1.8</v>
      </c>
      <c r="M2609">
        <f>WEEKNUM(A2609,2)</f>
        <v>38</v>
      </c>
    </row>
    <row r="2610" spans="1:13" x14ac:dyDescent="0.25">
      <c r="A2610" s="1">
        <v>41517</v>
      </c>
      <c r="B2610" s="40" t="s">
        <v>9</v>
      </c>
      <c r="C2610" s="40" t="s">
        <v>233</v>
      </c>
      <c r="D2610" s="40" t="s">
        <v>108</v>
      </c>
      <c r="E2610" s="40" t="s">
        <v>10</v>
      </c>
      <c r="F2610" s="40">
        <v>0.8</v>
      </c>
      <c r="G2610" s="40">
        <v>1</v>
      </c>
      <c r="H2610" s="40">
        <v>20</v>
      </c>
      <c r="I2610" s="40">
        <v>0.27</v>
      </c>
      <c r="L2610" s="40" t="str">
        <f>IF(LEFT(C2610,1)="[",MID(C2610,2,SEARCH("]",C2610)-2),IF(LEFT(C2610,1)="""",MID(C2610,2,SEARCH("""",C2610,2)-2),C2610))</f>
        <v>Onix 1.8</v>
      </c>
      <c r="M2610">
        <f>WEEKNUM(A2610,2)</f>
        <v>35</v>
      </c>
    </row>
    <row r="2611" spans="1:13" x14ac:dyDescent="0.25">
      <c r="A2611" s="1">
        <v>41535</v>
      </c>
      <c r="B2611" s="40" t="s">
        <v>9</v>
      </c>
      <c r="C2611" s="40" t="s">
        <v>333</v>
      </c>
      <c r="D2611" s="40" t="s">
        <v>108</v>
      </c>
      <c r="E2611" s="40" t="s">
        <v>10</v>
      </c>
      <c r="F2611" s="40">
        <v>0.28000000000000003</v>
      </c>
      <c r="G2611" s="40">
        <v>0</v>
      </c>
      <c r="H2611" s="40">
        <v>3</v>
      </c>
      <c r="I2611" s="40">
        <v>0</v>
      </c>
      <c r="L2611" s="40" t="str">
        <f>IF(LEFT(C2611,1)="[",MID(C2611,2,SEARCH("]",C2611)-2),IF(LEFT(C2611,1)="""",MID(C2611,2,SEARCH("""",C2611,2)-2),C2611))</f>
        <v>Onix 2.0</v>
      </c>
      <c r="M2611">
        <f>WEEKNUM(A2611,2)</f>
        <v>38</v>
      </c>
    </row>
    <row r="2612" spans="1:13" x14ac:dyDescent="0.25">
      <c r="A2612" s="1">
        <v>41540</v>
      </c>
      <c r="B2612" s="40" t="s">
        <v>9</v>
      </c>
      <c r="C2612" s="40" t="s">
        <v>333</v>
      </c>
      <c r="D2612" s="40" t="s">
        <v>108</v>
      </c>
      <c r="E2612" s="40" t="s">
        <v>10</v>
      </c>
      <c r="F2612" s="40">
        <v>0.28000000000000003</v>
      </c>
      <c r="G2612" s="40">
        <v>0</v>
      </c>
      <c r="H2612" s="40">
        <v>2</v>
      </c>
      <c r="I2612" s="40">
        <v>0</v>
      </c>
      <c r="L2612" s="40" t="str">
        <f>IF(LEFT(C2612,1)="[",MID(C2612,2,SEARCH("]",C2612)-2),IF(LEFT(C2612,1)="""",MID(C2612,2,SEARCH("""",C2612,2)-2),C2612))</f>
        <v>Onix 2.0</v>
      </c>
      <c r="M2612">
        <f>WEEKNUM(A2612,2)</f>
        <v>39</v>
      </c>
    </row>
    <row r="2613" spans="1:13" x14ac:dyDescent="0.25">
      <c r="A2613" s="1">
        <v>41534</v>
      </c>
      <c r="B2613" s="40" t="s">
        <v>9</v>
      </c>
      <c r="C2613" s="40" t="s">
        <v>333</v>
      </c>
      <c r="D2613" s="40" t="s">
        <v>108</v>
      </c>
      <c r="E2613" s="40" t="s">
        <v>10</v>
      </c>
      <c r="F2613" s="40">
        <v>0.28000000000000003</v>
      </c>
      <c r="G2613" s="40">
        <v>1</v>
      </c>
      <c r="H2613" s="40">
        <v>3</v>
      </c>
      <c r="I2613" s="40">
        <v>0.17</v>
      </c>
      <c r="L2613" s="40" t="str">
        <f>IF(LEFT(C2613,1)="[",MID(C2613,2,SEARCH("]",C2613)-2),IF(LEFT(C2613,1)="""",MID(C2613,2,SEARCH("""",C2613,2)-2),C2613))</f>
        <v>Onix 2.0</v>
      </c>
      <c r="M2613">
        <f>WEEKNUM(A2613,2)</f>
        <v>38</v>
      </c>
    </row>
    <row r="2614" spans="1:13" x14ac:dyDescent="0.25">
      <c r="A2614" s="1">
        <v>41515</v>
      </c>
      <c r="B2614" s="40" t="s">
        <v>9</v>
      </c>
      <c r="C2614" s="40" t="s">
        <v>333</v>
      </c>
      <c r="D2614" s="40" t="s">
        <v>108</v>
      </c>
      <c r="E2614" s="40" t="s">
        <v>10</v>
      </c>
      <c r="F2614" s="40">
        <v>0.28000000000000003</v>
      </c>
      <c r="G2614" s="40">
        <v>1</v>
      </c>
      <c r="H2614" s="40">
        <v>4</v>
      </c>
      <c r="I2614" s="40">
        <v>0.17</v>
      </c>
      <c r="L2614" s="40" t="str">
        <f>IF(LEFT(C2614,1)="[",MID(C2614,2,SEARCH("]",C2614)-2),IF(LEFT(C2614,1)="""",MID(C2614,2,SEARCH("""",C2614,2)-2),C2614))</f>
        <v>Onix 2.0</v>
      </c>
      <c r="M2614">
        <f>WEEKNUM(A2614,2)</f>
        <v>35</v>
      </c>
    </row>
    <row r="2615" spans="1:13" x14ac:dyDescent="0.25">
      <c r="A2615" s="1">
        <v>41514</v>
      </c>
      <c r="B2615" s="40" t="s">
        <v>9</v>
      </c>
      <c r="C2615" s="40" t="s">
        <v>333</v>
      </c>
      <c r="D2615" s="40" t="s">
        <v>108</v>
      </c>
      <c r="E2615" s="40" t="s">
        <v>10</v>
      </c>
      <c r="F2615" s="40">
        <v>0.28000000000000003</v>
      </c>
      <c r="G2615" s="40">
        <v>1</v>
      </c>
      <c r="H2615" s="40">
        <v>1</v>
      </c>
      <c r="I2615" s="40">
        <v>0.1</v>
      </c>
      <c r="L2615" s="40" t="str">
        <f>IF(LEFT(C2615,1)="[",MID(C2615,2,SEARCH("]",C2615)-2),IF(LEFT(C2615,1)="""",MID(C2615,2,SEARCH("""",C2615,2)-2),C2615))</f>
        <v>Onix 2.0</v>
      </c>
      <c r="M2615">
        <f>WEEKNUM(A2615,2)</f>
        <v>35</v>
      </c>
    </row>
    <row r="2616" spans="1:13" x14ac:dyDescent="0.25">
      <c r="A2616" s="1">
        <v>41544</v>
      </c>
      <c r="B2616" s="40" t="s">
        <v>9</v>
      </c>
      <c r="C2616" s="40" t="s">
        <v>333</v>
      </c>
      <c r="D2616" s="40" t="s">
        <v>108</v>
      </c>
      <c r="E2616" s="40" t="s">
        <v>10</v>
      </c>
      <c r="F2616" s="40">
        <v>0.28000000000000003</v>
      </c>
      <c r="G2616" s="40">
        <v>0</v>
      </c>
      <c r="H2616" s="40">
        <v>1</v>
      </c>
      <c r="I2616" s="40">
        <v>0</v>
      </c>
      <c r="L2616" s="40" t="str">
        <f>IF(LEFT(C2616,1)="[",MID(C2616,2,SEARCH("]",C2616)-2),IF(LEFT(C2616,1)="""",MID(C2616,2,SEARCH("""",C2616,2)-2),C2616))</f>
        <v>Onix 2.0</v>
      </c>
      <c r="M2616">
        <f>WEEKNUM(A2616,2)</f>
        <v>39</v>
      </c>
    </row>
    <row r="2617" spans="1:13" x14ac:dyDescent="0.25">
      <c r="A2617" s="1">
        <v>41521</v>
      </c>
      <c r="B2617" s="40" t="s">
        <v>9</v>
      </c>
      <c r="C2617" s="40" t="s">
        <v>333</v>
      </c>
      <c r="D2617" s="40" t="s">
        <v>108</v>
      </c>
      <c r="E2617" s="40" t="s">
        <v>10</v>
      </c>
      <c r="F2617" s="40">
        <v>0.28000000000000003</v>
      </c>
      <c r="G2617" s="40">
        <v>2</v>
      </c>
      <c r="H2617" s="40">
        <v>4</v>
      </c>
      <c r="I2617" s="40">
        <v>0.24</v>
      </c>
      <c r="L2617" s="40" t="str">
        <f>IF(LEFT(C2617,1)="[",MID(C2617,2,SEARCH("]",C2617)-2),IF(LEFT(C2617,1)="""",MID(C2617,2,SEARCH("""",C2617,2)-2),C2617))</f>
        <v>Onix 2.0</v>
      </c>
      <c r="M2617">
        <f>WEEKNUM(A2617,2)</f>
        <v>36</v>
      </c>
    </row>
    <row r="2618" spans="1:13" x14ac:dyDescent="0.25">
      <c r="A2618" s="1">
        <v>41528</v>
      </c>
      <c r="B2618" s="40" t="s">
        <v>9</v>
      </c>
      <c r="C2618" s="40" t="s">
        <v>333</v>
      </c>
      <c r="D2618" s="40" t="s">
        <v>108</v>
      </c>
      <c r="E2618" s="40" t="s">
        <v>10</v>
      </c>
      <c r="F2618" s="40">
        <v>0.28000000000000003</v>
      </c>
      <c r="G2618" s="40">
        <v>0</v>
      </c>
      <c r="H2618" s="40">
        <v>0</v>
      </c>
      <c r="I2618" s="40">
        <v>0</v>
      </c>
      <c r="L2618" s="40" t="str">
        <f>IF(LEFT(C2618,1)="[",MID(C2618,2,SEARCH("]",C2618)-2),IF(LEFT(C2618,1)="""",MID(C2618,2,SEARCH("""",C2618,2)-2),C2618))</f>
        <v>Onix 2.0</v>
      </c>
      <c r="M2618">
        <f>WEEKNUM(A2618,2)</f>
        <v>37</v>
      </c>
    </row>
    <row r="2619" spans="1:13" x14ac:dyDescent="0.25">
      <c r="A2619" s="1">
        <v>41532</v>
      </c>
      <c r="B2619" s="40" t="s">
        <v>9</v>
      </c>
      <c r="C2619" s="40" t="s">
        <v>333</v>
      </c>
      <c r="D2619" s="40" t="s">
        <v>108</v>
      </c>
      <c r="E2619" s="40" t="s">
        <v>10</v>
      </c>
      <c r="F2619" s="40">
        <v>0.28000000000000003</v>
      </c>
      <c r="G2619" s="40">
        <v>0</v>
      </c>
      <c r="H2619" s="40">
        <v>2</v>
      </c>
      <c r="I2619" s="40">
        <v>0</v>
      </c>
      <c r="L2619" s="40" t="str">
        <f>IF(LEFT(C2619,1)="[",MID(C2619,2,SEARCH("]",C2619)-2),IF(LEFT(C2619,1)="""",MID(C2619,2,SEARCH("""",C2619,2)-2),C2619))</f>
        <v>Onix 2.0</v>
      </c>
      <c r="M2619">
        <f>WEEKNUM(A2619,2)</f>
        <v>37</v>
      </c>
    </row>
    <row r="2620" spans="1:13" x14ac:dyDescent="0.25">
      <c r="A2620" s="1">
        <v>41542</v>
      </c>
      <c r="B2620" s="40" t="s">
        <v>9</v>
      </c>
      <c r="C2620" s="40" t="s">
        <v>333</v>
      </c>
      <c r="D2620" s="40" t="s">
        <v>108</v>
      </c>
      <c r="E2620" s="40" t="s">
        <v>10</v>
      </c>
      <c r="F2620" s="40">
        <v>0.28000000000000003</v>
      </c>
      <c r="G2620" s="40">
        <v>0</v>
      </c>
      <c r="H2620" s="40">
        <v>2</v>
      </c>
      <c r="I2620" s="40">
        <v>0</v>
      </c>
      <c r="L2620" s="40" t="str">
        <f>IF(LEFT(C2620,1)="[",MID(C2620,2,SEARCH("]",C2620)-2),IF(LEFT(C2620,1)="""",MID(C2620,2,SEARCH("""",C2620,2)-2),C2620))</f>
        <v>Onix 2.0</v>
      </c>
      <c r="M2620">
        <f>WEEKNUM(A2620,2)</f>
        <v>39</v>
      </c>
    </row>
    <row r="2621" spans="1:13" x14ac:dyDescent="0.25">
      <c r="A2621" s="1">
        <v>41538</v>
      </c>
      <c r="B2621" s="40" t="s">
        <v>9</v>
      </c>
      <c r="C2621" s="40" t="s">
        <v>333</v>
      </c>
      <c r="D2621" s="40" t="s">
        <v>108</v>
      </c>
      <c r="E2621" s="40" t="s">
        <v>10</v>
      </c>
      <c r="F2621" s="40">
        <v>0.28000000000000003</v>
      </c>
      <c r="G2621" s="40">
        <v>0</v>
      </c>
      <c r="H2621" s="40">
        <v>1</v>
      </c>
      <c r="I2621" s="40">
        <v>0</v>
      </c>
      <c r="L2621" s="40" t="str">
        <f>IF(LEFT(C2621,1)="[",MID(C2621,2,SEARCH("]",C2621)-2),IF(LEFT(C2621,1)="""",MID(C2621,2,SEARCH("""",C2621,2)-2),C2621))</f>
        <v>Onix 2.0</v>
      </c>
      <c r="M2621">
        <f>WEEKNUM(A2621,2)</f>
        <v>38</v>
      </c>
    </row>
    <row r="2622" spans="1:13" x14ac:dyDescent="0.25">
      <c r="A2622" s="1">
        <v>41531</v>
      </c>
      <c r="B2622" s="40" t="s">
        <v>9</v>
      </c>
      <c r="C2622" s="40" t="s">
        <v>333</v>
      </c>
      <c r="D2622" s="40" t="s">
        <v>108</v>
      </c>
      <c r="E2622" s="40" t="s">
        <v>10</v>
      </c>
      <c r="F2622" s="40">
        <v>0.28000000000000003</v>
      </c>
      <c r="G2622" s="40">
        <v>0</v>
      </c>
      <c r="H2622" s="40">
        <v>6</v>
      </c>
      <c r="I2622" s="40">
        <v>0</v>
      </c>
      <c r="L2622" s="40" t="str">
        <f>IF(LEFT(C2622,1)="[",MID(C2622,2,SEARCH("]",C2622)-2),IF(LEFT(C2622,1)="""",MID(C2622,2,SEARCH("""",C2622,2)-2),C2622))</f>
        <v>Onix 2.0</v>
      </c>
      <c r="M2622">
        <f>WEEKNUM(A2622,2)</f>
        <v>37</v>
      </c>
    </row>
    <row r="2623" spans="1:13" x14ac:dyDescent="0.25">
      <c r="A2623" s="1">
        <v>41546</v>
      </c>
      <c r="B2623" s="40" t="s">
        <v>9</v>
      </c>
      <c r="C2623" s="40" t="s">
        <v>333</v>
      </c>
      <c r="D2623" s="40" t="s">
        <v>108</v>
      </c>
      <c r="E2623" s="40" t="s">
        <v>10</v>
      </c>
      <c r="F2623" s="40">
        <v>0.28000000000000003</v>
      </c>
      <c r="G2623" s="40">
        <v>0</v>
      </c>
      <c r="H2623" s="40">
        <v>3</v>
      </c>
      <c r="I2623" s="40">
        <v>0</v>
      </c>
      <c r="L2623" s="40" t="str">
        <f>IF(LEFT(C2623,1)="[",MID(C2623,2,SEARCH("]",C2623)-2),IF(LEFT(C2623,1)="""",MID(C2623,2,SEARCH("""",C2623,2)-2),C2623))</f>
        <v>Onix 2.0</v>
      </c>
      <c r="M2623">
        <f>WEEKNUM(A2623,2)</f>
        <v>39</v>
      </c>
    </row>
    <row r="2624" spans="1:13" x14ac:dyDescent="0.25">
      <c r="A2624" s="1">
        <v>41527</v>
      </c>
      <c r="B2624" s="40" t="s">
        <v>9</v>
      </c>
      <c r="C2624" s="40" t="s">
        <v>333</v>
      </c>
      <c r="D2624" s="40" t="s">
        <v>108</v>
      </c>
      <c r="E2624" s="40" t="s">
        <v>10</v>
      </c>
      <c r="F2624" s="40">
        <v>0.28000000000000003</v>
      </c>
      <c r="G2624" s="40">
        <v>0</v>
      </c>
      <c r="H2624" s="40">
        <v>3</v>
      </c>
      <c r="I2624" s="40">
        <v>0</v>
      </c>
      <c r="L2624" s="40" t="str">
        <f>IF(LEFT(C2624,1)="[",MID(C2624,2,SEARCH("]",C2624)-2),IF(LEFT(C2624,1)="""",MID(C2624,2,SEARCH("""",C2624,2)-2),C2624))</f>
        <v>Onix 2.0</v>
      </c>
      <c r="M2624">
        <f>WEEKNUM(A2624,2)</f>
        <v>37</v>
      </c>
    </row>
    <row r="2625" spans="1:13" x14ac:dyDescent="0.25">
      <c r="A2625" s="1">
        <v>41518</v>
      </c>
      <c r="B2625" s="40" t="s">
        <v>9</v>
      </c>
      <c r="C2625" s="40" t="s">
        <v>333</v>
      </c>
      <c r="D2625" s="40" t="s">
        <v>108</v>
      </c>
      <c r="E2625" s="40" t="s">
        <v>10</v>
      </c>
      <c r="F2625" s="40">
        <v>0.28000000000000003</v>
      </c>
      <c r="G2625" s="40">
        <v>0</v>
      </c>
      <c r="H2625" s="40">
        <v>4</v>
      </c>
      <c r="I2625" s="40">
        <v>0</v>
      </c>
      <c r="L2625" s="40" t="str">
        <f>IF(LEFT(C2625,1)="[",MID(C2625,2,SEARCH("]",C2625)-2),IF(LEFT(C2625,1)="""",MID(C2625,2,SEARCH("""",C2625,2)-2),C2625))</f>
        <v>Onix 2.0</v>
      </c>
      <c r="M2625">
        <f>WEEKNUM(A2625,2)</f>
        <v>35</v>
      </c>
    </row>
    <row r="2626" spans="1:13" x14ac:dyDescent="0.25">
      <c r="A2626" s="1">
        <v>41519</v>
      </c>
      <c r="B2626" s="40" t="s">
        <v>9</v>
      </c>
      <c r="C2626" s="40" t="s">
        <v>333</v>
      </c>
      <c r="D2626" s="40" t="s">
        <v>108</v>
      </c>
      <c r="E2626" s="40" t="s">
        <v>10</v>
      </c>
      <c r="F2626" s="40">
        <v>0.28000000000000003</v>
      </c>
      <c r="G2626" s="40">
        <v>2</v>
      </c>
      <c r="H2626" s="40">
        <v>5</v>
      </c>
      <c r="I2626" s="40">
        <v>0.13</v>
      </c>
      <c r="L2626" s="40" t="str">
        <f>IF(LEFT(C2626,1)="[",MID(C2626,2,SEARCH("]",C2626)-2),IF(LEFT(C2626,1)="""",MID(C2626,2,SEARCH("""",C2626,2)-2),C2626))</f>
        <v>Onix 2.0</v>
      </c>
      <c r="M2626">
        <f>WEEKNUM(A2626,2)</f>
        <v>36</v>
      </c>
    </row>
    <row r="2627" spans="1:13" x14ac:dyDescent="0.25">
      <c r="A2627" s="1">
        <v>41523</v>
      </c>
      <c r="B2627" s="40" t="s">
        <v>9</v>
      </c>
      <c r="C2627" s="40" t="s">
        <v>333</v>
      </c>
      <c r="D2627" s="40" t="s">
        <v>108</v>
      </c>
      <c r="E2627" s="40" t="s">
        <v>10</v>
      </c>
      <c r="F2627" s="40">
        <v>0.28000000000000003</v>
      </c>
      <c r="G2627" s="40">
        <v>0</v>
      </c>
      <c r="H2627" s="40">
        <v>1</v>
      </c>
      <c r="I2627" s="40">
        <v>0</v>
      </c>
      <c r="L2627" s="40" t="str">
        <f>IF(LEFT(C2627,1)="[",MID(C2627,2,SEARCH("]",C2627)-2),IF(LEFT(C2627,1)="""",MID(C2627,2,SEARCH("""",C2627,2)-2),C2627))</f>
        <v>Onix 2.0</v>
      </c>
      <c r="M2627">
        <f>WEEKNUM(A2627,2)</f>
        <v>36</v>
      </c>
    </row>
    <row r="2628" spans="1:13" x14ac:dyDescent="0.25">
      <c r="A2628" s="1">
        <v>41541</v>
      </c>
      <c r="B2628" s="40" t="s">
        <v>9</v>
      </c>
      <c r="C2628" s="40" t="s">
        <v>333</v>
      </c>
      <c r="D2628" s="40" t="s">
        <v>108</v>
      </c>
      <c r="E2628" s="40" t="s">
        <v>10</v>
      </c>
      <c r="F2628" s="40">
        <v>0.28000000000000003</v>
      </c>
      <c r="G2628" s="40">
        <v>0</v>
      </c>
      <c r="H2628" s="40">
        <v>1</v>
      </c>
      <c r="I2628" s="40">
        <v>0</v>
      </c>
      <c r="L2628" s="40" t="str">
        <f>IF(LEFT(C2628,1)="[",MID(C2628,2,SEARCH("]",C2628)-2),IF(LEFT(C2628,1)="""",MID(C2628,2,SEARCH("""",C2628,2)-2),C2628))</f>
        <v>Onix 2.0</v>
      </c>
      <c r="M2628">
        <f>WEEKNUM(A2628,2)</f>
        <v>39</v>
      </c>
    </row>
    <row r="2629" spans="1:13" x14ac:dyDescent="0.25">
      <c r="A2629" s="1">
        <v>41529</v>
      </c>
      <c r="B2629" s="40" t="s">
        <v>9</v>
      </c>
      <c r="C2629" s="40" t="s">
        <v>333</v>
      </c>
      <c r="D2629" s="40" t="s">
        <v>108</v>
      </c>
      <c r="E2629" s="40" t="s">
        <v>10</v>
      </c>
      <c r="F2629" s="40">
        <v>0.28000000000000003</v>
      </c>
      <c r="G2629" s="40">
        <v>0</v>
      </c>
      <c r="H2629" s="40">
        <v>1</v>
      </c>
      <c r="I2629" s="40">
        <v>0</v>
      </c>
      <c r="L2629" s="40" t="str">
        <f>IF(LEFT(C2629,1)="[",MID(C2629,2,SEARCH("]",C2629)-2),IF(LEFT(C2629,1)="""",MID(C2629,2,SEARCH("""",C2629,2)-2),C2629))</f>
        <v>Onix 2.0</v>
      </c>
      <c r="M2629">
        <f>WEEKNUM(A2629,2)</f>
        <v>37</v>
      </c>
    </row>
    <row r="2630" spans="1:13" x14ac:dyDescent="0.25">
      <c r="A2630" s="1">
        <v>41539</v>
      </c>
      <c r="B2630" s="40" t="s">
        <v>9</v>
      </c>
      <c r="C2630" s="40" t="s">
        <v>333</v>
      </c>
      <c r="D2630" s="40" t="s">
        <v>108</v>
      </c>
      <c r="E2630" s="40" t="s">
        <v>10</v>
      </c>
      <c r="F2630" s="40">
        <v>0.28000000000000003</v>
      </c>
      <c r="G2630" s="40">
        <v>1</v>
      </c>
      <c r="H2630" s="40">
        <v>1</v>
      </c>
      <c r="I2630" s="40">
        <v>0.02</v>
      </c>
      <c r="L2630" s="40" t="str">
        <f>IF(LEFT(C2630,1)="[",MID(C2630,2,SEARCH("]",C2630)-2),IF(LEFT(C2630,1)="""",MID(C2630,2,SEARCH("""",C2630,2)-2),C2630))</f>
        <v>Onix 2.0</v>
      </c>
      <c r="M2630">
        <f>WEEKNUM(A2630,2)</f>
        <v>38</v>
      </c>
    </row>
    <row r="2631" spans="1:13" x14ac:dyDescent="0.25">
      <c r="A2631" s="1">
        <v>41536</v>
      </c>
      <c r="B2631" s="40" t="s">
        <v>9</v>
      </c>
      <c r="C2631" s="40" t="s">
        <v>333</v>
      </c>
      <c r="D2631" s="40" t="s">
        <v>108</v>
      </c>
      <c r="E2631" s="40" t="s">
        <v>10</v>
      </c>
      <c r="F2631" s="40">
        <v>0.28000000000000003</v>
      </c>
      <c r="G2631" s="40">
        <v>0</v>
      </c>
      <c r="H2631" s="40">
        <v>1</v>
      </c>
      <c r="I2631" s="40">
        <v>0</v>
      </c>
      <c r="L2631" s="40" t="str">
        <f>IF(LEFT(C2631,1)="[",MID(C2631,2,SEARCH("]",C2631)-2),IF(LEFT(C2631,1)="""",MID(C2631,2,SEARCH("""",C2631,2)-2),C2631))</f>
        <v>Onix 2.0</v>
      </c>
      <c r="M2631">
        <f>WEEKNUM(A2631,2)</f>
        <v>38</v>
      </c>
    </row>
    <row r="2632" spans="1:13" x14ac:dyDescent="0.25">
      <c r="A2632" s="1">
        <v>41537</v>
      </c>
      <c r="B2632" s="40" t="s">
        <v>9</v>
      </c>
      <c r="C2632" s="40" t="s">
        <v>333</v>
      </c>
      <c r="D2632" s="40" t="s">
        <v>108</v>
      </c>
      <c r="E2632" s="40" t="s">
        <v>10</v>
      </c>
      <c r="F2632" s="40">
        <v>0.28000000000000003</v>
      </c>
      <c r="G2632" s="40">
        <v>0</v>
      </c>
      <c r="H2632" s="40">
        <v>0</v>
      </c>
      <c r="I2632" s="40">
        <v>0</v>
      </c>
      <c r="L2632" s="40" t="str">
        <f>IF(LEFT(C2632,1)="[",MID(C2632,2,SEARCH("]",C2632)-2),IF(LEFT(C2632,1)="""",MID(C2632,2,SEARCH("""",C2632,2)-2),C2632))</f>
        <v>Onix 2.0</v>
      </c>
      <c r="M2632">
        <f>WEEKNUM(A2632,2)</f>
        <v>38</v>
      </c>
    </row>
    <row r="2633" spans="1:13" x14ac:dyDescent="0.25">
      <c r="A2633" s="1">
        <v>41526</v>
      </c>
      <c r="B2633" s="40" t="s">
        <v>9</v>
      </c>
      <c r="C2633" s="40" t="s">
        <v>333</v>
      </c>
      <c r="D2633" s="40" t="s">
        <v>108</v>
      </c>
      <c r="E2633" s="40" t="s">
        <v>10</v>
      </c>
      <c r="F2633" s="40">
        <v>0.28000000000000003</v>
      </c>
      <c r="G2633" s="40">
        <v>1</v>
      </c>
      <c r="H2633" s="40">
        <v>1</v>
      </c>
      <c r="I2633" s="40">
        <v>0.1</v>
      </c>
      <c r="L2633" s="40" t="str">
        <f>IF(LEFT(C2633,1)="[",MID(C2633,2,SEARCH("]",C2633)-2),IF(LEFT(C2633,1)="""",MID(C2633,2,SEARCH("""",C2633,2)-2),C2633))</f>
        <v>Onix 2.0</v>
      </c>
      <c r="M2633">
        <f>WEEKNUM(A2633,2)</f>
        <v>37</v>
      </c>
    </row>
    <row r="2634" spans="1:13" x14ac:dyDescent="0.25">
      <c r="A2634" s="1">
        <v>41543</v>
      </c>
      <c r="B2634" s="40" t="s">
        <v>9</v>
      </c>
      <c r="C2634" s="40" t="s">
        <v>333</v>
      </c>
      <c r="D2634" s="40" t="s">
        <v>108</v>
      </c>
      <c r="E2634" s="40" t="s">
        <v>10</v>
      </c>
      <c r="F2634" s="40">
        <v>0.28000000000000003</v>
      </c>
      <c r="G2634" s="40">
        <v>1</v>
      </c>
      <c r="H2634" s="40">
        <v>3</v>
      </c>
      <c r="I2634" s="40">
        <v>0.24</v>
      </c>
      <c r="L2634" s="40" t="str">
        <f>IF(LEFT(C2634,1)="[",MID(C2634,2,SEARCH("]",C2634)-2),IF(LEFT(C2634,1)="""",MID(C2634,2,SEARCH("""",C2634,2)-2),C2634))</f>
        <v>Onix 2.0</v>
      </c>
      <c r="M2634">
        <f>WEEKNUM(A2634,2)</f>
        <v>39</v>
      </c>
    </row>
    <row r="2635" spans="1:13" x14ac:dyDescent="0.25">
      <c r="A2635" s="1">
        <v>41516</v>
      </c>
      <c r="B2635" s="40" t="s">
        <v>9</v>
      </c>
      <c r="C2635" s="40" t="s">
        <v>333</v>
      </c>
      <c r="D2635" s="40" t="s">
        <v>108</v>
      </c>
      <c r="E2635" s="40" t="s">
        <v>10</v>
      </c>
      <c r="F2635" s="40">
        <v>0.28000000000000003</v>
      </c>
      <c r="G2635" s="40">
        <v>0</v>
      </c>
      <c r="H2635" s="40">
        <v>10</v>
      </c>
      <c r="I2635" s="40">
        <v>0</v>
      </c>
      <c r="L2635" s="40" t="str">
        <f>IF(LEFT(C2635,1)="[",MID(C2635,2,SEARCH("]",C2635)-2),IF(LEFT(C2635,1)="""",MID(C2635,2,SEARCH("""",C2635,2)-2),C2635))</f>
        <v>Onix 2.0</v>
      </c>
      <c r="M2635">
        <f>WEEKNUM(A2635,2)</f>
        <v>35</v>
      </c>
    </row>
    <row r="2636" spans="1:13" x14ac:dyDescent="0.25">
      <c r="A2636" s="1">
        <v>41522</v>
      </c>
      <c r="B2636" s="40" t="s">
        <v>9</v>
      </c>
      <c r="C2636" s="40" t="s">
        <v>333</v>
      </c>
      <c r="D2636" s="40" t="s">
        <v>108</v>
      </c>
      <c r="E2636" s="40" t="s">
        <v>10</v>
      </c>
      <c r="F2636" s="40">
        <v>0.28000000000000003</v>
      </c>
      <c r="G2636" s="40">
        <v>0</v>
      </c>
      <c r="H2636" s="40">
        <v>1</v>
      </c>
      <c r="I2636" s="40">
        <v>0</v>
      </c>
      <c r="L2636" s="40" t="str">
        <f>IF(LEFT(C2636,1)="[",MID(C2636,2,SEARCH("]",C2636)-2),IF(LEFT(C2636,1)="""",MID(C2636,2,SEARCH("""",C2636,2)-2),C2636))</f>
        <v>Onix 2.0</v>
      </c>
      <c r="M2636">
        <f>WEEKNUM(A2636,2)</f>
        <v>36</v>
      </c>
    </row>
    <row r="2637" spans="1:13" x14ac:dyDescent="0.25">
      <c r="A2637" s="1">
        <v>41518</v>
      </c>
      <c r="B2637" s="40" t="s">
        <v>9</v>
      </c>
      <c r="C2637" s="40" t="s">
        <v>211</v>
      </c>
      <c r="D2637" s="40" t="s">
        <v>94</v>
      </c>
      <c r="E2637" s="40" t="s">
        <v>10</v>
      </c>
      <c r="F2637" s="40">
        <v>0.45</v>
      </c>
      <c r="G2637" s="40">
        <v>0</v>
      </c>
      <c r="H2637" s="40">
        <v>30</v>
      </c>
      <c r="I2637" s="40">
        <v>0</v>
      </c>
      <c r="L2637" s="40" t="str">
        <f>IF(LEFT(C2637,1)="[",MID(C2637,2,SEARCH("]",C2637)-2),IF(LEFT(C2637,1)="""",MID(C2637,2,SEARCH("""",C2637,2)-2),C2637))</f>
        <v>onix 2012</v>
      </c>
      <c r="M2637">
        <f>WEEKNUM(A2637,2)</f>
        <v>35</v>
      </c>
    </row>
    <row r="2638" spans="1:13" x14ac:dyDescent="0.25">
      <c r="A2638" s="1">
        <v>41525</v>
      </c>
      <c r="B2638" s="40" t="s">
        <v>9</v>
      </c>
      <c r="C2638" s="40" t="s">
        <v>211</v>
      </c>
      <c r="D2638" s="40" t="s">
        <v>94</v>
      </c>
      <c r="E2638" s="40" t="s">
        <v>10</v>
      </c>
      <c r="F2638" s="40">
        <v>0.45</v>
      </c>
      <c r="G2638" s="40">
        <v>2</v>
      </c>
      <c r="H2638" s="40">
        <v>60</v>
      </c>
      <c r="I2638" s="40">
        <v>0.53</v>
      </c>
      <c r="L2638" s="40" t="str">
        <f>IF(LEFT(C2638,1)="[",MID(C2638,2,SEARCH("]",C2638)-2),IF(LEFT(C2638,1)="""",MID(C2638,2,SEARCH("""",C2638,2)-2),C2638))</f>
        <v>onix 2012</v>
      </c>
      <c r="M2638">
        <f>WEEKNUM(A2638,2)</f>
        <v>36</v>
      </c>
    </row>
    <row r="2639" spans="1:13" x14ac:dyDescent="0.25">
      <c r="A2639" s="1">
        <v>41529</v>
      </c>
      <c r="B2639" s="40" t="s">
        <v>9</v>
      </c>
      <c r="C2639" s="40" t="s">
        <v>211</v>
      </c>
      <c r="D2639" s="40" t="s">
        <v>94</v>
      </c>
      <c r="E2639" s="40" t="s">
        <v>10</v>
      </c>
      <c r="F2639" s="40">
        <v>0.45</v>
      </c>
      <c r="G2639" s="40">
        <v>2</v>
      </c>
      <c r="H2639" s="40">
        <v>59</v>
      </c>
      <c r="I2639" s="40">
        <v>0.44</v>
      </c>
      <c r="L2639" s="40" t="str">
        <f>IF(LEFT(C2639,1)="[",MID(C2639,2,SEARCH("]",C2639)-2),IF(LEFT(C2639,1)="""",MID(C2639,2,SEARCH("""",C2639,2)-2),C2639))</f>
        <v>onix 2012</v>
      </c>
      <c r="M2639">
        <f>WEEKNUM(A2639,2)</f>
        <v>37</v>
      </c>
    </row>
    <row r="2640" spans="1:13" x14ac:dyDescent="0.25">
      <c r="A2640" s="1">
        <v>41517</v>
      </c>
      <c r="B2640" s="40" t="s">
        <v>9</v>
      </c>
      <c r="C2640" s="40" t="s">
        <v>211</v>
      </c>
      <c r="D2640" s="40" t="s">
        <v>94</v>
      </c>
      <c r="E2640" s="40" t="s">
        <v>10</v>
      </c>
      <c r="F2640" s="40">
        <v>0.45</v>
      </c>
      <c r="G2640" s="40">
        <v>0</v>
      </c>
      <c r="H2640" s="40">
        <v>40</v>
      </c>
      <c r="I2640" s="40">
        <v>0</v>
      </c>
      <c r="L2640" s="40" t="str">
        <f>IF(LEFT(C2640,1)="[",MID(C2640,2,SEARCH("]",C2640)-2),IF(LEFT(C2640,1)="""",MID(C2640,2,SEARCH("""",C2640,2)-2),C2640))</f>
        <v>onix 2012</v>
      </c>
      <c r="M2640">
        <f>WEEKNUM(A2640,2)</f>
        <v>35</v>
      </c>
    </row>
    <row r="2641" spans="1:13" x14ac:dyDescent="0.25">
      <c r="A2641" s="1">
        <v>41526</v>
      </c>
      <c r="B2641" s="40" t="s">
        <v>9</v>
      </c>
      <c r="C2641" s="40" t="s">
        <v>211</v>
      </c>
      <c r="D2641" s="40" t="s">
        <v>94</v>
      </c>
      <c r="E2641" s="40" t="s">
        <v>10</v>
      </c>
      <c r="F2641" s="40">
        <v>0.45</v>
      </c>
      <c r="G2641" s="40">
        <v>1</v>
      </c>
      <c r="H2641" s="40">
        <v>54</v>
      </c>
      <c r="I2641" s="40">
        <v>0.28999999999999998</v>
      </c>
      <c r="L2641" s="40" t="str">
        <f>IF(LEFT(C2641,1)="[",MID(C2641,2,SEARCH("]",C2641)-2),IF(LEFT(C2641,1)="""",MID(C2641,2,SEARCH("""",C2641,2)-2),C2641))</f>
        <v>onix 2012</v>
      </c>
      <c r="M2641">
        <f>WEEKNUM(A2641,2)</f>
        <v>37</v>
      </c>
    </row>
    <row r="2642" spans="1:13" x14ac:dyDescent="0.25">
      <c r="A2642" s="1">
        <v>41520</v>
      </c>
      <c r="B2642" s="40" t="s">
        <v>9</v>
      </c>
      <c r="C2642" s="40" t="s">
        <v>211</v>
      </c>
      <c r="D2642" s="40" t="s">
        <v>94</v>
      </c>
      <c r="E2642" s="40" t="s">
        <v>10</v>
      </c>
      <c r="F2642" s="40">
        <v>0.45</v>
      </c>
      <c r="G2642" s="40">
        <v>1</v>
      </c>
      <c r="H2642" s="40">
        <v>47</v>
      </c>
      <c r="I2642" s="40">
        <v>0.13</v>
      </c>
      <c r="L2642" s="40" t="str">
        <f>IF(LEFT(C2642,1)="[",MID(C2642,2,SEARCH("]",C2642)-2),IF(LEFT(C2642,1)="""",MID(C2642,2,SEARCH("""",C2642,2)-2),C2642))</f>
        <v>onix 2012</v>
      </c>
      <c r="M2642">
        <f>WEEKNUM(A2642,2)</f>
        <v>36</v>
      </c>
    </row>
    <row r="2643" spans="1:13" x14ac:dyDescent="0.25">
      <c r="A2643" s="1">
        <v>41528</v>
      </c>
      <c r="B2643" s="40" t="s">
        <v>9</v>
      </c>
      <c r="C2643" s="40" t="s">
        <v>211</v>
      </c>
      <c r="D2643" s="40" t="s">
        <v>94</v>
      </c>
      <c r="E2643" s="40" t="s">
        <v>10</v>
      </c>
      <c r="F2643" s="40">
        <v>0.45</v>
      </c>
      <c r="G2643" s="40">
        <v>1</v>
      </c>
      <c r="H2643" s="40">
        <v>54</v>
      </c>
      <c r="I2643" s="40">
        <v>0.1</v>
      </c>
      <c r="L2643" s="40" t="str">
        <f>IF(LEFT(C2643,1)="[",MID(C2643,2,SEARCH("]",C2643)-2),IF(LEFT(C2643,1)="""",MID(C2643,2,SEARCH("""",C2643,2)-2),C2643))</f>
        <v>onix 2012</v>
      </c>
      <c r="M2643">
        <f>WEEKNUM(A2643,2)</f>
        <v>37</v>
      </c>
    </row>
    <row r="2644" spans="1:13" x14ac:dyDescent="0.25">
      <c r="A2644" s="1">
        <v>41523</v>
      </c>
      <c r="B2644" s="40" t="s">
        <v>9</v>
      </c>
      <c r="C2644" s="40" t="s">
        <v>211</v>
      </c>
      <c r="D2644" s="40" t="s">
        <v>94</v>
      </c>
      <c r="E2644" s="40" t="s">
        <v>10</v>
      </c>
      <c r="F2644" s="40">
        <v>0.45</v>
      </c>
      <c r="G2644" s="40">
        <v>1</v>
      </c>
      <c r="H2644" s="40">
        <v>41</v>
      </c>
      <c r="I2644" s="40">
        <v>0.28000000000000003</v>
      </c>
      <c r="L2644" s="40" t="str">
        <f>IF(LEFT(C2644,1)="[",MID(C2644,2,SEARCH("]",C2644)-2),IF(LEFT(C2644,1)="""",MID(C2644,2,SEARCH("""",C2644,2)-2),C2644))</f>
        <v>onix 2012</v>
      </c>
      <c r="M2644">
        <f>WEEKNUM(A2644,2)</f>
        <v>36</v>
      </c>
    </row>
    <row r="2645" spans="1:13" x14ac:dyDescent="0.25">
      <c r="A2645" s="1">
        <v>41539</v>
      </c>
      <c r="B2645" s="40" t="s">
        <v>9</v>
      </c>
      <c r="C2645" s="40" t="s">
        <v>211</v>
      </c>
      <c r="D2645" s="40" t="s">
        <v>94</v>
      </c>
      <c r="E2645" s="40" t="s">
        <v>10</v>
      </c>
      <c r="F2645" s="40">
        <v>0.45</v>
      </c>
      <c r="G2645" s="40">
        <v>12</v>
      </c>
      <c r="H2645" s="40">
        <v>114</v>
      </c>
      <c r="I2645" s="40">
        <v>3.08</v>
      </c>
      <c r="L2645" s="40" t="str">
        <f>IF(LEFT(C2645,1)="[",MID(C2645,2,SEARCH("]",C2645)-2),IF(LEFT(C2645,1)="""",MID(C2645,2,SEARCH("""",C2645,2)-2),C2645))</f>
        <v>onix 2012</v>
      </c>
      <c r="M2645">
        <f>WEEKNUM(A2645,2)</f>
        <v>38</v>
      </c>
    </row>
    <row r="2646" spans="1:13" x14ac:dyDescent="0.25">
      <c r="A2646" s="1">
        <v>41530</v>
      </c>
      <c r="B2646" s="40" t="s">
        <v>9</v>
      </c>
      <c r="C2646" s="40" t="s">
        <v>211</v>
      </c>
      <c r="D2646" s="40" t="s">
        <v>94</v>
      </c>
      <c r="E2646" s="40" t="s">
        <v>10</v>
      </c>
      <c r="F2646" s="40">
        <v>0.45</v>
      </c>
      <c r="G2646" s="40">
        <v>3</v>
      </c>
      <c r="H2646" s="40">
        <v>36</v>
      </c>
      <c r="I2646" s="40">
        <v>0.66</v>
      </c>
      <c r="L2646" s="40" t="str">
        <f>IF(LEFT(C2646,1)="[",MID(C2646,2,SEARCH("]",C2646)-2),IF(LEFT(C2646,1)="""",MID(C2646,2,SEARCH("""",C2646,2)-2),C2646))</f>
        <v>onix 2012</v>
      </c>
      <c r="M2646">
        <f>WEEKNUM(A2646,2)</f>
        <v>37</v>
      </c>
    </row>
    <row r="2647" spans="1:13" x14ac:dyDescent="0.25">
      <c r="A2647" s="1">
        <v>41537</v>
      </c>
      <c r="B2647" s="40" t="s">
        <v>9</v>
      </c>
      <c r="C2647" s="40" t="s">
        <v>211</v>
      </c>
      <c r="D2647" s="40" t="s">
        <v>94</v>
      </c>
      <c r="E2647" s="40" t="s">
        <v>10</v>
      </c>
      <c r="F2647" s="40">
        <v>0.45</v>
      </c>
      <c r="G2647" s="40">
        <v>9</v>
      </c>
      <c r="H2647" s="40">
        <v>113</v>
      </c>
      <c r="I2647" s="40">
        <v>2.2200000000000002</v>
      </c>
      <c r="L2647" s="40" t="str">
        <f>IF(LEFT(C2647,1)="[",MID(C2647,2,SEARCH("]",C2647)-2),IF(LEFT(C2647,1)="""",MID(C2647,2,SEARCH("""",C2647,2)-2),C2647))</f>
        <v>onix 2012</v>
      </c>
      <c r="M2647">
        <f>WEEKNUM(A2647,2)</f>
        <v>38</v>
      </c>
    </row>
    <row r="2648" spans="1:13" x14ac:dyDescent="0.25">
      <c r="A2648" s="1">
        <v>41521</v>
      </c>
      <c r="B2648" s="40" t="s">
        <v>9</v>
      </c>
      <c r="C2648" s="40" t="s">
        <v>211</v>
      </c>
      <c r="D2648" s="40" t="s">
        <v>94</v>
      </c>
      <c r="E2648" s="40" t="s">
        <v>10</v>
      </c>
      <c r="F2648" s="40">
        <v>0.45</v>
      </c>
      <c r="G2648" s="40">
        <v>0</v>
      </c>
      <c r="H2648" s="40">
        <v>58</v>
      </c>
      <c r="I2648" s="40">
        <v>0</v>
      </c>
      <c r="L2648" s="40" t="str">
        <f>IF(LEFT(C2648,1)="[",MID(C2648,2,SEARCH("]",C2648)-2),IF(LEFT(C2648,1)="""",MID(C2648,2,SEARCH("""",C2648,2)-2),C2648))</f>
        <v>onix 2012</v>
      </c>
      <c r="M2648">
        <f>WEEKNUM(A2648,2)</f>
        <v>36</v>
      </c>
    </row>
    <row r="2649" spans="1:13" x14ac:dyDescent="0.25">
      <c r="A2649" s="1">
        <v>41544</v>
      </c>
      <c r="B2649" s="40" t="s">
        <v>9</v>
      </c>
      <c r="C2649" s="40" t="s">
        <v>211</v>
      </c>
      <c r="D2649" s="40" t="s">
        <v>94</v>
      </c>
      <c r="E2649" s="40" t="s">
        <v>10</v>
      </c>
      <c r="F2649" s="40">
        <v>0.45</v>
      </c>
      <c r="G2649" s="40">
        <v>18</v>
      </c>
      <c r="H2649" s="40">
        <v>130</v>
      </c>
      <c r="I2649" s="40">
        <v>4.25</v>
      </c>
      <c r="L2649" s="40" t="str">
        <f>IF(LEFT(C2649,1)="[",MID(C2649,2,SEARCH("]",C2649)-2),IF(LEFT(C2649,1)="""",MID(C2649,2,SEARCH("""",C2649,2)-2),C2649))</f>
        <v>onix 2012</v>
      </c>
      <c r="M2649">
        <f>WEEKNUM(A2649,2)</f>
        <v>39</v>
      </c>
    </row>
    <row r="2650" spans="1:13" x14ac:dyDescent="0.25">
      <c r="A2650" s="1">
        <v>41532</v>
      </c>
      <c r="B2650" s="40" t="s">
        <v>9</v>
      </c>
      <c r="C2650" s="40" t="s">
        <v>211</v>
      </c>
      <c r="D2650" s="40" t="s">
        <v>94</v>
      </c>
      <c r="E2650" s="40" t="s">
        <v>10</v>
      </c>
      <c r="F2650" s="40">
        <v>0.45</v>
      </c>
      <c r="G2650" s="40">
        <v>3</v>
      </c>
      <c r="H2650" s="40">
        <v>59</v>
      </c>
      <c r="I2650" s="40">
        <v>0.77</v>
      </c>
      <c r="L2650" s="40" t="str">
        <f>IF(LEFT(C2650,1)="[",MID(C2650,2,SEARCH("]",C2650)-2),IF(LEFT(C2650,1)="""",MID(C2650,2,SEARCH("""",C2650,2)-2),C2650))</f>
        <v>onix 2012</v>
      </c>
      <c r="M2650">
        <f>WEEKNUM(A2650,2)</f>
        <v>37</v>
      </c>
    </row>
    <row r="2651" spans="1:13" x14ac:dyDescent="0.25">
      <c r="A2651" s="1">
        <v>41534</v>
      </c>
      <c r="B2651" s="40" t="s">
        <v>9</v>
      </c>
      <c r="C2651" s="40" t="s">
        <v>211</v>
      </c>
      <c r="D2651" s="40" t="s">
        <v>94</v>
      </c>
      <c r="E2651" s="40" t="s">
        <v>10</v>
      </c>
      <c r="F2651" s="40">
        <v>0.45</v>
      </c>
      <c r="G2651" s="40">
        <v>1</v>
      </c>
      <c r="H2651" s="40">
        <v>74</v>
      </c>
      <c r="I2651" s="40">
        <v>0.19</v>
      </c>
      <c r="L2651" s="40" t="str">
        <f>IF(LEFT(C2651,1)="[",MID(C2651,2,SEARCH("]",C2651)-2),IF(LEFT(C2651,1)="""",MID(C2651,2,SEARCH("""",C2651,2)-2),C2651))</f>
        <v>onix 2012</v>
      </c>
      <c r="M2651">
        <f>WEEKNUM(A2651,2)</f>
        <v>38</v>
      </c>
    </row>
    <row r="2652" spans="1:13" x14ac:dyDescent="0.25">
      <c r="A2652" s="1">
        <v>41540</v>
      </c>
      <c r="B2652" s="40" t="s">
        <v>9</v>
      </c>
      <c r="C2652" s="40" t="s">
        <v>211</v>
      </c>
      <c r="D2652" s="40" t="s">
        <v>94</v>
      </c>
      <c r="E2652" s="40" t="s">
        <v>10</v>
      </c>
      <c r="F2652" s="40">
        <v>0.45</v>
      </c>
      <c r="G2652" s="40">
        <v>19</v>
      </c>
      <c r="H2652" s="40">
        <v>142</v>
      </c>
      <c r="I2652" s="40">
        <v>4.18</v>
      </c>
      <c r="L2652" s="40" t="str">
        <f>IF(LEFT(C2652,1)="[",MID(C2652,2,SEARCH("]",C2652)-2),IF(LEFT(C2652,1)="""",MID(C2652,2,SEARCH("""",C2652,2)-2),C2652))</f>
        <v>onix 2012</v>
      </c>
      <c r="M2652">
        <f>WEEKNUM(A2652,2)</f>
        <v>39</v>
      </c>
    </row>
    <row r="2653" spans="1:13" x14ac:dyDescent="0.25">
      <c r="A2653" s="1">
        <v>41527</v>
      </c>
      <c r="B2653" s="40" t="s">
        <v>9</v>
      </c>
      <c r="C2653" s="40" t="s">
        <v>211</v>
      </c>
      <c r="D2653" s="40" t="s">
        <v>94</v>
      </c>
      <c r="E2653" s="40" t="s">
        <v>10</v>
      </c>
      <c r="F2653" s="40">
        <v>0.45</v>
      </c>
      <c r="G2653" s="40">
        <v>2</v>
      </c>
      <c r="H2653" s="40">
        <v>43</v>
      </c>
      <c r="I2653" s="40">
        <v>0.49</v>
      </c>
      <c r="L2653" s="40" t="str">
        <f>IF(LEFT(C2653,1)="[",MID(C2653,2,SEARCH("]",C2653)-2),IF(LEFT(C2653,1)="""",MID(C2653,2,SEARCH("""",C2653,2)-2),C2653))</f>
        <v>onix 2012</v>
      </c>
      <c r="M2653">
        <f>WEEKNUM(A2653,2)</f>
        <v>37</v>
      </c>
    </row>
    <row r="2654" spans="1:13" x14ac:dyDescent="0.25">
      <c r="A2654" s="1">
        <v>41542</v>
      </c>
      <c r="B2654" s="40" t="s">
        <v>9</v>
      </c>
      <c r="C2654" s="40" t="s">
        <v>211</v>
      </c>
      <c r="D2654" s="40" t="s">
        <v>94</v>
      </c>
      <c r="E2654" s="40" t="s">
        <v>10</v>
      </c>
      <c r="F2654" s="40">
        <v>0.45</v>
      </c>
      <c r="G2654" s="40">
        <v>21</v>
      </c>
      <c r="H2654" s="40">
        <v>164</v>
      </c>
      <c r="I2654" s="40">
        <v>4.0599999999999996</v>
      </c>
      <c r="L2654" s="40" t="str">
        <f>IF(LEFT(C2654,1)="[",MID(C2654,2,SEARCH("]",C2654)-2),IF(LEFT(C2654,1)="""",MID(C2654,2,SEARCH("""",C2654,2)-2),C2654))</f>
        <v>onix 2012</v>
      </c>
      <c r="M2654">
        <f>WEEKNUM(A2654,2)</f>
        <v>39</v>
      </c>
    </row>
    <row r="2655" spans="1:13" x14ac:dyDescent="0.25">
      <c r="A2655" s="1">
        <v>41538</v>
      </c>
      <c r="B2655" s="40" t="s">
        <v>9</v>
      </c>
      <c r="C2655" s="40" t="s">
        <v>211</v>
      </c>
      <c r="D2655" s="40" t="s">
        <v>94</v>
      </c>
      <c r="E2655" s="40" t="s">
        <v>10</v>
      </c>
      <c r="F2655" s="40">
        <v>0.45</v>
      </c>
      <c r="G2655" s="40">
        <v>8</v>
      </c>
      <c r="H2655" s="40">
        <v>102</v>
      </c>
      <c r="I2655" s="40">
        <v>2.06</v>
      </c>
      <c r="L2655" s="40" t="str">
        <f>IF(LEFT(C2655,1)="[",MID(C2655,2,SEARCH("]",C2655)-2),IF(LEFT(C2655,1)="""",MID(C2655,2,SEARCH("""",C2655,2)-2),C2655))</f>
        <v>onix 2012</v>
      </c>
      <c r="M2655">
        <f>WEEKNUM(A2655,2)</f>
        <v>38</v>
      </c>
    </row>
    <row r="2656" spans="1:13" x14ac:dyDescent="0.25">
      <c r="A2656" s="1">
        <v>41535</v>
      </c>
      <c r="B2656" s="40" t="s">
        <v>9</v>
      </c>
      <c r="C2656" s="40" t="s">
        <v>211</v>
      </c>
      <c r="D2656" s="40" t="s">
        <v>94</v>
      </c>
      <c r="E2656" s="40" t="s">
        <v>10</v>
      </c>
      <c r="F2656" s="40">
        <v>0.45</v>
      </c>
      <c r="G2656" s="40">
        <v>3</v>
      </c>
      <c r="H2656" s="40">
        <v>64</v>
      </c>
      <c r="I2656" s="40">
        <v>0.73</v>
      </c>
      <c r="L2656" s="40" t="str">
        <f>IF(LEFT(C2656,1)="[",MID(C2656,2,SEARCH("]",C2656)-2),IF(LEFT(C2656,1)="""",MID(C2656,2,SEARCH("""",C2656,2)-2),C2656))</f>
        <v>onix 2012</v>
      </c>
      <c r="M2656">
        <f>WEEKNUM(A2656,2)</f>
        <v>38</v>
      </c>
    </row>
    <row r="2657" spans="1:13" x14ac:dyDescent="0.25">
      <c r="A2657" s="1">
        <v>41524</v>
      </c>
      <c r="B2657" s="40" t="s">
        <v>9</v>
      </c>
      <c r="C2657" s="40" t="s">
        <v>211</v>
      </c>
      <c r="D2657" s="40" t="s">
        <v>94</v>
      </c>
      <c r="E2657" s="40" t="s">
        <v>10</v>
      </c>
      <c r="F2657" s="40">
        <v>0.45</v>
      </c>
      <c r="G2657" s="40">
        <v>2</v>
      </c>
      <c r="H2657" s="40">
        <v>38</v>
      </c>
      <c r="I2657" s="40">
        <v>0.56000000000000005</v>
      </c>
      <c r="L2657" s="40" t="str">
        <f>IF(LEFT(C2657,1)="[",MID(C2657,2,SEARCH("]",C2657)-2),IF(LEFT(C2657,1)="""",MID(C2657,2,SEARCH("""",C2657,2)-2),C2657))</f>
        <v>onix 2012</v>
      </c>
      <c r="M2657">
        <f>WEEKNUM(A2657,2)</f>
        <v>36</v>
      </c>
    </row>
    <row r="2658" spans="1:13" x14ac:dyDescent="0.25">
      <c r="A2658" s="1">
        <v>41541</v>
      </c>
      <c r="B2658" s="40" t="s">
        <v>9</v>
      </c>
      <c r="C2658" s="40" t="s">
        <v>211</v>
      </c>
      <c r="D2658" s="40" t="s">
        <v>94</v>
      </c>
      <c r="E2658" s="40" t="s">
        <v>10</v>
      </c>
      <c r="F2658" s="40">
        <v>0.45</v>
      </c>
      <c r="G2658" s="40">
        <v>13</v>
      </c>
      <c r="H2658" s="40">
        <v>109</v>
      </c>
      <c r="I2658" s="40">
        <v>3.02</v>
      </c>
      <c r="L2658" s="40" t="str">
        <f>IF(LEFT(C2658,1)="[",MID(C2658,2,SEARCH("]",C2658)-2),IF(LEFT(C2658,1)="""",MID(C2658,2,SEARCH("""",C2658,2)-2),C2658))</f>
        <v>onix 2012</v>
      </c>
      <c r="M2658">
        <f>WEEKNUM(A2658,2)</f>
        <v>39</v>
      </c>
    </row>
    <row r="2659" spans="1:13" x14ac:dyDescent="0.25">
      <c r="A2659" s="1">
        <v>41546</v>
      </c>
      <c r="B2659" s="40" t="s">
        <v>9</v>
      </c>
      <c r="C2659" s="40" t="s">
        <v>211</v>
      </c>
      <c r="D2659" s="40" t="s">
        <v>94</v>
      </c>
      <c r="E2659" s="40" t="s">
        <v>10</v>
      </c>
      <c r="F2659" s="40">
        <v>0.45</v>
      </c>
      <c r="G2659" s="40">
        <v>14</v>
      </c>
      <c r="H2659" s="40">
        <v>107</v>
      </c>
      <c r="I2659" s="40">
        <v>2.82</v>
      </c>
      <c r="L2659" s="40" t="str">
        <f>IF(LEFT(C2659,1)="[",MID(C2659,2,SEARCH("]",C2659)-2),IF(LEFT(C2659,1)="""",MID(C2659,2,SEARCH("""",C2659,2)-2),C2659))</f>
        <v>onix 2012</v>
      </c>
      <c r="M2659">
        <f>WEEKNUM(A2659,2)</f>
        <v>39</v>
      </c>
    </row>
    <row r="2660" spans="1:13" x14ac:dyDescent="0.25">
      <c r="A2660" s="1">
        <v>41514</v>
      </c>
      <c r="B2660" s="40" t="s">
        <v>9</v>
      </c>
      <c r="C2660" s="40" t="s">
        <v>211</v>
      </c>
      <c r="D2660" s="40" t="s">
        <v>94</v>
      </c>
      <c r="E2660" s="40" t="s">
        <v>10</v>
      </c>
      <c r="F2660" s="40">
        <v>0.45</v>
      </c>
      <c r="G2660" s="40">
        <v>1</v>
      </c>
      <c r="H2660" s="40">
        <v>31</v>
      </c>
      <c r="I2660" s="40">
        <v>0.21</v>
      </c>
      <c r="L2660" s="40" t="str">
        <f>IF(LEFT(C2660,1)="[",MID(C2660,2,SEARCH("]",C2660)-2),IF(LEFT(C2660,1)="""",MID(C2660,2,SEARCH("""",C2660,2)-2),C2660))</f>
        <v>onix 2012</v>
      </c>
      <c r="M2660">
        <f>WEEKNUM(A2660,2)</f>
        <v>35</v>
      </c>
    </row>
    <row r="2661" spans="1:13" x14ac:dyDescent="0.25">
      <c r="A2661" s="1">
        <v>41519</v>
      </c>
      <c r="B2661" s="40" t="s">
        <v>9</v>
      </c>
      <c r="C2661" s="40" t="s">
        <v>211</v>
      </c>
      <c r="D2661" s="40" t="s">
        <v>94</v>
      </c>
      <c r="E2661" s="40" t="s">
        <v>10</v>
      </c>
      <c r="F2661" s="40">
        <v>0.45</v>
      </c>
      <c r="G2661" s="40">
        <v>0</v>
      </c>
      <c r="H2661" s="40">
        <v>43</v>
      </c>
      <c r="I2661" s="40">
        <v>0</v>
      </c>
      <c r="L2661" s="40" t="str">
        <f>IF(LEFT(C2661,1)="[",MID(C2661,2,SEARCH("]",C2661)-2),IF(LEFT(C2661,1)="""",MID(C2661,2,SEARCH("""",C2661,2)-2),C2661))</f>
        <v>onix 2012</v>
      </c>
      <c r="M2661">
        <f>WEEKNUM(A2661,2)</f>
        <v>36</v>
      </c>
    </row>
    <row r="2662" spans="1:13" x14ac:dyDescent="0.25">
      <c r="A2662" s="1">
        <v>41515</v>
      </c>
      <c r="B2662" s="40" t="s">
        <v>9</v>
      </c>
      <c r="C2662" s="40" t="s">
        <v>211</v>
      </c>
      <c r="D2662" s="40" t="s">
        <v>94</v>
      </c>
      <c r="E2662" s="40" t="s">
        <v>10</v>
      </c>
      <c r="F2662" s="40">
        <v>0.45</v>
      </c>
      <c r="G2662" s="40">
        <v>1</v>
      </c>
      <c r="H2662" s="40">
        <v>37</v>
      </c>
      <c r="I2662" s="40">
        <v>0.09</v>
      </c>
      <c r="L2662" s="40" t="str">
        <f>IF(LEFT(C2662,1)="[",MID(C2662,2,SEARCH("]",C2662)-2),IF(LEFT(C2662,1)="""",MID(C2662,2,SEARCH("""",C2662,2)-2),C2662))</f>
        <v>onix 2012</v>
      </c>
      <c r="M2662">
        <f>WEEKNUM(A2662,2)</f>
        <v>35</v>
      </c>
    </row>
    <row r="2663" spans="1:13" x14ac:dyDescent="0.25">
      <c r="A2663" s="1">
        <v>41531</v>
      </c>
      <c r="B2663" s="40" t="s">
        <v>9</v>
      </c>
      <c r="C2663" s="40" t="s">
        <v>211</v>
      </c>
      <c r="D2663" s="40" t="s">
        <v>94</v>
      </c>
      <c r="E2663" s="40" t="s">
        <v>10</v>
      </c>
      <c r="F2663" s="40">
        <v>0.45</v>
      </c>
      <c r="G2663" s="40">
        <v>4</v>
      </c>
      <c r="H2663" s="40">
        <v>40</v>
      </c>
      <c r="I2663" s="40">
        <v>1.05</v>
      </c>
      <c r="L2663" s="40" t="str">
        <f>IF(LEFT(C2663,1)="[",MID(C2663,2,SEARCH("]",C2663)-2),IF(LEFT(C2663,1)="""",MID(C2663,2,SEARCH("""",C2663,2)-2),C2663))</f>
        <v>onix 2012</v>
      </c>
      <c r="M2663">
        <f>WEEKNUM(A2663,2)</f>
        <v>37</v>
      </c>
    </row>
    <row r="2664" spans="1:13" x14ac:dyDescent="0.25">
      <c r="A2664" s="1">
        <v>41543</v>
      </c>
      <c r="B2664" s="40" t="s">
        <v>9</v>
      </c>
      <c r="C2664" s="40" t="s">
        <v>211</v>
      </c>
      <c r="D2664" s="40" t="s">
        <v>94</v>
      </c>
      <c r="E2664" s="40" t="s">
        <v>10</v>
      </c>
      <c r="F2664" s="40">
        <v>0.45</v>
      </c>
      <c r="G2664" s="40">
        <v>7</v>
      </c>
      <c r="H2664" s="40">
        <v>116</v>
      </c>
      <c r="I2664" s="40">
        <v>1.24</v>
      </c>
      <c r="L2664" s="40" t="str">
        <f>IF(LEFT(C2664,1)="[",MID(C2664,2,SEARCH("]",C2664)-2),IF(LEFT(C2664,1)="""",MID(C2664,2,SEARCH("""",C2664,2)-2),C2664))</f>
        <v>onix 2012</v>
      </c>
      <c r="M2664">
        <f>WEEKNUM(A2664,2)</f>
        <v>39</v>
      </c>
    </row>
    <row r="2665" spans="1:13" x14ac:dyDescent="0.25">
      <c r="A2665" s="1">
        <v>41536</v>
      </c>
      <c r="B2665" s="40" t="s">
        <v>9</v>
      </c>
      <c r="C2665" s="40" t="s">
        <v>211</v>
      </c>
      <c r="D2665" s="40" t="s">
        <v>94</v>
      </c>
      <c r="E2665" s="40" t="s">
        <v>10</v>
      </c>
      <c r="F2665" s="40">
        <v>0.45</v>
      </c>
      <c r="G2665" s="40">
        <v>6</v>
      </c>
      <c r="H2665" s="40">
        <v>74</v>
      </c>
      <c r="I2665" s="40">
        <v>1.84</v>
      </c>
      <c r="L2665" s="40" t="str">
        <f>IF(LEFT(C2665,1)="[",MID(C2665,2,SEARCH("]",C2665)-2),IF(LEFT(C2665,1)="""",MID(C2665,2,SEARCH("""",C2665,2)-2),C2665))</f>
        <v>onix 2012</v>
      </c>
      <c r="M2665">
        <f>WEEKNUM(A2665,2)</f>
        <v>38</v>
      </c>
    </row>
    <row r="2666" spans="1:13" x14ac:dyDescent="0.25">
      <c r="A2666" s="1">
        <v>41545</v>
      </c>
      <c r="B2666" s="40" t="s">
        <v>9</v>
      </c>
      <c r="C2666" s="40" t="s">
        <v>211</v>
      </c>
      <c r="D2666" s="40" t="s">
        <v>94</v>
      </c>
      <c r="E2666" s="40" t="s">
        <v>10</v>
      </c>
      <c r="F2666" s="40">
        <v>0.45</v>
      </c>
      <c r="G2666" s="40">
        <v>11</v>
      </c>
      <c r="H2666" s="40">
        <v>103</v>
      </c>
      <c r="I2666" s="40">
        <v>1.75</v>
      </c>
      <c r="L2666" s="40" t="str">
        <f>IF(LEFT(C2666,1)="[",MID(C2666,2,SEARCH("]",C2666)-2),IF(LEFT(C2666,1)="""",MID(C2666,2,SEARCH("""",C2666,2)-2),C2666))</f>
        <v>onix 2012</v>
      </c>
      <c r="M2666">
        <f>WEEKNUM(A2666,2)</f>
        <v>39</v>
      </c>
    </row>
    <row r="2667" spans="1:13" x14ac:dyDescent="0.25">
      <c r="A2667" s="1">
        <v>41522</v>
      </c>
      <c r="B2667" s="40" t="s">
        <v>9</v>
      </c>
      <c r="C2667" s="40" t="s">
        <v>211</v>
      </c>
      <c r="D2667" s="40" t="s">
        <v>94</v>
      </c>
      <c r="E2667" s="40" t="s">
        <v>10</v>
      </c>
      <c r="F2667" s="40">
        <v>0.45</v>
      </c>
      <c r="G2667" s="40">
        <v>1</v>
      </c>
      <c r="H2667" s="40">
        <v>36</v>
      </c>
      <c r="I2667" s="40">
        <v>0.34</v>
      </c>
      <c r="L2667" s="40" t="str">
        <f>IF(LEFT(C2667,1)="[",MID(C2667,2,SEARCH("]",C2667)-2),IF(LEFT(C2667,1)="""",MID(C2667,2,SEARCH("""",C2667,2)-2),C2667))</f>
        <v>onix 2012</v>
      </c>
      <c r="M2667">
        <f>WEEKNUM(A2667,2)</f>
        <v>36</v>
      </c>
    </row>
    <row r="2668" spans="1:13" x14ac:dyDescent="0.25">
      <c r="A2668" s="1">
        <v>41516</v>
      </c>
      <c r="B2668" s="40" t="s">
        <v>9</v>
      </c>
      <c r="C2668" s="40" t="s">
        <v>211</v>
      </c>
      <c r="D2668" s="40" t="s">
        <v>94</v>
      </c>
      <c r="E2668" s="40" t="s">
        <v>10</v>
      </c>
      <c r="F2668" s="40">
        <v>0.45</v>
      </c>
      <c r="G2668" s="40">
        <v>4</v>
      </c>
      <c r="H2668" s="40">
        <v>51</v>
      </c>
      <c r="I2668" s="40">
        <v>1.01</v>
      </c>
      <c r="L2668" s="40" t="str">
        <f>IF(LEFT(C2668,1)="[",MID(C2668,2,SEARCH("]",C2668)-2),IF(LEFT(C2668,1)="""",MID(C2668,2,SEARCH("""",C2668,2)-2),C2668))</f>
        <v>onix 2012</v>
      </c>
      <c r="M2668">
        <f>WEEKNUM(A2668,2)</f>
        <v>35</v>
      </c>
    </row>
    <row r="2669" spans="1:13" x14ac:dyDescent="0.25">
      <c r="A2669" s="1">
        <v>41533</v>
      </c>
      <c r="B2669" s="40" t="s">
        <v>9</v>
      </c>
      <c r="C2669" s="40" t="s">
        <v>211</v>
      </c>
      <c r="D2669" s="40" t="s">
        <v>94</v>
      </c>
      <c r="E2669" s="40" t="s">
        <v>10</v>
      </c>
      <c r="F2669" s="40">
        <v>0.45</v>
      </c>
      <c r="G2669" s="40">
        <v>4</v>
      </c>
      <c r="H2669" s="40">
        <v>62</v>
      </c>
      <c r="I2669" s="40">
        <v>1.07</v>
      </c>
      <c r="L2669" s="40" t="str">
        <f>IF(LEFT(C2669,1)="[",MID(C2669,2,SEARCH("]",C2669)-2),IF(LEFT(C2669,1)="""",MID(C2669,2,SEARCH("""",C2669,2)-2),C2669))</f>
        <v>onix 2012</v>
      </c>
      <c r="M2669">
        <f>WEEKNUM(A2669,2)</f>
        <v>38</v>
      </c>
    </row>
    <row r="2670" spans="1:13" x14ac:dyDescent="0.25">
      <c r="A2670" s="1">
        <v>41516</v>
      </c>
      <c r="B2670" s="40" t="s">
        <v>9</v>
      </c>
      <c r="C2670" s="40" t="s">
        <v>227</v>
      </c>
      <c r="D2670" s="40" t="s">
        <v>108</v>
      </c>
      <c r="E2670" s="40" t="s">
        <v>10</v>
      </c>
      <c r="F2670" s="40">
        <v>0.63</v>
      </c>
      <c r="G2670" s="40">
        <v>0</v>
      </c>
      <c r="H2670" s="40">
        <v>2</v>
      </c>
      <c r="I2670" s="40">
        <v>0</v>
      </c>
      <c r="L2670" s="40" t="str">
        <f>IF(LEFT(C2670,1)="[",MID(C2670,2,SEARCH("]",C2670)-2),IF(LEFT(C2670,1)="""",MID(C2670,2,SEARCH("""",C2670,2)-2),C2670))</f>
        <v>onix 2012 1.0</v>
      </c>
      <c r="M2670">
        <f>WEEKNUM(A2670,2)</f>
        <v>35</v>
      </c>
    </row>
    <row r="2671" spans="1:13" x14ac:dyDescent="0.25">
      <c r="A2671" s="1">
        <v>41533</v>
      </c>
      <c r="B2671" s="40" t="s">
        <v>9</v>
      </c>
      <c r="C2671" s="40" t="s">
        <v>227</v>
      </c>
      <c r="D2671" s="40" t="s">
        <v>108</v>
      </c>
      <c r="E2671" s="40" t="s">
        <v>10</v>
      </c>
      <c r="F2671" s="40">
        <v>0.63</v>
      </c>
      <c r="G2671" s="40">
        <v>0</v>
      </c>
      <c r="H2671" s="40">
        <v>3</v>
      </c>
      <c r="I2671" s="40">
        <v>0</v>
      </c>
      <c r="L2671" s="40" t="str">
        <f>IF(LEFT(C2671,1)="[",MID(C2671,2,SEARCH("]",C2671)-2),IF(LEFT(C2671,1)="""",MID(C2671,2,SEARCH("""",C2671,2)-2),C2671))</f>
        <v>onix 2012 1.0</v>
      </c>
      <c r="M2671">
        <f>WEEKNUM(A2671,2)</f>
        <v>38</v>
      </c>
    </row>
    <row r="2672" spans="1:13" x14ac:dyDescent="0.25">
      <c r="A2672" s="1">
        <v>41530</v>
      </c>
      <c r="B2672" s="40" t="s">
        <v>9</v>
      </c>
      <c r="C2672" s="40" t="s">
        <v>227</v>
      </c>
      <c r="D2672" s="40" t="s">
        <v>108</v>
      </c>
      <c r="E2672" s="40" t="s">
        <v>10</v>
      </c>
      <c r="F2672" s="40">
        <v>0.63</v>
      </c>
      <c r="G2672" s="40">
        <v>0</v>
      </c>
      <c r="H2672" s="40">
        <v>0</v>
      </c>
      <c r="I2672" s="40">
        <v>0</v>
      </c>
      <c r="L2672" s="40" t="str">
        <f>IF(LEFT(C2672,1)="[",MID(C2672,2,SEARCH("]",C2672)-2),IF(LEFT(C2672,1)="""",MID(C2672,2,SEARCH("""",C2672,2)-2),C2672))</f>
        <v>onix 2012 1.0</v>
      </c>
      <c r="M2672">
        <f>WEEKNUM(A2672,2)</f>
        <v>37</v>
      </c>
    </row>
    <row r="2673" spans="1:13" x14ac:dyDescent="0.25">
      <c r="A2673" s="1">
        <v>41527</v>
      </c>
      <c r="B2673" s="40" t="s">
        <v>9</v>
      </c>
      <c r="C2673" s="40" t="s">
        <v>227</v>
      </c>
      <c r="D2673" s="40" t="s">
        <v>108</v>
      </c>
      <c r="E2673" s="40" t="s">
        <v>10</v>
      </c>
      <c r="F2673" s="40">
        <v>0.63</v>
      </c>
      <c r="G2673" s="40">
        <v>0</v>
      </c>
      <c r="H2673" s="40">
        <v>1</v>
      </c>
      <c r="I2673" s="40">
        <v>0</v>
      </c>
      <c r="L2673" s="40" t="str">
        <f>IF(LEFT(C2673,1)="[",MID(C2673,2,SEARCH("]",C2673)-2),IF(LEFT(C2673,1)="""",MID(C2673,2,SEARCH("""",C2673,2)-2),C2673))</f>
        <v>onix 2012 1.0</v>
      </c>
      <c r="M2673">
        <f>WEEKNUM(A2673,2)</f>
        <v>37</v>
      </c>
    </row>
    <row r="2674" spans="1:13" x14ac:dyDescent="0.25">
      <c r="A2674" s="1">
        <v>41538</v>
      </c>
      <c r="B2674" s="40" t="s">
        <v>9</v>
      </c>
      <c r="C2674" s="40" t="s">
        <v>227</v>
      </c>
      <c r="D2674" s="40" t="s">
        <v>108</v>
      </c>
      <c r="E2674" s="40" t="s">
        <v>10</v>
      </c>
      <c r="F2674" s="40">
        <v>0.63</v>
      </c>
      <c r="G2674" s="40">
        <v>1</v>
      </c>
      <c r="H2674" s="40">
        <v>4</v>
      </c>
      <c r="I2674" s="40">
        <v>7.0000000000000007E-2</v>
      </c>
      <c r="L2674" s="40" t="str">
        <f>IF(LEFT(C2674,1)="[",MID(C2674,2,SEARCH("]",C2674)-2),IF(LEFT(C2674,1)="""",MID(C2674,2,SEARCH("""",C2674,2)-2),C2674))</f>
        <v>onix 2012 1.0</v>
      </c>
      <c r="M2674">
        <f>WEEKNUM(A2674,2)</f>
        <v>38</v>
      </c>
    </row>
    <row r="2675" spans="1:13" x14ac:dyDescent="0.25">
      <c r="A2675" s="1">
        <v>41523</v>
      </c>
      <c r="B2675" s="40" t="s">
        <v>9</v>
      </c>
      <c r="C2675" s="40" t="s">
        <v>227</v>
      </c>
      <c r="D2675" s="40" t="s">
        <v>108</v>
      </c>
      <c r="E2675" s="40" t="s">
        <v>10</v>
      </c>
      <c r="F2675" s="40">
        <v>0.63</v>
      </c>
      <c r="G2675" s="40">
        <v>0</v>
      </c>
      <c r="H2675" s="40">
        <v>6</v>
      </c>
      <c r="I2675" s="40">
        <v>0</v>
      </c>
      <c r="L2675" s="40" t="str">
        <f>IF(LEFT(C2675,1)="[",MID(C2675,2,SEARCH("]",C2675)-2),IF(LEFT(C2675,1)="""",MID(C2675,2,SEARCH("""",C2675,2)-2),C2675))</f>
        <v>onix 2012 1.0</v>
      </c>
      <c r="M2675">
        <f>WEEKNUM(A2675,2)</f>
        <v>36</v>
      </c>
    </row>
    <row r="2676" spans="1:13" x14ac:dyDescent="0.25">
      <c r="A2676" s="1">
        <v>41536</v>
      </c>
      <c r="B2676" s="40" t="s">
        <v>9</v>
      </c>
      <c r="C2676" s="40" t="s">
        <v>227</v>
      </c>
      <c r="D2676" s="40" t="s">
        <v>108</v>
      </c>
      <c r="E2676" s="40" t="s">
        <v>10</v>
      </c>
      <c r="F2676" s="40">
        <v>0.63</v>
      </c>
      <c r="G2676" s="40">
        <v>0</v>
      </c>
      <c r="H2676" s="40">
        <v>3</v>
      </c>
      <c r="I2676" s="40">
        <v>0</v>
      </c>
      <c r="L2676" s="40" t="str">
        <f>IF(LEFT(C2676,1)="[",MID(C2676,2,SEARCH("]",C2676)-2),IF(LEFT(C2676,1)="""",MID(C2676,2,SEARCH("""",C2676,2)-2),C2676))</f>
        <v>onix 2012 1.0</v>
      </c>
      <c r="M2676">
        <f>WEEKNUM(A2676,2)</f>
        <v>38</v>
      </c>
    </row>
    <row r="2677" spans="1:13" x14ac:dyDescent="0.25">
      <c r="A2677" s="1">
        <v>41517</v>
      </c>
      <c r="B2677" s="40" t="s">
        <v>9</v>
      </c>
      <c r="C2677" s="40" t="s">
        <v>227</v>
      </c>
      <c r="D2677" s="40" t="s">
        <v>108</v>
      </c>
      <c r="E2677" s="40" t="s">
        <v>10</v>
      </c>
      <c r="F2677" s="40">
        <v>0.63</v>
      </c>
      <c r="G2677" s="40">
        <v>0</v>
      </c>
      <c r="H2677" s="40">
        <v>3</v>
      </c>
      <c r="I2677" s="40">
        <v>0</v>
      </c>
      <c r="L2677" s="40" t="str">
        <f>IF(LEFT(C2677,1)="[",MID(C2677,2,SEARCH("]",C2677)-2),IF(LEFT(C2677,1)="""",MID(C2677,2,SEARCH("""",C2677,2)-2),C2677))</f>
        <v>onix 2012 1.0</v>
      </c>
      <c r="M2677">
        <f>WEEKNUM(A2677,2)</f>
        <v>35</v>
      </c>
    </row>
    <row r="2678" spans="1:13" x14ac:dyDescent="0.25">
      <c r="A2678" s="1">
        <v>41541</v>
      </c>
      <c r="B2678" s="40" t="s">
        <v>9</v>
      </c>
      <c r="C2678" s="40" t="s">
        <v>227</v>
      </c>
      <c r="D2678" s="40" t="s">
        <v>108</v>
      </c>
      <c r="E2678" s="40" t="s">
        <v>10</v>
      </c>
      <c r="F2678" s="40">
        <v>0.63</v>
      </c>
      <c r="G2678" s="40">
        <v>0</v>
      </c>
      <c r="H2678" s="40">
        <v>1</v>
      </c>
      <c r="I2678" s="40">
        <v>0</v>
      </c>
      <c r="L2678" s="40" t="str">
        <f>IF(LEFT(C2678,1)="[",MID(C2678,2,SEARCH("]",C2678)-2),IF(LEFT(C2678,1)="""",MID(C2678,2,SEARCH("""",C2678,2)-2),C2678))</f>
        <v>onix 2012 1.0</v>
      </c>
      <c r="M2678">
        <f>WEEKNUM(A2678,2)</f>
        <v>39</v>
      </c>
    </row>
    <row r="2679" spans="1:13" x14ac:dyDescent="0.25">
      <c r="A2679" s="1">
        <v>41532</v>
      </c>
      <c r="B2679" s="40" t="s">
        <v>9</v>
      </c>
      <c r="C2679" s="40" t="s">
        <v>227</v>
      </c>
      <c r="D2679" s="40" t="s">
        <v>108</v>
      </c>
      <c r="E2679" s="40" t="s">
        <v>10</v>
      </c>
      <c r="F2679" s="40">
        <v>0.63</v>
      </c>
      <c r="G2679" s="40">
        <v>0</v>
      </c>
      <c r="H2679" s="40">
        <v>1</v>
      </c>
      <c r="I2679" s="40">
        <v>0</v>
      </c>
      <c r="L2679" s="40" t="str">
        <f>IF(LEFT(C2679,1)="[",MID(C2679,2,SEARCH("]",C2679)-2),IF(LEFT(C2679,1)="""",MID(C2679,2,SEARCH("""",C2679,2)-2),C2679))</f>
        <v>onix 2012 1.0</v>
      </c>
      <c r="M2679">
        <f>WEEKNUM(A2679,2)</f>
        <v>37</v>
      </c>
    </row>
    <row r="2680" spans="1:13" x14ac:dyDescent="0.25">
      <c r="A2680" s="1">
        <v>41519</v>
      </c>
      <c r="B2680" s="40" t="s">
        <v>9</v>
      </c>
      <c r="C2680" s="40" t="s">
        <v>227</v>
      </c>
      <c r="D2680" s="40" t="s">
        <v>108</v>
      </c>
      <c r="E2680" s="40" t="s">
        <v>10</v>
      </c>
      <c r="F2680" s="40">
        <v>0.63</v>
      </c>
      <c r="G2680" s="40">
        <v>0</v>
      </c>
      <c r="H2680" s="40">
        <v>6</v>
      </c>
      <c r="I2680" s="40">
        <v>0</v>
      </c>
      <c r="L2680" s="40" t="str">
        <f>IF(LEFT(C2680,1)="[",MID(C2680,2,SEARCH("]",C2680)-2),IF(LEFT(C2680,1)="""",MID(C2680,2,SEARCH("""",C2680,2)-2),C2680))</f>
        <v>onix 2012 1.0</v>
      </c>
      <c r="M2680">
        <f>WEEKNUM(A2680,2)</f>
        <v>36</v>
      </c>
    </row>
    <row r="2681" spans="1:13" x14ac:dyDescent="0.25">
      <c r="A2681" s="1">
        <v>41514</v>
      </c>
      <c r="B2681" s="40" t="s">
        <v>9</v>
      </c>
      <c r="C2681" s="40" t="s">
        <v>227</v>
      </c>
      <c r="D2681" s="40" t="s">
        <v>108</v>
      </c>
      <c r="E2681" s="40" t="s">
        <v>10</v>
      </c>
      <c r="F2681" s="40">
        <v>0.63</v>
      </c>
      <c r="G2681" s="40">
        <v>1</v>
      </c>
      <c r="H2681" s="40">
        <v>2</v>
      </c>
      <c r="I2681" s="40">
        <v>0.41</v>
      </c>
      <c r="L2681" s="40" t="str">
        <f>IF(LEFT(C2681,1)="[",MID(C2681,2,SEARCH("]",C2681)-2),IF(LEFT(C2681,1)="""",MID(C2681,2,SEARCH("""",C2681,2)-2),C2681))</f>
        <v>onix 2012 1.0</v>
      </c>
      <c r="M2681">
        <f>WEEKNUM(A2681,2)</f>
        <v>35</v>
      </c>
    </row>
    <row r="2682" spans="1:13" x14ac:dyDescent="0.25">
      <c r="A2682" s="1">
        <v>41543</v>
      </c>
      <c r="B2682" s="40" t="s">
        <v>9</v>
      </c>
      <c r="C2682" s="40" t="s">
        <v>227</v>
      </c>
      <c r="D2682" s="40" t="s">
        <v>108</v>
      </c>
      <c r="E2682" s="40" t="s">
        <v>10</v>
      </c>
      <c r="F2682" s="40">
        <v>0.63</v>
      </c>
      <c r="G2682" s="40">
        <v>0</v>
      </c>
      <c r="H2682" s="40">
        <v>4</v>
      </c>
      <c r="I2682" s="40">
        <v>0</v>
      </c>
      <c r="L2682" s="40" t="str">
        <f>IF(LEFT(C2682,1)="[",MID(C2682,2,SEARCH("]",C2682)-2),IF(LEFT(C2682,1)="""",MID(C2682,2,SEARCH("""",C2682,2)-2),C2682))</f>
        <v>onix 2012 1.0</v>
      </c>
      <c r="M2682">
        <f>WEEKNUM(A2682,2)</f>
        <v>39</v>
      </c>
    </row>
    <row r="2683" spans="1:13" x14ac:dyDescent="0.25">
      <c r="A2683" s="1">
        <v>41542</v>
      </c>
      <c r="B2683" s="40" t="s">
        <v>9</v>
      </c>
      <c r="C2683" s="40" t="s">
        <v>227</v>
      </c>
      <c r="D2683" s="40" t="s">
        <v>108</v>
      </c>
      <c r="E2683" s="40" t="s">
        <v>10</v>
      </c>
      <c r="F2683" s="40">
        <v>0.63</v>
      </c>
      <c r="G2683" s="40">
        <v>0</v>
      </c>
      <c r="H2683" s="40">
        <v>4</v>
      </c>
      <c r="I2683" s="40">
        <v>0</v>
      </c>
      <c r="L2683" s="40" t="str">
        <f>IF(LEFT(C2683,1)="[",MID(C2683,2,SEARCH("]",C2683)-2),IF(LEFT(C2683,1)="""",MID(C2683,2,SEARCH("""",C2683,2)-2),C2683))</f>
        <v>onix 2012 1.0</v>
      </c>
      <c r="M2683">
        <f>WEEKNUM(A2683,2)</f>
        <v>39</v>
      </c>
    </row>
    <row r="2684" spans="1:13" x14ac:dyDescent="0.25">
      <c r="A2684" s="1">
        <v>41525</v>
      </c>
      <c r="B2684" s="40" t="s">
        <v>9</v>
      </c>
      <c r="C2684" s="40" t="s">
        <v>227</v>
      </c>
      <c r="D2684" s="40" t="s">
        <v>108</v>
      </c>
      <c r="E2684" s="40" t="s">
        <v>10</v>
      </c>
      <c r="F2684" s="40">
        <v>0.63</v>
      </c>
      <c r="G2684" s="40">
        <v>0</v>
      </c>
      <c r="H2684" s="40">
        <v>2</v>
      </c>
      <c r="I2684" s="40">
        <v>0</v>
      </c>
      <c r="L2684" s="40" t="str">
        <f>IF(LEFT(C2684,1)="[",MID(C2684,2,SEARCH("]",C2684)-2),IF(LEFT(C2684,1)="""",MID(C2684,2,SEARCH("""",C2684,2)-2),C2684))</f>
        <v>onix 2012 1.0</v>
      </c>
      <c r="M2684">
        <f>WEEKNUM(A2684,2)</f>
        <v>36</v>
      </c>
    </row>
    <row r="2685" spans="1:13" x14ac:dyDescent="0.25">
      <c r="A2685" s="1">
        <v>41520</v>
      </c>
      <c r="B2685" s="40" t="s">
        <v>9</v>
      </c>
      <c r="C2685" s="40" t="s">
        <v>227</v>
      </c>
      <c r="D2685" s="40" t="s">
        <v>108</v>
      </c>
      <c r="E2685" s="40" t="s">
        <v>10</v>
      </c>
      <c r="F2685" s="40">
        <v>0.63</v>
      </c>
      <c r="G2685" s="40">
        <v>1</v>
      </c>
      <c r="H2685" s="40">
        <v>4</v>
      </c>
      <c r="I2685" s="40">
        <v>0.62</v>
      </c>
      <c r="L2685" s="40" t="str">
        <f>IF(LEFT(C2685,1)="[",MID(C2685,2,SEARCH("]",C2685)-2),IF(LEFT(C2685,1)="""",MID(C2685,2,SEARCH("""",C2685,2)-2),C2685))</f>
        <v>onix 2012 1.0</v>
      </c>
      <c r="M2685">
        <f>WEEKNUM(A2685,2)</f>
        <v>36</v>
      </c>
    </row>
    <row r="2686" spans="1:13" x14ac:dyDescent="0.25">
      <c r="A2686" s="1">
        <v>41539</v>
      </c>
      <c r="B2686" s="40" t="s">
        <v>9</v>
      </c>
      <c r="C2686" s="40" t="s">
        <v>227</v>
      </c>
      <c r="D2686" s="40" t="s">
        <v>108</v>
      </c>
      <c r="E2686" s="40" t="s">
        <v>10</v>
      </c>
      <c r="F2686" s="40">
        <v>0.63</v>
      </c>
      <c r="G2686" s="40">
        <v>0</v>
      </c>
      <c r="H2686" s="40">
        <v>5</v>
      </c>
      <c r="I2686" s="40">
        <v>0</v>
      </c>
      <c r="L2686" s="40" t="str">
        <f>IF(LEFT(C2686,1)="[",MID(C2686,2,SEARCH("]",C2686)-2),IF(LEFT(C2686,1)="""",MID(C2686,2,SEARCH("""",C2686,2)-2),C2686))</f>
        <v>onix 2012 1.0</v>
      </c>
      <c r="M2686">
        <f>WEEKNUM(A2686,2)</f>
        <v>38</v>
      </c>
    </row>
    <row r="2687" spans="1:13" x14ac:dyDescent="0.25">
      <c r="A2687" s="1">
        <v>41526</v>
      </c>
      <c r="B2687" s="40" t="s">
        <v>9</v>
      </c>
      <c r="C2687" s="40" t="s">
        <v>227</v>
      </c>
      <c r="D2687" s="40" t="s">
        <v>108</v>
      </c>
      <c r="E2687" s="40" t="s">
        <v>10</v>
      </c>
      <c r="F2687" s="40">
        <v>0.63</v>
      </c>
      <c r="G2687" s="40">
        <v>0</v>
      </c>
      <c r="H2687" s="40">
        <v>3</v>
      </c>
      <c r="I2687" s="40">
        <v>0</v>
      </c>
      <c r="L2687" s="40" t="str">
        <f>IF(LEFT(C2687,1)="[",MID(C2687,2,SEARCH("]",C2687)-2),IF(LEFT(C2687,1)="""",MID(C2687,2,SEARCH("""",C2687,2)-2),C2687))</f>
        <v>onix 2012 1.0</v>
      </c>
      <c r="M2687">
        <f>WEEKNUM(A2687,2)</f>
        <v>37</v>
      </c>
    </row>
    <row r="2688" spans="1:13" x14ac:dyDescent="0.25">
      <c r="A2688" s="1">
        <v>41537</v>
      </c>
      <c r="B2688" s="40" t="s">
        <v>9</v>
      </c>
      <c r="C2688" s="40" t="s">
        <v>227</v>
      </c>
      <c r="D2688" s="40" t="s">
        <v>108</v>
      </c>
      <c r="E2688" s="40" t="s">
        <v>10</v>
      </c>
      <c r="F2688" s="40">
        <v>0.63</v>
      </c>
      <c r="G2688" s="40">
        <v>0</v>
      </c>
      <c r="H2688" s="40">
        <v>7</v>
      </c>
      <c r="I2688" s="40">
        <v>0</v>
      </c>
      <c r="L2688" s="40" t="str">
        <f>IF(LEFT(C2688,1)="[",MID(C2688,2,SEARCH("]",C2688)-2),IF(LEFT(C2688,1)="""",MID(C2688,2,SEARCH("""",C2688,2)-2),C2688))</f>
        <v>onix 2012 1.0</v>
      </c>
      <c r="M2688">
        <f>WEEKNUM(A2688,2)</f>
        <v>38</v>
      </c>
    </row>
    <row r="2689" spans="1:13" x14ac:dyDescent="0.25">
      <c r="A2689" s="1">
        <v>41545</v>
      </c>
      <c r="B2689" s="40" t="s">
        <v>9</v>
      </c>
      <c r="C2689" s="40" t="s">
        <v>227</v>
      </c>
      <c r="D2689" s="40" t="s">
        <v>108</v>
      </c>
      <c r="E2689" s="40" t="s">
        <v>10</v>
      </c>
      <c r="F2689" s="40">
        <v>0.63</v>
      </c>
      <c r="G2689" s="40">
        <v>0</v>
      </c>
      <c r="H2689" s="40">
        <v>2</v>
      </c>
      <c r="I2689" s="40">
        <v>0</v>
      </c>
      <c r="L2689" s="40" t="str">
        <f>IF(LEFT(C2689,1)="[",MID(C2689,2,SEARCH("]",C2689)-2),IF(LEFT(C2689,1)="""",MID(C2689,2,SEARCH("""",C2689,2)-2),C2689))</f>
        <v>onix 2012 1.0</v>
      </c>
      <c r="M2689">
        <f>WEEKNUM(A2689,2)</f>
        <v>39</v>
      </c>
    </row>
    <row r="2690" spans="1:13" x14ac:dyDescent="0.25">
      <c r="A2690" s="1">
        <v>41524</v>
      </c>
      <c r="B2690" s="40" t="s">
        <v>9</v>
      </c>
      <c r="C2690" s="40" t="s">
        <v>227</v>
      </c>
      <c r="D2690" s="40" t="s">
        <v>108</v>
      </c>
      <c r="E2690" s="40" t="s">
        <v>10</v>
      </c>
      <c r="F2690" s="40">
        <v>0.63</v>
      </c>
      <c r="G2690" s="40">
        <v>0</v>
      </c>
      <c r="H2690" s="40">
        <v>2</v>
      </c>
      <c r="I2690" s="40">
        <v>0</v>
      </c>
      <c r="L2690" s="40" t="str">
        <f>IF(LEFT(C2690,1)="[",MID(C2690,2,SEARCH("]",C2690)-2),IF(LEFT(C2690,1)="""",MID(C2690,2,SEARCH("""",C2690,2)-2),C2690))</f>
        <v>onix 2012 1.0</v>
      </c>
      <c r="M2690">
        <f>WEEKNUM(A2690,2)</f>
        <v>36</v>
      </c>
    </row>
    <row r="2691" spans="1:13" x14ac:dyDescent="0.25">
      <c r="A2691" s="1">
        <v>41521</v>
      </c>
      <c r="B2691" s="40" t="s">
        <v>9</v>
      </c>
      <c r="C2691" s="40" t="s">
        <v>227</v>
      </c>
      <c r="D2691" s="40" t="s">
        <v>108</v>
      </c>
      <c r="E2691" s="40" t="s">
        <v>10</v>
      </c>
      <c r="F2691" s="40">
        <v>0.63</v>
      </c>
      <c r="G2691" s="40">
        <v>0</v>
      </c>
      <c r="H2691" s="40">
        <v>4</v>
      </c>
      <c r="I2691" s="40">
        <v>0</v>
      </c>
      <c r="L2691" s="40" t="str">
        <f>IF(LEFT(C2691,1)="[",MID(C2691,2,SEARCH("]",C2691)-2),IF(LEFT(C2691,1)="""",MID(C2691,2,SEARCH("""",C2691,2)-2),C2691))</f>
        <v>onix 2012 1.0</v>
      </c>
      <c r="M2691">
        <f>WEEKNUM(A2691,2)</f>
        <v>36</v>
      </c>
    </row>
    <row r="2692" spans="1:13" x14ac:dyDescent="0.25">
      <c r="A2692" s="1">
        <v>41518</v>
      </c>
      <c r="B2692" s="40" t="s">
        <v>9</v>
      </c>
      <c r="C2692" s="40" t="s">
        <v>227</v>
      </c>
      <c r="D2692" s="40" t="s">
        <v>108</v>
      </c>
      <c r="E2692" s="40" t="s">
        <v>10</v>
      </c>
      <c r="F2692" s="40">
        <v>0.63</v>
      </c>
      <c r="G2692" s="40">
        <v>0</v>
      </c>
      <c r="H2692" s="40">
        <v>2</v>
      </c>
      <c r="I2692" s="40">
        <v>0</v>
      </c>
      <c r="L2692" s="40" t="str">
        <f>IF(LEFT(C2692,1)="[",MID(C2692,2,SEARCH("]",C2692)-2),IF(LEFT(C2692,1)="""",MID(C2692,2,SEARCH("""",C2692,2)-2),C2692))</f>
        <v>onix 2012 1.0</v>
      </c>
      <c r="M2692">
        <f>WEEKNUM(A2692,2)</f>
        <v>35</v>
      </c>
    </row>
    <row r="2693" spans="1:13" x14ac:dyDescent="0.25">
      <c r="A2693" s="1">
        <v>41515</v>
      </c>
      <c r="B2693" s="40" t="s">
        <v>9</v>
      </c>
      <c r="C2693" s="40" t="s">
        <v>227</v>
      </c>
      <c r="D2693" s="40" t="s">
        <v>108</v>
      </c>
      <c r="E2693" s="40" t="s">
        <v>10</v>
      </c>
      <c r="F2693" s="40">
        <v>0.63</v>
      </c>
      <c r="G2693" s="40">
        <v>0</v>
      </c>
      <c r="H2693" s="40">
        <v>1</v>
      </c>
      <c r="I2693" s="40">
        <v>0</v>
      </c>
      <c r="L2693" s="40" t="str">
        <f>IF(LEFT(C2693,1)="[",MID(C2693,2,SEARCH("]",C2693)-2),IF(LEFT(C2693,1)="""",MID(C2693,2,SEARCH("""",C2693,2)-2),C2693))</f>
        <v>onix 2012 1.0</v>
      </c>
      <c r="M2693">
        <f>WEEKNUM(A2693,2)</f>
        <v>35</v>
      </c>
    </row>
    <row r="2694" spans="1:13" x14ac:dyDescent="0.25">
      <c r="A2694" s="1">
        <v>41544</v>
      </c>
      <c r="B2694" s="40" t="s">
        <v>9</v>
      </c>
      <c r="C2694" s="40" t="s">
        <v>227</v>
      </c>
      <c r="D2694" s="40" t="s">
        <v>108</v>
      </c>
      <c r="E2694" s="40" t="s">
        <v>10</v>
      </c>
      <c r="F2694" s="40">
        <v>0.63</v>
      </c>
      <c r="G2694" s="40">
        <v>1</v>
      </c>
      <c r="H2694" s="40">
        <v>4</v>
      </c>
      <c r="I2694" s="40">
        <v>0.32</v>
      </c>
      <c r="L2694" s="40" t="str">
        <f>IF(LEFT(C2694,1)="[",MID(C2694,2,SEARCH("]",C2694)-2),IF(LEFT(C2694,1)="""",MID(C2694,2,SEARCH("""",C2694,2)-2),C2694))</f>
        <v>onix 2012 1.0</v>
      </c>
      <c r="M2694">
        <f>WEEKNUM(A2694,2)</f>
        <v>39</v>
      </c>
    </row>
    <row r="2695" spans="1:13" x14ac:dyDescent="0.25">
      <c r="A2695" s="1">
        <v>41546</v>
      </c>
      <c r="B2695" s="40" t="s">
        <v>9</v>
      </c>
      <c r="C2695" s="40" t="s">
        <v>227</v>
      </c>
      <c r="D2695" s="40" t="s">
        <v>108</v>
      </c>
      <c r="E2695" s="40" t="s">
        <v>10</v>
      </c>
      <c r="F2695" s="40">
        <v>0.63</v>
      </c>
      <c r="G2695" s="40">
        <v>1</v>
      </c>
      <c r="H2695" s="40">
        <v>5</v>
      </c>
      <c r="I2695" s="40">
        <v>0.3</v>
      </c>
      <c r="L2695" s="40" t="str">
        <f>IF(LEFT(C2695,1)="[",MID(C2695,2,SEARCH("]",C2695)-2),IF(LEFT(C2695,1)="""",MID(C2695,2,SEARCH("""",C2695,2)-2),C2695))</f>
        <v>onix 2012 1.0</v>
      </c>
      <c r="M2695">
        <f>WEEKNUM(A2695,2)</f>
        <v>39</v>
      </c>
    </row>
    <row r="2696" spans="1:13" x14ac:dyDescent="0.25">
      <c r="A2696" s="1">
        <v>41522</v>
      </c>
      <c r="B2696" s="40" t="s">
        <v>9</v>
      </c>
      <c r="C2696" s="40" t="s">
        <v>227</v>
      </c>
      <c r="D2696" s="40" t="s">
        <v>108</v>
      </c>
      <c r="E2696" s="40" t="s">
        <v>10</v>
      </c>
      <c r="F2696" s="40">
        <v>0.63</v>
      </c>
      <c r="G2696" s="40">
        <v>1</v>
      </c>
      <c r="H2696" s="40">
        <v>5</v>
      </c>
      <c r="I2696" s="40">
        <v>0.27</v>
      </c>
      <c r="L2696" s="40" t="str">
        <f>IF(LEFT(C2696,1)="[",MID(C2696,2,SEARCH("]",C2696)-2),IF(LEFT(C2696,1)="""",MID(C2696,2,SEARCH("""",C2696,2)-2),C2696))</f>
        <v>onix 2012 1.0</v>
      </c>
      <c r="M2696">
        <f>WEEKNUM(A2696,2)</f>
        <v>36</v>
      </c>
    </row>
    <row r="2697" spans="1:13" x14ac:dyDescent="0.25">
      <c r="A2697" s="1">
        <v>41528</v>
      </c>
      <c r="B2697" s="40" t="s">
        <v>9</v>
      </c>
      <c r="C2697" s="40" t="s">
        <v>227</v>
      </c>
      <c r="D2697" s="40" t="s">
        <v>108</v>
      </c>
      <c r="E2697" s="40" t="s">
        <v>10</v>
      </c>
      <c r="F2697" s="40">
        <v>0.63</v>
      </c>
      <c r="G2697" s="40">
        <v>0</v>
      </c>
      <c r="H2697" s="40">
        <v>2</v>
      </c>
      <c r="I2697" s="40">
        <v>0</v>
      </c>
      <c r="L2697" s="40" t="str">
        <f>IF(LEFT(C2697,1)="[",MID(C2697,2,SEARCH("]",C2697)-2),IF(LEFT(C2697,1)="""",MID(C2697,2,SEARCH("""",C2697,2)-2),C2697))</f>
        <v>onix 2012 1.0</v>
      </c>
      <c r="M2697">
        <f>WEEKNUM(A2697,2)</f>
        <v>37</v>
      </c>
    </row>
    <row r="2698" spans="1:13" x14ac:dyDescent="0.25">
      <c r="A2698" s="1">
        <v>41531</v>
      </c>
      <c r="B2698" s="40" t="s">
        <v>9</v>
      </c>
      <c r="C2698" s="40" t="s">
        <v>227</v>
      </c>
      <c r="D2698" s="40" t="s">
        <v>108</v>
      </c>
      <c r="E2698" s="40" t="s">
        <v>10</v>
      </c>
      <c r="F2698" s="40">
        <v>0.63</v>
      </c>
      <c r="G2698" s="40">
        <v>0</v>
      </c>
      <c r="H2698" s="40">
        <v>1</v>
      </c>
      <c r="I2698" s="40">
        <v>0</v>
      </c>
      <c r="L2698" s="40" t="str">
        <f>IF(LEFT(C2698,1)="[",MID(C2698,2,SEARCH("]",C2698)-2),IF(LEFT(C2698,1)="""",MID(C2698,2,SEARCH("""",C2698,2)-2),C2698))</f>
        <v>onix 2012 1.0</v>
      </c>
      <c r="M2698">
        <f>WEEKNUM(A2698,2)</f>
        <v>37</v>
      </c>
    </row>
    <row r="2699" spans="1:13" x14ac:dyDescent="0.25">
      <c r="A2699" s="1">
        <v>41535</v>
      </c>
      <c r="B2699" s="40" t="s">
        <v>9</v>
      </c>
      <c r="C2699" s="40" t="s">
        <v>227</v>
      </c>
      <c r="D2699" s="40" t="s">
        <v>108</v>
      </c>
      <c r="E2699" s="40" t="s">
        <v>10</v>
      </c>
      <c r="F2699" s="40">
        <v>0.63</v>
      </c>
      <c r="G2699" s="40">
        <v>0</v>
      </c>
      <c r="H2699" s="40">
        <v>3</v>
      </c>
      <c r="I2699" s="40">
        <v>0</v>
      </c>
      <c r="L2699" s="40" t="str">
        <f>IF(LEFT(C2699,1)="[",MID(C2699,2,SEARCH("]",C2699)-2),IF(LEFT(C2699,1)="""",MID(C2699,2,SEARCH("""",C2699,2)-2),C2699))</f>
        <v>onix 2012 1.0</v>
      </c>
      <c r="M2699">
        <f>WEEKNUM(A2699,2)</f>
        <v>38</v>
      </c>
    </row>
    <row r="2700" spans="1:13" x14ac:dyDescent="0.25">
      <c r="A2700" s="1">
        <v>41540</v>
      </c>
      <c r="B2700" s="40" t="s">
        <v>9</v>
      </c>
      <c r="C2700" s="40" t="s">
        <v>227</v>
      </c>
      <c r="D2700" s="40" t="s">
        <v>108</v>
      </c>
      <c r="E2700" s="40" t="s">
        <v>10</v>
      </c>
      <c r="F2700" s="40">
        <v>0.63</v>
      </c>
      <c r="G2700" s="40">
        <v>2</v>
      </c>
      <c r="H2700" s="40">
        <v>9</v>
      </c>
      <c r="I2700" s="40">
        <v>0.71</v>
      </c>
      <c r="L2700" s="40" t="str">
        <f>IF(LEFT(C2700,1)="[",MID(C2700,2,SEARCH("]",C2700)-2),IF(LEFT(C2700,1)="""",MID(C2700,2,SEARCH("""",C2700,2)-2),C2700))</f>
        <v>onix 2012 1.0</v>
      </c>
      <c r="M2700">
        <f>WEEKNUM(A2700,2)</f>
        <v>39</v>
      </c>
    </row>
    <row r="2701" spans="1:13" x14ac:dyDescent="0.25">
      <c r="A2701" s="1">
        <v>41534</v>
      </c>
      <c r="B2701" s="40" t="s">
        <v>9</v>
      </c>
      <c r="C2701" s="40" t="s">
        <v>227</v>
      </c>
      <c r="D2701" s="40" t="s">
        <v>108</v>
      </c>
      <c r="E2701" s="40" t="s">
        <v>10</v>
      </c>
      <c r="F2701" s="40">
        <v>0.63</v>
      </c>
      <c r="G2701" s="40">
        <v>0</v>
      </c>
      <c r="H2701" s="40">
        <v>4</v>
      </c>
      <c r="I2701" s="40">
        <v>0</v>
      </c>
      <c r="L2701" s="40" t="str">
        <f>IF(LEFT(C2701,1)="[",MID(C2701,2,SEARCH("]",C2701)-2),IF(LEFT(C2701,1)="""",MID(C2701,2,SEARCH("""",C2701,2)-2),C2701))</f>
        <v>onix 2012 1.0</v>
      </c>
      <c r="M2701">
        <f>WEEKNUM(A2701,2)</f>
        <v>38</v>
      </c>
    </row>
    <row r="2702" spans="1:13" x14ac:dyDescent="0.25">
      <c r="A2702" s="1">
        <v>41546</v>
      </c>
      <c r="B2702" s="40" t="s">
        <v>9</v>
      </c>
      <c r="C2702" s="40" t="s">
        <v>236</v>
      </c>
      <c r="D2702" s="40" t="s">
        <v>108</v>
      </c>
      <c r="E2702" s="40" t="s">
        <v>10</v>
      </c>
      <c r="F2702" s="40">
        <v>0.48</v>
      </c>
      <c r="G2702" s="40">
        <v>4</v>
      </c>
      <c r="H2702" s="40">
        <v>12</v>
      </c>
      <c r="I2702" s="40">
        <v>1.57</v>
      </c>
      <c r="L2702" s="40" t="str">
        <f>IF(LEFT(C2702,1)="[",MID(C2702,2,SEARCH("]",C2702)-2),IF(LEFT(C2702,1)="""",MID(C2702,2,SEARCH("""",C2702,2)-2),C2702))</f>
        <v>onix 2012 1.4</v>
      </c>
      <c r="M2702">
        <f>WEEKNUM(A2702,2)</f>
        <v>39</v>
      </c>
    </row>
    <row r="2703" spans="1:13" x14ac:dyDescent="0.25">
      <c r="A2703" s="1">
        <v>41529</v>
      </c>
      <c r="B2703" s="40" t="s">
        <v>9</v>
      </c>
      <c r="C2703" s="40" t="s">
        <v>236</v>
      </c>
      <c r="D2703" s="40" t="s">
        <v>108</v>
      </c>
      <c r="E2703" s="40" t="s">
        <v>10</v>
      </c>
      <c r="F2703" s="40">
        <v>0.48</v>
      </c>
      <c r="G2703" s="40">
        <v>0</v>
      </c>
      <c r="H2703" s="40">
        <v>4</v>
      </c>
      <c r="I2703" s="40">
        <v>0</v>
      </c>
      <c r="L2703" s="40" t="str">
        <f>IF(LEFT(C2703,1)="[",MID(C2703,2,SEARCH("]",C2703)-2),IF(LEFT(C2703,1)="""",MID(C2703,2,SEARCH("""",C2703,2)-2),C2703))</f>
        <v>onix 2012 1.4</v>
      </c>
      <c r="M2703">
        <f>WEEKNUM(A2703,2)</f>
        <v>37</v>
      </c>
    </row>
    <row r="2704" spans="1:13" x14ac:dyDescent="0.25">
      <c r="A2704" s="1">
        <v>41526</v>
      </c>
      <c r="B2704" s="40" t="s">
        <v>9</v>
      </c>
      <c r="C2704" s="40" t="s">
        <v>236</v>
      </c>
      <c r="D2704" s="40" t="s">
        <v>108</v>
      </c>
      <c r="E2704" s="40" t="s">
        <v>10</v>
      </c>
      <c r="F2704" s="40">
        <v>0.48</v>
      </c>
      <c r="G2704" s="40">
        <v>0</v>
      </c>
      <c r="H2704" s="40">
        <v>3</v>
      </c>
      <c r="I2704" s="40">
        <v>0</v>
      </c>
      <c r="L2704" s="40" t="str">
        <f>IF(LEFT(C2704,1)="[",MID(C2704,2,SEARCH("]",C2704)-2),IF(LEFT(C2704,1)="""",MID(C2704,2,SEARCH("""",C2704,2)-2),C2704))</f>
        <v>onix 2012 1.4</v>
      </c>
      <c r="M2704">
        <f>WEEKNUM(A2704,2)</f>
        <v>37</v>
      </c>
    </row>
    <row r="2705" spans="1:13" x14ac:dyDescent="0.25">
      <c r="A2705" s="1">
        <v>41541</v>
      </c>
      <c r="B2705" s="40" t="s">
        <v>9</v>
      </c>
      <c r="C2705" s="40" t="s">
        <v>236</v>
      </c>
      <c r="D2705" s="40" t="s">
        <v>108</v>
      </c>
      <c r="E2705" s="40" t="s">
        <v>10</v>
      </c>
      <c r="F2705" s="40">
        <v>0.48</v>
      </c>
      <c r="G2705" s="40">
        <v>1</v>
      </c>
      <c r="H2705" s="40">
        <v>14</v>
      </c>
      <c r="I2705" s="40">
        <v>0.15</v>
      </c>
      <c r="L2705" s="40" t="str">
        <f>IF(LEFT(C2705,1)="[",MID(C2705,2,SEARCH("]",C2705)-2),IF(LEFT(C2705,1)="""",MID(C2705,2,SEARCH("""",C2705,2)-2),C2705))</f>
        <v>onix 2012 1.4</v>
      </c>
      <c r="M2705">
        <f>WEEKNUM(A2705,2)</f>
        <v>39</v>
      </c>
    </row>
    <row r="2706" spans="1:13" x14ac:dyDescent="0.25">
      <c r="A2706" s="1">
        <v>41528</v>
      </c>
      <c r="B2706" s="40" t="s">
        <v>9</v>
      </c>
      <c r="C2706" s="40" t="s">
        <v>236</v>
      </c>
      <c r="D2706" s="40" t="s">
        <v>108</v>
      </c>
      <c r="E2706" s="40" t="s">
        <v>10</v>
      </c>
      <c r="F2706" s="40">
        <v>0.48</v>
      </c>
      <c r="G2706" s="40">
        <v>0</v>
      </c>
      <c r="H2706" s="40">
        <v>3</v>
      </c>
      <c r="I2706" s="40">
        <v>0</v>
      </c>
      <c r="L2706" s="40" t="str">
        <f>IF(LEFT(C2706,1)="[",MID(C2706,2,SEARCH("]",C2706)-2),IF(LEFT(C2706,1)="""",MID(C2706,2,SEARCH("""",C2706,2)-2),C2706))</f>
        <v>onix 2012 1.4</v>
      </c>
      <c r="M2706">
        <f>WEEKNUM(A2706,2)</f>
        <v>37</v>
      </c>
    </row>
    <row r="2707" spans="1:13" x14ac:dyDescent="0.25">
      <c r="A2707" s="1">
        <v>41527</v>
      </c>
      <c r="B2707" s="40" t="s">
        <v>9</v>
      </c>
      <c r="C2707" s="40" t="s">
        <v>236</v>
      </c>
      <c r="D2707" s="40" t="s">
        <v>108</v>
      </c>
      <c r="E2707" s="40" t="s">
        <v>10</v>
      </c>
      <c r="F2707" s="40">
        <v>0.48</v>
      </c>
      <c r="G2707" s="40">
        <v>0</v>
      </c>
      <c r="H2707" s="40">
        <v>9</v>
      </c>
      <c r="I2707" s="40">
        <v>0</v>
      </c>
      <c r="L2707" s="40" t="str">
        <f>IF(LEFT(C2707,1)="[",MID(C2707,2,SEARCH("]",C2707)-2),IF(LEFT(C2707,1)="""",MID(C2707,2,SEARCH("""",C2707,2)-2),C2707))</f>
        <v>onix 2012 1.4</v>
      </c>
      <c r="M2707">
        <f>WEEKNUM(A2707,2)</f>
        <v>37</v>
      </c>
    </row>
    <row r="2708" spans="1:13" x14ac:dyDescent="0.25">
      <c r="A2708" s="1">
        <v>41533</v>
      </c>
      <c r="B2708" s="40" t="s">
        <v>9</v>
      </c>
      <c r="C2708" s="40" t="s">
        <v>236</v>
      </c>
      <c r="D2708" s="40" t="s">
        <v>108</v>
      </c>
      <c r="E2708" s="40" t="s">
        <v>10</v>
      </c>
      <c r="F2708" s="40">
        <v>0.48</v>
      </c>
      <c r="G2708" s="40">
        <v>2</v>
      </c>
      <c r="H2708" s="40">
        <v>11</v>
      </c>
      <c r="I2708" s="40">
        <v>0.39</v>
      </c>
      <c r="L2708" s="40" t="str">
        <f>IF(LEFT(C2708,1)="[",MID(C2708,2,SEARCH("]",C2708)-2),IF(LEFT(C2708,1)="""",MID(C2708,2,SEARCH("""",C2708,2)-2),C2708))</f>
        <v>onix 2012 1.4</v>
      </c>
      <c r="M2708">
        <f>WEEKNUM(A2708,2)</f>
        <v>38</v>
      </c>
    </row>
    <row r="2709" spans="1:13" x14ac:dyDescent="0.25">
      <c r="A2709" s="1">
        <v>41542</v>
      </c>
      <c r="B2709" s="40" t="s">
        <v>9</v>
      </c>
      <c r="C2709" s="40" t="s">
        <v>236</v>
      </c>
      <c r="D2709" s="40" t="s">
        <v>108</v>
      </c>
      <c r="E2709" s="40" t="s">
        <v>10</v>
      </c>
      <c r="F2709" s="40">
        <v>0.48</v>
      </c>
      <c r="G2709" s="40">
        <v>0</v>
      </c>
      <c r="H2709" s="40">
        <v>17</v>
      </c>
      <c r="I2709" s="40">
        <v>0</v>
      </c>
      <c r="L2709" s="40" t="str">
        <f>IF(LEFT(C2709,1)="[",MID(C2709,2,SEARCH("]",C2709)-2),IF(LEFT(C2709,1)="""",MID(C2709,2,SEARCH("""",C2709,2)-2),C2709))</f>
        <v>onix 2012 1.4</v>
      </c>
      <c r="M2709">
        <f>WEEKNUM(A2709,2)</f>
        <v>39</v>
      </c>
    </row>
    <row r="2710" spans="1:13" x14ac:dyDescent="0.25">
      <c r="A2710" s="1">
        <v>41532</v>
      </c>
      <c r="B2710" s="40" t="s">
        <v>9</v>
      </c>
      <c r="C2710" s="40" t="s">
        <v>236</v>
      </c>
      <c r="D2710" s="40" t="s">
        <v>108</v>
      </c>
      <c r="E2710" s="40" t="s">
        <v>10</v>
      </c>
      <c r="F2710" s="40">
        <v>0.48</v>
      </c>
      <c r="G2710" s="40">
        <v>0</v>
      </c>
      <c r="H2710" s="40">
        <v>4</v>
      </c>
      <c r="I2710" s="40">
        <v>0</v>
      </c>
      <c r="L2710" s="40" t="str">
        <f>IF(LEFT(C2710,1)="[",MID(C2710,2,SEARCH("]",C2710)-2),IF(LEFT(C2710,1)="""",MID(C2710,2,SEARCH("""",C2710,2)-2),C2710))</f>
        <v>onix 2012 1.4</v>
      </c>
      <c r="M2710">
        <f>WEEKNUM(A2710,2)</f>
        <v>37</v>
      </c>
    </row>
    <row r="2711" spans="1:13" x14ac:dyDescent="0.25">
      <c r="A2711" s="1">
        <v>41545</v>
      </c>
      <c r="B2711" s="40" t="s">
        <v>9</v>
      </c>
      <c r="C2711" s="40" t="s">
        <v>236</v>
      </c>
      <c r="D2711" s="40" t="s">
        <v>108</v>
      </c>
      <c r="E2711" s="40" t="s">
        <v>10</v>
      </c>
      <c r="F2711" s="40">
        <v>0.48</v>
      </c>
      <c r="G2711" s="40">
        <v>0</v>
      </c>
      <c r="H2711" s="40">
        <v>9</v>
      </c>
      <c r="I2711" s="40">
        <v>0</v>
      </c>
      <c r="L2711" s="40" t="str">
        <f>IF(LEFT(C2711,1)="[",MID(C2711,2,SEARCH("]",C2711)-2),IF(LEFT(C2711,1)="""",MID(C2711,2,SEARCH("""",C2711,2)-2),C2711))</f>
        <v>onix 2012 1.4</v>
      </c>
      <c r="M2711">
        <f>WEEKNUM(A2711,2)</f>
        <v>39</v>
      </c>
    </row>
    <row r="2712" spans="1:13" x14ac:dyDescent="0.25">
      <c r="A2712" s="1">
        <v>41544</v>
      </c>
      <c r="B2712" s="40" t="s">
        <v>9</v>
      </c>
      <c r="C2712" s="40" t="s">
        <v>236</v>
      </c>
      <c r="D2712" s="40" t="s">
        <v>108</v>
      </c>
      <c r="E2712" s="40" t="s">
        <v>10</v>
      </c>
      <c r="F2712" s="40">
        <v>0.48</v>
      </c>
      <c r="G2712" s="40">
        <v>1</v>
      </c>
      <c r="H2712" s="40">
        <v>14</v>
      </c>
      <c r="I2712" s="40">
        <v>0.35</v>
      </c>
      <c r="L2712" s="40" t="str">
        <f>IF(LEFT(C2712,1)="[",MID(C2712,2,SEARCH("]",C2712)-2),IF(LEFT(C2712,1)="""",MID(C2712,2,SEARCH("""",C2712,2)-2),C2712))</f>
        <v>onix 2012 1.4</v>
      </c>
      <c r="M2712">
        <f>WEEKNUM(A2712,2)</f>
        <v>39</v>
      </c>
    </row>
    <row r="2713" spans="1:13" x14ac:dyDescent="0.25">
      <c r="A2713" s="1">
        <v>41522</v>
      </c>
      <c r="B2713" s="40" t="s">
        <v>9</v>
      </c>
      <c r="C2713" s="40" t="s">
        <v>236</v>
      </c>
      <c r="D2713" s="40" t="s">
        <v>108</v>
      </c>
      <c r="E2713" s="40" t="s">
        <v>10</v>
      </c>
      <c r="F2713" s="40">
        <v>0.48</v>
      </c>
      <c r="G2713" s="40">
        <v>0</v>
      </c>
      <c r="H2713" s="40">
        <v>5</v>
      </c>
      <c r="I2713" s="40">
        <v>0</v>
      </c>
      <c r="L2713" s="40" t="str">
        <f>IF(LEFT(C2713,1)="[",MID(C2713,2,SEARCH("]",C2713)-2),IF(LEFT(C2713,1)="""",MID(C2713,2,SEARCH("""",C2713,2)-2),C2713))</f>
        <v>onix 2012 1.4</v>
      </c>
      <c r="M2713">
        <f>WEEKNUM(A2713,2)</f>
        <v>36</v>
      </c>
    </row>
    <row r="2714" spans="1:13" x14ac:dyDescent="0.25">
      <c r="A2714" s="1">
        <v>41520</v>
      </c>
      <c r="B2714" s="40" t="s">
        <v>9</v>
      </c>
      <c r="C2714" s="40" t="s">
        <v>236</v>
      </c>
      <c r="D2714" s="40" t="s">
        <v>108</v>
      </c>
      <c r="E2714" s="40" t="s">
        <v>10</v>
      </c>
      <c r="F2714" s="40">
        <v>0.48</v>
      </c>
      <c r="G2714" s="40">
        <v>2</v>
      </c>
      <c r="H2714" s="40">
        <v>10</v>
      </c>
      <c r="I2714" s="40">
        <v>0.75</v>
      </c>
      <c r="L2714" s="40" t="str">
        <f>IF(LEFT(C2714,1)="[",MID(C2714,2,SEARCH("]",C2714)-2),IF(LEFT(C2714,1)="""",MID(C2714,2,SEARCH("""",C2714,2)-2),C2714))</f>
        <v>onix 2012 1.4</v>
      </c>
      <c r="M2714">
        <f>WEEKNUM(A2714,2)</f>
        <v>36</v>
      </c>
    </row>
    <row r="2715" spans="1:13" x14ac:dyDescent="0.25">
      <c r="A2715" s="1">
        <v>41523</v>
      </c>
      <c r="B2715" s="40" t="s">
        <v>9</v>
      </c>
      <c r="C2715" s="40" t="s">
        <v>236</v>
      </c>
      <c r="D2715" s="40" t="s">
        <v>108</v>
      </c>
      <c r="E2715" s="40" t="s">
        <v>10</v>
      </c>
      <c r="F2715" s="40">
        <v>0.48</v>
      </c>
      <c r="G2715" s="40">
        <v>0</v>
      </c>
      <c r="H2715" s="40">
        <v>8</v>
      </c>
      <c r="I2715" s="40">
        <v>0</v>
      </c>
      <c r="L2715" s="40" t="str">
        <f>IF(LEFT(C2715,1)="[",MID(C2715,2,SEARCH("]",C2715)-2),IF(LEFT(C2715,1)="""",MID(C2715,2,SEARCH("""",C2715,2)-2),C2715))</f>
        <v>onix 2012 1.4</v>
      </c>
      <c r="M2715">
        <f>WEEKNUM(A2715,2)</f>
        <v>36</v>
      </c>
    </row>
    <row r="2716" spans="1:13" x14ac:dyDescent="0.25">
      <c r="A2716" s="1">
        <v>41536</v>
      </c>
      <c r="B2716" s="40" t="s">
        <v>9</v>
      </c>
      <c r="C2716" s="40" t="s">
        <v>236</v>
      </c>
      <c r="D2716" s="40" t="s">
        <v>108</v>
      </c>
      <c r="E2716" s="40" t="s">
        <v>10</v>
      </c>
      <c r="F2716" s="40">
        <v>0.48</v>
      </c>
      <c r="G2716" s="40">
        <v>0</v>
      </c>
      <c r="H2716" s="40">
        <v>12</v>
      </c>
      <c r="I2716" s="40">
        <v>0</v>
      </c>
      <c r="L2716" s="40" t="str">
        <f>IF(LEFT(C2716,1)="[",MID(C2716,2,SEARCH("]",C2716)-2),IF(LEFT(C2716,1)="""",MID(C2716,2,SEARCH("""",C2716,2)-2),C2716))</f>
        <v>onix 2012 1.4</v>
      </c>
      <c r="M2716">
        <f>WEEKNUM(A2716,2)</f>
        <v>38</v>
      </c>
    </row>
    <row r="2717" spans="1:13" x14ac:dyDescent="0.25">
      <c r="A2717" s="1">
        <v>41531</v>
      </c>
      <c r="B2717" s="40" t="s">
        <v>9</v>
      </c>
      <c r="C2717" s="40" t="s">
        <v>236</v>
      </c>
      <c r="D2717" s="40" t="s">
        <v>108</v>
      </c>
      <c r="E2717" s="40" t="s">
        <v>10</v>
      </c>
      <c r="F2717" s="40">
        <v>0.48</v>
      </c>
      <c r="G2717" s="40">
        <v>2</v>
      </c>
      <c r="H2717" s="40">
        <v>9</v>
      </c>
      <c r="I2717" s="40">
        <v>0.43</v>
      </c>
      <c r="L2717" s="40" t="str">
        <f>IF(LEFT(C2717,1)="[",MID(C2717,2,SEARCH("]",C2717)-2),IF(LEFT(C2717,1)="""",MID(C2717,2,SEARCH("""",C2717,2)-2),C2717))</f>
        <v>onix 2012 1.4</v>
      </c>
      <c r="M2717">
        <f>WEEKNUM(A2717,2)</f>
        <v>37</v>
      </c>
    </row>
    <row r="2718" spans="1:13" x14ac:dyDescent="0.25">
      <c r="A2718" s="1">
        <v>41540</v>
      </c>
      <c r="B2718" s="40" t="s">
        <v>9</v>
      </c>
      <c r="C2718" s="40" t="s">
        <v>236</v>
      </c>
      <c r="D2718" s="40" t="s">
        <v>108</v>
      </c>
      <c r="E2718" s="40" t="s">
        <v>10</v>
      </c>
      <c r="F2718" s="40">
        <v>0.48</v>
      </c>
      <c r="G2718" s="40">
        <v>2</v>
      </c>
      <c r="H2718" s="40">
        <v>16</v>
      </c>
      <c r="I2718" s="40">
        <v>0.49</v>
      </c>
      <c r="L2718" s="40" t="str">
        <f>IF(LEFT(C2718,1)="[",MID(C2718,2,SEARCH("]",C2718)-2),IF(LEFT(C2718,1)="""",MID(C2718,2,SEARCH("""",C2718,2)-2),C2718))</f>
        <v>onix 2012 1.4</v>
      </c>
      <c r="M2718">
        <f>WEEKNUM(A2718,2)</f>
        <v>39</v>
      </c>
    </row>
    <row r="2719" spans="1:13" x14ac:dyDescent="0.25">
      <c r="A2719" s="1">
        <v>41515</v>
      </c>
      <c r="B2719" s="40" t="s">
        <v>9</v>
      </c>
      <c r="C2719" s="40" t="s">
        <v>236</v>
      </c>
      <c r="D2719" s="40" t="s">
        <v>108</v>
      </c>
      <c r="E2719" s="40" t="s">
        <v>10</v>
      </c>
      <c r="F2719" s="40">
        <v>0.48</v>
      </c>
      <c r="G2719" s="40">
        <v>1</v>
      </c>
      <c r="H2719" s="40">
        <v>7</v>
      </c>
      <c r="I2719" s="40">
        <v>0.32</v>
      </c>
      <c r="L2719" s="40" t="str">
        <f>IF(LEFT(C2719,1)="[",MID(C2719,2,SEARCH("]",C2719)-2),IF(LEFT(C2719,1)="""",MID(C2719,2,SEARCH("""",C2719,2)-2),C2719))</f>
        <v>onix 2012 1.4</v>
      </c>
      <c r="M2719">
        <f>WEEKNUM(A2719,2)</f>
        <v>35</v>
      </c>
    </row>
    <row r="2720" spans="1:13" x14ac:dyDescent="0.25">
      <c r="A2720" s="1">
        <v>41518</v>
      </c>
      <c r="B2720" s="40" t="s">
        <v>9</v>
      </c>
      <c r="C2720" s="40" t="s">
        <v>236</v>
      </c>
      <c r="D2720" s="40" t="s">
        <v>108</v>
      </c>
      <c r="E2720" s="40" t="s">
        <v>10</v>
      </c>
      <c r="F2720" s="40">
        <v>0.48</v>
      </c>
      <c r="G2720" s="40">
        <v>0</v>
      </c>
      <c r="H2720" s="40">
        <v>5</v>
      </c>
      <c r="I2720" s="40">
        <v>0</v>
      </c>
      <c r="L2720" s="40" t="str">
        <f>IF(LEFT(C2720,1)="[",MID(C2720,2,SEARCH("]",C2720)-2),IF(LEFT(C2720,1)="""",MID(C2720,2,SEARCH("""",C2720,2)-2),C2720))</f>
        <v>onix 2012 1.4</v>
      </c>
      <c r="M2720">
        <f>WEEKNUM(A2720,2)</f>
        <v>35</v>
      </c>
    </row>
    <row r="2721" spans="1:13" x14ac:dyDescent="0.25">
      <c r="A2721" s="1">
        <v>41535</v>
      </c>
      <c r="B2721" s="40" t="s">
        <v>9</v>
      </c>
      <c r="C2721" s="40" t="s">
        <v>236</v>
      </c>
      <c r="D2721" s="40" t="s">
        <v>108</v>
      </c>
      <c r="E2721" s="40" t="s">
        <v>10</v>
      </c>
      <c r="F2721" s="40">
        <v>0.48</v>
      </c>
      <c r="G2721" s="40">
        <v>0</v>
      </c>
      <c r="H2721" s="40">
        <v>6</v>
      </c>
      <c r="I2721" s="40">
        <v>0</v>
      </c>
      <c r="L2721" s="40" t="str">
        <f>IF(LEFT(C2721,1)="[",MID(C2721,2,SEARCH("]",C2721)-2),IF(LEFT(C2721,1)="""",MID(C2721,2,SEARCH("""",C2721,2)-2),C2721))</f>
        <v>onix 2012 1.4</v>
      </c>
      <c r="M2721">
        <f>WEEKNUM(A2721,2)</f>
        <v>38</v>
      </c>
    </row>
    <row r="2722" spans="1:13" x14ac:dyDescent="0.25">
      <c r="A2722" s="1">
        <v>41514</v>
      </c>
      <c r="B2722" s="40" t="s">
        <v>9</v>
      </c>
      <c r="C2722" s="40" t="s">
        <v>236</v>
      </c>
      <c r="D2722" s="40" t="s">
        <v>108</v>
      </c>
      <c r="E2722" s="40" t="s">
        <v>10</v>
      </c>
      <c r="F2722" s="40">
        <v>0.48</v>
      </c>
      <c r="G2722" s="40">
        <v>0</v>
      </c>
      <c r="H2722" s="40">
        <v>8</v>
      </c>
      <c r="I2722" s="40">
        <v>0</v>
      </c>
      <c r="L2722" s="40" t="str">
        <f>IF(LEFT(C2722,1)="[",MID(C2722,2,SEARCH("]",C2722)-2),IF(LEFT(C2722,1)="""",MID(C2722,2,SEARCH("""",C2722,2)-2),C2722))</f>
        <v>onix 2012 1.4</v>
      </c>
      <c r="M2722">
        <f>WEEKNUM(A2722,2)</f>
        <v>35</v>
      </c>
    </row>
    <row r="2723" spans="1:13" x14ac:dyDescent="0.25">
      <c r="A2723" s="1">
        <v>41517</v>
      </c>
      <c r="B2723" s="40" t="s">
        <v>9</v>
      </c>
      <c r="C2723" s="40" t="s">
        <v>236</v>
      </c>
      <c r="D2723" s="40" t="s">
        <v>108</v>
      </c>
      <c r="E2723" s="40" t="s">
        <v>10</v>
      </c>
      <c r="F2723" s="40">
        <v>0.48</v>
      </c>
      <c r="G2723" s="40">
        <v>1</v>
      </c>
      <c r="H2723" s="40">
        <v>18</v>
      </c>
      <c r="I2723" s="40">
        <v>0.3</v>
      </c>
      <c r="L2723" s="40" t="str">
        <f>IF(LEFT(C2723,1)="[",MID(C2723,2,SEARCH("]",C2723)-2),IF(LEFT(C2723,1)="""",MID(C2723,2,SEARCH("""",C2723,2)-2),C2723))</f>
        <v>onix 2012 1.4</v>
      </c>
      <c r="M2723">
        <f>WEEKNUM(A2723,2)</f>
        <v>35</v>
      </c>
    </row>
    <row r="2724" spans="1:13" x14ac:dyDescent="0.25">
      <c r="A2724" s="1">
        <v>41521</v>
      </c>
      <c r="B2724" s="40" t="s">
        <v>9</v>
      </c>
      <c r="C2724" s="40" t="s">
        <v>236</v>
      </c>
      <c r="D2724" s="40" t="s">
        <v>108</v>
      </c>
      <c r="E2724" s="40" t="s">
        <v>10</v>
      </c>
      <c r="F2724" s="40">
        <v>0.48</v>
      </c>
      <c r="G2724" s="40">
        <v>0</v>
      </c>
      <c r="H2724" s="40">
        <v>11</v>
      </c>
      <c r="I2724" s="40">
        <v>0</v>
      </c>
      <c r="L2724" s="40" t="str">
        <f>IF(LEFT(C2724,1)="[",MID(C2724,2,SEARCH("]",C2724)-2),IF(LEFT(C2724,1)="""",MID(C2724,2,SEARCH("""",C2724,2)-2),C2724))</f>
        <v>onix 2012 1.4</v>
      </c>
      <c r="M2724">
        <f>WEEKNUM(A2724,2)</f>
        <v>36</v>
      </c>
    </row>
    <row r="2725" spans="1:13" x14ac:dyDescent="0.25">
      <c r="A2725" s="1">
        <v>41530</v>
      </c>
      <c r="B2725" s="40" t="s">
        <v>9</v>
      </c>
      <c r="C2725" s="40" t="s">
        <v>236</v>
      </c>
      <c r="D2725" s="40" t="s">
        <v>108</v>
      </c>
      <c r="E2725" s="40" t="s">
        <v>10</v>
      </c>
      <c r="F2725" s="40">
        <v>0.48</v>
      </c>
      <c r="G2725" s="40">
        <v>0</v>
      </c>
      <c r="H2725" s="40">
        <v>8</v>
      </c>
      <c r="I2725" s="40">
        <v>0</v>
      </c>
      <c r="L2725" s="40" t="str">
        <f>IF(LEFT(C2725,1)="[",MID(C2725,2,SEARCH("]",C2725)-2),IF(LEFT(C2725,1)="""",MID(C2725,2,SEARCH("""",C2725,2)-2),C2725))</f>
        <v>onix 2012 1.4</v>
      </c>
      <c r="M2725">
        <f>WEEKNUM(A2725,2)</f>
        <v>37</v>
      </c>
    </row>
    <row r="2726" spans="1:13" x14ac:dyDescent="0.25">
      <c r="A2726" s="1">
        <v>41539</v>
      </c>
      <c r="B2726" s="40" t="s">
        <v>9</v>
      </c>
      <c r="C2726" s="40" t="s">
        <v>236</v>
      </c>
      <c r="D2726" s="40" t="s">
        <v>108</v>
      </c>
      <c r="E2726" s="40" t="s">
        <v>10</v>
      </c>
      <c r="F2726" s="40">
        <v>0.48</v>
      </c>
      <c r="G2726" s="40">
        <v>1</v>
      </c>
      <c r="H2726" s="40">
        <v>24</v>
      </c>
      <c r="I2726" s="40">
        <v>0.11</v>
      </c>
      <c r="L2726" s="40" t="str">
        <f>IF(LEFT(C2726,1)="[",MID(C2726,2,SEARCH("]",C2726)-2),IF(LEFT(C2726,1)="""",MID(C2726,2,SEARCH("""",C2726,2)-2),C2726))</f>
        <v>onix 2012 1.4</v>
      </c>
      <c r="M2726">
        <f>WEEKNUM(A2726,2)</f>
        <v>38</v>
      </c>
    </row>
    <row r="2727" spans="1:13" x14ac:dyDescent="0.25">
      <c r="A2727" s="1">
        <v>41525</v>
      </c>
      <c r="B2727" s="40" t="s">
        <v>9</v>
      </c>
      <c r="C2727" s="40" t="s">
        <v>236</v>
      </c>
      <c r="D2727" s="40" t="s">
        <v>108</v>
      </c>
      <c r="E2727" s="40" t="s">
        <v>10</v>
      </c>
      <c r="F2727" s="40">
        <v>0.48</v>
      </c>
      <c r="G2727" s="40">
        <v>2</v>
      </c>
      <c r="H2727" s="40">
        <v>4</v>
      </c>
      <c r="I2727" s="40">
        <v>0.55000000000000004</v>
      </c>
      <c r="L2727" s="40" t="str">
        <f>IF(LEFT(C2727,1)="[",MID(C2727,2,SEARCH("]",C2727)-2),IF(LEFT(C2727,1)="""",MID(C2727,2,SEARCH("""",C2727,2)-2),C2727))</f>
        <v>onix 2012 1.4</v>
      </c>
      <c r="M2727">
        <f>WEEKNUM(A2727,2)</f>
        <v>36</v>
      </c>
    </row>
    <row r="2728" spans="1:13" x14ac:dyDescent="0.25">
      <c r="A2728" s="1">
        <v>41534</v>
      </c>
      <c r="B2728" s="40" t="s">
        <v>9</v>
      </c>
      <c r="C2728" s="40" t="s">
        <v>236</v>
      </c>
      <c r="D2728" s="40" t="s">
        <v>108</v>
      </c>
      <c r="E2728" s="40" t="s">
        <v>10</v>
      </c>
      <c r="F2728" s="40">
        <v>0.48</v>
      </c>
      <c r="G2728" s="40">
        <v>1</v>
      </c>
      <c r="H2728" s="40">
        <v>14</v>
      </c>
      <c r="I2728" s="40">
        <v>0.38</v>
      </c>
      <c r="L2728" s="40" t="str">
        <f>IF(LEFT(C2728,1)="[",MID(C2728,2,SEARCH("]",C2728)-2),IF(LEFT(C2728,1)="""",MID(C2728,2,SEARCH("""",C2728,2)-2),C2728))</f>
        <v>onix 2012 1.4</v>
      </c>
      <c r="M2728">
        <f>WEEKNUM(A2728,2)</f>
        <v>38</v>
      </c>
    </row>
    <row r="2729" spans="1:13" x14ac:dyDescent="0.25">
      <c r="A2729" s="1">
        <v>41537</v>
      </c>
      <c r="B2729" s="40" t="s">
        <v>9</v>
      </c>
      <c r="C2729" s="40" t="s">
        <v>236</v>
      </c>
      <c r="D2729" s="40" t="s">
        <v>108</v>
      </c>
      <c r="E2729" s="40" t="s">
        <v>10</v>
      </c>
      <c r="F2729" s="40">
        <v>0.48</v>
      </c>
      <c r="G2729" s="40">
        <v>0</v>
      </c>
      <c r="H2729" s="40">
        <v>14</v>
      </c>
      <c r="I2729" s="40">
        <v>0</v>
      </c>
      <c r="L2729" s="40" t="str">
        <f>IF(LEFT(C2729,1)="[",MID(C2729,2,SEARCH("]",C2729)-2),IF(LEFT(C2729,1)="""",MID(C2729,2,SEARCH("""",C2729,2)-2),C2729))</f>
        <v>onix 2012 1.4</v>
      </c>
      <c r="M2729">
        <f>WEEKNUM(A2729,2)</f>
        <v>38</v>
      </c>
    </row>
    <row r="2730" spans="1:13" x14ac:dyDescent="0.25">
      <c r="A2730" s="1">
        <v>41538</v>
      </c>
      <c r="B2730" s="40" t="s">
        <v>9</v>
      </c>
      <c r="C2730" s="40" t="s">
        <v>236</v>
      </c>
      <c r="D2730" s="40" t="s">
        <v>108</v>
      </c>
      <c r="E2730" s="40" t="s">
        <v>10</v>
      </c>
      <c r="F2730" s="40">
        <v>0.48</v>
      </c>
      <c r="G2730" s="40">
        <v>0</v>
      </c>
      <c r="H2730" s="40">
        <v>12</v>
      </c>
      <c r="I2730" s="40">
        <v>0</v>
      </c>
      <c r="L2730" s="40" t="str">
        <f>IF(LEFT(C2730,1)="[",MID(C2730,2,SEARCH("]",C2730)-2),IF(LEFT(C2730,1)="""",MID(C2730,2,SEARCH("""",C2730,2)-2),C2730))</f>
        <v>onix 2012 1.4</v>
      </c>
      <c r="M2730">
        <f>WEEKNUM(A2730,2)</f>
        <v>38</v>
      </c>
    </row>
    <row r="2731" spans="1:13" x14ac:dyDescent="0.25">
      <c r="A2731" s="1">
        <v>41519</v>
      </c>
      <c r="B2731" s="40" t="s">
        <v>9</v>
      </c>
      <c r="C2731" s="40" t="s">
        <v>236</v>
      </c>
      <c r="D2731" s="40" t="s">
        <v>108</v>
      </c>
      <c r="E2731" s="40" t="s">
        <v>10</v>
      </c>
      <c r="F2731" s="40">
        <v>0.48</v>
      </c>
      <c r="G2731" s="40">
        <v>0</v>
      </c>
      <c r="H2731" s="40">
        <v>6</v>
      </c>
      <c r="I2731" s="40">
        <v>0</v>
      </c>
      <c r="L2731" s="40" t="str">
        <f>IF(LEFT(C2731,1)="[",MID(C2731,2,SEARCH("]",C2731)-2),IF(LEFT(C2731,1)="""",MID(C2731,2,SEARCH("""",C2731,2)-2),C2731))</f>
        <v>onix 2012 1.4</v>
      </c>
      <c r="M2731">
        <f>WEEKNUM(A2731,2)</f>
        <v>36</v>
      </c>
    </row>
    <row r="2732" spans="1:13" x14ac:dyDescent="0.25">
      <c r="A2732" s="1">
        <v>41516</v>
      </c>
      <c r="B2732" s="40" t="s">
        <v>9</v>
      </c>
      <c r="C2732" s="40" t="s">
        <v>236</v>
      </c>
      <c r="D2732" s="40" t="s">
        <v>108</v>
      </c>
      <c r="E2732" s="40" t="s">
        <v>10</v>
      </c>
      <c r="F2732" s="40">
        <v>0.48</v>
      </c>
      <c r="G2732" s="40">
        <v>0</v>
      </c>
      <c r="H2732" s="40">
        <v>9</v>
      </c>
      <c r="I2732" s="40">
        <v>0</v>
      </c>
      <c r="L2732" s="40" t="str">
        <f>IF(LEFT(C2732,1)="[",MID(C2732,2,SEARCH("]",C2732)-2),IF(LEFT(C2732,1)="""",MID(C2732,2,SEARCH("""",C2732,2)-2),C2732))</f>
        <v>onix 2012 1.4</v>
      </c>
      <c r="M2732">
        <f>WEEKNUM(A2732,2)</f>
        <v>35</v>
      </c>
    </row>
    <row r="2733" spans="1:13" x14ac:dyDescent="0.25">
      <c r="A2733" s="1">
        <v>41543</v>
      </c>
      <c r="B2733" s="40" t="s">
        <v>9</v>
      </c>
      <c r="C2733" s="40" t="s">
        <v>236</v>
      </c>
      <c r="D2733" s="40" t="s">
        <v>108</v>
      </c>
      <c r="E2733" s="40" t="s">
        <v>10</v>
      </c>
      <c r="F2733" s="40">
        <v>0.48</v>
      </c>
      <c r="G2733" s="40">
        <v>2</v>
      </c>
      <c r="H2733" s="40">
        <v>12</v>
      </c>
      <c r="I2733" s="40">
        <v>0.41</v>
      </c>
      <c r="L2733" s="40" t="str">
        <f>IF(LEFT(C2733,1)="[",MID(C2733,2,SEARCH("]",C2733)-2),IF(LEFT(C2733,1)="""",MID(C2733,2,SEARCH("""",C2733,2)-2),C2733))</f>
        <v>onix 2012 1.4</v>
      </c>
      <c r="M2733">
        <f>WEEKNUM(A2733,2)</f>
        <v>39</v>
      </c>
    </row>
    <row r="2734" spans="1:13" x14ac:dyDescent="0.25">
      <c r="A2734" s="1">
        <v>41524</v>
      </c>
      <c r="B2734" s="40" t="s">
        <v>9</v>
      </c>
      <c r="C2734" s="40" t="s">
        <v>236</v>
      </c>
      <c r="D2734" s="40" t="s">
        <v>108</v>
      </c>
      <c r="E2734" s="40" t="s">
        <v>10</v>
      </c>
      <c r="F2734" s="40">
        <v>0.48</v>
      </c>
      <c r="G2734" s="40">
        <v>2</v>
      </c>
      <c r="H2734" s="40">
        <v>28</v>
      </c>
      <c r="I2734" s="40">
        <v>0.63</v>
      </c>
      <c r="L2734" s="40" t="str">
        <f>IF(LEFT(C2734,1)="[",MID(C2734,2,SEARCH("]",C2734)-2),IF(LEFT(C2734,1)="""",MID(C2734,2,SEARCH("""",C2734,2)-2),C2734))</f>
        <v>onix 2012 1.4</v>
      </c>
      <c r="M2734">
        <f>WEEKNUM(A2734,2)</f>
        <v>36</v>
      </c>
    </row>
    <row r="2735" spans="1:13" x14ac:dyDescent="0.25">
      <c r="A2735" s="1">
        <v>41519</v>
      </c>
      <c r="B2735" s="40" t="s">
        <v>9</v>
      </c>
      <c r="C2735" s="40" t="s">
        <v>196</v>
      </c>
      <c r="D2735" s="40" t="s">
        <v>94</v>
      </c>
      <c r="E2735" s="40" t="s">
        <v>10</v>
      </c>
      <c r="F2735" s="40">
        <v>0.53</v>
      </c>
      <c r="G2735" s="40">
        <v>19</v>
      </c>
      <c r="H2735" s="40">
        <v>81</v>
      </c>
      <c r="I2735" s="40">
        <v>3.65</v>
      </c>
      <c r="L2735" s="40" t="str">
        <f>IF(LEFT(C2735,1)="[",MID(C2735,2,SEARCH("]",C2735)-2),IF(LEFT(C2735,1)="""",MID(C2735,2,SEARCH("""",C2735,2)-2),C2735))</f>
        <v>onix 2012 chevrolet</v>
      </c>
      <c r="M2735">
        <f>WEEKNUM(A2735,2)</f>
        <v>36</v>
      </c>
    </row>
    <row r="2736" spans="1:13" x14ac:dyDescent="0.25">
      <c r="A2736" s="1">
        <v>41515</v>
      </c>
      <c r="B2736" s="40" t="s">
        <v>9</v>
      </c>
      <c r="C2736" s="40" t="s">
        <v>196</v>
      </c>
      <c r="D2736" s="40" t="s">
        <v>94</v>
      </c>
      <c r="E2736" s="40" t="s">
        <v>10</v>
      </c>
      <c r="F2736" s="40">
        <v>0.53</v>
      </c>
      <c r="G2736" s="40">
        <v>26</v>
      </c>
      <c r="H2736" s="40">
        <v>91</v>
      </c>
      <c r="I2736" s="40">
        <v>7.41</v>
      </c>
      <c r="L2736" s="40" t="str">
        <f>IF(LEFT(C2736,1)="[",MID(C2736,2,SEARCH("]",C2736)-2),IF(LEFT(C2736,1)="""",MID(C2736,2,SEARCH("""",C2736,2)-2),C2736))</f>
        <v>onix 2012 chevrolet</v>
      </c>
      <c r="M2736">
        <f>WEEKNUM(A2736,2)</f>
        <v>35</v>
      </c>
    </row>
    <row r="2737" spans="1:13" x14ac:dyDescent="0.25">
      <c r="A2737" s="1">
        <v>41516</v>
      </c>
      <c r="B2737" s="40" t="s">
        <v>9</v>
      </c>
      <c r="C2737" s="40" t="s">
        <v>196</v>
      </c>
      <c r="D2737" s="40" t="s">
        <v>94</v>
      </c>
      <c r="E2737" s="40" t="s">
        <v>10</v>
      </c>
      <c r="F2737" s="40">
        <v>0.53</v>
      </c>
      <c r="G2737" s="40">
        <v>12</v>
      </c>
      <c r="H2737" s="40">
        <v>79</v>
      </c>
      <c r="I2737" s="40">
        <v>4.1900000000000004</v>
      </c>
      <c r="L2737" s="40" t="str">
        <f>IF(LEFT(C2737,1)="[",MID(C2737,2,SEARCH("]",C2737)-2),IF(LEFT(C2737,1)="""",MID(C2737,2,SEARCH("""",C2737,2)-2),C2737))</f>
        <v>onix 2012 chevrolet</v>
      </c>
      <c r="M2737">
        <f>WEEKNUM(A2737,2)</f>
        <v>35</v>
      </c>
    </row>
    <row r="2738" spans="1:13" x14ac:dyDescent="0.25">
      <c r="A2738" s="1">
        <v>41540</v>
      </c>
      <c r="B2738" s="40" t="s">
        <v>9</v>
      </c>
      <c r="C2738" s="40" t="s">
        <v>196</v>
      </c>
      <c r="D2738" s="40" t="s">
        <v>94</v>
      </c>
      <c r="E2738" s="40" t="s">
        <v>10</v>
      </c>
      <c r="F2738" s="40">
        <v>0.53</v>
      </c>
      <c r="G2738" s="40">
        <v>13</v>
      </c>
      <c r="H2738" s="40">
        <v>43</v>
      </c>
      <c r="I2738" s="40">
        <v>4.46</v>
      </c>
      <c r="L2738" s="40" t="str">
        <f>IF(LEFT(C2738,1)="[",MID(C2738,2,SEARCH("]",C2738)-2),IF(LEFT(C2738,1)="""",MID(C2738,2,SEARCH("""",C2738,2)-2),C2738))</f>
        <v>onix 2012 chevrolet</v>
      </c>
      <c r="M2738">
        <f>WEEKNUM(A2738,2)</f>
        <v>39</v>
      </c>
    </row>
    <row r="2739" spans="1:13" x14ac:dyDescent="0.25">
      <c r="A2739" s="1">
        <v>41534</v>
      </c>
      <c r="B2739" s="40" t="s">
        <v>9</v>
      </c>
      <c r="C2739" s="40" t="s">
        <v>196</v>
      </c>
      <c r="D2739" s="40" t="s">
        <v>94</v>
      </c>
      <c r="E2739" s="40" t="s">
        <v>10</v>
      </c>
      <c r="F2739" s="40">
        <v>0.53</v>
      </c>
      <c r="G2739" s="40">
        <v>18</v>
      </c>
      <c r="H2739" s="40">
        <v>97</v>
      </c>
      <c r="I2739" s="40">
        <v>7.16</v>
      </c>
      <c r="L2739" s="40" t="str">
        <f>IF(LEFT(C2739,1)="[",MID(C2739,2,SEARCH("]",C2739)-2),IF(LEFT(C2739,1)="""",MID(C2739,2,SEARCH("""",C2739,2)-2),C2739))</f>
        <v>onix 2012 chevrolet</v>
      </c>
      <c r="M2739">
        <f>WEEKNUM(A2739,2)</f>
        <v>38</v>
      </c>
    </row>
    <row r="2740" spans="1:13" x14ac:dyDescent="0.25">
      <c r="A2740" s="1">
        <v>41528</v>
      </c>
      <c r="B2740" s="40" t="s">
        <v>9</v>
      </c>
      <c r="C2740" s="40" t="s">
        <v>196</v>
      </c>
      <c r="D2740" s="40" t="s">
        <v>94</v>
      </c>
      <c r="E2740" s="40" t="s">
        <v>10</v>
      </c>
      <c r="F2740" s="40">
        <v>0.53</v>
      </c>
      <c r="G2740" s="40">
        <v>11</v>
      </c>
      <c r="H2740" s="40">
        <v>60</v>
      </c>
      <c r="I2740" s="40">
        <v>2.42</v>
      </c>
      <c r="L2740" s="40" t="str">
        <f>IF(LEFT(C2740,1)="[",MID(C2740,2,SEARCH("]",C2740)-2),IF(LEFT(C2740,1)="""",MID(C2740,2,SEARCH("""",C2740,2)-2),C2740))</f>
        <v>onix 2012 chevrolet</v>
      </c>
      <c r="M2740">
        <f>WEEKNUM(A2740,2)</f>
        <v>37</v>
      </c>
    </row>
    <row r="2741" spans="1:13" x14ac:dyDescent="0.25">
      <c r="A2741" s="1">
        <v>41529</v>
      </c>
      <c r="B2741" s="40" t="s">
        <v>9</v>
      </c>
      <c r="C2741" s="40" t="s">
        <v>196</v>
      </c>
      <c r="D2741" s="40" t="s">
        <v>94</v>
      </c>
      <c r="E2741" s="40" t="s">
        <v>10</v>
      </c>
      <c r="F2741" s="40">
        <v>0.53</v>
      </c>
      <c r="G2741" s="40">
        <v>19</v>
      </c>
      <c r="H2741" s="40">
        <v>92</v>
      </c>
      <c r="I2741" s="40">
        <v>3.75</v>
      </c>
      <c r="L2741" s="40" t="str">
        <f>IF(LEFT(C2741,1)="[",MID(C2741,2,SEARCH("]",C2741)-2),IF(LEFT(C2741,1)="""",MID(C2741,2,SEARCH("""",C2741,2)-2),C2741))</f>
        <v>onix 2012 chevrolet</v>
      </c>
      <c r="M2741">
        <f>WEEKNUM(A2741,2)</f>
        <v>37</v>
      </c>
    </row>
    <row r="2742" spans="1:13" x14ac:dyDescent="0.25">
      <c r="A2742" s="1">
        <v>41514</v>
      </c>
      <c r="B2742" s="40" t="s">
        <v>9</v>
      </c>
      <c r="C2742" s="40" t="s">
        <v>196</v>
      </c>
      <c r="D2742" s="40" t="s">
        <v>94</v>
      </c>
      <c r="E2742" s="40" t="s">
        <v>10</v>
      </c>
      <c r="F2742" s="40">
        <v>0.53</v>
      </c>
      <c r="G2742" s="40">
        <v>13</v>
      </c>
      <c r="H2742" s="40">
        <v>59</v>
      </c>
      <c r="I2742" s="40">
        <v>3.57</v>
      </c>
      <c r="L2742" s="40" t="str">
        <f>IF(LEFT(C2742,1)="[",MID(C2742,2,SEARCH("]",C2742)-2),IF(LEFT(C2742,1)="""",MID(C2742,2,SEARCH("""",C2742,2)-2),C2742))</f>
        <v>onix 2012 chevrolet</v>
      </c>
      <c r="M2742">
        <f>WEEKNUM(A2742,2)</f>
        <v>35</v>
      </c>
    </row>
    <row r="2743" spans="1:13" x14ac:dyDescent="0.25">
      <c r="A2743" s="1">
        <v>41530</v>
      </c>
      <c r="B2743" s="40" t="s">
        <v>9</v>
      </c>
      <c r="C2743" s="40" t="s">
        <v>196</v>
      </c>
      <c r="D2743" s="40" t="s">
        <v>94</v>
      </c>
      <c r="E2743" s="40" t="s">
        <v>10</v>
      </c>
      <c r="F2743" s="40">
        <v>0.53</v>
      </c>
      <c r="G2743" s="40">
        <v>17</v>
      </c>
      <c r="H2743" s="40">
        <v>107</v>
      </c>
      <c r="I2743" s="40">
        <v>3.15</v>
      </c>
      <c r="L2743" s="40" t="str">
        <f>IF(LEFT(C2743,1)="[",MID(C2743,2,SEARCH("]",C2743)-2),IF(LEFT(C2743,1)="""",MID(C2743,2,SEARCH("""",C2743,2)-2),C2743))</f>
        <v>onix 2012 chevrolet</v>
      </c>
      <c r="M2743">
        <f>WEEKNUM(A2743,2)</f>
        <v>37</v>
      </c>
    </row>
    <row r="2744" spans="1:13" x14ac:dyDescent="0.25">
      <c r="A2744" s="1">
        <v>41545</v>
      </c>
      <c r="B2744" s="40" t="s">
        <v>9</v>
      </c>
      <c r="C2744" s="40" t="s">
        <v>196</v>
      </c>
      <c r="D2744" s="40" t="s">
        <v>94</v>
      </c>
      <c r="E2744" s="40" t="s">
        <v>10</v>
      </c>
      <c r="F2744" s="40">
        <v>0.53</v>
      </c>
      <c r="G2744" s="40">
        <v>12</v>
      </c>
      <c r="H2744" s="40">
        <v>33</v>
      </c>
      <c r="I2744" s="40">
        <v>3.84</v>
      </c>
      <c r="L2744" s="40" t="str">
        <f>IF(LEFT(C2744,1)="[",MID(C2744,2,SEARCH("]",C2744)-2),IF(LEFT(C2744,1)="""",MID(C2744,2,SEARCH("""",C2744,2)-2),C2744))</f>
        <v>onix 2012 chevrolet</v>
      </c>
      <c r="M2744">
        <f>WEEKNUM(A2744,2)</f>
        <v>39</v>
      </c>
    </row>
    <row r="2745" spans="1:13" x14ac:dyDescent="0.25">
      <c r="A2745" s="1">
        <v>41522</v>
      </c>
      <c r="B2745" s="40" t="s">
        <v>9</v>
      </c>
      <c r="C2745" s="40" t="s">
        <v>196</v>
      </c>
      <c r="D2745" s="40" t="s">
        <v>94</v>
      </c>
      <c r="E2745" s="40" t="s">
        <v>10</v>
      </c>
      <c r="F2745" s="40">
        <v>0.53</v>
      </c>
      <c r="G2745" s="40">
        <v>17</v>
      </c>
      <c r="H2745" s="40">
        <v>50</v>
      </c>
      <c r="I2745" s="40">
        <v>2.83</v>
      </c>
      <c r="L2745" s="40" t="str">
        <f>IF(LEFT(C2745,1)="[",MID(C2745,2,SEARCH("]",C2745)-2),IF(LEFT(C2745,1)="""",MID(C2745,2,SEARCH("""",C2745,2)-2),C2745))</f>
        <v>onix 2012 chevrolet</v>
      </c>
      <c r="M2745">
        <f>WEEKNUM(A2745,2)</f>
        <v>36</v>
      </c>
    </row>
    <row r="2746" spans="1:13" x14ac:dyDescent="0.25">
      <c r="A2746" s="1">
        <v>41543</v>
      </c>
      <c r="B2746" s="40" t="s">
        <v>9</v>
      </c>
      <c r="C2746" s="40" t="s">
        <v>196</v>
      </c>
      <c r="D2746" s="40" t="s">
        <v>94</v>
      </c>
      <c r="E2746" s="40" t="s">
        <v>10</v>
      </c>
      <c r="F2746" s="40">
        <v>0.53</v>
      </c>
      <c r="G2746" s="40">
        <v>4</v>
      </c>
      <c r="H2746" s="40">
        <v>31</v>
      </c>
      <c r="I2746" s="40">
        <v>1.53</v>
      </c>
      <c r="L2746" s="40" t="str">
        <f>IF(LEFT(C2746,1)="[",MID(C2746,2,SEARCH("]",C2746)-2),IF(LEFT(C2746,1)="""",MID(C2746,2,SEARCH("""",C2746,2)-2),C2746))</f>
        <v>onix 2012 chevrolet</v>
      </c>
      <c r="M2746">
        <f>WEEKNUM(A2746,2)</f>
        <v>39</v>
      </c>
    </row>
    <row r="2747" spans="1:13" x14ac:dyDescent="0.25">
      <c r="A2747" s="1">
        <v>41536</v>
      </c>
      <c r="B2747" s="40" t="s">
        <v>9</v>
      </c>
      <c r="C2747" s="40" t="s">
        <v>196</v>
      </c>
      <c r="D2747" s="40" t="s">
        <v>94</v>
      </c>
      <c r="E2747" s="40" t="s">
        <v>10</v>
      </c>
      <c r="F2747" s="40">
        <v>0.53</v>
      </c>
      <c r="G2747" s="40">
        <v>15</v>
      </c>
      <c r="H2747" s="40">
        <v>65</v>
      </c>
      <c r="I2747" s="40">
        <v>6.6</v>
      </c>
      <c r="L2747" s="40" t="str">
        <f>IF(LEFT(C2747,1)="[",MID(C2747,2,SEARCH("]",C2747)-2),IF(LEFT(C2747,1)="""",MID(C2747,2,SEARCH("""",C2747,2)-2),C2747))</f>
        <v>onix 2012 chevrolet</v>
      </c>
      <c r="M2747">
        <f>WEEKNUM(A2747,2)</f>
        <v>38</v>
      </c>
    </row>
    <row r="2748" spans="1:13" x14ac:dyDescent="0.25">
      <c r="A2748" s="1">
        <v>41526</v>
      </c>
      <c r="B2748" s="40" t="s">
        <v>9</v>
      </c>
      <c r="C2748" s="40" t="s">
        <v>196</v>
      </c>
      <c r="D2748" s="40" t="s">
        <v>94</v>
      </c>
      <c r="E2748" s="40" t="s">
        <v>10</v>
      </c>
      <c r="F2748" s="40">
        <v>0.53</v>
      </c>
      <c r="G2748" s="40">
        <v>15</v>
      </c>
      <c r="H2748" s="40">
        <v>57</v>
      </c>
      <c r="I2748" s="40">
        <v>3.25</v>
      </c>
      <c r="L2748" s="40" t="str">
        <f>IF(LEFT(C2748,1)="[",MID(C2748,2,SEARCH("]",C2748)-2),IF(LEFT(C2748,1)="""",MID(C2748,2,SEARCH("""",C2748,2)-2),C2748))</f>
        <v>onix 2012 chevrolet</v>
      </c>
      <c r="M2748">
        <f>WEEKNUM(A2748,2)</f>
        <v>37</v>
      </c>
    </row>
    <row r="2749" spans="1:13" x14ac:dyDescent="0.25">
      <c r="A2749" s="1">
        <v>41538</v>
      </c>
      <c r="B2749" s="40" t="s">
        <v>9</v>
      </c>
      <c r="C2749" s="40" t="s">
        <v>196</v>
      </c>
      <c r="D2749" s="40" t="s">
        <v>94</v>
      </c>
      <c r="E2749" s="40" t="s">
        <v>10</v>
      </c>
      <c r="F2749" s="40">
        <v>0.53</v>
      </c>
      <c r="G2749" s="40">
        <v>5</v>
      </c>
      <c r="H2749" s="40">
        <v>30</v>
      </c>
      <c r="I2749" s="40">
        <v>1.48</v>
      </c>
      <c r="L2749" s="40" t="str">
        <f>IF(LEFT(C2749,1)="[",MID(C2749,2,SEARCH("]",C2749)-2),IF(LEFT(C2749,1)="""",MID(C2749,2,SEARCH("""",C2749,2)-2),C2749))</f>
        <v>onix 2012 chevrolet</v>
      </c>
      <c r="M2749">
        <f>WEEKNUM(A2749,2)</f>
        <v>38</v>
      </c>
    </row>
    <row r="2750" spans="1:13" x14ac:dyDescent="0.25">
      <c r="A2750" s="1">
        <v>41546</v>
      </c>
      <c r="B2750" s="40" t="s">
        <v>9</v>
      </c>
      <c r="C2750" s="40" t="s">
        <v>196</v>
      </c>
      <c r="D2750" s="40" t="s">
        <v>94</v>
      </c>
      <c r="E2750" s="40" t="s">
        <v>10</v>
      </c>
      <c r="F2750" s="40">
        <v>0.53</v>
      </c>
      <c r="G2750" s="40">
        <v>10</v>
      </c>
      <c r="H2750" s="40">
        <v>38</v>
      </c>
      <c r="I2750" s="40">
        <v>3.08</v>
      </c>
      <c r="L2750" s="40" t="str">
        <f>IF(LEFT(C2750,1)="[",MID(C2750,2,SEARCH("]",C2750)-2),IF(LEFT(C2750,1)="""",MID(C2750,2,SEARCH("""",C2750,2)-2),C2750))</f>
        <v>onix 2012 chevrolet</v>
      </c>
      <c r="M2750">
        <f>WEEKNUM(A2750,2)</f>
        <v>39</v>
      </c>
    </row>
    <row r="2751" spans="1:13" x14ac:dyDescent="0.25">
      <c r="A2751" s="1">
        <v>41541</v>
      </c>
      <c r="B2751" s="40" t="s">
        <v>9</v>
      </c>
      <c r="C2751" s="40" t="s">
        <v>196</v>
      </c>
      <c r="D2751" s="40" t="s">
        <v>94</v>
      </c>
      <c r="E2751" s="40" t="s">
        <v>10</v>
      </c>
      <c r="F2751" s="40">
        <v>0.53</v>
      </c>
      <c r="G2751" s="40">
        <v>10</v>
      </c>
      <c r="H2751" s="40">
        <v>48</v>
      </c>
      <c r="I2751" s="40">
        <v>3.3</v>
      </c>
      <c r="L2751" s="40" t="str">
        <f>IF(LEFT(C2751,1)="[",MID(C2751,2,SEARCH("]",C2751)-2),IF(LEFT(C2751,1)="""",MID(C2751,2,SEARCH("""",C2751,2)-2),C2751))</f>
        <v>onix 2012 chevrolet</v>
      </c>
      <c r="M2751">
        <f>WEEKNUM(A2751,2)</f>
        <v>39</v>
      </c>
    </row>
    <row r="2752" spans="1:13" x14ac:dyDescent="0.25">
      <c r="A2752" s="1">
        <v>41531</v>
      </c>
      <c r="B2752" s="40" t="s">
        <v>9</v>
      </c>
      <c r="C2752" s="40" t="s">
        <v>196</v>
      </c>
      <c r="D2752" s="40" t="s">
        <v>94</v>
      </c>
      <c r="E2752" s="40" t="s">
        <v>10</v>
      </c>
      <c r="F2752" s="40">
        <v>0.53</v>
      </c>
      <c r="G2752" s="40">
        <v>14</v>
      </c>
      <c r="H2752" s="40">
        <v>71</v>
      </c>
      <c r="I2752" s="40">
        <v>3.7</v>
      </c>
      <c r="L2752" s="40" t="str">
        <f>IF(LEFT(C2752,1)="[",MID(C2752,2,SEARCH("]",C2752)-2),IF(LEFT(C2752,1)="""",MID(C2752,2,SEARCH("""",C2752,2)-2),C2752))</f>
        <v>onix 2012 chevrolet</v>
      </c>
      <c r="M2752">
        <f>WEEKNUM(A2752,2)</f>
        <v>37</v>
      </c>
    </row>
    <row r="2753" spans="1:13" x14ac:dyDescent="0.25">
      <c r="A2753" s="1">
        <v>41523</v>
      </c>
      <c r="B2753" s="40" t="s">
        <v>9</v>
      </c>
      <c r="C2753" s="40" t="s">
        <v>196</v>
      </c>
      <c r="D2753" s="40" t="s">
        <v>94</v>
      </c>
      <c r="E2753" s="40" t="s">
        <v>10</v>
      </c>
      <c r="F2753" s="40">
        <v>0.53</v>
      </c>
      <c r="G2753" s="40">
        <v>13</v>
      </c>
      <c r="H2753" s="40">
        <v>58</v>
      </c>
      <c r="I2753" s="40">
        <v>2.39</v>
      </c>
      <c r="L2753" s="40" t="str">
        <f>IF(LEFT(C2753,1)="[",MID(C2753,2,SEARCH("]",C2753)-2),IF(LEFT(C2753,1)="""",MID(C2753,2,SEARCH("""",C2753,2)-2),C2753))</f>
        <v>onix 2012 chevrolet</v>
      </c>
      <c r="M2753">
        <f>WEEKNUM(A2753,2)</f>
        <v>36</v>
      </c>
    </row>
    <row r="2754" spans="1:13" x14ac:dyDescent="0.25">
      <c r="A2754" s="1">
        <v>41518</v>
      </c>
      <c r="B2754" s="40" t="s">
        <v>9</v>
      </c>
      <c r="C2754" s="40" t="s">
        <v>196</v>
      </c>
      <c r="D2754" s="40" t="s">
        <v>94</v>
      </c>
      <c r="E2754" s="40" t="s">
        <v>10</v>
      </c>
      <c r="F2754" s="40">
        <v>0.53</v>
      </c>
      <c r="G2754" s="40">
        <v>18</v>
      </c>
      <c r="H2754" s="40">
        <v>76</v>
      </c>
      <c r="I2754" s="40">
        <v>5.64</v>
      </c>
      <c r="L2754" s="40" t="str">
        <f>IF(LEFT(C2754,1)="[",MID(C2754,2,SEARCH("]",C2754)-2),IF(LEFT(C2754,1)="""",MID(C2754,2,SEARCH("""",C2754,2)-2),C2754))</f>
        <v>onix 2012 chevrolet</v>
      </c>
      <c r="M2754">
        <f>WEEKNUM(A2754,2)</f>
        <v>35</v>
      </c>
    </row>
    <row r="2755" spans="1:13" x14ac:dyDescent="0.25">
      <c r="A2755" s="1">
        <v>41539</v>
      </c>
      <c r="B2755" s="40" t="s">
        <v>9</v>
      </c>
      <c r="C2755" s="40" t="s">
        <v>196</v>
      </c>
      <c r="D2755" s="40" t="s">
        <v>94</v>
      </c>
      <c r="E2755" s="40" t="s">
        <v>10</v>
      </c>
      <c r="F2755" s="40">
        <v>0.53</v>
      </c>
      <c r="G2755" s="40">
        <v>17</v>
      </c>
      <c r="H2755" s="40">
        <v>34</v>
      </c>
      <c r="I2755" s="40">
        <v>6.98</v>
      </c>
      <c r="L2755" s="40" t="str">
        <f>IF(LEFT(C2755,1)="[",MID(C2755,2,SEARCH("]",C2755)-2),IF(LEFT(C2755,1)="""",MID(C2755,2,SEARCH("""",C2755,2)-2),C2755))</f>
        <v>onix 2012 chevrolet</v>
      </c>
      <c r="M2755">
        <f>WEEKNUM(A2755,2)</f>
        <v>38</v>
      </c>
    </row>
    <row r="2756" spans="1:13" x14ac:dyDescent="0.25">
      <c r="A2756" s="1">
        <v>41517</v>
      </c>
      <c r="B2756" s="40" t="s">
        <v>9</v>
      </c>
      <c r="C2756" s="40" t="s">
        <v>196</v>
      </c>
      <c r="D2756" s="40" t="s">
        <v>94</v>
      </c>
      <c r="E2756" s="40" t="s">
        <v>10</v>
      </c>
      <c r="F2756" s="40">
        <v>0.53</v>
      </c>
      <c r="G2756" s="40">
        <v>14</v>
      </c>
      <c r="H2756" s="40">
        <v>64</v>
      </c>
      <c r="I2756" s="40">
        <v>4.8499999999999996</v>
      </c>
      <c r="L2756" s="40" t="str">
        <f>IF(LEFT(C2756,1)="[",MID(C2756,2,SEARCH("]",C2756)-2),IF(LEFT(C2756,1)="""",MID(C2756,2,SEARCH("""",C2756,2)-2),C2756))</f>
        <v>onix 2012 chevrolet</v>
      </c>
      <c r="M2756">
        <f>WEEKNUM(A2756,2)</f>
        <v>35</v>
      </c>
    </row>
    <row r="2757" spans="1:13" x14ac:dyDescent="0.25">
      <c r="A2757" s="1">
        <v>41520</v>
      </c>
      <c r="B2757" s="40" t="s">
        <v>9</v>
      </c>
      <c r="C2757" s="40" t="s">
        <v>196</v>
      </c>
      <c r="D2757" s="40" t="s">
        <v>94</v>
      </c>
      <c r="E2757" s="40" t="s">
        <v>10</v>
      </c>
      <c r="F2757" s="40">
        <v>0.53</v>
      </c>
      <c r="G2757" s="40">
        <v>12</v>
      </c>
      <c r="H2757" s="40">
        <v>76</v>
      </c>
      <c r="I2757" s="40">
        <v>2.23</v>
      </c>
      <c r="L2757" s="40" t="str">
        <f>IF(LEFT(C2757,1)="[",MID(C2757,2,SEARCH("]",C2757)-2),IF(LEFT(C2757,1)="""",MID(C2757,2,SEARCH("""",C2757,2)-2),C2757))</f>
        <v>onix 2012 chevrolet</v>
      </c>
      <c r="M2757">
        <f>WEEKNUM(A2757,2)</f>
        <v>36</v>
      </c>
    </row>
    <row r="2758" spans="1:13" x14ac:dyDescent="0.25">
      <c r="A2758" s="1">
        <v>41524</v>
      </c>
      <c r="B2758" s="40" t="s">
        <v>9</v>
      </c>
      <c r="C2758" s="40" t="s">
        <v>196</v>
      </c>
      <c r="D2758" s="40" t="s">
        <v>94</v>
      </c>
      <c r="E2758" s="40" t="s">
        <v>10</v>
      </c>
      <c r="F2758" s="40">
        <v>0.53</v>
      </c>
      <c r="G2758" s="40">
        <v>14</v>
      </c>
      <c r="H2758" s="40">
        <v>62</v>
      </c>
      <c r="I2758" s="40">
        <v>2.58</v>
      </c>
      <c r="L2758" s="40" t="str">
        <f>IF(LEFT(C2758,1)="[",MID(C2758,2,SEARCH("]",C2758)-2),IF(LEFT(C2758,1)="""",MID(C2758,2,SEARCH("""",C2758,2)-2),C2758))</f>
        <v>onix 2012 chevrolet</v>
      </c>
      <c r="M2758">
        <f>WEEKNUM(A2758,2)</f>
        <v>36</v>
      </c>
    </row>
    <row r="2759" spans="1:13" x14ac:dyDescent="0.25">
      <c r="A2759" s="1">
        <v>41533</v>
      </c>
      <c r="B2759" s="40" t="s">
        <v>9</v>
      </c>
      <c r="C2759" s="40" t="s">
        <v>196</v>
      </c>
      <c r="D2759" s="40" t="s">
        <v>94</v>
      </c>
      <c r="E2759" s="40" t="s">
        <v>10</v>
      </c>
      <c r="F2759" s="40">
        <v>0.53</v>
      </c>
      <c r="G2759" s="40">
        <v>17</v>
      </c>
      <c r="H2759" s="40">
        <v>96</v>
      </c>
      <c r="I2759" s="40">
        <v>2.5099999999999998</v>
      </c>
      <c r="L2759" s="40" t="str">
        <f>IF(LEFT(C2759,1)="[",MID(C2759,2,SEARCH("]",C2759)-2),IF(LEFT(C2759,1)="""",MID(C2759,2,SEARCH("""",C2759,2)-2),C2759))</f>
        <v>onix 2012 chevrolet</v>
      </c>
      <c r="M2759">
        <f>WEEKNUM(A2759,2)</f>
        <v>38</v>
      </c>
    </row>
    <row r="2760" spans="1:13" x14ac:dyDescent="0.25">
      <c r="A2760" s="1">
        <v>41527</v>
      </c>
      <c r="B2760" s="40" t="s">
        <v>9</v>
      </c>
      <c r="C2760" s="40" t="s">
        <v>196</v>
      </c>
      <c r="D2760" s="40" t="s">
        <v>94</v>
      </c>
      <c r="E2760" s="40" t="s">
        <v>10</v>
      </c>
      <c r="F2760" s="40">
        <v>0.53</v>
      </c>
      <c r="G2760" s="40">
        <v>17</v>
      </c>
      <c r="H2760" s="40">
        <v>72</v>
      </c>
      <c r="I2760" s="40">
        <v>3.79</v>
      </c>
      <c r="L2760" s="40" t="str">
        <f>IF(LEFT(C2760,1)="[",MID(C2760,2,SEARCH("]",C2760)-2),IF(LEFT(C2760,1)="""",MID(C2760,2,SEARCH("""",C2760,2)-2),C2760))</f>
        <v>onix 2012 chevrolet</v>
      </c>
      <c r="M2760">
        <f>WEEKNUM(A2760,2)</f>
        <v>37</v>
      </c>
    </row>
    <row r="2761" spans="1:13" x14ac:dyDescent="0.25">
      <c r="A2761" s="1">
        <v>41542</v>
      </c>
      <c r="B2761" s="40" t="s">
        <v>9</v>
      </c>
      <c r="C2761" s="40" t="s">
        <v>196</v>
      </c>
      <c r="D2761" s="40" t="s">
        <v>94</v>
      </c>
      <c r="E2761" s="40" t="s">
        <v>10</v>
      </c>
      <c r="F2761" s="40">
        <v>0.53</v>
      </c>
      <c r="G2761" s="40">
        <v>13</v>
      </c>
      <c r="H2761" s="40">
        <v>29</v>
      </c>
      <c r="I2761" s="40">
        <v>5.83</v>
      </c>
      <c r="L2761" s="40" t="str">
        <f>IF(LEFT(C2761,1)="[",MID(C2761,2,SEARCH("]",C2761)-2),IF(LEFT(C2761,1)="""",MID(C2761,2,SEARCH("""",C2761,2)-2),C2761))</f>
        <v>onix 2012 chevrolet</v>
      </c>
      <c r="M2761">
        <f>WEEKNUM(A2761,2)</f>
        <v>39</v>
      </c>
    </row>
    <row r="2762" spans="1:13" x14ac:dyDescent="0.25">
      <c r="A2762" s="1">
        <v>41525</v>
      </c>
      <c r="B2762" s="40" t="s">
        <v>9</v>
      </c>
      <c r="C2762" s="40" t="s">
        <v>196</v>
      </c>
      <c r="D2762" s="40" t="s">
        <v>94</v>
      </c>
      <c r="E2762" s="40" t="s">
        <v>10</v>
      </c>
      <c r="F2762" s="40">
        <v>0.53</v>
      </c>
      <c r="G2762" s="40">
        <v>12</v>
      </c>
      <c r="H2762" s="40">
        <v>69</v>
      </c>
      <c r="I2762" s="40">
        <v>2.2400000000000002</v>
      </c>
      <c r="L2762" s="40" t="str">
        <f>IF(LEFT(C2762,1)="[",MID(C2762,2,SEARCH("]",C2762)-2),IF(LEFT(C2762,1)="""",MID(C2762,2,SEARCH("""",C2762,2)-2),C2762))</f>
        <v>onix 2012 chevrolet</v>
      </c>
      <c r="M2762">
        <f>WEEKNUM(A2762,2)</f>
        <v>36</v>
      </c>
    </row>
    <row r="2763" spans="1:13" x14ac:dyDescent="0.25">
      <c r="A2763" s="1">
        <v>41544</v>
      </c>
      <c r="B2763" s="40" t="s">
        <v>9</v>
      </c>
      <c r="C2763" s="40" t="s">
        <v>196</v>
      </c>
      <c r="D2763" s="40" t="s">
        <v>94</v>
      </c>
      <c r="E2763" s="40" t="s">
        <v>10</v>
      </c>
      <c r="F2763" s="40">
        <v>0.53</v>
      </c>
      <c r="G2763" s="40">
        <v>16</v>
      </c>
      <c r="H2763" s="40">
        <v>44</v>
      </c>
      <c r="I2763" s="40">
        <v>6.31</v>
      </c>
      <c r="L2763" s="40" t="str">
        <f>IF(LEFT(C2763,1)="[",MID(C2763,2,SEARCH("]",C2763)-2),IF(LEFT(C2763,1)="""",MID(C2763,2,SEARCH("""",C2763,2)-2),C2763))</f>
        <v>onix 2012 chevrolet</v>
      </c>
      <c r="M2763">
        <f>WEEKNUM(A2763,2)</f>
        <v>39</v>
      </c>
    </row>
    <row r="2764" spans="1:13" x14ac:dyDescent="0.25">
      <c r="A2764" s="1">
        <v>41537</v>
      </c>
      <c r="B2764" s="40" t="s">
        <v>9</v>
      </c>
      <c r="C2764" s="40" t="s">
        <v>196</v>
      </c>
      <c r="D2764" s="40" t="s">
        <v>94</v>
      </c>
      <c r="E2764" s="40" t="s">
        <v>10</v>
      </c>
      <c r="F2764" s="40">
        <v>0.53</v>
      </c>
      <c r="G2764" s="40">
        <v>9</v>
      </c>
      <c r="H2764" s="40">
        <v>34</v>
      </c>
      <c r="I2764" s="40">
        <v>4</v>
      </c>
      <c r="L2764" s="40" t="str">
        <f>IF(LEFT(C2764,1)="[",MID(C2764,2,SEARCH("]",C2764)-2),IF(LEFT(C2764,1)="""",MID(C2764,2,SEARCH("""",C2764,2)-2),C2764))</f>
        <v>onix 2012 chevrolet</v>
      </c>
      <c r="M2764">
        <f>WEEKNUM(A2764,2)</f>
        <v>38</v>
      </c>
    </row>
    <row r="2765" spans="1:13" x14ac:dyDescent="0.25">
      <c r="A2765" s="1">
        <v>41521</v>
      </c>
      <c r="B2765" s="40" t="s">
        <v>9</v>
      </c>
      <c r="C2765" s="40" t="s">
        <v>196</v>
      </c>
      <c r="D2765" s="40" t="s">
        <v>94</v>
      </c>
      <c r="E2765" s="40" t="s">
        <v>10</v>
      </c>
      <c r="F2765" s="40">
        <v>0.53</v>
      </c>
      <c r="G2765" s="40">
        <v>19</v>
      </c>
      <c r="H2765" s="40">
        <v>91</v>
      </c>
      <c r="I2765" s="40">
        <v>3.06</v>
      </c>
      <c r="L2765" s="40" t="str">
        <f>IF(LEFT(C2765,1)="[",MID(C2765,2,SEARCH("]",C2765)-2),IF(LEFT(C2765,1)="""",MID(C2765,2,SEARCH("""",C2765,2)-2),C2765))</f>
        <v>onix 2012 chevrolet</v>
      </c>
      <c r="M2765">
        <f>WEEKNUM(A2765,2)</f>
        <v>36</v>
      </c>
    </row>
    <row r="2766" spans="1:13" x14ac:dyDescent="0.25">
      <c r="A2766" s="1">
        <v>41532</v>
      </c>
      <c r="B2766" s="40" t="s">
        <v>9</v>
      </c>
      <c r="C2766" s="40" t="s">
        <v>196</v>
      </c>
      <c r="D2766" s="40" t="s">
        <v>94</v>
      </c>
      <c r="E2766" s="40" t="s">
        <v>10</v>
      </c>
      <c r="F2766" s="40">
        <v>0.53</v>
      </c>
      <c r="G2766" s="40">
        <v>20</v>
      </c>
      <c r="H2766" s="40">
        <v>89</v>
      </c>
      <c r="I2766" s="40">
        <v>5.25</v>
      </c>
      <c r="L2766" s="40" t="str">
        <f>IF(LEFT(C2766,1)="[",MID(C2766,2,SEARCH("]",C2766)-2),IF(LEFT(C2766,1)="""",MID(C2766,2,SEARCH("""",C2766,2)-2),C2766))</f>
        <v>onix 2012 chevrolet</v>
      </c>
      <c r="M2766">
        <f>WEEKNUM(A2766,2)</f>
        <v>37</v>
      </c>
    </row>
    <row r="2767" spans="1:13" x14ac:dyDescent="0.25">
      <c r="A2767" s="1">
        <v>41535</v>
      </c>
      <c r="B2767" s="40" t="s">
        <v>9</v>
      </c>
      <c r="C2767" s="40" t="s">
        <v>196</v>
      </c>
      <c r="D2767" s="40" t="s">
        <v>94</v>
      </c>
      <c r="E2767" s="40" t="s">
        <v>10</v>
      </c>
      <c r="F2767" s="40">
        <v>0.53</v>
      </c>
      <c r="G2767" s="40">
        <v>21</v>
      </c>
      <c r="H2767" s="40">
        <v>81</v>
      </c>
      <c r="I2767" s="40">
        <v>7.79</v>
      </c>
      <c r="L2767" s="40" t="str">
        <f>IF(LEFT(C2767,1)="[",MID(C2767,2,SEARCH("]",C2767)-2),IF(LEFT(C2767,1)="""",MID(C2767,2,SEARCH("""",C2767,2)-2),C2767))</f>
        <v>onix 2012 chevrolet</v>
      </c>
      <c r="M2767">
        <f>WEEKNUM(A2767,2)</f>
        <v>38</v>
      </c>
    </row>
    <row r="2768" spans="1:13" x14ac:dyDescent="0.25">
      <c r="A2768" s="1">
        <v>41519</v>
      </c>
      <c r="B2768" s="40" t="s">
        <v>9</v>
      </c>
      <c r="C2768" s="40" t="s">
        <v>289</v>
      </c>
      <c r="D2768" s="40" t="s">
        <v>94</v>
      </c>
      <c r="E2768" s="40" t="s">
        <v>10</v>
      </c>
      <c r="F2768" s="40">
        <v>0.43</v>
      </c>
      <c r="G2768" s="40">
        <v>7</v>
      </c>
      <c r="H2768" s="40">
        <v>57</v>
      </c>
      <c r="I2768" s="40">
        <v>1.01</v>
      </c>
      <c r="L2768" s="40" t="str">
        <f>IF(LEFT(C2768,1)="[",MID(C2768,2,SEARCH("]",C2768)-2),IF(LEFT(C2768,1)="""",MID(C2768,2,SEARCH("""",C2768,2)-2),C2768))</f>
        <v>onix 2013</v>
      </c>
      <c r="M2768">
        <f>WEEKNUM(A2768,2)</f>
        <v>36</v>
      </c>
    </row>
    <row r="2769" spans="1:13" x14ac:dyDescent="0.25">
      <c r="A2769" s="1">
        <v>41540</v>
      </c>
      <c r="B2769" s="40" t="s">
        <v>9</v>
      </c>
      <c r="C2769" s="40" t="s">
        <v>289</v>
      </c>
      <c r="D2769" s="40" t="s">
        <v>94</v>
      </c>
      <c r="E2769" s="40" t="s">
        <v>10</v>
      </c>
      <c r="F2769" s="40">
        <v>0.43</v>
      </c>
      <c r="G2769" s="40">
        <v>1</v>
      </c>
      <c r="H2769" s="40">
        <v>20</v>
      </c>
      <c r="I2769" s="40">
        <v>0.04</v>
      </c>
      <c r="L2769" s="40" t="str">
        <f>IF(LEFT(C2769,1)="[",MID(C2769,2,SEARCH("]",C2769)-2),IF(LEFT(C2769,1)="""",MID(C2769,2,SEARCH("""",C2769,2)-2),C2769))</f>
        <v>onix 2013</v>
      </c>
      <c r="M2769">
        <f>WEEKNUM(A2769,2)</f>
        <v>39</v>
      </c>
    </row>
    <row r="2770" spans="1:13" x14ac:dyDescent="0.25">
      <c r="A2770" s="1">
        <v>41531</v>
      </c>
      <c r="B2770" s="40" t="s">
        <v>9</v>
      </c>
      <c r="C2770" s="40" t="s">
        <v>289</v>
      </c>
      <c r="D2770" s="40" t="s">
        <v>94</v>
      </c>
      <c r="E2770" s="40" t="s">
        <v>10</v>
      </c>
      <c r="F2770" s="40">
        <v>0.43</v>
      </c>
      <c r="G2770" s="40">
        <v>3</v>
      </c>
      <c r="H2770" s="40">
        <v>47</v>
      </c>
      <c r="I2770" s="40">
        <v>0.54</v>
      </c>
      <c r="L2770" s="40" t="str">
        <f>IF(LEFT(C2770,1)="[",MID(C2770,2,SEARCH("]",C2770)-2),IF(LEFT(C2770,1)="""",MID(C2770,2,SEARCH("""",C2770,2)-2),C2770))</f>
        <v>onix 2013</v>
      </c>
      <c r="M2770">
        <f>WEEKNUM(A2770,2)</f>
        <v>37</v>
      </c>
    </row>
    <row r="2771" spans="1:13" x14ac:dyDescent="0.25">
      <c r="A2771" s="1">
        <v>41518</v>
      </c>
      <c r="B2771" s="40" t="s">
        <v>9</v>
      </c>
      <c r="C2771" s="40" t="s">
        <v>289</v>
      </c>
      <c r="D2771" s="40" t="s">
        <v>94</v>
      </c>
      <c r="E2771" s="40" t="s">
        <v>10</v>
      </c>
      <c r="F2771" s="40">
        <v>0.43</v>
      </c>
      <c r="G2771" s="40">
        <v>2</v>
      </c>
      <c r="H2771" s="40">
        <v>34</v>
      </c>
      <c r="I2771" s="40">
        <v>0.71</v>
      </c>
      <c r="L2771" s="40" t="str">
        <f>IF(LEFT(C2771,1)="[",MID(C2771,2,SEARCH("]",C2771)-2),IF(LEFT(C2771,1)="""",MID(C2771,2,SEARCH("""",C2771,2)-2),C2771))</f>
        <v>onix 2013</v>
      </c>
      <c r="M2771">
        <f>WEEKNUM(A2771,2)</f>
        <v>35</v>
      </c>
    </row>
    <row r="2772" spans="1:13" x14ac:dyDescent="0.25">
      <c r="A2772" s="1">
        <v>41516</v>
      </c>
      <c r="B2772" s="40" t="s">
        <v>9</v>
      </c>
      <c r="C2772" s="40" t="s">
        <v>289</v>
      </c>
      <c r="D2772" s="40" t="s">
        <v>94</v>
      </c>
      <c r="E2772" s="40" t="s">
        <v>10</v>
      </c>
      <c r="F2772" s="40">
        <v>0.43</v>
      </c>
      <c r="G2772" s="40">
        <v>11</v>
      </c>
      <c r="H2772" s="40">
        <v>59</v>
      </c>
      <c r="I2772" s="40">
        <v>2.85</v>
      </c>
      <c r="L2772" s="40" t="str">
        <f>IF(LEFT(C2772,1)="[",MID(C2772,2,SEARCH("]",C2772)-2),IF(LEFT(C2772,1)="""",MID(C2772,2,SEARCH("""",C2772,2)-2),C2772))</f>
        <v>onix 2013</v>
      </c>
      <c r="M2772">
        <f>WEEKNUM(A2772,2)</f>
        <v>35</v>
      </c>
    </row>
    <row r="2773" spans="1:13" x14ac:dyDescent="0.25">
      <c r="A2773" s="1">
        <v>41545</v>
      </c>
      <c r="B2773" s="40" t="s">
        <v>9</v>
      </c>
      <c r="C2773" s="40" t="s">
        <v>289</v>
      </c>
      <c r="D2773" s="40" t="s">
        <v>94</v>
      </c>
      <c r="E2773" s="40" t="s">
        <v>10</v>
      </c>
      <c r="F2773" s="40">
        <v>0.43</v>
      </c>
      <c r="G2773" s="40">
        <v>3</v>
      </c>
      <c r="H2773" s="40">
        <v>26</v>
      </c>
      <c r="I2773" s="40">
        <v>0.95</v>
      </c>
      <c r="L2773" s="40" t="str">
        <f>IF(LEFT(C2773,1)="[",MID(C2773,2,SEARCH("]",C2773)-2),IF(LEFT(C2773,1)="""",MID(C2773,2,SEARCH("""",C2773,2)-2),C2773))</f>
        <v>onix 2013</v>
      </c>
      <c r="M2773">
        <f>WEEKNUM(A2773,2)</f>
        <v>39</v>
      </c>
    </row>
    <row r="2774" spans="1:13" x14ac:dyDescent="0.25">
      <c r="A2774" s="1">
        <v>41538</v>
      </c>
      <c r="B2774" s="40" t="s">
        <v>9</v>
      </c>
      <c r="C2774" s="40" t="s">
        <v>289</v>
      </c>
      <c r="D2774" s="40" t="s">
        <v>94</v>
      </c>
      <c r="E2774" s="40" t="s">
        <v>10</v>
      </c>
      <c r="F2774" s="40">
        <v>0.43</v>
      </c>
      <c r="G2774" s="40">
        <v>4</v>
      </c>
      <c r="H2774" s="40">
        <v>25</v>
      </c>
      <c r="I2774" s="40">
        <v>0.94</v>
      </c>
      <c r="L2774" s="40" t="str">
        <f>IF(LEFT(C2774,1)="[",MID(C2774,2,SEARCH("]",C2774)-2),IF(LEFT(C2774,1)="""",MID(C2774,2,SEARCH("""",C2774,2)-2),C2774))</f>
        <v>onix 2013</v>
      </c>
      <c r="M2774">
        <f>WEEKNUM(A2774,2)</f>
        <v>38</v>
      </c>
    </row>
    <row r="2775" spans="1:13" x14ac:dyDescent="0.25">
      <c r="A2775" s="1">
        <v>41522</v>
      </c>
      <c r="B2775" s="40" t="s">
        <v>9</v>
      </c>
      <c r="C2775" s="40" t="s">
        <v>289</v>
      </c>
      <c r="D2775" s="40" t="s">
        <v>94</v>
      </c>
      <c r="E2775" s="40" t="s">
        <v>10</v>
      </c>
      <c r="F2775" s="40">
        <v>0.43</v>
      </c>
      <c r="G2775" s="40">
        <v>3</v>
      </c>
      <c r="H2775" s="40">
        <v>55</v>
      </c>
      <c r="I2775" s="40">
        <v>0.92</v>
      </c>
      <c r="L2775" s="40" t="str">
        <f>IF(LEFT(C2775,1)="[",MID(C2775,2,SEARCH("]",C2775)-2),IF(LEFT(C2775,1)="""",MID(C2775,2,SEARCH("""",C2775,2)-2),C2775))</f>
        <v>onix 2013</v>
      </c>
      <c r="M2775">
        <f>WEEKNUM(A2775,2)</f>
        <v>36</v>
      </c>
    </row>
    <row r="2776" spans="1:13" x14ac:dyDescent="0.25">
      <c r="A2776" s="1">
        <v>41529</v>
      </c>
      <c r="B2776" s="40" t="s">
        <v>9</v>
      </c>
      <c r="C2776" s="40" t="s">
        <v>289</v>
      </c>
      <c r="D2776" s="40" t="s">
        <v>94</v>
      </c>
      <c r="E2776" s="40" t="s">
        <v>10</v>
      </c>
      <c r="F2776" s="40">
        <v>0.43</v>
      </c>
      <c r="G2776" s="40">
        <v>7</v>
      </c>
      <c r="H2776" s="40">
        <v>44</v>
      </c>
      <c r="I2776" s="40">
        <v>1.1100000000000001</v>
      </c>
      <c r="L2776" s="40" t="str">
        <f>IF(LEFT(C2776,1)="[",MID(C2776,2,SEARCH("]",C2776)-2),IF(LEFT(C2776,1)="""",MID(C2776,2,SEARCH("""",C2776,2)-2),C2776))</f>
        <v>onix 2013</v>
      </c>
      <c r="M2776">
        <f>WEEKNUM(A2776,2)</f>
        <v>37</v>
      </c>
    </row>
    <row r="2777" spans="1:13" x14ac:dyDescent="0.25">
      <c r="A2777" s="1">
        <v>41526</v>
      </c>
      <c r="B2777" s="40" t="s">
        <v>9</v>
      </c>
      <c r="C2777" s="40" t="s">
        <v>289</v>
      </c>
      <c r="D2777" s="40" t="s">
        <v>94</v>
      </c>
      <c r="E2777" s="40" t="s">
        <v>10</v>
      </c>
      <c r="F2777" s="40">
        <v>0.43</v>
      </c>
      <c r="G2777" s="40">
        <v>8</v>
      </c>
      <c r="H2777" s="40">
        <v>62</v>
      </c>
      <c r="I2777" s="40">
        <v>1.1499999999999999</v>
      </c>
      <c r="L2777" s="40" t="str">
        <f>IF(LEFT(C2777,1)="[",MID(C2777,2,SEARCH("]",C2777)-2),IF(LEFT(C2777,1)="""",MID(C2777,2,SEARCH("""",C2777,2)-2),C2777))</f>
        <v>onix 2013</v>
      </c>
      <c r="M2777">
        <f>WEEKNUM(A2777,2)</f>
        <v>37</v>
      </c>
    </row>
    <row r="2778" spans="1:13" x14ac:dyDescent="0.25">
      <c r="A2778" s="1">
        <v>41532</v>
      </c>
      <c r="B2778" s="40" t="s">
        <v>9</v>
      </c>
      <c r="C2778" s="40" t="s">
        <v>289</v>
      </c>
      <c r="D2778" s="40" t="s">
        <v>94</v>
      </c>
      <c r="E2778" s="40" t="s">
        <v>10</v>
      </c>
      <c r="F2778" s="40">
        <v>0.43</v>
      </c>
      <c r="G2778" s="40">
        <v>3</v>
      </c>
      <c r="H2778" s="40">
        <v>32</v>
      </c>
      <c r="I2778" s="40">
        <v>0.28000000000000003</v>
      </c>
      <c r="L2778" s="40" t="str">
        <f>IF(LEFT(C2778,1)="[",MID(C2778,2,SEARCH("]",C2778)-2),IF(LEFT(C2778,1)="""",MID(C2778,2,SEARCH("""",C2778,2)-2),C2778))</f>
        <v>onix 2013</v>
      </c>
      <c r="M2778">
        <f>WEEKNUM(A2778,2)</f>
        <v>37</v>
      </c>
    </row>
    <row r="2779" spans="1:13" x14ac:dyDescent="0.25">
      <c r="A2779" s="1">
        <v>41536</v>
      </c>
      <c r="B2779" s="40" t="s">
        <v>9</v>
      </c>
      <c r="C2779" s="40" t="s">
        <v>289</v>
      </c>
      <c r="D2779" s="40" t="s">
        <v>94</v>
      </c>
      <c r="E2779" s="40" t="s">
        <v>10</v>
      </c>
      <c r="F2779" s="40">
        <v>0.43</v>
      </c>
      <c r="G2779" s="40">
        <v>0</v>
      </c>
      <c r="H2779" s="40">
        <v>41</v>
      </c>
      <c r="I2779" s="40">
        <v>0</v>
      </c>
      <c r="L2779" s="40" t="str">
        <f>IF(LEFT(C2779,1)="[",MID(C2779,2,SEARCH("]",C2779)-2),IF(LEFT(C2779,1)="""",MID(C2779,2,SEARCH("""",C2779,2)-2),C2779))</f>
        <v>onix 2013</v>
      </c>
      <c r="M2779">
        <f>WEEKNUM(A2779,2)</f>
        <v>38</v>
      </c>
    </row>
    <row r="2780" spans="1:13" x14ac:dyDescent="0.25">
      <c r="A2780" s="1">
        <v>41525</v>
      </c>
      <c r="B2780" s="40" t="s">
        <v>9</v>
      </c>
      <c r="C2780" s="40" t="s">
        <v>289</v>
      </c>
      <c r="D2780" s="40" t="s">
        <v>94</v>
      </c>
      <c r="E2780" s="40" t="s">
        <v>10</v>
      </c>
      <c r="F2780" s="40">
        <v>0.43</v>
      </c>
      <c r="G2780" s="40">
        <v>4</v>
      </c>
      <c r="H2780" s="40">
        <v>50</v>
      </c>
      <c r="I2780" s="40">
        <v>0.59</v>
      </c>
      <c r="L2780" s="40" t="str">
        <f>IF(LEFT(C2780,1)="[",MID(C2780,2,SEARCH("]",C2780)-2),IF(LEFT(C2780,1)="""",MID(C2780,2,SEARCH("""",C2780,2)-2),C2780))</f>
        <v>onix 2013</v>
      </c>
      <c r="M2780">
        <f>WEEKNUM(A2780,2)</f>
        <v>36</v>
      </c>
    </row>
    <row r="2781" spans="1:13" x14ac:dyDescent="0.25">
      <c r="A2781" s="1">
        <v>41537</v>
      </c>
      <c r="B2781" s="40" t="s">
        <v>9</v>
      </c>
      <c r="C2781" s="40" t="s">
        <v>289</v>
      </c>
      <c r="D2781" s="40" t="s">
        <v>94</v>
      </c>
      <c r="E2781" s="40" t="s">
        <v>10</v>
      </c>
      <c r="F2781" s="40">
        <v>0.43</v>
      </c>
      <c r="G2781" s="40">
        <v>2</v>
      </c>
      <c r="H2781" s="40">
        <v>25</v>
      </c>
      <c r="I2781" s="40">
        <v>0.46</v>
      </c>
      <c r="L2781" s="40" t="str">
        <f>IF(LEFT(C2781,1)="[",MID(C2781,2,SEARCH("]",C2781)-2),IF(LEFT(C2781,1)="""",MID(C2781,2,SEARCH("""",C2781,2)-2),C2781))</f>
        <v>onix 2013</v>
      </c>
      <c r="M2781">
        <f>WEEKNUM(A2781,2)</f>
        <v>38</v>
      </c>
    </row>
    <row r="2782" spans="1:13" x14ac:dyDescent="0.25">
      <c r="A2782" s="1">
        <v>41542</v>
      </c>
      <c r="B2782" s="40" t="s">
        <v>9</v>
      </c>
      <c r="C2782" s="40" t="s">
        <v>289</v>
      </c>
      <c r="D2782" s="40" t="s">
        <v>94</v>
      </c>
      <c r="E2782" s="40" t="s">
        <v>10</v>
      </c>
      <c r="F2782" s="40">
        <v>0.43</v>
      </c>
      <c r="G2782" s="40">
        <v>0</v>
      </c>
      <c r="H2782" s="40">
        <v>22</v>
      </c>
      <c r="I2782" s="40">
        <v>0</v>
      </c>
      <c r="L2782" s="40" t="str">
        <f>IF(LEFT(C2782,1)="[",MID(C2782,2,SEARCH("]",C2782)-2),IF(LEFT(C2782,1)="""",MID(C2782,2,SEARCH("""",C2782,2)-2),C2782))</f>
        <v>onix 2013</v>
      </c>
      <c r="M2782">
        <f>WEEKNUM(A2782,2)</f>
        <v>39</v>
      </c>
    </row>
    <row r="2783" spans="1:13" x14ac:dyDescent="0.25">
      <c r="A2783" s="1">
        <v>41544</v>
      </c>
      <c r="B2783" s="40" t="s">
        <v>9</v>
      </c>
      <c r="C2783" s="40" t="s">
        <v>289</v>
      </c>
      <c r="D2783" s="40" t="s">
        <v>94</v>
      </c>
      <c r="E2783" s="40" t="s">
        <v>10</v>
      </c>
      <c r="F2783" s="40">
        <v>0.43</v>
      </c>
      <c r="G2783" s="40">
        <v>0</v>
      </c>
      <c r="H2783" s="40">
        <v>18</v>
      </c>
      <c r="I2783" s="40">
        <v>0</v>
      </c>
      <c r="L2783" s="40" t="str">
        <f>IF(LEFT(C2783,1)="[",MID(C2783,2,SEARCH("]",C2783)-2),IF(LEFT(C2783,1)="""",MID(C2783,2,SEARCH("""",C2783,2)-2),C2783))</f>
        <v>onix 2013</v>
      </c>
      <c r="M2783">
        <f>WEEKNUM(A2783,2)</f>
        <v>39</v>
      </c>
    </row>
    <row r="2784" spans="1:13" x14ac:dyDescent="0.25">
      <c r="A2784" s="1">
        <v>41530</v>
      </c>
      <c r="B2784" s="40" t="s">
        <v>9</v>
      </c>
      <c r="C2784" s="40" t="s">
        <v>289</v>
      </c>
      <c r="D2784" s="40" t="s">
        <v>94</v>
      </c>
      <c r="E2784" s="40" t="s">
        <v>10</v>
      </c>
      <c r="F2784" s="40">
        <v>0.43</v>
      </c>
      <c r="G2784" s="40">
        <v>2</v>
      </c>
      <c r="H2784" s="40">
        <v>50</v>
      </c>
      <c r="I2784" s="40">
        <v>0.53</v>
      </c>
      <c r="L2784" s="40" t="str">
        <f>IF(LEFT(C2784,1)="[",MID(C2784,2,SEARCH("]",C2784)-2),IF(LEFT(C2784,1)="""",MID(C2784,2,SEARCH("""",C2784,2)-2),C2784))</f>
        <v>onix 2013</v>
      </c>
      <c r="M2784">
        <f>WEEKNUM(A2784,2)</f>
        <v>37</v>
      </c>
    </row>
    <row r="2785" spans="1:13" x14ac:dyDescent="0.25">
      <c r="A2785" s="1">
        <v>41520</v>
      </c>
      <c r="B2785" s="40" t="s">
        <v>9</v>
      </c>
      <c r="C2785" s="40" t="s">
        <v>289</v>
      </c>
      <c r="D2785" s="40" t="s">
        <v>94</v>
      </c>
      <c r="E2785" s="40" t="s">
        <v>10</v>
      </c>
      <c r="F2785" s="40">
        <v>0.43</v>
      </c>
      <c r="G2785" s="40">
        <v>3</v>
      </c>
      <c r="H2785" s="40">
        <v>41</v>
      </c>
      <c r="I2785" s="40">
        <v>0.46</v>
      </c>
      <c r="L2785" s="40" t="str">
        <f>IF(LEFT(C2785,1)="[",MID(C2785,2,SEARCH("]",C2785)-2),IF(LEFT(C2785,1)="""",MID(C2785,2,SEARCH("""",C2785,2)-2),C2785))</f>
        <v>onix 2013</v>
      </c>
      <c r="M2785">
        <f>WEEKNUM(A2785,2)</f>
        <v>36</v>
      </c>
    </row>
    <row r="2786" spans="1:13" x14ac:dyDescent="0.25">
      <c r="A2786" s="1">
        <v>41521</v>
      </c>
      <c r="B2786" s="40" t="s">
        <v>9</v>
      </c>
      <c r="C2786" s="40" t="s">
        <v>289</v>
      </c>
      <c r="D2786" s="40" t="s">
        <v>94</v>
      </c>
      <c r="E2786" s="40" t="s">
        <v>10</v>
      </c>
      <c r="F2786" s="40">
        <v>0.43</v>
      </c>
      <c r="G2786" s="40">
        <v>5</v>
      </c>
      <c r="H2786" s="40">
        <v>61</v>
      </c>
      <c r="I2786" s="40">
        <v>0.75</v>
      </c>
      <c r="L2786" s="40" t="str">
        <f>IF(LEFT(C2786,1)="[",MID(C2786,2,SEARCH("]",C2786)-2),IF(LEFT(C2786,1)="""",MID(C2786,2,SEARCH("""",C2786,2)-2),C2786))</f>
        <v>onix 2013</v>
      </c>
      <c r="M2786">
        <f>WEEKNUM(A2786,2)</f>
        <v>36</v>
      </c>
    </row>
    <row r="2787" spans="1:13" x14ac:dyDescent="0.25">
      <c r="A2787" s="1">
        <v>41515</v>
      </c>
      <c r="B2787" s="40" t="s">
        <v>9</v>
      </c>
      <c r="C2787" s="40" t="s">
        <v>289</v>
      </c>
      <c r="D2787" s="40" t="s">
        <v>94</v>
      </c>
      <c r="E2787" s="40" t="s">
        <v>10</v>
      </c>
      <c r="F2787" s="40">
        <v>0.43</v>
      </c>
      <c r="G2787" s="40">
        <v>7</v>
      </c>
      <c r="H2787" s="40">
        <v>43</v>
      </c>
      <c r="I2787" s="40">
        <v>1.47</v>
      </c>
      <c r="L2787" s="40" t="str">
        <f>IF(LEFT(C2787,1)="[",MID(C2787,2,SEARCH("]",C2787)-2),IF(LEFT(C2787,1)="""",MID(C2787,2,SEARCH("""",C2787,2)-2),C2787))</f>
        <v>onix 2013</v>
      </c>
      <c r="M2787">
        <f>WEEKNUM(A2787,2)</f>
        <v>35</v>
      </c>
    </row>
    <row r="2788" spans="1:13" x14ac:dyDescent="0.25">
      <c r="A2788" s="1">
        <v>41528</v>
      </c>
      <c r="B2788" s="40" t="s">
        <v>9</v>
      </c>
      <c r="C2788" s="40" t="s">
        <v>289</v>
      </c>
      <c r="D2788" s="40" t="s">
        <v>94</v>
      </c>
      <c r="E2788" s="40" t="s">
        <v>10</v>
      </c>
      <c r="F2788" s="40">
        <v>0.43</v>
      </c>
      <c r="G2788" s="40">
        <v>8</v>
      </c>
      <c r="H2788" s="40">
        <v>62</v>
      </c>
      <c r="I2788" s="40">
        <v>1.57</v>
      </c>
      <c r="L2788" s="40" t="str">
        <f>IF(LEFT(C2788,1)="[",MID(C2788,2,SEARCH("]",C2788)-2),IF(LEFT(C2788,1)="""",MID(C2788,2,SEARCH("""",C2788,2)-2),C2788))</f>
        <v>onix 2013</v>
      </c>
      <c r="M2788">
        <f>WEEKNUM(A2788,2)</f>
        <v>37</v>
      </c>
    </row>
    <row r="2789" spans="1:13" x14ac:dyDescent="0.25">
      <c r="A2789" s="1">
        <v>41523</v>
      </c>
      <c r="B2789" s="40" t="s">
        <v>9</v>
      </c>
      <c r="C2789" s="40" t="s">
        <v>289</v>
      </c>
      <c r="D2789" s="40" t="s">
        <v>94</v>
      </c>
      <c r="E2789" s="40" t="s">
        <v>10</v>
      </c>
      <c r="F2789" s="40">
        <v>0.43</v>
      </c>
      <c r="G2789" s="40">
        <v>4</v>
      </c>
      <c r="H2789" s="40">
        <v>37</v>
      </c>
      <c r="I2789" s="40">
        <v>0.87</v>
      </c>
      <c r="L2789" s="40" t="str">
        <f>IF(LEFT(C2789,1)="[",MID(C2789,2,SEARCH("]",C2789)-2),IF(LEFT(C2789,1)="""",MID(C2789,2,SEARCH("""",C2789,2)-2),C2789))</f>
        <v>onix 2013</v>
      </c>
      <c r="M2789">
        <f>WEEKNUM(A2789,2)</f>
        <v>36</v>
      </c>
    </row>
    <row r="2790" spans="1:13" x14ac:dyDescent="0.25">
      <c r="A2790" s="1">
        <v>41533</v>
      </c>
      <c r="B2790" s="40" t="s">
        <v>9</v>
      </c>
      <c r="C2790" s="40" t="s">
        <v>289</v>
      </c>
      <c r="D2790" s="40" t="s">
        <v>94</v>
      </c>
      <c r="E2790" s="40" t="s">
        <v>10</v>
      </c>
      <c r="F2790" s="40">
        <v>0.43</v>
      </c>
      <c r="G2790" s="40">
        <v>8</v>
      </c>
      <c r="H2790" s="40">
        <v>53</v>
      </c>
      <c r="I2790" s="40">
        <v>1.53</v>
      </c>
      <c r="L2790" s="40" t="str">
        <f>IF(LEFT(C2790,1)="[",MID(C2790,2,SEARCH("]",C2790)-2),IF(LEFT(C2790,1)="""",MID(C2790,2,SEARCH("""",C2790,2)-2),C2790))</f>
        <v>onix 2013</v>
      </c>
      <c r="M2790">
        <f>WEEKNUM(A2790,2)</f>
        <v>38</v>
      </c>
    </row>
    <row r="2791" spans="1:13" x14ac:dyDescent="0.25">
      <c r="A2791" s="1">
        <v>41546</v>
      </c>
      <c r="B2791" s="40" t="s">
        <v>9</v>
      </c>
      <c r="C2791" s="40" t="s">
        <v>289</v>
      </c>
      <c r="D2791" s="40" t="s">
        <v>94</v>
      </c>
      <c r="E2791" s="40" t="s">
        <v>10</v>
      </c>
      <c r="F2791" s="40">
        <v>0.43</v>
      </c>
      <c r="G2791" s="40">
        <v>0</v>
      </c>
      <c r="H2791" s="40">
        <v>22</v>
      </c>
      <c r="I2791" s="40">
        <v>0</v>
      </c>
      <c r="L2791" s="40" t="str">
        <f>IF(LEFT(C2791,1)="[",MID(C2791,2,SEARCH("]",C2791)-2),IF(LEFT(C2791,1)="""",MID(C2791,2,SEARCH("""",C2791,2)-2),C2791))</f>
        <v>onix 2013</v>
      </c>
      <c r="M2791">
        <f>WEEKNUM(A2791,2)</f>
        <v>39</v>
      </c>
    </row>
    <row r="2792" spans="1:13" x14ac:dyDescent="0.25">
      <c r="A2792" s="1">
        <v>41517</v>
      </c>
      <c r="B2792" s="40" t="s">
        <v>9</v>
      </c>
      <c r="C2792" s="40" t="s">
        <v>289</v>
      </c>
      <c r="D2792" s="40" t="s">
        <v>94</v>
      </c>
      <c r="E2792" s="40" t="s">
        <v>10</v>
      </c>
      <c r="F2792" s="40">
        <v>0.43</v>
      </c>
      <c r="G2792" s="40">
        <v>1</v>
      </c>
      <c r="H2792" s="40">
        <v>33</v>
      </c>
      <c r="I2792" s="40">
        <v>0.08</v>
      </c>
      <c r="L2792" s="40" t="str">
        <f>IF(LEFT(C2792,1)="[",MID(C2792,2,SEARCH("]",C2792)-2),IF(LEFT(C2792,1)="""",MID(C2792,2,SEARCH("""",C2792,2)-2),C2792))</f>
        <v>onix 2013</v>
      </c>
      <c r="M2792">
        <f>WEEKNUM(A2792,2)</f>
        <v>35</v>
      </c>
    </row>
    <row r="2793" spans="1:13" x14ac:dyDescent="0.25">
      <c r="A2793" s="1">
        <v>41535</v>
      </c>
      <c r="B2793" s="40" t="s">
        <v>9</v>
      </c>
      <c r="C2793" s="40" t="s">
        <v>289</v>
      </c>
      <c r="D2793" s="40" t="s">
        <v>94</v>
      </c>
      <c r="E2793" s="40" t="s">
        <v>10</v>
      </c>
      <c r="F2793" s="40">
        <v>0.43</v>
      </c>
      <c r="G2793" s="40">
        <v>6</v>
      </c>
      <c r="H2793" s="40">
        <v>26</v>
      </c>
      <c r="I2793" s="40">
        <v>1.03</v>
      </c>
      <c r="L2793" s="40" t="str">
        <f>IF(LEFT(C2793,1)="[",MID(C2793,2,SEARCH("]",C2793)-2),IF(LEFT(C2793,1)="""",MID(C2793,2,SEARCH("""",C2793,2)-2),C2793))</f>
        <v>onix 2013</v>
      </c>
      <c r="M2793">
        <f>WEEKNUM(A2793,2)</f>
        <v>38</v>
      </c>
    </row>
    <row r="2794" spans="1:13" x14ac:dyDescent="0.25">
      <c r="A2794" s="1">
        <v>41534</v>
      </c>
      <c r="B2794" s="40" t="s">
        <v>9</v>
      </c>
      <c r="C2794" s="40" t="s">
        <v>289</v>
      </c>
      <c r="D2794" s="40" t="s">
        <v>94</v>
      </c>
      <c r="E2794" s="40" t="s">
        <v>10</v>
      </c>
      <c r="F2794" s="40">
        <v>0.43</v>
      </c>
      <c r="G2794" s="40">
        <v>2</v>
      </c>
      <c r="H2794" s="40">
        <v>15</v>
      </c>
      <c r="I2794" s="40">
        <v>0.32</v>
      </c>
      <c r="L2794" s="40" t="str">
        <f>IF(LEFT(C2794,1)="[",MID(C2794,2,SEARCH("]",C2794)-2),IF(LEFT(C2794,1)="""",MID(C2794,2,SEARCH("""",C2794,2)-2),C2794))</f>
        <v>onix 2013</v>
      </c>
      <c r="M2794">
        <f>WEEKNUM(A2794,2)</f>
        <v>38</v>
      </c>
    </row>
    <row r="2795" spans="1:13" x14ac:dyDescent="0.25">
      <c r="A2795" s="1">
        <v>41543</v>
      </c>
      <c r="B2795" s="40" t="s">
        <v>9</v>
      </c>
      <c r="C2795" s="40" t="s">
        <v>289</v>
      </c>
      <c r="D2795" s="40" t="s">
        <v>94</v>
      </c>
      <c r="E2795" s="40" t="s">
        <v>10</v>
      </c>
      <c r="F2795" s="40">
        <v>0.43</v>
      </c>
      <c r="G2795" s="40">
        <v>3</v>
      </c>
      <c r="H2795" s="40">
        <v>23</v>
      </c>
      <c r="I2795" s="40">
        <v>0.48</v>
      </c>
      <c r="L2795" s="40" t="str">
        <f>IF(LEFT(C2795,1)="[",MID(C2795,2,SEARCH("]",C2795)-2),IF(LEFT(C2795,1)="""",MID(C2795,2,SEARCH("""",C2795,2)-2),C2795))</f>
        <v>onix 2013</v>
      </c>
      <c r="M2795">
        <f>WEEKNUM(A2795,2)</f>
        <v>39</v>
      </c>
    </row>
    <row r="2796" spans="1:13" x14ac:dyDescent="0.25">
      <c r="A2796" s="1">
        <v>41527</v>
      </c>
      <c r="B2796" s="40" t="s">
        <v>9</v>
      </c>
      <c r="C2796" s="40" t="s">
        <v>289</v>
      </c>
      <c r="D2796" s="40" t="s">
        <v>94</v>
      </c>
      <c r="E2796" s="40" t="s">
        <v>10</v>
      </c>
      <c r="F2796" s="40">
        <v>0.43</v>
      </c>
      <c r="G2796" s="40">
        <v>8</v>
      </c>
      <c r="H2796" s="40">
        <v>50</v>
      </c>
      <c r="I2796" s="40">
        <v>0.68</v>
      </c>
      <c r="L2796" s="40" t="str">
        <f>IF(LEFT(C2796,1)="[",MID(C2796,2,SEARCH("]",C2796)-2),IF(LEFT(C2796,1)="""",MID(C2796,2,SEARCH("""",C2796,2)-2),C2796))</f>
        <v>onix 2013</v>
      </c>
      <c r="M2796">
        <f>WEEKNUM(A2796,2)</f>
        <v>37</v>
      </c>
    </row>
    <row r="2797" spans="1:13" x14ac:dyDescent="0.25">
      <c r="A2797" s="1">
        <v>41524</v>
      </c>
      <c r="B2797" s="40" t="s">
        <v>9</v>
      </c>
      <c r="C2797" s="40" t="s">
        <v>289</v>
      </c>
      <c r="D2797" s="40" t="s">
        <v>94</v>
      </c>
      <c r="E2797" s="40" t="s">
        <v>10</v>
      </c>
      <c r="F2797" s="40">
        <v>0.43</v>
      </c>
      <c r="G2797" s="40">
        <v>7</v>
      </c>
      <c r="H2797" s="40">
        <v>50</v>
      </c>
      <c r="I2797" s="40">
        <v>1.3</v>
      </c>
      <c r="L2797" s="40" t="str">
        <f>IF(LEFT(C2797,1)="[",MID(C2797,2,SEARCH("]",C2797)-2),IF(LEFT(C2797,1)="""",MID(C2797,2,SEARCH("""",C2797,2)-2),C2797))</f>
        <v>onix 2013</v>
      </c>
      <c r="M2797">
        <f>WEEKNUM(A2797,2)</f>
        <v>36</v>
      </c>
    </row>
    <row r="2798" spans="1:13" x14ac:dyDescent="0.25">
      <c r="A2798" s="1">
        <v>41541</v>
      </c>
      <c r="B2798" s="40" t="s">
        <v>9</v>
      </c>
      <c r="C2798" s="40" t="s">
        <v>289</v>
      </c>
      <c r="D2798" s="40" t="s">
        <v>94</v>
      </c>
      <c r="E2798" s="40" t="s">
        <v>10</v>
      </c>
      <c r="F2798" s="40">
        <v>0.43</v>
      </c>
      <c r="G2798" s="40">
        <v>4</v>
      </c>
      <c r="H2798" s="40">
        <v>23</v>
      </c>
      <c r="I2798" s="40">
        <v>0.91</v>
      </c>
      <c r="L2798" s="40" t="str">
        <f>IF(LEFT(C2798,1)="[",MID(C2798,2,SEARCH("]",C2798)-2),IF(LEFT(C2798,1)="""",MID(C2798,2,SEARCH("""",C2798,2)-2),C2798))</f>
        <v>onix 2013</v>
      </c>
      <c r="M2798">
        <f>WEEKNUM(A2798,2)</f>
        <v>39</v>
      </c>
    </row>
    <row r="2799" spans="1:13" x14ac:dyDescent="0.25">
      <c r="A2799" s="1">
        <v>41539</v>
      </c>
      <c r="B2799" s="40" t="s">
        <v>9</v>
      </c>
      <c r="C2799" s="40" t="s">
        <v>289</v>
      </c>
      <c r="D2799" s="40" t="s">
        <v>94</v>
      </c>
      <c r="E2799" s="40" t="s">
        <v>10</v>
      </c>
      <c r="F2799" s="40">
        <v>0.43</v>
      </c>
      <c r="G2799" s="40">
        <v>1</v>
      </c>
      <c r="H2799" s="40">
        <v>21</v>
      </c>
      <c r="I2799" s="40">
        <v>0.26</v>
      </c>
      <c r="L2799" s="40" t="str">
        <f>IF(LEFT(C2799,1)="[",MID(C2799,2,SEARCH("]",C2799)-2),IF(LEFT(C2799,1)="""",MID(C2799,2,SEARCH("""",C2799,2)-2),C2799))</f>
        <v>onix 2013</v>
      </c>
      <c r="M2799">
        <f>WEEKNUM(A2799,2)</f>
        <v>38</v>
      </c>
    </row>
    <row r="2800" spans="1:13" x14ac:dyDescent="0.25">
      <c r="A2800" s="1">
        <v>41514</v>
      </c>
      <c r="B2800" s="40" t="s">
        <v>9</v>
      </c>
      <c r="C2800" s="40" t="s">
        <v>289</v>
      </c>
      <c r="D2800" s="40" t="s">
        <v>94</v>
      </c>
      <c r="E2800" s="40" t="s">
        <v>10</v>
      </c>
      <c r="F2800" s="40">
        <v>0.43</v>
      </c>
      <c r="G2800" s="40">
        <v>9</v>
      </c>
      <c r="H2800" s="40">
        <v>54</v>
      </c>
      <c r="I2800" s="40">
        <v>1.81</v>
      </c>
      <c r="L2800" s="40" t="str">
        <f>IF(LEFT(C2800,1)="[",MID(C2800,2,SEARCH("]",C2800)-2),IF(LEFT(C2800,1)="""",MID(C2800,2,SEARCH("""",C2800,2)-2),C2800))</f>
        <v>onix 2013</v>
      </c>
      <c r="M2800">
        <f>WEEKNUM(A2800,2)</f>
        <v>35</v>
      </c>
    </row>
    <row r="2801" spans="1:13" x14ac:dyDescent="0.25">
      <c r="A2801" s="1">
        <v>41519</v>
      </c>
      <c r="B2801" s="40" t="s">
        <v>9</v>
      </c>
      <c r="C2801" s="40" t="s">
        <v>334</v>
      </c>
      <c r="D2801" s="40" t="s">
        <v>108</v>
      </c>
      <c r="E2801" s="40" t="s">
        <v>10</v>
      </c>
      <c r="F2801" s="40">
        <v>0.8</v>
      </c>
      <c r="G2801" s="40">
        <v>1</v>
      </c>
      <c r="H2801" s="40">
        <v>15</v>
      </c>
      <c r="I2801" s="40">
        <v>0.13</v>
      </c>
      <c r="L2801" s="40" t="str">
        <f>IF(LEFT(C2801,1)="[",MID(C2801,2,SEARCH("]",C2801)-2),IF(LEFT(C2801,1)="""",MID(C2801,2,SEARCH("""",C2801,2)-2),C2801))</f>
        <v>onix 2013 1.0</v>
      </c>
      <c r="M2801">
        <f>WEEKNUM(A2801,2)</f>
        <v>36</v>
      </c>
    </row>
    <row r="2802" spans="1:13" x14ac:dyDescent="0.25">
      <c r="A2802" s="1">
        <v>41546</v>
      </c>
      <c r="B2802" s="40" t="s">
        <v>9</v>
      </c>
      <c r="C2802" s="40" t="s">
        <v>334</v>
      </c>
      <c r="D2802" s="40" t="s">
        <v>108</v>
      </c>
      <c r="E2802" s="40" t="s">
        <v>10</v>
      </c>
      <c r="F2802" s="40">
        <v>0.8</v>
      </c>
      <c r="G2802" s="40">
        <v>0</v>
      </c>
      <c r="H2802" s="40">
        <v>12</v>
      </c>
      <c r="I2802" s="40">
        <v>0</v>
      </c>
      <c r="L2802" s="40" t="str">
        <f>IF(LEFT(C2802,1)="[",MID(C2802,2,SEARCH("]",C2802)-2),IF(LEFT(C2802,1)="""",MID(C2802,2,SEARCH("""",C2802,2)-2),C2802))</f>
        <v>onix 2013 1.0</v>
      </c>
      <c r="M2802">
        <f>WEEKNUM(A2802,2)</f>
        <v>39</v>
      </c>
    </row>
    <row r="2803" spans="1:13" x14ac:dyDescent="0.25">
      <c r="A2803" s="1">
        <v>41515</v>
      </c>
      <c r="B2803" s="40" t="s">
        <v>9</v>
      </c>
      <c r="C2803" s="40" t="s">
        <v>334</v>
      </c>
      <c r="D2803" s="40" t="s">
        <v>108</v>
      </c>
      <c r="E2803" s="40" t="s">
        <v>10</v>
      </c>
      <c r="F2803" s="40">
        <v>0.8</v>
      </c>
      <c r="G2803" s="40">
        <v>0</v>
      </c>
      <c r="H2803" s="40">
        <v>11</v>
      </c>
      <c r="I2803" s="40">
        <v>0</v>
      </c>
      <c r="L2803" s="40" t="str">
        <f>IF(LEFT(C2803,1)="[",MID(C2803,2,SEARCH("]",C2803)-2),IF(LEFT(C2803,1)="""",MID(C2803,2,SEARCH("""",C2803,2)-2),C2803))</f>
        <v>onix 2013 1.0</v>
      </c>
      <c r="M2803">
        <f>WEEKNUM(A2803,2)</f>
        <v>35</v>
      </c>
    </row>
    <row r="2804" spans="1:13" x14ac:dyDescent="0.25">
      <c r="A2804" s="1">
        <v>41543</v>
      </c>
      <c r="B2804" s="40" t="s">
        <v>9</v>
      </c>
      <c r="C2804" s="40" t="s">
        <v>334</v>
      </c>
      <c r="D2804" s="40" t="s">
        <v>108</v>
      </c>
      <c r="E2804" s="40" t="s">
        <v>10</v>
      </c>
      <c r="F2804" s="40">
        <v>0.8</v>
      </c>
      <c r="G2804" s="40">
        <v>0</v>
      </c>
      <c r="H2804" s="40">
        <v>14</v>
      </c>
      <c r="I2804" s="40">
        <v>0</v>
      </c>
      <c r="L2804" s="40" t="str">
        <f>IF(LEFT(C2804,1)="[",MID(C2804,2,SEARCH("]",C2804)-2),IF(LEFT(C2804,1)="""",MID(C2804,2,SEARCH("""",C2804,2)-2),C2804))</f>
        <v>onix 2013 1.0</v>
      </c>
      <c r="M2804">
        <f>WEEKNUM(A2804,2)</f>
        <v>39</v>
      </c>
    </row>
    <row r="2805" spans="1:13" x14ac:dyDescent="0.25">
      <c r="A2805" s="1">
        <v>41531</v>
      </c>
      <c r="B2805" s="40" t="s">
        <v>9</v>
      </c>
      <c r="C2805" s="40" t="s">
        <v>334</v>
      </c>
      <c r="D2805" s="40" t="s">
        <v>108</v>
      </c>
      <c r="E2805" s="40" t="s">
        <v>10</v>
      </c>
      <c r="F2805" s="40">
        <v>0.8</v>
      </c>
      <c r="G2805" s="40">
        <v>1</v>
      </c>
      <c r="H2805" s="40">
        <v>8</v>
      </c>
      <c r="I2805" s="40">
        <v>0.19</v>
      </c>
      <c r="L2805" s="40" t="str">
        <f>IF(LEFT(C2805,1)="[",MID(C2805,2,SEARCH("]",C2805)-2),IF(LEFT(C2805,1)="""",MID(C2805,2,SEARCH("""",C2805,2)-2),C2805))</f>
        <v>onix 2013 1.0</v>
      </c>
      <c r="M2805">
        <f>WEEKNUM(A2805,2)</f>
        <v>37</v>
      </c>
    </row>
    <row r="2806" spans="1:13" x14ac:dyDescent="0.25">
      <c r="A2806" s="1">
        <v>41524</v>
      </c>
      <c r="B2806" s="40" t="s">
        <v>9</v>
      </c>
      <c r="C2806" s="40" t="s">
        <v>334</v>
      </c>
      <c r="D2806" s="40" t="s">
        <v>108</v>
      </c>
      <c r="E2806" s="40" t="s">
        <v>10</v>
      </c>
      <c r="F2806" s="40">
        <v>0.8</v>
      </c>
      <c r="G2806" s="40">
        <v>2</v>
      </c>
      <c r="H2806" s="40">
        <v>12</v>
      </c>
      <c r="I2806" s="40">
        <v>0.38</v>
      </c>
      <c r="L2806" s="40" t="str">
        <f>IF(LEFT(C2806,1)="[",MID(C2806,2,SEARCH("]",C2806)-2),IF(LEFT(C2806,1)="""",MID(C2806,2,SEARCH("""",C2806,2)-2),C2806))</f>
        <v>onix 2013 1.0</v>
      </c>
      <c r="M2806">
        <f>WEEKNUM(A2806,2)</f>
        <v>36</v>
      </c>
    </row>
    <row r="2807" spans="1:13" x14ac:dyDescent="0.25">
      <c r="A2807" s="1">
        <v>41522</v>
      </c>
      <c r="B2807" s="40" t="s">
        <v>9</v>
      </c>
      <c r="C2807" s="40" t="s">
        <v>334</v>
      </c>
      <c r="D2807" s="40" t="s">
        <v>108</v>
      </c>
      <c r="E2807" s="40" t="s">
        <v>10</v>
      </c>
      <c r="F2807" s="40">
        <v>0.8</v>
      </c>
      <c r="G2807" s="40">
        <v>1</v>
      </c>
      <c r="H2807" s="40">
        <v>13</v>
      </c>
      <c r="I2807" s="40">
        <v>0.74</v>
      </c>
      <c r="L2807" s="40" t="str">
        <f>IF(LEFT(C2807,1)="[",MID(C2807,2,SEARCH("]",C2807)-2),IF(LEFT(C2807,1)="""",MID(C2807,2,SEARCH("""",C2807,2)-2),C2807))</f>
        <v>onix 2013 1.0</v>
      </c>
      <c r="M2807">
        <f>WEEKNUM(A2807,2)</f>
        <v>36</v>
      </c>
    </row>
    <row r="2808" spans="1:13" x14ac:dyDescent="0.25">
      <c r="A2808" s="1">
        <v>41542</v>
      </c>
      <c r="B2808" s="40" t="s">
        <v>9</v>
      </c>
      <c r="C2808" s="40" t="s">
        <v>334</v>
      </c>
      <c r="D2808" s="40" t="s">
        <v>108</v>
      </c>
      <c r="E2808" s="40" t="s">
        <v>10</v>
      </c>
      <c r="F2808" s="40">
        <v>0.8</v>
      </c>
      <c r="G2808" s="40">
        <v>1</v>
      </c>
      <c r="H2808" s="40">
        <v>9</v>
      </c>
      <c r="I2808" s="40">
        <v>0.48</v>
      </c>
      <c r="L2808" s="40" t="str">
        <f>IF(LEFT(C2808,1)="[",MID(C2808,2,SEARCH("]",C2808)-2),IF(LEFT(C2808,1)="""",MID(C2808,2,SEARCH("""",C2808,2)-2),C2808))</f>
        <v>onix 2013 1.0</v>
      </c>
      <c r="M2808">
        <f>WEEKNUM(A2808,2)</f>
        <v>39</v>
      </c>
    </row>
    <row r="2809" spans="1:13" x14ac:dyDescent="0.25">
      <c r="A2809" s="1">
        <v>41514</v>
      </c>
      <c r="B2809" s="40" t="s">
        <v>9</v>
      </c>
      <c r="C2809" s="40" t="s">
        <v>334</v>
      </c>
      <c r="D2809" s="40" t="s">
        <v>108</v>
      </c>
      <c r="E2809" s="40" t="s">
        <v>10</v>
      </c>
      <c r="F2809" s="40">
        <v>0.8</v>
      </c>
      <c r="G2809" s="40">
        <v>1</v>
      </c>
      <c r="H2809" s="40">
        <v>6</v>
      </c>
      <c r="I2809" s="40">
        <v>0.77</v>
      </c>
      <c r="L2809" s="40" t="str">
        <f>IF(LEFT(C2809,1)="[",MID(C2809,2,SEARCH("]",C2809)-2),IF(LEFT(C2809,1)="""",MID(C2809,2,SEARCH("""",C2809,2)-2),C2809))</f>
        <v>onix 2013 1.0</v>
      </c>
      <c r="M2809">
        <f>WEEKNUM(A2809,2)</f>
        <v>35</v>
      </c>
    </row>
    <row r="2810" spans="1:13" x14ac:dyDescent="0.25">
      <c r="A2810" s="1">
        <v>41532</v>
      </c>
      <c r="B2810" s="40" t="s">
        <v>9</v>
      </c>
      <c r="C2810" s="40" t="s">
        <v>334</v>
      </c>
      <c r="D2810" s="40" t="s">
        <v>108</v>
      </c>
      <c r="E2810" s="40" t="s">
        <v>10</v>
      </c>
      <c r="F2810" s="40">
        <v>0.8</v>
      </c>
      <c r="G2810" s="40">
        <v>0</v>
      </c>
      <c r="H2810" s="40">
        <v>9</v>
      </c>
      <c r="I2810" s="40">
        <v>0</v>
      </c>
      <c r="L2810" s="40" t="str">
        <f>IF(LEFT(C2810,1)="[",MID(C2810,2,SEARCH("]",C2810)-2),IF(LEFT(C2810,1)="""",MID(C2810,2,SEARCH("""",C2810,2)-2),C2810))</f>
        <v>onix 2013 1.0</v>
      </c>
      <c r="M2810">
        <f>WEEKNUM(A2810,2)</f>
        <v>37</v>
      </c>
    </row>
    <row r="2811" spans="1:13" x14ac:dyDescent="0.25">
      <c r="A2811" s="1">
        <v>41544</v>
      </c>
      <c r="B2811" s="40" t="s">
        <v>9</v>
      </c>
      <c r="C2811" s="40" t="s">
        <v>334</v>
      </c>
      <c r="D2811" s="40" t="s">
        <v>108</v>
      </c>
      <c r="E2811" s="40" t="s">
        <v>10</v>
      </c>
      <c r="F2811" s="40">
        <v>0.8</v>
      </c>
      <c r="G2811" s="40">
        <v>2</v>
      </c>
      <c r="H2811" s="40">
        <v>19</v>
      </c>
      <c r="I2811" s="40">
        <v>0.67</v>
      </c>
      <c r="L2811" s="40" t="str">
        <f>IF(LEFT(C2811,1)="[",MID(C2811,2,SEARCH("]",C2811)-2),IF(LEFT(C2811,1)="""",MID(C2811,2,SEARCH("""",C2811,2)-2),C2811))</f>
        <v>onix 2013 1.0</v>
      </c>
      <c r="M2811">
        <f>WEEKNUM(A2811,2)</f>
        <v>39</v>
      </c>
    </row>
    <row r="2812" spans="1:13" x14ac:dyDescent="0.25">
      <c r="A2812" s="1">
        <v>41533</v>
      </c>
      <c r="B2812" s="40" t="s">
        <v>9</v>
      </c>
      <c r="C2812" s="40" t="s">
        <v>334</v>
      </c>
      <c r="D2812" s="40" t="s">
        <v>108</v>
      </c>
      <c r="E2812" s="40" t="s">
        <v>10</v>
      </c>
      <c r="F2812" s="40">
        <v>0.8</v>
      </c>
      <c r="G2812" s="40">
        <v>3</v>
      </c>
      <c r="H2812" s="40">
        <v>16</v>
      </c>
      <c r="I2812" s="40">
        <v>0.85</v>
      </c>
      <c r="L2812" s="40" t="str">
        <f>IF(LEFT(C2812,1)="[",MID(C2812,2,SEARCH("]",C2812)-2),IF(LEFT(C2812,1)="""",MID(C2812,2,SEARCH("""",C2812,2)-2),C2812))</f>
        <v>onix 2013 1.0</v>
      </c>
      <c r="M2812">
        <f>WEEKNUM(A2812,2)</f>
        <v>38</v>
      </c>
    </row>
    <row r="2813" spans="1:13" x14ac:dyDescent="0.25">
      <c r="A2813" s="1">
        <v>41545</v>
      </c>
      <c r="B2813" s="40" t="s">
        <v>9</v>
      </c>
      <c r="C2813" s="40" t="s">
        <v>334</v>
      </c>
      <c r="D2813" s="40" t="s">
        <v>108</v>
      </c>
      <c r="E2813" s="40" t="s">
        <v>10</v>
      </c>
      <c r="F2813" s="40">
        <v>0.8</v>
      </c>
      <c r="G2813" s="40">
        <v>2</v>
      </c>
      <c r="H2813" s="40">
        <v>10</v>
      </c>
      <c r="I2813" s="40">
        <v>0.9</v>
      </c>
      <c r="L2813" s="40" t="str">
        <f>IF(LEFT(C2813,1)="[",MID(C2813,2,SEARCH("]",C2813)-2),IF(LEFT(C2813,1)="""",MID(C2813,2,SEARCH("""",C2813,2)-2),C2813))</f>
        <v>onix 2013 1.0</v>
      </c>
      <c r="M2813">
        <f>WEEKNUM(A2813,2)</f>
        <v>39</v>
      </c>
    </row>
    <row r="2814" spans="1:13" x14ac:dyDescent="0.25">
      <c r="A2814" s="1">
        <v>41525</v>
      </c>
      <c r="B2814" s="40" t="s">
        <v>9</v>
      </c>
      <c r="C2814" s="40" t="s">
        <v>334</v>
      </c>
      <c r="D2814" s="40" t="s">
        <v>108</v>
      </c>
      <c r="E2814" s="40" t="s">
        <v>10</v>
      </c>
      <c r="F2814" s="40">
        <v>0.8</v>
      </c>
      <c r="G2814" s="40">
        <v>1</v>
      </c>
      <c r="H2814" s="40">
        <v>12</v>
      </c>
      <c r="I2814" s="40">
        <v>0.22</v>
      </c>
      <c r="L2814" s="40" t="str">
        <f>IF(LEFT(C2814,1)="[",MID(C2814,2,SEARCH("]",C2814)-2),IF(LEFT(C2814,1)="""",MID(C2814,2,SEARCH("""",C2814,2)-2),C2814))</f>
        <v>onix 2013 1.0</v>
      </c>
      <c r="M2814">
        <f>WEEKNUM(A2814,2)</f>
        <v>36</v>
      </c>
    </row>
    <row r="2815" spans="1:13" x14ac:dyDescent="0.25">
      <c r="A2815" s="1">
        <v>41537</v>
      </c>
      <c r="B2815" s="40" t="s">
        <v>9</v>
      </c>
      <c r="C2815" s="40" t="s">
        <v>334</v>
      </c>
      <c r="D2815" s="40" t="s">
        <v>108</v>
      </c>
      <c r="E2815" s="40" t="s">
        <v>10</v>
      </c>
      <c r="F2815" s="40">
        <v>0.8</v>
      </c>
      <c r="G2815" s="40">
        <v>0</v>
      </c>
      <c r="H2815" s="40">
        <v>10</v>
      </c>
      <c r="I2815" s="40">
        <v>0</v>
      </c>
      <c r="L2815" s="40" t="str">
        <f>IF(LEFT(C2815,1)="[",MID(C2815,2,SEARCH("]",C2815)-2),IF(LEFT(C2815,1)="""",MID(C2815,2,SEARCH("""",C2815,2)-2),C2815))</f>
        <v>onix 2013 1.0</v>
      </c>
      <c r="M2815">
        <f>WEEKNUM(A2815,2)</f>
        <v>38</v>
      </c>
    </row>
    <row r="2816" spans="1:13" x14ac:dyDescent="0.25">
      <c r="A2816" s="1">
        <v>41539</v>
      </c>
      <c r="B2816" s="40" t="s">
        <v>9</v>
      </c>
      <c r="C2816" s="40" t="s">
        <v>334</v>
      </c>
      <c r="D2816" s="40" t="s">
        <v>108</v>
      </c>
      <c r="E2816" s="40" t="s">
        <v>10</v>
      </c>
      <c r="F2816" s="40">
        <v>0.8</v>
      </c>
      <c r="G2816" s="40">
        <v>0</v>
      </c>
      <c r="H2816" s="40">
        <v>3</v>
      </c>
      <c r="I2816" s="40">
        <v>0</v>
      </c>
      <c r="L2816" s="40" t="str">
        <f>IF(LEFT(C2816,1)="[",MID(C2816,2,SEARCH("]",C2816)-2),IF(LEFT(C2816,1)="""",MID(C2816,2,SEARCH("""",C2816,2)-2),C2816))</f>
        <v>onix 2013 1.0</v>
      </c>
      <c r="M2816">
        <f>WEEKNUM(A2816,2)</f>
        <v>38</v>
      </c>
    </row>
    <row r="2817" spans="1:13" x14ac:dyDescent="0.25">
      <c r="A2817" s="1">
        <v>41527</v>
      </c>
      <c r="B2817" s="40" t="s">
        <v>9</v>
      </c>
      <c r="C2817" s="40" t="s">
        <v>334</v>
      </c>
      <c r="D2817" s="40" t="s">
        <v>108</v>
      </c>
      <c r="E2817" s="40" t="s">
        <v>10</v>
      </c>
      <c r="F2817" s="40">
        <v>0.8</v>
      </c>
      <c r="G2817" s="40">
        <v>3</v>
      </c>
      <c r="H2817" s="40">
        <v>28</v>
      </c>
      <c r="I2817" s="40">
        <v>0.84</v>
      </c>
      <c r="L2817" s="40" t="str">
        <f>IF(LEFT(C2817,1)="[",MID(C2817,2,SEARCH("]",C2817)-2),IF(LEFT(C2817,1)="""",MID(C2817,2,SEARCH("""",C2817,2)-2),C2817))</f>
        <v>onix 2013 1.0</v>
      </c>
      <c r="M2817">
        <f>WEEKNUM(A2817,2)</f>
        <v>37</v>
      </c>
    </row>
    <row r="2818" spans="1:13" x14ac:dyDescent="0.25">
      <c r="A2818" s="1">
        <v>41526</v>
      </c>
      <c r="B2818" s="40" t="s">
        <v>9</v>
      </c>
      <c r="C2818" s="40" t="s">
        <v>334</v>
      </c>
      <c r="D2818" s="40" t="s">
        <v>108</v>
      </c>
      <c r="E2818" s="40" t="s">
        <v>10</v>
      </c>
      <c r="F2818" s="40">
        <v>0.8</v>
      </c>
      <c r="G2818" s="40">
        <v>3</v>
      </c>
      <c r="H2818" s="40">
        <v>9</v>
      </c>
      <c r="I2818" s="40">
        <v>1.62</v>
      </c>
      <c r="L2818" s="40" t="str">
        <f>IF(LEFT(C2818,1)="[",MID(C2818,2,SEARCH("]",C2818)-2),IF(LEFT(C2818,1)="""",MID(C2818,2,SEARCH("""",C2818,2)-2),C2818))</f>
        <v>onix 2013 1.0</v>
      </c>
      <c r="M2818">
        <f>WEEKNUM(A2818,2)</f>
        <v>37</v>
      </c>
    </row>
    <row r="2819" spans="1:13" x14ac:dyDescent="0.25">
      <c r="A2819" s="1">
        <v>41538</v>
      </c>
      <c r="B2819" s="40" t="s">
        <v>9</v>
      </c>
      <c r="C2819" s="40" t="s">
        <v>334</v>
      </c>
      <c r="D2819" s="40" t="s">
        <v>108</v>
      </c>
      <c r="E2819" s="40" t="s">
        <v>10</v>
      </c>
      <c r="F2819" s="40">
        <v>0.8</v>
      </c>
      <c r="G2819" s="40">
        <v>0</v>
      </c>
      <c r="H2819" s="40">
        <v>17</v>
      </c>
      <c r="I2819" s="40">
        <v>0</v>
      </c>
      <c r="L2819" s="40" t="str">
        <f>IF(LEFT(C2819,1)="[",MID(C2819,2,SEARCH("]",C2819)-2),IF(LEFT(C2819,1)="""",MID(C2819,2,SEARCH("""",C2819,2)-2),C2819))</f>
        <v>onix 2013 1.0</v>
      </c>
      <c r="M2819">
        <f>WEEKNUM(A2819,2)</f>
        <v>38</v>
      </c>
    </row>
    <row r="2820" spans="1:13" x14ac:dyDescent="0.25">
      <c r="A2820" s="1">
        <v>41541</v>
      </c>
      <c r="B2820" s="40" t="s">
        <v>9</v>
      </c>
      <c r="C2820" s="40" t="s">
        <v>334</v>
      </c>
      <c r="D2820" s="40" t="s">
        <v>108</v>
      </c>
      <c r="E2820" s="40" t="s">
        <v>10</v>
      </c>
      <c r="F2820" s="40">
        <v>0.8</v>
      </c>
      <c r="G2820" s="40">
        <v>1</v>
      </c>
      <c r="H2820" s="40">
        <v>16</v>
      </c>
      <c r="I2820" s="40">
        <v>0.2</v>
      </c>
      <c r="L2820" s="40" t="str">
        <f>IF(LEFT(C2820,1)="[",MID(C2820,2,SEARCH("]",C2820)-2),IF(LEFT(C2820,1)="""",MID(C2820,2,SEARCH("""",C2820,2)-2),C2820))</f>
        <v>onix 2013 1.0</v>
      </c>
      <c r="M2820">
        <f>WEEKNUM(A2820,2)</f>
        <v>39</v>
      </c>
    </row>
    <row r="2821" spans="1:13" x14ac:dyDescent="0.25">
      <c r="A2821" s="1">
        <v>41518</v>
      </c>
      <c r="B2821" s="40" t="s">
        <v>9</v>
      </c>
      <c r="C2821" s="40" t="s">
        <v>334</v>
      </c>
      <c r="D2821" s="40" t="s">
        <v>108</v>
      </c>
      <c r="E2821" s="40" t="s">
        <v>10</v>
      </c>
      <c r="F2821" s="40">
        <v>0.8</v>
      </c>
      <c r="G2821" s="40">
        <v>4</v>
      </c>
      <c r="H2821" s="40">
        <v>23</v>
      </c>
      <c r="I2821" s="40">
        <v>2</v>
      </c>
      <c r="L2821" s="40" t="str">
        <f>IF(LEFT(C2821,1)="[",MID(C2821,2,SEARCH("]",C2821)-2),IF(LEFT(C2821,1)="""",MID(C2821,2,SEARCH("""",C2821,2)-2),C2821))</f>
        <v>onix 2013 1.0</v>
      </c>
      <c r="M2821">
        <f>WEEKNUM(A2821,2)</f>
        <v>35</v>
      </c>
    </row>
    <row r="2822" spans="1:13" x14ac:dyDescent="0.25">
      <c r="A2822" s="1">
        <v>41540</v>
      </c>
      <c r="B2822" s="40" t="s">
        <v>9</v>
      </c>
      <c r="C2822" s="40" t="s">
        <v>334</v>
      </c>
      <c r="D2822" s="40" t="s">
        <v>108</v>
      </c>
      <c r="E2822" s="40" t="s">
        <v>10</v>
      </c>
      <c r="F2822" s="40">
        <v>0.8</v>
      </c>
      <c r="G2822" s="40">
        <v>3</v>
      </c>
      <c r="H2822" s="40">
        <v>18</v>
      </c>
      <c r="I2822" s="40">
        <v>0.99</v>
      </c>
      <c r="L2822" s="40" t="str">
        <f>IF(LEFT(C2822,1)="[",MID(C2822,2,SEARCH("]",C2822)-2),IF(LEFT(C2822,1)="""",MID(C2822,2,SEARCH("""",C2822,2)-2),C2822))</f>
        <v>onix 2013 1.0</v>
      </c>
      <c r="M2822">
        <f>WEEKNUM(A2822,2)</f>
        <v>39</v>
      </c>
    </row>
    <row r="2823" spans="1:13" x14ac:dyDescent="0.25">
      <c r="A2823" s="1">
        <v>41528</v>
      </c>
      <c r="B2823" s="40" t="s">
        <v>9</v>
      </c>
      <c r="C2823" s="40" t="s">
        <v>334</v>
      </c>
      <c r="D2823" s="40" t="s">
        <v>108</v>
      </c>
      <c r="E2823" s="40" t="s">
        <v>10</v>
      </c>
      <c r="F2823" s="40">
        <v>0.8</v>
      </c>
      <c r="G2823" s="40">
        <v>3</v>
      </c>
      <c r="H2823" s="40">
        <v>15</v>
      </c>
      <c r="I2823" s="40">
        <v>1.05</v>
      </c>
      <c r="L2823" s="40" t="str">
        <f>IF(LEFT(C2823,1)="[",MID(C2823,2,SEARCH("]",C2823)-2),IF(LEFT(C2823,1)="""",MID(C2823,2,SEARCH("""",C2823,2)-2),C2823))</f>
        <v>onix 2013 1.0</v>
      </c>
      <c r="M2823">
        <f>WEEKNUM(A2823,2)</f>
        <v>37</v>
      </c>
    </row>
    <row r="2824" spans="1:13" x14ac:dyDescent="0.25">
      <c r="A2824" s="1">
        <v>41516</v>
      </c>
      <c r="B2824" s="40" t="s">
        <v>9</v>
      </c>
      <c r="C2824" s="40" t="s">
        <v>334</v>
      </c>
      <c r="D2824" s="40" t="s">
        <v>108</v>
      </c>
      <c r="E2824" s="40" t="s">
        <v>10</v>
      </c>
      <c r="F2824" s="40">
        <v>0.8</v>
      </c>
      <c r="G2824" s="40">
        <v>0</v>
      </c>
      <c r="H2824" s="40">
        <v>5</v>
      </c>
      <c r="I2824" s="40">
        <v>0</v>
      </c>
      <c r="L2824" s="40" t="str">
        <f>IF(LEFT(C2824,1)="[",MID(C2824,2,SEARCH("]",C2824)-2),IF(LEFT(C2824,1)="""",MID(C2824,2,SEARCH("""",C2824,2)-2),C2824))</f>
        <v>onix 2013 1.0</v>
      </c>
      <c r="M2824">
        <f>WEEKNUM(A2824,2)</f>
        <v>35</v>
      </c>
    </row>
    <row r="2825" spans="1:13" x14ac:dyDescent="0.25">
      <c r="A2825" s="1">
        <v>41536</v>
      </c>
      <c r="B2825" s="40" t="s">
        <v>9</v>
      </c>
      <c r="C2825" s="40" t="s">
        <v>334</v>
      </c>
      <c r="D2825" s="40" t="s">
        <v>108</v>
      </c>
      <c r="E2825" s="40" t="s">
        <v>10</v>
      </c>
      <c r="F2825" s="40">
        <v>0.8</v>
      </c>
      <c r="G2825" s="40">
        <v>0</v>
      </c>
      <c r="H2825" s="40">
        <v>15</v>
      </c>
      <c r="I2825" s="40">
        <v>0</v>
      </c>
      <c r="L2825" s="40" t="str">
        <f>IF(LEFT(C2825,1)="[",MID(C2825,2,SEARCH("]",C2825)-2),IF(LEFT(C2825,1)="""",MID(C2825,2,SEARCH("""",C2825,2)-2),C2825))</f>
        <v>onix 2013 1.0</v>
      </c>
      <c r="M2825">
        <f>WEEKNUM(A2825,2)</f>
        <v>38</v>
      </c>
    </row>
    <row r="2826" spans="1:13" x14ac:dyDescent="0.25">
      <c r="A2826" s="1">
        <v>41517</v>
      </c>
      <c r="B2826" s="40" t="s">
        <v>9</v>
      </c>
      <c r="C2826" s="40" t="s">
        <v>334</v>
      </c>
      <c r="D2826" s="40" t="s">
        <v>108</v>
      </c>
      <c r="E2826" s="40" t="s">
        <v>10</v>
      </c>
      <c r="F2826" s="40">
        <v>0.8</v>
      </c>
      <c r="G2826" s="40">
        <v>1</v>
      </c>
      <c r="H2826" s="40">
        <v>5</v>
      </c>
      <c r="I2826" s="40">
        <v>0.56999999999999995</v>
      </c>
      <c r="L2826" s="40" t="str">
        <f>IF(LEFT(C2826,1)="[",MID(C2826,2,SEARCH("]",C2826)-2),IF(LEFT(C2826,1)="""",MID(C2826,2,SEARCH("""",C2826,2)-2),C2826))</f>
        <v>onix 2013 1.0</v>
      </c>
      <c r="M2826">
        <f>WEEKNUM(A2826,2)</f>
        <v>35</v>
      </c>
    </row>
    <row r="2827" spans="1:13" x14ac:dyDescent="0.25">
      <c r="A2827" s="1">
        <v>41521</v>
      </c>
      <c r="B2827" s="40" t="s">
        <v>9</v>
      </c>
      <c r="C2827" s="40" t="s">
        <v>334</v>
      </c>
      <c r="D2827" s="40" t="s">
        <v>108</v>
      </c>
      <c r="E2827" s="40" t="s">
        <v>10</v>
      </c>
      <c r="F2827" s="40">
        <v>0.8</v>
      </c>
      <c r="G2827" s="40">
        <v>2</v>
      </c>
      <c r="H2827" s="40">
        <v>26</v>
      </c>
      <c r="I2827" s="40">
        <v>0.82</v>
      </c>
      <c r="L2827" s="40" t="str">
        <f>IF(LEFT(C2827,1)="[",MID(C2827,2,SEARCH("]",C2827)-2),IF(LEFT(C2827,1)="""",MID(C2827,2,SEARCH("""",C2827,2)-2),C2827))</f>
        <v>onix 2013 1.0</v>
      </c>
      <c r="M2827">
        <f>WEEKNUM(A2827,2)</f>
        <v>36</v>
      </c>
    </row>
    <row r="2828" spans="1:13" x14ac:dyDescent="0.25">
      <c r="A2828" s="1">
        <v>41523</v>
      </c>
      <c r="B2828" s="40" t="s">
        <v>9</v>
      </c>
      <c r="C2828" s="40" t="s">
        <v>334</v>
      </c>
      <c r="D2828" s="40" t="s">
        <v>108</v>
      </c>
      <c r="E2828" s="40" t="s">
        <v>10</v>
      </c>
      <c r="F2828" s="40">
        <v>0.8</v>
      </c>
      <c r="G2828" s="40">
        <v>2</v>
      </c>
      <c r="H2828" s="40">
        <v>8</v>
      </c>
      <c r="I2828" s="40">
        <v>0.33</v>
      </c>
      <c r="L2828" s="40" t="str">
        <f>IF(LEFT(C2828,1)="[",MID(C2828,2,SEARCH("]",C2828)-2),IF(LEFT(C2828,1)="""",MID(C2828,2,SEARCH("""",C2828,2)-2),C2828))</f>
        <v>onix 2013 1.0</v>
      </c>
      <c r="M2828">
        <f>WEEKNUM(A2828,2)</f>
        <v>36</v>
      </c>
    </row>
    <row r="2829" spans="1:13" x14ac:dyDescent="0.25">
      <c r="A2829" s="1">
        <v>41530</v>
      </c>
      <c r="B2829" s="40" t="s">
        <v>9</v>
      </c>
      <c r="C2829" s="40" t="s">
        <v>334</v>
      </c>
      <c r="D2829" s="40" t="s">
        <v>108</v>
      </c>
      <c r="E2829" s="40" t="s">
        <v>10</v>
      </c>
      <c r="F2829" s="40">
        <v>0.8</v>
      </c>
      <c r="G2829" s="40">
        <v>1</v>
      </c>
      <c r="H2829" s="40">
        <v>15</v>
      </c>
      <c r="I2829" s="40">
        <v>0.1</v>
      </c>
      <c r="L2829" s="40" t="str">
        <f>IF(LEFT(C2829,1)="[",MID(C2829,2,SEARCH("]",C2829)-2),IF(LEFT(C2829,1)="""",MID(C2829,2,SEARCH("""",C2829,2)-2),C2829))</f>
        <v>onix 2013 1.0</v>
      </c>
      <c r="M2829">
        <f>WEEKNUM(A2829,2)</f>
        <v>37</v>
      </c>
    </row>
    <row r="2830" spans="1:13" x14ac:dyDescent="0.25">
      <c r="A2830" s="1">
        <v>41534</v>
      </c>
      <c r="B2830" s="40" t="s">
        <v>9</v>
      </c>
      <c r="C2830" s="40" t="s">
        <v>334</v>
      </c>
      <c r="D2830" s="40" t="s">
        <v>108</v>
      </c>
      <c r="E2830" s="40" t="s">
        <v>10</v>
      </c>
      <c r="F2830" s="40">
        <v>0.8</v>
      </c>
      <c r="G2830" s="40">
        <v>1</v>
      </c>
      <c r="H2830" s="40">
        <v>17</v>
      </c>
      <c r="I2830" s="40">
        <v>0.19</v>
      </c>
      <c r="L2830" s="40" t="str">
        <f>IF(LEFT(C2830,1)="[",MID(C2830,2,SEARCH("]",C2830)-2),IF(LEFT(C2830,1)="""",MID(C2830,2,SEARCH("""",C2830,2)-2),C2830))</f>
        <v>onix 2013 1.0</v>
      </c>
      <c r="M2830">
        <f>WEEKNUM(A2830,2)</f>
        <v>38</v>
      </c>
    </row>
    <row r="2831" spans="1:13" x14ac:dyDescent="0.25">
      <c r="A2831" s="1">
        <v>41520</v>
      </c>
      <c r="B2831" s="40" t="s">
        <v>9</v>
      </c>
      <c r="C2831" s="40" t="s">
        <v>334</v>
      </c>
      <c r="D2831" s="40" t="s">
        <v>108</v>
      </c>
      <c r="E2831" s="40" t="s">
        <v>10</v>
      </c>
      <c r="F2831" s="40">
        <v>0.8</v>
      </c>
      <c r="G2831" s="40">
        <v>1</v>
      </c>
      <c r="H2831" s="40">
        <v>18</v>
      </c>
      <c r="I2831" s="40">
        <v>0.18</v>
      </c>
      <c r="L2831" s="40" t="str">
        <f>IF(LEFT(C2831,1)="[",MID(C2831,2,SEARCH("]",C2831)-2),IF(LEFT(C2831,1)="""",MID(C2831,2,SEARCH("""",C2831,2)-2),C2831))</f>
        <v>onix 2013 1.0</v>
      </c>
      <c r="M2831">
        <f>WEEKNUM(A2831,2)</f>
        <v>36</v>
      </c>
    </row>
    <row r="2832" spans="1:13" x14ac:dyDescent="0.25">
      <c r="A2832" s="1">
        <v>41535</v>
      </c>
      <c r="B2832" s="40" t="s">
        <v>9</v>
      </c>
      <c r="C2832" s="40" t="s">
        <v>334</v>
      </c>
      <c r="D2832" s="40" t="s">
        <v>108</v>
      </c>
      <c r="E2832" s="40" t="s">
        <v>10</v>
      </c>
      <c r="F2832" s="40">
        <v>0.8</v>
      </c>
      <c r="G2832" s="40">
        <v>4</v>
      </c>
      <c r="H2832" s="40">
        <v>17</v>
      </c>
      <c r="I2832" s="40">
        <v>0.62</v>
      </c>
      <c r="L2832" s="40" t="str">
        <f>IF(LEFT(C2832,1)="[",MID(C2832,2,SEARCH("]",C2832)-2),IF(LEFT(C2832,1)="""",MID(C2832,2,SEARCH("""",C2832,2)-2),C2832))</f>
        <v>onix 2013 1.0</v>
      </c>
      <c r="M2832">
        <f>WEEKNUM(A2832,2)</f>
        <v>38</v>
      </c>
    </row>
    <row r="2833" spans="1:13" x14ac:dyDescent="0.25">
      <c r="A2833" s="1">
        <v>41529</v>
      </c>
      <c r="B2833" s="40" t="s">
        <v>9</v>
      </c>
      <c r="C2833" s="40" t="s">
        <v>334</v>
      </c>
      <c r="D2833" s="40" t="s">
        <v>108</v>
      </c>
      <c r="E2833" s="40" t="s">
        <v>10</v>
      </c>
      <c r="F2833" s="40">
        <v>0.8</v>
      </c>
      <c r="G2833" s="40">
        <v>2</v>
      </c>
      <c r="H2833" s="40">
        <v>14</v>
      </c>
      <c r="I2833" s="40">
        <v>1.22</v>
      </c>
      <c r="L2833" s="40" t="str">
        <f>IF(LEFT(C2833,1)="[",MID(C2833,2,SEARCH("]",C2833)-2),IF(LEFT(C2833,1)="""",MID(C2833,2,SEARCH("""",C2833,2)-2),C2833))</f>
        <v>onix 2013 1.0</v>
      </c>
      <c r="M2833">
        <f>WEEKNUM(A2833,2)</f>
        <v>37</v>
      </c>
    </row>
    <row r="2834" spans="1:13" x14ac:dyDescent="0.25">
      <c r="A2834" s="1">
        <v>41546</v>
      </c>
      <c r="B2834" s="40" t="s">
        <v>9</v>
      </c>
      <c r="C2834" s="40" t="s">
        <v>166</v>
      </c>
      <c r="D2834" s="40" t="s">
        <v>108</v>
      </c>
      <c r="E2834" s="40" t="s">
        <v>10</v>
      </c>
      <c r="F2834" s="40">
        <v>0.8</v>
      </c>
      <c r="G2834" s="40">
        <v>5</v>
      </c>
      <c r="H2834" s="40">
        <v>40</v>
      </c>
      <c r="I2834" s="40">
        <v>2.4700000000000002</v>
      </c>
      <c r="L2834" s="40" t="str">
        <f>IF(LEFT(C2834,1)="[",MID(C2834,2,SEARCH("]",C2834)-2),IF(LEFT(C2834,1)="""",MID(C2834,2,SEARCH("""",C2834,2)-2),C2834))</f>
        <v>onix 2013 1.4</v>
      </c>
      <c r="M2834">
        <f>WEEKNUM(A2834,2)</f>
        <v>39</v>
      </c>
    </row>
    <row r="2835" spans="1:13" x14ac:dyDescent="0.25">
      <c r="A2835" s="1">
        <v>41519</v>
      </c>
      <c r="B2835" s="40" t="s">
        <v>9</v>
      </c>
      <c r="C2835" s="40" t="s">
        <v>166</v>
      </c>
      <c r="D2835" s="40" t="s">
        <v>108</v>
      </c>
      <c r="E2835" s="40" t="s">
        <v>10</v>
      </c>
      <c r="F2835" s="40">
        <v>0.8</v>
      </c>
      <c r="G2835" s="40">
        <v>5</v>
      </c>
      <c r="H2835" s="40">
        <v>44</v>
      </c>
      <c r="I2835" s="40">
        <v>1.55</v>
      </c>
      <c r="L2835" s="40" t="str">
        <f>IF(LEFT(C2835,1)="[",MID(C2835,2,SEARCH("]",C2835)-2),IF(LEFT(C2835,1)="""",MID(C2835,2,SEARCH("""",C2835,2)-2),C2835))</f>
        <v>onix 2013 1.4</v>
      </c>
      <c r="M2835">
        <f>WEEKNUM(A2835,2)</f>
        <v>36</v>
      </c>
    </row>
    <row r="2836" spans="1:13" x14ac:dyDescent="0.25">
      <c r="A2836" s="1">
        <v>41516</v>
      </c>
      <c r="B2836" s="40" t="s">
        <v>9</v>
      </c>
      <c r="C2836" s="40" t="s">
        <v>166</v>
      </c>
      <c r="D2836" s="40" t="s">
        <v>108</v>
      </c>
      <c r="E2836" s="40" t="s">
        <v>10</v>
      </c>
      <c r="F2836" s="40">
        <v>0.8</v>
      </c>
      <c r="G2836" s="40">
        <v>3</v>
      </c>
      <c r="H2836" s="40">
        <v>49</v>
      </c>
      <c r="I2836" s="40">
        <v>1.96</v>
      </c>
      <c r="L2836" s="40" t="str">
        <f>IF(LEFT(C2836,1)="[",MID(C2836,2,SEARCH("]",C2836)-2),IF(LEFT(C2836,1)="""",MID(C2836,2,SEARCH("""",C2836,2)-2),C2836))</f>
        <v>onix 2013 1.4</v>
      </c>
      <c r="M2836">
        <f>WEEKNUM(A2836,2)</f>
        <v>35</v>
      </c>
    </row>
    <row r="2837" spans="1:13" x14ac:dyDescent="0.25">
      <c r="A2837" s="1">
        <v>41523</v>
      </c>
      <c r="B2837" s="40" t="s">
        <v>9</v>
      </c>
      <c r="C2837" s="40" t="s">
        <v>166</v>
      </c>
      <c r="D2837" s="40" t="s">
        <v>108</v>
      </c>
      <c r="E2837" s="40" t="s">
        <v>10</v>
      </c>
      <c r="F2837" s="40">
        <v>0.8</v>
      </c>
      <c r="G2837" s="40">
        <v>5</v>
      </c>
      <c r="H2837" s="40">
        <v>31</v>
      </c>
      <c r="I2837" s="40">
        <v>2.1800000000000002</v>
      </c>
      <c r="L2837" s="40" t="str">
        <f>IF(LEFT(C2837,1)="[",MID(C2837,2,SEARCH("]",C2837)-2),IF(LEFT(C2837,1)="""",MID(C2837,2,SEARCH("""",C2837,2)-2),C2837))</f>
        <v>onix 2013 1.4</v>
      </c>
      <c r="M2837">
        <f>WEEKNUM(A2837,2)</f>
        <v>36</v>
      </c>
    </row>
    <row r="2838" spans="1:13" x14ac:dyDescent="0.25">
      <c r="A2838" s="1">
        <v>41515</v>
      </c>
      <c r="B2838" s="40" t="s">
        <v>9</v>
      </c>
      <c r="C2838" s="40" t="s">
        <v>166</v>
      </c>
      <c r="D2838" s="40" t="s">
        <v>108</v>
      </c>
      <c r="E2838" s="40" t="s">
        <v>10</v>
      </c>
      <c r="F2838" s="40">
        <v>0.8</v>
      </c>
      <c r="G2838" s="40">
        <v>2</v>
      </c>
      <c r="H2838" s="40">
        <v>32</v>
      </c>
      <c r="I2838" s="40">
        <v>0.53</v>
      </c>
      <c r="L2838" s="40" t="str">
        <f>IF(LEFT(C2838,1)="[",MID(C2838,2,SEARCH("]",C2838)-2),IF(LEFT(C2838,1)="""",MID(C2838,2,SEARCH("""",C2838,2)-2),C2838))</f>
        <v>onix 2013 1.4</v>
      </c>
      <c r="M2838">
        <f>WEEKNUM(A2838,2)</f>
        <v>35</v>
      </c>
    </row>
    <row r="2839" spans="1:13" x14ac:dyDescent="0.25">
      <c r="A2839" s="1">
        <v>41540</v>
      </c>
      <c r="B2839" s="40" t="s">
        <v>9</v>
      </c>
      <c r="C2839" s="40" t="s">
        <v>166</v>
      </c>
      <c r="D2839" s="40" t="s">
        <v>108</v>
      </c>
      <c r="E2839" s="40" t="s">
        <v>10</v>
      </c>
      <c r="F2839" s="40">
        <v>0.8</v>
      </c>
      <c r="G2839" s="40">
        <v>3</v>
      </c>
      <c r="H2839" s="40">
        <v>40</v>
      </c>
      <c r="I2839" s="40">
        <v>1.1200000000000001</v>
      </c>
      <c r="L2839" s="40" t="str">
        <f>IF(LEFT(C2839,1)="[",MID(C2839,2,SEARCH("]",C2839)-2),IF(LEFT(C2839,1)="""",MID(C2839,2,SEARCH("""",C2839,2)-2),C2839))</f>
        <v>onix 2013 1.4</v>
      </c>
      <c r="M2839">
        <f>WEEKNUM(A2839,2)</f>
        <v>39</v>
      </c>
    </row>
    <row r="2840" spans="1:13" x14ac:dyDescent="0.25">
      <c r="A2840" s="1">
        <v>41543</v>
      </c>
      <c r="B2840" s="40" t="s">
        <v>9</v>
      </c>
      <c r="C2840" s="40" t="s">
        <v>166</v>
      </c>
      <c r="D2840" s="40" t="s">
        <v>108</v>
      </c>
      <c r="E2840" s="40" t="s">
        <v>10</v>
      </c>
      <c r="F2840" s="40">
        <v>0.8</v>
      </c>
      <c r="G2840" s="40">
        <v>2</v>
      </c>
      <c r="H2840" s="40">
        <v>44</v>
      </c>
      <c r="I2840" s="40">
        <v>1.03</v>
      </c>
      <c r="L2840" s="40" t="str">
        <f>IF(LEFT(C2840,1)="[",MID(C2840,2,SEARCH("]",C2840)-2),IF(LEFT(C2840,1)="""",MID(C2840,2,SEARCH("""",C2840,2)-2),C2840))</f>
        <v>onix 2013 1.4</v>
      </c>
      <c r="M2840">
        <f>WEEKNUM(A2840,2)</f>
        <v>39</v>
      </c>
    </row>
    <row r="2841" spans="1:13" x14ac:dyDescent="0.25">
      <c r="A2841" s="1">
        <v>41529</v>
      </c>
      <c r="B2841" s="40" t="s">
        <v>9</v>
      </c>
      <c r="C2841" s="40" t="s">
        <v>166</v>
      </c>
      <c r="D2841" s="40" t="s">
        <v>108</v>
      </c>
      <c r="E2841" s="40" t="s">
        <v>10</v>
      </c>
      <c r="F2841" s="40">
        <v>0.8</v>
      </c>
      <c r="G2841" s="40">
        <v>2</v>
      </c>
      <c r="H2841" s="40">
        <v>40</v>
      </c>
      <c r="I2841" s="40">
        <v>0.96</v>
      </c>
      <c r="L2841" s="40" t="str">
        <f>IF(LEFT(C2841,1)="[",MID(C2841,2,SEARCH("]",C2841)-2),IF(LEFT(C2841,1)="""",MID(C2841,2,SEARCH("""",C2841,2)-2),C2841))</f>
        <v>onix 2013 1.4</v>
      </c>
      <c r="M2841">
        <f>WEEKNUM(A2841,2)</f>
        <v>37</v>
      </c>
    </row>
    <row r="2842" spans="1:13" x14ac:dyDescent="0.25">
      <c r="A2842" s="1">
        <v>41524</v>
      </c>
      <c r="B2842" s="40" t="s">
        <v>9</v>
      </c>
      <c r="C2842" s="40" t="s">
        <v>166</v>
      </c>
      <c r="D2842" s="40" t="s">
        <v>108</v>
      </c>
      <c r="E2842" s="40" t="s">
        <v>10</v>
      </c>
      <c r="F2842" s="40">
        <v>0.8</v>
      </c>
      <c r="G2842" s="40">
        <v>4</v>
      </c>
      <c r="H2842" s="40">
        <v>29</v>
      </c>
      <c r="I2842" s="40">
        <v>1.42</v>
      </c>
      <c r="L2842" s="40" t="str">
        <f>IF(LEFT(C2842,1)="[",MID(C2842,2,SEARCH("]",C2842)-2),IF(LEFT(C2842,1)="""",MID(C2842,2,SEARCH("""",C2842,2)-2),C2842))</f>
        <v>onix 2013 1.4</v>
      </c>
      <c r="M2842">
        <f>WEEKNUM(A2842,2)</f>
        <v>36</v>
      </c>
    </row>
    <row r="2843" spans="1:13" x14ac:dyDescent="0.25">
      <c r="A2843" s="1">
        <v>41517</v>
      </c>
      <c r="B2843" s="40" t="s">
        <v>9</v>
      </c>
      <c r="C2843" s="40" t="s">
        <v>166</v>
      </c>
      <c r="D2843" s="40" t="s">
        <v>108</v>
      </c>
      <c r="E2843" s="40" t="s">
        <v>10</v>
      </c>
      <c r="F2843" s="40">
        <v>0.8</v>
      </c>
      <c r="G2843" s="40">
        <v>5</v>
      </c>
      <c r="H2843" s="40">
        <v>31</v>
      </c>
      <c r="I2843" s="40">
        <v>3.09</v>
      </c>
      <c r="L2843" s="40" t="str">
        <f>IF(LEFT(C2843,1)="[",MID(C2843,2,SEARCH("]",C2843)-2),IF(LEFT(C2843,1)="""",MID(C2843,2,SEARCH("""",C2843,2)-2),C2843))</f>
        <v>onix 2013 1.4</v>
      </c>
      <c r="M2843">
        <f>WEEKNUM(A2843,2)</f>
        <v>35</v>
      </c>
    </row>
    <row r="2844" spans="1:13" x14ac:dyDescent="0.25">
      <c r="A2844" s="1">
        <v>41532</v>
      </c>
      <c r="B2844" s="40" t="s">
        <v>9</v>
      </c>
      <c r="C2844" s="40" t="s">
        <v>166</v>
      </c>
      <c r="D2844" s="40" t="s">
        <v>108</v>
      </c>
      <c r="E2844" s="40" t="s">
        <v>10</v>
      </c>
      <c r="F2844" s="40">
        <v>0.8</v>
      </c>
      <c r="G2844" s="40">
        <v>4</v>
      </c>
      <c r="H2844" s="40">
        <v>42</v>
      </c>
      <c r="I2844" s="40">
        <v>1.06</v>
      </c>
      <c r="L2844" s="40" t="str">
        <f>IF(LEFT(C2844,1)="[",MID(C2844,2,SEARCH("]",C2844)-2),IF(LEFT(C2844,1)="""",MID(C2844,2,SEARCH("""",C2844,2)-2),C2844))</f>
        <v>onix 2013 1.4</v>
      </c>
      <c r="M2844">
        <f>WEEKNUM(A2844,2)</f>
        <v>37</v>
      </c>
    </row>
    <row r="2845" spans="1:13" x14ac:dyDescent="0.25">
      <c r="A2845" s="1">
        <v>41536</v>
      </c>
      <c r="B2845" s="40" t="s">
        <v>9</v>
      </c>
      <c r="C2845" s="40" t="s">
        <v>166</v>
      </c>
      <c r="D2845" s="40" t="s">
        <v>108</v>
      </c>
      <c r="E2845" s="40" t="s">
        <v>10</v>
      </c>
      <c r="F2845" s="40">
        <v>0.8</v>
      </c>
      <c r="G2845" s="40">
        <v>6</v>
      </c>
      <c r="H2845" s="40">
        <v>54</v>
      </c>
      <c r="I2845" s="40">
        <v>1.64</v>
      </c>
      <c r="L2845" s="40" t="str">
        <f>IF(LEFT(C2845,1)="[",MID(C2845,2,SEARCH("]",C2845)-2),IF(LEFT(C2845,1)="""",MID(C2845,2,SEARCH("""",C2845,2)-2),C2845))</f>
        <v>onix 2013 1.4</v>
      </c>
      <c r="M2845">
        <f>WEEKNUM(A2845,2)</f>
        <v>38</v>
      </c>
    </row>
    <row r="2846" spans="1:13" x14ac:dyDescent="0.25">
      <c r="A2846" s="1">
        <v>41530</v>
      </c>
      <c r="B2846" s="40" t="s">
        <v>9</v>
      </c>
      <c r="C2846" s="40" t="s">
        <v>166</v>
      </c>
      <c r="D2846" s="40" t="s">
        <v>108</v>
      </c>
      <c r="E2846" s="40" t="s">
        <v>10</v>
      </c>
      <c r="F2846" s="40">
        <v>0.8</v>
      </c>
      <c r="G2846" s="40">
        <v>1</v>
      </c>
      <c r="H2846" s="40">
        <v>40</v>
      </c>
      <c r="I2846" s="40">
        <v>0.32</v>
      </c>
      <c r="L2846" s="40" t="str">
        <f>IF(LEFT(C2846,1)="[",MID(C2846,2,SEARCH("]",C2846)-2),IF(LEFT(C2846,1)="""",MID(C2846,2,SEARCH("""",C2846,2)-2),C2846))</f>
        <v>onix 2013 1.4</v>
      </c>
      <c r="M2846">
        <f>WEEKNUM(A2846,2)</f>
        <v>37</v>
      </c>
    </row>
    <row r="2847" spans="1:13" x14ac:dyDescent="0.25">
      <c r="A2847" s="1">
        <v>41528</v>
      </c>
      <c r="B2847" s="40" t="s">
        <v>9</v>
      </c>
      <c r="C2847" s="40" t="s">
        <v>166</v>
      </c>
      <c r="D2847" s="40" t="s">
        <v>108</v>
      </c>
      <c r="E2847" s="40" t="s">
        <v>10</v>
      </c>
      <c r="F2847" s="40">
        <v>0.8</v>
      </c>
      <c r="G2847" s="40">
        <v>6</v>
      </c>
      <c r="H2847" s="40">
        <v>40</v>
      </c>
      <c r="I2847" s="40">
        <v>2.62</v>
      </c>
      <c r="L2847" s="40" t="str">
        <f>IF(LEFT(C2847,1)="[",MID(C2847,2,SEARCH("]",C2847)-2),IF(LEFT(C2847,1)="""",MID(C2847,2,SEARCH("""",C2847,2)-2),C2847))</f>
        <v>onix 2013 1.4</v>
      </c>
      <c r="M2847">
        <f>WEEKNUM(A2847,2)</f>
        <v>37</v>
      </c>
    </row>
    <row r="2848" spans="1:13" x14ac:dyDescent="0.25">
      <c r="A2848" s="1">
        <v>41533</v>
      </c>
      <c r="B2848" s="40" t="s">
        <v>9</v>
      </c>
      <c r="C2848" s="40" t="s">
        <v>166</v>
      </c>
      <c r="D2848" s="40" t="s">
        <v>108</v>
      </c>
      <c r="E2848" s="40" t="s">
        <v>10</v>
      </c>
      <c r="F2848" s="40">
        <v>0.8</v>
      </c>
      <c r="G2848" s="40">
        <v>5</v>
      </c>
      <c r="H2848" s="40">
        <v>44</v>
      </c>
      <c r="I2848" s="40">
        <v>2.02</v>
      </c>
      <c r="L2848" s="40" t="str">
        <f>IF(LEFT(C2848,1)="[",MID(C2848,2,SEARCH("]",C2848)-2),IF(LEFT(C2848,1)="""",MID(C2848,2,SEARCH("""",C2848,2)-2),C2848))</f>
        <v>onix 2013 1.4</v>
      </c>
      <c r="M2848">
        <f>WEEKNUM(A2848,2)</f>
        <v>38</v>
      </c>
    </row>
    <row r="2849" spans="1:13" x14ac:dyDescent="0.25">
      <c r="A2849" s="1">
        <v>41544</v>
      </c>
      <c r="B2849" s="40" t="s">
        <v>9</v>
      </c>
      <c r="C2849" s="40" t="s">
        <v>166</v>
      </c>
      <c r="D2849" s="40" t="s">
        <v>108</v>
      </c>
      <c r="E2849" s="40" t="s">
        <v>10</v>
      </c>
      <c r="F2849" s="40">
        <v>0.8</v>
      </c>
      <c r="G2849" s="40">
        <v>4</v>
      </c>
      <c r="H2849" s="40">
        <v>36</v>
      </c>
      <c r="I2849" s="40">
        <v>1.04</v>
      </c>
      <c r="L2849" s="40" t="str">
        <f>IF(LEFT(C2849,1)="[",MID(C2849,2,SEARCH("]",C2849)-2),IF(LEFT(C2849,1)="""",MID(C2849,2,SEARCH("""",C2849,2)-2),C2849))</f>
        <v>onix 2013 1.4</v>
      </c>
      <c r="M2849">
        <f>WEEKNUM(A2849,2)</f>
        <v>39</v>
      </c>
    </row>
    <row r="2850" spans="1:13" x14ac:dyDescent="0.25">
      <c r="A2850" s="1">
        <v>41520</v>
      </c>
      <c r="B2850" s="40" t="s">
        <v>9</v>
      </c>
      <c r="C2850" s="40" t="s">
        <v>166</v>
      </c>
      <c r="D2850" s="40" t="s">
        <v>108</v>
      </c>
      <c r="E2850" s="40" t="s">
        <v>10</v>
      </c>
      <c r="F2850" s="40">
        <v>0.8</v>
      </c>
      <c r="G2850" s="40">
        <v>0</v>
      </c>
      <c r="H2850" s="40">
        <v>36</v>
      </c>
      <c r="I2850" s="40">
        <v>0</v>
      </c>
      <c r="L2850" s="40" t="str">
        <f>IF(LEFT(C2850,1)="[",MID(C2850,2,SEARCH("]",C2850)-2),IF(LEFT(C2850,1)="""",MID(C2850,2,SEARCH("""",C2850,2)-2),C2850))</f>
        <v>onix 2013 1.4</v>
      </c>
      <c r="M2850">
        <f>WEEKNUM(A2850,2)</f>
        <v>36</v>
      </c>
    </row>
    <row r="2851" spans="1:13" x14ac:dyDescent="0.25">
      <c r="A2851" s="1">
        <v>41537</v>
      </c>
      <c r="B2851" s="40" t="s">
        <v>9</v>
      </c>
      <c r="C2851" s="40" t="s">
        <v>166</v>
      </c>
      <c r="D2851" s="40" t="s">
        <v>108</v>
      </c>
      <c r="E2851" s="40" t="s">
        <v>10</v>
      </c>
      <c r="F2851" s="40">
        <v>0.8</v>
      </c>
      <c r="G2851" s="40">
        <v>5</v>
      </c>
      <c r="H2851" s="40">
        <v>41</v>
      </c>
      <c r="I2851" s="40">
        <v>1.86</v>
      </c>
      <c r="L2851" s="40" t="str">
        <f>IF(LEFT(C2851,1)="[",MID(C2851,2,SEARCH("]",C2851)-2),IF(LEFT(C2851,1)="""",MID(C2851,2,SEARCH("""",C2851,2)-2),C2851))</f>
        <v>onix 2013 1.4</v>
      </c>
      <c r="M2851">
        <f>WEEKNUM(A2851,2)</f>
        <v>38</v>
      </c>
    </row>
    <row r="2852" spans="1:13" x14ac:dyDescent="0.25">
      <c r="A2852" s="1">
        <v>41534</v>
      </c>
      <c r="B2852" s="40" t="s">
        <v>9</v>
      </c>
      <c r="C2852" s="40" t="s">
        <v>166</v>
      </c>
      <c r="D2852" s="40" t="s">
        <v>108</v>
      </c>
      <c r="E2852" s="40" t="s">
        <v>10</v>
      </c>
      <c r="F2852" s="40">
        <v>0.8</v>
      </c>
      <c r="G2852" s="40">
        <v>11</v>
      </c>
      <c r="H2852" s="40">
        <v>44</v>
      </c>
      <c r="I2852" s="40">
        <v>4.66</v>
      </c>
      <c r="L2852" s="40" t="str">
        <f>IF(LEFT(C2852,1)="[",MID(C2852,2,SEARCH("]",C2852)-2),IF(LEFT(C2852,1)="""",MID(C2852,2,SEARCH("""",C2852,2)-2),C2852))</f>
        <v>onix 2013 1.4</v>
      </c>
      <c r="M2852">
        <f>WEEKNUM(A2852,2)</f>
        <v>38</v>
      </c>
    </row>
    <row r="2853" spans="1:13" x14ac:dyDescent="0.25">
      <c r="A2853" s="1">
        <v>41539</v>
      </c>
      <c r="B2853" s="40" t="s">
        <v>9</v>
      </c>
      <c r="C2853" s="40" t="s">
        <v>166</v>
      </c>
      <c r="D2853" s="40" t="s">
        <v>108</v>
      </c>
      <c r="E2853" s="40" t="s">
        <v>10</v>
      </c>
      <c r="F2853" s="40">
        <v>0.8</v>
      </c>
      <c r="G2853" s="40">
        <v>9</v>
      </c>
      <c r="H2853" s="40">
        <v>47</v>
      </c>
      <c r="I2853" s="40">
        <v>4.26</v>
      </c>
      <c r="L2853" s="40" t="str">
        <f>IF(LEFT(C2853,1)="[",MID(C2853,2,SEARCH("]",C2853)-2),IF(LEFT(C2853,1)="""",MID(C2853,2,SEARCH("""",C2853,2)-2),C2853))</f>
        <v>onix 2013 1.4</v>
      </c>
      <c r="M2853">
        <f>WEEKNUM(A2853,2)</f>
        <v>38</v>
      </c>
    </row>
    <row r="2854" spans="1:13" x14ac:dyDescent="0.25">
      <c r="A2854" s="1">
        <v>41521</v>
      </c>
      <c r="B2854" s="40" t="s">
        <v>9</v>
      </c>
      <c r="C2854" s="40" t="s">
        <v>166</v>
      </c>
      <c r="D2854" s="40" t="s">
        <v>108</v>
      </c>
      <c r="E2854" s="40" t="s">
        <v>10</v>
      </c>
      <c r="F2854" s="40">
        <v>0.8</v>
      </c>
      <c r="G2854" s="40">
        <v>6</v>
      </c>
      <c r="H2854" s="40">
        <v>56</v>
      </c>
      <c r="I2854" s="40">
        <v>2.69</v>
      </c>
      <c r="L2854" s="40" t="str">
        <f>IF(LEFT(C2854,1)="[",MID(C2854,2,SEARCH("]",C2854)-2),IF(LEFT(C2854,1)="""",MID(C2854,2,SEARCH("""",C2854,2)-2),C2854))</f>
        <v>onix 2013 1.4</v>
      </c>
      <c r="M2854">
        <f>WEEKNUM(A2854,2)</f>
        <v>36</v>
      </c>
    </row>
    <row r="2855" spans="1:13" x14ac:dyDescent="0.25">
      <c r="A2855" s="1">
        <v>41535</v>
      </c>
      <c r="B2855" s="40" t="s">
        <v>9</v>
      </c>
      <c r="C2855" s="40" t="s">
        <v>166</v>
      </c>
      <c r="D2855" s="40" t="s">
        <v>108</v>
      </c>
      <c r="E2855" s="40" t="s">
        <v>10</v>
      </c>
      <c r="F2855" s="40">
        <v>0.8</v>
      </c>
      <c r="G2855" s="40">
        <v>4</v>
      </c>
      <c r="H2855" s="40">
        <v>33</v>
      </c>
      <c r="I2855" s="40">
        <v>1.25</v>
      </c>
      <c r="L2855" s="40" t="str">
        <f>IF(LEFT(C2855,1)="[",MID(C2855,2,SEARCH("]",C2855)-2),IF(LEFT(C2855,1)="""",MID(C2855,2,SEARCH("""",C2855,2)-2),C2855))</f>
        <v>onix 2013 1.4</v>
      </c>
      <c r="M2855">
        <f>WEEKNUM(A2855,2)</f>
        <v>38</v>
      </c>
    </row>
    <row r="2856" spans="1:13" x14ac:dyDescent="0.25">
      <c r="A2856" s="1">
        <v>41514</v>
      </c>
      <c r="B2856" s="40" t="s">
        <v>9</v>
      </c>
      <c r="C2856" s="40" t="s">
        <v>166</v>
      </c>
      <c r="D2856" s="40" t="s">
        <v>108</v>
      </c>
      <c r="E2856" s="40" t="s">
        <v>10</v>
      </c>
      <c r="F2856" s="40">
        <v>0.8</v>
      </c>
      <c r="G2856" s="40">
        <v>7</v>
      </c>
      <c r="H2856" s="40">
        <v>37</v>
      </c>
      <c r="I2856" s="40">
        <v>2.3199999999999998</v>
      </c>
      <c r="L2856" s="40" t="str">
        <f>IF(LEFT(C2856,1)="[",MID(C2856,2,SEARCH("]",C2856)-2),IF(LEFT(C2856,1)="""",MID(C2856,2,SEARCH("""",C2856,2)-2),C2856))</f>
        <v>onix 2013 1.4</v>
      </c>
      <c r="M2856">
        <f>WEEKNUM(A2856,2)</f>
        <v>35</v>
      </c>
    </row>
    <row r="2857" spans="1:13" x14ac:dyDescent="0.25">
      <c r="A2857" s="1">
        <v>41542</v>
      </c>
      <c r="B2857" s="40" t="s">
        <v>9</v>
      </c>
      <c r="C2857" s="40" t="s">
        <v>166</v>
      </c>
      <c r="D2857" s="40" t="s">
        <v>108</v>
      </c>
      <c r="E2857" s="40" t="s">
        <v>10</v>
      </c>
      <c r="F2857" s="40">
        <v>0.8</v>
      </c>
      <c r="G2857" s="40">
        <v>1</v>
      </c>
      <c r="H2857" s="40">
        <v>26</v>
      </c>
      <c r="I2857" s="40">
        <v>0.2</v>
      </c>
      <c r="L2857" s="40" t="str">
        <f>IF(LEFT(C2857,1)="[",MID(C2857,2,SEARCH("]",C2857)-2),IF(LEFT(C2857,1)="""",MID(C2857,2,SEARCH("""",C2857,2)-2),C2857))</f>
        <v>onix 2013 1.4</v>
      </c>
      <c r="M2857">
        <f>WEEKNUM(A2857,2)</f>
        <v>39</v>
      </c>
    </row>
    <row r="2858" spans="1:13" x14ac:dyDescent="0.25">
      <c r="A2858" s="1">
        <v>41545</v>
      </c>
      <c r="B2858" s="40" t="s">
        <v>9</v>
      </c>
      <c r="C2858" s="40" t="s">
        <v>166</v>
      </c>
      <c r="D2858" s="40" t="s">
        <v>108</v>
      </c>
      <c r="E2858" s="40" t="s">
        <v>10</v>
      </c>
      <c r="F2858" s="40">
        <v>0.8</v>
      </c>
      <c r="G2858" s="40">
        <v>1</v>
      </c>
      <c r="H2858" s="40">
        <v>19</v>
      </c>
      <c r="I2858" s="40">
        <v>0.27</v>
      </c>
      <c r="L2858" s="40" t="str">
        <f>IF(LEFT(C2858,1)="[",MID(C2858,2,SEARCH("]",C2858)-2),IF(LEFT(C2858,1)="""",MID(C2858,2,SEARCH("""",C2858,2)-2),C2858))</f>
        <v>onix 2013 1.4</v>
      </c>
      <c r="M2858">
        <f>WEEKNUM(A2858,2)</f>
        <v>39</v>
      </c>
    </row>
    <row r="2859" spans="1:13" x14ac:dyDescent="0.25">
      <c r="A2859" s="1">
        <v>41541</v>
      </c>
      <c r="B2859" s="40" t="s">
        <v>9</v>
      </c>
      <c r="C2859" s="40" t="s">
        <v>166</v>
      </c>
      <c r="D2859" s="40" t="s">
        <v>108</v>
      </c>
      <c r="E2859" s="40" t="s">
        <v>10</v>
      </c>
      <c r="F2859" s="40">
        <v>0.8</v>
      </c>
      <c r="G2859" s="40">
        <v>6</v>
      </c>
      <c r="H2859" s="40">
        <v>25</v>
      </c>
      <c r="I2859" s="40">
        <v>2.19</v>
      </c>
      <c r="L2859" s="40" t="str">
        <f>IF(LEFT(C2859,1)="[",MID(C2859,2,SEARCH("]",C2859)-2),IF(LEFT(C2859,1)="""",MID(C2859,2,SEARCH("""",C2859,2)-2),C2859))</f>
        <v>onix 2013 1.4</v>
      </c>
      <c r="M2859">
        <f>WEEKNUM(A2859,2)</f>
        <v>39</v>
      </c>
    </row>
    <row r="2860" spans="1:13" x14ac:dyDescent="0.25">
      <c r="A2860" s="1">
        <v>41527</v>
      </c>
      <c r="B2860" s="40" t="s">
        <v>9</v>
      </c>
      <c r="C2860" s="40" t="s">
        <v>166</v>
      </c>
      <c r="D2860" s="40" t="s">
        <v>108</v>
      </c>
      <c r="E2860" s="40" t="s">
        <v>10</v>
      </c>
      <c r="F2860" s="40">
        <v>0.8</v>
      </c>
      <c r="G2860" s="40">
        <v>3</v>
      </c>
      <c r="H2860" s="40">
        <v>36</v>
      </c>
      <c r="I2860" s="40">
        <v>1.34</v>
      </c>
      <c r="L2860" s="40" t="str">
        <f>IF(LEFT(C2860,1)="[",MID(C2860,2,SEARCH("]",C2860)-2),IF(LEFT(C2860,1)="""",MID(C2860,2,SEARCH("""",C2860,2)-2),C2860))</f>
        <v>onix 2013 1.4</v>
      </c>
      <c r="M2860">
        <f>WEEKNUM(A2860,2)</f>
        <v>37</v>
      </c>
    </row>
    <row r="2861" spans="1:13" x14ac:dyDescent="0.25">
      <c r="A2861" s="1">
        <v>41531</v>
      </c>
      <c r="B2861" s="40" t="s">
        <v>9</v>
      </c>
      <c r="C2861" s="40" t="s">
        <v>166</v>
      </c>
      <c r="D2861" s="40" t="s">
        <v>108</v>
      </c>
      <c r="E2861" s="40" t="s">
        <v>10</v>
      </c>
      <c r="F2861" s="40">
        <v>0.8</v>
      </c>
      <c r="G2861" s="40">
        <v>6</v>
      </c>
      <c r="H2861" s="40">
        <v>50</v>
      </c>
      <c r="I2861" s="40">
        <v>1.63</v>
      </c>
      <c r="L2861" s="40" t="str">
        <f>IF(LEFT(C2861,1)="[",MID(C2861,2,SEARCH("]",C2861)-2),IF(LEFT(C2861,1)="""",MID(C2861,2,SEARCH("""",C2861,2)-2),C2861))</f>
        <v>onix 2013 1.4</v>
      </c>
      <c r="M2861">
        <f>WEEKNUM(A2861,2)</f>
        <v>37</v>
      </c>
    </row>
    <row r="2862" spans="1:13" x14ac:dyDescent="0.25">
      <c r="A2862" s="1">
        <v>41522</v>
      </c>
      <c r="B2862" s="40" t="s">
        <v>9</v>
      </c>
      <c r="C2862" s="40" t="s">
        <v>166</v>
      </c>
      <c r="D2862" s="40" t="s">
        <v>108</v>
      </c>
      <c r="E2862" s="40" t="s">
        <v>10</v>
      </c>
      <c r="F2862" s="40">
        <v>0.8</v>
      </c>
      <c r="G2862" s="40">
        <v>4</v>
      </c>
      <c r="H2862" s="40">
        <v>34</v>
      </c>
      <c r="I2862" s="40">
        <v>2.0499999999999998</v>
      </c>
      <c r="L2862" s="40" t="str">
        <f>IF(LEFT(C2862,1)="[",MID(C2862,2,SEARCH("]",C2862)-2),IF(LEFT(C2862,1)="""",MID(C2862,2,SEARCH("""",C2862,2)-2),C2862))</f>
        <v>onix 2013 1.4</v>
      </c>
      <c r="M2862">
        <f>WEEKNUM(A2862,2)</f>
        <v>36</v>
      </c>
    </row>
    <row r="2863" spans="1:13" x14ac:dyDescent="0.25">
      <c r="A2863" s="1">
        <v>41538</v>
      </c>
      <c r="B2863" s="40" t="s">
        <v>9</v>
      </c>
      <c r="C2863" s="40" t="s">
        <v>166</v>
      </c>
      <c r="D2863" s="40" t="s">
        <v>108</v>
      </c>
      <c r="E2863" s="40" t="s">
        <v>10</v>
      </c>
      <c r="F2863" s="40">
        <v>0.8</v>
      </c>
      <c r="G2863" s="40">
        <v>3</v>
      </c>
      <c r="H2863" s="40">
        <v>38</v>
      </c>
      <c r="I2863" s="40">
        <v>1.1299999999999999</v>
      </c>
      <c r="L2863" s="40" t="str">
        <f>IF(LEFT(C2863,1)="[",MID(C2863,2,SEARCH("]",C2863)-2),IF(LEFT(C2863,1)="""",MID(C2863,2,SEARCH("""",C2863,2)-2),C2863))</f>
        <v>onix 2013 1.4</v>
      </c>
      <c r="M2863">
        <f>WEEKNUM(A2863,2)</f>
        <v>38</v>
      </c>
    </row>
    <row r="2864" spans="1:13" x14ac:dyDescent="0.25">
      <c r="A2864" s="1">
        <v>41518</v>
      </c>
      <c r="B2864" s="40" t="s">
        <v>9</v>
      </c>
      <c r="C2864" s="40" t="s">
        <v>166</v>
      </c>
      <c r="D2864" s="40" t="s">
        <v>108</v>
      </c>
      <c r="E2864" s="40" t="s">
        <v>10</v>
      </c>
      <c r="F2864" s="40">
        <v>0.8</v>
      </c>
      <c r="G2864" s="40">
        <v>3</v>
      </c>
      <c r="H2864" s="40">
        <v>42</v>
      </c>
      <c r="I2864" s="40">
        <v>1.44</v>
      </c>
      <c r="L2864" s="40" t="str">
        <f>IF(LEFT(C2864,1)="[",MID(C2864,2,SEARCH("]",C2864)-2),IF(LEFT(C2864,1)="""",MID(C2864,2,SEARCH("""",C2864,2)-2),C2864))</f>
        <v>onix 2013 1.4</v>
      </c>
      <c r="M2864">
        <f>WEEKNUM(A2864,2)</f>
        <v>35</v>
      </c>
    </row>
    <row r="2865" spans="1:13" x14ac:dyDescent="0.25">
      <c r="A2865" s="1">
        <v>41526</v>
      </c>
      <c r="B2865" s="40" t="s">
        <v>9</v>
      </c>
      <c r="C2865" s="40" t="s">
        <v>166</v>
      </c>
      <c r="D2865" s="40" t="s">
        <v>108</v>
      </c>
      <c r="E2865" s="40" t="s">
        <v>10</v>
      </c>
      <c r="F2865" s="40">
        <v>0.8</v>
      </c>
      <c r="G2865" s="40">
        <v>3</v>
      </c>
      <c r="H2865" s="40">
        <v>47</v>
      </c>
      <c r="I2865" s="40">
        <v>0.87</v>
      </c>
      <c r="L2865" s="40" t="str">
        <f>IF(LEFT(C2865,1)="[",MID(C2865,2,SEARCH("]",C2865)-2),IF(LEFT(C2865,1)="""",MID(C2865,2,SEARCH("""",C2865,2)-2),C2865))</f>
        <v>onix 2013 1.4</v>
      </c>
      <c r="M2865">
        <f>WEEKNUM(A2865,2)</f>
        <v>37</v>
      </c>
    </row>
    <row r="2866" spans="1:13" x14ac:dyDescent="0.25">
      <c r="A2866" s="1">
        <v>41525</v>
      </c>
      <c r="B2866" s="40" t="s">
        <v>9</v>
      </c>
      <c r="C2866" s="40" t="s">
        <v>166</v>
      </c>
      <c r="D2866" s="40" t="s">
        <v>108</v>
      </c>
      <c r="E2866" s="40" t="s">
        <v>10</v>
      </c>
      <c r="F2866" s="40">
        <v>0.8</v>
      </c>
      <c r="G2866" s="40">
        <v>13</v>
      </c>
      <c r="H2866" s="40">
        <v>41</v>
      </c>
      <c r="I2866" s="40">
        <v>5.04</v>
      </c>
      <c r="L2866" s="40" t="str">
        <f>IF(LEFT(C2866,1)="[",MID(C2866,2,SEARCH("]",C2866)-2),IF(LEFT(C2866,1)="""",MID(C2866,2,SEARCH("""",C2866,2)-2),C2866))</f>
        <v>onix 2013 1.4</v>
      </c>
      <c r="M2866">
        <f>WEEKNUM(A2866,2)</f>
        <v>36</v>
      </c>
    </row>
    <row r="2867" spans="1:13" x14ac:dyDescent="0.25">
      <c r="A2867" s="1">
        <v>41542</v>
      </c>
      <c r="B2867" s="40" t="s">
        <v>9</v>
      </c>
      <c r="C2867" s="40" t="s">
        <v>478</v>
      </c>
      <c r="D2867" s="40" t="s">
        <v>108</v>
      </c>
      <c r="E2867" s="40" t="s">
        <v>10</v>
      </c>
      <c r="F2867" s="40">
        <v>0.8</v>
      </c>
      <c r="G2867" s="40">
        <v>0</v>
      </c>
      <c r="H2867" s="40">
        <v>1</v>
      </c>
      <c r="I2867" s="40">
        <v>0</v>
      </c>
      <c r="L2867" s="40" t="str">
        <f>IF(LEFT(C2867,1)="[",MID(C2867,2,SEARCH("]",C2867)-2),IF(LEFT(C2867,1)="""",MID(C2867,2,SEARCH("""",C2867,2)-2),C2867))</f>
        <v>onix 2013 1.8</v>
      </c>
      <c r="M2867">
        <f>WEEKNUM(A2867,2)</f>
        <v>39</v>
      </c>
    </row>
    <row r="2868" spans="1:13" x14ac:dyDescent="0.25">
      <c r="A2868" s="1">
        <v>41546</v>
      </c>
      <c r="B2868" s="40" t="s">
        <v>9</v>
      </c>
      <c r="C2868" s="40" t="s">
        <v>478</v>
      </c>
      <c r="D2868" s="40" t="s">
        <v>108</v>
      </c>
      <c r="E2868" s="40" t="s">
        <v>10</v>
      </c>
      <c r="F2868" s="40">
        <v>0.8</v>
      </c>
      <c r="G2868" s="40">
        <v>0</v>
      </c>
      <c r="H2868" s="40">
        <v>1</v>
      </c>
      <c r="I2868" s="40">
        <v>0</v>
      </c>
      <c r="L2868" s="40" t="str">
        <f>IF(LEFT(C2868,1)="[",MID(C2868,2,SEARCH("]",C2868)-2),IF(LEFT(C2868,1)="""",MID(C2868,2,SEARCH("""",C2868,2)-2),C2868))</f>
        <v>onix 2013 1.8</v>
      </c>
      <c r="M2868">
        <f>WEEKNUM(A2868,2)</f>
        <v>39</v>
      </c>
    </row>
    <row r="2869" spans="1:13" x14ac:dyDescent="0.25">
      <c r="A2869" s="1">
        <v>41534</v>
      </c>
      <c r="B2869" s="40" t="s">
        <v>9</v>
      </c>
      <c r="C2869" s="40" t="s">
        <v>478</v>
      </c>
      <c r="D2869" s="40" t="s">
        <v>108</v>
      </c>
      <c r="E2869" s="40" t="s">
        <v>10</v>
      </c>
      <c r="F2869" s="40">
        <v>0.8</v>
      </c>
      <c r="G2869" s="40">
        <v>1</v>
      </c>
      <c r="H2869" s="40">
        <v>3</v>
      </c>
      <c r="I2869" s="40">
        <v>0.21</v>
      </c>
      <c r="L2869" s="40" t="str">
        <f>IF(LEFT(C2869,1)="[",MID(C2869,2,SEARCH("]",C2869)-2),IF(LEFT(C2869,1)="""",MID(C2869,2,SEARCH("""",C2869,2)-2),C2869))</f>
        <v>onix 2013 1.8</v>
      </c>
      <c r="M2869">
        <f>WEEKNUM(A2869,2)</f>
        <v>38</v>
      </c>
    </row>
    <row r="2870" spans="1:13" x14ac:dyDescent="0.25">
      <c r="A2870" s="1">
        <v>41531</v>
      </c>
      <c r="B2870" s="40" t="s">
        <v>9</v>
      </c>
      <c r="C2870" s="40" t="s">
        <v>478</v>
      </c>
      <c r="D2870" s="40" t="s">
        <v>108</v>
      </c>
      <c r="E2870" s="40" t="s">
        <v>10</v>
      </c>
      <c r="F2870" s="40">
        <v>0.8</v>
      </c>
      <c r="G2870" s="40">
        <v>0</v>
      </c>
      <c r="H2870" s="40">
        <v>1</v>
      </c>
      <c r="I2870" s="40">
        <v>0</v>
      </c>
      <c r="L2870" s="40" t="str">
        <f>IF(LEFT(C2870,1)="[",MID(C2870,2,SEARCH("]",C2870)-2),IF(LEFT(C2870,1)="""",MID(C2870,2,SEARCH("""",C2870,2)-2),C2870))</f>
        <v>onix 2013 1.8</v>
      </c>
      <c r="M2870">
        <f>WEEKNUM(A2870,2)</f>
        <v>37</v>
      </c>
    </row>
    <row r="2871" spans="1:13" x14ac:dyDescent="0.25">
      <c r="A2871" s="1">
        <v>41541</v>
      </c>
      <c r="B2871" s="40" t="s">
        <v>9</v>
      </c>
      <c r="C2871" s="40" t="s">
        <v>478</v>
      </c>
      <c r="D2871" s="40" t="s">
        <v>108</v>
      </c>
      <c r="E2871" s="40" t="s">
        <v>10</v>
      </c>
      <c r="F2871" s="40">
        <v>0.8</v>
      </c>
      <c r="G2871" s="40">
        <v>0</v>
      </c>
      <c r="H2871" s="40">
        <v>1</v>
      </c>
      <c r="I2871" s="40">
        <v>0</v>
      </c>
      <c r="L2871" s="40" t="str">
        <f>IF(LEFT(C2871,1)="[",MID(C2871,2,SEARCH("]",C2871)-2),IF(LEFT(C2871,1)="""",MID(C2871,2,SEARCH("""",C2871,2)-2),C2871))</f>
        <v>onix 2013 1.8</v>
      </c>
      <c r="M2871">
        <f>WEEKNUM(A2871,2)</f>
        <v>39</v>
      </c>
    </row>
    <row r="2872" spans="1:13" x14ac:dyDescent="0.25">
      <c r="A2872" s="1">
        <v>41537</v>
      </c>
      <c r="B2872" s="40" t="s">
        <v>9</v>
      </c>
      <c r="C2872" s="40" t="s">
        <v>478</v>
      </c>
      <c r="D2872" s="40" t="s">
        <v>108</v>
      </c>
      <c r="E2872" s="40" t="s">
        <v>10</v>
      </c>
      <c r="F2872" s="40">
        <v>0.8</v>
      </c>
      <c r="G2872" s="40">
        <v>0</v>
      </c>
      <c r="H2872" s="40">
        <v>1</v>
      </c>
      <c r="I2872" s="40">
        <v>0</v>
      </c>
      <c r="L2872" s="40" t="str">
        <f>IF(LEFT(C2872,1)="[",MID(C2872,2,SEARCH("]",C2872)-2),IF(LEFT(C2872,1)="""",MID(C2872,2,SEARCH("""",C2872,2)-2),C2872))</f>
        <v>onix 2013 1.8</v>
      </c>
      <c r="M2872">
        <f>WEEKNUM(A2872,2)</f>
        <v>38</v>
      </c>
    </row>
    <row r="2873" spans="1:13" x14ac:dyDescent="0.25">
      <c r="A2873" s="1">
        <v>41530</v>
      </c>
      <c r="B2873" s="40" t="s">
        <v>9</v>
      </c>
      <c r="C2873" s="40" t="s">
        <v>478</v>
      </c>
      <c r="D2873" s="40" t="s">
        <v>108</v>
      </c>
      <c r="E2873" s="40" t="s">
        <v>10</v>
      </c>
      <c r="F2873" s="40">
        <v>0.8</v>
      </c>
      <c r="G2873" s="40">
        <v>1</v>
      </c>
      <c r="H2873" s="40">
        <v>1</v>
      </c>
      <c r="I2873" s="40">
        <v>0.15</v>
      </c>
      <c r="L2873" s="40" t="str">
        <f>IF(LEFT(C2873,1)="[",MID(C2873,2,SEARCH("]",C2873)-2),IF(LEFT(C2873,1)="""",MID(C2873,2,SEARCH("""",C2873,2)-2),C2873))</f>
        <v>onix 2013 1.8</v>
      </c>
      <c r="M2873">
        <f>WEEKNUM(A2873,2)</f>
        <v>37</v>
      </c>
    </row>
    <row r="2874" spans="1:13" x14ac:dyDescent="0.25">
      <c r="A2874" s="1">
        <v>41545</v>
      </c>
      <c r="B2874" s="40" t="s">
        <v>9</v>
      </c>
      <c r="C2874" s="40" t="s">
        <v>478</v>
      </c>
      <c r="D2874" s="40" t="s">
        <v>108</v>
      </c>
      <c r="E2874" s="40" t="s">
        <v>10</v>
      </c>
      <c r="F2874" s="40">
        <v>0.8</v>
      </c>
      <c r="G2874" s="40">
        <v>0</v>
      </c>
      <c r="H2874" s="40">
        <v>1</v>
      </c>
      <c r="I2874" s="40">
        <v>0</v>
      </c>
      <c r="L2874" s="40" t="str">
        <f>IF(LEFT(C2874,1)="[",MID(C2874,2,SEARCH("]",C2874)-2),IF(LEFT(C2874,1)="""",MID(C2874,2,SEARCH("""",C2874,2)-2),C2874))</f>
        <v>onix 2013 1.8</v>
      </c>
      <c r="M2874">
        <f>WEEKNUM(A2874,2)</f>
        <v>39</v>
      </c>
    </row>
    <row r="2875" spans="1:13" x14ac:dyDescent="0.25">
      <c r="A2875" s="1">
        <v>41532</v>
      </c>
      <c r="B2875" s="40" t="s">
        <v>9</v>
      </c>
      <c r="C2875" s="40" t="s">
        <v>478</v>
      </c>
      <c r="D2875" s="40" t="s">
        <v>108</v>
      </c>
      <c r="E2875" s="40" t="s">
        <v>10</v>
      </c>
      <c r="F2875" s="40">
        <v>0.8</v>
      </c>
      <c r="G2875" s="40">
        <v>0</v>
      </c>
      <c r="H2875" s="40">
        <v>1</v>
      </c>
      <c r="I2875" s="40">
        <v>0</v>
      </c>
      <c r="L2875" s="40" t="str">
        <f>IF(LEFT(C2875,1)="[",MID(C2875,2,SEARCH("]",C2875)-2),IF(LEFT(C2875,1)="""",MID(C2875,2,SEARCH("""",C2875,2)-2),C2875))</f>
        <v>onix 2013 1.8</v>
      </c>
      <c r="M2875">
        <f>WEEKNUM(A2875,2)</f>
        <v>37</v>
      </c>
    </row>
    <row r="2876" spans="1:13" x14ac:dyDescent="0.25">
      <c r="A2876" s="1">
        <v>41540</v>
      </c>
      <c r="B2876" s="40" t="s">
        <v>9</v>
      </c>
      <c r="C2876" s="40" t="s">
        <v>478</v>
      </c>
      <c r="D2876" s="40" t="s">
        <v>108</v>
      </c>
      <c r="E2876" s="40" t="s">
        <v>10</v>
      </c>
      <c r="F2876" s="40">
        <v>0.8</v>
      </c>
      <c r="G2876" s="40">
        <v>0</v>
      </c>
      <c r="H2876" s="40">
        <v>2</v>
      </c>
      <c r="I2876" s="40">
        <v>0</v>
      </c>
      <c r="L2876" s="40" t="str">
        <f>IF(LEFT(C2876,1)="[",MID(C2876,2,SEARCH("]",C2876)-2),IF(LEFT(C2876,1)="""",MID(C2876,2,SEARCH("""",C2876,2)-2),C2876))</f>
        <v>onix 2013 1.8</v>
      </c>
      <c r="M2876">
        <f>WEEKNUM(A2876,2)</f>
        <v>39</v>
      </c>
    </row>
    <row r="2877" spans="1:13" x14ac:dyDescent="0.25">
      <c r="A2877" s="1">
        <v>41541</v>
      </c>
      <c r="B2877" s="40" t="s">
        <v>9</v>
      </c>
      <c r="C2877" s="40" t="s">
        <v>505</v>
      </c>
      <c r="D2877" s="40" t="s">
        <v>108</v>
      </c>
      <c r="E2877" s="40" t="s">
        <v>10</v>
      </c>
      <c r="F2877" s="40">
        <v>0.8</v>
      </c>
      <c r="G2877" s="40">
        <v>1</v>
      </c>
      <c r="H2877" s="40">
        <v>1</v>
      </c>
      <c r="I2877" s="40">
        <v>0.37</v>
      </c>
      <c r="L2877" s="40" t="str">
        <f>IF(LEFT(C2877,1)="[",MID(C2877,2,SEARCH("]",C2877)-2),IF(LEFT(C2877,1)="""",MID(C2877,2,SEARCH("""",C2877,2)-2),C2877))</f>
        <v>onix 2013 2.0</v>
      </c>
      <c r="M2877">
        <f>WEEKNUM(A2877,2)</f>
        <v>39</v>
      </c>
    </row>
    <row r="2878" spans="1:13" x14ac:dyDescent="0.25">
      <c r="A2878" s="1">
        <v>41537</v>
      </c>
      <c r="B2878" s="40" t="s">
        <v>9</v>
      </c>
      <c r="C2878" s="40" t="s">
        <v>505</v>
      </c>
      <c r="D2878" s="40" t="s">
        <v>108</v>
      </c>
      <c r="E2878" s="40" t="s">
        <v>10</v>
      </c>
      <c r="F2878" s="40">
        <v>0.8</v>
      </c>
      <c r="G2878" s="40">
        <v>0</v>
      </c>
      <c r="H2878" s="40">
        <v>1</v>
      </c>
      <c r="I2878" s="40">
        <v>0</v>
      </c>
      <c r="L2878" s="40" t="str">
        <f>IF(LEFT(C2878,1)="[",MID(C2878,2,SEARCH("]",C2878)-2),IF(LEFT(C2878,1)="""",MID(C2878,2,SEARCH("""",C2878,2)-2),C2878))</f>
        <v>onix 2013 2.0</v>
      </c>
      <c r="M2878">
        <f>WEEKNUM(A2878,2)</f>
        <v>38</v>
      </c>
    </row>
    <row r="2879" spans="1:13" x14ac:dyDescent="0.25">
      <c r="A2879" s="1">
        <v>41546</v>
      </c>
      <c r="B2879" s="40" t="s">
        <v>9</v>
      </c>
      <c r="C2879" s="40" t="s">
        <v>505</v>
      </c>
      <c r="D2879" s="40" t="s">
        <v>108</v>
      </c>
      <c r="E2879" s="40" t="s">
        <v>10</v>
      </c>
      <c r="F2879" s="40">
        <v>0.8</v>
      </c>
      <c r="G2879" s="40">
        <v>0</v>
      </c>
      <c r="H2879" s="40">
        <v>1</v>
      </c>
      <c r="I2879" s="40">
        <v>0</v>
      </c>
      <c r="L2879" s="40" t="str">
        <f>IF(LEFT(C2879,1)="[",MID(C2879,2,SEARCH("]",C2879)-2),IF(LEFT(C2879,1)="""",MID(C2879,2,SEARCH("""",C2879,2)-2),C2879))</f>
        <v>onix 2013 2.0</v>
      </c>
      <c r="M2879">
        <f>WEEKNUM(A2879,2)</f>
        <v>39</v>
      </c>
    </row>
    <row r="2880" spans="1:13" x14ac:dyDescent="0.25">
      <c r="A2880" s="1">
        <v>41540</v>
      </c>
      <c r="B2880" s="40" t="s">
        <v>9</v>
      </c>
      <c r="C2880" s="40" t="s">
        <v>505</v>
      </c>
      <c r="D2880" s="40" t="s">
        <v>108</v>
      </c>
      <c r="E2880" s="40" t="s">
        <v>10</v>
      </c>
      <c r="F2880" s="40">
        <v>0.8</v>
      </c>
      <c r="G2880" s="40">
        <v>0</v>
      </c>
      <c r="H2880" s="40">
        <v>1</v>
      </c>
      <c r="I2880" s="40">
        <v>0</v>
      </c>
      <c r="L2880" s="40" t="str">
        <f>IF(LEFT(C2880,1)="[",MID(C2880,2,SEARCH("]",C2880)-2),IF(LEFT(C2880,1)="""",MID(C2880,2,SEARCH("""",C2880,2)-2),C2880))</f>
        <v>onix 2013 2.0</v>
      </c>
      <c r="M2880">
        <f>WEEKNUM(A2880,2)</f>
        <v>39</v>
      </c>
    </row>
    <row r="2881" spans="1:13" x14ac:dyDescent="0.25">
      <c r="A2881" s="1">
        <v>41543</v>
      </c>
      <c r="B2881" s="40" t="s">
        <v>9</v>
      </c>
      <c r="C2881" s="40" t="s">
        <v>505</v>
      </c>
      <c r="D2881" s="40" t="s">
        <v>108</v>
      </c>
      <c r="E2881" s="40" t="s">
        <v>10</v>
      </c>
      <c r="F2881" s="40">
        <v>0.8</v>
      </c>
      <c r="G2881" s="40">
        <v>0</v>
      </c>
      <c r="H2881" s="40">
        <v>0</v>
      </c>
      <c r="I2881" s="40">
        <v>0</v>
      </c>
      <c r="L2881" s="40" t="str">
        <f>IF(LEFT(C2881,1)="[",MID(C2881,2,SEARCH("]",C2881)-2),IF(LEFT(C2881,1)="""",MID(C2881,2,SEARCH("""",C2881,2)-2),C2881))</f>
        <v>onix 2013 2.0</v>
      </c>
      <c r="M2881">
        <f>WEEKNUM(A2881,2)</f>
        <v>39</v>
      </c>
    </row>
    <row r="2882" spans="1:13" x14ac:dyDescent="0.25">
      <c r="A2882" s="1">
        <v>41532</v>
      </c>
      <c r="B2882" s="40" t="s">
        <v>9</v>
      </c>
      <c r="C2882" s="40" t="s">
        <v>308</v>
      </c>
      <c r="D2882" s="40" t="s">
        <v>96</v>
      </c>
      <c r="E2882" s="40" t="s">
        <v>10</v>
      </c>
      <c r="F2882" s="40">
        <v>0.8</v>
      </c>
      <c r="G2882" s="40">
        <v>0</v>
      </c>
      <c r="H2882" s="40">
        <v>9</v>
      </c>
      <c r="I2882" s="40">
        <v>0</v>
      </c>
      <c r="L2882" s="40" t="str">
        <f>IF(LEFT(C2882,1)="[",MID(C2882,2,SEARCH("]",C2882)-2),IF(LEFT(C2882,1)="""",MID(C2882,2,SEARCH("""",C2882,2)-2),C2882))</f>
        <v>onix 2013 automático</v>
      </c>
      <c r="M2882">
        <f>WEEKNUM(A2882,2)</f>
        <v>37</v>
      </c>
    </row>
    <row r="2883" spans="1:13" x14ac:dyDescent="0.25">
      <c r="A2883" s="1">
        <v>41528</v>
      </c>
      <c r="B2883" s="40" t="s">
        <v>9</v>
      </c>
      <c r="C2883" s="40" t="s">
        <v>308</v>
      </c>
      <c r="D2883" s="40" t="s">
        <v>96</v>
      </c>
      <c r="E2883" s="40" t="s">
        <v>10</v>
      </c>
      <c r="F2883" s="40">
        <v>0.8</v>
      </c>
      <c r="G2883" s="40">
        <v>2</v>
      </c>
      <c r="H2883" s="40">
        <v>9</v>
      </c>
      <c r="I2883" s="40">
        <v>0.74</v>
      </c>
      <c r="L2883" s="40" t="str">
        <f>IF(LEFT(C2883,1)="[",MID(C2883,2,SEARCH("]",C2883)-2),IF(LEFT(C2883,1)="""",MID(C2883,2,SEARCH("""",C2883,2)-2),C2883))</f>
        <v>onix 2013 automático</v>
      </c>
      <c r="M2883">
        <f>WEEKNUM(A2883,2)</f>
        <v>37</v>
      </c>
    </row>
    <row r="2884" spans="1:13" x14ac:dyDescent="0.25">
      <c r="A2884" s="1">
        <v>41515</v>
      </c>
      <c r="B2884" s="40" t="s">
        <v>9</v>
      </c>
      <c r="C2884" s="40" t="s">
        <v>308</v>
      </c>
      <c r="D2884" s="40" t="s">
        <v>96</v>
      </c>
      <c r="E2884" s="40" t="s">
        <v>10</v>
      </c>
      <c r="F2884" s="40">
        <v>0.8</v>
      </c>
      <c r="G2884" s="40">
        <v>2</v>
      </c>
      <c r="H2884" s="40">
        <v>13</v>
      </c>
      <c r="I2884" s="40">
        <v>0.99</v>
      </c>
      <c r="L2884" s="40" t="str">
        <f>IF(LEFT(C2884,1)="[",MID(C2884,2,SEARCH("]",C2884)-2),IF(LEFT(C2884,1)="""",MID(C2884,2,SEARCH("""",C2884,2)-2),C2884))</f>
        <v>onix 2013 automático</v>
      </c>
      <c r="M2884">
        <f>WEEKNUM(A2884,2)</f>
        <v>35</v>
      </c>
    </row>
    <row r="2885" spans="1:13" x14ac:dyDescent="0.25">
      <c r="A2885" s="1">
        <v>41516</v>
      </c>
      <c r="B2885" s="40" t="s">
        <v>9</v>
      </c>
      <c r="C2885" s="40" t="s">
        <v>308</v>
      </c>
      <c r="D2885" s="40" t="s">
        <v>96</v>
      </c>
      <c r="E2885" s="40" t="s">
        <v>10</v>
      </c>
      <c r="F2885" s="40">
        <v>0.8</v>
      </c>
      <c r="G2885" s="40">
        <v>0</v>
      </c>
      <c r="H2885" s="40">
        <v>10</v>
      </c>
      <c r="I2885" s="40">
        <v>0</v>
      </c>
      <c r="L2885" s="40" t="str">
        <f>IF(LEFT(C2885,1)="[",MID(C2885,2,SEARCH("]",C2885)-2),IF(LEFT(C2885,1)="""",MID(C2885,2,SEARCH("""",C2885,2)-2),C2885))</f>
        <v>onix 2013 automático</v>
      </c>
      <c r="M2885">
        <f>WEEKNUM(A2885,2)</f>
        <v>35</v>
      </c>
    </row>
    <row r="2886" spans="1:13" x14ac:dyDescent="0.25">
      <c r="A2886" s="1">
        <v>41522</v>
      </c>
      <c r="B2886" s="40" t="s">
        <v>9</v>
      </c>
      <c r="C2886" s="40" t="s">
        <v>308</v>
      </c>
      <c r="D2886" s="40" t="s">
        <v>96</v>
      </c>
      <c r="E2886" s="40" t="s">
        <v>10</v>
      </c>
      <c r="F2886" s="40">
        <v>0.8</v>
      </c>
      <c r="G2886" s="40">
        <v>0</v>
      </c>
      <c r="H2886" s="40">
        <v>7</v>
      </c>
      <c r="I2886" s="40">
        <v>0</v>
      </c>
      <c r="L2886" s="40" t="str">
        <f>IF(LEFT(C2886,1)="[",MID(C2886,2,SEARCH("]",C2886)-2),IF(LEFT(C2886,1)="""",MID(C2886,2,SEARCH("""",C2886,2)-2),C2886))</f>
        <v>onix 2013 automático</v>
      </c>
      <c r="M2886">
        <f>WEEKNUM(A2886,2)</f>
        <v>36</v>
      </c>
    </row>
    <row r="2887" spans="1:13" x14ac:dyDescent="0.25">
      <c r="A2887" s="1">
        <v>41535</v>
      </c>
      <c r="B2887" s="40" t="s">
        <v>9</v>
      </c>
      <c r="C2887" s="40" t="s">
        <v>308</v>
      </c>
      <c r="D2887" s="40" t="s">
        <v>96</v>
      </c>
      <c r="E2887" s="40" t="s">
        <v>10</v>
      </c>
      <c r="F2887" s="40">
        <v>0.8</v>
      </c>
      <c r="G2887" s="40">
        <v>0</v>
      </c>
      <c r="H2887" s="40">
        <v>11</v>
      </c>
      <c r="I2887" s="40">
        <v>0</v>
      </c>
      <c r="L2887" s="40" t="str">
        <f>IF(LEFT(C2887,1)="[",MID(C2887,2,SEARCH("]",C2887)-2),IF(LEFT(C2887,1)="""",MID(C2887,2,SEARCH("""",C2887,2)-2),C2887))</f>
        <v>onix 2013 automático</v>
      </c>
      <c r="M2887">
        <f>WEEKNUM(A2887,2)</f>
        <v>38</v>
      </c>
    </row>
    <row r="2888" spans="1:13" x14ac:dyDescent="0.25">
      <c r="A2888" s="1">
        <v>41514</v>
      </c>
      <c r="B2888" s="40" t="s">
        <v>9</v>
      </c>
      <c r="C2888" s="40" t="s">
        <v>308</v>
      </c>
      <c r="D2888" s="40" t="s">
        <v>96</v>
      </c>
      <c r="E2888" s="40" t="s">
        <v>10</v>
      </c>
      <c r="F2888" s="40">
        <v>0.8</v>
      </c>
      <c r="G2888" s="40">
        <v>1</v>
      </c>
      <c r="H2888" s="40">
        <v>12</v>
      </c>
      <c r="I2888" s="40">
        <v>0.13</v>
      </c>
      <c r="L2888" s="40" t="str">
        <f>IF(LEFT(C2888,1)="[",MID(C2888,2,SEARCH("]",C2888)-2),IF(LEFT(C2888,1)="""",MID(C2888,2,SEARCH("""",C2888,2)-2),C2888))</f>
        <v>onix 2013 automático</v>
      </c>
      <c r="M2888">
        <f>WEEKNUM(A2888,2)</f>
        <v>35</v>
      </c>
    </row>
    <row r="2889" spans="1:13" x14ac:dyDescent="0.25">
      <c r="A2889" s="1">
        <v>41520</v>
      </c>
      <c r="B2889" s="40" t="s">
        <v>9</v>
      </c>
      <c r="C2889" s="40" t="s">
        <v>308</v>
      </c>
      <c r="D2889" s="40" t="s">
        <v>96</v>
      </c>
      <c r="E2889" s="40" t="s">
        <v>10</v>
      </c>
      <c r="F2889" s="40">
        <v>0.8</v>
      </c>
      <c r="G2889" s="40">
        <v>0</v>
      </c>
      <c r="H2889" s="40">
        <v>7</v>
      </c>
      <c r="I2889" s="40">
        <v>0</v>
      </c>
      <c r="L2889" s="40" t="str">
        <f>IF(LEFT(C2889,1)="[",MID(C2889,2,SEARCH("]",C2889)-2),IF(LEFT(C2889,1)="""",MID(C2889,2,SEARCH("""",C2889,2)-2),C2889))</f>
        <v>onix 2013 automático</v>
      </c>
      <c r="M2889">
        <f>WEEKNUM(A2889,2)</f>
        <v>36</v>
      </c>
    </row>
    <row r="2890" spans="1:13" x14ac:dyDescent="0.25">
      <c r="A2890" s="1">
        <v>41534</v>
      </c>
      <c r="B2890" s="40" t="s">
        <v>9</v>
      </c>
      <c r="C2890" s="40" t="s">
        <v>308</v>
      </c>
      <c r="D2890" s="40" t="s">
        <v>96</v>
      </c>
      <c r="E2890" s="40" t="s">
        <v>10</v>
      </c>
      <c r="F2890" s="40">
        <v>0.8</v>
      </c>
      <c r="G2890" s="40">
        <v>1</v>
      </c>
      <c r="H2890" s="40">
        <v>10</v>
      </c>
      <c r="I2890" s="40">
        <v>0.35</v>
      </c>
      <c r="L2890" s="40" t="str">
        <f>IF(LEFT(C2890,1)="[",MID(C2890,2,SEARCH("]",C2890)-2),IF(LEFT(C2890,1)="""",MID(C2890,2,SEARCH("""",C2890,2)-2),C2890))</f>
        <v>onix 2013 automático</v>
      </c>
      <c r="M2890">
        <f>WEEKNUM(A2890,2)</f>
        <v>38</v>
      </c>
    </row>
    <row r="2891" spans="1:13" x14ac:dyDescent="0.25">
      <c r="A2891" s="1">
        <v>41518</v>
      </c>
      <c r="B2891" s="40" t="s">
        <v>9</v>
      </c>
      <c r="C2891" s="40" t="s">
        <v>308</v>
      </c>
      <c r="D2891" s="40" t="s">
        <v>96</v>
      </c>
      <c r="E2891" s="40" t="s">
        <v>10</v>
      </c>
      <c r="F2891" s="40">
        <v>0.8</v>
      </c>
      <c r="G2891" s="40">
        <v>4</v>
      </c>
      <c r="H2891" s="40">
        <v>26</v>
      </c>
      <c r="I2891" s="40">
        <v>1.84</v>
      </c>
      <c r="L2891" s="40" t="str">
        <f>IF(LEFT(C2891,1)="[",MID(C2891,2,SEARCH("]",C2891)-2),IF(LEFT(C2891,1)="""",MID(C2891,2,SEARCH("""",C2891,2)-2),C2891))</f>
        <v>onix 2013 automático</v>
      </c>
      <c r="M2891">
        <f>WEEKNUM(A2891,2)</f>
        <v>35</v>
      </c>
    </row>
    <row r="2892" spans="1:13" x14ac:dyDescent="0.25">
      <c r="A2892" s="1">
        <v>41537</v>
      </c>
      <c r="B2892" s="40" t="s">
        <v>9</v>
      </c>
      <c r="C2892" s="40" t="s">
        <v>308</v>
      </c>
      <c r="D2892" s="40" t="s">
        <v>96</v>
      </c>
      <c r="E2892" s="40" t="s">
        <v>10</v>
      </c>
      <c r="F2892" s="40">
        <v>0.8</v>
      </c>
      <c r="G2892" s="40">
        <v>0</v>
      </c>
      <c r="H2892" s="40">
        <v>6</v>
      </c>
      <c r="I2892" s="40">
        <v>0</v>
      </c>
      <c r="L2892" s="40" t="str">
        <f>IF(LEFT(C2892,1)="[",MID(C2892,2,SEARCH("]",C2892)-2),IF(LEFT(C2892,1)="""",MID(C2892,2,SEARCH("""",C2892,2)-2),C2892))</f>
        <v>onix 2013 automático</v>
      </c>
      <c r="M2892">
        <f>WEEKNUM(A2892,2)</f>
        <v>38</v>
      </c>
    </row>
    <row r="2893" spans="1:13" x14ac:dyDescent="0.25">
      <c r="A2893" s="1">
        <v>41531</v>
      </c>
      <c r="B2893" s="40" t="s">
        <v>9</v>
      </c>
      <c r="C2893" s="40" t="s">
        <v>308</v>
      </c>
      <c r="D2893" s="40" t="s">
        <v>96</v>
      </c>
      <c r="E2893" s="40" t="s">
        <v>10</v>
      </c>
      <c r="F2893" s="40">
        <v>0.8</v>
      </c>
      <c r="G2893" s="40">
        <v>1</v>
      </c>
      <c r="H2893" s="40">
        <v>18</v>
      </c>
      <c r="I2893" s="40">
        <v>0.24</v>
      </c>
      <c r="L2893" s="40" t="str">
        <f>IF(LEFT(C2893,1)="[",MID(C2893,2,SEARCH("]",C2893)-2),IF(LEFT(C2893,1)="""",MID(C2893,2,SEARCH("""",C2893,2)-2),C2893))</f>
        <v>onix 2013 automático</v>
      </c>
      <c r="M2893">
        <f>WEEKNUM(A2893,2)</f>
        <v>37</v>
      </c>
    </row>
    <row r="2894" spans="1:13" x14ac:dyDescent="0.25">
      <c r="A2894" s="1">
        <v>41521</v>
      </c>
      <c r="B2894" s="40" t="s">
        <v>9</v>
      </c>
      <c r="C2894" s="40" t="s">
        <v>308</v>
      </c>
      <c r="D2894" s="40" t="s">
        <v>96</v>
      </c>
      <c r="E2894" s="40" t="s">
        <v>10</v>
      </c>
      <c r="F2894" s="40">
        <v>0.8</v>
      </c>
      <c r="G2894" s="40">
        <v>3</v>
      </c>
      <c r="H2894" s="40">
        <v>15</v>
      </c>
      <c r="I2894" s="40">
        <v>0.61</v>
      </c>
      <c r="L2894" s="40" t="str">
        <f>IF(LEFT(C2894,1)="[",MID(C2894,2,SEARCH("]",C2894)-2),IF(LEFT(C2894,1)="""",MID(C2894,2,SEARCH("""",C2894,2)-2),C2894))</f>
        <v>onix 2013 automático</v>
      </c>
      <c r="M2894">
        <f>WEEKNUM(A2894,2)</f>
        <v>36</v>
      </c>
    </row>
    <row r="2895" spans="1:13" x14ac:dyDescent="0.25">
      <c r="A2895" s="1">
        <v>41527</v>
      </c>
      <c r="B2895" s="40" t="s">
        <v>9</v>
      </c>
      <c r="C2895" s="40" t="s">
        <v>308</v>
      </c>
      <c r="D2895" s="40" t="s">
        <v>96</v>
      </c>
      <c r="E2895" s="40" t="s">
        <v>10</v>
      </c>
      <c r="F2895" s="40">
        <v>0.8</v>
      </c>
      <c r="G2895" s="40">
        <v>1</v>
      </c>
      <c r="H2895" s="40">
        <v>9</v>
      </c>
      <c r="I2895" s="40">
        <v>0.55000000000000004</v>
      </c>
      <c r="L2895" s="40" t="str">
        <f>IF(LEFT(C2895,1)="[",MID(C2895,2,SEARCH("]",C2895)-2),IF(LEFT(C2895,1)="""",MID(C2895,2,SEARCH("""",C2895,2)-2),C2895))</f>
        <v>onix 2013 automático</v>
      </c>
      <c r="M2895">
        <f>WEEKNUM(A2895,2)</f>
        <v>37</v>
      </c>
    </row>
    <row r="2896" spans="1:13" x14ac:dyDescent="0.25">
      <c r="A2896" s="1">
        <v>41541</v>
      </c>
      <c r="B2896" s="40" t="s">
        <v>9</v>
      </c>
      <c r="C2896" s="40" t="s">
        <v>308</v>
      </c>
      <c r="D2896" s="40" t="s">
        <v>96</v>
      </c>
      <c r="E2896" s="40" t="s">
        <v>10</v>
      </c>
      <c r="F2896" s="40">
        <v>0.8</v>
      </c>
      <c r="G2896" s="40">
        <v>0</v>
      </c>
      <c r="H2896" s="40">
        <v>2</v>
      </c>
      <c r="I2896" s="40">
        <v>0</v>
      </c>
      <c r="L2896" s="40" t="str">
        <f>IF(LEFT(C2896,1)="[",MID(C2896,2,SEARCH("]",C2896)-2),IF(LEFT(C2896,1)="""",MID(C2896,2,SEARCH("""",C2896,2)-2),C2896))</f>
        <v>onix 2013 automático</v>
      </c>
      <c r="M2896">
        <f>WEEKNUM(A2896,2)</f>
        <v>39</v>
      </c>
    </row>
    <row r="2897" spans="1:13" x14ac:dyDescent="0.25">
      <c r="A2897" s="1">
        <v>41536</v>
      </c>
      <c r="B2897" s="40" t="s">
        <v>9</v>
      </c>
      <c r="C2897" s="40" t="s">
        <v>308</v>
      </c>
      <c r="D2897" s="40" t="s">
        <v>96</v>
      </c>
      <c r="E2897" s="40" t="s">
        <v>10</v>
      </c>
      <c r="F2897" s="40">
        <v>0.8</v>
      </c>
      <c r="G2897" s="40">
        <v>1</v>
      </c>
      <c r="H2897" s="40">
        <v>5</v>
      </c>
      <c r="I2897" s="40">
        <v>0.51</v>
      </c>
      <c r="L2897" s="40" t="str">
        <f>IF(LEFT(C2897,1)="[",MID(C2897,2,SEARCH("]",C2897)-2),IF(LEFT(C2897,1)="""",MID(C2897,2,SEARCH("""",C2897,2)-2),C2897))</f>
        <v>onix 2013 automático</v>
      </c>
      <c r="M2897">
        <f>WEEKNUM(A2897,2)</f>
        <v>38</v>
      </c>
    </row>
    <row r="2898" spans="1:13" x14ac:dyDescent="0.25">
      <c r="A2898" s="1">
        <v>41544</v>
      </c>
      <c r="B2898" s="40" t="s">
        <v>9</v>
      </c>
      <c r="C2898" s="40" t="s">
        <v>308</v>
      </c>
      <c r="D2898" s="40" t="s">
        <v>96</v>
      </c>
      <c r="E2898" s="40" t="s">
        <v>10</v>
      </c>
      <c r="F2898" s="40">
        <v>0.8</v>
      </c>
      <c r="G2898" s="40">
        <v>0</v>
      </c>
      <c r="H2898" s="40">
        <v>2</v>
      </c>
      <c r="I2898" s="40">
        <v>0</v>
      </c>
      <c r="L2898" s="40" t="str">
        <f>IF(LEFT(C2898,1)="[",MID(C2898,2,SEARCH("]",C2898)-2),IF(LEFT(C2898,1)="""",MID(C2898,2,SEARCH("""",C2898,2)-2),C2898))</f>
        <v>onix 2013 automático</v>
      </c>
      <c r="M2898">
        <f>WEEKNUM(A2898,2)</f>
        <v>39</v>
      </c>
    </row>
    <row r="2899" spans="1:13" x14ac:dyDescent="0.25">
      <c r="A2899" s="1">
        <v>41546</v>
      </c>
      <c r="B2899" s="40" t="s">
        <v>9</v>
      </c>
      <c r="C2899" s="40" t="s">
        <v>308</v>
      </c>
      <c r="D2899" s="40" t="s">
        <v>96</v>
      </c>
      <c r="E2899" s="40" t="s">
        <v>10</v>
      </c>
      <c r="F2899" s="40">
        <v>0.8</v>
      </c>
      <c r="G2899" s="40">
        <v>0</v>
      </c>
      <c r="H2899" s="40">
        <v>2</v>
      </c>
      <c r="I2899" s="40">
        <v>0</v>
      </c>
      <c r="L2899" s="40" t="str">
        <f>IF(LEFT(C2899,1)="[",MID(C2899,2,SEARCH("]",C2899)-2),IF(LEFT(C2899,1)="""",MID(C2899,2,SEARCH("""",C2899,2)-2),C2899))</f>
        <v>onix 2013 automático</v>
      </c>
      <c r="M2899">
        <f>WEEKNUM(A2899,2)</f>
        <v>39</v>
      </c>
    </row>
    <row r="2900" spans="1:13" x14ac:dyDescent="0.25">
      <c r="A2900" s="1">
        <v>41542</v>
      </c>
      <c r="B2900" s="40" t="s">
        <v>9</v>
      </c>
      <c r="C2900" s="40" t="s">
        <v>308</v>
      </c>
      <c r="D2900" s="40" t="s">
        <v>96</v>
      </c>
      <c r="E2900" s="40" t="s">
        <v>10</v>
      </c>
      <c r="F2900" s="40">
        <v>0.8</v>
      </c>
      <c r="G2900" s="40">
        <v>0</v>
      </c>
      <c r="H2900" s="40">
        <v>1</v>
      </c>
      <c r="I2900" s="40">
        <v>0</v>
      </c>
      <c r="L2900" s="40" t="str">
        <f>IF(LEFT(C2900,1)="[",MID(C2900,2,SEARCH("]",C2900)-2),IF(LEFT(C2900,1)="""",MID(C2900,2,SEARCH("""",C2900,2)-2),C2900))</f>
        <v>onix 2013 automático</v>
      </c>
      <c r="M2900">
        <f>WEEKNUM(A2900,2)</f>
        <v>39</v>
      </c>
    </row>
    <row r="2901" spans="1:13" x14ac:dyDescent="0.25">
      <c r="A2901" s="1">
        <v>41526</v>
      </c>
      <c r="B2901" s="40" t="s">
        <v>9</v>
      </c>
      <c r="C2901" s="40" t="s">
        <v>308</v>
      </c>
      <c r="D2901" s="40" t="s">
        <v>96</v>
      </c>
      <c r="E2901" s="40" t="s">
        <v>10</v>
      </c>
      <c r="F2901" s="40">
        <v>0.8</v>
      </c>
      <c r="G2901" s="40">
        <v>4</v>
      </c>
      <c r="H2901" s="40">
        <v>19</v>
      </c>
      <c r="I2901" s="40">
        <v>1.42</v>
      </c>
      <c r="L2901" s="40" t="str">
        <f>IF(LEFT(C2901,1)="[",MID(C2901,2,SEARCH("]",C2901)-2),IF(LEFT(C2901,1)="""",MID(C2901,2,SEARCH("""",C2901,2)-2),C2901))</f>
        <v>onix 2013 automático</v>
      </c>
      <c r="M2901">
        <f>WEEKNUM(A2901,2)</f>
        <v>37</v>
      </c>
    </row>
    <row r="2902" spans="1:13" x14ac:dyDescent="0.25">
      <c r="A2902" s="1">
        <v>41543</v>
      </c>
      <c r="B2902" s="40" t="s">
        <v>9</v>
      </c>
      <c r="C2902" s="40" t="s">
        <v>308</v>
      </c>
      <c r="D2902" s="40" t="s">
        <v>96</v>
      </c>
      <c r="E2902" s="40" t="s">
        <v>10</v>
      </c>
      <c r="F2902" s="40">
        <v>0.8</v>
      </c>
      <c r="G2902" s="40">
        <v>1</v>
      </c>
      <c r="H2902" s="40">
        <v>1</v>
      </c>
      <c r="I2902" s="40">
        <v>0.39</v>
      </c>
      <c r="L2902" s="40" t="str">
        <f>IF(LEFT(C2902,1)="[",MID(C2902,2,SEARCH("]",C2902)-2),IF(LEFT(C2902,1)="""",MID(C2902,2,SEARCH("""",C2902,2)-2),C2902))</f>
        <v>onix 2013 automático</v>
      </c>
      <c r="M2902">
        <f>WEEKNUM(A2902,2)</f>
        <v>39</v>
      </c>
    </row>
    <row r="2903" spans="1:13" x14ac:dyDescent="0.25">
      <c r="A2903" s="1">
        <v>41539</v>
      </c>
      <c r="B2903" s="40" t="s">
        <v>9</v>
      </c>
      <c r="C2903" s="40" t="s">
        <v>308</v>
      </c>
      <c r="D2903" s="40" t="s">
        <v>96</v>
      </c>
      <c r="E2903" s="40" t="s">
        <v>10</v>
      </c>
      <c r="F2903" s="40">
        <v>0.8</v>
      </c>
      <c r="G2903" s="40">
        <v>0</v>
      </c>
      <c r="H2903" s="40">
        <v>2</v>
      </c>
      <c r="I2903" s="40">
        <v>0</v>
      </c>
      <c r="L2903" s="40" t="str">
        <f>IF(LEFT(C2903,1)="[",MID(C2903,2,SEARCH("]",C2903)-2),IF(LEFT(C2903,1)="""",MID(C2903,2,SEARCH("""",C2903,2)-2),C2903))</f>
        <v>onix 2013 automático</v>
      </c>
      <c r="M2903">
        <f>WEEKNUM(A2903,2)</f>
        <v>38</v>
      </c>
    </row>
    <row r="2904" spans="1:13" x14ac:dyDescent="0.25">
      <c r="A2904" s="1">
        <v>41533</v>
      </c>
      <c r="B2904" s="40" t="s">
        <v>9</v>
      </c>
      <c r="C2904" s="40" t="s">
        <v>308</v>
      </c>
      <c r="D2904" s="40" t="s">
        <v>96</v>
      </c>
      <c r="E2904" s="40" t="s">
        <v>10</v>
      </c>
      <c r="F2904" s="40">
        <v>0.8</v>
      </c>
      <c r="G2904" s="40">
        <v>0</v>
      </c>
      <c r="H2904" s="40">
        <v>14</v>
      </c>
      <c r="I2904" s="40">
        <v>0</v>
      </c>
      <c r="L2904" s="40" t="str">
        <f>IF(LEFT(C2904,1)="[",MID(C2904,2,SEARCH("]",C2904)-2),IF(LEFT(C2904,1)="""",MID(C2904,2,SEARCH("""",C2904,2)-2),C2904))</f>
        <v>onix 2013 automático</v>
      </c>
      <c r="M2904">
        <f>WEEKNUM(A2904,2)</f>
        <v>38</v>
      </c>
    </row>
    <row r="2905" spans="1:13" x14ac:dyDescent="0.25">
      <c r="A2905" s="1">
        <v>41523</v>
      </c>
      <c r="B2905" s="40" t="s">
        <v>9</v>
      </c>
      <c r="C2905" s="40" t="s">
        <v>308</v>
      </c>
      <c r="D2905" s="40" t="s">
        <v>96</v>
      </c>
      <c r="E2905" s="40" t="s">
        <v>10</v>
      </c>
      <c r="F2905" s="40">
        <v>0.8</v>
      </c>
      <c r="G2905" s="40">
        <v>1</v>
      </c>
      <c r="H2905" s="40">
        <v>10</v>
      </c>
      <c r="I2905" s="40">
        <v>0.46</v>
      </c>
      <c r="L2905" s="40" t="str">
        <f>IF(LEFT(C2905,1)="[",MID(C2905,2,SEARCH("]",C2905)-2),IF(LEFT(C2905,1)="""",MID(C2905,2,SEARCH("""",C2905,2)-2),C2905))</f>
        <v>onix 2013 automático</v>
      </c>
      <c r="M2905">
        <f>WEEKNUM(A2905,2)</f>
        <v>36</v>
      </c>
    </row>
    <row r="2906" spans="1:13" x14ac:dyDescent="0.25">
      <c r="A2906" s="1">
        <v>41540</v>
      </c>
      <c r="B2906" s="40" t="s">
        <v>9</v>
      </c>
      <c r="C2906" s="40" t="s">
        <v>308</v>
      </c>
      <c r="D2906" s="40" t="s">
        <v>96</v>
      </c>
      <c r="E2906" s="40" t="s">
        <v>10</v>
      </c>
      <c r="F2906" s="40">
        <v>0.8</v>
      </c>
      <c r="G2906" s="40">
        <v>0</v>
      </c>
      <c r="H2906" s="40">
        <v>3</v>
      </c>
      <c r="I2906" s="40">
        <v>0</v>
      </c>
      <c r="L2906" s="40" t="str">
        <f>IF(LEFT(C2906,1)="[",MID(C2906,2,SEARCH("]",C2906)-2),IF(LEFT(C2906,1)="""",MID(C2906,2,SEARCH("""",C2906,2)-2),C2906))</f>
        <v>onix 2013 automático</v>
      </c>
      <c r="M2906">
        <f>WEEKNUM(A2906,2)</f>
        <v>39</v>
      </c>
    </row>
    <row r="2907" spans="1:13" x14ac:dyDescent="0.25">
      <c r="A2907" s="1">
        <v>41519</v>
      </c>
      <c r="B2907" s="40" t="s">
        <v>9</v>
      </c>
      <c r="C2907" s="40" t="s">
        <v>308</v>
      </c>
      <c r="D2907" s="40" t="s">
        <v>96</v>
      </c>
      <c r="E2907" s="40" t="s">
        <v>10</v>
      </c>
      <c r="F2907" s="40">
        <v>0.8</v>
      </c>
      <c r="G2907" s="40">
        <v>0</v>
      </c>
      <c r="H2907" s="40">
        <v>7</v>
      </c>
      <c r="I2907" s="40">
        <v>0</v>
      </c>
      <c r="L2907" s="40" t="str">
        <f>IF(LEFT(C2907,1)="[",MID(C2907,2,SEARCH("]",C2907)-2),IF(LEFT(C2907,1)="""",MID(C2907,2,SEARCH("""",C2907,2)-2),C2907))</f>
        <v>onix 2013 automático</v>
      </c>
      <c r="M2907">
        <f>WEEKNUM(A2907,2)</f>
        <v>36</v>
      </c>
    </row>
    <row r="2908" spans="1:13" x14ac:dyDescent="0.25">
      <c r="A2908" s="1">
        <v>41530</v>
      </c>
      <c r="B2908" s="40" t="s">
        <v>9</v>
      </c>
      <c r="C2908" s="40" t="s">
        <v>308</v>
      </c>
      <c r="D2908" s="40" t="s">
        <v>96</v>
      </c>
      <c r="E2908" s="40" t="s">
        <v>10</v>
      </c>
      <c r="F2908" s="40">
        <v>0.8</v>
      </c>
      <c r="G2908" s="40">
        <v>1</v>
      </c>
      <c r="H2908" s="40">
        <v>12</v>
      </c>
      <c r="I2908" s="40">
        <v>0.13</v>
      </c>
      <c r="L2908" s="40" t="str">
        <f>IF(LEFT(C2908,1)="[",MID(C2908,2,SEARCH("]",C2908)-2),IF(LEFT(C2908,1)="""",MID(C2908,2,SEARCH("""",C2908,2)-2),C2908))</f>
        <v>onix 2013 automático</v>
      </c>
      <c r="M2908">
        <f>WEEKNUM(A2908,2)</f>
        <v>37</v>
      </c>
    </row>
    <row r="2909" spans="1:13" x14ac:dyDescent="0.25">
      <c r="A2909" s="1">
        <v>41524</v>
      </c>
      <c r="B2909" s="40" t="s">
        <v>9</v>
      </c>
      <c r="C2909" s="40" t="s">
        <v>308</v>
      </c>
      <c r="D2909" s="40" t="s">
        <v>96</v>
      </c>
      <c r="E2909" s="40" t="s">
        <v>10</v>
      </c>
      <c r="F2909" s="40">
        <v>0.8</v>
      </c>
      <c r="G2909" s="40">
        <v>0</v>
      </c>
      <c r="H2909" s="40">
        <v>13</v>
      </c>
      <c r="I2909" s="40">
        <v>0</v>
      </c>
      <c r="L2909" s="40" t="str">
        <f>IF(LEFT(C2909,1)="[",MID(C2909,2,SEARCH("]",C2909)-2),IF(LEFT(C2909,1)="""",MID(C2909,2,SEARCH("""",C2909,2)-2),C2909))</f>
        <v>onix 2013 automático</v>
      </c>
      <c r="M2909">
        <f>WEEKNUM(A2909,2)</f>
        <v>36</v>
      </c>
    </row>
    <row r="2910" spans="1:13" x14ac:dyDescent="0.25">
      <c r="A2910" s="1">
        <v>41529</v>
      </c>
      <c r="B2910" s="40" t="s">
        <v>9</v>
      </c>
      <c r="C2910" s="40" t="s">
        <v>308</v>
      </c>
      <c r="D2910" s="40" t="s">
        <v>96</v>
      </c>
      <c r="E2910" s="40" t="s">
        <v>10</v>
      </c>
      <c r="F2910" s="40">
        <v>0.8</v>
      </c>
      <c r="G2910" s="40">
        <v>2</v>
      </c>
      <c r="H2910" s="40">
        <v>11</v>
      </c>
      <c r="I2910" s="40">
        <v>0.27</v>
      </c>
      <c r="L2910" s="40" t="str">
        <f>IF(LEFT(C2910,1)="[",MID(C2910,2,SEARCH("]",C2910)-2),IF(LEFT(C2910,1)="""",MID(C2910,2,SEARCH("""",C2910,2)-2),C2910))</f>
        <v>onix 2013 automático</v>
      </c>
      <c r="M2910">
        <f>WEEKNUM(A2910,2)</f>
        <v>37</v>
      </c>
    </row>
    <row r="2911" spans="1:13" x14ac:dyDescent="0.25">
      <c r="A2911" s="1">
        <v>41517</v>
      </c>
      <c r="B2911" s="40" t="s">
        <v>9</v>
      </c>
      <c r="C2911" s="40" t="s">
        <v>308</v>
      </c>
      <c r="D2911" s="40" t="s">
        <v>96</v>
      </c>
      <c r="E2911" s="40" t="s">
        <v>10</v>
      </c>
      <c r="F2911" s="40">
        <v>0.8</v>
      </c>
      <c r="G2911" s="40">
        <v>1</v>
      </c>
      <c r="H2911" s="40">
        <v>19</v>
      </c>
      <c r="I2911" s="40">
        <v>0.04</v>
      </c>
      <c r="L2911" s="40" t="str">
        <f>IF(LEFT(C2911,1)="[",MID(C2911,2,SEARCH("]",C2911)-2),IF(LEFT(C2911,1)="""",MID(C2911,2,SEARCH("""",C2911,2)-2),C2911))</f>
        <v>onix 2013 automático</v>
      </c>
      <c r="M2911">
        <f>WEEKNUM(A2911,2)</f>
        <v>35</v>
      </c>
    </row>
    <row r="2912" spans="1:13" x14ac:dyDescent="0.25">
      <c r="A2912" s="1">
        <v>41525</v>
      </c>
      <c r="B2912" s="40" t="s">
        <v>9</v>
      </c>
      <c r="C2912" s="40" t="s">
        <v>308</v>
      </c>
      <c r="D2912" s="40" t="s">
        <v>96</v>
      </c>
      <c r="E2912" s="40" t="s">
        <v>10</v>
      </c>
      <c r="F2912" s="40">
        <v>0.8</v>
      </c>
      <c r="G2912" s="40">
        <v>2</v>
      </c>
      <c r="H2912" s="40">
        <v>14</v>
      </c>
      <c r="I2912" s="40">
        <v>0.97</v>
      </c>
      <c r="L2912" s="40" t="str">
        <f>IF(LEFT(C2912,1)="[",MID(C2912,2,SEARCH("]",C2912)-2),IF(LEFT(C2912,1)="""",MID(C2912,2,SEARCH("""",C2912,2)-2),C2912))</f>
        <v>onix 2013 automático</v>
      </c>
      <c r="M2912">
        <f>WEEKNUM(A2912,2)</f>
        <v>36</v>
      </c>
    </row>
    <row r="2913" spans="1:13" x14ac:dyDescent="0.25">
      <c r="A2913" s="1">
        <v>41545</v>
      </c>
      <c r="B2913" s="40" t="s">
        <v>9</v>
      </c>
      <c r="C2913" s="40" t="s">
        <v>308</v>
      </c>
      <c r="D2913" s="40" t="s">
        <v>96</v>
      </c>
      <c r="E2913" s="40" t="s">
        <v>10</v>
      </c>
      <c r="F2913" s="40">
        <v>0.8</v>
      </c>
      <c r="G2913" s="40">
        <v>1</v>
      </c>
      <c r="H2913" s="40">
        <v>2</v>
      </c>
      <c r="I2913" s="40">
        <v>0.24</v>
      </c>
      <c r="L2913" s="40" t="str">
        <f>IF(LEFT(C2913,1)="[",MID(C2913,2,SEARCH("]",C2913)-2),IF(LEFT(C2913,1)="""",MID(C2913,2,SEARCH("""",C2913,2)-2),C2913))</f>
        <v>onix 2013 automático</v>
      </c>
      <c r="M2913">
        <f>WEEKNUM(A2913,2)</f>
        <v>39</v>
      </c>
    </row>
    <row r="2914" spans="1:13" x14ac:dyDescent="0.25">
      <c r="A2914" s="1">
        <v>41523</v>
      </c>
      <c r="B2914" s="40" t="s">
        <v>9</v>
      </c>
      <c r="C2914" s="40" t="s">
        <v>177</v>
      </c>
      <c r="D2914" s="40" t="s">
        <v>94</v>
      </c>
      <c r="E2914" s="40" t="s">
        <v>10</v>
      </c>
      <c r="F2914" s="40">
        <v>0.43</v>
      </c>
      <c r="G2914" s="40">
        <v>0</v>
      </c>
      <c r="H2914" s="40">
        <v>1</v>
      </c>
      <c r="I2914" s="40">
        <v>0</v>
      </c>
      <c r="L2914" s="40" t="str">
        <f>IF(LEFT(C2914,1)="[",MID(C2914,2,SEARCH("]",C2914)-2),IF(LEFT(C2914,1)="""",MID(C2914,2,SEARCH("""",C2914,2)-2),C2914))</f>
        <v>onix 2013 chevrolet</v>
      </c>
      <c r="M2914">
        <f>WEEKNUM(A2914,2)</f>
        <v>36</v>
      </c>
    </row>
    <row r="2915" spans="1:13" x14ac:dyDescent="0.25">
      <c r="A2915" s="1">
        <v>41534</v>
      </c>
      <c r="B2915" s="40" t="s">
        <v>9</v>
      </c>
      <c r="C2915" s="40" t="s">
        <v>177</v>
      </c>
      <c r="D2915" s="40" t="s">
        <v>94</v>
      </c>
      <c r="E2915" s="40" t="s">
        <v>10</v>
      </c>
      <c r="F2915" s="40">
        <v>0.43</v>
      </c>
      <c r="G2915" s="40">
        <v>0</v>
      </c>
      <c r="H2915" s="40">
        <v>12</v>
      </c>
      <c r="I2915" s="40">
        <v>0</v>
      </c>
      <c r="L2915" s="40" t="str">
        <f>IF(LEFT(C2915,1)="[",MID(C2915,2,SEARCH("]",C2915)-2),IF(LEFT(C2915,1)="""",MID(C2915,2,SEARCH("""",C2915,2)-2),C2915))</f>
        <v>onix 2013 chevrolet</v>
      </c>
      <c r="M2915">
        <f>WEEKNUM(A2915,2)</f>
        <v>38</v>
      </c>
    </row>
    <row r="2916" spans="1:13" x14ac:dyDescent="0.25">
      <c r="A2916" s="1">
        <v>41542</v>
      </c>
      <c r="B2916" s="40" t="s">
        <v>9</v>
      </c>
      <c r="C2916" s="40" t="s">
        <v>177</v>
      </c>
      <c r="D2916" s="40" t="s">
        <v>94</v>
      </c>
      <c r="E2916" s="40" t="s">
        <v>10</v>
      </c>
      <c r="F2916" s="40">
        <v>0.43</v>
      </c>
      <c r="G2916" s="40">
        <v>0</v>
      </c>
      <c r="H2916" s="40">
        <v>1</v>
      </c>
      <c r="I2916" s="40">
        <v>0</v>
      </c>
      <c r="L2916" s="40" t="str">
        <f>IF(LEFT(C2916,1)="[",MID(C2916,2,SEARCH("]",C2916)-2),IF(LEFT(C2916,1)="""",MID(C2916,2,SEARCH("""",C2916,2)-2),C2916))</f>
        <v>onix 2013 chevrolet</v>
      </c>
      <c r="M2916">
        <f>WEEKNUM(A2916,2)</f>
        <v>39</v>
      </c>
    </row>
    <row r="2917" spans="1:13" x14ac:dyDescent="0.25">
      <c r="A2917" s="1">
        <v>41531</v>
      </c>
      <c r="B2917" s="40" t="s">
        <v>9</v>
      </c>
      <c r="C2917" s="40" t="s">
        <v>177</v>
      </c>
      <c r="D2917" s="40" t="s">
        <v>94</v>
      </c>
      <c r="E2917" s="40" t="s">
        <v>10</v>
      </c>
      <c r="F2917" s="40">
        <v>0.43</v>
      </c>
      <c r="G2917" s="40">
        <v>1</v>
      </c>
      <c r="H2917" s="40">
        <v>8</v>
      </c>
      <c r="I2917" s="40">
        <v>0.12</v>
      </c>
      <c r="L2917" s="40" t="str">
        <f>IF(LEFT(C2917,1)="[",MID(C2917,2,SEARCH("]",C2917)-2),IF(LEFT(C2917,1)="""",MID(C2917,2,SEARCH("""",C2917,2)-2),C2917))</f>
        <v>onix 2013 chevrolet</v>
      </c>
      <c r="M2917">
        <f>WEEKNUM(A2917,2)</f>
        <v>37</v>
      </c>
    </row>
    <row r="2918" spans="1:13" x14ac:dyDescent="0.25">
      <c r="A2918" s="1">
        <v>41526</v>
      </c>
      <c r="B2918" s="40" t="s">
        <v>9</v>
      </c>
      <c r="C2918" s="40" t="s">
        <v>177</v>
      </c>
      <c r="D2918" s="40" t="s">
        <v>94</v>
      </c>
      <c r="E2918" s="40" t="s">
        <v>10</v>
      </c>
      <c r="F2918" s="40">
        <v>0.43</v>
      </c>
      <c r="G2918" s="40">
        <v>2</v>
      </c>
      <c r="H2918" s="40">
        <v>4</v>
      </c>
      <c r="I2918" s="40">
        <v>0.42</v>
      </c>
      <c r="L2918" s="40" t="str">
        <f>IF(LEFT(C2918,1)="[",MID(C2918,2,SEARCH("]",C2918)-2),IF(LEFT(C2918,1)="""",MID(C2918,2,SEARCH("""",C2918,2)-2),C2918))</f>
        <v>onix 2013 chevrolet</v>
      </c>
      <c r="M2918">
        <f>WEEKNUM(A2918,2)</f>
        <v>37</v>
      </c>
    </row>
    <row r="2919" spans="1:13" x14ac:dyDescent="0.25">
      <c r="A2919" s="1">
        <v>41536</v>
      </c>
      <c r="B2919" s="40" t="s">
        <v>9</v>
      </c>
      <c r="C2919" s="40" t="s">
        <v>177</v>
      </c>
      <c r="D2919" s="40" t="s">
        <v>94</v>
      </c>
      <c r="E2919" s="40" t="s">
        <v>10</v>
      </c>
      <c r="F2919" s="40">
        <v>0.43</v>
      </c>
      <c r="G2919" s="40">
        <v>0</v>
      </c>
      <c r="H2919" s="40">
        <v>2</v>
      </c>
      <c r="I2919" s="40">
        <v>0</v>
      </c>
      <c r="L2919" s="40" t="str">
        <f>IF(LEFT(C2919,1)="[",MID(C2919,2,SEARCH("]",C2919)-2),IF(LEFT(C2919,1)="""",MID(C2919,2,SEARCH("""",C2919,2)-2),C2919))</f>
        <v>onix 2013 chevrolet</v>
      </c>
      <c r="M2919">
        <f>WEEKNUM(A2919,2)</f>
        <v>38</v>
      </c>
    </row>
    <row r="2920" spans="1:13" x14ac:dyDescent="0.25">
      <c r="A2920" s="1">
        <v>41522</v>
      </c>
      <c r="B2920" s="40" t="s">
        <v>9</v>
      </c>
      <c r="C2920" s="40" t="s">
        <v>177</v>
      </c>
      <c r="D2920" s="40" t="s">
        <v>94</v>
      </c>
      <c r="E2920" s="40" t="s">
        <v>10</v>
      </c>
      <c r="F2920" s="40">
        <v>0.43</v>
      </c>
      <c r="G2920" s="40">
        <v>0</v>
      </c>
      <c r="H2920" s="40">
        <v>2</v>
      </c>
      <c r="I2920" s="40">
        <v>0</v>
      </c>
      <c r="L2920" s="40" t="str">
        <f>IF(LEFT(C2920,1)="[",MID(C2920,2,SEARCH("]",C2920)-2),IF(LEFT(C2920,1)="""",MID(C2920,2,SEARCH("""",C2920,2)-2),C2920))</f>
        <v>onix 2013 chevrolet</v>
      </c>
      <c r="M2920">
        <f>WEEKNUM(A2920,2)</f>
        <v>36</v>
      </c>
    </row>
    <row r="2921" spans="1:13" x14ac:dyDescent="0.25">
      <c r="A2921" s="1">
        <v>41529</v>
      </c>
      <c r="B2921" s="40" t="s">
        <v>9</v>
      </c>
      <c r="C2921" s="40" t="s">
        <v>177</v>
      </c>
      <c r="D2921" s="40" t="s">
        <v>94</v>
      </c>
      <c r="E2921" s="40" t="s">
        <v>10</v>
      </c>
      <c r="F2921" s="40">
        <v>0.43</v>
      </c>
      <c r="G2921" s="40">
        <v>2</v>
      </c>
      <c r="H2921" s="40">
        <v>8</v>
      </c>
      <c r="I2921" s="40">
        <v>0.21</v>
      </c>
      <c r="L2921" s="40" t="str">
        <f>IF(LEFT(C2921,1)="[",MID(C2921,2,SEARCH("]",C2921)-2),IF(LEFT(C2921,1)="""",MID(C2921,2,SEARCH("""",C2921,2)-2),C2921))</f>
        <v>onix 2013 chevrolet</v>
      </c>
      <c r="M2921">
        <f>WEEKNUM(A2921,2)</f>
        <v>37</v>
      </c>
    </row>
    <row r="2922" spans="1:13" x14ac:dyDescent="0.25">
      <c r="A2922" s="1">
        <v>41533</v>
      </c>
      <c r="B2922" s="40" t="s">
        <v>9</v>
      </c>
      <c r="C2922" s="40" t="s">
        <v>177</v>
      </c>
      <c r="D2922" s="40" t="s">
        <v>94</v>
      </c>
      <c r="E2922" s="40" t="s">
        <v>10</v>
      </c>
      <c r="F2922" s="40">
        <v>0.43</v>
      </c>
      <c r="G2922" s="40">
        <v>3</v>
      </c>
      <c r="H2922" s="40">
        <v>17</v>
      </c>
      <c r="I2922" s="40">
        <v>0.45</v>
      </c>
      <c r="L2922" s="40" t="str">
        <f>IF(LEFT(C2922,1)="[",MID(C2922,2,SEARCH("]",C2922)-2),IF(LEFT(C2922,1)="""",MID(C2922,2,SEARCH("""",C2922,2)-2),C2922))</f>
        <v>onix 2013 chevrolet</v>
      </c>
      <c r="M2922">
        <f>WEEKNUM(A2922,2)</f>
        <v>38</v>
      </c>
    </row>
    <row r="2923" spans="1:13" x14ac:dyDescent="0.25">
      <c r="A2923" s="1">
        <v>41535</v>
      </c>
      <c r="B2923" s="40" t="s">
        <v>9</v>
      </c>
      <c r="C2923" s="40" t="s">
        <v>177</v>
      </c>
      <c r="D2923" s="40" t="s">
        <v>94</v>
      </c>
      <c r="E2923" s="40" t="s">
        <v>10</v>
      </c>
      <c r="F2923" s="40">
        <v>0.43</v>
      </c>
      <c r="G2923" s="40">
        <v>0</v>
      </c>
      <c r="H2923" s="40">
        <v>9</v>
      </c>
      <c r="I2923" s="40">
        <v>0</v>
      </c>
      <c r="L2923" s="40" t="str">
        <f>IF(LEFT(C2923,1)="[",MID(C2923,2,SEARCH("]",C2923)-2),IF(LEFT(C2923,1)="""",MID(C2923,2,SEARCH("""",C2923,2)-2),C2923))</f>
        <v>onix 2013 chevrolet</v>
      </c>
      <c r="M2923">
        <f>WEEKNUM(A2923,2)</f>
        <v>38</v>
      </c>
    </row>
    <row r="2924" spans="1:13" x14ac:dyDescent="0.25">
      <c r="A2924" s="1">
        <v>41528</v>
      </c>
      <c r="B2924" s="40" t="s">
        <v>9</v>
      </c>
      <c r="C2924" s="40" t="s">
        <v>177</v>
      </c>
      <c r="D2924" s="40" t="s">
        <v>94</v>
      </c>
      <c r="E2924" s="40" t="s">
        <v>10</v>
      </c>
      <c r="F2924" s="40">
        <v>0.43</v>
      </c>
      <c r="G2924" s="40">
        <v>2</v>
      </c>
      <c r="H2924" s="40">
        <v>13</v>
      </c>
      <c r="I2924" s="40">
        <v>0.11</v>
      </c>
      <c r="L2924" s="40" t="str">
        <f>IF(LEFT(C2924,1)="[",MID(C2924,2,SEARCH("]",C2924)-2),IF(LEFT(C2924,1)="""",MID(C2924,2,SEARCH("""",C2924,2)-2),C2924))</f>
        <v>onix 2013 chevrolet</v>
      </c>
      <c r="M2924">
        <f>WEEKNUM(A2924,2)</f>
        <v>37</v>
      </c>
    </row>
    <row r="2925" spans="1:13" x14ac:dyDescent="0.25">
      <c r="A2925" s="1">
        <v>41521</v>
      </c>
      <c r="B2925" s="40" t="s">
        <v>9</v>
      </c>
      <c r="C2925" s="40" t="s">
        <v>177</v>
      </c>
      <c r="D2925" s="40" t="s">
        <v>94</v>
      </c>
      <c r="E2925" s="40" t="s">
        <v>10</v>
      </c>
      <c r="F2925" s="40">
        <v>0.43</v>
      </c>
      <c r="G2925" s="40">
        <v>0</v>
      </c>
      <c r="H2925" s="40">
        <v>1</v>
      </c>
      <c r="I2925" s="40">
        <v>0</v>
      </c>
      <c r="L2925" s="40" t="str">
        <f>IF(LEFT(C2925,1)="[",MID(C2925,2,SEARCH("]",C2925)-2),IF(LEFT(C2925,1)="""",MID(C2925,2,SEARCH("""",C2925,2)-2),C2925))</f>
        <v>onix 2013 chevrolet</v>
      </c>
      <c r="M2925">
        <f>WEEKNUM(A2925,2)</f>
        <v>36</v>
      </c>
    </row>
    <row r="2926" spans="1:13" x14ac:dyDescent="0.25">
      <c r="A2926" s="1">
        <v>41546</v>
      </c>
      <c r="B2926" s="40" t="s">
        <v>9</v>
      </c>
      <c r="C2926" s="40" t="s">
        <v>177</v>
      </c>
      <c r="D2926" s="40" t="s">
        <v>94</v>
      </c>
      <c r="E2926" s="40" t="s">
        <v>10</v>
      </c>
      <c r="F2926" s="40">
        <v>0.43</v>
      </c>
      <c r="G2926" s="40">
        <v>0</v>
      </c>
      <c r="H2926" s="40">
        <v>1</v>
      </c>
      <c r="I2926" s="40">
        <v>0</v>
      </c>
      <c r="L2926" s="40" t="str">
        <f>IF(LEFT(C2926,1)="[",MID(C2926,2,SEARCH("]",C2926)-2),IF(LEFT(C2926,1)="""",MID(C2926,2,SEARCH("""",C2926,2)-2),C2926))</f>
        <v>onix 2013 chevrolet</v>
      </c>
      <c r="M2926">
        <f>WEEKNUM(A2926,2)</f>
        <v>39</v>
      </c>
    </row>
    <row r="2927" spans="1:13" x14ac:dyDescent="0.25">
      <c r="A2927" s="1">
        <v>41515</v>
      </c>
      <c r="B2927" s="40" t="s">
        <v>9</v>
      </c>
      <c r="C2927" s="40" t="s">
        <v>177</v>
      </c>
      <c r="D2927" s="40" t="s">
        <v>94</v>
      </c>
      <c r="E2927" s="40" t="s">
        <v>10</v>
      </c>
      <c r="F2927" s="40">
        <v>0.43</v>
      </c>
      <c r="G2927" s="40">
        <v>0</v>
      </c>
      <c r="H2927" s="40">
        <v>2</v>
      </c>
      <c r="I2927" s="40">
        <v>0</v>
      </c>
      <c r="L2927" s="40" t="str">
        <f>IF(LEFT(C2927,1)="[",MID(C2927,2,SEARCH("]",C2927)-2),IF(LEFT(C2927,1)="""",MID(C2927,2,SEARCH("""",C2927,2)-2),C2927))</f>
        <v>onix 2013 chevrolet</v>
      </c>
      <c r="M2927">
        <f>WEEKNUM(A2927,2)</f>
        <v>35</v>
      </c>
    </row>
    <row r="2928" spans="1:13" x14ac:dyDescent="0.25">
      <c r="A2928" s="1">
        <v>41527</v>
      </c>
      <c r="B2928" s="40" t="s">
        <v>9</v>
      </c>
      <c r="C2928" s="40" t="s">
        <v>177</v>
      </c>
      <c r="D2928" s="40" t="s">
        <v>94</v>
      </c>
      <c r="E2928" s="40" t="s">
        <v>10</v>
      </c>
      <c r="F2928" s="40">
        <v>0.43</v>
      </c>
      <c r="G2928" s="40">
        <v>2</v>
      </c>
      <c r="H2928" s="40">
        <v>3</v>
      </c>
      <c r="I2928" s="40">
        <v>0.27</v>
      </c>
      <c r="L2928" s="40" t="str">
        <f>IF(LEFT(C2928,1)="[",MID(C2928,2,SEARCH("]",C2928)-2),IF(LEFT(C2928,1)="""",MID(C2928,2,SEARCH("""",C2928,2)-2),C2928))</f>
        <v>onix 2013 chevrolet</v>
      </c>
      <c r="M2928">
        <f>WEEKNUM(A2928,2)</f>
        <v>37</v>
      </c>
    </row>
    <row r="2929" spans="1:13" x14ac:dyDescent="0.25">
      <c r="A2929" s="1">
        <v>41532</v>
      </c>
      <c r="B2929" s="40" t="s">
        <v>9</v>
      </c>
      <c r="C2929" s="40" t="s">
        <v>177</v>
      </c>
      <c r="D2929" s="40" t="s">
        <v>94</v>
      </c>
      <c r="E2929" s="40" t="s">
        <v>10</v>
      </c>
      <c r="F2929" s="40">
        <v>0.43</v>
      </c>
      <c r="G2929" s="40">
        <v>0</v>
      </c>
      <c r="H2929" s="40">
        <v>9</v>
      </c>
      <c r="I2929" s="40">
        <v>0</v>
      </c>
      <c r="L2929" s="40" t="str">
        <f>IF(LEFT(C2929,1)="[",MID(C2929,2,SEARCH("]",C2929)-2),IF(LEFT(C2929,1)="""",MID(C2929,2,SEARCH("""",C2929,2)-2),C2929))</f>
        <v>onix 2013 chevrolet</v>
      </c>
      <c r="M2929">
        <f>WEEKNUM(A2929,2)</f>
        <v>37</v>
      </c>
    </row>
    <row r="2930" spans="1:13" x14ac:dyDescent="0.25">
      <c r="A2930" s="1">
        <v>41525</v>
      </c>
      <c r="B2930" s="40" t="s">
        <v>9</v>
      </c>
      <c r="C2930" s="40" t="s">
        <v>177</v>
      </c>
      <c r="D2930" s="40" t="s">
        <v>94</v>
      </c>
      <c r="E2930" s="40" t="s">
        <v>10</v>
      </c>
      <c r="F2930" s="40">
        <v>0.43</v>
      </c>
      <c r="G2930" s="40">
        <v>0</v>
      </c>
      <c r="H2930" s="40">
        <v>1</v>
      </c>
      <c r="I2930" s="40">
        <v>0</v>
      </c>
      <c r="L2930" s="40" t="str">
        <f>IF(LEFT(C2930,1)="[",MID(C2930,2,SEARCH("]",C2930)-2),IF(LEFT(C2930,1)="""",MID(C2930,2,SEARCH("""",C2930,2)-2),C2930))</f>
        <v>onix 2013 chevrolet</v>
      </c>
      <c r="M2930">
        <f>WEEKNUM(A2930,2)</f>
        <v>36</v>
      </c>
    </row>
    <row r="2931" spans="1:13" x14ac:dyDescent="0.25">
      <c r="A2931" s="1">
        <v>41539</v>
      </c>
      <c r="B2931" s="40" t="s">
        <v>9</v>
      </c>
      <c r="C2931" s="40" t="s">
        <v>177</v>
      </c>
      <c r="D2931" s="40" t="s">
        <v>94</v>
      </c>
      <c r="E2931" s="40" t="s">
        <v>10</v>
      </c>
      <c r="F2931" s="40">
        <v>0.43</v>
      </c>
      <c r="G2931" s="40">
        <v>0</v>
      </c>
      <c r="H2931" s="40">
        <v>1</v>
      </c>
      <c r="I2931" s="40">
        <v>0</v>
      </c>
      <c r="L2931" s="40" t="str">
        <f>IF(LEFT(C2931,1)="[",MID(C2931,2,SEARCH("]",C2931)-2),IF(LEFT(C2931,1)="""",MID(C2931,2,SEARCH("""",C2931,2)-2),C2931))</f>
        <v>onix 2013 chevrolet</v>
      </c>
      <c r="M2931">
        <f>WEEKNUM(A2931,2)</f>
        <v>38</v>
      </c>
    </row>
    <row r="2932" spans="1:13" x14ac:dyDescent="0.25">
      <c r="A2932" s="1">
        <v>41518</v>
      </c>
      <c r="B2932" s="40" t="s">
        <v>9</v>
      </c>
      <c r="C2932" s="40" t="s">
        <v>177</v>
      </c>
      <c r="D2932" s="40" t="s">
        <v>94</v>
      </c>
      <c r="E2932" s="40" t="s">
        <v>10</v>
      </c>
      <c r="F2932" s="40">
        <v>0.43</v>
      </c>
      <c r="G2932" s="40">
        <v>0</v>
      </c>
      <c r="H2932" s="40">
        <v>3</v>
      </c>
      <c r="I2932" s="40">
        <v>0</v>
      </c>
      <c r="L2932" s="40" t="str">
        <f>IF(LEFT(C2932,1)="[",MID(C2932,2,SEARCH("]",C2932)-2),IF(LEFT(C2932,1)="""",MID(C2932,2,SEARCH("""",C2932,2)-2),C2932))</f>
        <v>onix 2013 chevrolet</v>
      </c>
      <c r="M2932">
        <f>WEEKNUM(A2932,2)</f>
        <v>35</v>
      </c>
    </row>
    <row r="2933" spans="1:13" x14ac:dyDescent="0.25">
      <c r="A2933" s="1">
        <v>41530</v>
      </c>
      <c r="B2933" s="40" t="s">
        <v>9</v>
      </c>
      <c r="C2933" s="40" t="s">
        <v>177</v>
      </c>
      <c r="D2933" s="40" t="s">
        <v>94</v>
      </c>
      <c r="E2933" s="40" t="s">
        <v>10</v>
      </c>
      <c r="F2933" s="40">
        <v>0.43</v>
      </c>
      <c r="G2933" s="40">
        <v>0</v>
      </c>
      <c r="H2933" s="40">
        <v>5</v>
      </c>
      <c r="I2933" s="40">
        <v>0</v>
      </c>
      <c r="L2933" s="40" t="str">
        <f>IF(LEFT(C2933,1)="[",MID(C2933,2,SEARCH("]",C2933)-2),IF(LEFT(C2933,1)="""",MID(C2933,2,SEARCH("""",C2933,2)-2),C2933))</f>
        <v>onix 2013 chevrolet</v>
      </c>
      <c r="M2933">
        <f>WEEKNUM(A2933,2)</f>
        <v>37</v>
      </c>
    </row>
    <row r="2934" spans="1:13" x14ac:dyDescent="0.25">
      <c r="A2934" s="1">
        <v>41545</v>
      </c>
      <c r="B2934" s="40" t="s">
        <v>9</v>
      </c>
      <c r="C2934" s="40" t="s">
        <v>177</v>
      </c>
      <c r="D2934" s="40" t="s">
        <v>94</v>
      </c>
      <c r="E2934" s="40" t="s">
        <v>10</v>
      </c>
      <c r="F2934" s="40">
        <v>0.43</v>
      </c>
      <c r="G2934" s="40">
        <v>0</v>
      </c>
      <c r="H2934" s="40">
        <v>3</v>
      </c>
      <c r="I2934" s="40">
        <v>0</v>
      </c>
      <c r="L2934" s="40" t="str">
        <f>IF(LEFT(C2934,1)="[",MID(C2934,2,SEARCH("]",C2934)-2),IF(LEFT(C2934,1)="""",MID(C2934,2,SEARCH("""",C2934,2)-2),C2934))</f>
        <v>onix 2013 chevrolet</v>
      </c>
      <c r="M2934">
        <f>WEEKNUM(A2934,2)</f>
        <v>39</v>
      </c>
    </row>
    <row r="2935" spans="1:13" x14ac:dyDescent="0.25">
      <c r="A2935" s="1">
        <v>41524</v>
      </c>
      <c r="B2935" s="40" t="s">
        <v>9</v>
      </c>
      <c r="C2935" s="40" t="s">
        <v>177</v>
      </c>
      <c r="D2935" s="40" t="s">
        <v>94</v>
      </c>
      <c r="E2935" s="40" t="s">
        <v>10</v>
      </c>
      <c r="F2935" s="40">
        <v>0.43</v>
      </c>
      <c r="G2935" s="40">
        <v>0</v>
      </c>
      <c r="H2935" s="40">
        <v>1</v>
      </c>
      <c r="I2935" s="40">
        <v>0</v>
      </c>
      <c r="L2935" s="40" t="str">
        <f>IF(LEFT(C2935,1)="[",MID(C2935,2,SEARCH("]",C2935)-2),IF(LEFT(C2935,1)="""",MID(C2935,2,SEARCH("""",C2935,2)-2),C2935))</f>
        <v>onix 2013 chevrolet</v>
      </c>
      <c r="M2935">
        <f>WEEKNUM(A2935,2)</f>
        <v>36</v>
      </c>
    </row>
    <row r="2936" spans="1:13" x14ac:dyDescent="0.25">
      <c r="A2936" s="1">
        <v>41514</v>
      </c>
      <c r="B2936" s="40" t="s">
        <v>9</v>
      </c>
      <c r="C2936" s="40" t="s">
        <v>177</v>
      </c>
      <c r="D2936" s="40" t="s">
        <v>94</v>
      </c>
      <c r="E2936" s="40" t="s">
        <v>10</v>
      </c>
      <c r="F2936" s="40">
        <v>0.43</v>
      </c>
      <c r="G2936" s="40">
        <v>0</v>
      </c>
      <c r="H2936" s="40">
        <v>1</v>
      </c>
      <c r="I2936" s="40">
        <v>0</v>
      </c>
      <c r="L2936" s="40" t="str">
        <f>IF(LEFT(C2936,1)="[",MID(C2936,2,SEARCH("]",C2936)-2),IF(LEFT(C2936,1)="""",MID(C2936,2,SEARCH("""",C2936,2)-2),C2936))</f>
        <v>onix 2013 chevrolet</v>
      </c>
      <c r="M2936">
        <f>WEEKNUM(A2936,2)</f>
        <v>35</v>
      </c>
    </row>
    <row r="2937" spans="1:13" x14ac:dyDescent="0.25">
      <c r="A2937" s="1">
        <v>41541</v>
      </c>
      <c r="B2937" s="40" t="s">
        <v>9</v>
      </c>
      <c r="C2937" s="40" t="s">
        <v>177</v>
      </c>
      <c r="D2937" s="40" t="s">
        <v>94</v>
      </c>
      <c r="E2937" s="40" t="s">
        <v>10</v>
      </c>
      <c r="F2937" s="40">
        <v>0.43</v>
      </c>
      <c r="G2937" s="40">
        <v>1</v>
      </c>
      <c r="H2937" s="40">
        <v>1</v>
      </c>
      <c r="I2937" s="40">
        <v>0.24</v>
      </c>
      <c r="L2937" s="40" t="str">
        <f>IF(LEFT(C2937,1)="[",MID(C2937,2,SEARCH("]",C2937)-2),IF(LEFT(C2937,1)="""",MID(C2937,2,SEARCH("""",C2937,2)-2),C2937))</f>
        <v>onix 2013 chevrolet</v>
      </c>
      <c r="M2937">
        <f>WEEKNUM(A2937,2)</f>
        <v>39</v>
      </c>
    </row>
    <row r="2938" spans="1:13" x14ac:dyDescent="0.25">
      <c r="A2938" s="1">
        <v>41537</v>
      </c>
      <c r="B2938" s="40" t="s">
        <v>9</v>
      </c>
      <c r="C2938" s="40" t="s">
        <v>177</v>
      </c>
      <c r="D2938" s="40" t="s">
        <v>94</v>
      </c>
      <c r="E2938" s="40" t="s">
        <v>10</v>
      </c>
      <c r="F2938" s="40">
        <v>0.43</v>
      </c>
      <c r="G2938" s="40">
        <v>1</v>
      </c>
      <c r="H2938" s="40">
        <v>3</v>
      </c>
      <c r="I2938" s="40">
        <v>0.42</v>
      </c>
      <c r="L2938" s="40" t="str">
        <f>IF(LEFT(C2938,1)="[",MID(C2938,2,SEARCH("]",C2938)-2),IF(LEFT(C2938,1)="""",MID(C2938,2,SEARCH("""",C2938,2)-2),C2938))</f>
        <v>onix 2013 chevrolet</v>
      </c>
      <c r="M2938">
        <f>WEEKNUM(A2938,2)</f>
        <v>38</v>
      </c>
    </row>
    <row r="2939" spans="1:13" x14ac:dyDescent="0.25">
      <c r="A2939" s="1">
        <v>41520</v>
      </c>
      <c r="B2939" s="40" t="s">
        <v>9</v>
      </c>
      <c r="C2939" s="40" t="s">
        <v>177</v>
      </c>
      <c r="D2939" s="40" t="s">
        <v>94</v>
      </c>
      <c r="E2939" s="40" t="s">
        <v>10</v>
      </c>
      <c r="F2939" s="40">
        <v>0.43</v>
      </c>
      <c r="G2939" s="40">
        <v>0</v>
      </c>
      <c r="H2939" s="40">
        <v>1</v>
      </c>
      <c r="I2939" s="40">
        <v>0</v>
      </c>
      <c r="L2939" s="40" t="str">
        <f>IF(LEFT(C2939,1)="[",MID(C2939,2,SEARCH("]",C2939)-2),IF(LEFT(C2939,1)="""",MID(C2939,2,SEARCH("""",C2939,2)-2),C2939))</f>
        <v>onix 2013 chevrolet</v>
      </c>
      <c r="M2939">
        <f>WEEKNUM(A2939,2)</f>
        <v>36</v>
      </c>
    </row>
    <row r="2940" spans="1:13" x14ac:dyDescent="0.25">
      <c r="A2940" s="1">
        <v>41544</v>
      </c>
      <c r="B2940" s="40" t="s">
        <v>9</v>
      </c>
      <c r="C2940" s="40" t="s">
        <v>177</v>
      </c>
      <c r="D2940" s="40" t="s">
        <v>94</v>
      </c>
      <c r="E2940" s="40" t="s">
        <v>10</v>
      </c>
      <c r="F2940" s="40">
        <v>0.43</v>
      </c>
      <c r="G2940" s="40">
        <v>1</v>
      </c>
      <c r="H2940" s="40">
        <v>6</v>
      </c>
      <c r="I2940" s="40">
        <v>0.16</v>
      </c>
      <c r="L2940" s="40" t="str">
        <f>IF(LEFT(C2940,1)="[",MID(C2940,2,SEARCH("]",C2940)-2),IF(LEFT(C2940,1)="""",MID(C2940,2,SEARCH("""",C2940,2)-2),C2940))</f>
        <v>onix 2013 chevrolet</v>
      </c>
      <c r="M2940">
        <f>WEEKNUM(A2940,2)</f>
        <v>39</v>
      </c>
    </row>
    <row r="2941" spans="1:13" x14ac:dyDescent="0.25">
      <c r="A2941" s="1">
        <v>41540</v>
      </c>
      <c r="B2941" s="40" t="s">
        <v>9</v>
      </c>
      <c r="C2941" s="40" t="s">
        <v>177</v>
      </c>
      <c r="D2941" s="40" t="s">
        <v>94</v>
      </c>
      <c r="E2941" s="40" t="s">
        <v>10</v>
      </c>
      <c r="F2941" s="40">
        <v>0.43</v>
      </c>
      <c r="G2941" s="40">
        <v>1</v>
      </c>
      <c r="H2941" s="40">
        <v>3</v>
      </c>
      <c r="I2941" s="40">
        <v>0.21</v>
      </c>
      <c r="L2941" s="40" t="str">
        <f>IF(LEFT(C2941,1)="[",MID(C2941,2,SEARCH("]",C2941)-2),IF(LEFT(C2941,1)="""",MID(C2941,2,SEARCH("""",C2941,2)-2),C2941))</f>
        <v>onix 2013 chevrolet</v>
      </c>
      <c r="M2941">
        <f>WEEKNUM(A2941,2)</f>
        <v>39</v>
      </c>
    </row>
    <row r="2942" spans="1:13" x14ac:dyDescent="0.25">
      <c r="A2942" s="1">
        <v>41519</v>
      </c>
      <c r="B2942" s="40" t="s">
        <v>9</v>
      </c>
      <c r="C2942" s="40" t="s">
        <v>177</v>
      </c>
      <c r="D2942" s="40" t="s">
        <v>94</v>
      </c>
      <c r="E2942" s="40" t="s">
        <v>10</v>
      </c>
      <c r="F2942" s="40">
        <v>0.43</v>
      </c>
      <c r="G2942" s="40">
        <v>0</v>
      </c>
      <c r="H2942" s="40">
        <v>1</v>
      </c>
      <c r="I2942" s="40">
        <v>0</v>
      </c>
      <c r="L2942" s="40" t="str">
        <f>IF(LEFT(C2942,1)="[",MID(C2942,2,SEARCH("]",C2942)-2),IF(LEFT(C2942,1)="""",MID(C2942,2,SEARCH("""",C2942,2)-2),C2942))</f>
        <v>onix 2013 chevrolet</v>
      </c>
      <c r="M2942">
        <f>WEEKNUM(A2942,2)</f>
        <v>36</v>
      </c>
    </row>
    <row r="2943" spans="1:13" x14ac:dyDescent="0.25">
      <c r="A2943" s="1">
        <v>41521</v>
      </c>
      <c r="B2943" s="40" t="s">
        <v>9</v>
      </c>
      <c r="C2943" s="40" t="s">
        <v>325</v>
      </c>
      <c r="D2943" s="40" t="s">
        <v>209</v>
      </c>
      <c r="E2943" s="40" t="s">
        <v>75</v>
      </c>
      <c r="F2943" s="40">
        <v>0.8</v>
      </c>
      <c r="G2943" s="40">
        <v>0</v>
      </c>
      <c r="H2943" s="40">
        <v>1</v>
      </c>
      <c r="I2943" s="40">
        <v>0</v>
      </c>
      <c r="L2943" s="40" t="str">
        <f>IF(LEFT(C2943,1)="[",MID(C2943,2,SEARCH("]",C2943)-2),IF(LEFT(C2943,1)="""",MID(C2943,2,SEARCH("""",C2943,2)-2),C2943))</f>
        <v>onix 2013 especificações</v>
      </c>
      <c r="M2943">
        <f>WEEKNUM(A2943,2)</f>
        <v>36</v>
      </c>
    </row>
    <row r="2944" spans="1:13" x14ac:dyDescent="0.25">
      <c r="A2944" s="1">
        <v>41528</v>
      </c>
      <c r="B2944" s="40" t="s">
        <v>9</v>
      </c>
      <c r="C2944" s="40" t="s">
        <v>325</v>
      </c>
      <c r="D2944" s="40" t="s">
        <v>209</v>
      </c>
      <c r="E2944" s="40" t="s">
        <v>75</v>
      </c>
      <c r="F2944" s="40">
        <v>0.8</v>
      </c>
      <c r="G2944" s="40">
        <v>0</v>
      </c>
      <c r="H2944" s="40">
        <v>2</v>
      </c>
      <c r="I2944" s="40">
        <v>0</v>
      </c>
      <c r="L2944" s="40" t="str">
        <f>IF(LEFT(C2944,1)="[",MID(C2944,2,SEARCH("]",C2944)-2),IF(LEFT(C2944,1)="""",MID(C2944,2,SEARCH("""",C2944,2)-2),C2944))</f>
        <v>onix 2013 especificações</v>
      </c>
      <c r="M2944">
        <f>WEEKNUM(A2944,2)</f>
        <v>37</v>
      </c>
    </row>
    <row r="2945" spans="1:13" x14ac:dyDescent="0.25">
      <c r="A2945" s="1">
        <v>41545</v>
      </c>
      <c r="B2945" s="40" t="s">
        <v>9</v>
      </c>
      <c r="C2945" s="40" t="s">
        <v>488</v>
      </c>
      <c r="D2945" s="40" t="s">
        <v>209</v>
      </c>
      <c r="E2945" s="40" t="s">
        <v>10</v>
      </c>
      <c r="F2945" s="40">
        <v>0.8</v>
      </c>
      <c r="G2945" s="40">
        <v>0</v>
      </c>
      <c r="H2945" s="40">
        <v>1</v>
      </c>
      <c r="I2945" s="40">
        <v>0</v>
      </c>
      <c r="L2945" s="40" t="str">
        <f>IF(LEFT(C2945,1)="[",MID(C2945,2,SEARCH("]",C2945)-2),IF(LEFT(C2945,1)="""",MID(C2945,2,SEARCH("""",C2945,2)-2),C2945))</f>
        <v>onix 2013 ficha técnica</v>
      </c>
      <c r="M2945">
        <f>WEEKNUM(A2945,2)</f>
        <v>39</v>
      </c>
    </row>
    <row r="2946" spans="1:13" x14ac:dyDescent="0.25">
      <c r="A2946" s="1">
        <v>41526</v>
      </c>
      <c r="B2946" s="40" t="s">
        <v>9</v>
      </c>
      <c r="C2946" s="40" t="s">
        <v>488</v>
      </c>
      <c r="D2946" s="40" t="s">
        <v>209</v>
      </c>
      <c r="E2946" s="40" t="s">
        <v>10</v>
      </c>
      <c r="F2946" s="40">
        <v>0.8</v>
      </c>
      <c r="G2946" s="40">
        <v>0</v>
      </c>
      <c r="H2946" s="40">
        <v>1</v>
      </c>
      <c r="I2946" s="40">
        <v>0</v>
      </c>
      <c r="L2946" s="40" t="str">
        <f>IF(LEFT(C2946,1)="[",MID(C2946,2,SEARCH("]",C2946)-2),IF(LEFT(C2946,1)="""",MID(C2946,2,SEARCH("""",C2946,2)-2),C2946))</f>
        <v>onix 2013 ficha técnica</v>
      </c>
      <c r="M2946">
        <f>WEEKNUM(A2946,2)</f>
        <v>37</v>
      </c>
    </row>
    <row r="2947" spans="1:13" x14ac:dyDescent="0.25">
      <c r="A2947" s="1">
        <v>41541</v>
      </c>
      <c r="B2947" s="40" t="s">
        <v>9</v>
      </c>
      <c r="C2947" s="40" t="s">
        <v>492</v>
      </c>
      <c r="D2947" s="40" t="s">
        <v>151</v>
      </c>
      <c r="E2947" s="40" t="s">
        <v>10</v>
      </c>
      <c r="F2947" s="40">
        <v>0.8</v>
      </c>
      <c r="G2947" s="40">
        <v>0</v>
      </c>
      <c r="H2947" s="40">
        <v>2</v>
      </c>
      <c r="I2947" s="40">
        <v>0</v>
      </c>
      <c r="L2947" s="40" t="str">
        <f>IF(LEFT(C2947,1)="[",MID(C2947,2,SEARCH("]",C2947)-2),IF(LEFT(C2947,1)="""",MID(C2947,2,SEARCH("""",C2947,2)-2),C2947))</f>
        <v>onix 2013 flex</v>
      </c>
      <c r="M2947">
        <f>WEEKNUM(A2947,2)</f>
        <v>39</v>
      </c>
    </row>
    <row r="2948" spans="1:13" x14ac:dyDescent="0.25">
      <c r="A2948" s="1">
        <v>41515</v>
      </c>
      <c r="B2948" s="40" t="s">
        <v>9</v>
      </c>
      <c r="C2948" s="40" t="s">
        <v>492</v>
      </c>
      <c r="D2948" s="40" t="s">
        <v>151</v>
      </c>
      <c r="E2948" s="40" t="s">
        <v>10</v>
      </c>
      <c r="F2948" s="40">
        <v>0.8</v>
      </c>
      <c r="G2948" s="40">
        <v>0</v>
      </c>
      <c r="H2948" s="40">
        <v>1</v>
      </c>
      <c r="I2948" s="40">
        <v>0</v>
      </c>
      <c r="L2948" s="40" t="str">
        <f>IF(LEFT(C2948,1)="[",MID(C2948,2,SEARCH("]",C2948)-2),IF(LEFT(C2948,1)="""",MID(C2948,2,SEARCH("""",C2948,2)-2),C2948))</f>
        <v>onix 2013 flex</v>
      </c>
      <c r="M2948">
        <f>WEEKNUM(A2948,2)</f>
        <v>35</v>
      </c>
    </row>
    <row r="2949" spans="1:13" x14ac:dyDescent="0.25">
      <c r="A2949" s="1">
        <v>41516</v>
      </c>
      <c r="B2949" s="40" t="s">
        <v>9</v>
      </c>
      <c r="C2949" s="40" t="s">
        <v>492</v>
      </c>
      <c r="D2949" s="40" t="s">
        <v>151</v>
      </c>
      <c r="E2949" s="40" t="s">
        <v>10</v>
      </c>
      <c r="F2949" s="40">
        <v>0.8</v>
      </c>
      <c r="G2949" s="40">
        <v>0</v>
      </c>
      <c r="H2949" s="40">
        <v>0</v>
      </c>
      <c r="I2949" s="40">
        <v>0</v>
      </c>
      <c r="L2949" s="40" t="str">
        <f>IF(LEFT(C2949,1)="[",MID(C2949,2,SEARCH("]",C2949)-2),IF(LEFT(C2949,1)="""",MID(C2949,2,SEARCH("""",C2949,2)-2),C2949))</f>
        <v>onix 2013 flex</v>
      </c>
      <c r="M2949">
        <f>WEEKNUM(A2949,2)</f>
        <v>35</v>
      </c>
    </row>
    <row r="2950" spans="1:13" x14ac:dyDescent="0.25">
      <c r="A2950" s="1">
        <v>41545</v>
      </c>
      <c r="B2950" s="40" t="s">
        <v>9</v>
      </c>
      <c r="C2950" s="40" t="s">
        <v>492</v>
      </c>
      <c r="D2950" s="40" t="s">
        <v>151</v>
      </c>
      <c r="E2950" s="40" t="s">
        <v>10</v>
      </c>
      <c r="F2950" s="40">
        <v>0.8</v>
      </c>
      <c r="G2950" s="40">
        <v>0</v>
      </c>
      <c r="H2950" s="40">
        <v>1</v>
      </c>
      <c r="I2950" s="40">
        <v>0</v>
      </c>
      <c r="L2950" s="40" t="str">
        <f>IF(LEFT(C2950,1)="[",MID(C2950,2,SEARCH("]",C2950)-2),IF(LEFT(C2950,1)="""",MID(C2950,2,SEARCH("""",C2950,2)-2),C2950))</f>
        <v>onix 2013 flex</v>
      </c>
      <c r="M2950">
        <f>WEEKNUM(A2950,2)</f>
        <v>39</v>
      </c>
    </row>
    <row r="2951" spans="1:13" x14ac:dyDescent="0.25">
      <c r="A2951" s="1">
        <v>41529</v>
      </c>
      <c r="B2951" s="40" t="s">
        <v>9</v>
      </c>
      <c r="C2951" s="40" t="s">
        <v>492</v>
      </c>
      <c r="D2951" s="40" t="s">
        <v>151</v>
      </c>
      <c r="E2951" s="40" t="s">
        <v>10</v>
      </c>
      <c r="F2951" s="40">
        <v>0.8</v>
      </c>
      <c r="G2951" s="40">
        <v>0</v>
      </c>
      <c r="H2951" s="40">
        <v>1</v>
      </c>
      <c r="I2951" s="40">
        <v>0</v>
      </c>
      <c r="L2951" s="40" t="str">
        <f>IF(LEFT(C2951,1)="[",MID(C2951,2,SEARCH("]",C2951)-2),IF(LEFT(C2951,1)="""",MID(C2951,2,SEARCH("""",C2951,2)-2),C2951))</f>
        <v>onix 2013 flex</v>
      </c>
      <c r="M2951">
        <f>WEEKNUM(A2951,2)</f>
        <v>37</v>
      </c>
    </row>
    <row r="2952" spans="1:13" x14ac:dyDescent="0.25">
      <c r="A2952" s="1">
        <v>41536</v>
      </c>
      <c r="B2952" s="40" t="s">
        <v>9</v>
      </c>
      <c r="C2952" s="40" t="s">
        <v>256</v>
      </c>
      <c r="D2952" s="40" t="s">
        <v>94</v>
      </c>
      <c r="E2952" s="40" t="s">
        <v>10</v>
      </c>
      <c r="F2952" s="40">
        <v>0.43</v>
      </c>
      <c r="G2952" s="40">
        <v>1</v>
      </c>
      <c r="H2952" s="40">
        <v>1</v>
      </c>
      <c r="I2952" s="40">
        <v>0.1</v>
      </c>
      <c r="L2952" s="40" t="str">
        <f>IF(LEFT(C2952,1)="[",MID(C2952,2,SEARCH("]",C2952)-2),IF(LEFT(C2952,1)="""",MID(C2952,2,SEARCH("""",C2952,2)-2),C2952))</f>
        <v>onix 2013 GM</v>
      </c>
      <c r="M2952">
        <f>WEEKNUM(A2952,2)</f>
        <v>38</v>
      </c>
    </row>
    <row r="2953" spans="1:13" x14ac:dyDescent="0.25">
      <c r="A2953" s="1">
        <v>41532</v>
      </c>
      <c r="B2953" s="40" t="s">
        <v>9</v>
      </c>
      <c r="C2953" s="40" t="s">
        <v>256</v>
      </c>
      <c r="D2953" s="40" t="s">
        <v>94</v>
      </c>
      <c r="E2953" s="40" t="s">
        <v>10</v>
      </c>
      <c r="F2953" s="40">
        <v>0.43</v>
      </c>
      <c r="G2953" s="40">
        <v>0</v>
      </c>
      <c r="H2953" s="40">
        <v>4</v>
      </c>
      <c r="I2953" s="40">
        <v>0</v>
      </c>
      <c r="L2953" s="40" t="str">
        <f>IF(LEFT(C2953,1)="[",MID(C2953,2,SEARCH("]",C2953)-2),IF(LEFT(C2953,1)="""",MID(C2953,2,SEARCH("""",C2953,2)-2),C2953))</f>
        <v>onix 2013 GM</v>
      </c>
      <c r="M2953">
        <f>WEEKNUM(A2953,2)</f>
        <v>37</v>
      </c>
    </row>
    <row r="2954" spans="1:13" x14ac:dyDescent="0.25">
      <c r="A2954" s="1">
        <v>41522</v>
      </c>
      <c r="B2954" s="40" t="s">
        <v>9</v>
      </c>
      <c r="C2954" s="40" t="s">
        <v>256</v>
      </c>
      <c r="D2954" s="40" t="s">
        <v>94</v>
      </c>
      <c r="E2954" s="40" t="s">
        <v>10</v>
      </c>
      <c r="F2954" s="40">
        <v>0.43</v>
      </c>
      <c r="G2954" s="40">
        <v>0</v>
      </c>
      <c r="H2954" s="40">
        <v>1</v>
      </c>
      <c r="I2954" s="40">
        <v>0</v>
      </c>
      <c r="L2954" s="40" t="str">
        <f>IF(LEFT(C2954,1)="[",MID(C2954,2,SEARCH("]",C2954)-2),IF(LEFT(C2954,1)="""",MID(C2954,2,SEARCH("""",C2954,2)-2),C2954))</f>
        <v>onix 2013 GM</v>
      </c>
      <c r="M2954">
        <f>WEEKNUM(A2954,2)</f>
        <v>36</v>
      </c>
    </row>
    <row r="2955" spans="1:13" x14ac:dyDescent="0.25">
      <c r="A2955" s="1">
        <v>41535</v>
      </c>
      <c r="B2955" s="40" t="s">
        <v>9</v>
      </c>
      <c r="C2955" s="40" t="s">
        <v>256</v>
      </c>
      <c r="D2955" s="40" t="s">
        <v>94</v>
      </c>
      <c r="E2955" s="40" t="s">
        <v>10</v>
      </c>
      <c r="F2955" s="40">
        <v>0.43</v>
      </c>
      <c r="G2955" s="40">
        <v>1</v>
      </c>
      <c r="H2955" s="40">
        <v>3</v>
      </c>
      <c r="I2955" s="40">
        <v>0.42</v>
      </c>
      <c r="L2955" s="40" t="str">
        <f>IF(LEFT(C2955,1)="[",MID(C2955,2,SEARCH("]",C2955)-2),IF(LEFT(C2955,1)="""",MID(C2955,2,SEARCH("""",C2955,2)-2),C2955))</f>
        <v>onix 2013 GM</v>
      </c>
      <c r="M2955">
        <f>WEEKNUM(A2955,2)</f>
        <v>38</v>
      </c>
    </row>
    <row r="2956" spans="1:13" x14ac:dyDescent="0.25">
      <c r="A2956" s="1">
        <v>41533</v>
      </c>
      <c r="B2956" s="40" t="s">
        <v>9</v>
      </c>
      <c r="C2956" s="40" t="s">
        <v>256</v>
      </c>
      <c r="D2956" s="40" t="s">
        <v>94</v>
      </c>
      <c r="E2956" s="40" t="s">
        <v>10</v>
      </c>
      <c r="F2956" s="40">
        <v>0.43</v>
      </c>
      <c r="G2956" s="40">
        <v>0</v>
      </c>
      <c r="H2956" s="40">
        <v>4</v>
      </c>
      <c r="I2956" s="40">
        <v>0</v>
      </c>
      <c r="L2956" s="40" t="str">
        <f>IF(LEFT(C2956,1)="[",MID(C2956,2,SEARCH("]",C2956)-2),IF(LEFT(C2956,1)="""",MID(C2956,2,SEARCH("""",C2956,2)-2),C2956))</f>
        <v>onix 2013 GM</v>
      </c>
      <c r="M2956">
        <f>WEEKNUM(A2956,2)</f>
        <v>38</v>
      </c>
    </row>
    <row r="2957" spans="1:13" x14ac:dyDescent="0.25">
      <c r="A2957" s="1">
        <v>41531</v>
      </c>
      <c r="B2957" s="40" t="s">
        <v>9</v>
      </c>
      <c r="C2957" s="40" t="s">
        <v>256</v>
      </c>
      <c r="D2957" s="40" t="s">
        <v>94</v>
      </c>
      <c r="E2957" s="40" t="s">
        <v>10</v>
      </c>
      <c r="F2957" s="40">
        <v>0.43</v>
      </c>
      <c r="G2957" s="40">
        <v>0</v>
      </c>
      <c r="H2957" s="40">
        <v>3</v>
      </c>
      <c r="I2957" s="40">
        <v>0</v>
      </c>
      <c r="L2957" s="40" t="str">
        <f>IF(LEFT(C2957,1)="[",MID(C2957,2,SEARCH("]",C2957)-2),IF(LEFT(C2957,1)="""",MID(C2957,2,SEARCH("""",C2957,2)-2),C2957))</f>
        <v>onix 2013 GM</v>
      </c>
      <c r="M2957">
        <f>WEEKNUM(A2957,2)</f>
        <v>37</v>
      </c>
    </row>
    <row r="2958" spans="1:13" x14ac:dyDescent="0.25">
      <c r="A2958" s="1">
        <v>41528</v>
      </c>
      <c r="B2958" s="40" t="s">
        <v>9</v>
      </c>
      <c r="C2958" s="40" t="s">
        <v>256</v>
      </c>
      <c r="D2958" s="40" t="s">
        <v>94</v>
      </c>
      <c r="E2958" s="40" t="s">
        <v>10</v>
      </c>
      <c r="F2958" s="40">
        <v>0.43</v>
      </c>
      <c r="G2958" s="40">
        <v>0</v>
      </c>
      <c r="H2958" s="40">
        <v>2</v>
      </c>
      <c r="I2958" s="40">
        <v>0</v>
      </c>
      <c r="L2958" s="40" t="str">
        <f>IF(LEFT(C2958,1)="[",MID(C2958,2,SEARCH("]",C2958)-2),IF(LEFT(C2958,1)="""",MID(C2958,2,SEARCH("""",C2958,2)-2),C2958))</f>
        <v>onix 2013 GM</v>
      </c>
      <c r="M2958">
        <f>WEEKNUM(A2958,2)</f>
        <v>37</v>
      </c>
    </row>
    <row r="2959" spans="1:13" x14ac:dyDescent="0.25">
      <c r="A2959" s="1">
        <v>41541</v>
      </c>
      <c r="B2959" s="40" t="s">
        <v>9</v>
      </c>
      <c r="C2959" s="40" t="s">
        <v>256</v>
      </c>
      <c r="D2959" s="40" t="s">
        <v>94</v>
      </c>
      <c r="E2959" s="40" t="s">
        <v>10</v>
      </c>
      <c r="F2959" s="40">
        <v>0.43</v>
      </c>
      <c r="G2959" s="40">
        <v>0</v>
      </c>
      <c r="H2959" s="40">
        <v>1</v>
      </c>
      <c r="I2959" s="40">
        <v>0</v>
      </c>
      <c r="L2959" s="40" t="str">
        <f>IF(LEFT(C2959,1)="[",MID(C2959,2,SEARCH("]",C2959)-2),IF(LEFT(C2959,1)="""",MID(C2959,2,SEARCH("""",C2959,2)-2),C2959))</f>
        <v>onix 2013 GM</v>
      </c>
      <c r="M2959">
        <f>WEEKNUM(A2959,2)</f>
        <v>39</v>
      </c>
    </row>
    <row r="2960" spans="1:13" x14ac:dyDescent="0.25">
      <c r="A2960" s="1">
        <v>41527</v>
      </c>
      <c r="B2960" s="40" t="s">
        <v>9</v>
      </c>
      <c r="C2960" s="40" t="s">
        <v>256</v>
      </c>
      <c r="D2960" s="40" t="s">
        <v>94</v>
      </c>
      <c r="E2960" s="40" t="s">
        <v>10</v>
      </c>
      <c r="F2960" s="40">
        <v>0.43</v>
      </c>
      <c r="G2960" s="40">
        <v>0</v>
      </c>
      <c r="H2960" s="40">
        <v>1</v>
      </c>
      <c r="I2960" s="40">
        <v>0</v>
      </c>
      <c r="L2960" s="40" t="str">
        <f>IF(LEFT(C2960,1)="[",MID(C2960,2,SEARCH("]",C2960)-2),IF(LEFT(C2960,1)="""",MID(C2960,2,SEARCH("""",C2960,2)-2),C2960))</f>
        <v>onix 2013 GM</v>
      </c>
      <c r="M2960">
        <f>WEEKNUM(A2960,2)</f>
        <v>37</v>
      </c>
    </row>
    <row r="2961" spans="1:13" x14ac:dyDescent="0.25">
      <c r="A2961" s="1">
        <v>41523</v>
      </c>
      <c r="B2961" s="40" t="s">
        <v>9</v>
      </c>
      <c r="C2961" s="40" t="s">
        <v>256</v>
      </c>
      <c r="D2961" s="40" t="s">
        <v>94</v>
      </c>
      <c r="E2961" s="40" t="s">
        <v>10</v>
      </c>
      <c r="F2961" s="40">
        <v>0.43</v>
      </c>
      <c r="G2961" s="40">
        <v>3</v>
      </c>
      <c r="H2961" s="40">
        <v>3</v>
      </c>
      <c r="I2961" s="40">
        <v>0.34</v>
      </c>
      <c r="L2961" s="40" t="str">
        <f>IF(LEFT(C2961,1)="[",MID(C2961,2,SEARCH("]",C2961)-2),IF(LEFT(C2961,1)="""",MID(C2961,2,SEARCH("""",C2961,2)-2),C2961))</f>
        <v>onix 2013 GM</v>
      </c>
      <c r="M2961">
        <f>WEEKNUM(A2961,2)</f>
        <v>36</v>
      </c>
    </row>
    <row r="2962" spans="1:13" x14ac:dyDescent="0.25">
      <c r="A2962" s="1">
        <v>41524</v>
      </c>
      <c r="B2962" s="40" t="s">
        <v>9</v>
      </c>
      <c r="C2962" s="40" t="s">
        <v>256</v>
      </c>
      <c r="D2962" s="40" t="s">
        <v>94</v>
      </c>
      <c r="E2962" s="40" t="s">
        <v>10</v>
      </c>
      <c r="F2962" s="40">
        <v>0.43</v>
      </c>
      <c r="G2962" s="40">
        <v>0</v>
      </c>
      <c r="H2962" s="40">
        <v>1</v>
      </c>
      <c r="I2962" s="40">
        <v>0</v>
      </c>
      <c r="L2962" s="40" t="str">
        <f>IF(LEFT(C2962,1)="[",MID(C2962,2,SEARCH("]",C2962)-2),IF(LEFT(C2962,1)="""",MID(C2962,2,SEARCH("""",C2962,2)-2),C2962))</f>
        <v>onix 2013 GM</v>
      </c>
      <c r="M2962">
        <f>WEEKNUM(A2962,2)</f>
        <v>36</v>
      </c>
    </row>
    <row r="2963" spans="1:13" x14ac:dyDescent="0.25">
      <c r="A2963" s="1">
        <v>41515</v>
      </c>
      <c r="B2963" s="40" t="s">
        <v>9</v>
      </c>
      <c r="C2963" s="40" t="s">
        <v>256</v>
      </c>
      <c r="D2963" s="40" t="s">
        <v>94</v>
      </c>
      <c r="E2963" s="40" t="s">
        <v>10</v>
      </c>
      <c r="F2963" s="40">
        <v>0.43</v>
      </c>
      <c r="G2963" s="40">
        <v>0</v>
      </c>
      <c r="H2963" s="40">
        <v>2</v>
      </c>
      <c r="I2963" s="40">
        <v>0</v>
      </c>
      <c r="L2963" s="40" t="str">
        <f>IF(LEFT(C2963,1)="[",MID(C2963,2,SEARCH("]",C2963)-2),IF(LEFT(C2963,1)="""",MID(C2963,2,SEARCH("""",C2963,2)-2),C2963))</f>
        <v>onix 2013 GM</v>
      </c>
      <c r="M2963">
        <f>WEEKNUM(A2963,2)</f>
        <v>35</v>
      </c>
    </row>
    <row r="2964" spans="1:13" x14ac:dyDescent="0.25">
      <c r="A2964" s="1">
        <v>41514</v>
      </c>
      <c r="B2964" s="40" t="s">
        <v>9</v>
      </c>
      <c r="C2964" s="40" t="s">
        <v>256</v>
      </c>
      <c r="D2964" s="40" t="s">
        <v>94</v>
      </c>
      <c r="E2964" s="40" t="s">
        <v>10</v>
      </c>
      <c r="F2964" s="40">
        <v>0.43</v>
      </c>
      <c r="G2964" s="40">
        <v>0</v>
      </c>
      <c r="H2964" s="40">
        <v>1</v>
      </c>
      <c r="I2964" s="40">
        <v>0</v>
      </c>
      <c r="L2964" s="40" t="str">
        <f>IF(LEFT(C2964,1)="[",MID(C2964,2,SEARCH("]",C2964)-2),IF(LEFT(C2964,1)="""",MID(C2964,2,SEARCH("""",C2964,2)-2),C2964))</f>
        <v>onix 2013 GM</v>
      </c>
      <c r="M2964">
        <f>WEEKNUM(A2964,2)</f>
        <v>35</v>
      </c>
    </row>
    <row r="2965" spans="1:13" x14ac:dyDescent="0.25">
      <c r="A2965" s="1">
        <v>41518</v>
      </c>
      <c r="B2965" s="40" t="s">
        <v>9</v>
      </c>
      <c r="C2965" s="40" t="s">
        <v>256</v>
      </c>
      <c r="D2965" s="40" t="s">
        <v>94</v>
      </c>
      <c r="E2965" s="40" t="s">
        <v>10</v>
      </c>
      <c r="F2965" s="40">
        <v>0.43</v>
      </c>
      <c r="G2965" s="40">
        <v>0</v>
      </c>
      <c r="H2965" s="40">
        <v>4</v>
      </c>
      <c r="I2965" s="40">
        <v>0</v>
      </c>
      <c r="L2965" s="40" t="str">
        <f>IF(LEFT(C2965,1)="[",MID(C2965,2,SEARCH("]",C2965)-2),IF(LEFT(C2965,1)="""",MID(C2965,2,SEARCH("""",C2965,2)-2),C2965))</f>
        <v>onix 2013 GM</v>
      </c>
      <c r="M2965">
        <f>WEEKNUM(A2965,2)</f>
        <v>35</v>
      </c>
    </row>
    <row r="2966" spans="1:13" x14ac:dyDescent="0.25">
      <c r="A2966" s="1">
        <v>41529</v>
      </c>
      <c r="B2966" s="40" t="s">
        <v>9</v>
      </c>
      <c r="C2966" s="40" t="s">
        <v>256</v>
      </c>
      <c r="D2966" s="40" t="s">
        <v>94</v>
      </c>
      <c r="E2966" s="40" t="s">
        <v>10</v>
      </c>
      <c r="F2966" s="40">
        <v>0.43</v>
      </c>
      <c r="G2966" s="40">
        <v>2</v>
      </c>
      <c r="H2966" s="40">
        <v>6</v>
      </c>
      <c r="I2966" s="40">
        <v>0.22</v>
      </c>
      <c r="L2966" s="40" t="str">
        <f>IF(LEFT(C2966,1)="[",MID(C2966,2,SEARCH("]",C2966)-2),IF(LEFT(C2966,1)="""",MID(C2966,2,SEARCH("""",C2966,2)-2),C2966))</f>
        <v>onix 2013 GM</v>
      </c>
      <c r="M2966">
        <f>WEEKNUM(A2966,2)</f>
        <v>37</v>
      </c>
    </row>
    <row r="2967" spans="1:13" x14ac:dyDescent="0.25">
      <c r="A2967" s="1">
        <v>41543</v>
      </c>
      <c r="B2967" s="40" t="s">
        <v>9</v>
      </c>
      <c r="C2967" s="40" t="s">
        <v>256</v>
      </c>
      <c r="D2967" s="40" t="s">
        <v>94</v>
      </c>
      <c r="E2967" s="40" t="s">
        <v>10</v>
      </c>
      <c r="F2967" s="40">
        <v>0.43</v>
      </c>
      <c r="G2967" s="40">
        <v>0</v>
      </c>
      <c r="H2967" s="40">
        <v>2</v>
      </c>
      <c r="I2967" s="40">
        <v>0</v>
      </c>
      <c r="L2967" s="40" t="str">
        <f>IF(LEFT(C2967,1)="[",MID(C2967,2,SEARCH("]",C2967)-2),IF(LEFT(C2967,1)="""",MID(C2967,2,SEARCH("""",C2967,2)-2),C2967))</f>
        <v>onix 2013 GM</v>
      </c>
      <c r="M2967">
        <f>WEEKNUM(A2967,2)</f>
        <v>39</v>
      </c>
    </row>
    <row r="2968" spans="1:13" x14ac:dyDescent="0.25">
      <c r="A2968" s="1">
        <v>41526</v>
      </c>
      <c r="B2968" s="40" t="s">
        <v>9</v>
      </c>
      <c r="C2968" s="40" t="s">
        <v>256</v>
      </c>
      <c r="D2968" s="40" t="s">
        <v>94</v>
      </c>
      <c r="E2968" s="40" t="s">
        <v>10</v>
      </c>
      <c r="F2968" s="40">
        <v>0.43</v>
      </c>
      <c r="G2968" s="40">
        <v>0</v>
      </c>
      <c r="H2968" s="40">
        <v>1</v>
      </c>
      <c r="I2968" s="40">
        <v>0</v>
      </c>
      <c r="L2968" s="40" t="str">
        <f>IF(LEFT(C2968,1)="[",MID(C2968,2,SEARCH("]",C2968)-2),IF(LEFT(C2968,1)="""",MID(C2968,2,SEARCH("""",C2968,2)-2),C2968))</f>
        <v>onix 2013 GM</v>
      </c>
      <c r="M2968">
        <f>WEEKNUM(A2968,2)</f>
        <v>37</v>
      </c>
    </row>
    <row r="2969" spans="1:13" x14ac:dyDescent="0.25">
      <c r="A2969" s="1">
        <v>41534</v>
      </c>
      <c r="B2969" s="40" t="s">
        <v>9</v>
      </c>
      <c r="C2969" s="40" t="s">
        <v>256</v>
      </c>
      <c r="D2969" s="40" t="s">
        <v>94</v>
      </c>
      <c r="E2969" s="40" t="s">
        <v>10</v>
      </c>
      <c r="F2969" s="40">
        <v>0.43</v>
      </c>
      <c r="G2969" s="40">
        <v>0</v>
      </c>
      <c r="H2969" s="40">
        <v>1</v>
      </c>
      <c r="I2969" s="40">
        <v>0</v>
      </c>
      <c r="L2969" s="40" t="str">
        <f>IF(LEFT(C2969,1)="[",MID(C2969,2,SEARCH("]",C2969)-2),IF(LEFT(C2969,1)="""",MID(C2969,2,SEARCH("""",C2969,2)-2),C2969))</f>
        <v>onix 2013 GM</v>
      </c>
      <c r="M2969">
        <f>WEEKNUM(A2969,2)</f>
        <v>38</v>
      </c>
    </row>
    <row r="2970" spans="1:13" x14ac:dyDescent="0.25">
      <c r="A2970" s="1">
        <v>41516</v>
      </c>
      <c r="B2970" s="40" t="s">
        <v>9</v>
      </c>
      <c r="C2970" s="40" t="s">
        <v>256</v>
      </c>
      <c r="D2970" s="40" t="s">
        <v>94</v>
      </c>
      <c r="E2970" s="40" t="s">
        <v>10</v>
      </c>
      <c r="F2970" s="40">
        <v>0.43</v>
      </c>
      <c r="G2970" s="40">
        <v>0</v>
      </c>
      <c r="H2970" s="40">
        <v>2</v>
      </c>
      <c r="I2970" s="40">
        <v>0</v>
      </c>
      <c r="L2970" s="40" t="str">
        <f>IF(LEFT(C2970,1)="[",MID(C2970,2,SEARCH("]",C2970)-2),IF(LEFT(C2970,1)="""",MID(C2970,2,SEARCH("""",C2970,2)-2),C2970))</f>
        <v>onix 2013 GM</v>
      </c>
      <c r="M2970">
        <f>WEEKNUM(A2970,2)</f>
        <v>35</v>
      </c>
    </row>
    <row r="2971" spans="1:13" x14ac:dyDescent="0.25">
      <c r="A2971" s="1">
        <v>41546</v>
      </c>
      <c r="B2971" s="40" t="s">
        <v>9</v>
      </c>
      <c r="C2971" s="40" t="s">
        <v>256</v>
      </c>
      <c r="D2971" s="40" t="s">
        <v>94</v>
      </c>
      <c r="E2971" s="40" t="s">
        <v>10</v>
      </c>
      <c r="F2971" s="40">
        <v>0.43</v>
      </c>
      <c r="G2971" s="40">
        <v>0</v>
      </c>
      <c r="H2971" s="40">
        <v>3</v>
      </c>
      <c r="I2971" s="40">
        <v>0</v>
      </c>
      <c r="L2971" s="40" t="str">
        <f>IF(LEFT(C2971,1)="[",MID(C2971,2,SEARCH("]",C2971)-2),IF(LEFT(C2971,1)="""",MID(C2971,2,SEARCH("""",C2971,2)-2),C2971))</f>
        <v>onix 2013 GM</v>
      </c>
      <c r="M2971">
        <f>WEEKNUM(A2971,2)</f>
        <v>39</v>
      </c>
    </row>
    <row r="2972" spans="1:13" x14ac:dyDescent="0.25">
      <c r="A2972" s="1">
        <v>41538</v>
      </c>
      <c r="B2972" s="40" t="s">
        <v>9</v>
      </c>
      <c r="C2972" s="40" t="s">
        <v>256</v>
      </c>
      <c r="D2972" s="40" t="s">
        <v>94</v>
      </c>
      <c r="E2972" s="40" t="s">
        <v>10</v>
      </c>
      <c r="F2972" s="40">
        <v>0.43</v>
      </c>
      <c r="G2972" s="40">
        <v>0</v>
      </c>
      <c r="H2972" s="40">
        <v>1</v>
      </c>
      <c r="I2972" s="40">
        <v>0</v>
      </c>
      <c r="L2972" s="40" t="str">
        <f>IF(LEFT(C2972,1)="[",MID(C2972,2,SEARCH("]",C2972)-2),IF(LEFT(C2972,1)="""",MID(C2972,2,SEARCH("""",C2972,2)-2),C2972))</f>
        <v>onix 2013 GM</v>
      </c>
      <c r="M2972">
        <f>WEEKNUM(A2972,2)</f>
        <v>38</v>
      </c>
    </row>
    <row r="2973" spans="1:13" x14ac:dyDescent="0.25">
      <c r="A2973" s="1">
        <v>41517</v>
      </c>
      <c r="B2973" s="40" t="s">
        <v>9</v>
      </c>
      <c r="C2973" s="40" t="s">
        <v>256</v>
      </c>
      <c r="D2973" s="40" t="s">
        <v>94</v>
      </c>
      <c r="E2973" s="40" t="s">
        <v>10</v>
      </c>
      <c r="F2973" s="40">
        <v>0.43</v>
      </c>
      <c r="G2973" s="40">
        <v>1</v>
      </c>
      <c r="H2973" s="40">
        <v>1</v>
      </c>
      <c r="I2973" s="40">
        <v>0.17</v>
      </c>
      <c r="L2973" s="40" t="str">
        <f>IF(LEFT(C2973,1)="[",MID(C2973,2,SEARCH("]",C2973)-2),IF(LEFT(C2973,1)="""",MID(C2973,2,SEARCH("""",C2973,2)-2),C2973))</f>
        <v>onix 2013 GM</v>
      </c>
      <c r="M2973">
        <f>WEEKNUM(A2973,2)</f>
        <v>35</v>
      </c>
    </row>
    <row r="2974" spans="1:13" x14ac:dyDescent="0.25">
      <c r="A2974" s="1">
        <v>41520</v>
      </c>
      <c r="B2974" s="40" t="s">
        <v>9</v>
      </c>
      <c r="C2974" s="40" t="s">
        <v>256</v>
      </c>
      <c r="D2974" s="40" t="s">
        <v>94</v>
      </c>
      <c r="E2974" s="40" t="s">
        <v>10</v>
      </c>
      <c r="F2974" s="40">
        <v>0.43</v>
      </c>
      <c r="G2974" s="40">
        <v>1</v>
      </c>
      <c r="H2974" s="40">
        <v>3</v>
      </c>
      <c r="I2974" s="40">
        <v>0.12</v>
      </c>
      <c r="L2974" s="40" t="str">
        <f>IF(LEFT(C2974,1)="[",MID(C2974,2,SEARCH("]",C2974)-2),IF(LEFT(C2974,1)="""",MID(C2974,2,SEARCH("""",C2974,2)-2),C2974))</f>
        <v>onix 2013 GM</v>
      </c>
      <c r="M2974">
        <f>WEEKNUM(A2974,2)</f>
        <v>36</v>
      </c>
    </row>
    <row r="2975" spans="1:13" x14ac:dyDescent="0.25">
      <c r="A2975" s="1">
        <v>41539</v>
      </c>
      <c r="B2975" s="40" t="s">
        <v>9</v>
      </c>
      <c r="C2975" s="40" t="s">
        <v>256</v>
      </c>
      <c r="D2975" s="40" t="s">
        <v>94</v>
      </c>
      <c r="E2975" s="40" t="s">
        <v>10</v>
      </c>
      <c r="F2975" s="40">
        <v>0.43</v>
      </c>
      <c r="G2975" s="40">
        <v>0</v>
      </c>
      <c r="H2975" s="40">
        <v>2</v>
      </c>
      <c r="I2975" s="40">
        <v>0</v>
      </c>
      <c r="L2975" s="40" t="str">
        <f>IF(LEFT(C2975,1)="[",MID(C2975,2,SEARCH("]",C2975)-2),IF(LEFT(C2975,1)="""",MID(C2975,2,SEARCH("""",C2975,2)-2),C2975))</f>
        <v>onix 2013 GM</v>
      </c>
      <c r="M2975">
        <f>WEEKNUM(A2975,2)</f>
        <v>38</v>
      </c>
    </row>
    <row r="2976" spans="1:13" x14ac:dyDescent="0.25">
      <c r="A2976" s="1">
        <v>41521</v>
      </c>
      <c r="B2976" s="40" t="s">
        <v>9</v>
      </c>
      <c r="C2976" s="40" t="s">
        <v>256</v>
      </c>
      <c r="D2976" s="40" t="s">
        <v>94</v>
      </c>
      <c r="E2976" s="40" t="s">
        <v>10</v>
      </c>
      <c r="F2976" s="40">
        <v>0.43</v>
      </c>
      <c r="G2976" s="40">
        <v>1</v>
      </c>
      <c r="H2976" s="40">
        <v>3</v>
      </c>
      <c r="I2976" s="40">
        <v>0.31</v>
      </c>
      <c r="L2976" s="40" t="str">
        <f>IF(LEFT(C2976,1)="[",MID(C2976,2,SEARCH("]",C2976)-2),IF(LEFT(C2976,1)="""",MID(C2976,2,SEARCH("""",C2976,2)-2),C2976))</f>
        <v>onix 2013 GM</v>
      </c>
      <c r="M2976">
        <f>WEEKNUM(A2976,2)</f>
        <v>36</v>
      </c>
    </row>
    <row r="2977" spans="1:13" x14ac:dyDescent="0.25">
      <c r="A2977" s="1">
        <v>41530</v>
      </c>
      <c r="B2977" s="40" t="s">
        <v>9</v>
      </c>
      <c r="C2977" s="40" t="s">
        <v>256</v>
      </c>
      <c r="D2977" s="40" t="s">
        <v>94</v>
      </c>
      <c r="E2977" s="40" t="s">
        <v>10</v>
      </c>
      <c r="F2977" s="40">
        <v>0.43</v>
      </c>
      <c r="G2977" s="40">
        <v>1</v>
      </c>
      <c r="H2977" s="40">
        <v>4</v>
      </c>
      <c r="I2977" s="40">
        <v>0.19</v>
      </c>
      <c r="L2977" s="40" t="str">
        <f>IF(LEFT(C2977,1)="[",MID(C2977,2,SEARCH("]",C2977)-2),IF(LEFT(C2977,1)="""",MID(C2977,2,SEARCH("""",C2977,2)-2),C2977))</f>
        <v>onix 2013 GM</v>
      </c>
      <c r="M2977">
        <f>WEEKNUM(A2977,2)</f>
        <v>37</v>
      </c>
    </row>
    <row r="2978" spans="1:13" x14ac:dyDescent="0.25">
      <c r="A2978" s="1">
        <v>41519</v>
      </c>
      <c r="B2978" s="40" t="s">
        <v>9</v>
      </c>
      <c r="C2978" s="40" t="s">
        <v>256</v>
      </c>
      <c r="D2978" s="40" t="s">
        <v>94</v>
      </c>
      <c r="E2978" s="40" t="s">
        <v>10</v>
      </c>
      <c r="F2978" s="40">
        <v>0.43</v>
      </c>
      <c r="G2978" s="40">
        <v>0</v>
      </c>
      <c r="H2978" s="40">
        <v>1</v>
      </c>
      <c r="I2978" s="40">
        <v>0</v>
      </c>
      <c r="L2978" s="40" t="str">
        <f>IF(LEFT(C2978,1)="[",MID(C2978,2,SEARCH("]",C2978)-2),IF(LEFT(C2978,1)="""",MID(C2978,2,SEARCH("""",C2978,2)-2),C2978))</f>
        <v>onix 2013 GM</v>
      </c>
      <c r="M2978">
        <f>WEEKNUM(A2978,2)</f>
        <v>36</v>
      </c>
    </row>
    <row r="2979" spans="1:13" x14ac:dyDescent="0.25">
      <c r="A2979" s="1">
        <v>41540</v>
      </c>
      <c r="B2979" s="40" t="s">
        <v>9</v>
      </c>
      <c r="C2979" s="40" t="s">
        <v>256</v>
      </c>
      <c r="D2979" s="40" t="s">
        <v>94</v>
      </c>
      <c r="E2979" s="40" t="s">
        <v>10</v>
      </c>
      <c r="F2979" s="40">
        <v>0.43</v>
      </c>
      <c r="G2979" s="40">
        <v>3</v>
      </c>
      <c r="H2979" s="40">
        <v>4</v>
      </c>
      <c r="I2979" s="40">
        <v>0.77</v>
      </c>
      <c r="L2979" s="40" t="str">
        <f>IF(LEFT(C2979,1)="[",MID(C2979,2,SEARCH("]",C2979)-2),IF(LEFT(C2979,1)="""",MID(C2979,2,SEARCH("""",C2979,2)-2),C2979))</f>
        <v>onix 2013 GM</v>
      </c>
      <c r="M2979">
        <f>WEEKNUM(A2979,2)</f>
        <v>39</v>
      </c>
    </row>
    <row r="2980" spans="1:13" x14ac:dyDescent="0.25">
      <c r="A2980" s="1">
        <v>41537</v>
      </c>
      <c r="B2980" s="40" t="s">
        <v>9</v>
      </c>
      <c r="C2980" s="40" t="s">
        <v>474</v>
      </c>
      <c r="D2980" s="40" t="s">
        <v>322</v>
      </c>
      <c r="E2980" s="40" t="s">
        <v>10</v>
      </c>
      <c r="F2980" s="40">
        <v>0.8</v>
      </c>
      <c r="G2980" s="40">
        <v>0</v>
      </c>
      <c r="H2980" s="40">
        <v>1</v>
      </c>
      <c r="I2980" s="40">
        <v>0</v>
      </c>
      <c r="L2980" s="40" t="str">
        <f>IF(LEFT(C2980,1)="[",MID(C2980,2,SEARCH("]",C2980)-2),IF(LEFT(C2980,1)="""",MID(C2980,2,SEARCH("""",C2980,2)-2),C2980))</f>
        <v>Onix 2013 gps</v>
      </c>
      <c r="M2980">
        <f>WEEKNUM(A2980,2)</f>
        <v>38</v>
      </c>
    </row>
    <row r="2981" spans="1:13" x14ac:dyDescent="0.25">
      <c r="A2981" s="1">
        <v>41532</v>
      </c>
      <c r="B2981" s="40" t="s">
        <v>9</v>
      </c>
      <c r="C2981" s="40" t="s">
        <v>474</v>
      </c>
      <c r="D2981" s="40" t="s">
        <v>322</v>
      </c>
      <c r="E2981" s="40" t="s">
        <v>10</v>
      </c>
      <c r="F2981" s="40">
        <v>0.8</v>
      </c>
      <c r="G2981" s="40">
        <v>0</v>
      </c>
      <c r="H2981" s="40">
        <v>1</v>
      </c>
      <c r="I2981" s="40">
        <v>0</v>
      </c>
      <c r="L2981" s="40" t="str">
        <f>IF(LEFT(C2981,1)="[",MID(C2981,2,SEARCH("]",C2981)-2),IF(LEFT(C2981,1)="""",MID(C2981,2,SEARCH("""",C2981,2)-2),C2981))</f>
        <v>Onix 2013 gps</v>
      </c>
      <c r="M2981">
        <f>WEEKNUM(A2981,2)</f>
        <v>37</v>
      </c>
    </row>
    <row r="2982" spans="1:13" x14ac:dyDescent="0.25">
      <c r="A2982" s="1">
        <v>41540</v>
      </c>
      <c r="B2982" s="40" t="s">
        <v>9</v>
      </c>
      <c r="C2982" s="40" t="s">
        <v>474</v>
      </c>
      <c r="D2982" s="40" t="s">
        <v>322</v>
      </c>
      <c r="E2982" s="40" t="s">
        <v>10</v>
      </c>
      <c r="F2982" s="40">
        <v>0.8</v>
      </c>
      <c r="G2982" s="40">
        <v>0</v>
      </c>
      <c r="H2982" s="40">
        <v>1</v>
      </c>
      <c r="I2982" s="40">
        <v>0</v>
      </c>
      <c r="L2982" s="40" t="str">
        <f>IF(LEFT(C2982,1)="[",MID(C2982,2,SEARCH("]",C2982)-2),IF(LEFT(C2982,1)="""",MID(C2982,2,SEARCH("""",C2982,2)-2),C2982))</f>
        <v>Onix 2013 gps</v>
      </c>
      <c r="M2982">
        <f>WEEKNUM(A2982,2)</f>
        <v>39</v>
      </c>
    </row>
    <row r="2983" spans="1:13" x14ac:dyDescent="0.25">
      <c r="A2983" s="1">
        <v>41536</v>
      </c>
      <c r="B2983" s="40" t="s">
        <v>9</v>
      </c>
      <c r="C2983" s="40" t="s">
        <v>474</v>
      </c>
      <c r="D2983" s="40" t="s">
        <v>322</v>
      </c>
      <c r="E2983" s="40" t="s">
        <v>10</v>
      </c>
      <c r="F2983" s="40">
        <v>0.8</v>
      </c>
      <c r="G2983" s="40">
        <v>0</v>
      </c>
      <c r="H2983" s="40">
        <v>1</v>
      </c>
      <c r="I2983" s="40">
        <v>0</v>
      </c>
      <c r="L2983" s="40" t="str">
        <f>IF(LEFT(C2983,1)="[",MID(C2983,2,SEARCH("]",C2983)-2),IF(LEFT(C2983,1)="""",MID(C2983,2,SEARCH("""",C2983,2)-2),C2983))</f>
        <v>Onix 2013 gps</v>
      </c>
      <c r="M2983">
        <f>WEEKNUM(A2983,2)</f>
        <v>38</v>
      </c>
    </row>
    <row r="2984" spans="1:13" x14ac:dyDescent="0.25">
      <c r="A2984" s="1">
        <v>41533</v>
      </c>
      <c r="B2984" s="40" t="s">
        <v>9</v>
      </c>
      <c r="C2984" s="40" t="s">
        <v>474</v>
      </c>
      <c r="D2984" s="40" t="s">
        <v>322</v>
      </c>
      <c r="E2984" s="40" t="s">
        <v>10</v>
      </c>
      <c r="F2984" s="40">
        <v>0.8</v>
      </c>
      <c r="G2984" s="40">
        <v>0</v>
      </c>
      <c r="H2984" s="40">
        <v>1</v>
      </c>
      <c r="I2984" s="40">
        <v>0</v>
      </c>
      <c r="L2984" s="40" t="str">
        <f>IF(LEFT(C2984,1)="[",MID(C2984,2,SEARCH("]",C2984)-2),IF(LEFT(C2984,1)="""",MID(C2984,2,SEARCH("""",C2984,2)-2),C2984))</f>
        <v>Onix 2013 gps</v>
      </c>
      <c r="M2984">
        <f>WEEKNUM(A2984,2)</f>
        <v>38</v>
      </c>
    </row>
    <row r="2985" spans="1:13" x14ac:dyDescent="0.25">
      <c r="A2985" s="1">
        <v>41531</v>
      </c>
      <c r="B2985" s="40" t="s">
        <v>9</v>
      </c>
      <c r="C2985" s="40" t="s">
        <v>328</v>
      </c>
      <c r="D2985" s="40" t="s">
        <v>110</v>
      </c>
      <c r="E2985" s="40" t="s">
        <v>10</v>
      </c>
      <c r="F2985" s="40">
        <v>0.8</v>
      </c>
      <c r="G2985" s="40">
        <v>0</v>
      </c>
      <c r="H2985" s="40">
        <v>1</v>
      </c>
      <c r="I2985" s="40">
        <v>0</v>
      </c>
      <c r="L2985" s="40" t="str">
        <f>IF(LEFT(C2985,1)="[",MID(C2985,2,SEARCH("]",C2985)-2),IF(LEFT(C2985,1)="""",MID(C2985,2,SEARCH("""",C2985,2)-2),C2985))</f>
        <v>Onix 2013 mylink</v>
      </c>
      <c r="M2985">
        <f>WEEKNUM(A2985,2)</f>
        <v>37</v>
      </c>
    </row>
    <row r="2986" spans="1:13" x14ac:dyDescent="0.25">
      <c r="A2986" s="1">
        <v>41541</v>
      </c>
      <c r="B2986" s="40" t="s">
        <v>9</v>
      </c>
      <c r="C2986" s="40" t="s">
        <v>328</v>
      </c>
      <c r="D2986" s="40" t="s">
        <v>110</v>
      </c>
      <c r="E2986" s="40" t="s">
        <v>10</v>
      </c>
      <c r="F2986" s="40">
        <v>0.8</v>
      </c>
      <c r="G2986" s="40">
        <v>0</v>
      </c>
      <c r="H2986" s="40">
        <v>2</v>
      </c>
      <c r="I2986" s="40">
        <v>0</v>
      </c>
      <c r="L2986" s="40" t="str">
        <f>IF(LEFT(C2986,1)="[",MID(C2986,2,SEARCH("]",C2986)-2),IF(LEFT(C2986,1)="""",MID(C2986,2,SEARCH("""",C2986,2)-2),C2986))</f>
        <v>Onix 2013 mylink</v>
      </c>
      <c r="M2986">
        <f>WEEKNUM(A2986,2)</f>
        <v>39</v>
      </c>
    </row>
    <row r="2987" spans="1:13" x14ac:dyDescent="0.25">
      <c r="A2987" s="1">
        <v>41534</v>
      </c>
      <c r="B2987" s="40" t="s">
        <v>9</v>
      </c>
      <c r="C2987" s="40" t="s">
        <v>328</v>
      </c>
      <c r="D2987" s="40" t="s">
        <v>110</v>
      </c>
      <c r="E2987" s="40" t="s">
        <v>10</v>
      </c>
      <c r="F2987" s="40">
        <v>0.8</v>
      </c>
      <c r="G2987" s="40">
        <v>0</v>
      </c>
      <c r="H2987" s="40">
        <v>1</v>
      </c>
      <c r="I2987" s="40">
        <v>0</v>
      </c>
      <c r="L2987" s="40" t="str">
        <f>IF(LEFT(C2987,1)="[",MID(C2987,2,SEARCH("]",C2987)-2),IF(LEFT(C2987,1)="""",MID(C2987,2,SEARCH("""",C2987,2)-2),C2987))</f>
        <v>Onix 2013 mylink</v>
      </c>
      <c r="M2987">
        <f>WEEKNUM(A2987,2)</f>
        <v>38</v>
      </c>
    </row>
    <row r="2988" spans="1:13" x14ac:dyDescent="0.25">
      <c r="A2988" s="1">
        <v>41523</v>
      </c>
      <c r="B2988" s="40" t="s">
        <v>9</v>
      </c>
      <c r="C2988" s="40" t="s">
        <v>328</v>
      </c>
      <c r="D2988" s="40" t="s">
        <v>110</v>
      </c>
      <c r="E2988" s="40" t="s">
        <v>10</v>
      </c>
      <c r="F2988" s="40">
        <v>0.8</v>
      </c>
      <c r="G2988" s="40">
        <v>1</v>
      </c>
      <c r="H2988" s="40">
        <v>1</v>
      </c>
      <c r="I2988" s="40">
        <v>0.09</v>
      </c>
      <c r="L2988" s="40" t="str">
        <f>IF(LEFT(C2988,1)="[",MID(C2988,2,SEARCH("]",C2988)-2),IF(LEFT(C2988,1)="""",MID(C2988,2,SEARCH("""",C2988,2)-2),C2988))</f>
        <v>Onix 2013 mylink</v>
      </c>
      <c r="M2988">
        <f>WEEKNUM(A2988,2)</f>
        <v>36</v>
      </c>
    </row>
    <row r="2989" spans="1:13" x14ac:dyDescent="0.25">
      <c r="A2989" s="1">
        <v>41535</v>
      </c>
      <c r="B2989" s="40" t="s">
        <v>9</v>
      </c>
      <c r="C2989" s="40" t="s">
        <v>328</v>
      </c>
      <c r="D2989" s="40" t="s">
        <v>110</v>
      </c>
      <c r="E2989" s="40" t="s">
        <v>10</v>
      </c>
      <c r="F2989" s="40">
        <v>0.8</v>
      </c>
      <c r="G2989" s="40">
        <v>0</v>
      </c>
      <c r="H2989" s="40">
        <v>1</v>
      </c>
      <c r="I2989" s="40">
        <v>0</v>
      </c>
      <c r="L2989" s="40" t="str">
        <f>IF(LEFT(C2989,1)="[",MID(C2989,2,SEARCH("]",C2989)-2),IF(LEFT(C2989,1)="""",MID(C2989,2,SEARCH("""",C2989,2)-2),C2989))</f>
        <v>Onix 2013 mylink</v>
      </c>
      <c r="M2989">
        <f>WEEKNUM(A2989,2)</f>
        <v>38</v>
      </c>
    </row>
    <row r="2990" spans="1:13" x14ac:dyDescent="0.25">
      <c r="A2990" s="1">
        <v>41528</v>
      </c>
      <c r="B2990" s="40" t="s">
        <v>9</v>
      </c>
      <c r="C2990" s="40" t="s">
        <v>328</v>
      </c>
      <c r="D2990" s="40" t="s">
        <v>110</v>
      </c>
      <c r="E2990" s="40" t="s">
        <v>10</v>
      </c>
      <c r="F2990" s="40">
        <v>0.8</v>
      </c>
      <c r="G2990" s="40">
        <v>0</v>
      </c>
      <c r="H2990" s="40">
        <v>1</v>
      </c>
      <c r="I2990" s="40">
        <v>0</v>
      </c>
      <c r="L2990" s="40" t="str">
        <f>IF(LEFT(C2990,1)="[",MID(C2990,2,SEARCH("]",C2990)-2),IF(LEFT(C2990,1)="""",MID(C2990,2,SEARCH("""",C2990,2)-2),C2990))</f>
        <v>Onix 2013 mylink</v>
      </c>
      <c r="M2990">
        <f>WEEKNUM(A2990,2)</f>
        <v>37</v>
      </c>
    </row>
    <row r="2991" spans="1:13" x14ac:dyDescent="0.25">
      <c r="A2991" s="1">
        <v>41533</v>
      </c>
      <c r="B2991" s="40" t="s">
        <v>9</v>
      </c>
      <c r="C2991" s="40" t="s">
        <v>328</v>
      </c>
      <c r="D2991" s="40" t="s">
        <v>110</v>
      </c>
      <c r="E2991" s="40" t="s">
        <v>10</v>
      </c>
      <c r="F2991" s="40">
        <v>0.8</v>
      </c>
      <c r="G2991" s="40">
        <v>0</v>
      </c>
      <c r="H2991" s="40">
        <v>4</v>
      </c>
      <c r="I2991" s="40">
        <v>0</v>
      </c>
      <c r="L2991" s="40" t="str">
        <f>IF(LEFT(C2991,1)="[",MID(C2991,2,SEARCH("]",C2991)-2),IF(LEFT(C2991,1)="""",MID(C2991,2,SEARCH("""",C2991,2)-2),C2991))</f>
        <v>Onix 2013 mylink</v>
      </c>
      <c r="M2991">
        <f>WEEKNUM(A2991,2)</f>
        <v>38</v>
      </c>
    </row>
    <row r="2992" spans="1:13" x14ac:dyDescent="0.25">
      <c r="A2992" s="1">
        <v>41526</v>
      </c>
      <c r="B2992" s="40" t="s">
        <v>9</v>
      </c>
      <c r="C2992" s="40" t="s">
        <v>328</v>
      </c>
      <c r="D2992" s="40" t="s">
        <v>110</v>
      </c>
      <c r="E2992" s="40" t="s">
        <v>10</v>
      </c>
      <c r="F2992" s="40">
        <v>0.8</v>
      </c>
      <c r="G2992" s="40">
        <v>0</v>
      </c>
      <c r="H2992" s="40">
        <v>1</v>
      </c>
      <c r="I2992" s="40">
        <v>0</v>
      </c>
      <c r="L2992" s="40" t="str">
        <f>IF(LEFT(C2992,1)="[",MID(C2992,2,SEARCH("]",C2992)-2),IF(LEFT(C2992,1)="""",MID(C2992,2,SEARCH("""",C2992,2)-2),C2992))</f>
        <v>Onix 2013 mylink</v>
      </c>
      <c r="M2992">
        <f>WEEKNUM(A2992,2)</f>
        <v>37</v>
      </c>
    </row>
    <row r="2993" spans="1:13" x14ac:dyDescent="0.25">
      <c r="A2993" s="1">
        <v>41540</v>
      </c>
      <c r="B2993" s="40" t="s">
        <v>9</v>
      </c>
      <c r="C2993" s="40" t="s">
        <v>328</v>
      </c>
      <c r="D2993" s="40" t="s">
        <v>110</v>
      </c>
      <c r="E2993" s="40" t="s">
        <v>10</v>
      </c>
      <c r="F2993" s="40">
        <v>0.8</v>
      </c>
      <c r="G2993" s="40">
        <v>0</v>
      </c>
      <c r="H2993" s="40">
        <v>1</v>
      </c>
      <c r="I2993" s="40">
        <v>0</v>
      </c>
      <c r="L2993" s="40" t="str">
        <f>IF(LEFT(C2993,1)="[",MID(C2993,2,SEARCH("]",C2993)-2),IF(LEFT(C2993,1)="""",MID(C2993,2,SEARCH("""",C2993,2)-2),C2993))</f>
        <v>Onix 2013 mylink</v>
      </c>
      <c r="M2993">
        <f>WEEKNUM(A2993,2)</f>
        <v>39</v>
      </c>
    </row>
    <row r="2994" spans="1:13" x14ac:dyDescent="0.25">
      <c r="A2994" s="1">
        <v>41523</v>
      </c>
      <c r="B2994" s="40" t="s">
        <v>9</v>
      </c>
      <c r="C2994" s="40" t="s">
        <v>300</v>
      </c>
      <c r="D2994" s="40" t="s">
        <v>94</v>
      </c>
      <c r="E2994" s="40" t="s">
        <v>10</v>
      </c>
      <c r="F2994" s="40">
        <v>0.53</v>
      </c>
      <c r="G2994" s="40">
        <v>73</v>
      </c>
      <c r="H2994" s="40">
        <v>400</v>
      </c>
      <c r="I2994" s="40">
        <v>13.56</v>
      </c>
      <c r="L2994" s="40" t="str">
        <f>IF(LEFT(C2994,1)="[",MID(C2994,2,SEARCH("]",C2994)-2),IF(LEFT(C2994,1)="""",MID(C2994,2,SEARCH("""",C2994,2)-2),C2994))</f>
        <v>onix 2014</v>
      </c>
      <c r="M2994">
        <f>WEEKNUM(A2994,2)</f>
        <v>36</v>
      </c>
    </row>
    <row r="2995" spans="1:13" x14ac:dyDescent="0.25">
      <c r="A2995" s="1">
        <v>41535</v>
      </c>
      <c r="B2995" s="40" t="s">
        <v>9</v>
      </c>
      <c r="C2995" s="40" t="s">
        <v>300</v>
      </c>
      <c r="D2995" s="40" t="s">
        <v>94</v>
      </c>
      <c r="E2995" s="40" t="s">
        <v>10</v>
      </c>
      <c r="F2995" s="40">
        <v>0.53</v>
      </c>
      <c r="G2995" s="40">
        <v>90</v>
      </c>
      <c r="H2995" s="40">
        <v>585</v>
      </c>
      <c r="I2995" s="40">
        <v>16.07</v>
      </c>
      <c r="L2995" s="40" t="str">
        <f>IF(LEFT(C2995,1)="[",MID(C2995,2,SEARCH("]",C2995)-2),IF(LEFT(C2995,1)="""",MID(C2995,2,SEARCH("""",C2995,2)-2),C2995))</f>
        <v>onix 2014</v>
      </c>
      <c r="M2995">
        <f>WEEKNUM(A2995,2)</f>
        <v>38</v>
      </c>
    </row>
    <row r="2996" spans="1:13" x14ac:dyDescent="0.25">
      <c r="A2996" s="1">
        <v>41515</v>
      </c>
      <c r="B2996" s="40" t="s">
        <v>9</v>
      </c>
      <c r="C2996" s="40" t="s">
        <v>300</v>
      </c>
      <c r="D2996" s="40" t="s">
        <v>94</v>
      </c>
      <c r="E2996" s="40" t="s">
        <v>10</v>
      </c>
      <c r="F2996" s="40">
        <v>0.53</v>
      </c>
      <c r="G2996" s="40">
        <v>34</v>
      </c>
      <c r="H2996" s="40">
        <v>295</v>
      </c>
      <c r="I2996" s="40">
        <v>8.09</v>
      </c>
      <c r="L2996" s="40" t="str">
        <f>IF(LEFT(C2996,1)="[",MID(C2996,2,SEARCH("]",C2996)-2),IF(LEFT(C2996,1)="""",MID(C2996,2,SEARCH("""",C2996,2)-2),C2996))</f>
        <v>onix 2014</v>
      </c>
      <c r="M2996">
        <f>WEEKNUM(A2996,2)</f>
        <v>35</v>
      </c>
    </row>
    <row r="2997" spans="1:13" x14ac:dyDescent="0.25">
      <c r="A2997" s="1">
        <v>41546</v>
      </c>
      <c r="B2997" s="40" t="s">
        <v>9</v>
      </c>
      <c r="C2997" s="40" t="s">
        <v>300</v>
      </c>
      <c r="D2997" s="40" t="s">
        <v>94</v>
      </c>
      <c r="E2997" s="40" t="s">
        <v>10</v>
      </c>
      <c r="F2997" s="40">
        <v>0.53</v>
      </c>
      <c r="G2997" s="40">
        <v>99</v>
      </c>
      <c r="H2997" s="40">
        <v>621</v>
      </c>
      <c r="I2997" s="40">
        <v>34.14</v>
      </c>
      <c r="L2997" s="40" t="str">
        <f>IF(LEFT(C2997,1)="[",MID(C2997,2,SEARCH("]",C2997)-2),IF(LEFT(C2997,1)="""",MID(C2997,2,SEARCH("""",C2997,2)-2),C2997))</f>
        <v>onix 2014</v>
      </c>
      <c r="M2997">
        <f>WEEKNUM(A2997,2)</f>
        <v>39</v>
      </c>
    </row>
    <row r="2998" spans="1:13" x14ac:dyDescent="0.25">
      <c r="A2998" s="1">
        <v>41539</v>
      </c>
      <c r="B2998" s="40" t="s">
        <v>9</v>
      </c>
      <c r="C2998" s="40" t="s">
        <v>300</v>
      </c>
      <c r="D2998" s="40" t="s">
        <v>94</v>
      </c>
      <c r="E2998" s="40" t="s">
        <v>10</v>
      </c>
      <c r="F2998" s="40">
        <v>0.53</v>
      </c>
      <c r="G2998" s="40">
        <v>88</v>
      </c>
      <c r="H2998" s="40">
        <v>573</v>
      </c>
      <c r="I2998" s="40">
        <v>28.56</v>
      </c>
      <c r="L2998" s="40" t="str">
        <f>IF(LEFT(C2998,1)="[",MID(C2998,2,SEARCH("]",C2998)-2),IF(LEFT(C2998,1)="""",MID(C2998,2,SEARCH("""",C2998,2)-2),C2998))</f>
        <v>onix 2014</v>
      </c>
      <c r="M2998">
        <f>WEEKNUM(A2998,2)</f>
        <v>38</v>
      </c>
    </row>
    <row r="2999" spans="1:13" x14ac:dyDescent="0.25">
      <c r="A2999" s="1">
        <v>41526</v>
      </c>
      <c r="B2999" s="40" t="s">
        <v>9</v>
      </c>
      <c r="C2999" s="40" t="s">
        <v>300</v>
      </c>
      <c r="D2999" s="40" t="s">
        <v>94</v>
      </c>
      <c r="E2999" s="40" t="s">
        <v>10</v>
      </c>
      <c r="F2999" s="40">
        <v>0.53</v>
      </c>
      <c r="G2999" s="40">
        <v>51</v>
      </c>
      <c r="H2999" s="40">
        <v>504</v>
      </c>
      <c r="I2999" s="40">
        <v>9.5299999999999994</v>
      </c>
      <c r="L2999" s="40" t="str">
        <f>IF(LEFT(C2999,1)="[",MID(C2999,2,SEARCH("]",C2999)-2),IF(LEFT(C2999,1)="""",MID(C2999,2,SEARCH("""",C2999,2)-2),C2999))</f>
        <v>onix 2014</v>
      </c>
      <c r="M2999">
        <f>WEEKNUM(A2999,2)</f>
        <v>37</v>
      </c>
    </row>
    <row r="3000" spans="1:13" x14ac:dyDescent="0.25">
      <c r="A3000" s="1">
        <v>41516</v>
      </c>
      <c r="B3000" s="40" t="s">
        <v>9</v>
      </c>
      <c r="C3000" s="40" t="s">
        <v>300</v>
      </c>
      <c r="D3000" s="40" t="s">
        <v>94</v>
      </c>
      <c r="E3000" s="40" t="s">
        <v>10</v>
      </c>
      <c r="F3000" s="40">
        <v>0.53</v>
      </c>
      <c r="G3000" s="40">
        <v>53</v>
      </c>
      <c r="H3000" s="40">
        <v>334</v>
      </c>
      <c r="I3000" s="40">
        <v>10.65</v>
      </c>
      <c r="L3000" s="40" t="str">
        <f>IF(LEFT(C3000,1)="[",MID(C3000,2,SEARCH("]",C3000)-2),IF(LEFT(C3000,1)="""",MID(C3000,2,SEARCH("""",C3000,2)-2),C3000))</f>
        <v>onix 2014</v>
      </c>
      <c r="M3000">
        <f>WEEKNUM(A3000,2)</f>
        <v>35</v>
      </c>
    </row>
    <row r="3001" spans="1:13" x14ac:dyDescent="0.25">
      <c r="A3001" s="1">
        <v>41525</v>
      </c>
      <c r="B3001" s="40" t="s">
        <v>9</v>
      </c>
      <c r="C3001" s="40" t="s">
        <v>300</v>
      </c>
      <c r="D3001" s="40" t="s">
        <v>94</v>
      </c>
      <c r="E3001" s="40" t="s">
        <v>10</v>
      </c>
      <c r="F3001" s="40">
        <v>0.53</v>
      </c>
      <c r="G3001" s="40">
        <v>60</v>
      </c>
      <c r="H3001" s="40">
        <v>462</v>
      </c>
      <c r="I3001" s="40">
        <v>10.52</v>
      </c>
      <c r="L3001" s="40" t="str">
        <f>IF(LEFT(C3001,1)="[",MID(C3001,2,SEARCH("]",C3001)-2),IF(LEFT(C3001,1)="""",MID(C3001,2,SEARCH("""",C3001,2)-2),C3001))</f>
        <v>onix 2014</v>
      </c>
      <c r="M3001">
        <f>WEEKNUM(A3001,2)</f>
        <v>36</v>
      </c>
    </row>
    <row r="3002" spans="1:13" x14ac:dyDescent="0.25">
      <c r="A3002" s="1">
        <v>41517</v>
      </c>
      <c r="B3002" s="40" t="s">
        <v>9</v>
      </c>
      <c r="C3002" s="40" t="s">
        <v>300</v>
      </c>
      <c r="D3002" s="40" t="s">
        <v>94</v>
      </c>
      <c r="E3002" s="40" t="s">
        <v>10</v>
      </c>
      <c r="F3002" s="40">
        <v>0.53</v>
      </c>
      <c r="G3002" s="40">
        <v>44</v>
      </c>
      <c r="H3002" s="40">
        <v>306</v>
      </c>
      <c r="I3002" s="40">
        <v>10.37</v>
      </c>
      <c r="L3002" s="40" t="str">
        <f>IF(LEFT(C3002,1)="[",MID(C3002,2,SEARCH("]",C3002)-2),IF(LEFT(C3002,1)="""",MID(C3002,2,SEARCH("""",C3002,2)-2),C3002))</f>
        <v>onix 2014</v>
      </c>
      <c r="M3002">
        <f>WEEKNUM(A3002,2)</f>
        <v>35</v>
      </c>
    </row>
    <row r="3003" spans="1:13" x14ac:dyDescent="0.25">
      <c r="A3003" s="1">
        <v>41540</v>
      </c>
      <c r="B3003" s="40" t="s">
        <v>9</v>
      </c>
      <c r="C3003" s="40" t="s">
        <v>300</v>
      </c>
      <c r="D3003" s="40" t="s">
        <v>94</v>
      </c>
      <c r="E3003" s="40" t="s">
        <v>10</v>
      </c>
      <c r="F3003" s="40">
        <v>0.53</v>
      </c>
      <c r="G3003" s="40">
        <v>105</v>
      </c>
      <c r="H3003" s="40">
        <v>680</v>
      </c>
      <c r="I3003" s="40">
        <v>34.409999999999997</v>
      </c>
      <c r="L3003" s="40" t="str">
        <f>IF(LEFT(C3003,1)="[",MID(C3003,2,SEARCH("]",C3003)-2),IF(LEFT(C3003,1)="""",MID(C3003,2,SEARCH("""",C3003,2)-2),C3003))</f>
        <v>onix 2014</v>
      </c>
      <c r="M3003">
        <f>WEEKNUM(A3003,2)</f>
        <v>39</v>
      </c>
    </row>
    <row r="3004" spans="1:13" x14ac:dyDescent="0.25">
      <c r="A3004" s="1">
        <v>41531</v>
      </c>
      <c r="B3004" s="40" t="s">
        <v>9</v>
      </c>
      <c r="C3004" s="40" t="s">
        <v>300</v>
      </c>
      <c r="D3004" s="40" t="s">
        <v>94</v>
      </c>
      <c r="E3004" s="40" t="s">
        <v>10</v>
      </c>
      <c r="F3004" s="40">
        <v>0.53</v>
      </c>
      <c r="G3004" s="40">
        <v>52</v>
      </c>
      <c r="H3004" s="40">
        <v>454</v>
      </c>
      <c r="I3004" s="40">
        <v>10.46</v>
      </c>
      <c r="L3004" s="40" t="str">
        <f>IF(LEFT(C3004,1)="[",MID(C3004,2,SEARCH("]",C3004)-2),IF(LEFT(C3004,1)="""",MID(C3004,2,SEARCH("""",C3004,2)-2),C3004))</f>
        <v>onix 2014</v>
      </c>
      <c r="M3004">
        <f>WEEKNUM(A3004,2)</f>
        <v>37</v>
      </c>
    </row>
    <row r="3005" spans="1:13" x14ac:dyDescent="0.25">
      <c r="A3005" s="1">
        <v>41545</v>
      </c>
      <c r="B3005" s="40" t="s">
        <v>9</v>
      </c>
      <c r="C3005" s="40" t="s">
        <v>300</v>
      </c>
      <c r="D3005" s="40" t="s">
        <v>94</v>
      </c>
      <c r="E3005" s="40" t="s">
        <v>10</v>
      </c>
      <c r="F3005" s="40">
        <v>0.53</v>
      </c>
      <c r="G3005" s="40">
        <v>105</v>
      </c>
      <c r="H3005" s="40">
        <v>604</v>
      </c>
      <c r="I3005" s="40">
        <v>37.5</v>
      </c>
      <c r="L3005" s="40" t="str">
        <f>IF(LEFT(C3005,1)="[",MID(C3005,2,SEARCH("]",C3005)-2),IF(LEFT(C3005,1)="""",MID(C3005,2,SEARCH("""",C3005,2)-2),C3005))</f>
        <v>onix 2014</v>
      </c>
      <c r="M3005">
        <f>WEEKNUM(A3005,2)</f>
        <v>39</v>
      </c>
    </row>
    <row r="3006" spans="1:13" x14ac:dyDescent="0.25">
      <c r="A3006" s="1">
        <v>41518</v>
      </c>
      <c r="B3006" s="40" t="s">
        <v>9</v>
      </c>
      <c r="C3006" s="40" t="s">
        <v>300</v>
      </c>
      <c r="D3006" s="40" t="s">
        <v>94</v>
      </c>
      <c r="E3006" s="40" t="s">
        <v>10</v>
      </c>
      <c r="F3006" s="40">
        <v>0.53</v>
      </c>
      <c r="G3006" s="40">
        <v>50</v>
      </c>
      <c r="H3006" s="40">
        <v>325</v>
      </c>
      <c r="I3006" s="40">
        <v>11.42</v>
      </c>
      <c r="L3006" s="40" t="str">
        <f>IF(LEFT(C3006,1)="[",MID(C3006,2,SEARCH("]",C3006)-2),IF(LEFT(C3006,1)="""",MID(C3006,2,SEARCH("""",C3006,2)-2),C3006))</f>
        <v>onix 2014</v>
      </c>
      <c r="M3006">
        <f>WEEKNUM(A3006,2)</f>
        <v>35</v>
      </c>
    </row>
    <row r="3007" spans="1:13" x14ac:dyDescent="0.25">
      <c r="A3007" s="1">
        <v>41544</v>
      </c>
      <c r="B3007" s="40" t="s">
        <v>9</v>
      </c>
      <c r="C3007" s="40" t="s">
        <v>300</v>
      </c>
      <c r="D3007" s="40" t="s">
        <v>94</v>
      </c>
      <c r="E3007" s="40" t="s">
        <v>10</v>
      </c>
      <c r="F3007" s="40">
        <v>0.53</v>
      </c>
      <c r="G3007" s="40">
        <v>118</v>
      </c>
      <c r="H3007" s="40">
        <v>662</v>
      </c>
      <c r="I3007" s="40">
        <v>46.5</v>
      </c>
      <c r="L3007" s="40" t="str">
        <f>IF(LEFT(C3007,1)="[",MID(C3007,2,SEARCH("]",C3007)-2),IF(LEFT(C3007,1)="""",MID(C3007,2,SEARCH("""",C3007,2)-2),C3007))</f>
        <v>onix 2014</v>
      </c>
      <c r="M3007">
        <f>WEEKNUM(A3007,2)</f>
        <v>39</v>
      </c>
    </row>
    <row r="3008" spans="1:13" x14ac:dyDescent="0.25">
      <c r="A3008" s="1">
        <v>41533</v>
      </c>
      <c r="B3008" s="40" t="s">
        <v>9</v>
      </c>
      <c r="C3008" s="40" t="s">
        <v>300</v>
      </c>
      <c r="D3008" s="40" t="s">
        <v>94</v>
      </c>
      <c r="E3008" s="40" t="s">
        <v>10</v>
      </c>
      <c r="F3008" s="40">
        <v>0.53</v>
      </c>
      <c r="G3008" s="40">
        <v>96</v>
      </c>
      <c r="H3008" s="40">
        <v>643</v>
      </c>
      <c r="I3008" s="40">
        <v>17.34</v>
      </c>
      <c r="L3008" s="40" t="str">
        <f>IF(LEFT(C3008,1)="[",MID(C3008,2,SEARCH("]",C3008)-2),IF(LEFT(C3008,1)="""",MID(C3008,2,SEARCH("""",C3008,2)-2),C3008))</f>
        <v>onix 2014</v>
      </c>
      <c r="M3008">
        <f>WEEKNUM(A3008,2)</f>
        <v>38</v>
      </c>
    </row>
    <row r="3009" spans="1:13" x14ac:dyDescent="0.25">
      <c r="A3009" s="1">
        <v>41542</v>
      </c>
      <c r="B3009" s="40" t="s">
        <v>9</v>
      </c>
      <c r="C3009" s="40" t="s">
        <v>300</v>
      </c>
      <c r="D3009" s="40" t="s">
        <v>94</v>
      </c>
      <c r="E3009" s="40" t="s">
        <v>10</v>
      </c>
      <c r="F3009" s="40">
        <v>0.53</v>
      </c>
      <c r="G3009" s="40">
        <v>111</v>
      </c>
      <c r="H3009" s="40">
        <v>709</v>
      </c>
      <c r="I3009" s="40">
        <v>42.2</v>
      </c>
      <c r="L3009" s="40" t="str">
        <f>IF(LEFT(C3009,1)="[",MID(C3009,2,SEARCH("]",C3009)-2),IF(LEFT(C3009,1)="""",MID(C3009,2,SEARCH("""",C3009,2)-2),C3009))</f>
        <v>onix 2014</v>
      </c>
      <c r="M3009">
        <f>WEEKNUM(A3009,2)</f>
        <v>39</v>
      </c>
    </row>
    <row r="3010" spans="1:13" x14ac:dyDescent="0.25">
      <c r="A3010" s="1">
        <v>41527</v>
      </c>
      <c r="B3010" s="40" t="s">
        <v>9</v>
      </c>
      <c r="C3010" s="40" t="s">
        <v>300</v>
      </c>
      <c r="D3010" s="40" t="s">
        <v>94</v>
      </c>
      <c r="E3010" s="40" t="s">
        <v>10</v>
      </c>
      <c r="F3010" s="40">
        <v>0.53</v>
      </c>
      <c r="G3010" s="40">
        <v>71</v>
      </c>
      <c r="H3010" s="40">
        <v>519</v>
      </c>
      <c r="I3010" s="40">
        <v>14.02</v>
      </c>
      <c r="L3010" s="40" t="str">
        <f>IF(LEFT(C3010,1)="[",MID(C3010,2,SEARCH("]",C3010)-2),IF(LEFT(C3010,1)="""",MID(C3010,2,SEARCH("""",C3010,2)-2),C3010))</f>
        <v>onix 2014</v>
      </c>
      <c r="M3010">
        <f>WEEKNUM(A3010,2)</f>
        <v>37</v>
      </c>
    </row>
    <row r="3011" spans="1:13" x14ac:dyDescent="0.25">
      <c r="A3011" s="1">
        <v>41541</v>
      </c>
      <c r="B3011" s="40" t="s">
        <v>9</v>
      </c>
      <c r="C3011" s="40" t="s">
        <v>300</v>
      </c>
      <c r="D3011" s="40" t="s">
        <v>94</v>
      </c>
      <c r="E3011" s="40" t="s">
        <v>10</v>
      </c>
      <c r="F3011" s="40">
        <v>0.53</v>
      </c>
      <c r="G3011" s="40">
        <v>103</v>
      </c>
      <c r="H3011" s="40">
        <v>652</v>
      </c>
      <c r="I3011" s="40">
        <v>36.51</v>
      </c>
      <c r="L3011" s="40" t="str">
        <f>IF(LEFT(C3011,1)="[",MID(C3011,2,SEARCH("]",C3011)-2),IF(LEFT(C3011,1)="""",MID(C3011,2,SEARCH("""",C3011,2)-2),C3011))</f>
        <v>onix 2014</v>
      </c>
      <c r="M3011">
        <f>WEEKNUM(A3011,2)</f>
        <v>39</v>
      </c>
    </row>
    <row r="3012" spans="1:13" x14ac:dyDescent="0.25">
      <c r="A3012" s="1">
        <v>41529</v>
      </c>
      <c r="B3012" s="40" t="s">
        <v>9</v>
      </c>
      <c r="C3012" s="40" t="s">
        <v>300</v>
      </c>
      <c r="D3012" s="40" t="s">
        <v>94</v>
      </c>
      <c r="E3012" s="40" t="s">
        <v>10</v>
      </c>
      <c r="F3012" s="40">
        <v>0.53</v>
      </c>
      <c r="G3012" s="40">
        <v>72</v>
      </c>
      <c r="H3012" s="40">
        <v>425</v>
      </c>
      <c r="I3012" s="40">
        <v>14.56</v>
      </c>
      <c r="L3012" s="40" t="str">
        <f>IF(LEFT(C3012,1)="[",MID(C3012,2,SEARCH("]",C3012)-2),IF(LEFT(C3012,1)="""",MID(C3012,2,SEARCH("""",C3012,2)-2),C3012))</f>
        <v>onix 2014</v>
      </c>
      <c r="M3012">
        <f>WEEKNUM(A3012,2)</f>
        <v>37</v>
      </c>
    </row>
    <row r="3013" spans="1:13" x14ac:dyDescent="0.25">
      <c r="A3013" s="1">
        <v>41528</v>
      </c>
      <c r="B3013" s="40" t="s">
        <v>9</v>
      </c>
      <c r="C3013" s="40" t="s">
        <v>300</v>
      </c>
      <c r="D3013" s="40" t="s">
        <v>94</v>
      </c>
      <c r="E3013" s="40" t="s">
        <v>10</v>
      </c>
      <c r="F3013" s="40">
        <v>0.53</v>
      </c>
      <c r="G3013" s="40">
        <v>71</v>
      </c>
      <c r="H3013" s="40">
        <v>470</v>
      </c>
      <c r="I3013" s="40">
        <v>14.18</v>
      </c>
      <c r="L3013" s="40" t="str">
        <f>IF(LEFT(C3013,1)="[",MID(C3013,2,SEARCH("]",C3013)-2),IF(LEFT(C3013,1)="""",MID(C3013,2,SEARCH("""",C3013,2)-2),C3013))</f>
        <v>onix 2014</v>
      </c>
      <c r="M3013">
        <f>WEEKNUM(A3013,2)</f>
        <v>37</v>
      </c>
    </row>
    <row r="3014" spans="1:13" x14ac:dyDescent="0.25">
      <c r="A3014" s="1">
        <v>41519</v>
      </c>
      <c r="B3014" s="40" t="s">
        <v>9</v>
      </c>
      <c r="C3014" s="40" t="s">
        <v>300</v>
      </c>
      <c r="D3014" s="40" t="s">
        <v>94</v>
      </c>
      <c r="E3014" s="40" t="s">
        <v>10</v>
      </c>
      <c r="F3014" s="40">
        <v>0.53</v>
      </c>
      <c r="G3014" s="40">
        <v>81</v>
      </c>
      <c r="H3014" s="40">
        <v>488</v>
      </c>
      <c r="I3014" s="40">
        <v>15.78</v>
      </c>
      <c r="L3014" s="40" t="str">
        <f>IF(LEFT(C3014,1)="[",MID(C3014,2,SEARCH("]",C3014)-2),IF(LEFT(C3014,1)="""",MID(C3014,2,SEARCH("""",C3014,2)-2),C3014))</f>
        <v>onix 2014</v>
      </c>
      <c r="M3014">
        <f>WEEKNUM(A3014,2)</f>
        <v>36</v>
      </c>
    </row>
    <row r="3015" spans="1:13" x14ac:dyDescent="0.25">
      <c r="A3015" s="1">
        <v>41536</v>
      </c>
      <c r="B3015" s="40" t="s">
        <v>9</v>
      </c>
      <c r="C3015" s="40" t="s">
        <v>300</v>
      </c>
      <c r="D3015" s="40" t="s">
        <v>94</v>
      </c>
      <c r="E3015" s="40" t="s">
        <v>10</v>
      </c>
      <c r="F3015" s="40">
        <v>0.53</v>
      </c>
      <c r="G3015" s="40">
        <v>87</v>
      </c>
      <c r="H3015" s="40">
        <v>631</v>
      </c>
      <c r="I3015" s="40">
        <v>22.25</v>
      </c>
      <c r="L3015" s="40" t="str">
        <f>IF(LEFT(C3015,1)="[",MID(C3015,2,SEARCH("]",C3015)-2),IF(LEFT(C3015,1)="""",MID(C3015,2,SEARCH("""",C3015,2)-2),C3015))</f>
        <v>onix 2014</v>
      </c>
      <c r="M3015">
        <f>WEEKNUM(A3015,2)</f>
        <v>38</v>
      </c>
    </row>
    <row r="3016" spans="1:13" x14ac:dyDescent="0.25">
      <c r="A3016" s="1">
        <v>41521</v>
      </c>
      <c r="B3016" s="40" t="s">
        <v>9</v>
      </c>
      <c r="C3016" s="40" t="s">
        <v>300</v>
      </c>
      <c r="D3016" s="40" t="s">
        <v>94</v>
      </c>
      <c r="E3016" s="40" t="s">
        <v>10</v>
      </c>
      <c r="F3016" s="40">
        <v>0.53</v>
      </c>
      <c r="G3016" s="40">
        <v>69</v>
      </c>
      <c r="H3016" s="40">
        <v>458</v>
      </c>
      <c r="I3016" s="40">
        <v>13.49</v>
      </c>
      <c r="L3016" s="40" t="str">
        <f>IF(LEFT(C3016,1)="[",MID(C3016,2,SEARCH("]",C3016)-2),IF(LEFT(C3016,1)="""",MID(C3016,2,SEARCH("""",C3016,2)-2),C3016))</f>
        <v>onix 2014</v>
      </c>
      <c r="M3016">
        <f>WEEKNUM(A3016,2)</f>
        <v>36</v>
      </c>
    </row>
    <row r="3017" spans="1:13" x14ac:dyDescent="0.25">
      <c r="A3017" s="1">
        <v>41543</v>
      </c>
      <c r="B3017" s="40" t="s">
        <v>9</v>
      </c>
      <c r="C3017" s="40" t="s">
        <v>300</v>
      </c>
      <c r="D3017" s="40" t="s">
        <v>94</v>
      </c>
      <c r="E3017" s="40" t="s">
        <v>10</v>
      </c>
      <c r="F3017" s="40">
        <v>0.53</v>
      </c>
      <c r="G3017" s="40">
        <v>98</v>
      </c>
      <c r="H3017" s="40">
        <v>659</v>
      </c>
      <c r="I3017" s="40">
        <v>38.619999999999997</v>
      </c>
      <c r="L3017" s="40" t="str">
        <f>IF(LEFT(C3017,1)="[",MID(C3017,2,SEARCH("]",C3017)-2),IF(LEFT(C3017,1)="""",MID(C3017,2,SEARCH("""",C3017,2)-2),C3017))</f>
        <v>onix 2014</v>
      </c>
      <c r="M3017">
        <f>WEEKNUM(A3017,2)</f>
        <v>39</v>
      </c>
    </row>
    <row r="3018" spans="1:13" x14ac:dyDescent="0.25">
      <c r="A3018" s="1">
        <v>41537</v>
      </c>
      <c r="B3018" s="40" t="s">
        <v>9</v>
      </c>
      <c r="C3018" s="40" t="s">
        <v>300</v>
      </c>
      <c r="D3018" s="40" t="s">
        <v>94</v>
      </c>
      <c r="E3018" s="40" t="s">
        <v>10</v>
      </c>
      <c r="F3018" s="40">
        <v>0.53</v>
      </c>
      <c r="G3018" s="40">
        <v>98</v>
      </c>
      <c r="H3018" s="40">
        <v>653</v>
      </c>
      <c r="I3018" s="40">
        <v>35.22</v>
      </c>
      <c r="L3018" s="40" t="str">
        <f>IF(LEFT(C3018,1)="[",MID(C3018,2,SEARCH("]",C3018)-2),IF(LEFT(C3018,1)="""",MID(C3018,2,SEARCH("""",C3018,2)-2),C3018))</f>
        <v>onix 2014</v>
      </c>
      <c r="M3018">
        <f>WEEKNUM(A3018,2)</f>
        <v>38</v>
      </c>
    </row>
    <row r="3019" spans="1:13" x14ac:dyDescent="0.25">
      <c r="A3019" s="1">
        <v>41520</v>
      </c>
      <c r="B3019" s="40" t="s">
        <v>9</v>
      </c>
      <c r="C3019" s="40" t="s">
        <v>300</v>
      </c>
      <c r="D3019" s="40" t="s">
        <v>94</v>
      </c>
      <c r="E3019" s="40" t="s">
        <v>10</v>
      </c>
      <c r="F3019" s="40">
        <v>0.53</v>
      </c>
      <c r="G3019" s="40">
        <v>89</v>
      </c>
      <c r="H3019" s="40">
        <v>487</v>
      </c>
      <c r="I3019" s="40">
        <v>17.93</v>
      </c>
      <c r="L3019" s="40" t="str">
        <f>IF(LEFT(C3019,1)="[",MID(C3019,2,SEARCH("]",C3019)-2),IF(LEFT(C3019,1)="""",MID(C3019,2,SEARCH("""",C3019,2)-2),C3019))</f>
        <v>onix 2014</v>
      </c>
      <c r="M3019">
        <f>WEEKNUM(A3019,2)</f>
        <v>36</v>
      </c>
    </row>
    <row r="3020" spans="1:13" x14ac:dyDescent="0.25">
      <c r="A3020" s="1">
        <v>41538</v>
      </c>
      <c r="B3020" s="40" t="s">
        <v>9</v>
      </c>
      <c r="C3020" s="40" t="s">
        <v>300</v>
      </c>
      <c r="D3020" s="40" t="s">
        <v>94</v>
      </c>
      <c r="E3020" s="40" t="s">
        <v>10</v>
      </c>
      <c r="F3020" s="40">
        <v>0.53</v>
      </c>
      <c r="G3020" s="40">
        <v>78</v>
      </c>
      <c r="H3020" s="40">
        <v>491</v>
      </c>
      <c r="I3020" s="40">
        <v>26.23</v>
      </c>
      <c r="L3020" s="40" t="str">
        <f>IF(LEFT(C3020,1)="[",MID(C3020,2,SEARCH("]",C3020)-2),IF(LEFT(C3020,1)="""",MID(C3020,2,SEARCH("""",C3020,2)-2),C3020))</f>
        <v>onix 2014</v>
      </c>
      <c r="M3020">
        <f>WEEKNUM(A3020,2)</f>
        <v>38</v>
      </c>
    </row>
    <row r="3021" spans="1:13" x14ac:dyDescent="0.25">
      <c r="A3021" s="1">
        <v>41534</v>
      </c>
      <c r="B3021" s="40" t="s">
        <v>9</v>
      </c>
      <c r="C3021" s="40" t="s">
        <v>300</v>
      </c>
      <c r="D3021" s="40" t="s">
        <v>94</v>
      </c>
      <c r="E3021" s="40" t="s">
        <v>10</v>
      </c>
      <c r="F3021" s="40">
        <v>0.53</v>
      </c>
      <c r="G3021" s="40">
        <v>92</v>
      </c>
      <c r="H3021" s="40">
        <v>657</v>
      </c>
      <c r="I3021" s="40">
        <v>19.77</v>
      </c>
      <c r="L3021" s="40" t="str">
        <f>IF(LEFT(C3021,1)="[",MID(C3021,2,SEARCH("]",C3021)-2),IF(LEFT(C3021,1)="""",MID(C3021,2,SEARCH("""",C3021,2)-2),C3021))</f>
        <v>onix 2014</v>
      </c>
      <c r="M3021">
        <f>WEEKNUM(A3021,2)</f>
        <v>38</v>
      </c>
    </row>
    <row r="3022" spans="1:13" x14ac:dyDescent="0.25">
      <c r="A3022" s="1">
        <v>41530</v>
      </c>
      <c r="B3022" s="40" t="s">
        <v>9</v>
      </c>
      <c r="C3022" s="40" t="s">
        <v>300</v>
      </c>
      <c r="D3022" s="40" t="s">
        <v>94</v>
      </c>
      <c r="E3022" s="40" t="s">
        <v>10</v>
      </c>
      <c r="F3022" s="40">
        <v>0.53</v>
      </c>
      <c r="G3022" s="40">
        <v>78</v>
      </c>
      <c r="H3022" s="40">
        <v>537</v>
      </c>
      <c r="I3022" s="40">
        <v>13.66</v>
      </c>
      <c r="L3022" s="40" t="str">
        <f>IF(LEFT(C3022,1)="[",MID(C3022,2,SEARCH("]",C3022)-2),IF(LEFT(C3022,1)="""",MID(C3022,2,SEARCH("""",C3022,2)-2),C3022))</f>
        <v>onix 2014</v>
      </c>
      <c r="M3022">
        <f>WEEKNUM(A3022,2)</f>
        <v>37</v>
      </c>
    </row>
    <row r="3023" spans="1:13" x14ac:dyDescent="0.25">
      <c r="A3023" s="1">
        <v>41532</v>
      </c>
      <c r="B3023" s="40" t="s">
        <v>9</v>
      </c>
      <c r="C3023" s="40" t="s">
        <v>300</v>
      </c>
      <c r="D3023" s="40" t="s">
        <v>94</v>
      </c>
      <c r="E3023" s="40" t="s">
        <v>10</v>
      </c>
      <c r="F3023" s="40">
        <v>0.53</v>
      </c>
      <c r="G3023" s="40">
        <v>59</v>
      </c>
      <c r="H3023" s="40">
        <v>475</v>
      </c>
      <c r="I3023" s="40">
        <v>11.39</v>
      </c>
      <c r="L3023" s="40" t="str">
        <f>IF(LEFT(C3023,1)="[",MID(C3023,2,SEARCH("]",C3023)-2),IF(LEFT(C3023,1)="""",MID(C3023,2,SEARCH("""",C3023,2)-2),C3023))</f>
        <v>onix 2014</v>
      </c>
      <c r="M3023">
        <f>WEEKNUM(A3023,2)</f>
        <v>37</v>
      </c>
    </row>
    <row r="3024" spans="1:13" x14ac:dyDescent="0.25">
      <c r="A3024" s="1">
        <v>41522</v>
      </c>
      <c r="B3024" s="40" t="s">
        <v>9</v>
      </c>
      <c r="C3024" s="40" t="s">
        <v>300</v>
      </c>
      <c r="D3024" s="40" t="s">
        <v>94</v>
      </c>
      <c r="E3024" s="40" t="s">
        <v>10</v>
      </c>
      <c r="F3024" s="40">
        <v>0.53</v>
      </c>
      <c r="G3024" s="40">
        <v>57</v>
      </c>
      <c r="H3024" s="40">
        <v>433</v>
      </c>
      <c r="I3024" s="40">
        <v>11.48</v>
      </c>
      <c r="L3024" s="40" t="str">
        <f>IF(LEFT(C3024,1)="[",MID(C3024,2,SEARCH("]",C3024)-2),IF(LEFT(C3024,1)="""",MID(C3024,2,SEARCH("""",C3024,2)-2),C3024))</f>
        <v>onix 2014</v>
      </c>
      <c r="M3024">
        <f>WEEKNUM(A3024,2)</f>
        <v>36</v>
      </c>
    </row>
    <row r="3025" spans="1:13" x14ac:dyDescent="0.25">
      <c r="A3025" s="1">
        <v>41514</v>
      </c>
      <c r="B3025" s="40" t="s">
        <v>9</v>
      </c>
      <c r="C3025" s="40" t="s">
        <v>300</v>
      </c>
      <c r="D3025" s="40" t="s">
        <v>94</v>
      </c>
      <c r="E3025" s="40" t="s">
        <v>10</v>
      </c>
      <c r="F3025" s="40">
        <v>0.53</v>
      </c>
      <c r="G3025" s="40">
        <v>32</v>
      </c>
      <c r="H3025" s="40">
        <v>195</v>
      </c>
      <c r="I3025" s="40">
        <v>6.84</v>
      </c>
      <c r="L3025" s="40" t="str">
        <f>IF(LEFT(C3025,1)="[",MID(C3025,2,SEARCH("]",C3025)-2),IF(LEFT(C3025,1)="""",MID(C3025,2,SEARCH("""",C3025,2)-2),C3025))</f>
        <v>onix 2014</v>
      </c>
      <c r="M3025">
        <f>WEEKNUM(A3025,2)</f>
        <v>35</v>
      </c>
    </row>
    <row r="3026" spans="1:13" x14ac:dyDescent="0.25">
      <c r="A3026" s="1">
        <v>41524</v>
      </c>
      <c r="B3026" s="40" t="s">
        <v>9</v>
      </c>
      <c r="C3026" s="40" t="s">
        <v>300</v>
      </c>
      <c r="D3026" s="40" t="s">
        <v>94</v>
      </c>
      <c r="E3026" s="40" t="s">
        <v>10</v>
      </c>
      <c r="F3026" s="40">
        <v>0.53</v>
      </c>
      <c r="G3026" s="40">
        <v>51</v>
      </c>
      <c r="H3026" s="40">
        <v>409</v>
      </c>
      <c r="I3026" s="40">
        <v>8.9700000000000006</v>
      </c>
      <c r="L3026" s="40" t="str">
        <f>IF(LEFT(C3026,1)="[",MID(C3026,2,SEARCH("]",C3026)-2),IF(LEFT(C3026,1)="""",MID(C3026,2,SEARCH("""",C3026,2)-2),C3026))</f>
        <v>onix 2014</v>
      </c>
      <c r="M3026">
        <f>WEEKNUM(A3026,2)</f>
        <v>36</v>
      </c>
    </row>
    <row r="3027" spans="1:13" x14ac:dyDescent="0.25">
      <c r="A3027" s="1">
        <v>41535</v>
      </c>
      <c r="B3027" s="40" t="s">
        <v>9</v>
      </c>
      <c r="C3027" s="40" t="s">
        <v>124</v>
      </c>
      <c r="D3027" s="40" t="s">
        <v>108</v>
      </c>
      <c r="E3027" s="40" t="s">
        <v>10</v>
      </c>
      <c r="F3027" s="40">
        <v>0.8</v>
      </c>
      <c r="G3027" s="40">
        <v>1</v>
      </c>
      <c r="H3027" s="40">
        <v>13</v>
      </c>
      <c r="I3027" s="40">
        <v>0.47</v>
      </c>
      <c r="L3027" s="40" t="str">
        <f>IF(LEFT(C3027,1)="[",MID(C3027,2,SEARCH("]",C3027)-2),IF(LEFT(C3027,1)="""",MID(C3027,2,SEARCH("""",C3027,2)-2),C3027))</f>
        <v>onix 2014 1.0</v>
      </c>
      <c r="M3027">
        <f>WEEKNUM(A3027,2)</f>
        <v>38</v>
      </c>
    </row>
    <row r="3028" spans="1:13" x14ac:dyDescent="0.25">
      <c r="A3028" s="1">
        <v>41532</v>
      </c>
      <c r="B3028" s="40" t="s">
        <v>9</v>
      </c>
      <c r="C3028" s="40" t="s">
        <v>124</v>
      </c>
      <c r="D3028" s="40" t="s">
        <v>108</v>
      </c>
      <c r="E3028" s="40" t="s">
        <v>10</v>
      </c>
      <c r="F3028" s="40">
        <v>0.8</v>
      </c>
      <c r="G3028" s="40">
        <v>3</v>
      </c>
      <c r="H3028" s="40">
        <v>12</v>
      </c>
      <c r="I3028" s="40">
        <v>0.32</v>
      </c>
      <c r="L3028" s="40" t="str">
        <f>IF(LEFT(C3028,1)="[",MID(C3028,2,SEARCH("]",C3028)-2),IF(LEFT(C3028,1)="""",MID(C3028,2,SEARCH("""",C3028,2)-2),C3028))</f>
        <v>onix 2014 1.0</v>
      </c>
      <c r="M3028">
        <f>WEEKNUM(A3028,2)</f>
        <v>37</v>
      </c>
    </row>
    <row r="3029" spans="1:13" x14ac:dyDescent="0.25">
      <c r="A3029" s="1">
        <v>41544</v>
      </c>
      <c r="B3029" s="40" t="s">
        <v>9</v>
      </c>
      <c r="C3029" s="40" t="s">
        <v>124</v>
      </c>
      <c r="D3029" s="40" t="s">
        <v>108</v>
      </c>
      <c r="E3029" s="40" t="s">
        <v>10</v>
      </c>
      <c r="F3029" s="40">
        <v>0.8</v>
      </c>
      <c r="G3029" s="40">
        <v>0</v>
      </c>
      <c r="H3029" s="40">
        <v>4</v>
      </c>
      <c r="I3029" s="40">
        <v>0</v>
      </c>
      <c r="L3029" s="40" t="str">
        <f>IF(LEFT(C3029,1)="[",MID(C3029,2,SEARCH("]",C3029)-2),IF(LEFT(C3029,1)="""",MID(C3029,2,SEARCH("""",C3029,2)-2),C3029))</f>
        <v>onix 2014 1.0</v>
      </c>
      <c r="M3029">
        <f>WEEKNUM(A3029,2)</f>
        <v>39</v>
      </c>
    </row>
    <row r="3030" spans="1:13" x14ac:dyDescent="0.25">
      <c r="A3030" s="1">
        <v>41543</v>
      </c>
      <c r="B3030" s="40" t="s">
        <v>9</v>
      </c>
      <c r="C3030" s="40" t="s">
        <v>124</v>
      </c>
      <c r="D3030" s="40" t="s">
        <v>108</v>
      </c>
      <c r="E3030" s="40" t="s">
        <v>10</v>
      </c>
      <c r="F3030" s="40">
        <v>0.8</v>
      </c>
      <c r="G3030" s="40">
        <v>0</v>
      </c>
      <c r="H3030" s="40">
        <v>3</v>
      </c>
      <c r="I3030" s="40">
        <v>0</v>
      </c>
      <c r="L3030" s="40" t="str">
        <f>IF(LEFT(C3030,1)="[",MID(C3030,2,SEARCH("]",C3030)-2),IF(LEFT(C3030,1)="""",MID(C3030,2,SEARCH("""",C3030,2)-2),C3030))</f>
        <v>onix 2014 1.0</v>
      </c>
      <c r="M3030">
        <f>WEEKNUM(A3030,2)</f>
        <v>39</v>
      </c>
    </row>
    <row r="3031" spans="1:13" x14ac:dyDescent="0.25">
      <c r="A3031" s="1">
        <v>41521</v>
      </c>
      <c r="B3031" s="40" t="s">
        <v>9</v>
      </c>
      <c r="C3031" s="40" t="s">
        <v>124</v>
      </c>
      <c r="D3031" s="40" t="s">
        <v>108</v>
      </c>
      <c r="E3031" s="40" t="s">
        <v>10</v>
      </c>
      <c r="F3031" s="40">
        <v>0.8</v>
      </c>
      <c r="G3031" s="40">
        <v>1</v>
      </c>
      <c r="H3031" s="40">
        <v>21</v>
      </c>
      <c r="I3031" s="40">
        <v>0.09</v>
      </c>
      <c r="L3031" s="40" t="str">
        <f>IF(LEFT(C3031,1)="[",MID(C3031,2,SEARCH("]",C3031)-2),IF(LEFT(C3031,1)="""",MID(C3031,2,SEARCH("""",C3031,2)-2),C3031))</f>
        <v>onix 2014 1.0</v>
      </c>
      <c r="M3031">
        <f>WEEKNUM(A3031,2)</f>
        <v>36</v>
      </c>
    </row>
    <row r="3032" spans="1:13" x14ac:dyDescent="0.25">
      <c r="A3032" s="1">
        <v>41515</v>
      </c>
      <c r="B3032" s="40" t="s">
        <v>9</v>
      </c>
      <c r="C3032" s="40" t="s">
        <v>124</v>
      </c>
      <c r="D3032" s="40" t="s">
        <v>108</v>
      </c>
      <c r="E3032" s="40" t="s">
        <v>10</v>
      </c>
      <c r="F3032" s="40">
        <v>0.8</v>
      </c>
      <c r="G3032" s="40">
        <v>0</v>
      </c>
      <c r="H3032" s="40">
        <v>12</v>
      </c>
      <c r="I3032" s="40">
        <v>0</v>
      </c>
      <c r="L3032" s="40" t="str">
        <f>IF(LEFT(C3032,1)="[",MID(C3032,2,SEARCH("]",C3032)-2),IF(LEFT(C3032,1)="""",MID(C3032,2,SEARCH("""",C3032,2)-2),C3032))</f>
        <v>onix 2014 1.0</v>
      </c>
      <c r="M3032">
        <f>WEEKNUM(A3032,2)</f>
        <v>35</v>
      </c>
    </row>
    <row r="3033" spans="1:13" x14ac:dyDescent="0.25">
      <c r="A3033" s="1">
        <v>41536</v>
      </c>
      <c r="B3033" s="40" t="s">
        <v>9</v>
      </c>
      <c r="C3033" s="40" t="s">
        <v>124</v>
      </c>
      <c r="D3033" s="40" t="s">
        <v>108</v>
      </c>
      <c r="E3033" s="40" t="s">
        <v>10</v>
      </c>
      <c r="F3033" s="40">
        <v>0.8</v>
      </c>
      <c r="G3033" s="40">
        <v>1</v>
      </c>
      <c r="H3033" s="40">
        <v>7</v>
      </c>
      <c r="I3033" s="40">
        <v>0.6</v>
      </c>
      <c r="L3033" s="40" t="str">
        <f>IF(LEFT(C3033,1)="[",MID(C3033,2,SEARCH("]",C3033)-2),IF(LEFT(C3033,1)="""",MID(C3033,2,SEARCH("""",C3033,2)-2),C3033))</f>
        <v>onix 2014 1.0</v>
      </c>
      <c r="M3033">
        <f>WEEKNUM(A3033,2)</f>
        <v>38</v>
      </c>
    </row>
    <row r="3034" spans="1:13" x14ac:dyDescent="0.25">
      <c r="A3034" s="1">
        <v>41545</v>
      </c>
      <c r="B3034" s="40" t="s">
        <v>9</v>
      </c>
      <c r="C3034" s="40" t="s">
        <v>124</v>
      </c>
      <c r="D3034" s="40" t="s">
        <v>108</v>
      </c>
      <c r="E3034" s="40" t="s">
        <v>10</v>
      </c>
      <c r="F3034" s="40">
        <v>0.8</v>
      </c>
      <c r="G3034" s="40">
        <v>0</v>
      </c>
      <c r="H3034" s="40">
        <v>14</v>
      </c>
      <c r="I3034" s="40">
        <v>0</v>
      </c>
      <c r="L3034" s="40" t="str">
        <f>IF(LEFT(C3034,1)="[",MID(C3034,2,SEARCH("]",C3034)-2),IF(LEFT(C3034,1)="""",MID(C3034,2,SEARCH("""",C3034,2)-2),C3034))</f>
        <v>onix 2014 1.0</v>
      </c>
      <c r="M3034">
        <f>WEEKNUM(A3034,2)</f>
        <v>39</v>
      </c>
    </row>
    <row r="3035" spans="1:13" x14ac:dyDescent="0.25">
      <c r="A3035" s="1">
        <v>41526</v>
      </c>
      <c r="B3035" s="40" t="s">
        <v>9</v>
      </c>
      <c r="C3035" s="40" t="s">
        <v>124</v>
      </c>
      <c r="D3035" s="40" t="s">
        <v>108</v>
      </c>
      <c r="E3035" s="40" t="s">
        <v>10</v>
      </c>
      <c r="F3035" s="40">
        <v>0.8</v>
      </c>
      <c r="G3035" s="40">
        <v>1</v>
      </c>
      <c r="H3035" s="40">
        <v>12</v>
      </c>
      <c r="I3035" s="40">
        <v>0.64</v>
      </c>
      <c r="L3035" s="40" t="str">
        <f>IF(LEFT(C3035,1)="[",MID(C3035,2,SEARCH("]",C3035)-2),IF(LEFT(C3035,1)="""",MID(C3035,2,SEARCH("""",C3035,2)-2),C3035))</f>
        <v>onix 2014 1.0</v>
      </c>
      <c r="M3035">
        <f>WEEKNUM(A3035,2)</f>
        <v>37</v>
      </c>
    </row>
    <row r="3036" spans="1:13" x14ac:dyDescent="0.25">
      <c r="A3036" s="1">
        <v>41538</v>
      </c>
      <c r="B3036" s="40" t="s">
        <v>9</v>
      </c>
      <c r="C3036" s="40" t="s">
        <v>124</v>
      </c>
      <c r="D3036" s="40" t="s">
        <v>108</v>
      </c>
      <c r="E3036" s="40" t="s">
        <v>10</v>
      </c>
      <c r="F3036" s="40">
        <v>0.8</v>
      </c>
      <c r="G3036" s="40">
        <v>0</v>
      </c>
      <c r="H3036" s="40">
        <v>8</v>
      </c>
      <c r="I3036" s="40">
        <v>0</v>
      </c>
      <c r="L3036" s="40" t="str">
        <f>IF(LEFT(C3036,1)="[",MID(C3036,2,SEARCH("]",C3036)-2),IF(LEFT(C3036,1)="""",MID(C3036,2,SEARCH("""",C3036,2)-2),C3036))</f>
        <v>onix 2014 1.0</v>
      </c>
      <c r="M3036">
        <f>WEEKNUM(A3036,2)</f>
        <v>38</v>
      </c>
    </row>
    <row r="3037" spans="1:13" x14ac:dyDescent="0.25">
      <c r="A3037" s="1">
        <v>41525</v>
      </c>
      <c r="B3037" s="40" t="s">
        <v>9</v>
      </c>
      <c r="C3037" s="40" t="s">
        <v>124</v>
      </c>
      <c r="D3037" s="40" t="s">
        <v>108</v>
      </c>
      <c r="E3037" s="40" t="s">
        <v>10</v>
      </c>
      <c r="F3037" s="40">
        <v>0.8</v>
      </c>
      <c r="G3037" s="40">
        <v>0</v>
      </c>
      <c r="H3037" s="40">
        <v>13</v>
      </c>
      <c r="I3037" s="40">
        <v>0</v>
      </c>
      <c r="L3037" s="40" t="str">
        <f>IF(LEFT(C3037,1)="[",MID(C3037,2,SEARCH("]",C3037)-2),IF(LEFT(C3037,1)="""",MID(C3037,2,SEARCH("""",C3037,2)-2),C3037))</f>
        <v>onix 2014 1.0</v>
      </c>
      <c r="M3037">
        <f>WEEKNUM(A3037,2)</f>
        <v>36</v>
      </c>
    </row>
    <row r="3038" spans="1:13" x14ac:dyDescent="0.25">
      <c r="A3038" s="1">
        <v>41531</v>
      </c>
      <c r="B3038" s="40" t="s">
        <v>9</v>
      </c>
      <c r="C3038" s="40" t="s">
        <v>124</v>
      </c>
      <c r="D3038" s="40" t="s">
        <v>108</v>
      </c>
      <c r="E3038" s="40" t="s">
        <v>10</v>
      </c>
      <c r="F3038" s="40">
        <v>0.8</v>
      </c>
      <c r="G3038" s="40">
        <v>3</v>
      </c>
      <c r="H3038" s="40">
        <v>17</v>
      </c>
      <c r="I3038" s="40">
        <v>0.75</v>
      </c>
      <c r="L3038" s="40" t="str">
        <f>IF(LEFT(C3038,1)="[",MID(C3038,2,SEARCH("]",C3038)-2),IF(LEFT(C3038,1)="""",MID(C3038,2,SEARCH("""",C3038,2)-2),C3038))</f>
        <v>onix 2014 1.0</v>
      </c>
      <c r="M3038">
        <f>WEEKNUM(A3038,2)</f>
        <v>37</v>
      </c>
    </row>
    <row r="3039" spans="1:13" x14ac:dyDescent="0.25">
      <c r="A3039" s="1">
        <v>41518</v>
      </c>
      <c r="B3039" s="40" t="s">
        <v>9</v>
      </c>
      <c r="C3039" s="40" t="s">
        <v>124</v>
      </c>
      <c r="D3039" s="40" t="s">
        <v>108</v>
      </c>
      <c r="E3039" s="40" t="s">
        <v>10</v>
      </c>
      <c r="F3039" s="40">
        <v>0.8</v>
      </c>
      <c r="G3039" s="40">
        <v>4</v>
      </c>
      <c r="H3039" s="40">
        <v>19</v>
      </c>
      <c r="I3039" s="40">
        <v>1.71</v>
      </c>
      <c r="L3039" s="40" t="str">
        <f>IF(LEFT(C3039,1)="[",MID(C3039,2,SEARCH("]",C3039)-2),IF(LEFT(C3039,1)="""",MID(C3039,2,SEARCH("""",C3039,2)-2),C3039))</f>
        <v>onix 2014 1.0</v>
      </c>
      <c r="M3039">
        <f>WEEKNUM(A3039,2)</f>
        <v>35</v>
      </c>
    </row>
    <row r="3040" spans="1:13" x14ac:dyDescent="0.25">
      <c r="A3040" s="1">
        <v>41534</v>
      </c>
      <c r="B3040" s="40" t="s">
        <v>9</v>
      </c>
      <c r="C3040" s="40" t="s">
        <v>124</v>
      </c>
      <c r="D3040" s="40" t="s">
        <v>108</v>
      </c>
      <c r="E3040" s="40" t="s">
        <v>10</v>
      </c>
      <c r="F3040" s="40">
        <v>0.8</v>
      </c>
      <c r="G3040" s="40">
        <v>1</v>
      </c>
      <c r="H3040" s="40">
        <v>5</v>
      </c>
      <c r="I3040" s="40">
        <v>0.1</v>
      </c>
      <c r="L3040" s="40" t="str">
        <f>IF(LEFT(C3040,1)="[",MID(C3040,2,SEARCH("]",C3040)-2),IF(LEFT(C3040,1)="""",MID(C3040,2,SEARCH("""",C3040,2)-2),C3040))</f>
        <v>onix 2014 1.0</v>
      </c>
      <c r="M3040">
        <f>WEEKNUM(A3040,2)</f>
        <v>38</v>
      </c>
    </row>
    <row r="3041" spans="1:13" x14ac:dyDescent="0.25">
      <c r="A3041" s="1">
        <v>41517</v>
      </c>
      <c r="B3041" s="40" t="s">
        <v>9</v>
      </c>
      <c r="C3041" s="40" t="s">
        <v>124</v>
      </c>
      <c r="D3041" s="40" t="s">
        <v>108</v>
      </c>
      <c r="E3041" s="40" t="s">
        <v>10</v>
      </c>
      <c r="F3041" s="40">
        <v>0.8</v>
      </c>
      <c r="G3041" s="40">
        <v>4</v>
      </c>
      <c r="H3041" s="40">
        <v>32</v>
      </c>
      <c r="I3041" s="40">
        <v>2.37</v>
      </c>
      <c r="L3041" s="40" t="str">
        <f>IF(LEFT(C3041,1)="[",MID(C3041,2,SEARCH("]",C3041)-2),IF(LEFT(C3041,1)="""",MID(C3041,2,SEARCH("""",C3041,2)-2),C3041))</f>
        <v>onix 2014 1.0</v>
      </c>
      <c r="M3041">
        <f>WEEKNUM(A3041,2)</f>
        <v>35</v>
      </c>
    </row>
    <row r="3042" spans="1:13" x14ac:dyDescent="0.25">
      <c r="A3042" s="1">
        <v>41520</v>
      </c>
      <c r="B3042" s="40" t="s">
        <v>9</v>
      </c>
      <c r="C3042" s="40" t="s">
        <v>124</v>
      </c>
      <c r="D3042" s="40" t="s">
        <v>108</v>
      </c>
      <c r="E3042" s="40" t="s">
        <v>10</v>
      </c>
      <c r="F3042" s="40">
        <v>0.8</v>
      </c>
      <c r="G3042" s="40">
        <v>0</v>
      </c>
      <c r="H3042" s="40">
        <v>14</v>
      </c>
      <c r="I3042" s="40">
        <v>0</v>
      </c>
      <c r="L3042" s="40" t="str">
        <f>IF(LEFT(C3042,1)="[",MID(C3042,2,SEARCH("]",C3042)-2),IF(LEFT(C3042,1)="""",MID(C3042,2,SEARCH("""",C3042,2)-2),C3042))</f>
        <v>onix 2014 1.0</v>
      </c>
      <c r="M3042">
        <f>WEEKNUM(A3042,2)</f>
        <v>36</v>
      </c>
    </row>
    <row r="3043" spans="1:13" x14ac:dyDescent="0.25">
      <c r="A3043" s="1">
        <v>41537</v>
      </c>
      <c r="B3043" s="40" t="s">
        <v>9</v>
      </c>
      <c r="C3043" s="40" t="s">
        <v>124</v>
      </c>
      <c r="D3043" s="40" t="s">
        <v>108</v>
      </c>
      <c r="E3043" s="40" t="s">
        <v>10</v>
      </c>
      <c r="F3043" s="40">
        <v>0.8</v>
      </c>
      <c r="G3043" s="40">
        <v>1</v>
      </c>
      <c r="H3043" s="40">
        <v>8</v>
      </c>
      <c r="I3043" s="40">
        <v>0.38</v>
      </c>
      <c r="L3043" s="40" t="str">
        <f>IF(LEFT(C3043,1)="[",MID(C3043,2,SEARCH("]",C3043)-2),IF(LEFT(C3043,1)="""",MID(C3043,2,SEARCH("""",C3043,2)-2),C3043))</f>
        <v>onix 2014 1.0</v>
      </c>
      <c r="M3043">
        <f>WEEKNUM(A3043,2)</f>
        <v>38</v>
      </c>
    </row>
    <row r="3044" spans="1:13" x14ac:dyDescent="0.25">
      <c r="A3044" s="1">
        <v>41523</v>
      </c>
      <c r="B3044" s="40" t="s">
        <v>9</v>
      </c>
      <c r="C3044" s="40" t="s">
        <v>124</v>
      </c>
      <c r="D3044" s="40" t="s">
        <v>108</v>
      </c>
      <c r="E3044" s="40" t="s">
        <v>10</v>
      </c>
      <c r="F3044" s="40">
        <v>0.8</v>
      </c>
      <c r="G3044" s="40">
        <v>5</v>
      </c>
      <c r="H3044" s="40">
        <v>19</v>
      </c>
      <c r="I3044" s="40">
        <v>2.14</v>
      </c>
      <c r="L3044" s="40" t="str">
        <f>IF(LEFT(C3044,1)="[",MID(C3044,2,SEARCH("]",C3044)-2),IF(LEFT(C3044,1)="""",MID(C3044,2,SEARCH("""",C3044,2)-2),C3044))</f>
        <v>onix 2014 1.0</v>
      </c>
      <c r="M3044">
        <f>WEEKNUM(A3044,2)</f>
        <v>36</v>
      </c>
    </row>
    <row r="3045" spans="1:13" x14ac:dyDescent="0.25">
      <c r="A3045" s="1">
        <v>41546</v>
      </c>
      <c r="B3045" s="40" t="s">
        <v>9</v>
      </c>
      <c r="C3045" s="40" t="s">
        <v>124</v>
      </c>
      <c r="D3045" s="40" t="s">
        <v>108</v>
      </c>
      <c r="E3045" s="40" t="s">
        <v>10</v>
      </c>
      <c r="F3045" s="40">
        <v>0.8</v>
      </c>
      <c r="G3045" s="40">
        <v>3</v>
      </c>
      <c r="H3045" s="40">
        <v>9</v>
      </c>
      <c r="I3045" s="40">
        <v>0.77</v>
      </c>
      <c r="L3045" s="40" t="str">
        <f>IF(LEFT(C3045,1)="[",MID(C3045,2,SEARCH("]",C3045)-2),IF(LEFT(C3045,1)="""",MID(C3045,2,SEARCH("""",C3045,2)-2),C3045))</f>
        <v>onix 2014 1.0</v>
      </c>
      <c r="M3045">
        <f>WEEKNUM(A3045,2)</f>
        <v>39</v>
      </c>
    </row>
    <row r="3046" spans="1:13" x14ac:dyDescent="0.25">
      <c r="A3046" s="1">
        <v>41529</v>
      </c>
      <c r="B3046" s="40" t="s">
        <v>9</v>
      </c>
      <c r="C3046" s="40" t="s">
        <v>124</v>
      </c>
      <c r="D3046" s="40" t="s">
        <v>108</v>
      </c>
      <c r="E3046" s="40" t="s">
        <v>10</v>
      </c>
      <c r="F3046" s="40">
        <v>0.8</v>
      </c>
      <c r="G3046" s="40">
        <v>1</v>
      </c>
      <c r="H3046" s="40">
        <v>9</v>
      </c>
      <c r="I3046" s="40">
        <v>0.52</v>
      </c>
      <c r="L3046" s="40" t="str">
        <f>IF(LEFT(C3046,1)="[",MID(C3046,2,SEARCH("]",C3046)-2),IF(LEFT(C3046,1)="""",MID(C3046,2,SEARCH("""",C3046,2)-2),C3046))</f>
        <v>onix 2014 1.0</v>
      </c>
      <c r="M3046">
        <f>WEEKNUM(A3046,2)</f>
        <v>37</v>
      </c>
    </row>
    <row r="3047" spans="1:13" x14ac:dyDescent="0.25">
      <c r="A3047" s="1">
        <v>41541</v>
      </c>
      <c r="B3047" s="40" t="s">
        <v>9</v>
      </c>
      <c r="C3047" s="40" t="s">
        <v>124</v>
      </c>
      <c r="D3047" s="40" t="s">
        <v>108</v>
      </c>
      <c r="E3047" s="40" t="s">
        <v>10</v>
      </c>
      <c r="F3047" s="40">
        <v>0.8</v>
      </c>
      <c r="G3047" s="40">
        <v>0</v>
      </c>
      <c r="H3047" s="40">
        <v>4</v>
      </c>
      <c r="I3047" s="40">
        <v>0</v>
      </c>
      <c r="L3047" s="40" t="str">
        <f>IF(LEFT(C3047,1)="[",MID(C3047,2,SEARCH("]",C3047)-2),IF(LEFT(C3047,1)="""",MID(C3047,2,SEARCH("""",C3047,2)-2),C3047))</f>
        <v>onix 2014 1.0</v>
      </c>
      <c r="M3047">
        <f>WEEKNUM(A3047,2)</f>
        <v>39</v>
      </c>
    </row>
    <row r="3048" spans="1:13" x14ac:dyDescent="0.25">
      <c r="A3048" s="1">
        <v>41530</v>
      </c>
      <c r="B3048" s="40" t="s">
        <v>9</v>
      </c>
      <c r="C3048" s="40" t="s">
        <v>124</v>
      </c>
      <c r="D3048" s="40" t="s">
        <v>108</v>
      </c>
      <c r="E3048" s="40" t="s">
        <v>10</v>
      </c>
      <c r="F3048" s="40">
        <v>0.8</v>
      </c>
      <c r="G3048" s="40">
        <v>1</v>
      </c>
      <c r="H3048" s="40">
        <v>16</v>
      </c>
      <c r="I3048" s="40">
        <v>0.32</v>
      </c>
      <c r="L3048" s="40" t="str">
        <f>IF(LEFT(C3048,1)="[",MID(C3048,2,SEARCH("]",C3048)-2),IF(LEFT(C3048,1)="""",MID(C3048,2,SEARCH("""",C3048,2)-2),C3048))</f>
        <v>onix 2014 1.0</v>
      </c>
      <c r="M3048">
        <f>WEEKNUM(A3048,2)</f>
        <v>37</v>
      </c>
    </row>
    <row r="3049" spans="1:13" x14ac:dyDescent="0.25">
      <c r="A3049" s="1">
        <v>41542</v>
      </c>
      <c r="B3049" s="40" t="s">
        <v>9</v>
      </c>
      <c r="C3049" s="40" t="s">
        <v>124</v>
      </c>
      <c r="D3049" s="40" t="s">
        <v>108</v>
      </c>
      <c r="E3049" s="40" t="s">
        <v>10</v>
      </c>
      <c r="F3049" s="40">
        <v>0.8</v>
      </c>
      <c r="G3049" s="40">
        <v>1</v>
      </c>
      <c r="H3049" s="40">
        <v>6</v>
      </c>
      <c r="I3049" s="40">
        <v>0.56000000000000005</v>
      </c>
      <c r="L3049" s="40" t="str">
        <f>IF(LEFT(C3049,1)="[",MID(C3049,2,SEARCH("]",C3049)-2),IF(LEFT(C3049,1)="""",MID(C3049,2,SEARCH("""",C3049,2)-2),C3049))</f>
        <v>onix 2014 1.0</v>
      </c>
      <c r="M3049">
        <f>WEEKNUM(A3049,2)</f>
        <v>39</v>
      </c>
    </row>
    <row r="3050" spans="1:13" x14ac:dyDescent="0.25">
      <c r="A3050" s="1">
        <v>41522</v>
      </c>
      <c r="B3050" s="40" t="s">
        <v>9</v>
      </c>
      <c r="C3050" s="40" t="s">
        <v>124</v>
      </c>
      <c r="D3050" s="40" t="s">
        <v>108</v>
      </c>
      <c r="E3050" s="40" t="s">
        <v>10</v>
      </c>
      <c r="F3050" s="40">
        <v>0.8</v>
      </c>
      <c r="G3050" s="40">
        <v>2</v>
      </c>
      <c r="H3050" s="40">
        <v>15</v>
      </c>
      <c r="I3050" s="40">
        <v>0.49</v>
      </c>
      <c r="L3050" s="40" t="str">
        <f>IF(LEFT(C3050,1)="[",MID(C3050,2,SEARCH("]",C3050)-2),IF(LEFT(C3050,1)="""",MID(C3050,2,SEARCH("""",C3050,2)-2),C3050))</f>
        <v>onix 2014 1.0</v>
      </c>
      <c r="M3050">
        <f>WEEKNUM(A3050,2)</f>
        <v>36</v>
      </c>
    </row>
    <row r="3051" spans="1:13" x14ac:dyDescent="0.25">
      <c r="A3051" s="1">
        <v>41527</v>
      </c>
      <c r="B3051" s="40" t="s">
        <v>9</v>
      </c>
      <c r="C3051" s="40" t="s">
        <v>124</v>
      </c>
      <c r="D3051" s="40" t="s">
        <v>108</v>
      </c>
      <c r="E3051" s="40" t="s">
        <v>10</v>
      </c>
      <c r="F3051" s="40">
        <v>0.8</v>
      </c>
      <c r="G3051" s="40">
        <v>5</v>
      </c>
      <c r="H3051" s="40">
        <v>17</v>
      </c>
      <c r="I3051" s="40">
        <v>1.33</v>
      </c>
      <c r="L3051" s="40" t="str">
        <f>IF(LEFT(C3051,1)="[",MID(C3051,2,SEARCH("]",C3051)-2),IF(LEFT(C3051,1)="""",MID(C3051,2,SEARCH("""",C3051,2)-2),C3051))</f>
        <v>onix 2014 1.0</v>
      </c>
      <c r="M3051">
        <f>WEEKNUM(A3051,2)</f>
        <v>37</v>
      </c>
    </row>
    <row r="3052" spans="1:13" x14ac:dyDescent="0.25">
      <c r="A3052" s="1">
        <v>41519</v>
      </c>
      <c r="B3052" s="40" t="s">
        <v>9</v>
      </c>
      <c r="C3052" s="40" t="s">
        <v>124</v>
      </c>
      <c r="D3052" s="40" t="s">
        <v>108</v>
      </c>
      <c r="E3052" s="40" t="s">
        <v>10</v>
      </c>
      <c r="F3052" s="40">
        <v>0.8</v>
      </c>
      <c r="G3052" s="40">
        <v>3</v>
      </c>
      <c r="H3052" s="40">
        <v>38</v>
      </c>
      <c r="I3052" s="40">
        <v>1.1499999999999999</v>
      </c>
      <c r="L3052" s="40" t="str">
        <f>IF(LEFT(C3052,1)="[",MID(C3052,2,SEARCH("]",C3052)-2),IF(LEFT(C3052,1)="""",MID(C3052,2,SEARCH("""",C3052,2)-2),C3052))</f>
        <v>onix 2014 1.0</v>
      </c>
      <c r="M3052">
        <f>WEEKNUM(A3052,2)</f>
        <v>36</v>
      </c>
    </row>
    <row r="3053" spans="1:13" x14ac:dyDescent="0.25">
      <c r="A3053" s="1">
        <v>41528</v>
      </c>
      <c r="B3053" s="40" t="s">
        <v>9</v>
      </c>
      <c r="C3053" s="40" t="s">
        <v>124</v>
      </c>
      <c r="D3053" s="40" t="s">
        <v>108</v>
      </c>
      <c r="E3053" s="40" t="s">
        <v>10</v>
      </c>
      <c r="F3053" s="40">
        <v>0.8</v>
      </c>
      <c r="G3053" s="40">
        <v>0</v>
      </c>
      <c r="H3053" s="40">
        <v>11</v>
      </c>
      <c r="I3053" s="40">
        <v>0</v>
      </c>
      <c r="L3053" s="40" t="str">
        <f>IF(LEFT(C3053,1)="[",MID(C3053,2,SEARCH("]",C3053)-2),IF(LEFT(C3053,1)="""",MID(C3053,2,SEARCH("""",C3053,2)-2),C3053))</f>
        <v>onix 2014 1.0</v>
      </c>
      <c r="M3053">
        <f>WEEKNUM(A3053,2)</f>
        <v>37</v>
      </c>
    </row>
    <row r="3054" spans="1:13" x14ac:dyDescent="0.25">
      <c r="A3054" s="1">
        <v>41524</v>
      </c>
      <c r="B3054" s="40" t="s">
        <v>9</v>
      </c>
      <c r="C3054" s="40" t="s">
        <v>124</v>
      </c>
      <c r="D3054" s="40" t="s">
        <v>108</v>
      </c>
      <c r="E3054" s="40" t="s">
        <v>10</v>
      </c>
      <c r="F3054" s="40">
        <v>0.8</v>
      </c>
      <c r="G3054" s="40">
        <v>2</v>
      </c>
      <c r="H3054" s="40">
        <v>13</v>
      </c>
      <c r="I3054" s="40">
        <v>0.57999999999999996</v>
      </c>
      <c r="L3054" s="40" t="str">
        <f>IF(LEFT(C3054,1)="[",MID(C3054,2,SEARCH("]",C3054)-2),IF(LEFT(C3054,1)="""",MID(C3054,2,SEARCH("""",C3054,2)-2),C3054))</f>
        <v>onix 2014 1.0</v>
      </c>
      <c r="M3054">
        <f>WEEKNUM(A3054,2)</f>
        <v>36</v>
      </c>
    </row>
    <row r="3055" spans="1:13" x14ac:dyDescent="0.25">
      <c r="A3055" s="1">
        <v>41514</v>
      </c>
      <c r="B3055" s="40" t="s">
        <v>9</v>
      </c>
      <c r="C3055" s="40" t="s">
        <v>124</v>
      </c>
      <c r="D3055" s="40" t="s">
        <v>108</v>
      </c>
      <c r="E3055" s="40" t="s">
        <v>10</v>
      </c>
      <c r="F3055" s="40">
        <v>0.8</v>
      </c>
      <c r="G3055" s="40">
        <v>4</v>
      </c>
      <c r="H3055" s="40">
        <v>30</v>
      </c>
      <c r="I3055" s="40">
        <v>0.96</v>
      </c>
      <c r="L3055" s="40" t="str">
        <f>IF(LEFT(C3055,1)="[",MID(C3055,2,SEARCH("]",C3055)-2),IF(LEFT(C3055,1)="""",MID(C3055,2,SEARCH("""",C3055,2)-2),C3055))</f>
        <v>onix 2014 1.0</v>
      </c>
      <c r="M3055">
        <f>WEEKNUM(A3055,2)</f>
        <v>35</v>
      </c>
    </row>
    <row r="3056" spans="1:13" x14ac:dyDescent="0.25">
      <c r="A3056" s="1">
        <v>41539</v>
      </c>
      <c r="B3056" s="40" t="s">
        <v>9</v>
      </c>
      <c r="C3056" s="40" t="s">
        <v>124</v>
      </c>
      <c r="D3056" s="40" t="s">
        <v>108</v>
      </c>
      <c r="E3056" s="40" t="s">
        <v>10</v>
      </c>
      <c r="F3056" s="40">
        <v>0.8</v>
      </c>
      <c r="G3056" s="40">
        <v>1</v>
      </c>
      <c r="H3056" s="40">
        <v>8</v>
      </c>
      <c r="I3056" s="40">
        <v>0.72</v>
      </c>
      <c r="L3056" s="40" t="str">
        <f>IF(LEFT(C3056,1)="[",MID(C3056,2,SEARCH("]",C3056)-2),IF(LEFT(C3056,1)="""",MID(C3056,2,SEARCH("""",C3056,2)-2),C3056))</f>
        <v>onix 2014 1.0</v>
      </c>
      <c r="M3056">
        <f>WEEKNUM(A3056,2)</f>
        <v>38</v>
      </c>
    </row>
    <row r="3057" spans="1:13" x14ac:dyDescent="0.25">
      <c r="A3057" s="1">
        <v>41516</v>
      </c>
      <c r="B3057" s="40" t="s">
        <v>9</v>
      </c>
      <c r="C3057" s="40" t="s">
        <v>124</v>
      </c>
      <c r="D3057" s="40" t="s">
        <v>108</v>
      </c>
      <c r="E3057" s="40" t="s">
        <v>10</v>
      </c>
      <c r="F3057" s="40">
        <v>0.8</v>
      </c>
      <c r="G3057" s="40">
        <v>0</v>
      </c>
      <c r="H3057" s="40">
        <v>23</v>
      </c>
      <c r="I3057" s="40">
        <v>0</v>
      </c>
      <c r="L3057" s="40" t="str">
        <f>IF(LEFT(C3057,1)="[",MID(C3057,2,SEARCH("]",C3057)-2),IF(LEFT(C3057,1)="""",MID(C3057,2,SEARCH("""",C3057,2)-2),C3057))</f>
        <v>onix 2014 1.0</v>
      </c>
      <c r="M3057">
        <f>WEEKNUM(A3057,2)</f>
        <v>35</v>
      </c>
    </row>
    <row r="3058" spans="1:13" x14ac:dyDescent="0.25">
      <c r="A3058" s="1">
        <v>41533</v>
      </c>
      <c r="B3058" s="40" t="s">
        <v>9</v>
      </c>
      <c r="C3058" s="40" t="s">
        <v>124</v>
      </c>
      <c r="D3058" s="40" t="s">
        <v>108</v>
      </c>
      <c r="E3058" s="40" t="s">
        <v>10</v>
      </c>
      <c r="F3058" s="40">
        <v>0.8</v>
      </c>
      <c r="G3058" s="40">
        <v>3</v>
      </c>
      <c r="H3058" s="40">
        <v>17</v>
      </c>
      <c r="I3058" s="40">
        <v>1.4</v>
      </c>
      <c r="L3058" s="40" t="str">
        <f>IF(LEFT(C3058,1)="[",MID(C3058,2,SEARCH("]",C3058)-2),IF(LEFT(C3058,1)="""",MID(C3058,2,SEARCH("""",C3058,2)-2),C3058))</f>
        <v>onix 2014 1.0</v>
      </c>
      <c r="M3058">
        <f>WEEKNUM(A3058,2)</f>
        <v>38</v>
      </c>
    </row>
    <row r="3059" spans="1:13" x14ac:dyDescent="0.25">
      <c r="A3059" s="1">
        <v>41535</v>
      </c>
      <c r="B3059" s="40" t="s">
        <v>9</v>
      </c>
      <c r="C3059" s="40" t="s">
        <v>107</v>
      </c>
      <c r="D3059" s="40" t="s">
        <v>108</v>
      </c>
      <c r="E3059" s="40" t="s">
        <v>10</v>
      </c>
      <c r="F3059" s="40">
        <v>0.7</v>
      </c>
      <c r="G3059" s="40">
        <v>9</v>
      </c>
      <c r="H3059" s="40">
        <v>58</v>
      </c>
      <c r="I3059" s="40">
        <v>2.76</v>
      </c>
      <c r="L3059" s="40" t="str">
        <f>IF(LEFT(C3059,1)="[",MID(C3059,2,SEARCH("]",C3059)-2),IF(LEFT(C3059,1)="""",MID(C3059,2,SEARCH("""",C3059,2)-2),C3059))</f>
        <v>onix 2014 1.4</v>
      </c>
      <c r="M3059">
        <f>WEEKNUM(A3059,2)</f>
        <v>38</v>
      </c>
    </row>
    <row r="3060" spans="1:13" x14ac:dyDescent="0.25">
      <c r="A3060" s="1">
        <v>41515</v>
      </c>
      <c r="B3060" s="40" t="s">
        <v>9</v>
      </c>
      <c r="C3060" s="40" t="s">
        <v>107</v>
      </c>
      <c r="D3060" s="40" t="s">
        <v>108</v>
      </c>
      <c r="E3060" s="40" t="s">
        <v>10</v>
      </c>
      <c r="F3060" s="40">
        <v>0.7</v>
      </c>
      <c r="G3060" s="40">
        <v>3</v>
      </c>
      <c r="H3060" s="40">
        <v>37</v>
      </c>
      <c r="I3060" s="40">
        <v>1.1000000000000001</v>
      </c>
      <c r="L3060" s="40" t="str">
        <f>IF(LEFT(C3060,1)="[",MID(C3060,2,SEARCH("]",C3060)-2),IF(LEFT(C3060,1)="""",MID(C3060,2,SEARCH("""",C3060,2)-2),C3060))</f>
        <v>onix 2014 1.4</v>
      </c>
      <c r="M3060">
        <f>WEEKNUM(A3060,2)</f>
        <v>35</v>
      </c>
    </row>
    <row r="3061" spans="1:13" x14ac:dyDescent="0.25">
      <c r="A3061" s="1">
        <v>41541</v>
      </c>
      <c r="B3061" s="40" t="s">
        <v>9</v>
      </c>
      <c r="C3061" s="40" t="s">
        <v>107</v>
      </c>
      <c r="D3061" s="40" t="s">
        <v>108</v>
      </c>
      <c r="E3061" s="40" t="s">
        <v>10</v>
      </c>
      <c r="F3061" s="40">
        <v>0.7</v>
      </c>
      <c r="G3061" s="40">
        <v>5</v>
      </c>
      <c r="H3061" s="40">
        <v>50</v>
      </c>
      <c r="I3061" s="40">
        <v>1.5</v>
      </c>
      <c r="L3061" s="40" t="str">
        <f>IF(LEFT(C3061,1)="[",MID(C3061,2,SEARCH("]",C3061)-2),IF(LEFT(C3061,1)="""",MID(C3061,2,SEARCH("""",C3061,2)-2),C3061))</f>
        <v>onix 2014 1.4</v>
      </c>
      <c r="M3061">
        <f>WEEKNUM(A3061,2)</f>
        <v>39</v>
      </c>
    </row>
    <row r="3062" spans="1:13" x14ac:dyDescent="0.25">
      <c r="A3062" s="1">
        <v>41522</v>
      </c>
      <c r="B3062" s="40" t="s">
        <v>9</v>
      </c>
      <c r="C3062" s="40" t="s">
        <v>107</v>
      </c>
      <c r="D3062" s="40" t="s">
        <v>108</v>
      </c>
      <c r="E3062" s="40" t="s">
        <v>10</v>
      </c>
      <c r="F3062" s="40">
        <v>0.7</v>
      </c>
      <c r="G3062" s="40">
        <v>3</v>
      </c>
      <c r="H3062" s="40">
        <v>63</v>
      </c>
      <c r="I3062" s="40">
        <v>0.95</v>
      </c>
      <c r="L3062" s="40" t="str">
        <f>IF(LEFT(C3062,1)="[",MID(C3062,2,SEARCH("]",C3062)-2),IF(LEFT(C3062,1)="""",MID(C3062,2,SEARCH("""",C3062,2)-2),C3062))</f>
        <v>onix 2014 1.4</v>
      </c>
      <c r="M3062">
        <f>WEEKNUM(A3062,2)</f>
        <v>36</v>
      </c>
    </row>
    <row r="3063" spans="1:13" x14ac:dyDescent="0.25">
      <c r="A3063" s="1">
        <v>41521</v>
      </c>
      <c r="B3063" s="40" t="s">
        <v>9</v>
      </c>
      <c r="C3063" s="40" t="s">
        <v>107</v>
      </c>
      <c r="D3063" s="40" t="s">
        <v>108</v>
      </c>
      <c r="E3063" s="40" t="s">
        <v>10</v>
      </c>
      <c r="F3063" s="40">
        <v>0.7</v>
      </c>
      <c r="G3063" s="40">
        <v>2</v>
      </c>
      <c r="H3063" s="40">
        <v>35</v>
      </c>
      <c r="I3063" s="40">
        <v>1.17</v>
      </c>
      <c r="L3063" s="40" t="str">
        <f>IF(LEFT(C3063,1)="[",MID(C3063,2,SEARCH("]",C3063)-2),IF(LEFT(C3063,1)="""",MID(C3063,2,SEARCH("""",C3063,2)-2),C3063))</f>
        <v>onix 2014 1.4</v>
      </c>
      <c r="M3063">
        <f>WEEKNUM(A3063,2)</f>
        <v>36</v>
      </c>
    </row>
    <row r="3064" spans="1:13" x14ac:dyDescent="0.25">
      <c r="A3064" s="1">
        <v>41517</v>
      </c>
      <c r="B3064" s="40" t="s">
        <v>9</v>
      </c>
      <c r="C3064" s="40" t="s">
        <v>107</v>
      </c>
      <c r="D3064" s="40" t="s">
        <v>108</v>
      </c>
      <c r="E3064" s="40" t="s">
        <v>10</v>
      </c>
      <c r="F3064" s="40">
        <v>0.7</v>
      </c>
      <c r="G3064" s="40">
        <v>12</v>
      </c>
      <c r="H3064" s="40">
        <v>60</v>
      </c>
      <c r="I3064" s="40">
        <v>3.46</v>
      </c>
      <c r="L3064" s="40" t="str">
        <f>IF(LEFT(C3064,1)="[",MID(C3064,2,SEARCH("]",C3064)-2),IF(LEFT(C3064,1)="""",MID(C3064,2,SEARCH("""",C3064,2)-2),C3064))</f>
        <v>onix 2014 1.4</v>
      </c>
      <c r="M3064">
        <f>WEEKNUM(A3064,2)</f>
        <v>35</v>
      </c>
    </row>
    <row r="3065" spans="1:13" x14ac:dyDescent="0.25">
      <c r="A3065" s="1">
        <v>41529</v>
      </c>
      <c r="B3065" s="40" t="s">
        <v>9</v>
      </c>
      <c r="C3065" s="40" t="s">
        <v>107</v>
      </c>
      <c r="D3065" s="40" t="s">
        <v>108</v>
      </c>
      <c r="E3065" s="40" t="s">
        <v>10</v>
      </c>
      <c r="F3065" s="40">
        <v>0.7</v>
      </c>
      <c r="G3065" s="40">
        <v>5</v>
      </c>
      <c r="H3065" s="40">
        <v>43</v>
      </c>
      <c r="I3065" s="40">
        <v>1.85</v>
      </c>
      <c r="L3065" s="40" t="str">
        <f>IF(LEFT(C3065,1)="[",MID(C3065,2,SEARCH("]",C3065)-2),IF(LEFT(C3065,1)="""",MID(C3065,2,SEARCH("""",C3065,2)-2),C3065))</f>
        <v>onix 2014 1.4</v>
      </c>
      <c r="M3065">
        <f>WEEKNUM(A3065,2)</f>
        <v>37</v>
      </c>
    </row>
    <row r="3066" spans="1:13" x14ac:dyDescent="0.25">
      <c r="A3066" s="1">
        <v>41533</v>
      </c>
      <c r="B3066" s="40" t="s">
        <v>9</v>
      </c>
      <c r="C3066" s="40" t="s">
        <v>107</v>
      </c>
      <c r="D3066" s="40" t="s">
        <v>108</v>
      </c>
      <c r="E3066" s="40" t="s">
        <v>10</v>
      </c>
      <c r="F3066" s="40">
        <v>0.7</v>
      </c>
      <c r="G3066" s="40">
        <v>9</v>
      </c>
      <c r="H3066" s="40">
        <v>51</v>
      </c>
      <c r="I3066" s="40">
        <v>2.76</v>
      </c>
      <c r="L3066" s="40" t="str">
        <f>IF(LEFT(C3066,1)="[",MID(C3066,2,SEARCH("]",C3066)-2),IF(LEFT(C3066,1)="""",MID(C3066,2,SEARCH("""",C3066,2)-2),C3066))</f>
        <v>onix 2014 1.4</v>
      </c>
      <c r="M3066">
        <f>WEEKNUM(A3066,2)</f>
        <v>38</v>
      </c>
    </row>
    <row r="3067" spans="1:13" x14ac:dyDescent="0.25">
      <c r="A3067" s="1">
        <v>41530</v>
      </c>
      <c r="B3067" s="40" t="s">
        <v>9</v>
      </c>
      <c r="C3067" s="40" t="s">
        <v>107</v>
      </c>
      <c r="D3067" s="40" t="s">
        <v>108</v>
      </c>
      <c r="E3067" s="40" t="s">
        <v>10</v>
      </c>
      <c r="F3067" s="40">
        <v>0.7</v>
      </c>
      <c r="G3067" s="40">
        <v>8</v>
      </c>
      <c r="H3067" s="40">
        <v>43</v>
      </c>
      <c r="I3067" s="40">
        <v>2.1</v>
      </c>
      <c r="L3067" s="40" t="str">
        <f>IF(LEFT(C3067,1)="[",MID(C3067,2,SEARCH("]",C3067)-2),IF(LEFT(C3067,1)="""",MID(C3067,2,SEARCH("""",C3067,2)-2),C3067))</f>
        <v>onix 2014 1.4</v>
      </c>
      <c r="M3067">
        <f>WEEKNUM(A3067,2)</f>
        <v>37</v>
      </c>
    </row>
    <row r="3068" spans="1:13" x14ac:dyDescent="0.25">
      <c r="A3068" s="1">
        <v>41534</v>
      </c>
      <c r="B3068" s="40" t="s">
        <v>9</v>
      </c>
      <c r="C3068" s="40" t="s">
        <v>107</v>
      </c>
      <c r="D3068" s="40" t="s">
        <v>108</v>
      </c>
      <c r="E3068" s="40" t="s">
        <v>10</v>
      </c>
      <c r="F3068" s="40">
        <v>0.7</v>
      </c>
      <c r="G3068" s="40">
        <v>10</v>
      </c>
      <c r="H3068" s="40">
        <v>49</v>
      </c>
      <c r="I3068" s="40">
        <v>2.85</v>
      </c>
      <c r="L3068" s="40" t="str">
        <f>IF(LEFT(C3068,1)="[",MID(C3068,2,SEARCH("]",C3068)-2),IF(LEFT(C3068,1)="""",MID(C3068,2,SEARCH("""",C3068,2)-2),C3068))</f>
        <v>onix 2014 1.4</v>
      </c>
      <c r="M3068">
        <f>WEEKNUM(A3068,2)</f>
        <v>38</v>
      </c>
    </row>
    <row r="3069" spans="1:13" x14ac:dyDescent="0.25">
      <c r="A3069" s="1">
        <v>41519</v>
      </c>
      <c r="B3069" s="40" t="s">
        <v>9</v>
      </c>
      <c r="C3069" s="40" t="s">
        <v>107</v>
      </c>
      <c r="D3069" s="40" t="s">
        <v>108</v>
      </c>
      <c r="E3069" s="40" t="s">
        <v>10</v>
      </c>
      <c r="F3069" s="40">
        <v>0.7</v>
      </c>
      <c r="G3069" s="40">
        <v>2</v>
      </c>
      <c r="H3069" s="40">
        <v>54</v>
      </c>
      <c r="I3069" s="40">
        <v>0.59</v>
      </c>
      <c r="L3069" s="40" t="str">
        <f>IF(LEFT(C3069,1)="[",MID(C3069,2,SEARCH("]",C3069)-2),IF(LEFT(C3069,1)="""",MID(C3069,2,SEARCH("""",C3069,2)-2),C3069))</f>
        <v>onix 2014 1.4</v>
      </c>
      <c r="M3069">
        <f>WEEKNUM(A3069,2)</f>
        <v>36</v>
      </c>
    </row>
    <row r="3070" spans="1:13" x14ac:dyDescent="0.25">
      <c r="A3070" s="1">
        <v>41538</v>
      </c>
      <c r="B3070" s="40" t="s">
        <v>9</v>
      </c>
      <c r="C3070" s="40" t="s">
        <v>107</v>
      </c>
      <c r="D3070" s="40" t="s">
        <v>108</v>
      </c>
      <c r="E3070" s="40" t="s">
        <v>10</v>
      </c>
      <c r="F3070" s="40">
        <v>0.7</v>
      </c>
      <c r="G3070" s="40">
        <v>3</v>
      </c>
      <c r="H3070" s="40">
        <v>27</v>
      </c>
      <c r="I3070" s="40">
        <v>1.26</v>
      </c>
      <c r="L3070" s="40" t="str">
        <f>IF(LEFT(C3070,1)="[",MID(C3070,2,SEARCH("]",C3070)-2),IF(LEFT(C3070,1)="""",MID(C3070,2,SEARCH("""",C3070,2)-2),C3070))</f>
        <v>onix 2014 1.4</v>
      </c>
      <c r="M3070">
        <f>WEEKNUM(A3070,2)</f>
        <v>38</v>
      </c>
    </row>
    <row r="3071" spans="1:13" x14ac:dyDescent="0.25">
      <c r="A3071" s="1">
        <v>41526</v>
      </c>
      <c r="B3071" s="40" t="s">
        <v>9</v>
      </c>
      <c r="C3071" s="40" t="s">
        <v>107</v>
      </c>
      <c r="D3071" s="40" t="s">
        <v>108</v>
      </c>
      <c r="E3071" s="40" t="s">
        <v>10</v>
      </c>
      <c r="F3071" s="40">
        <v>0.7</v>
      </c>
      <c r="G3071" s="40">
        <v>6</v>
      </c>
      <c r="H3071" s="40">
        <v>38</v>
      </c>
      <c r="I3071" s="40">
        <v>1.58</v>
      </c>
      <c r="L3071" s="40" t="str">
        <f>IF(LEFT(C3071,1)="[",MID(C3071,2,SEARCH("]",C3071)-2),IF(LEFT(C3071,1)="""",MID(C3071,2,SEARCH("""",C3071,2)-2),C3071))</f>
        <v>onix 2014 1.4</v>
      </c>
      <c r="M3071">
        <f>WEEKNUM(A3071,2)</f>
        <v>37</v>
      </c>
    </row>
    <row r="3072" spans="1:13" x14ac:dyDescent="0.25">
      <c r="A3072" s="1">
        <v>41536</v>
      </c>
      <c r="B3072" s="40" t="s">
        <v>9</v>
      </c>
      <c r="C3072" s="40" t="s">
        <v>107</v>
      </c>
      <c r="D3072" s="40" t="s">
        <v>108</v>
      </c>
      <c r="E3072" s="40" t="s">
        <v>10</v>
      </c>
      <c r="F3072" s="40">
        <v>0.7</v>
      </c>
      <c r="G3072" s="40">
        <v>6</v>
      </c>
      <c r="H3072" s="40">
        <v>50</v>
      </c>
      <c r="I3072" s="40">
        <v>2.13</v>
      </c>
      <c r="L3072" s="40" t="str">
        <f>IF(LEFT(C3072,1)="[",MID(C3072,2,SEARCH("]",C3072)-2),IF(LEFT(C3072,1)="""",MID(C3072,2,SEARCH("""",C3072,2)-2),C3072))</f>
        <v>onix 2014 1.4</v>
      </c>
      <c r="M3072">
        <f>WEEKNUM(A3072,2)</f>
        <v>38</v>
      </c>
    </row>
    <row r="3073" spans="1:13" x14ac:dyDescent="0.25">
      <c r="A3073" s="1">
        <v>41523</v>
      </c>
      <c r="B3073" s="40" t="s">
        <v>9</v>
      </c>
      <c r="C3073" s="40" t="s">
        <v>107</v>
      </c>
      <c r="D3073" s="40" t="s">
        <v>108</v>
      </c>
      <c r="E3073" s="40" t="s">
        <v>10</v>
      </c>
      <c r="F3073" s="40">
        <v>0.7</v>
      </c>
      <c r="G3073" s="40">
        <v>4</v>
      </c>
      <c r="H3073" s="40">
        <v>25</v>
      </c>
      <c r="I3073" s="40">
        <v>1.04</v>
      </c>
      <c r="L3073" s="40" t="str">
        <f>IF(LEFT(C3073,1)="[",MID(C3073,2,SEARCH("]",C3073)-2),IF(LEFT(C3073,1)="""",MID(C3073,2,SEARCH("""",C3073,2)-2),C3073))</f>
        <v>onix 2014 1.4</v>
      </c>
      <c r="M3073">
        <f>WEEKNUM(A3073,2)</f>
        <v>36</v>
      </c>
    </row>
    <row r="3074" spans="1:13" x14ac:dyDescent="0.25">
      <c r="A3074" s="1">
        <v>41528</v>
      </c>
      <c r="B3074" s="40" t="s">
        <v>9</v>
      </c>
      <c r="C3074" s="40" t="s">
        <v>107</v>
      </c>
      <c r="D3074" s="40" t="s">
        <v>108</v>
      </c>
      <c r="E3074" s="40" t="s">
        <v>10</v>
      </c>
      <c r="F3074" s="40">
        <v>0.7</v>
      </c>
      <c r="G3074" s="40">
        <v>5</v>
      </c>
      <c r="H3074" s="40">
        <v>39</v>
      </c>
      <c r="I3074" s="40">
        <v>1.4</v>
      </c>
      <c r="L3074" s="40" t="str">
        <f>IF(LEFT(C3074,1)="[",MID(C3074,2,SEARCH("]",C3074)-2),IF(LEFT(C3074,1)="""",MID(C3074,2,SEARCH("""",C3074,2)-2),C3074))</f>
        <v>onix 2014 1.4</v>
      </c>
      <c r="M3074">
        <f>WEEKNUM(A3074,2)</f>
        <v>37</v>
      </c>
    </row>
    <row r="3075" spans="1:13" x14ac:dyDescent="0.25">
      <c r="A3075" s="1">
        <v>41527</v>
      </c>
      <c r="B3075" s="40" t="s">
        <v>9</v>
      </c>
      <c r="C3075" s="40" t="s">
        <v>107</v>
      </c>
      <c r="D3075" s="40" t="s">
        <v>108</v>
      </c>
      <c r="E3075" s="40" t="s">
        <v>10</v>
      </c>
      <c r="F3075" s="40">
        <v>0.7</v>
      </c>
      <c r="G3075" s="40">
        <v>4</v>
      </c>
      <c r="H3075" s="40">
        <v>35</v>
      </c>
      <c r="I3075" s="40">
        <v>0.93</v>
      </c>
      <c r="L3075" s="40" t="str">
        <f>IF(LEFT(C3075,1)="[",MID(C3075,2,SEARCH("]",C3075)-2),IF(LEFT(C3075,1)="""",MID(C3075,2,SEARCH("""",C3075,2)-2),C3075))</f>
        <v>onix 2014 1.4</v>
      </c>
      <c r="M3075">
        <f>WEEKNUM(A3075,2)</f>
        <v>37</v>
      </c>
    </row>
    <row r="3076" spans="1:13" x14ac:dyDescent="0.25">
      <c r="A3076" s="1">
        <v>41546</v>
      </c>
      <c r="B3076" s="40" t="s">
        <v>9</v>
      </c>
      <c r="C3076" s="40" t="s">
        <v>107</v>
      </c>
      <c r="D3076" s="40" t="s">
        <v>108</v>
      </c>
      <c r="E3076" s="40" t="s">
        <v>10</v>
      </c>
      <c r="F3076" s="40">
        <v>0.7</v>
      </c>
      <c r="G3076" s="40">
        <v>8</v>
      </c>
      <c r="H3076" s="40">
        <v>36</v>
      </c>
      <c r="I3076" s="40">
        <v>2.34</v>
      </c>
      <c r="L3076" s="40" t="str">
        <f>IF(LEFT(C3076,1)="[",MID(C3076,2,SEARCH("]",C3076)-2),IF(LEFT(C3076,1)="""",MID(C3076,2,SEARCH("""",C3076,2)-2),C3076))</f>
        <v>onix 2014 1.4</v>
      </c>
      <c r="M3076">
        <f>WEEKNUM(A3076,2)</f>
        <v>39</v>
      </c>
    </row>
    <row r="3077" spans="1:13" x14ac:dyDescent="0.25">
      <c r="A3077" s="1">
        <v>41514</v>
      </c>
      <c r="B3077" s="40" t="s">
        <v>9</v>
      </c>
      <c r="C3077" s="40" t="s">
        <v>107</v>
      </c>
      <c r="D3077" s="40" t="s">
        <v>108</v>
      </c>
      <c r="E3077" s="40" t="s">
        <v>10</v>
      </c>
      <c r="F3077" s="40">
        <v>0.7</v>
      </c>
      <c r="G3077" s="40">
        <v>2</v>
      </c>
      <c r="H3077" s="40">
        <v>40</v>
      </c>
      <c r="I3077" s="40">
        <v>0.56000000000000005</v>
      </c>
      <c r="L3077" s="40" t="str">
        <f>IF(LEFT(C3077,1)="[",MID(C3077,2,SEARCH("]",C3077)-2),IF(LEFT(C3077,1)="""",MID(C3077,2,SEARCH("""",C3077,2)-2),C3077))</f>
        <v>onix 2014 1.4</v>
      </c>
      <c r="M3077">
        <f>WEEKNUM(A3077,2)</f>
        <v>35</v>
      </c>
    </row>
    <row r="3078" spans="1:13" x14ac:dyDescent="0.25">
      <c r="A3078" s="1">
        <v>41545</v>
      </c>
      <c r="B3078" s="40" t="s">
        <v>9</v>
      </c>
      <c r="C3078" s="40" t="s">
        <v>107</v>
      </c>
      <c r="D3078" s="40" t="s">
        <v>108</v>
      </c>
      <c r="E3078" s="40" t="s">
        <v>10</v>
      </c>
      <c r="F3078" s="40">
        <v>0.7</v>
      </c>
      <c r="G3078" s="40">
        <v>5</v>
      </c>
      <c r="H3078" s="40">
        <v>55</v>
      </c>
      <c r="I3078" s="40">
        <v>2.3199999999999998</v>
      </c>
      <c r="L3078" s="40" t="str">
        <f>IF(LEFT(C3078,1)="[",MID(C3078,2,SEARCH("]",C3078)-2),IF(LEFT(C3078,1)="""",MID(C3078,2,SEARCH("""",C3078,2)-2),C3078))</f>
        <v>onix 2014 1.4</v>
      </c>
      <c r="M3078">
        <f>WEEKNUM(A3078,2)</f>
        <v>39</v>
      </c>
    </row>
    <row r="3079" spans="1:13" x14ac:dyDescent="0.25">
      <c r="A3079" s="1">
        <v>41524</v>
      </c>
      <c r="B3079" s="40" t="s">
        <v>9</v>
      </c>
      <c r="C3079" s="40" t="s">
        <v>107</v>
      </c>
      <c r="D3079" s="40" t="s">
        <v>108</v>
      </c>
      <c r="E3079" s="40" t="s">
        <v>10</v>
      </c>
      <c r="F3079" s="40">
        <v>0.7</v>
      </c>
      <c r="G3079" s="40">
        <v>2</v>
      </c>
      <c r="H3079" s="40">
        <v>27</v>
      </c>
      <c r="I3079" s="40">
        <v>0.48</v>
      </c>
      <c r="L3079" s="40" t="str">
        <f>IF(LEFT(C3079,1)="[",MID(C3079,2,SEARCH("]",C3079)-2),IF(LEFT(C3079,1)="""",MID(C3079,2,SEARCH("""",C3079,2)-2),C3079))</f>
        <v>onix 2014 1.4</v>
      </c>
      <c r="M3079">
        <f>WEEKNUM(A3079,2)</f>
        <v>36</v>
      </c>
    </row>
    <row r="3080" spans="1:13" x14ac:dyDescent="0.25">
      <c r="A3080" s="1">
        <v>41540</v>
      </c>
      <c r="B3080" s="40" t="s">
        <v>9</v>
      </c>
      <c r="C3080" s="40" t="s">
        <v>107</v>
      </c>
      <c r="D3080" s="40" t="s">
        <v>108</v>
      </c>
      <c r="E3080" s="40" t="s">
        <v>10</v>
      </c>
      <c r="F3080" s="40">
        <v>0.7</v>
      </c>
      <c r="G3080" s="40">
        <v>4</v>
      </c>
      <c r="H3080" s="40">
        <v>32</v>
      </c>
      <c r="I3080" s="40">
        <v>1.51</v>
      </c>
      <c r="L3080" s="40" t="str">
        <f>IF(LEFT(C3080,1)="[",MID(C3080,2,SEARCH("]",C3080)-2),IF(LEFT(C3080,1)="""",MID(C3080,2,SEARCH("""",C3080,2)-2),C3080))</f>
        <v>onix 2014 1.4</v>
      </c>
      <c r="M3080">
        <f>WEEKNUM(A3080,2)</f>
        <v>39</v>
      </c>
    </row>
    <row r="3081" spans="1:13" x14ac:dyDescent="0.25">
      <c r="A3081" s="1">
        <v>41542</v>
      </c>
      <c r="B3081" s="40" t="s">
        <v>9</v>
      </c>
      <c r="C3081" s="40" t="s">
        <v>107</v>
      </c>
      <c r="D3081" s="40" t="s">
        <v>108</v>
      </c>
      <c r="E3081" s="40" t="s">
        <v>10</v>
      </c>
      <c r="F3081" s="40">
        <v>0.7</v>
      </c>
      <c r="G3081" s="40">
        <v>4</v>
      </c>
      <c r="H3081" s="40">
        <v>32</v>
      </c>
      <c r="I3081" s="40">
        <v>1.64</v>
      </c>
      <c r="L3081" s="40" t="str">
        <f>IF(LEFT(C3081,1)="[",MID(C3081,2,SEARCH("]",C3081)-2),IF(LEFT(C3081,1)="""",MID(C3081,2,SEARCH("""",C3081,2)-2),C3081))</f>
        <v>onix 2014 1.4</v>
      </c>
      <c r="M3081">
        <f>WEEKNUM(A3081,2)</f>
        <v>39</v>
      </c>
    </row>
    <row r="3082" spans="1:13" x14ac:dyDescent="0.25">
      <c r="A3082" s="1">
        <v>41520</v>
      </c>
      <c r="B3082" s="40" t="s">
        <v>9</v>
      </c>
      <c r="C3082" s="40" t="s">
        <v>107</v>
      </c>
      <c r="D3082" s="40" t="s">
        <v>108</v>
      </c>
      <c r="E3082" s="40" t="s">
        <v>10</v>
      </c>
      <c r="F3082" s="40">
        <v>0.7</v>
      </c>
      <c r="G3082" s="40">
        <v>1</v>
      </c>
      <c r="H3082" s="40">
        <v>54</v>
      </c>
      <c r="I3082" s="40">
        <v>0.37</v>
      </c>
      <c r="L3082" s="40" t="str">
        <f>IF(LEFT(C3082,1)="[",MID(C3082,2,SEARCH("]",C3082)-2),IF(LEFT(C3082,1)="""",MID(C3082,2,SEARCH("""",C3082,2)-2),C3082))</f>
        <v>onix 2014 1.4</v>
      </c>
      <c r="M3082">
        <f>WEEKNUM(A3082,2)</f>
        <v>36</v>
      </c>
    </row>
    <row r="3083" spans="1:13" x14ac:dyDescent="0.25">
      <c r="A3083" s="1">
        <v>41544</v>
      </c>
      <c r="B3083" s="40" t="s">
        <v>9</v>
      </c>
      <c r="C3083" s="40" t="s">
        <v>107</v>
      </c>
      <c r="D3083" s="40" t="s">
        <v>108</v>
      </c>
      <c r="E3083" s="40" t="s">
        <v>10</v>
      </c>
      <c r="F3083" s="40">
        <v>0.7</v>
      </c>
      <c r="G3083" s="40">
        <v>4</v>
      </c>
      <c r="H3083" s="40">
        <v>52</v>
      </c>
      <c r="I3083" s="40">
        <v>2.44</v>
      </c>
      <c r="L3083" s="40" t="str">
        <f>IF(LEFT(C3083,1)="[",MID(C3083,2,SEARCH("]",C3083)-2),IF(LEFT(C3083,1)="""",MID(C3083,2,SEARCH("""",C3083,2)-2),C3083))</f>
        <v>onix 2014 1.4</v>
      </c>
      <c r="M3083">
        <f>WEEKNUM(A3083,2)</f>
        <v>39</v>
      </c>
    </row>
    <row r="3084" spans="1:13" x14ac:dyDescent="0.25">
      <c r="A3084" s="1">
        <v>41532</v>
      </c>
      <c r="B3084" s="40" t="s">
        <v>9</v>
      </c>
      <c r="C3084" s="40" t="s">
        <v>107</v>
      </c>
      <c r="D3084" s="40" t="s">
        <v>108</v>
      </c>
      <c r="E3084" s="40" t="s">
        <v>10</v>
      </c>
      <c r="F3084" s="40">
        <v>0.7</v>
      </c>
      <c r="G3084" s="40">
        <v>1</v>
      </c>
      <c r="H3084" s="40">
        <v>33</v>
      </c>
      <c r="I3084" s="40">
        <v>7.0000000000000007E-2</v>
      </c>
      <c r="L3084" s="40" t="str">
        <f>IF(LEFT(C3084,1)="[",MID(C3084,2,SEARCH("]",C3084)-2),IF(LEFT(C3084,1)="""",MID(C3084,2,SEARCH("""",C3084,2)-2),C3084))</f>
        <v>onix 2014 1.4</v>
      </c>
      <c r="M3084">
        <f>WEEKNUM(A3084,2)</f>
        <v>37</v>
      </c>
    </row>
    <row r="3085" spans="1:13" x14ac:dyDescent="0.25">
      <c r="A3085" s="1">
        <v>41543</v>
      </c>
      <c r="B3085" s="40" t="s">
        <v>9</v>
      </c>
      <c r="C3085" s="40" t="s">
        <v>107</v>
      </c>
      <c r="D3085" s="40" t="s">
        <v>108</v>
      </c>
      <c r="E3085" s="40" t="s">
        <v>10</v>
      </c>
      <c r="F3085" s="40">
        <v>0.7</v>
      </c>
      <c r="G3085" s="40">
        <v>11</v>
      </c>
      <c r="H3085" s="40">
        <v>42</v>
      </c>
      <c r="I3085" s="40">
        <v>4.22</v>
      </c>
      <c r="L3085" s="40" t="str">
        <f>IF(LEFT(C3085,1)="[",MID(C3085,2,SEARCH("]",C3085)-2),IF(LEFT(C3085,1)="""",MID(C3085,2,SEARCH("""",C3085,2)-2),C3085))</f>
        <v>onix 2014 1.4</v>
      </c>
      <c r="M3085">
        <f>WEEKNUM(A3085,2)</f>
        <v>39</v>
      </c>
    </row>
    <row r="3086" spans="1:13" x14ac:dyDescent="0.25">
      <c r="A3086" s="1">
        <v>41531</v>
      </c>
      <c r="B3086" s="40" t="s">
        <v>9</v>
      </c>
      <c r="C3086" s="40" t="s">
        <v>107</v>
      </c>
      <c r="D3086" s="40" t="s">
        <v>108</v>
      </c>
      <c r="E3086" s="40" t="s">
        <v>10</v>
      </c>
      <c r="F3086" s="40">
        <v>0.7</v>
      </c>
      <c r="G3086" s="40">
        <v>2</v>
      </c>
      <c r="H3086" s="40">
        <v>47</v>
      </c>
      <c r="I3086" s="40">
        <v>0.48</v>
      </c>
      <c r="L3086" s="40" t="str">
        <f>IF(LEFT(C3086,1)="[",MID(C3086,2,SEARCH("]",C3086)-2),IF(LEFT(C3086,1)="""",MID(C3086,2,SEARCH("""",C3086,2)-2),C3086))</f>
        <v>onix 2014 1.4</v>
      </c>
      <c r="M3086">
        <f>WEEKNUM(A3086,2)</f>
        <v>37</v>
      </c>
    </row>
    <row r="3087" spans="1:13" x14ac:dyDescent="0.25">
      <c r="A3087" s="1">
        <v>41525</v>
      </c>
      <c r="B3087" s="40" t="s">
        <v>9</v>
      </c>
      <c r="C3087" s="40" t="s">
        <v>107</v>
      </c>
      <c r="D3087" s="40" t="s">
        <v>108</v>
      </c>
      <c r="E3087" s="40" t="s">
        <v>10</v>
      </c>
      <c r="F3087" s="40">
        <v>0.7</v>
      </c>
      <c r="G3087" s="40">
        <v>3</v>
      </c>
      <c r="H3087" s="40">
        <v>37</v>
      </c>
      <c r="I3087" s="40">
        <v>0.69</v>
      </c>
      <c r="L3087" s="40" t="str">
        <f>IF(LEFT(C3087,1)="[",MID(C3087,2,SEARCH("]",C3087)-2),IF(LEFT(C3087,1)="""",MID(C3087,2,SEARCH("""",C3087,2)-2),C3087))</f>
        <v>onix 2014 1.4</v>
      </c>
      <c r="M3087">
        <f>WEEKNUM(A3087,2)</f>
        <v>36</v>
      </c>
    </row>
    <row r="3088" spans="1:13" x14ac:dyDescent="0.25">
      <c r="A3088" s="1">
        <v>41539</v>
      </c>
      <c r="B3088" s="40" t="s">
        <v>9</v>
      </c>
      <c r="C3088" s="40" t="s">
        <v>107</v>
      </c>
      <c r="D3088" s="40" t="s">
        <v>108</v>
      </c>
      <c r="E3088" s="40" t="s">
        <v>10</v>
      </c>
      <c r="F3088" s="40">
        <v>0.7</v>
      </c>
      <c r="G3088" s="40">
        <v>7</v>
      </c>
      <c r="H3088" s="40">
        <v>37</v>
      </c>
      <c r="I3088" s="40">
        <v>2.77</v>
      </c>
      <c r="L3088" s="40" t="str">
        <f>IF(LEFT(C3088,1)="[",MID(C3088,2,SEARCH("]",C3088)-2),IF(LEFT(C3088,1)="""",MID(C3088,2,SEARCH("""",C3088,2)-2),C3088))</f>
        <v>onix 2014 1.4</v>
      </c>
      <c r="M3088">
        <f>WEEKNUM(A3088,2)</f>
        <v>38</v>
      </c>
    </row>
    <row r="3089" spans="1:13" x14ac:dyDescent="0.25">
      <c r="A3089" s="1">
        <v>41518</v>
      </c>
      <c r="B3089" s="40" t="s">
        <v>9</v>
      </c>
      <c r="C3089" s="40" t="s">
        <v>107</v>
      </c>
      <c r="D3089" s="40" t="s">
        <v>108</v>
      </c>
      <c r="E3089" s="40" t="s">
        <v>10</v>
      </c>
      <c r="F3089" s="40">
        <v>0.7</v>
      </c>
      <c r="G3089" s="40">
        <v>5</v>
      </c>
      <c r="H3089" s="40">
        <v>37</v>
      </c>
      <c r="I3089" s="40">
        <v>1.77</v>
      </c>
      <c r="L3089" s="40" t="str">
        <f>IF(LEFT(C3089,1)="[",MID(C3089,2,SEARCH("]",C3089)-2),IF(LEFT(C3089,1)="""",MID(C3089,2,SEARCH("""",C3089,2)-2),C3089))</f>
        <v>onix 2014 1.4</v>
      </c>
      <c r="M3089">
        <f>WEEKNUM(A3089,2)</f>
        <v>35</v>
      </c>
    </row>
    <row r="3090" spans="1:13" x14ac:dyDescent="0.25">
      <c r="A3090" s="1">
        <v>41537</v>
      </c>
      <c r="B3090" s="40" t="s">
        <v>9</v>
      </c>
      <c r="C3090" s="40" t="s">
        <v>107</v>
      </c>
      <c r="D3090" s="40" t="s">
        <v>108</v>
      </c>
      <c r="E3090" s="40" t="s">
        <v>10</v>
      </c>
      <c r="F3090" s="40">
        <v>0.7</v>
      </c>
      <c r="G3090" s="40">
        <v>7</v>
      </c>
      <c r="H3090" s="40">
        <v>37</v>
      </c>
      <c r="I3090" s="40">
        <v>3.15</v>
      </c>
      <c r="L3090" s="40" t="str">
        <f>IF(LEFT(C3090,1)="[",MID(C3090,2,SEARCH("]",C3090)-2),IF(LEFT(C3090,1)="""",MID(C3090,2,SEARCH("""",C3090,2)-2),C3090))</f>
        <v>onix 2014 1.4</v>
      </c>
      <c r="M3090">
        <f>WEEKNUM(A3090,2)</f>
        <v>38</v>
      </c>
    </row>
    <row r="3091" spans="1:13" x14ac:dyDescent="0.25">
      <c r="A3091" s="1">
        <v>41516</v>
      </c>
      <c r="B3091" s="40" t="s">
        <v>9</v>
      </c>
      <c r="C3091" s="40" t="s">
        <v>107</v>
      </c>
      <c r="D3091" s="40" t="s">
        <v>108</v>
      </c>
      <c r="E3091" s="40" t="s">
        <v>10</v>
      </c>
      <c r="F3091" s="40">
        <v>0.7</v>
      </c>
      <c r="G3091" s="40">
        <v>4</v>
      </c>
      <c r="H3091" s="40">
        <v>36</v>
      </c>
      <c r="I3091" s="40">
        <v>1.63</v>
      </c>
      <c r="L3091" s="40" t="str">
        <f>IF(LEFT(C3091,1)="[",MID(C3091,2,SEARCH("]",C3091)-2),IF(LEFT(C3091,1)="""",MID(C3091,2,SEARCH("""",C3091,2)-2),C3091))</f>
        <v>onix 2014 1.4</v>
      </c>
      <c r="M3091">
        <f>WEEKNUM(A3091,2)</f>
        <v>35</v>
      </c>
    </row>
    <row r="3092" spans="1:13" x14ac:dyDescent="0.25">
      <c r="A3092" s="1">
        <v>41522</v>
      </c>
      <c r="B3092" s="40" t="s">
        <v>9</v>
      </c>
      <c r="C3092" s="40" t="s">
        <v>282</v>
      </c>
      <c r="D3092" s="40" t="s">
        <v>108</v>
      </c>
      <c r="E3092" s="40" t="s">
        <v>10</v>
      </c>
      <c r="F3092" s="40">
        <v>0.8</v>
      </c>
      <c r="G3092" s="40">
        <v>0</v>
      </c>
      <c r="H3092" s="40">
        <v>4</v>
      </c>
      <c r="I3092" s="40">
        <v>0</v>
      </c>
      <c r="L3092" s="40" t="str">
        <f>IF(LEFT(C3092,1)="[",MID(C3092,2,SEARCH("]",C3092)-2),IF(LEFT(C3092,1)="""",MID(C3092,2,SEARCH("""",C3092,2)-2),C3092))</f>
        <v>onix 2014 1.8</v>
      </c>
      <c r="M3092">
        <f>WEEKNUM(A3092,2)</f>
        <v>36</v>
      </c>
    </row>
    <row r="3093" spans="1:13" x14ac:dyDescent="0.25">
      <c r="A3093" s="1">
        <v>41517</v>
      </c>
      <c r="B3093" s="40" t="s">
        <v>9</v>
      </c>
      <c r="C3093" s="40" t="s">
        <v>282</v>
      </c>
      <c r="D3093" s="40" t="s">
        <v>108</v>
      </c>
      <c r="E3093" s="40" t="s">
        <v>10</v>
      </c>
      <c r="F3093" s="40">
        <v>0.8</v>
      </c>
      <c r="G3093" s="40">
        <v>0</v>
      </c>
      <c r="H3093" s="40">
        <v>3</v>
      </c>
      <c r="I3093" s="40">
        <v>0</v>
      </c>
      <c r="L3093" s="40" t="str">
        <f>IF(LEFT(C3093,1)="[",MID(C3093,2,SEARCH("]",C3093)-2),IF(LEFT(C3093,1)="""",MID(C3093,2,SEARCH("""",C3093,2)-2),C3093))</f>
        <v>onix 2014 1.8</v>
      </c>
      <c r="M3093">
        <f>WEEKNUM(A3093,2)</f>
        <v>35</v>
      </c>
    </row>
    <row r="3094" spans="1:13" x14ac:dyDescent="0.25">
      <c r="A3094" s="1">
        <v>41534</v>
      </c>
      <c r="B3094" s="40" t="s">
        <v>9</v>
      </c>
      <c r="C3094" s="40" t="s">
        <v>282</v>
      </c>
      <c r="D3094" s="40" t="s">
        <v>108</v>
      </c>
      <c r="E3094" s="40" t="s">
        <v>10</v>
      </c>
      <c r="F3094" s="40">
        <v>0.8</v>
      </c>
      <c r="G3094" s="40">
        <v>0</v>
      </c>
      <c r="H3094" s="40">
        <v>1</v>
      </c>
      <c r="I3094" s="40">
        <v>0</v>
      </c>
      <c r="L3094" s="40" t="str">
        <f>IF(LEFT(C3094,1)="[",MID(C3094,2,SEARCH("]",C3094)-2),IF(LEFT(C3094,1)="""",MID(C3094,2,SEARCH("""",C3094,2)-2),C3094))</f>
        <v>onix 2014 1.8</v>
      </c>
      <c r="M3094">
        <f>WEEKNUM(A3094,2)</f>
        <v>38</v>
      </c>
    </row>
    <row r="3095" spans="1:13" x14ac:dyDescent="0.25">
      <c r="A3095" s="1">
        <v>41532</v>
      </c>
      <c r="B3095" s="40" t="s">
        <v>9</v>
      </c>
      <c r="C3095" s="40" t="s">
        <v>282</v>
      </c>
      <c r="D3095" s="40" t="s">
        <v>108</v>
      </c>
      <c r="E3095" s="40" t="s">
        <v>10</v>
      </c>
      <c r="F3095" s="40">
        <v>0.8</v>
      </c>
      <c r="G3095" s="40">
        <v>0</v>
      </c>
      <c r="H3095" s="40">
        <v>2</v>
      </c>
      <c r="I3095" s="40">
        <v>0</v>
      </c>
      <c r="L3095" s="40" t="str">
        <f>IF(LEFT(C3095,1)="[",MID(C3095,2,SEARCH("]",C3095)-2),IF(LEFT(C3095,1)="""",MID(C3095,2,SEARCH("""",C3095,2)-2),C3095))</f>
        <v>onix 2014 1.8</v>
      </c>
      <c r="M3095">
        <f>WEEKNUM(A3095,2)</f>
        <v>37</v>
      </c>
    </row>
    <row r="3096" spans="1:13" x14ac:dyDescent="0.25">
      <c r="A3096" s="1">
        <v>41531</v>
      </c>
      <c r="B3096" s="40" t="s">
        <v>9</v>
      </c>
      <c r="C3096" s="40" t="s">
        <v>282</v>
      </c>
      <c r="D3096" s="40" t="s">
        <v>108</v>
      </c>
      <c r="E3096" s="40" t="s">
        <v>10</v>
      </c>
      <c r="F3096" s="40">
        <v>0.8</v>
      </c>
      <c r="G3096" s="40">
        <v>0</v>
      </c>
      <c r="H3096" s="40">
        <v>1</v>
      </c>
      <c r="I3096" s="40">
        <v>0</v>
      </c>
      <c r="L3096" s="40" t="str">
        <f>IF(LEFT(C3096,1)="[",MID(C3096,2,SEARCH("]",C3096)-2),IF(LEFT(C3096,1)="""",MID(C3096,2,SEARCH("""",C3096,2)-2),C3096))</f>
        <v>onix 2014 1.8</v>
      </c>
      <c r="M3096">
        <f>WEEKNUM(A3096,2)</f>
        <v>37</v>
      </c>
    </row>
    <row r="3097" spans="1:13" x14ac:dyDescent="0.25">
      <c r="A3097" s="1">
        <v>41541</v>
      </c>
      <c r="B3097" s="40" t="s">
        <v>9</v>
      </c>
      <c r="C3097" s="40" t="s">
        <v>282</v>
      </c>
      <c r="D3097" s="40" t="s">
        <v>108</v>
      </c>
      <c r="E3097" s="40" t="s">
        <v>10</v>
      </c>
      <c r="F3097" s="40">
        <v>0.8</v>
      </c>
      <c r="G3097" s="40">
        <v>0</v>
      </c>
      <c r="H3097" s="40">
        <v>0</v>
      </c>
      <c r="I3097" s="40">
        <v>0</v>
      </c>
      <c r="L3097" s="40" t="str">
        <f>IF(LEFT(C3097,1)="[",MID(C3097,2,SEARCH("]",C3097)-2),IF(LEFT(C3097,1)="""",MID(C3097,2,SEARCH("""",C3097,2)-2),C3097))</f>
        <v>onix 2014 1.8</v>
      </c>
      <c r="M3097">
        <f>WEEKNUM(A3097,2)</f>
        <v>39</v>
      </c>
    </row>
    <row r="3098" spans="1:13" x14ac:dyDescent="0.25">
      <c r="A3098" s="1">
        <v>41529</v>
      </c>
      <c r="B3098" s="40" t="s">
        <v>9</v>
      </c>
      <c r="C3098" s="40" t="s">
        <v>282</v>
      </c>
      <c r="D3098" s="40" t="s">
        <v>108</v>
      </c>
      <c r="E3098" s="40" t="s">
        <v>10</v>
      </c>
      <c r="F3098" s="40">
        <v>0.8</v>
      </c>
      <c r="G3098" s="40">
        <v>0</v>
      </c>
      <c r="H3098" s="40">
        <v>2</v>
      </c>
      <c r="I3098" s="40">
        <v>0</v>
      </c>
      <c r="L3098" s="40" t="str">
        <f>IF(LEFT(C3098,1)="[",MID(C3098,2,SEARCH("]",C3098)-2),IF(LEFT(C3098,1)="""",MID(C3098,2,SEARCH("""",C3098,2)-2),C3098))</f>
        <v>onix 2014 1.8</v>
      </c>
      <c r="M3098">
        <f>WEEKNUM(A3098,2)</f>
        <v>37</v>
      </c>
    </row>
    <row r="3099" spans="1:13" x14ac:dyDescent="0.25">
      <c r="A3099" s="1">
        <v>41545</v>
      </c>
      <c r="B3099" s="40" t="s">
        <v>9</v>
      </c>
      <c r="C3099" s="40" t="s">
        <v>282</v>
      </c>
      <c r="D3099" s="40" t="s">
        <v>108</v>
      </c>
      <c r="E3099" s="40" t="s">
        <v>10</v>
      </c>
      <c r="F3099" s="40">
        <v>0.8</v>
      </c>
      <c r="G3099" s="40">
        <v>0</v>
      </c>
      <c r="H3099" s="40">
        <v>1</v>
      </c>
      <c r="I3099" s="40">
        <v>0</v>
      </c>
      <c r="L3099" s="40" t="str">
        <f>IF(LEFT(C3099,1)="[",MID(C3099,2,SEARCH("]",C3099)-2),IF(LEFT(C3099,1)="""",MID(C3099,2,SEARCH("""",C3099,2)-2),C3099))</f>
        <v>onix 2014 1.8</v>
      </c>
      <c r="M3099">
        <f>WEEKNUM(A3099,2)</f>
        <v>39</v>
      </c>
    </row>
    <row r="3100" spans="1:13" x14ac:dyDescent="0.25">
      <c r="A3100" s="1">
        <v>41518</v>
      </c>
      <c r="B3100" s="40" t="s">
        <v>9</v>
      </c>
      <c r="C3100" s="40" t="s">
        <v>282</v>
      </c>
      <c r="D3100" s="40" t="s">
        <v>108</v>
      </c>
      <c r="E3100" s="40" t="s">
        <v>10</v>
      </c>
      <c r="F3100" s="40">
        <v>0.8</v>
      </c>
      <c r="G3100" s="40">
        <v>0</v>
      </c>
      <c r="H3100" s="40">
        <v>4</v>
      </c>
      <c r="I3100" s="40">
        <v>0</v>
      </c>
      <c r="L3100" s="40" t="str">
        <f>IF(LEFT(C3100,1)="[",MID(C3100,2,SEARCH("]",C3100)-2),IF(LEFT(C3100,1)="""",MID(C3100,2,SEARCH("""",C3100,2)-2),C3100))</f>
        <v>onix 2014 1.8</v>
      </c>
      <c r="M3100">
        <f>WEEKNUM(A3100,2)</f>
        <v>35</v>
      </c>
    </row>
    <row r="3101" spans="1:13" x14ac:dyDescent="0.25">
      <c r="A3101" s="1">
        <v>41515</v>
      </c>
      <c r="B3101" s="40" t="s">
        <v>9</v>
      </c>
      <c r="C3101" s="40" t="s">
        <v>282</v>
      </c>
      <c r="D3101" s="40" t="s">
        <v>108</v>
      </c>
      <c r="E3101" s="40" t="s">
        <v>10</v>
      </c>
      <c r="F3101" s="40">
        <v>0.8</v>
      </c>
      <c r="G3101" s="40">
        <v>1</v>
      </c>
      <c r="H3101" s="40">
        <v>3</v>
      </c>
      <c r="I3101" s="40">
        <v>0.28000000000000003</v>
      </c>
      <c r="L3101" s="40" t="str">
        <f>IF(LEFT(C3101,1)="[",MID(C3101,2,SEARCH("]",C3101)-2),IF(LEFT(C3101,1)="""",MID(C3101,2,SEARCH("""",C3101,2)-2),C3101))</f>
        <v>onix 2014 1.8</v>
      </c>
      <c r="M3101">
        <f>WEEKNUM(A3101,2)</f>
        <v>35</v>
      </c>
    </row>
    <row r="3102" spans="1:13" x14ac:dyDescent="0.25">
      <c r="A3102" s="1">
        <v>41521</v>
      </c>
      <c r="B3102" s="40" t="s">
        <v>9</v>
      </c>
      <c r="C3102" s="40" t="s">
        <v>282</v>
      </c>
      <c r="D3102" s="40" t="s">
        <v>108</v>
      </c>
      <c r="E3102" s="40" t="s">
        <v>10</v>
      </c>
      <c r="F3102" s="40">
        <v>0.8</v>
      </c>
      <c r="G3102" s="40">
        <v>0</v>
      </c>
      <c r="H3102" s="40">
        <v>1</v>
      </c>
      <c r="I3102" s="40">
        <v>0</v>
      </c>
      <c r="L3102" s="40" t="str">
        <f>IF(LEFT(C3102,1)="[",MID(C3102,2,SEARCH("]",C3102)-2),IF(LEFT(C3102,1)="""",MID(C3102,2,SEARCH("""",C3102,2)-2),C3102))</f>
        <v>onix 2014 1.8</v>
      </c>
      <c r="M3102">
        <f>WEEKNUM(A3102,2)</f>
        <v>36</v>
      </c>
    </row>
    <row r="3103" spans="1:13" x14ac:dyDescent="0.25">
      <c r="A3103" s="1">
        <v>41516</v>
      </c>
      <c r="B3103" s="40" t="s">
        <v>9</v>
      </c>
      <c r="C3103" s="40" t="s">
        <v>282</v>
      </c>
      <c r="D3103" s="40" t="s">
        <v>108</v>
      </c>
      <c r="E3103" s="40" t="s">
        <v>10</v>
      </c>
      <c r="F3103" s="40">
        <v>0.8</v>
      </c>
      <c r="G3103" s="40">
        <v>0</v>
      </c>
      <c r="H3103" s="40">
        <v>1</v>
      </c>
      <c r="I3103" s="40">
        <v>0</v>
      </c>
      <c r="L3103" s="40" t="str">
        <f>IF(LEFT(C3103,1)="[",MID(C3103,2,SEARCH("]",C3103)-2),IF(LEFT(C3103,1)="""",MID(C3103,2,SEARCH("""",C3103,2)-2),C3103))</f>
        <v>onix 2014 1.8</v>
      </c>
      <c r="M3103">
        <f>WEEKNUM(A3103,2)</f>
        <v>35</v>
      </c>
    </row>
    <row r="3104" spans="1:13" x14ac:dyDescent="0.25">
      <c r="A3104" s="1">
        <v>41520</v>
      </c>
      <c r="B3104" s="40" t="s">
        <v>9</v>
      </c>
      <c r="C3104" s="40" t="s">
        <v>282</v>
      </c>
      <c r="D3104" s="40" t="s">
        <v>108</v>
      </c>
      <c r="E3104" s="40" t="s">
        <v>10</v>
      </c>
      <c r="F3104" s="40">
        <v>0.8</v>
      </c>
      <c r="G3104" s="40">
        <v>0</v>
      </c>
      <c r="H3104" s="40">
        <v>1</v>
      </c>
      <c r="I3104" s="40">
        <v>0</v>
      </c>
      <c r="L3104" s="40" t="str">
        <f>IF(LEFT(C3104,1)="[",MID(C3104,2,SEARCH("]",C3104)-2),IF(LEFT(C3104,1)="""",MID(C3104,2,SEARCH("""",C3104,2)-2),C3104))</f>
        <v>onix 2014 1.8</v>
      </c>
      <c r="M3104">
        <f>WEEKNUM(A3104,2)</f>
        <v>36</v>
      </c>
    </row>
    <row r="3105" spans="1:13" x14ac:dyDescent="0.25">
      <c r="A3105" s="1">
        <v>41527</v>
      </c>
      <c r="B3105" s="40" t="s">
        <v>9</v>
      </c>
      <c r="C3105" s="40" t="s">
        <v>282</v>
      </c>
      <c r="D3105" s="40" t="s">
        <v>108</v>
      </c>
      <c r="E3105" s="40" t="s">
        <v>10</v>
      </c>
      <c r="F3105" s="40">
        <v>0.8</v>
      </c>
      <c r="G3105" s="40">
        <v>0</v>
      </c>
      <c r="H3105" s="40">
        <v>1</v>
      </c>
      <c r="I3105" s="40">
        <v>0</v>
      </c>
      <c r="L3105" s="40" t="str">
        <f>IF(LEFT(C3105,1)="[",MID(C3105,2,SEARCH("]",C3105)-2),IF(LEFT(C3105,1)="""",MID(C3105,2,SEARCH("""",C3105,2)-2),C3105))</f>
        <v>onix 2014 1.8</v>
      </c>
      <c r="M3105">
        <f>WEEKNUM(A3105,2)</f>
        <v>37</v>
      </c>
    </row>
    <row r="3106" spans="1:13" x14ac:dyDescent="0.25">
      <c r="A3106" s="1">
        <v>41526</v>
      </c>
      <c r="B3106" s="40" t="s">
        <v>9</v>
      </c>
      <c r="C3106" s="40" t="s">
        <v>282</v>
      </c>
      <c r="D3106" s="40" t="s">
        <v>108</v>
      </c>
      <c r="E3106" s="40" t="s">
        <v>10</v>
      </c>
      <c r="F3106" s="40">
        <v>0.8</v>
      </c>
      <c r="G3106" s="40">
        <v>0</v>
      </c>
      <c r="H3106" s="40">
        <v>1</v>
      </c>
      <c r="I3106" s="40">
        <v>0</v>
      </c>
      <c r="L3106" s="40" t="str">
        <f>IF(LEFT(C3106,1)="[",MID(C3106,2,SEARCH("]",C3106)-2),IF(LEFT(C3106,1)="""",MID(C3106,2,SEARCH("""",C3106,2)-2),C3106))</f>
        <v>onix 2014 1.8</v>
      </c>
      <c r="M3106">
        <f>WEEKNUM(A3106,2)</f>
        <v>37</v>
      </c>
    </row>
    <row r="3107" spans="1:13" x14ac:dyDescent="0.25">
      <c r="A3107" s="1">
        <v>41523</v>
      </c>
      <c r="B3107" s="40" t="s">
        <v>9</v>
      </c>
      <c r="C3107" s="40" t="s">
        <v>282</v>
      </c>
      <c r="D3107" s="40" t="s">
        <v>108</v>
      </c>
      <c r="E3107" s="40" t="s">
        <v>10</v>
      </c>
      <c r="F3107" s="40">
        <v>0.8</v>
      </c>
      <c r="G3107" s="40">
        <v>0</v>
      </c>
      <c r="H3107" s="40">
        <v>1</v>
      </c>
      <c r="I3107" s="40">
        <v>0</v>
      </c>
      <c r="L3107" s="40" t="str">
        <f>IF(LEFT(C3107,1)="[",MID(C3107,2,SEARCH("]",C3107)-2),IF(LEFT(C3107,1)="""",MID(C3107,2,SEARCH("""",C3107,2)-2),C3107))</f>
        <v>onix 2014 1.8</v>
      </c>
      <c r="M3107">
        <f>WEEKNUM(A3107,2)</f>
        <v>36</v>
      </c>
    </row>
    <row r="3108" spans="1:13" x14ac:dyDescent="0.25">
      <c r="A3108" s="1">
        <v>41540</v>
      </c>
      <c r="B3108" s="40" t="s">
        <v>9</v>
      </c>
      <c r="C3108" s="40" t="s">
        <v>282</v>
      </c>
      <c r="D3108" s="40" t="s">
        <v>108</v>
      </c>
      <c r="E3108" s="40" t="s">
        <v>10</v>
      </c>
      <c r="F3108" s="40">
        <v>0.8</v>
      </c>
      <c r="G3108" s="40">
        <v>0</v>
      </c>
      <c r="H3108" s="40">
        <v>0</v>
      </c>
      <c r="I3108" s="40">
        <v>0</v>
      </c>
      <c r="L3108" s="40" t="str">
        <f>IF(LEFT(C3108,1)="[",MID(C3108,2,SEARCH("]",C3108)-2),IF(LEFT(C3108,1)="""",MID(C3108,2,SEARCH("""",C3108,2)-2),C3108))</f>
        <v>onix 2014 1.8</v>
      </c>
      <c r="M3108">
        <f>WEEKNUM(A3108,2)</f>
        <v>39</v>
      </c>
    </row>
    <row r="3109" spans="1:13" x14ac:dyDescent="0.25">
      <c r="A3109" s="1">
        <v>41530</v>
      </c>
      <c r="B3109" s="40" t="s">
        <v>9</v>
      </c>
      <c r="C3109" s="40" t="s">
        <v>282</v>
      </c>
      <c r="D3109" s="40" t="s">
        <v>108</v>
      </c>
      <c r="E3109" s="40" t="s">
        <v>10</v>
      </c>
      <c r="F3109" s="40">
        <v>0.8</v>
      </c>
      <c r="G3109" s="40">
        <v>0</v>
      </c>
      <c r="H3109" s="40">
        <v>2</v>
      </c>
      <c r="I3109" s="40">
        <v>0</v>
      </c>
      <c r="L3109" s="40" t="str">
        <f>IF(LEFT(C3109,1)="[",MID(C3109,2,SEARCH("]",C3109)-2),IF(LEFT(C3109,1)="""",MID(C3109,2,SEARCH("""",C3109,2)-2),C3109))</f>
        <v>onix 2014 1.8</v>
      </c>
      <c r="M3109">
        <f>WEEKNUM(A3109,2)</f>
        <v>37</v>
      </c>
    </row>
    <row r="3110" spans="1:13" x14ac:dyDescent="0.25">
      <c r="A3110" s="1">
        <v>41528</v>
      </c>
      <c r="B3110" s="40" t="s">
        <v>9</v>
      </c>
      <c r="C3110" s="40" t="s">
        <v>282</v>
      </c>
      <c r="D3110" s="40" t="s">
        <v>108</v>
      </c>
      <c r="E3110" s="40" t="s">
        <v>10</v>
      </c>
      <c r="F3110" s="40">
        <v>0.8</v>
      </c>
      <c r="G3110" s="40">
        <v>1</v>
      </c>
      <c r="H3110" s="40">
        <v>2</v>
      </c>
      <c r="I3110" s="40">
        <v>0.14000000000000001</v>
      </c>
      <c r="L3110" s="40" t="str">
        <f>IF(LEFT(C3110,1)="[",MID(C3110,2,SEARCH("]",C3110)-2),IF(LEFT(C3110,1)="""",MID(C3110,2,SEARCH("""",C3110,2)-2),C3110))</f>
        <v>onix 2014 1.8</v>
      </c>
      <c r="M3110">
        <f>WEEKNUM(A3110,2)</f>
        <v>37</v>
      </c>
    </row>
    <row r="3111" spans="1:13" x14ac:dyDescent="0.25">
      <c r="A3111" s="1">
        <v>41542</v>
      </c>
      <c r="B3111" s="40" t="s">
        <v>9</v>
      </c>
      <c r="C3111" s="40" t="s">
        <v>282</v>
      </c>
      <c r="D3111" s="40" t="s">
        <v>108</v>
      </c>
      <c r="E3111" s="40" t="s">
        <v>10</v>
      </c>
      <c r="F3111" s="40">
        <v>0.8</v>
      </c>
      <c r="G3111" s="40">
        <v>0</v>
      </c>
      <c r="H3111" s="40">
        <v>0</v>
      </c>
      <c r="I3111" s="40">
        <v>0</v>
      </c>
      <c r="L3111" s="40" t="str">
        <f>IF(LEFT(C3111,1)="[",MID(C3111,2,SEARCH("]",C3111)-2),IF(LEFT(C3111,1)="""",MID(C3111,2,SEARCH("""",C3111,2)-2),C3111))</f>
        <v>onix 2014 1.8</v>
      </c>
      <c r="M3111">
        <f>WEEKNUM(A3111,2)</f>
        <v>39</v>
      </c>
    </row>
    <row r="3112" spans="1:13" x14ac:dyDescent="0.25">
      <c r="A3112" s="1">
        <v>41519</v>
      </c>
      <c r="B3112" s="40" t="s">
        <v>9</v>
      </c>
      <c r="C3112" s="40" t="s">
        <v>282</v>
      </c>
      <c r="D3112" s="40" t="s">
        <v>108</v>
      </c>
      <c r="E3112" s="40" t="s">
        <v>10</v>
      </c>
      <c r="F3112" s="40">
        <v>0.8</v>
      </c>
      <c r="G3112" s="40">
        <v>1</v>
      </c>
      <c r="H3112" s="40">
        <v>2</v>
      </c>
      <c r="I3112" s="40">
        <v>0.1</v>
      </c>
      <c r="L3112" s="40" t="str">
        <f>IF(LEFT(C3112,1)="[",MID(C3112,2,SEARCH("]",C3112)-2),IF(LEFT(C3112,1)="""",MID(C3112,2,SEARCH("""",C3112,2)-2),C3112))</f>
        <v>onix 2014 1.8</v>
      </c>
      <c r="M3112">
        <f>WEEKNUM(A3112,2)</f>
        <v>36</v>
      </c>
    </row>
    <row r="3113" spans="1:13" x14ac:dyDescent="0.25">
      <c r="A3113" s="1">
        <v>41535</v>
      </c>
      <c r="B3113" s="40" t="s">
        <v>9</v>
      </c>
      <c r="C3113" s="40" t="s">
        <v>282</v>
      </c>
      <c r="D3113" s="40" t="s">
        <v>108</v>
      </c>
      <c r="E3113" s="40" t="s">
        <v>10</v>
      </c>
      <c r="F3113" s="40">
        <v>0.8</v>
      </c>
      <c r="G3113" s="40">
        <v>1</v>
      </c>
      <c r="H3113" s="40">
        <v>2</v>
      </c>
      <c r="I3113" s="40">
        <v>0.13</v>
      </c>
      <c r="L3113" s="40" t="str">
        <f>IF(LEFT(C3113,1)="[",MID(C3113,2,SEARCH("]",C3113)-2),IF(LEFT(C3113,1)="""",MID(C3113,2,SEARCH("""",C3113,2)-2),C3113))</f>
        <v>onix 2014 1.8</v>
      </c>
      <c r="M3113">
        <f>WEEKNUM(A3113,2)</f>
        <v>38</v>
      </c>
    </row>
    <row r="3114" spans="1:13" x14ac:dyDescent="0.25">
      <c r="A3114" s="1">
        <v>41514</v>
      </c>
      <c r="B3114" s="40" t="s">
        <v>9</v>
      </c>
      <c r="C3114" s="40" t="s">
        <v>282</v>
      </c>
      <c r="D3114" s="40" t="s">
        <v>108</v>
      </c>
      <c r="E3114" s="40" t="s">
        <v>10</v>
      </c>
      <c r="F3114" s="40">
        <v>0.8</v>
      </c>
      <c r="G3114" s="40">
        <v>0</v>
      </c>
      <c r="H3114" s="40">
        <v>1</v>
      </c>
      <c r="I3114" s="40">
        <v>0</v>
      </c>
      <c r="L3114" s="40" t="str">
        <f>IF(LEFT(C3114,1)="[",MID(C3114,2,SEARCH("]",C3114)-2),IF(LEFT(C3114,1)="""",MID(C3114,2,SEARCH("""",C3114,2)-2),C3114))</f>
        <v>onix 2014 1.8</v>
      </c>
      <c r="M3114">
        <f>WEEKNUM(A3114,2)</f>
        <v>35</v>
      </c>
    </row>
    <row r="3115" spans="1:13" x14ac:dyDescent="0.25">
      <c r="A3115" s="1">
        <v>41524</v>
      </c>
      <c r="B3115" s="40" t="s">
        <v>9</v>
      </c>
      <c r="C3115" s="40" t="s">
        <v>215</v>
      </c>
      <c r="D3115" s="40" t="s">
        <v>96</v>
      </c>
      <c r="E3115" s="40" t="s">
        <v>10</v>
      </c>
      <c r="F3115" s="40">
        <v>0.8</v>
      </c>
      <c r="G3115" s="40">
        <v>3</v>
      </c>
      <c r="H3115" s="40">
        <v>31</v>
      </c>
      <c r="I3115" s="40">
        <v>0.57999999999999996</v>
      </c>
      <c r="L3115" s="40" t="str">
        <f>IF(LEFT(C3115,1)="[",MID(C3115,2,SEARCH("]",C3115)-2),IF(LEFT(C3115,1)="""",MID(C3115,2,SEARCH("""",C3115,2)-2),C3115))</f>
        <v>onix 2014 automático</v>
      </c>
      <c r="M3115">
        <f>WEEKNUM(A3115,2)</f>
        <v>36</v>
      </c>
    </row>
    <row r="3116" spans="1:13" x14ac:dyDescent="0.25">
      <c r="A3116" s="1">
        <v>41539</v>
      </c>
      <c r="B3116" s="40" t="s">
        <v>9</v>
      </c>
      <c r="C3116" s="40" t="s">
        <v>215</v>
      </c>
      <c r="D3116" s="40" t="s">
        <v>96</v>
      </c>
      <c r="E3116" s="40" t="s">
        <v>10</v>
      </c>
      <c r="F3116" s="40">
        <v>0.8</v>
      </c>
      <c r="G3116" s="40">
        <v>1</v>
      </c>
      <c r="H3116" s="40">
        <v>5</v>
      </c>
      <c r="I3116" s="40">
        <v>0.11</v>
      </c>
      <c r="L3116" s="40" t="str">
        <f>IF(LEFT(C3116,1)="[",MID(C3116,2,SEARCH("]",C3116)-2),IF(LEFT(C3116,1)="""",MID(C3116,2,SEARCH("""",C3116,2)-2),C3116))</f>
        <v>onix 2014 automático</v>
      </c>
      <c r="M3116">
        <f>WEEKNUM(A3116,2)</f>
        <v>38</v>
      </c>
    </row>
    <row r="3117" spans="1:13" x14ac:dyDescent="0.25">
      <c r="A3117" s="1">
        <v>41544</v>
      </c>
      <c r="B3117" s="40" t="s">
        <v>9</v>
      </c>
      <c r="C3117" s="40" t="s">
        <v>215</v>
      </c>
      <c r="D3117" s="40" t="s">
        <v>96</v>
      </c>
      <c r="E3117" s="40" t="s">
        <v>10</v>
      </c>
      <c r="F3117" s="40">
        <v>0.8</v>
      </c>
      <c r="G3117" s="40">
        <v>1</v>
      </c>
      <c r="H3117" s="40">
        <v>11</v>
      </c>
      <c r="I3117" s="40">
        <v>0.46</v>
      </c>
      <c r="L3117" s="40" t="str">
        <f>IF(LEFT(C3117,1)="[",MID(C3117,2,SEARCH("]",C3117)-2),IF(LEFT(C3117,1)="""",MID(C3117,2,SEARCH("""",C3117,2)-2),C3117))</f>
        <v>onix 2014 automático</v>
      </c>
      <c r="M3117">
        <f>WEEKNUM(A3117,2)</f>
        <v>39</v>
      </c>
    </row>
    <row r="3118" spans="1:13" x14ac:dyDescent="0.25">
      <c r="A3118" s="1">
        <v>41533</v>
      </c>
      <c r="B3118" s="40" t="s">
        <v>9</v>
      </c>
      <c r="C3118" s="40" t="s">
        <v>215</v>
      </c>
      <c r="D3118" s="40" t="s">
        <v>96</v>
      </c>
      <c r="E3118" s="40" t="s">
        <v>10</v>
      </c>
      <c r="F3118" s="40">
        <v>0.8</v>
      </c>
      <c r="G3118" s="40">
        <v>9</v>
      </c>
      <c r="H3118" s="40">
        <v>52</v>
      </c>
      <c r="I3118" s="40">
        <v>2.91</v>
      </c>
      <c r="L3118" s="40" t="str">
        <f>IF(LEFT(C3118,1)="[",MID(C3118,2,SEARCH("]",C3118)-2),IF(LEFT(C3118,1)="""",MID(C3118,2,SEARCH("""",C3118,2)-2),C3118))</f>
        <v>onix 2014 automático</v>
      </c>
      <c r="M3118">
        <f>WEEKNUM(A3118,2)</f>
        <v>38</v>
      </c>
    </row>
    <row r="3119" spans="1:13" x14ac:dyDescent="0.25">
      <c r="A3119" s="1">
        <v>41523</v>
      </c>
      <c r="B3119" s="40" t="s">
        <v>9</v>
      </c>
      <c r="C3119" s="40" t="s">
        <v>215</v>
      </c>
      <c r="D3119" s="40" t="s">
        <v>96</v>
      </c>
      <c r="E3119" s="40" t="s">
        <v>10</v>
      </c>
      <c r="F3119" s="40">
        <v>0.8</v>
      </c>
      <c r="G3119" s="40">
        <v>3</v>
      </c>
      <c r="H3119" s="40">
        <v>63</v>
      </c>
      <c r="I3119" s="40">
        <v>1.2</v>
      </c>
      <c r="L3119" s="40" t="str">
        <f>IF(LEFT(C3119,1)="[",MID(C3119,2,SEARCH("]",C3119)-2),IF(LEFT(C3119,1)="""",MID(C3119,2,SEARCH("""",C3119,2)-2),C3119))</f>
        <v>onix 2014 automático</v>
      </c>
      <c r="M3119">
        <f>WEEKNUM(A3119,2)</f>
        <v>36</v>
      </c>
    </row>
    <row r="3120" spans="1:13" x14ac:dyDescent="0.25">
      <c r="A3120" s="1">
        <v>41517</v>
      </c>
      <c r="B3120" s="40" t="s">
        <v>9</v>
      </c>
      <c r="C3120" s="40" t="s">
        <v>215</v>
      </c>
      <c r="D3120" s="40" t="s">
        <v>96</v>
      </c>
      <c r="E3120" s="40" t="s">
        <v>10</v>
      </c>
      <c r="F3120" s="40">
        <v>0.8</v>
      </c>
      <c r="G3120" s="40">
        <v>6</v>
      </c>
      <c r="H3120" s="40">
        <v>35</v>
      </c>
      <c r="I3120" s="40">
        <v>2.77</v>
      </c>
      <c r="L3120" s="40" t="str">
        <f>IF(LEFT(C3120,1)="[",MID(C3120,2,SEARCH("]",C3120)-2),IF(LEFT(C3120,1)="""",MID(C3120,2,SEARCH("""",C3120,2)-2),C3120))</f>
        <v>onix 2014 automático</v>
      </c>
      <c r="M3120">
        <f>WEEKNUM(A3120,2)</f>
        <v>35</v>
      </c>
    </row>
    <row r="3121" spans="1:13" x14ac:dyDescent="0.25">
      <c r="A3121" s="1">
        <v>41529</v>
      </c>
      <c r="B3121" s="40" t="s">
        <v>9</v>
      </c>
      <c r="C3121" s="40" t="s">
        <v>215</v>
      </c>
      <c r="D3121" s="40" t="s">
        <v>96</v>
      </c>
      <c r="E3121" s="40" t="s">
        <v>10</v>
      </c>
      <c r="F3121" s="40">
        <v>0.8</v>
      </c>
      <c r="G3121" s="40">
        <v>4</v>
      </c>
      <c r="H3121" s="40">
        <v>30</v>
      </c>
      <c r="I3121" s="40">
        <v>1.1100000000000001</v>
      </c>
      <c r="L3121" s="40" t="str">
        <f>IF(LEFT(C3121,1)="[",MID(C3121,2,SEARCH("]",C3121)-2),IF(LEFT(C3121,1)="""",MID(C3121,2,SEARCH("""",C3121,2)-2),C3121))</f>
        <v>onix 2014 automático</v>
      </c>
      <c r="M3121">
        <f>WEEKNUM(A3121,2)</f>
        <v>37</v>
      </c>
    </row>
    <row r="3122" spans="1:13" x14ac:dyDescent="0.25">
      <c r="A3122" s="1">
        <v>41531</v>
      </c>
      <c r="B3122" s="40" t="s">
        <v>9</v>
      </c>
      <c r="C3122" s="40" t="s">
        <v>215</v>
      </c>
      <c r="D3122" s="40" t="s">
        <v>96</v>
      </c>
      <c r="E3122" s="40" t="s">
        <v>10</v>
      </c>
      <c r="F3122" s="40">
        <v>0.8</v>
      </c>
      <c r="G3122" s="40">
        <v>4</v>
      </c>
      <c r="H3122" s="40">
        <v>27</v>
      </c>
      <c r="I3122" s="40">
        <v>1.93</v>
      </c>
      <c r="L3122" s="40" t="str">
        <f>IF(LEFT(C3122,1)="[",MID(C3122,2,SEARCH("]",C3122)-2),IF(LEFT(C3122,1)="""",MID(C3122,2,SEARCH("""",C3122,2)-2),C3122))</f>
        <v>onix 2014 automático</v>
      </c>
      <c r="M3122">
        <f>WEEKNUM(A3122,2)</f>
        <v>37</v>
      </c>
    </row>
    <row r="3123" spans="1:13" x14ac:dyDescent="0.25">
      <c r="A3123" s="1">
        <v>41542</v>
      </c>
      <c r="B3123" s="40" t="s">
        <v>9</v>
      </c>
      <c r="C3123" s="40" t="s">
        <v>215</v>
      </c>
      <c r="D3123" s="40" t="s">
        <v>96</v>
      </c>
      <c r="E3123" s="40" t="s">
        <v>10</v>
      </c>
      <c r="F3123" s="40">
        <v>0.8</v>
      </c>
      <c r="G3123" s="40">
        <v>1</v>
      </c>
      <c r="H3123" s="40">
        <v>8</v>
      </c>
      <c r="I3123" s="40">
        <v>0.57999999999999996</v>
      </c>
      <c r="L3123" s="40" t="str">
        <f>IF(LEFT(C3123,1)="[",MID(C3123,2,SEARCH("]",C3123)-2),IF(LEFT(C3123,1)="""",MID(C3123,2,SEARCH("""",C3123,2)-2),C3123))</f>
        <v>onix 2014 automático</v>
      </c>
      <c r="M3123">
        <f>WEEKNUM(A3123,2)</f>
        <v>39</v>
      </c>
    </row>
    <row r="3124" spans="1:13" x14ac:dyDescent="0.25">
      <c r="A3124" s="1">
        <v>41537</v>
      </c>
      <c r="B3124" s="40" t="s">
        <v>9</v>
      </c>
      <c r="C3124" s="40" t="s">
        <v>215</v>
      </c>
      <c r="D3124" s="40" t="s">
        <v>96</v>
      </c>
      <c r="E3124" s="40" t="s">
        <v>10</v>
      </c>
      <c r="F3124" s="40">
        <v>0.8</v>
      </c>
      <c r="G3124" s="40">
        <v>4</v>
      </c>
      <c r="H3124" s="40">
        <v>17</v>
      </c>
      <c r="I3124" s="40">
        <v>1.84</v>
      </c>
      <c r="L3124" s="40" t="str">
        <f>IF(LEFT(C3124,1)="[",MID(C3124,2,SEARCH("]",C3124)-2),IF(LEFT(C3124,1)="""",MID(C3124,2,SEARCH("""",C3124,2)-2),C3124))</f>
        <v>onix 2014 automático</v>
      </c>
      <c r="M3124">
        <f>WEEKNUM(A3124,2)</f>
        <v>38</v>
      </c>
    </row>
    <row r="3125" spans="1:13" x14ac:dyDescent="0.25">
      <c r="A3125" s="1">
        <v>41519</v>
      </c>
      <c r="B3125" s="40" t="s">
        <v>9</v>
      </c>
      <c r="C3125" s="40" t="s">
        <v>215</v>
      </c>
      <c r="D3125" s="40" t="s">
        <v>96</v>
      </c>
      <c r="E3125" s="40" t="s">
        <v>10</v>
      </c>
      <c r="F3125" s="40">
        <v>0.8</v>
      </c>
      <c r="G3125" s="40">
        <v>4</v>
      </c>
      <c r="H3125" s="40">
        <v>35</v>
      </c>
      <c r="I3125" s="40">
        <v>1.08</v>
      </c>
      <c r="L3125" s="40" t="str">
        <f>IF(LEFT(C3125,1)="[",MID(C3125,2,SEARCH("]",C3125)-2),IF(LEFT(C3125,1)="""",MID(C3125,2,SEARCH("""",C3125,2)-2),C3125))</f>
        <v>onix 2014 automático</v>
      </c>
      <c r="M3125">
        <f>WEEKNUM(A3125,2)</f>
        <v>36</v>
      </c>
    </row>
    <row r="3126" spans="1:13" x14ac:dyDescent="0.25">
      <c r="A3126" s="1">
        <v>41520</v>
      </c>
      <c r="B3126" s="40" t="s">
        <v>9</v>
      </c>
      <c r="C3126" s="40" t="s">
        <v>215</v>
      </c>
      <c r="D3126" s="40" t="s">
        <v>96</v>
      </c>
      <c r="E3126" s="40" t="s">
        <v>10</v>
      </c>
      <c r="F3126" s="40">
        <v>0.8</v>
      </c>
      <c r="G3126" s="40">
        <v>7</v>
      </c>
      <c r="H3126" s="40">
        <v>35</v>
      </c>
      <c r="I3126" s="40">
        <v>1.85</v>
      </c>
      <c r="L3126" s="40" t="str">
        <f>IF(LEFT(C3126,1)="[",MID(C3126,2,SEARCH("]",C3126)-2),IF(LEFT(C3126,1)="""",MID(C3126,2,SEARCH("""",C3126,2)-2),C3126))</f>
        <v>onix 2014 automático</v>
      </c>
      <c r="M3126">
        <f>WEEKNUM(A3126,2)</f>
        <v>36</v>
      </c>
    </row>
    <row r="3127" spans="1:13" x14ac:dyDescent="0.25">
      <c r="A3127" s="1">
        <v>41541</v>
      </c>
      <c r="B3127" s="40" t="s">
        <v>9</v>
      </c>
      <c r="C3127" s="40" t="s">
        <v>215</v>
      </c>
      <c r="D3127" s="40" t="s">
        <v>96</v>
      </c>
      <c r="E3127" s="40" t="s">
        <v>10</v>
      </c>
      <c r="F3127" s="40">
        <v>0.8</v>
      </c>
      <c r="G3127" s="40">
        <v>0</v>
      </c>
      <c r="H3127" s="40">
        <v>5</v>
      </c>
      <c r="I3127" s="40">
        <v>0</v>
      </c>
      <c r="L3127" s="40" t="str">
        <f>IF(LEFT(C3127,1)="[",MID(C3127,2,SEARCH("]",C3127)-2),IF(LEFT(C3127,1)="""",MID(C3127,2,SEARCH("""",C3127,2)-2),C3127))</f>
        <v>onix 2014 automático</v>
      </c>
      <c r="M3127">
        <f>WEEKNUM(A3127,2)</f>
        <v>39</v>
      </c>
    </row>
    <row r="3128" spans="1:13" x14ac:dyDescent="0.25">
      <c r="A3128" s="1">
        <v>41525</v>
      </c>
      <c r="B3128" s="40" t="s">
        <v>9</v>
      </c>
      <c r="C3128" s="40" t="s">
        <v>215</v>
      </c>
      <c r="D3128" s="40" t="s">
        <v>96</v>
      </c>
      <c r="E3128" s="40" t="s">
        <v>10</v>
      </c>
      <c r="F3128" s="40">
        <v>0.8</v>
      </c>
      <c r="G3128" s="40">
        <v>11</v>
      </c>
      <c r="H3128" s="40">
        <v>52</v>
      </c>
      <c r="I3128" s="40">
        <v>2.8</v>
      </c>
      <c r="L3128" s="40" t="str">
        <f>IF(LEFT(C3128,1)="[",MID(C3128,2,SEARCH("]",C3128)-2),IF(LEFT(C3128,1)="""",MID(C3128,2,SEARCH("""",C3128,2)-2),C3128))</f>
        <v>onix 2014 automático</v>
      </c>
      <c r="M3128">
        <f>WEEKNUM(A3128,2)</f>
        <v>36</v>
      </c>
    </row>
    <row r="3129" spans="1:13" x14ac:dyDescent="0.25">
      <c r="A3129" s="1">
        <v>41521</v>
      </c>
      <c r="B3129" s="40" t="s">
        <v>9</v>
      </c>
      <c r="C3129" s="40" t="s">
        <v>215</v>
      </c>
      <c r="D3129" s="40" t="s">
        <v>96</v>
      </c>
      <c r="E3129" s="40" t="s">
        <v>10</v>
      </c>
      <c r="F3129" s="40">
        <v>0.8</v>
      </c>
      <c r="G3129" s="40">
        <v>4</v>
      </c>
      <c r="H3129" s="40">
        <v>47</v>
      </c>
      <c r="I3129" s="40">
        <v>1.5</v>
      </c>
      <c r="L3129" s="40" t="str">
        <f>IF(LEFT(C3129,1)="[",MID(C3129,2,SEARCH("]",C3129)-2),IF(LEFT(C3129,1)="""",MID(C3129,2,SEARCH("""",C3129,2)-2),C3129))</f>
        <v>onix 2014 automático</v>
      </c>
      <c r="M3129">
        <f>WEEKNUM(A3129,2)</f>
        <v>36</v>
      </c>
    </row>
    <row r="3130" spans="1:13" x14ac:dyDescent="0.25">
      <c r="A3130" s="1">
        <v>41516</v>
      </c>
      <c r="B3130" s="40" t="s">
        <v>9</v>
      </c>
      <c r="C3130" s="40" t="s">
        <v>215</v>
      </c>
      <c r="D3130" s="40" t="s">
        <v>96</v>
      </c>
      <c r="E3130" s="40" t="s">
        <v>10</v>
      </c>
      <c r="F3130" s="40">
        <v>0.8</v>
      </c>
      <c r="G3130" s="40">
        <v>2</v>
      </c>
      <c r="H3130" s="40">
        <v>28</v>
      </c>
      <c r="I3130" s="40">
        <v>0.63</v>
      </c>
      <c r="L3130" s="40" t="str">
        <f>IF(LEFT(C3130,1)="[",MID(C3130,2,SEARCH("]",C3130)-2),IF(LEFT(C3130,1)="""",MID(C3130,2,SEARCH("""",C3130,2)-2),C3130))</f>
        <v>onix 2014 automático</v>
      </c>
      <c r="M3130">
        <f>WEEKNUM(A3130,2)</f>
        <v>35</v>
      </c>
    </row>
    <row r="3131" spans="1:13" x14ac:dyDescent="0.25">
      <c r="A3131" s="1">
        <v>41538</v>
      </c>
      <c r="B3131" s="40" t="s">
        <v>9</v>
      </c>
      <c r="C3131" s="40" t="s">
        <v>215</v>
      </c>
      <c r="D3131" s="40" t="s">
        <v>96</v>
      </c>
      <c r="E3131" s="40" t="s">
        <v>10</v>
      </c>
      <c r="F3131" s="40">
        <v>0.8</v>
      </c>
      <c r="G3131" s="40">
        <v>2</v>
      </c>
      <c r="H3131" s="40">
        <v>10</v>
      </c>
      <c r="I3131" s="40">
        <v>0.4</v>
      </c>
      <c r="L3131" s="40" t="str">
        <f>IF(LEFT(C3131,1)="[",MID(C3131,2,SEARCH("]",C3131)-2),IF(LEFT(C3131,1)="""",MID(C3131,2,SEARCH("""",C3131,2)-2),C3131))</f>
        <v>onix 2014 automático</v>
      </c>
      <c r="M3131">
        <f>WEEKNUM(A3131,2)</f>
        <v>38</v>
      </c>
    </row>
    <row r="3132" spans="1:13" x14ac:dyDescent="0.25">
      <c r="A3132" s="1">
        <v>41540</v>
      </c>
      <c r="B3132" s="40" t="s">
        <v>9</v>
      </c>
      <c r="C3132" s="40" t="s">
        <v>215</v>
      </c>
      <c r="D3132" s="40" t="s">
        <v>96</v>
      </c>
      <c r="E3132" s="40" t="s">
        <v>10</v>
      </c>
      <c r="F3132" s="40">
        <v>0.8</v>
      </c>
      <c r="G3132" s="40">
        <v>2</v>
      </c>
      <c r="H3132" s="40">
        <v>16</v>
      </c>
      <c r="I3132" s="40">
        <v>0.96</v>
      </c>
      <c r="L3132" s="40" t="str">
        <f>IF(LEFT(C3132,1)="[",MID(C3132,2,SEARCH("]",C3132)-2),IF(LEFT(C3132,1)="""",MID(C3132,2,SEARCH("""",C3132,2)-2),C3132))</f>
        <v>onix 2014 automático</v>
      </c>
      <c r="M3132">
        <f>WEEKNUM(A3132,2)</f>
        <v>39</v>
      </c>
    </row>
    <row r="3133" spans="1:13" x14ac:dyDescent="0.25">
      <c r="A3133" s="1">
        <v>41545</v>
      </c>
      <c r="B3133" s="40" t="s">
        <v>9</v>
      </c>
      <c r="C3133" s="40" t="s">
        <v>215</v>
      </c>
      <c r="D3133" s="40" t="s">
        <v>96</v>
      </c>
      <c r="E3133" s="40" t="s">
        <v>10</v>
      </c>
      <c r="F3133" s="40">
        <v>0.8</v>
      </c>
      <c r="G3133" s="40">
        <v>0</v>
      </c>
      <c r="H3133" s="40">
        <v>9</v>
      </c>
      <c r="I3133" s="40">
        <v>0</v>
      </c>
      <c r="L3133" s="40" t="str">
        <f>IF(LEFT(C3133,1)="[",MID(C3133,2,SEARCH("]",C3133)-2),IF(LEFT(C3133,1)="""",MID(C3133,2,SEARCH("""",C3133,2)-2),C3133))</f>
        <v>onix 2014 automático</v>
      </c>
      <c r="M3133">
        <f>WEEKNUM(A3133,2)</f>
        <v>39</v>
      </c>
    </row>
    <row r="3134" spans="1:13" x14ac:dyDescent="0.25">
      <c r="A3134" s="1">
        <v>41526</v>
      </c>
      <c r="B3134" s="40" t="s">
        <v>9</v>
      </c>
      <c r="C3134" s="40" t="s">
        <v>215</v>
      </c>
      <c r="D3134" s="40" t="s">
        <v>96</v>
      </c>
      <c r="E3134" s="40" t="s">
        <v>10</v>
      </c>
      <c r="F3134" s="40">
        <v>0.8</v>
      </c>
      <c r="G3134" s="40">
        <v>9</v>
      </c>
      <c r="H3134" s="40">
        <v>43</v>
      </c>
      <c r="I3134" s="40">
        <v>3.48</v>
      </c>
      <c r="L3134" s="40" t="str">
        <f>IF(LEFT(C3134,1)="[",MID(C3134,2,SEARCH("]",C3134)-2),IF(LEFT(C3134,1)="""",MID(C3134,2,SEARCH("""",C3134,2)-2),C3134))</f>
        <v>onix 2014 automático</v>
      </c>
      <c r="M3134">
        <f>WEEKNUM(A3134,2)</f>
        <v>37</v>
      </c>
    </row>
    <row r="3135" spans="1:13" x14ac:dyDescent="0.25">
      <c r="A3135" s="1">
        <v>41518</v>
      </c>
      <c r="B3135" s="40" t="s">
        <v>9</v>
      </c>
      <c r="C3135" s="40" t="s">
        <v>215</v>
      </c>
      <c r="D3135" s="40" t="s">
        <v>96</v>
      </c>
      <c r="E3135" s="40" t="s">
        <v>10</v>
      </c>
      <c r="F3135" s="40">
        <v>0.8</v>
      </c>
      <c r="G3135" s="40">
        <v>3</v>
      </c>
      <c r="H3135" s="40">
        <v>32</v>
      </c>
      <c r="I3135" s="40">
        <v>1.53</v>
      </c>
      <c r="L3135" s="40" t="str">
        <f>IF(LEFT(C3135,1)="[",MID(C3135,2,SEARCH("]",C3135)-2),IF(LEFT(C3135,1)="""",MID(C3135,2,SEARCH("""",C3135,2)-2),C3135))</f>
        <v>onix 2014 automático</v>
      </c>
      <c r="M3135">
        <f>WEEKNUM(A3135,2)</f>
        <v>35</v>
      </c>
    </row>
    <row r="3136" spans="1:13" x14ac:dyDescent="0.25">
      <c r="A3136" s="1">
        <v>41534</v>
      </c>
      <c r="B3136" s="40" t="s">
        <v>9</v>
      </c>
      <c r="C3136" s="40" t="s">
        <v>215</v>
      </c>
      <c r="D3136" s="40" t="s">
        <v>96</v>
      </c>
      <c r="E3136" s="40" t="s">
        <v>10</v>
      </c>
      <c r="F3136" s="40">
        <v>0.8</v>
      </c>
      <c r="G3136" s="40">
        <v>0</v>
      </c>
      <c r="H3136" s="40">
        <v>10</v>
      </c>
      <c r="I3136" s="40">
        <v>0</v>
      </c>
      <c r="L3136" s="40" t="str">
        <f>IF(LEFT(C3136,1)="[",MID(C3136,2,SEARCH("]",C3136)-2),IF(LEFT(C3136,1)="""",MID(C3136,2,SEARCH("""",C3136,2)-2),C3136))</f>
        <v>onix 2014 automático</v>
      </c>
      <c r="M3136">
        <f>WEEKNUM(A3136,2)</f>
        <v>38</v>
      </c>
    </row>
    <row r="3137" spans="1:13" x14ac:dyDescent="0.25">
      <c r="A3137" s="1">
        <v>41546</v>
      </c>
      <c r="B3137" s="40" t="s">
        <v>9</v>
      </c>
      <c r="C3137" s="40" t="s">
        <v>215</v>
      </c>
      <c r="D3137" s="40" t="s">
        <v>96</v>
      </c>
      <c r="E3137" s="40" t="s">
        <v>10</v>
      </c>
      <c r="F3137" s="40">
        <v>0.8</v>
      </c>
      <c r="G3137" s="40">
        <v>3</v>
      </c>
      <c r="H3137" s="40">
        <v>11</v>
      </c>
      <c r="I3137" s="40">
        <v>0.73</v>
      </c>
      <c r="L3137" s="40" t="str">
        <f>IF(LEFT(C3137,1)="[",MID(C3137,2,SEARCH("]",C3137)-2),IF(LEFT(C3137,1)="""",MID(C3137,2,SEARCH("""",C3137,2)-2),C3137))</f>
        <v>onix 2014 automático</v>
      </c>
      <c r="M3137">
        <f>WEEKNUM(A3137,2)</f>
        <v>39</v>
      </c>
    </row>
    <row r="3138" spans="1:13" x14ac:dyDescent="0.25">
      <c r="A3138" s="1">
        <v>41528</v>
      </c>
      <c r="B3138" s="40" t="s">
        <v>9</v>
      </c>
      <c r="C3138" s="40" t="s">
        <v>215</v>
      </c>
      <c r="D3138" s="40" t="s">
        <v>96</v>
      </c>
      <c r="E3138" s="40" t="s">
        <v>10</v>
      </c>
      <c r="F3138" s="40">
        <v>0.8</v>
      </c>
      <c r="G3138" s="40">
        <v>4</v>
      </c>
      <c r="H3138" s="40">
        <v>41</v>
      </c>
      <c r="I3138" s="40">
        <v>1.5</v>
      </c>
      <c r="L3138" s="40" t="str">
        <f>IF(LEFT(C3138,1)="[",MID(C3138,2,SEARCH("]",C3138)-2),IF(LEFT(C3138,1)="""",MID(C3138,2,SEARCH("""",C3138,2)-2),C3138))</f>
        <v>onix 2014 automático</v>
      </c>
      <c r="M3138">
        <f>WEEKNUM(A3138,2)</f>
        <v>37</v>
      </c>
    </row>
    <row r="3139" spans="1:13" x14ac:dyDescent="0.25">
      <c r="A3139" s="1">
        <v>41515</v>
      </c>
      <c r="B3139" s="40" t="s">
        <v>9</v>
      </c>
      <c r="C3139" s="40" t="s">
        <v>215</v>
      </c>
      <c r="D3139" s="40" t="s">
        <v>96</v>
      </c>
      <c r="E3139" s="40" t="s">
        <v>10</v>
      </c>
      <c r="F3139" s="40">
        <v>0.8</v>
      </c>
      <c r="G3139" s="40">
        <v>2</v>
      </c>
      <c r="H3139" s="40">
        <v>26</v>
      </c>
      <c r="I3139" s="40">
        <v>1.1299999999999999</v>
      </c>
      <c r="L3139" s="40" t="str">
        <f>IF(LEFT(C3139,1)="[",MID(C3139,2,SEARCH("]",C3139)-2),IF(LEFT(C3139,1)="""",MID(C3139,2,SEARCH("""",C3139,2)-2),C3139))</f>
        <v>onix 2014 automático</v>
      </c>
      <c r="M3139">
        <f>WEEKNUM(A3139,2)</f>
        <v>35</v>
      </c>
    </row>
    <row r="3140" spans="1:13" x14ac:dyDescent="0.25">
      <c r="A3140" s="1">
        <v>41527</v>
      </c>
      <c r="B3140" s="40" t="s">
        <v>9</v>
      </c>
      <c r="C3140" s="40" t="s">
        <v>215</v>
      </c>
      <c r="D3140" s="40" t="s">
        <v>96</v>
      </c>
      <c r="E3140" s="40" t="s">
        <v>10</v>
      </c>
      <c r="F3140" s="40">
        <v>0.8</v>
      </c>
      <c r="G3140" s="40">
        <v>11</v>
      </c>
      <c r="H3140" s="40">
        <v>62</v>
      </c>
      <c r="I3140" s="40">
        <v>2.61</v>
      </c>
      <c r="L3140" s="40" t="str">
        <f>IF(LEFT(C3140,1)="[",MID(C3140,2,SEARCH("]",C3140)-2),IF(LEFT(C3140,1)="""",MID(C3140,2,SEARCH("""",C3140,2)-2),C3140))</f>
        <v>onix 2014 automático</v>
      </c>
      <c r="M3140">
        <f>WEEKNUM(A3140,2)</f>
        <v>37</v>
      </c>
    </row>
    <row r="3141" spans="1:13" x14ac:dyDescent="0.25">
      <c r="A3141" s="1">
        <v>41532</v>
      </c>
      <c r="B3141" s="40" t="s">
        <v>9</v>
      </c>
      <c r="C3141" s="40" t="s">
        <v>215</v>
      </c>
      <c r="D3141" s="40" t="s">
        <v>96</v>
      </c>
      <c r="E3141" s="40" t="s">
        <v>10</v>
      </c>
      <c r="F3141" s="40">
        <v>0.8</v>
      </c>
      <c r="G3141" s="40">
        <v>7</v>
      </c>
      <c r="H3141" s="40">
        <v>34</v>
      </c>
      <c r="I3141" s="40">
        <v>3.14</v>
      </c>
      <c r="L3141" s="40" t="str">
        <f>IF(LEFT(C3141,1)="[",MID(C3141,2,SEARCH("]",C3141)-2),IF(LEFT(C3141,1)="""",MID(C3141,2,SEARCH("""",C3141,2)-2),C3141))</f>
        <v>onix 2014 automático</v>
      </c>
      <c r="M3141">
        <f>WEEKNUM(A3141,2)</f>
        <v>37</v>
      </c>
    </row>
    <row r="3142" spans="1:13" x14ac:dyDescent="0.25">
      <c r="A3142" s="1">
        <v>41522</v>
      </c>
      <c r="B3142" s="40" t="s">
        <v>9</v>
      </c>
      <c r="C3142" s="40" t="s">
        <v>215</v>
      </c>
      <c r="D3142" s="40" t="s">
        <v>96</v>
      </c>
      <c r="E3142" s="40" t="s">
        <v>10</v>
      </c>
      <c r="F3142" s="40">
        <v>0.8</v>
      </c>
      <c r="G3142" s="40">
        <v>4</v>
      </c>
      <c r="H3142" s="40">
        <v>44</v>
      </c>
      <c r="I3142" s="40">
        <v>1.35</v>
      </c>
      <c r="L3142" s="40" t="str">
        <f>IF(LEFT(C3142,1)="[",MID(C3142,2,SEARCH("]",C3142)-2),IF(LEFT(C3142,1)="""",MID(C3142,2,SEARCH("""",C3142,2)-2),C3142))</f>
        <v>onix 2014 automático</v>
      </c>
      <c r="M3142">
        <f>WEEKNUM(A3142,2)</f>
        <v>36</v>
      </c>
    </row>
    <row r="3143" spans="1:13" x14ac:dyDescent="0.25">
      <c r="A3143" s="1">
        <v>41535</v>
      </c>
      <c r="B3143" s="40" t="s">
        <v>9</v>
      </c>
      <c r="C3143" s="40" t="s">
        <v>215</v>
      </c>
      <c r="D3143" s="40" t="s">
        <v>96</v>
      </c>
      <c r="E3143" s="40" t="s">
        <v>10</v>
      </c>
      <c r="F3143" s="40">
        <v>0.8</v>
      </c>
      <c r="G3143" s="40">
        <v>3</v>
      </c>
      <c r="H3143" s="40">
        <v>19</v>
      </c>
      <c r="I3143" s="40">
        <v>1.34</v>
      </c>
      <c r="L3143" s="40" t="str">
        <f>IF(LEFT(C3143,1)="[",MID(C3143,2,SEARCH("]",C3143)-2),IF(LEFT(C3143,1)="""",MID(C3143,2,SEARCH("""",C3143,2)-2),C3143))</f>
        <v>onix 2014 automático</v>
      </c>
      <c r="M3143">
        <f>WEEKNUM(A3143,2)</f>
        <v>38</v>
      </c>
    </row>
    <row r="3144" spans="1:13" x14ac:dyDescent="0.25">
      <c r="A3144" s="1">
        <v>41543</v>
      </c>
      <c r="B3144" s="40" t="s">
        <v>9</v>
      </c>
      <c r="C3144" s="40" t="s">
        <v>215</v>
      </c>
      <c r="D3144" s="40" t="s">
        <v>96</v>
      </c>
      <c r="E3144" s="40" t="s">
        <v>10</v>
      </c>
      <c r="F3144" s="40">
        <v>0.8</v>
      </c>
      <c r="G3144" s="40">
        <v>2</v>
      </c>
      <c r="H3144" s="40">
        <v>10</v>
      </c>
      <c r="I3144" s="40">
        <v>0.83</v>
      </c>
      <c r="L3144" s="40" t="str">
        <f>IF(LEFT(C3144,1)="[",MID(C3144,2,SEARCH("]",C3144)-2),IF(LEFT(C3144,1)="""",MID(C3144,2,SEARCH("""",C3144,2)-2),C3144))</f>
        <v>onix 2014 automático</v>
      </c>
      <c r="M3144">
        <f>WEEKNUM(A3144,2)</f>
        <v>39</v>
      </c>
    </row>
    <row r="3145" spans="1:13" x14ac:dyDescent="0.25">
      <c r="A3145" s="1">
        <v>41530</v>
      </c>
      <c r="B3145" s="40" t="s">
        <v>9</v>
      </c>
      <c r="C3145" s="40" t="s">
        <v>215</v>
      </c>
      <c r="D3145" s="40" t="s">
        <v>96</v>
      </c>
      <c r="E3145" s="40" t="s">
        <v>10</v>
      </c>
      <c r="F3145" s="40">
        <v>0.8</v>
      </c>
      <c r="G3145" s="40">
        <v>5</v>
      </c>
      <c r="H3145" s="40">
        <v>44</v>
      </c>
      <c r="I3145" s="40">
        <v>1.43</v>
      </c>
      <c r="L3145" s="40" t="str">
        <f>IF(LEFT(C3145,1)="[",MID(C3145,2,SEARCH("]",C3145)-2),IF(LEFT(C3145,1)="""",MID(C3145,2,SEARCH("""",C3145,2)-2),C3145))</f>
        <v>onix 2014 automático</v>
      </c>
      <c r="M3145">
        <f>WEEKNUM(A3145,2)</f>
        <v>37</v>
      </c>
    </row>
    <row r="3146" spans="1:13" x14ac:dyDescent="0.25">
      <c r="A3146" s="1">
        <v>41514</v>
      </c>
      <c r="B3146" s="40" t="s">
        <v>9</v>
      </c>
      <c r="C3146" s="40" t="s">
        <v>215</v>
      </c>
      <c r="D3146" s="40" t="s">
        <v>96</v>
      </c>
      <c r="E3146" s="40" t="s">
        <v>10</v>
      </c>
      <c r="F3146" s="40">
        <v>0.8</v>
      </c>
      <c r="G3146" s="40">
        <v>5</v>
      </c>
      <c r="H3146" s="40">
        <v>15</v>
      </c>
      <c r="I3146" s="40">
        <v>2.71</v>
      </c>
      <c r="L3146" s="40" t="str">
        <f>IF(LEFT(C3146,1)="[",MID(C3146,2,SEARCH("]",C3146)-2),IF(LEFT(C3146,1)="""",MID(C3146,2,SEARCH("""",C3146,2)-2),C3146))</f>
        <v>onix 2014 automático</v>
      </c>
      <c r="M3146">
        <f>WEEKNUM(A3146,2)</f>
        <v>35</v>
      </c>
    </row>
    <row r="3147" spans="1:13" x14ac:dyDescent="0.25">
      <c r="A3147" s="1">
        <v>41536</v>
      </c>
      <c r="B3147" s="40" t="s">
        <v>9</v>
      </c>
      <c r="C3147" s="40" t="s">
        <v>215</v>
      </c>
      <c r="D3147" s="40" t="s">
        <v>96</v>
      </c>
      <c r="E3147" s="40" t="s">
        <v>10</v>
      </c>
      <c r="F3147" s="40">
        <v>0.8</v>
      </c>
      <c r="G3147" s="40">
        <v>2</v>
      </c>
      <c r="H3147" s="40">
        <v>9</v>
      </c>
      <c r="I3147" s="40">
        <v>0.78</v>
      </c>
      <c r="L3147" s="40" t="str">
        <f>IF(LEFT(C3147,1)="[",MID(C3147,2,SEARCH("]",C3147)-2),IF(LEFT(C3147,1)="""",MID(C3147,2,SEARCH("""",C3147,2)-2),C3147))</f>
        <v>onix 2014 automático</v>
      </c>
      <c r="M3147">
        <f>WEEKNUM(A3147,2)</f>
        <v>38</v>
      </c>
    </row>
    <row r="3148" spans="1:13" x14ac:dyDescent="0.25">
      <c r="A3148" s="1">
        <v>41543</v>
      </c>
      <c r="B3148" s="40" t="s">
        <v>9</v>
      </c>
      <c r="C3148" s="40" t="s">
        <v>119</v>
      </c>
      <c r="D3148" s="40" t="s">
        <v>94</v>
      </c>
      <c r="E3148" s="40" t="s">
        <v>10</v>
      </c>
      <c r="F3148" s="40">
        <v>0.26</v>
      </c>
      <c r="G3148" s="40">
        <v>0</v>
      </c>
      <c r="H3148" s="40">
        <v>3</v>
      </c>
      <c r="I3148" s="40">
        <v>0</v>
      </c>
      <c r="L3148" s="40" t="str">
        <f>IF(LEFT(C3148,1)="[",MID(C3148,2,SEARCH("]",C3148)-2),IF(LEFT(C3148,1)="""",MID(C3148,2,SEARCH("""",C3148,2)-2),C3148))</f>
        <v>onix 2014 chevrolet</v>
      </c>
      <c r="M3148">
        <f>WEEKNUM(A3148,2)</f>
        <v>39</v>
      </c>
    </row>
    <row r="3149" spans="1:13" x14ac:dyDescent="0.25">
      <c r="A3149" s="1">
        <v>41534</v>
      </c>
      <c r="B3149" s="40" t="s">
        <v>9</v>
      </c>
      <c r="C3149" s="40" t="s">
        <v>119</v>
      </c>
      <c r="D3149" s="40" t="s">
        <v>94</v>
      </c>
      <c r="E3149" s="40" t="s">
        <v>10</v>
      </c>
      <c r="F3149" s="40">
        <v>0.26</v>
      </c>
      <c r="G3149" s="40">
        <v>2</v>
      </c>
      <c r="H3149" s="40">
        <v>6</v>
      </c>
      <c r="I3149" s="40">
        <v>0.35</v>
      </c>
      <c r="L3149" s="40" t="str">
        <f>IF(LEFT(C3149,1)="[",MID(C3149,2,SEARCH("]",C3149)-2),IF(LEFT(C3149,1)="""",MID(C3149,2,SEARCH("""",C3149,2)-2),C3149))</f>
        <v>onix 2014 chevrolet</v>
      </c>
      <c r="M3149">
        <f>WEEKNUM(A3149,2)</f>
        <v>38</v>
      </c>
    </row>
    <row r="3150" spans="1:13" x14ac:dyDescent="0.25">
      <c r="A3150" s="1">
        <v>41529</v>
      </c>
      <c r="B3150" s="40" t="s">
        <v>9</v>
      </c>
      <c r="C3150" s="40" t="s">
        <v>119</v>
      </c>
      <c r="D3150" s="40" t="s">
        <v>94</v>
      </c>
      <c r="E3150" s="40" t="s">
        <v>10</v>
      </c>
      <c r="F3150" s="40">
        <v>0.26</v>
      </c>
      <c r="G3150" s="40">
        <v>1</v>
      </c>
      <c r="H3150" s="40">
        <v>2</v>
      </c>
      <c r="I3150" s="40">
        <v>0.22</v>
      </c>
      <c r="L3150" s="40" t="str">
        <f>IF(LEFT(C3150,1)="[",MID(C3150,2,SEARCH("]",C3150)-2),IF(LEFT(C3150,1)="""",MID(C3150,2,SEARCH("""",C3150,2)-2),C3150))</f>
        <v>onix 2014 chevrolet</v>
      </c>
      <c r="M3150">
        <f>WEEKNUM(A3150,2)</f>
        <v>37</v>
      </c>
    </row>
    <row r="3151" spans="1:13" x14ac:dyDescent="0.25">
      <c r="A3151" s="1">
        <v>41541</v>
      </c>
      <c r="B3151" s="40" t="s">
        <v>9</v>
      </c>
      <c r="C3151" s="40" t="s">
        <v>119</v>
      </c>
      <c r="D3151" s="40" t="s">
        <v>94</v>
      </c>
      <c r="E3151" s="40" t="s">
        <v>10</v>
      </c>
      <c r="F3151" s="40">
        <v>0.26</v>
      </c>
      <c r="G3151" s="40">
        <v>0</v>
      </c>
      <c r="H3151" s="40">
        <v>2</v>
      </c>
      <c r="I3151" s="40">
        <v>0</v>
      </c>
      <c r="L3151" s="40" t="str">
        <f>IF(LEFT(C3151,1)="[",MID(C3151,2,SEARCH("]",C3151)-2),IF(LEFT(C3151,1)="""",MID(C3151,2,SEARCH("""",C3151,2)-2),C3151))</f>
        <v>onix 2014 chevrolet</v>
      </c>
      <c r="M3151">
        <f>WEEKNUM(A3151,2)</f>
        <v>39</v>
      </c>
    </row>
    <row r="3152" spans="1:13" x14ac:dyDescent="0.25">
      <c r="A3152" s="1">
        <v>41544</v>
      </c>
      <c r="B3152" s="40" t="s">
        <v>9</v>
      </c>
      <c r="C3152" s="40" t="s">
        <v>119</v>
      </c>
      <c r="D3152" s="40" t="s">
        <v>94</v>
      </c>
      <c r="E3152" s="40" t="s">
        <v>10</v>
      </c>
      <c r="F3152" s="40">
        <v>0.26</v>
      </c>
      <c r="G3152" s="40">
        <v>1</v>
      </c>
      <c r="H3152" s="40">
        <v>6</v>
      </c>
      <c r="I3152" s="40">
        <v>0.25</v>
      </c>
      <c r="L3152" s="40" t="str">
        <f>IF(LEFT(C3152,1)="[",MID(C3152,2,SEARCH("]",C3152)-2),IF(LEFT(C3152,1)="""",MID(C3152,2,SEARCH("""",C3152,2)-2),C3152))</f>
        <v>onix 2014 chevrolet</v>
      </c>
      <c r="M3152">
        <f>WEEKNUM(A3152,2)</f>
        <v>39</v>
      </c>
    </row>
    <row r="3153" spans="1:13" x14ac:dyDescent="0.25">
      <c r="A3153" s="1">
        <v>41540</v>
      </c>
      <c r="B3153" s="40" t="s">
        <v>9</v>
      </c>
      <c r="C3153" s="40" t="s">
        <v>119</v>
      </c>
      <c r="D3153" s="40" t="s">
        <v>94</v>
      </c>
      <c r="E3153" s="40" t="s">
        <v>10</v>
      </c>
      <c r="F3153" s="40">
        <v>0.26</v>
      </c>
      <c r="G3153" s="40">
        <v>1</v>
      </c>
      <c r="H3153" s="40">
        <v>1</v>
      </c>
      <c r="I3153" s="40">
        <v>0.19</v>
      </c>
      <c r="L3153" s="40" t="str">
        <f>IF(LEFT(C3153,1)="[",MID(C3153,2,SEARCH("]",C3153)-2),IF(LEFT(C3153,1)="""",MID(C3153,2,SEARCH("""",C3153,2)-2),C3153))</f>
        <v>onix 2014 chevrolet</v>
      </c>
      <c r="M3153">
        <f>WEEKNUM(A3153,2)</f>
        <v>39</v>
      </c>
    </row>
    <row r="3154" spans="1:13" x14ac:dyDescent="0.25">
      <c r="A3154" s="1">
        <v>41522</v>
      </c>
      <c r="B3154" s="40" t="s">
        <v>9</v>
      </c>
      <c r="C3154" s="40" t="s">
        <v>119</v>
      </c>
      <c r="D3154" s="40" t="s">
        <v>94</v>
      </c>
      <c r="E3154" s="40" t="s">
        <v>10</v>
      </c>
      <c r="F3154" s="40">
        <v>0.26</v>
      </c>
      <c r="G3154" s="40">
        <v>1</v>
      </c>
      <c r="H3154" s="40">
        <v>3</v>
      </c>
      <c r="I3154" s="40">
        <v>0.13</v>
      </c>
      <c r="L3154" s="40" t="str">
        <f>IF(LEFT(C3154,1)="[",MID(C3154,2,SEARCH("]",C3154)-2),IF(LEFT(C3154,1)="""",MID(C3154,2,SEARCH("""",C3154,2)-2),C3154))</f>
        <v>onix 2014 chevrolet</v>
      </c>
      <c r="M3154">
        <f>WEEKNUM(A3154,2)</f>
        <v>36</v>
      </c>
    </row>
    <row r="3155" spans="1:13" x14ac:dyDescent="0.25">
      <c r="A3155" s="1">
        <v>41517</v>
      </c>
      <c r="B3155" s="40" t="s">
        <v>9</v>
      </c>
      <c r="C3155" s="40" t="s">
        <v>119</v>
      </c>
      <c r="D3155" s="40" t="s">
        <v>94</v>
      </c>
      <c r="E3155" s="40" t="s">
        <v>10</v>
      </c>
      <c r="F3155" s="40">
        <v>0.26</v>
      </c>
      <c r="G3155" s="40">
        <v>0</v>
      </c>
      <c r="H3155" s="40">
        <v>4</v>
      </c>
      <c r="I3155" s="40">
        <v>0</v>
      </c>
      <c r="L3155" s="40" t="str">
        <f>IF(LEFT(C3155,1)="[",MID(C3155,2,SEARCH("]",C3155)-2),IF(LEFT(C3155,1)="""",MID(C3155,2,SEARCH("""",C3155,2)-2),C3155))</f>
        <v>onix 2014 chevrolet</v>
      </c>
      <c r="M3155">
        <f>WEEKNUM(A3155,2)</f>
        <v>35</v>
      </c>
    </row>
    <row r="3156" spans="1:13" x14ac:dyDescent="0.25">
      <c r="A3156" s="1">
        <v>41533</v>
      </c>
      <c r="B3156" s="40" t="s">
        <v>9</v>
      </c>
      <c r="C3156" s="40" t="s">
        <v>119</v>
      </c>
      <c r="D3156" s="40" t="s">
        <v>94</v>
      </c>
      <c r="E3156" s="40" t="s">
        <v>10</v>
      </c>
      <c r="F3156" s="40">
        <v>0.26</v>
      </c>
      <c r="G3156" s="40">
        <v>0</v>
      </c>
      <c r="H3156" s="40">
        <v>9</v>
      </c>
      <c r="I3156" s="40">
        <v>0</v>
      </c>
      <c r="L3156" s="40" t="str">
        <f>IF(LEFT(C3156,1)="[",MID(C3156,2,SEARCH("]",C3156)-2),IF(LEFT(C3156,1)="""",MID(C3156,2,SEARCH("""",C3156,2)-2),C3156))</f>
        <v>onix 2014 chevrolet</v>
      </c>
      <c r="M3156">
        <f>WEEKNUM(A3156,2)</f>
        <v>38</v>
      </c>
    </row>
    <row r="3157" spans="1:13" x14ac:dyDescent="0.25">
      <c r="A3157" s="1">
        <v>41532</v>
      </c>
      <c r="B3157" s="40" t="s">
        <v>9</v>
      </c>
      <c r="C3157" s="40" t="s">
        <v>119</v>
      </c>
      <c r="D3157" s="40" t="s">
        <v>94</v>
      </c>
      <c r="E3157" s="40" t="s">
        <v>10</v>
      </c>
      <c r="F3157" s="40">
        <v>0.26</v>
      </c>
      <c r="G3157" s="40">
        <v>0</v>
      </c>
      <c r="H3157" s="40">
        <v>2</v>
      </c>
      <c r="I3157" s="40">
        <v>0</v>
      </c>
      <c r="L3157" s="40" t="str">
        <f>IF(LEFT(C3157,1)="[",MID(C3157,2,SEARCH("]",C3157)-2),IF(LEFT(C3157,1)="""",MID(C3157,2,SEARCH("""",C3157,2)-2),C3157))</f>
        <v>onix 2014 chevrolet</v>
      </c>
      <c r="M3157">
        <f>WEEKNUM(A3157,2)</f>
        <v>37</v>
      </c>
    </row>
    <row r="3158" spans="1:13" x14ac:dyDescent="0.25">
      <c r="A3158" s="1">
        <v>41536</v>
      </c>
      <c r="B3158" s="40" t="s">
        <v>9</v>
      </c>
      <c r="C3158" s="40" t="s">
        <v>119</v>
      </c>
      <c r="D3158" s="40" t="s">
        <v>94</v>
      </c>
      <c r="E3158" s="40" t="s">
        <v>10</v>
      </c>
      <c r="F3158" s="40">
        <v>0.26</v>
      </c>
      <c r="G3158" s="40">
        <v>0</v>
      </c>
      <c r="H3158" s="40">
        <v>3</v>
      </c>
      <c r="I3158" s="40">
        <v>0</v>
      </c>
      <c r="L3158" s="40" t="str">
        <f>IF(LEFT(C3158,1)="[",MID(C3158,2,SEARCH("]",C3158)-2),IF(LEFT(C3158,1)="""",MID(C3158,2,SEARCH("""",C3158,2)-2),C3158))</f>
        <v>onix 2014 chevrolet</v>
      </c>
      <c r="M3158">
        <f>WEEKNUM(A3158,2)</f>
        <v>38</v>
      </c>
    </row>
    <row r="3159" spans="1:13" x14ac:dyDescent="0.25">
      <c r="A3159" s="1">
        <v>41526</v>
      </c>
      <c r="B3159" s="40" t="s">
        <v>9</v>
      </c>
      <c r="C3159" s="40" t="s">
        <v>119</v>
      </c>
      <c r="D3159" s="40" t="s">
        <v>94</v>
      </c>
      <c r="E3159" s="40" t="s">
        <v>10</v>
      </c>
      <c r="F3159" s="40">
        <v>0.26</v>
      </c>
      <c r="G3159" s="40">
        <v>1</v>
      </c>
      <c r="H3159" s="40">
        <v>4</v>
      </c>
      <c r="I3159" s="40">
        <v>0.05</v>
      </c>
      <c r="L3159" s="40" t="str">
        <f>IF(LEFT(C3159,1)="[",MID(C3159,2,SEARCH("]",C3159)-2),IF(LEFT(C3159,1)="""",MID(C3159,2,SEARCH("""",C3159,2)-2),C3159))</f>
        <v>onix 2014 chevrolet</v>
      </c>
      <c r="M3159">
        <f>WEEKNUM(A3159,2)</f>
        <v>37</v>
      </c>
    </row>
    <row r="3160" spans="1:13" x14ac:dyDescent="0.25">
      <c r="A3160" s="1">
        <v>41537</v>
      </c>
      <c r="B3160" s="40" t="s">
        <v>9</v>
      </c>
      <c r="C3160" s="40" t="s">
        <v>119</v>
      </c>
      <c r="D3160" s="40" t="s">
        <v>94</v>
      </c>
      <c r="E3160" s="40" t="s">
        <v>10</v>
      </c>
      <c r="F3160" s="40">
        <v>0.26</v>
      </c>
      <c r="G3160" s="40">
        <v>0</v>
      </c>
      <c r="H3160" s="40">
        <v>2</v>
      </c>
      <c r="I3160" s="40">
        <v>0</v>
      </c>
      <c r="L3160" s="40" t="str">
        <f>IF(LEFT(C3160,1)="[",MID(C3160,2,SEARCH("]",C3160)-2),IF(LEFT(C3160,1)="""",MID(C3160,2,SEARCH("""",C3160,2)-2),C3160))</f>
        <v>onix 2014 chevrolet</v>
      </c>
      <c r="M3160">
        <f>WEEKNUM(A3160,2)</f>
        <v>38</v>
      </c>
    </row>
    <row r="3161" spans="1:13" x14ac:dyDescent="0.25">
      <c r="A3161" s="1">
        <v>41545</v>
      </c>
      <c r="B3161" s="40" t="s">
        <v>9</v>
      </c>
      <c r="C3161" s="40" t="s">
        <v>119</v>
      </c>
      <c r="D3161" s="40" t="s">
        <v>94</v>
      </c>
      <c r="E3161" s="40" t="s">
        <v>10</v>
      </c>
      <c r="F3161" s="40">
        <v>0.26</v>
      </c>
      <c r="G3161" s="40">
        <v>1</v>
      </c>
      <c r="H3161" s="40">
        <v>2</v>
      </c>
      <c r="I3161" s="40">
        <v>0.26</v>
      </c>
      <c r="L3161" s="40" t="str">
        <f>IF(LEFT(C3161,1)="[",MID(C3161,2,SEARCH("]",C3161)-2),IF(LEFT(C3161,1)="""",MID(C3161,2,SEARCH("""",C3161,2)-2),C3161))</f>
        <v>onix 2014 chevrolet</v>
      </c>
      <c r="M3161">
        <f>WEEKNUM(A3161,2)</f>
        <v>39</v>
      </c>
    </row>
    <row r="3162" spans="1:13" x14ac:dyDescent="0.25">
      <c r="A3162" s="1">
        <v>41524</v>
      </c>
      <c r="B3162" s="40" t="s">
        <v>9</v>
      </c>
      <c r="C3162" s="40" t="s">
        <v>119</v>
      </c>
      <c r="D3162" s="40" t="s">
        <v>94</v>
      </c>
      <c r="E3162" s="40" t="s">
        <v>10</v>
      </c>
      <c r="F3162" s="40">
        <v>0.26</v>
      </c>
      <c r="G3162" s="40">
        <v>0</v>
      </c>
      <c r="H3162" s="40">
        <v>4</v>
      </c>
      <c r="I3162" s="40">
        <v>0</v>
      </c>
      <c r="L3162" s="40" t="str">
        <f>IF(LEFT(C3162,1)="[",MID(C3162,2,SEARCH("]",C3162)-2),IF(LEFT(C3162,1)="""",MID(C3162,2,SEARCH("""",C3162,2)-2),C3162))</f>
        <v>onix 2014 chevrolet</v>
      </c>
      <c r="M3162">
        <f>WEEKNUM(A3162,2)</f>
        <v>36</v>
      </c>
    </row>
    <row r="3163" spans="1:13" x14ac:dyDescent="0.25">
      <c r="A3163" s="1">
        <v>41521</v>
      </c>
      <c r="B3163" s="40" t="s">
        <v>9</v>
      </c>
      <c r="C3163" s="40" t="s">
        <v>119</v>
      </c>
      <c r="D3163" s="40" t="s">
        <v>94</v>
      </c>
      <c r="E3163" s="40" t="s">
        <v>10</v>
      </c>
      <c r="F3163" s="40">
        <v>0.26</v>
      </c>
      <c r="G3163" s="40">
        <v>0</v>
      </c>
      <c r="H3163" s="40">
        <v>1</v>
      </c>
      <c r="I3163" s="40">
        <v>0</v>
      </c>
      <c r="L3163" s="40" t="str">
        <f>IF(LEFT(C3163,1)="[",MID(C3163,2,SEARCH("]",C3163)-2),IF(LEFT(C3163,1)="""",MID(C3163,2,SEARCH("""",C3163,2)-2),C3163))</f>
        <v>onix 2014 chevrolet</v>
      </c>
      <c r="M3163">
        <f>WEEKNUM(A3163,2)</f>
        <v>36</v>
      </c>
    </row>
    <row r="3164" spans="1:13" x14ac:dyDescent="0.25">
      <c r="A3164" s="1">
        <v>41516</v>
      </c>
      <c r="B3164" s="40" t="s">
        <v>9</v>
      </c>
      <c r="C3164" s="40" t="s">
        <v>119</v>
      </c>
      <c r="D3164" s="40" t="s">
        <v>94</v>
      </c>
      <c r="E3164" s="40" t="s">
        <v>10</v>
      </c>
      <c r="F3164" s="40">
        <v>0.26</v>
      </c>
      <c r="G3164" s="40">
        <v>2</v>
      </c>
      <c r="H3164" s="40">
        <v>13</v>
      </c>
      <c r="I3164" s="40">
        <v>0.49</v>
      </c>
      <c r="L3164" s="40" t="str">
        <f>IF(LEFT(C3164,1)="[",MID(C3164,2,SEARCH("]",C3164)-2),IF(LEFT(C3164,1)="""",MID(C3164,2,SEARCH("""",C3164,2)-2),C3164))</f>
        <v>onix 2014 chevrolet</v>
      </c>
      <c r="M3164">
        <f>WEEKNUM(A3164,2)</f>
        <v>35</v>
      </c>
    </row>
    <row r="3165" spans="1:13" x14ac:dyDescent="0.25">
      <c r="A3165" s="1">
        <v>41514</v>
      </c>
      <c r="B3165" s="40" t="s">
        <v>9</v>
      </c>
      <c r="C3165" s="40" t="s">
        <v>119</v>
      </c>
      <c r="D3165" s="40" t="s">
        <v>94</v>
      </c>
      <c r="E3165" s="40" t="s">
        <v>10</v>
      </c>
      <c r="F3165" s="40">
        <v>0.26</v>
      </c>
      <c r="G3165" s="40">
        <v>0</v>
      </c>
      <c r="H3165" s="40">
        <v>7</v>
      </c>
      <c r="I3165" s="40">
        <v>0</v>
      </c>
      <c r="L3165" s="40" t="str">
        <f>IF(LEFT(C3165,1)="[",MID(C3165,2,SEARCH("]",C3165)-2),IF(LEFT(C3165,1)="""",MID(C3165,2,SEARCH("""",C3165,2)-2),C3165))</f>
        <v>onix 2014 chevrolet</v>
      </c>
      <c r="M3165">
        <f>WEEKNUM(A3165,2)</f>
        <v>35</v>
      </c>
    </row>
    <row r="3166" spans="1:13" x14ac:dyDescent="0.25">
      <c r="A3166" s="1">
        <v>41530</v>
      </c>
      <c r="B3166" s="40" t="s">
        <v>9</v>
      </c>
      <c r="C3166" s="40" t="s">
        <v>119</v>
      </c>
      <c r="D3166" s="40" t="s">
        <v>94</v>
      </c>
      <c r="E3166" s="40" t="s">
        <v>10</v>
      </c>
      <c r="F3166" s="40">
        <v>0.26</v>
      </c>
      <c r="G3166" s="40">
        <v>0</v>
      </c>
      <c r="H3166" s="40">
        <v>5</v>
      </c>
      <c r="I3166" s="40">
        <v>0</v>
      </c>
      <c r="L3166" s="40" t="str">
        <f>IF(LEFT(C3166,1)="[",MID(C3166,2,SEARCH("]",C3166)-2),IF(LEFT(C3166,1)="""",MID(C3166,2,SEARCH("""",C3166,2)-2),C3166))</f>
        <v>onix 2014 chevrolet</v>
      </c>
      <c r="M3166">
        <f>WEEKNUM(A3166,2)</f>
        <v>37</v>
      </c>
    </row>
    <row r="3167" spans="1:13" x14ac:dyDescent="0.25">
      <c r="A3167" s="1">
        <v>41518</v>
      </c>
      <c r="B3167" s="40" t="s">
        <v>9</v>
      </c>
      <c r="C3167" s="40" t="s">
        <v>119</v>
      </c>
      <c r="D3167" s="40" t="s">
        <v>94</v>
      </c>
      <c r="E3167" s="40" t="s">
        <v>10</v>
      </c>
      <c r="F3167" s="40">
        <v>0.26</v>
      </c>
      <c r="G3167" s="40">
        <v>1</v>
      </c>
      <c r="H3167" s="40">
        <v>4</v>
      </c>
      <c r="I3167" s="40">
        <v>0.18</v>
      </c>
      <c r="L3167" s="40" t="str">
        <f>IF(LEFT(C3167,1)="[",MID(C3167,2,SEARCH("]",C3167)-2),IF(LEFT(C3167,1)="""",MID(C3167,2,SEARCH("""",C3167,2)-2),C3167))</f>
        <v>onix 2014 chevrolet</v>
      </c>
      <c r="M3167">
        <f>WEEKNUM(A3167,2)</f>
        <v>35</v>
      </c>
    </row>
    <row r="3168" spans="1:13" x14ac:dyDescent="0.25">
      <c r="A3168" s="1">
        <v>41525</v>
      </c>
      <c r="B3168" s="40" t="s">
        <v>9</v>
      </c>
      <c r="C3168" s="40" t="s">
        <v>119</v>
      </c>
      <c r="D3168" s="40" t="s">
        <v>94</v>
      </c>
      <c r="E3168" s="40" t="s">
        <v>10</v>
      </c>
      <c r="F3168" s="40">
        <v>0.26</v>
      </c>
      <c r="G3168" s="40">
        <v>1</v>
      </c>
      <c r="H3168" s="40">
        <v>3</v>
      </c>
      <c r="I3168" s="40">
        <v>0.06</v>
      </c>
      <c r="L3168" s="40" t="str">
        <f>IF(LEFT(C3168,1)="[",MID(C3168,2,SEARCH("]",C3168)-2),IF(LEFT(C3168,1)="""",MID(C3168,2,SEARCH("""",C3168,2)-2),C3168))</f>
        <v>onix 2014 chevrolet</v>
      </c>
      <c r="M3168">
        <f>WEEKNUM(A3168,2)</f>
        <v>36</v>
      </c>
    </row>
    <row r="3169" spans="1:13" x14ac:dyDescent="0.25">
      <c r="A3169" s="1">
        <v>41519</v>
      </c>
      <c r="B3169" s="40" t="s">
        <v>9</v>
      </c>
      <c r="C3169" s="40" t="s">
        <v>119</v>
      </c>
      <c r="D3169" s="40" t="s">
        <v>94</v>
      </c>
      <c r="E3169" s="40" t="s">
        <v>10</v>
      </c>
      <c r="F3169" s="40">
        <v>0.26</v>
      </c>
      <c r="G3169" s="40">
        <v>4</v>
      </c>
      <c r="H3169" s="40">
        <v>10</v>
      </c>
      <c r="I3169" s="40">
        <v>0.42</v>
      </c>
      <c r="L3169" s="40" t="str">
        <f>IF(LEFT(C3169,1)="[",MID(C3169,2,SEARCH("]",C3169)-2),IF(LEFT(C3169,1)="""",MID(C3169,2,SEARCH("""",C3169,2)-2),C3169))</f>
        <v>onix 2014 chevrolet</v>
      </c>
      <c r="M3169">
        <f>WEEKNUM(A3169,2)</f>
        <v>36</v>
      </c>
    </row>
    <row r="3170" spans="1:13" x14ac:dyDescent="0.25">
      <c r="A3170" s="1">
        <v>41520</v>
      </c>
      <c r="B3170" s="40" t="s">
        <v>9</v>
      </c>
      <c r="C3170" s="40" t="s">
        <v>119</v>
      </c>
      <c r="D3170" s="40" t="s">
        <v>94</v>
      </c>
      <c r="E3170" s="40" t="s">
        <v>10</v>
      </c>
      <c r="F3170" s="40">
        <v>0.26</v>
      </c>
      <c r="G3170" s="40">
        <v>0</v>
      </c>
      <c r="H3170" s="40">
        <v>5</v>
      </c>
      <c r="I3170" s="40">
        <v>0</v>
      </c>
      <c r="L3170" s="40" t="str">
        <f>IF(LEFT(C3170,1)="[",MID(C3170,2,SEARCH("]",C3170)-2),IF(LEFT(C3170,1)="""",MID(C3170,2,SEARCH("""",C3170,2)-2),C3170))</f>
        <v>onix 2014 chevrolet</v>
      </c>
      <c r="M3170">
        <f>WEEKNUM(A3170,2)</f>
        <v>36</v>
      </c>
    </row>
    <row r="3171" spans="1:13" x14ac:dyDescent="0.25">
      <c r="A3171" s="1">
        <v>41535</v>
      </c>
      <c r="B3171" s="40" t="s">
        <v>9</v>
      </c>
      <c r="C3171" s="40" t="s">
        <v>119</v>
      </c>
      <c r="D3171" s="40" t="s">
        <v>94</v>
      </c>
      <c r="E3171" s="40" t="s">
        <v>10</v>
      </c>
      <c r="F3171" s="40">
        <v>0.26</v>
      </c>
      <c r="G3171" s="40">
        <v>0</v>
      </c>
      <c r="H3171" s="40">
        <v>3</v>
      </c>
      <c r="I3171" s="40">
        <v>0</v>
      </c>
      <c r="L3171" s="40" t="str">
        <f>IF(LEFT(C3171,1)="[",MID(C3171,2,SEARCH("]",C3171)-2),IF(LEFT(C3171,1)="""",MID(C3171,2,SEARCH("""",C3171,2)-2),C3171))</f>
        <v>onix 2014 chevrolet</v>
      </c>
      <c r="M3171">
        <f>WEEKNUM(A3171,2)</f>
        <v>38</v>
      </c>
    </row>
    <row r="3172" spans="1:13" x14ac:dyDescent="0.25">
      <c r="A3172" s="1">
        <v>41546</v>
      </c>
      <c r="B3172" s="40" t="s">
        <v>9</v>
      </c>
      <c r="C3172" s="40" t="s">
        <v>119</v>
      </c>
      <c r="D3172" s="40" t="s">
        <v>94</v>
      </c>
      <c r="E3172" s="40" t="s">
        <v>10</v>
      </c>
      <c r="F3172" s="40">
        <v>0.26</v>
      </c>
      <c r="G3172" s="40">
        <v>2</v>
      </c>
      <c r="H3172" s="40">
        <v>5</v>
      </c>
      <c r="I3172" s="40">
        <v>0.35</v>
      </c>
      <c r="L3172" s="40" t="str">
        <f>IF(LEFT(C3172,1)="[",MID(C3172,2,SEARCH("]",C3172)-2),IF(LEFT(C3172,1)="""",MID(C3172,2,SEARCH("""",C3172,2)-2),C3172))</f>
        <v>onix 2014 chevrolet</v>
      </c>
      <c r="M3172">
        <f>WEEKNUM(A3172,2)</f>
        <v>39</v>
      </c>
    </row>
    <row r="3173" spans="1:13" x14ac:dyDescent="0.25">
      <c r="A3173" s="1">
        <v>41515</v>
      </c>
      <c r="B3173" s="40" t="s">
        <v>9</v>
      </c>
      <c r="C3173" s="40" t="s">
        <v>119</v>
      </c>
      <c r="D3173" s="40" t="s">
        <v>94</v>
      </c>
      <c r="E3173" s="40" t="s">
        <v>10</v>
      </c>
      <c r="F3173" s="40">
        <v>0.26</v>
      </c>
      <c r="G3173" s="40">
        <v>0</v>
      </c>
      <c r="H3173" s="40">
        <v>2</v>
      </c>
      <c r="I3173" s="40">
        <v>0</v>
      </c>
      <c r="L3173" s="40" t="str">
        <f>IF(LEFT(C3173,1)="[",MID(C3173,2,SEARCH("]",C3173)-2),IF(LEFT(C3173,1)="""",MID(C3173,2,SEARCH("""",C3173,2)-2),C3173))</f>
        <v>onix 2014 chevrolet</v>
      </c>
      <c r="M3173">
        <f>WEEKNUM(A3173,2)</f>
        <v>35</v>
      </c>
    </row>
    <row r="3174" spans="1:13" x14ac:dyDescent="0.25">
      <c r="A3174" s="1">
        <v>41539</v>
      </c>
      <c r="B3174" s="40" t="s">
        <v>9</v>
      </c>
      <c r="C3174" s="40" t="s">
        <v>119</v>
      </c>
      <c r="D3174" s="40" t="s">
        <v>94</v>
      </c>
      <c r="E3174" s="40" t="s">
        <v>10</v>
      </c>
      <c r="F3174" s="40">
        <v>0.26</v>
      </c>
      <c r="G3174" s="40">
        <v>0</v>
      </c>
      <c r="H3174" s="40">
        <v>2</v>
      </c>
      <c r="I3174" s="40">
        <v>0</v>
      </c>
      <c r="L3174" s="40" t="str">
        <f>IF(LEFT(C3174,1)="[",MID(C3174,2,SEARCH("]",C3174)-2),IF(LEFT(C3174,1)="""",MID(C3174,2,SEARCH("""",C3174,2)-2),C3174))</f>
        <v>onix 2014 chevrolet</v>
      </c>
      <c r="M3174">
        <f>WEEKNUM(A3174,2)</f>
        <v>38</v>
      </c>
    </row>
    <row r="3175" spans="1:13" x14ac:dyDescent="0.25">
      <c r="A3175" s="1">
        <v>41531</v>
      </c>
      <c r="B3175" s="40" t="s">
        <v>9</v>
      </c>
      <c r="C3175" s="40" t="s">
        <v>119</v>
      </c>
      <c r="D3175" s="40" t="s">
        <v>94</v>
      </c>
      <c r="E3175" s="40" t="s">
        <v>10</v>
      </c>
      <c r="F3175" s="40">
        <v>0.26</v>
      </c>
      <c r="G3175" s="40">
        <v>0</v>
      </c>
      <c r="H3175" s="40">
        <v>2</v>
      </c>
      <c r="I3175" s="40">
        <v>0</v>
      </c>
      <c r="L3175" s="40" t="str">
        <f>IF(LEFT(C3175,1)="[",MID(C3175,2,SEARCH("]",C3175)-2),IF(LEFT(C3175,1)="""",MID(C3175,2,SEARCH("""",C3175,2)-2),C3175))</f>
        <v>onix 2014 chevrolet</v>
      </c>
      <c r="M3175">
        <f>WEEKNUM(A3175,2)</f>
        <v>37</v>
      </c>
    </row>
    <row r="3176" spans="1:13" x14ac:dyDescent="0.25">
      <c r="A3176" s="1">
        <v>41527</v>
      </c>
      <c r="B3176" s="40" t="s">
        <v>9</v>
      </c>
      <c r="C3176" s="40" t="s">
        <v>119</v>
      </c>
      <c r="D3176" s="40" t="s">
        <v>94</v>
      </c>
      <c r="E3176" s="40" t="s">
        <v>10</v>
      </c>
      <c r="F3176" s="40">
        <v>0.26</v>
      </c>
      <c r="G3176" s="40">
        <v>1</v>
      </c>
      <c r="H3176" s="40">
        <v>1</v>
      </c>
      <c r="I3176" s="40">
        <v>0.04</v>
      </c>
      <c r="L3176" s="40" t="str">
        <f>IF(LEFT(C3176,1)="[",MID(C3176,2,SEARCH("]",C3176)-2),IF(LEFT(C3176,1)="""",MID(C3176,2,SEARCH("""",C3176,2)-2),C3176))</f>
        <v>onix 2014 chevrolet</v>
      </c>
      <c r="M3176">
        <f>WEEKNUM(A3176,2)</f>
        <v>37</v>
      </c>
    </row>
    <row r="3177" spans="1:13" x14ac:dyDescent="0.25">
      <c r="A3177" s="1">
        <v>41523</v>
      </c>
      <c r="B3177" s="40" t="s">
        <v>9</v>
      </c>
      <c r="C3177" s="40" t="s">
        <v>119</v>
      </c>
      <c r="D3177" s="40" t="s">
        <v>94</v>
      </c>
      <c r="E3177" s="40" t="s">
        <v>10</v>
      </c>
      <c r="F3177" s="40">
        <v>0.26</v>
      </c>
      <c r="G3177" s="40">
        <v>1</v>
      </c>
      <c r="H3177" s="40">
        <v>4</v>
      </c>
      <c r="I3177" s="40">
        <v>0.15</v>
      </c>
      <c r="L3177" s="40" t="str">
        <f>IF(LEFT(C3177,1)="[",MID(C3177,2,SEARCH("]",C3177)-2),IF(LEFT(C3177,1)="""",MID(C3177,2,SEARCH("""",C3177,2)-2),C3177))</f>
        <v>onix 2014 chevrolet</v>
      </c>
      <c r="M3177">
        <f>WEEKNUM(A3177,2)</f>
        <v>36</v>
      </c>
    </row>
    <row r="3178" spans="1:13" x14ac:dyDescent="0.25">
      <c r="A3178" s="1">
        <v>41542</v>
      </c>
      <c r="B3178" s="40" t="s">
        <v>9</v>
      </c>
      <c r="C3178" s="40" t="s">
        <v>119</v>
      </c>
      <c r="D3178" s="40" t="s">
        <v>94</v>
      </c>
      <c r="E3178" s="40" t="s">
        <v>10</v>
      </c>
      <c r="F3178" s="40">
        <v>0.26</v>
      </c>
      <c r="G3178" s="40">
        <v>0</v>
      </c>
      <c r="H3178" s="40">
        <v>1</v>
      </c>
      <c r="I3178" s="40">
        <v>0</v>
      </c>
      <c r="L3178" s="40" t="str">
        <f>IF(LEFT(C3178,1)="[",MID(C3178,2,SEARCH("]",C3178)-2),IF(LEFT(C3178,1)="""",MID(C3178,2,SEARCH("""",C3178,2)-2),C3178))</f>
        <v>onix 2014 chevrolet</v>
      </c>
      <c r="M3178">
        <f>WEEKNUM(A3178,2)</f>
        <v>39</v>
      </c>
    </row>
    <row r="3179" spans="1:13" x14ac:dyDescent="0.25">
      <c r="A3179" s="1">
        <v>41528</v>
      </c>
      <c r="B3179" s="40" t="s">
        <v>9</v>
      </c>
      <c r="C3179" s="40" t="s">
        <v>119</v>
      </c>
      <c r="D3179" s="40" t="s">
        <v>94</v>
      </c>
      <c r="E3179" s="40" t="s">
        <v>10</v>
      </c>
      <c r="F3179" s="40">
        <v>0.26</v>
      </c>
      <c r="G3179" s="40">
        <v>0</v>
      </c>
      <c r="H3179" s="40">
        <v>3</v>
      </c>
      <c r="I3179" s="40">
        <v>0</v>
      </c>
      <c r="L3179" s="40" t="str">
        <f>IF(LEFT(C3179,1)="[",MID(C3179,2,SEARCH("]",C3179)-2),IF(LEFT(C3179,1)="""",MID(C3179,2,SEARCH("""",C3179,2)-2),C3179))</f>
        <v>onix 2014 chevrolet</v>
      </c>
      <c r="M3179">
        <f>WEEKNUM(A3179,2)</f>
        <v>37</v>
      </c>
    </row>
    <row r="3180" spans="1:13" x14ac:dyDescent="0.25">
      <c r="A3180" s="1">
        <v>41538</v>
      </c>
      <c r="B3180" s="40" t="s">
        <v>9</v>
      </c>
      <c r="C3180" s="40" t="s">
        <v>510</v>
      </c>
      <c r="D3180" s="40" t="s">
        <v>209</v>
      </c>
      <c r="E3180" s="40" t="s">
        <v>10</v>
      </c>
      <c r="F3180" s="40">
        <v>0.8</v>
      </c>
      <c r="G3180" s="40">
        <v>0</v>
      </c>
      <c r="H3180" s="40">
        <v>1</v>
      </c>
      <c r="I3180" s="40">
        <v>0</v>
      </c>
      <c r="L3180" s="40" t="str">
        <f>IF(LEFT(C3180,1)="[",MID(C3180,2,SEARCH("]",C3180)-2),IF(LEFT(C3180,1)="""",MID(C3180,2,SEARCH("""",C3180,2)-2),C3180))</f>
        <v>onix 2014 detalhes</v>
      </c>
      <c r="M3180">
        <f>WEEKNUM(A3180,2)</f>
        <v>38</v>
      </c>
    </row>
    <row r="3181" spans="1:13" x14ac:dyDescent="0.25">
      <c r="A3181" s="1">
        <v>41544</v>
      </c>
      <c r="B3181" s="40" t="s">
        <v>9</v>
      </c>
      <c r="C3181" s="40" t="s">
        <v>510</v>
      </c>
      <c r="D3181" s="40" t="s">
        <v>209</v>
      </c>
      <c r="E3181" s="40" t="s">
        <v>10</v>
      </c>
      <c r="F3181" s="40">
        <v>0.8</v>
      </c>
      <c r="G3181" s="40">
        <v>0</v>
      </c>
      <c r="H3181" s="40">
        <v>1</v>
      </c>
      <c r="I3181" s="40">
        <v>0</v>
      </c>
      <c r="L3181" s="40" t="str">
        <f>IF(LEFT(C3181,1)="[",MID(C3181,2,SEARCH("]",C3181)-2),IF(LEFT(C3181,1)="""",MID(C3181,2,SEARCH("""",C3181,2)-2),C3181))</f>
        <v>onix 2014 detalhes</v>
      </c>
      <c r="M3181">
        <f>WEEKNUM(A3181,2)</f>
        <v>39</v>
      </c>
    </row>
    <row r="3182" spans="1:13" x14ac:dyDescent="0.25">
      <c r="A3182" s="1">
        <v>41546</v>
      </c>
      <c r="B3182" s="40" t="s">
        <v>9</v>
      </c>
      <c r="C3182" s="40" t="s">
        <v>510</v>
      </c>
      <c r="D3182" s="40" t="s">
        <v>209</v>
      </c>
      <c r="E3182" s="40" t="s">
        <v>10</v>
      </c>
      <c r="F3182" s="40">
        <v>0.8</v>
      </c>
      <c r="G3182" s="40">
        <v>0</v>
      </c>
      <c r="H3182" s="40">
        <v>1</v>
      </c>
      <c r="I3182" s="40">
        <v>0</v>
      </c>
      <c r="L3182" s="40" t="str">
        <f>IF(LEFT(C3182,1)="[",MID(C3182,2,SEARCH("]",C3182)-2),IF(LEFT(C3182,1)="""",MID(C3182,2,SEARCH("""",C3182,2)-2),C3182))</f>
        <v>onix 2014 detalhes</v>
      </c>
      <c r="M3182">
        <f>WEEKNUM(A3182,2)</f>
        <v>39</v>
      </c>
    </row>
    <row r="3183" spans="1:13" x14ac:dyDescent="0.25">
      <c r="A3183" s="1">
        <v>41539</v>
      </c>
      <c r="B3183" s="40" t="s">
        <v>9</v>
      </c>
      <c r="C3183" s="40" t="s">
        <v>510</v>
      </c>
      <c r="D3183" s="40" t="s">
        <v>209</v>
      </c>
      <c r="E3183" s="40" t="s">
        <v>10</v>
      </c>
      <c r="F3183" s="40">
        <v>0.8</v>
      </c>
      <c r="G3183" s="40">
        <v>0</v>
      </c>
      <c r="H3183" s="40">
        <v>1</v>
      </c>
      <c r="I3183" s="40">
        <v>0</v>
      </c>
      <c r="L3183" s="40" t="str">
        <f>IF(LEFT(C3183,1)="[",MID(C3183,2,SEARCH("]",C3183)-2),IF(LEFT(C3183,1)="""",MID(C3183,2,SEARCH("""",C3183,2)-2),C3183))</f>
        <v>onix 2014 detalhes</v>
      </c>
      <c r="M3183">
        <f>WEEKNUM(A3183,2)</f>
        <v>38</v>
      </c>
    </row>
    <row r="3184" spans="1:13" x14ac:dyDescent="0.25">
      <c r="A3184" s="1">
        <v>41540</v>
      </c>
      <c r="B3184" s="40" t="s">
        <v>9</v>
      </c>
      <c r="C3184" s="40" t="s">
        <v>549</v>
      </c>
      <c r="D3184" s="40" t="s">
        <v>209</v>
      </c>
      <c r="E3184" s="40" t="s">
        <v>10</v>
      </c>
      <c r="F3184" s="40">
        <v>0.8</v>
      </c>
      <c r="G3184" s="40">
        <v>1</v>
      </c>
      <c r="H3184" s="40">
        <v>1</v>
      </c>
      <c r="I3184" s="40">
        <v>0.5</v>
      </c>
      <c r="L3184" s="40" t="str">
        <f>IF(LEFT(C3184,1)="[",MID(C3184,2,SEARCH("]",C3184)-2),IF(LEFT(C3184,1)="""",MID(C3184,2,SEARCH("""",C3184,2)-2),C3184))</f>
        <v>onix 2014 especificações</v>
      </c>
      <c r="M3184">
        <f>WEEKNUM(A3184,2)</f>
        <v>39</v>
      </c>
    </row>
    <row r="3185" spans="1:13" x14ac:dyDescent="0.25">
      <c r="A3185" s="1">
        <v>41540</v>
      </c>
      <c r="B3185" s="40" t="s">
        <v>9</v>
      </c>
      <c r="C3185" s="40" t="s">
        <v>491</v>
      </c>
      <c r="D3185" s="40" t="s">
        <v>209</v>
      </c>
      <c r="E3185" s="40" t="s">
        <v>10</v>
      </c>
      <c r="F3185" s="40">
        <v>0.8</v>
      </c>
      <c r="G3185" s="40">
        <v>0</v>
      </c>
      <c r="H3185" s="40">
        <v>1</v>
      </c>
      <c r="I3185" s="40">
        <v>0</v>
      </c>
      <c r="L3185" s="40" t="str">
        <f>IF(LEFT(C3185,1)="[",MID(C3185,2,SEARCH("]",C3185)-2),IF(LEFT(C3185,1)="""",MID(C3185,2,SEARCH("""",C3185,2)-2),C3185))</f>
        <v>onix 2014 ficha técnica</v>
      </c>
      <c r="M3185">
        <f>WEEKNUM(A3185,2)</f>
        <v>39</v>
      </c>
    </row>
    <row r="3186" spans="1:13" x14ac:dyDescent="0.25">
      <c r="A3186" s="1">
        <v>41528</v>
      </c>
      <c r="B3186" s="40" t="s">
        <v>9</v>
      </c>
      <c r="C3186" s="40" t="s">
        <v>491</v>
      </c>
      <c r="D3186" s="40" t="s">
        <v>209</v>
      </c>
      <c r="E3186" s="40" t="s">
        <v>10</v>
      </c>
      <c r="F3186" s="40">
        <v>0.8</v>
      </c>
      <c r="G3186" s="40">
        <v>0</v>
      </c>
      <c r="H3186" s="40">
        <v>1</v>
      </c>
      <c r="I3186" s="40">
        <v>0</v>
      </c>
      <c r="L3186" s="40" t="str">
        <f>IF(LEFT(C3186,1)="[",MID(C3186,2,SEARCH("]",C3186)-2),IF(LEFT(C3186,1)="""",MID(C3186,2,SEARCH("""",C3186,2)-2),C3186))</f>
        <v>onix 2014 ficha técnica</v>
      </c>
      <c r="M3186">
        <f>WEEKNUM(A3186,2)</f>
        <v>37</v>
      </c>
    </row>
    <row r="3187" spans="1:13" x14ac:dyDescent="0.25">
      <c r="A3187" s="1">
        <v>41534</v>
      </c>
      <c r="B3187" s="40" t="s">
        <v>9</v>
      </c>
      <c r="C3187" s="40" t="s">
        <v>491</v>
      </c>
      <c r="D3187" s="40" t="s">
        <v>209</v>
      </c>
      <c r="E3187" s="40" t="s">
        <v>10</v>
      </c>
      <c r="F3187" s="40">
        <v>0.8</v>
      </c>
      <c r="G3187" s="40">
        <v>0</v>
      </c>
      <c r="H3187" s="40">
        <v>2</v>
      </c>
      <c r="I3187" s="40">
        <v>0</v>
      </c>
      <c r="L3187" s="40" t="str">
        <f>IF(LEFT(C3187,1)="[",MID(C3187,2,SEARCH("]",C3187)-2),IF(LEFT(C3187,1)="""",MID(C3187,2,SEARCH("""",C3187,2)-2),C3187))</f>
        <v>onix 2014 ficha técnica</v>
      </c>
      <c r="M3187">
        <f>WEEKNUM(A3187,2)</f>
        <v>38</v>
      </c>
    </row>
    <row r="3188" spans="1:13" x14ac:dyDescent="0.25">
      <c r="A3188" s="1">
        <v>41534</v>
      </c>
      <c r="B3188" s="40" t="s">
        <v>9</v>
      </c>
      <c r="C3188" s="40" t="s">
        <v>327</v>
      </c>
      <c r="D3188" s="40" t="s">
        <v>94</v>
      </c>
      <c r="E3188" s="40" t="s">
        <v>10</v>
      </c>
      <c r="F3188" s="40">
        <v>0.8</v>
      </c>
      <c r="G3188" s="40">
        <v>10</v>
      </c>
      <c r="H3188" s="40">
        <v>39</v>
      </c>
      <c r="I3188" s="40">
        <v>3.55</v>
      </c>
      <c r="L3188" s="40" t="str">
        <f>IF(LEFT(C3188,1)="[",MID(C3188,2,SEARCH("]",C3188)-2),IF(LEFT(C3188,1)="""",MID(C3188,2,SEARCH("""",C3188,2)-2),C3188))</f>
        <v>onix 2014 GM</v>
      </c>
      <c r="M3188">
        <f>WEEKNUM(A3188,2)</f>
        <v>38</v>
      </c>
    </row>
    <row r="3189" spans="1:13" x14ac:dyDescent="0.25">
      <c r="A3189" s="1">
        <v>41514</v>
      </c>
      <c r="B3189" s="40" t="s">
        <v>9</v>
      </c>
      <c r="C3189" s="40" t="s">
        <v>327</v>
      </c>
      <c r="D3189" s="40" t="s">
        <v>94</v>
      </c>
      <c r="E3189" s="40" t="s">
        <v>10</v>
      </c>
      <c r="F3189" s="40">
        <v>0.8</v>
      </c>
      <c r="G3189" s="40">
        <v>7</v>
      </c>
      <c r="H3189" s="40">
        <v>43</v>
      </c>
      <c r="I3189" s="40">
        <v>2.7</v>
      </c>
      <c r="L3189" s="40" t="str">
        <f>IF(LEFT(C3189,1)="[",MID(C3189,2,SEARCH("]",C3189)-2),IF(LEFT(C3189,1)="""",MID(C3189,2,SEARCH("""",C3189,2)-2),C3189))</f>
        <v>onix 2014 GM</v>
      </c>
      <c r="M3189">
        <f>WEEKNUM(A3189,2)</f>
        <v>35</v>
      </c>
    </row>
    <row r="3190" spans="1:13" x14ac:dyDescent="0.25">
      <c r="A3190" s="1">
        <v>41544</v>
      </c>
      <c r="B3190" s="40" t="s">
        <v>9</v>
      </c>
      <c r="C3190" s="40" t="s">
        <v>327</v>
      </c>
      <c r="D3190" s="40" t="s">
        <v>94</v>
      </c>
      <c r="E3190" s="40" t="s">
        <v>10</v>
      </c>
      <c r="F3190" s="40">
        <v>0.8</v>
      </c>
      <c r="G3190" s="40">
        <v>3</v>
      </c>
      <c r="H3190" s="40">
        <v>11</v>
      </c>
      <c r="I3190" s="40">
        <v>1.0900000000000001</v>
      </c>
      <c r="L3190" s="40" t="str">
        <f>IF(LEFT(C3190,1)="[",MID(C3190,2,SEARCH("]",C3190)-2),IF(LEFT(C3190,1)="""",MID(C3190,2,SEARCH("""",C3190,2)-2),C3190))</f>
        <v>onix 2014 GM</v>
      </c>
      <c r="M3190">
        <f>WEEKNUM(A3190,2)</f>
        <v>39</v>
      </c>
    </row>
    <row r="3191" spans="1:13" x14ac:dyDescent="0.25">
      <c r="A3191" s="1">
        <v>41535</v>
      </c>
      <c r="B3191" s="40" t="s">
        <v>9</v>
      </c>
      <c r="C3191" s="40" t="s">
        <v>327</v>
      </c>
      <c r="D3191" s="40" t="s">
        <v>94</v>
      </c>
      <c r="E3191" s="40" t="s">
        <v>10</v>
      </c>
      <c r="F3191" s="40">
        <v>0.8</v>
      </c>
      <c r="G3191" s="40">
        <v>1</v>
      </c>
      <c r="H3191" s="40">
        <v>26</v>
      </c>
      <c r="I3191" s="40">
        <v>0.54</v>
      </c>
      <c r="L3191" s="40" t="str">
        <f>IF(LEFT(C3191,1)="[",MID(C3191,2,SEARCH("]",C3191)-2),IF(LEFT(C3191,1)="""",MID(C3191,2,SEARCH("""",C3191,2)-2),C3191))</f>
        <v>onix 2014 GM</v>
      </c>
      <c r="M3191">
        <f>WEEKNUM(A3191,2)</f>
        <v>38</v>
      </c>
    </row>
    <row r="3192" spans="1:13" x14ac:dyDescent="0.25">
      <c r="A3192" s="1">
        <v>41542</v>
      </c>
      <c r="B3192" s="40" t="s">
        <v>9</v>
      </c>
      <c r="C3192" s="40" t="s">
        <v>327</v>
      </c>
      <c r="D3192" s="40" t="s">
        <v>94</v>
      </c>
      <c r="E3192" s="40" t="s">
        <v>10</v>
      </c>
      <c r="F3192" s="40">
        <v>0.8</v>
      </c>
      <c r="G3192" s="40">
        <v>5</v>
      </c>
      <c r="H3192" s="40">
        <v>19</v>
      </c>
      <c r="I3192" s="40">
        <v>1.82</v>
      </c>
      <c r="L3192" s="40" t="str">
        <f>IF(LEFT(C3192,1)="[",MID(C3192,2,SEARCH("]",C3192)-2),IF(LEFT(C3192,1)="""",MID(C3192,2,SEARCH("""",C3192,2)-2),C3192))</f>
        <v>onix 2014 GM</v>
      </c>
      <c r="M3192">
        <f>WEEKNUM(A3192,2)</f>
        <v>39</v>
      </c>
    </row>
    <row r="3193" spans="1:13" x14ac:dyDescent="0.25">
      <c r="A3193" s="1">
        <v>41546</v>
      </c>
      <c r="B3193" s="40" t="s">
        <v>9</v>
      </c>
      <c r="C3193" s="40" t="s">
        <v>327</v>
      </c>
      <c r="D3193" s="40" t="s">
        <v>94</v>
      </c>
      <c r="E3193" s="40" t="s">
        <v>10</v>
      </c>
      <c r="F3193" s="40">
        <v>0.8</v>
      </c>
      <c r="G3193" s="40">
        <v>7</v>
      </c>
      <c r="H3193" s="40">
        <v>24</v>
      </c>
      <c r="I3193" s="40">
        <v>2.62</v>
      </c>
      <c r="L3193" s="40" t="str">
        <f>IF(LEFT(C3193,1)="[",MID(C3193,2,SEARCH("]",C3193)-2),IF(LEFT(C3193,1)="""",MID(C3193,2,SEARCH("""",C3193,2)-2),C3193))</f>
        <v>onix 2014 GM</v>
      </c>
      <c r="M3193">
        <f>WEEKNUM(A3193,2)</f>
        <v>39</v>
      </c>
    </row>
    <row r="3194" spans="1:13" x14ac:dyDescent="0.25">
      <c r="A3194" s="1">
        <v>41522</v>
      </c>
      <c r="B3194" s="40" t="s">
        <v>9</v>
      </c>
      <c r="C3194" s="40" t="s">
        <v>327</v>
      </c>
      <c r="D3194" s="40" t="s">
        <v>94</v>
      </c>
      <c r="E3194" s="40" t="s">
        <v>10</v>
      </c>
      <c r="F3194" s="40">
        <v>0.8</v>
      </c>
      <c r="G3194" s="40">
        <v>7</v>
      </c>
      <c r="H3194" s="40">
        <v>50</v>
      </c>
      <c r="I3194" s="40">
        <v>0.66</v>
      </c>
      <c r="L3194" s="40" t="str">
        <f>IF(LEFT(C3194,1)="[",MID(C3194,2,SEARCH("]",C3194)-2),IF(LEFT(C3194,1)="""",MID(C3194,2,SEARCH("""",C3194,2)-2),C3194))</f>
        <v>onix 2014 GM</v>
      </c>
      <c r="M3194">
        <f>WEEKNUM(A3194,2)</f>
        <v>36</v>
      </c>
    </row>
    <row r="3195" spans="1:13" x14ac:dyDescent="0.25">
      <c r="A3195" s="1">
        <v>41543</v>
      </c>
      <c r="B3195" s="40" t="s">
        <v>9</v>
      </c>
      <c r="C3195" s="40" t="s">
        <v>327</v>
      </c>
      <c r="D3195" s="40" t="s">
        <v>94</v>
      </c>
      <c r="E3195" s="40" t="s">
        <v>10</v>
      </c>
      <c r="F3195" s="40">
        <v>0.8</v>
      </c>
      <c r="G3195" s="40">
        <v>6</v>
      </c>
      <c r="H3195" s="40">
        <v>20</v>
      </c>
      <c r="I3195" s="40">
        <v>2.39</v>
      </c>
      <c r="L3195" s="40" t="str">
        <f>IF(LEFT(C3195,1)="[",MID(C3195,2,SEARCH("]",C3195)-2),IF(LEFT(C3195,1)="""",MID(C3195,2,SEARCH("""",C3195,2)-2),C3195))</f>
        <v>onix 2014 GM</v>
      </c>
      <c r="M3195">
        <f>WEEKNUM(A3195,2)</f>
        <v>39</v>
      </c>
    </row>
    <row r="3196" spans="1:13" x14ac:dyDescent="0.25">
      <c r="A3196" s="1">
        <v>41540</v>
      </c>
      <c r="B3196" s="40" t="s">
        <v>9</v>
      </c>
      <c r="C3196" s="40" t="s">
        <v>327</v>
      </c>
      <c r="D3196" s="40" t="s">
        <v>94</v>
      </c>
      <c r="E3196" s="40" t="s">
        <v>10</v>
      </c>
      <c r="F3196" s="40">
        <v>0.8</v>
      </c>
      <c r="G3196" s="40">
        <v>4</v>
      </c>
      <c r="H3196" s="40">
        <v>21</v>
      </c>
      <c r="I3196" s="40">
        <v>1.4</v>
      </c>
      <c r="L3196" s="40" t="str">
        <f>IF(LEFT(C3196,1)="[",MID(C3196,2,SEARCH("]",C3196)-2),IF(LEFT(C3196,1)="""",MID(C3196,2,SEARCH("""",C3196,2)-2),C3196))</f>
        <v>onix 2014 GM</v>
      </c>
      <c r="M3196">
        <f>WEEKNUM(A3196,2)</f>
        <v>39</v>
      </c>
    </row>
    <row r="3197" spans="1:13" x14ac:dyDescent="0.25">
      <c r="A3197" s="1">
        <v>41523</v>
      </c>
      <c r="B3197" s="40" t="s">
        <v>9</v>
      </c>
      <c r="C3197" s="40" t="s">
        <v>327</v>
      </c>
      <c r="D3197" s="40" t="s">
        <v>94</v>
      </c>
      <c r="E3197" s="40" t="s">
        <v>10</v>
      </c>
      <c r="F3197" s="40">
        <v>0.8</v>
      </c>
      <c r="G3197" s="40">
        <v>5</v>
      </c>
      <c r="H3197" s="40">
        <v>50</v>
      </c>
      <c r="I3197" s="40">
        <v>0.54</v>
      </c>
      <c r="L3197" s="40" t="str">
        <f>IF(LEFT(C3197,1)="[",MID(C3197,2,SEARCH("]",C3197)-2),IF(LEFT(C3197,1)="""",MID(C3197,2,SEARCH("""",C3197,2)-2),C3197))</f>
        <v>onix 2014 GM</v>
      </c>
      <c r="M3197">
        <f>WEEKNUM(A3197,2)</f>
        <v>36</v>
      </c>
    </row>
    <row r="3198" spans="1:13" x14ac:dyDescent="0.25">
      <c r="A3198" s="1">
        <v>41538</v>
      </c>
      <c r="B3198" s="40" t="s">
        <v>9</v>
      </c>
      <c r="C3198" s="40" t="s">
        <v>327</v>
      </c>
      <c r="D3198" s="40" t="s">
        <v>94</v>
      </c>
      <c r="E3198" s="40" t="s">
        <v>10</v>
      </c>
      <c r="F3198" s="40">
        <v>0.8</v>
      </c>
      <c r="G3198" s="40">
        <v>4</v>
      </c>
      <c r="H3198" s="40">
        <v>15</v>
      </c>
      <c r="I3198" s="40">
        <v>1.78</v>
      </c>
      <c r="L3198" s="40" t="str">
        <f>IF(LEFT(C3198,1)="[",MID(C3198,2,SEARCH("]",C3198)-2),IF(LEFT(C3198,1)="""",MID(C3198,2,SEARCH("""",C3198,2)-2),C3198))</f>
        <v>onix 2014 GM</v>
      </c>
      <c r="M3198">
        <f>WEEKNUM(A3198,2)</f>
        <v>38</v>
      </c>
    </row>
    <row r="3199" spans="1:13" x14ac:dyDescent="0.25">
      <c r="A3199" s="1">
        <v>41518</v>
      </c>
      <c r="B3199" s="40" t="s">
        <v>9</v>
      </c>
      <c r="C3199" s="40" t="s">
        <v>327</v>
      </c>
      <c r="D3199" s="40" t="s">
        <v>94</v>
      </c>
      <c r="E3199" s="40" t="s">
        <v>10</v>
      </c>
      <c r="F3199" s="40">
        <v>0.8</v>
      </c>
      <c r="G3199" s="40">
        <v>11</v>
      </c>
      <c r="H3199" s="40">
        <v>44</v>
      </c>
      <c r="I3199" s="40">
        <v>3.58</v>
      </c>
      <c r="L3199" s="40" t="str">
        <f>IF(LEFT(C3199,1)="[",MID(C3199,2,SEARCH("]",C3199)-2),IF(LEFT(C3199,1)="""",MID(C3199,2,SEARCH("""",C3199,2)-2),C3199))</f>
        <v>onix 2014 GM</v>
      </c>
      <c r="M3199">
        <f>WEEKNUM(A3199,2)</f>
        <v>35</v>
      </c>
    </row>
    <row r="3200" spans="1:13" x14ac:dyDescent="0.25">
      <c r="A3200" s="1">
        <v>41528</v>
      </c>
      <c r="B3200" s="40" t="s">
        <v>9</v>
      </c>
      <c r="C3200" s="40" t="s">
        <v>327</v>
      </c>
      <c r="D3200" s="40" t="s">
        <v>94</v>
      </c>
      <c r="E3200" s="40" t="s">
        <v>10</v>
      </c>
      <c r="F3200" s="40">
        <v>0.8</v>
      </c>
      <c r="G3200" s="40">
        <v>8</v>
      </c>
      <c r="H3200" s="40">
        <v>49</v>
      </c>
      <c r="I3200" s="40">
        <v>1.69</v>
      </c>
      <c r="L3200" s="40" t="str">
        <f>IF(LEFT(C3200,1)="[",MID(C3200,2,SEARCH("]",C3200)-2),IF(LEFT(C3200,1)="""",MID(C3200,2,SEARCH("""",C3200,2)-2),C3200))</f>
        <v>onix 2014 GM</v>
      </c>
      <c r="M3200">
        <f>WEEKNUM(A3200,2)</f>
        <v>37</v>
      </c>
    </row>
    <row r="3201" spans="1:13" x14ac:dyDescent="0.25">
      <c r="A3201" s="1">
        <v>41520</v>
      </c>
      <c r="B3201" s="40" t="s">
        <v>9</v>
      </c>
      <c r="C3201" s="40" t="s">
        <v>327</v>
      </c>
      <c r="D3201" s="40" t="s">
        <v>94</v>
      </c>
      <c r="E3201" s="40" t="s">
        <v>10</v>
      </c>
      <c r="F3201" s="40">
        <v>0.8</v>
      </c>
      <c r="G3201" s="40">
        <v>11</v>
      </c>
      <c r="H3201" s="40">
        <v>57</v>
      </c>
      <c r="I3201" s="40">
        <v>2.78</v>
      </c>
      <c r="L3201" s="40" t="str">
        <f>IF(LEFT(C3201,1)="[",MID(C3201,2,SEARCH("]",C3201)-2),IF(LEFT(C3201,1)="""",MID(C3201,2,SEARCH("""",C3201,2)-2),C3201))</f>
        <v>onix 2014 GM</v>
      </c>
      <c r="M3201">
        <f>WEEKNUM(A3201,2)</f>
        <v>36</v>
      </c>
    </row>
    <row r="3202" spans="1:13" x14ac:dyDescent="0.25">
      <c r="A3202" s="1">
        <v>41533</v>
      </c>
      <c r="B3202" s="40" t="s">
        <v>9</v>
      </c>
      <c r="C3202" s="40" t="s">
        <v>327</v>
      </c>
      <c r="D3202" s="40" t="s">
        <v>94</v>
      </c>
      <c r="E3202" s="40" t="s">
        <v>10</v>
      </c>
      <c r="F3202" s="40">
        <v>0.8</v>
      </c>
      <c r="G3202" s="40">
        <v>10</v>
      </c>
      <c r="H3202" s="40">
        <v>52</v>
      </c>
      <c r="I3202" s="40">
        <v>3.84</v>
      </c>
      <c r="L3202" s="40" t="str">
        <f>IF(LEFT(C3202,1)="[",MID(C3202,2,SEARCH("]",C3202)-2),IF(LEFT(C3202,1)="""",MID(C3202,2,SEARCH("""",C3202,2)-2),C3202))</f>
        <v>onix 2014 GM</v>
      </c>
      <c r="M3202">
        <f>WEEKNUM(A3202,2)</f>
        <v>38</v>
      </c>
    </row>
    <row r="3203" spans="1:13" x14ac:dyDescent="0.25">
      <c r="A3203" s="1">
        <v>41527</v>
      </c>
      <c r="B3203" s="40" t="s">
        <v>9</v>
      </c>
      <c r="C3203" s="40" t="s">
        <v>327</v>
      </c>
      <c r="D3203" s="40" t="s">
        <v>94</v>
      </c>
      <c r="E3203" s="40" t="s">
        <v>10</v>
      </c>
      <c r="F3203" s="40">
        <v>0.8</v>
      </c>
      <c r="G3203" s="40">
        <v>10</v>
      </c>
      <c r="H3203" s="40">
        <v>67</v>
      </c>
      <c r="I3203" s="40">
        <v>2.29</v>
      </c>
      <c r="L3203" s="40" t="str">
        <f>IF(LEFT(C3203,1)="[",MID(C3203,2,SEARCH("]",C3203)-2),IF(LEFT(C3203,1)="""",MID(C3203,2,SEARCH("""",C3203,2)-2),C3203))</f>
        <v>onix 2014 GM</v>
      </c>
      <c r="M3203">
        <f>WEEKNUM(A3203,2)</f>
        <v>37</v>
      </c>
    </row>
    <row r="3204" spans="1:13" x14ac:dyDescent="0.25">
      <c r="A3204" s="1">
        <v>41516</v>
      </c>
      <c r="B3204" s="40" t="s">
        <v>9</v>
      </c>
      <c r="C3204" s="40" t="s">
        <v>327</v>
      </c>
      <c r="D3204" s="40" t="s">
        <v>94</v>
      </c>
      <c r="E3204" s="40" t="s">
        <v>10</v>
      </c>
      <c r="F3204" s="40">
        <v>0.8</v>
      </c>
      <c r="G3204" s="40">
        <v>11</v>
      </c>
      <c r="H3204" s="40">
        <v>41</v>
      </c>
      <c r="I3204" s="40">
        <v>3.13</v>
      </c>
      <c r="L3204" s="40" t="str">
        <f>IF(LEFT(C3204,1)="[",MID(C3204,2,SEARCH("]",C3204)-2),IF(LEFT(C3204,1)="""",MID(C3204,2,SEARCH("""",C3204,2)-2),C3204))</f>
        <v>onix 2014 GM</v>
      </c>
      <c r="M3204">
        <f>WEEKNUM(A3204,2)</f>
        <v>35</v>
      </c>
    </row>
    <row r="3205" spans="1:13" x14ac:dyDescent="0.25">
      <c r="A3205" s="1">
        <v>41521</v>
      </c>
      <c r="B3205" s="40" t="s">
        <v>9</v>
      </c>
      <c r="C3205" s="40" t="s">
        <v>327</v>
      </c>
      <c r="D3205" s="40" t="s">
        <v>94</v>
      </c>
      <c r="E3205" s="40" t="s">
        <v>10</v>
      </c>
      <c r="F3205" s="40">
        <v>0.8</v>
      </c>
      <c r="G3205" s="40">
        <v>7</v>
      </c>
      <c r="H3205" s="40">
        <v>44</v>
      </c>
      <c r="I3205" s="40">
        <v>2.9</v>
      </c>
      <c r="L3205" s="40" t="str">
        <f>IF(LEFT(C3205,1)="[",MID(C3205,2,SEARCH("]",C3205)-2),IF(LEFT(C3205,1)="""",MID(C3205,2,SEARCH("""",C3205,2)-2),C3205))</f>
        <v>onix 2014 GM</v>
      </c>
      <c r="M3205">
        <f>WEEKNUM(A3205,2)</f>
        <v>36</v>
      </c>
    </row>
    <row r="3206" spans="1:13" x14ac:dyDescent="0.25">
      <c r="A3206" s="1">
        <v>41530</v>
      </c>
      <c r="B3206" s="40" t="s">
        <v>9</v>
      </c>
      <c r="C3206" s="40" t="s">
        <v>327</v>
      </c>
      <c r="D3206" s="40" t="s">
        <v>94</v>
      </c>
      <c r="E3206" s="40" t="s">
        <v>10</v>
      </c>
      <c r="F3206" s="40">
        <v>0.8</v>
      </c>
      <c r="G3206" s="40">
        <v>5</v>
      </c>
      <c r="H3206" s="40">
        <v>48</v>
      </c>
      <c r="I3206" s="40">
        <v>0.83</v>
      </c>
      <c r="L3206" s="40" t="str">
        <f>IF(LEFT(C3206,1)="[",MID(C3206,2,SEARCH("]",C3206)-2),IF(LEFT(C3206,1)="""",MID(C3206,2,SEARCH("""",C3206,2)-2),C3206))</f>
        <v>onix 2014 GM</v>
      </c>
      <c r="M3206">
        <f>WEEKNUM(A3206,2)</f>
        <v>37</v>
      </c>
    </row>
    <row r="3207" spans="1:13" x14ac:dyDescent="0.25">
      <c r="A3207" s="1">
        <v>41537</v>
      </c>
      <c r="B3207" s="40" t="s">
        <v>9</v>
      </c>
      <c r="C3207" s="40" t="s">
        <v>327</v>
      </c>
      <c r="D3207" s="40" t="s">
        <v>94</v>
      </c>
      <c r="E3207" s="40" t="s">
        <v>10</v>
      </c>
      <c r="F3207" s="40">
        <v>0.8</v>
      </c>
      <c r="G3207" s="40">
        <v>4</v>
      </c>
      <c r="H3207" s="40">
        <v>22</v>
      </c>
      <c r="I3207" s="40">
        <v>1.5</v>
      </c>
      <c r="L3207" s="40" t="str">
        <f>IF(LEFT(C3207,1)="[",MID(C3207,2,SEARCH("]",C3207)-2),IF(LEFT(C3207,1)="""",MID(C3207,2,SEARCH("""",C3207,2)-2),C3207))</f>
        <v>onix 2014 GM</v>
      </c>
      <c r="M3207">
        <f>WEEKNUM(A3207,2)</f>
        <v>38</v>
      </c>
    </row>
    <row r="3208" spans="1:13" x14ac:dyDescent="0.25">
      <c r="A3208" s="1">
        <v>41529</v>
      </c>
      <c r="B3208" s="40" t="s">
        <v>9</v>
      </c>
      <c r="C3208" s="40" t="s">
        <v>327</v>
      </c>
      <c r="D3208" s="40" t="s">
        <v>94</v>
      </c>
      <c r="E3208" s="40" t="s">
        <v>10</v>
      </c>
      <c r="F3208" s="40">
        <v>0.8</v>
      </c>
      <c r="G3208" s="40">
        <v>10</v>
      </c>
      <c r="H3208" s="40">
        <v>46</v>
      </c>
      <c r="I3208" s="40">
        <v>2.52</v>
      </c>
      <c r="L3208" s="40" t="str">
        <f>IF(LEFT(C3208,1)="[",MID(C3208,2,SEARCH("]",C3208)-2),IF(LEFT(C3208,1)="""",MID(C3208,2,SEARCH("""",C3208,2)-2),C3208))</f>
        <v>onix 2014 GM</v>
      </c>
      <c r="M3208">
        <f>WEEKNUM(A3208,2)</f>
        <v>37</v>
      </c>
    </row>
    <row r="3209" spans="1:13" x14ac:dyDescent="0.25">
      <c r="A3209" s="1">
        <v>41545</v>
      </c>
      <c r="B3209" s="40" t="s">
        <v>9</v>
      </c>
      <c r="C3209" s="40" t="s">
        <v>327</v>
      </c>
      <c r="D3209" s="40" t="s">
        <v>94</v>
      </c>
      <c r="E3209" s="40" t="s">
        <v>10</v>
      </c>
      <c r="F3209" s="40">
        <v>0.8</v>
      </c>
      <c r="G3209" s="40">
        <v>3</v>
      </c>
      <c r="H3209" s="40">
        <v>18</v>
      </c>
      <c r="I3209" s="40">
        <v>1.03</v>
      </c>
      <c r="L3209" s="40" t="str">
        <f>IF(LEFT(C3209,1)="[",MID(C3209,2,SEARCH("]",C3209)-2),IF(LEFT(C3209,1)="""",MID(C3209,2,SEARCH("""",C3209,2)-2),C3209))</f>
        <v>onix 2014 GM</v>
      </c>
      <c r="M3209">
        <f>WEEKNUM(A3209,2)</f>
        <v>39</v>
      </c>
    </row>
    <row r="3210" spans="1:13" x14ac:dyDescent="0.25">
      <c r="A3210" s="1">
        <v>41539</v>
      </c>
      <c r="B3210" s="40" t="s">
        <v>9</v>
      </c>
      <c r="C3210" s="40" t="s">
        <v>327</v>
      </c>
      <c r="D3210" s="40" t="s">
        <v>94</v>
      </c>
      <c r="E3210" s="40" t="s">
        <v>10</v>
      </c>
      <c r="F3210" s="40">
        <v>0.8</v>
      </c>
      <c r="G3210" s="40">
        <v>5</v>
      </c>
      <c r="H3210" s="40">
        <v>19</v>
      </c>
      <c r="I3210" s="40">
        <v>2.37</v>
      </c>
      <c r="L3210" s="40" t="str">
        <f>IF(LEFT(C3210,1)="[",MID(C3210,2,SEARCH("]",C3210)-2),IF(LEFT(C3210,1)="""",MID(C3210,2,SEARCH("""",C3210,2)-2),C3210))</f>
        <v>onix 2014 GM</v>
      </c>
      <c r="M3210">
        <f>WEEKNUM(A3210,2)</f>
        <v>38</v>
      </c>
    </row>
    <row r="3211" spans="1:13" x14ac:dyDescent="0.25">
      <c r="A3211" s="1">
        <v>41531</v>
      </c>
      <c r="B3211" s="40" t="s">
        <v>9</v>
      </c>
      <c r="C3211" s="40" t="s">
        <v>327</v>
      </c>
      <c r="D3211" s="40" t="s">
        <v>94</v>
      </c>
      <c r="E3211" s="40" t="s">
        <v>10</v>
      </c>
      <c r="F3211" s="40">
        <v>0.8</v>
      </c>
      <c r="G3211" s="40">
        <v>11</v>
      </c>
      <c r="H3211" s="40">
        <v>49</v>
      </c>
      <c r="I3211" s="40">
        <v>1.9</v>
      </c>
      <c r="L3211" s="40" t="str">
        <f>IF(LEFT(C3211,1)="[",MID(C3211,2,SEARCH("]",C3211)-2),IF(LEFT(C3211,1)="""",MID(C3211,2,SEARCH("""",C3211,2)-2),C3211))</f>
        <v>onix 2014 GM</v>
      </c>
      <c r="M3211">
        <f>WEEKNUM(A3211,2)</f>
        <v>37</v>
      </c>
    </row>
    <row r="3212" spans="1:13" x14ac:dyDescent="0.25">
      <c r="A3212" s="1">
        <v>41536</v>
      </c>
      <c r="B3212" s="40" t="s">
        <v>9</v>
      </c>
      <c r="C3212" s="40" t="s">
        <v>327</v>
      </c>
      <c r="D3212" s="40" t="s">
        <v>94</v>
      </c>
      <c r="E3212" s="40" t="s">
        <v>10</v>
      </c>
      <c r="F3212" s="40">
        <v>0.8</v>
      </c>
      <c r="G3212" s="40">
        <v>0</v>
      </c>
      <c r="H3212" s="40">
        <v>23</v>
      </c>
      <c r="I3212" s="40">
        <v>0</v>
      </c>
      <c r="L3212" s="40" t="str">
        <f>IF(LEFT(C3212,1)="[",MID(C3212,2,SEARCH("]",C3212)-2),IF(LEFT(C3212,1)="""",MID(C3212,2,SEARCH("""",C3212,2)-2),C3212))</f>
        <v>onix 2014 GM</v>
      </c>
      <c r="M3212">
        <f>WEEKNUM(A3212,2)</f>
        <v>38</v>
      </c>
    </row>
    <row r="3213" spans="1:13" x14ac:dyDescent="0.25">
      <c r="A3213" s="1">
        <v>41515</v>
      </c>
      <c r="B3213" s="40" t="s">
        <v>9</v>
      </c>
      <c r="C3213" s="40" t="s">
        <v>327</v>
      </c>
      <c r="D3213" s="40" t="s">
        <v>94</v>
      </c>
      <c r="E3213" s="40" t="s">
        <v>10</v>
      </c>
      <c r="F3213" s="40">
        <v>0.8</v>
      </c>
      <c r="G3213" s="40">
        <v>7</v>
      </c>
      <c r="H3213" s="40">
        <v>37</v>
      </c>
      <c r="I3213" s="40">
        <v>1.61</v>
      </c>
      <c r="L3213" s="40" t="str">
        <f>IF(LEFT(C3213,1)="[",MID(C3213,2,SEARCH("]",C3213)-2),IF(LEFT(C3213,1)="""",MID(C3213,2,SEARCH("""",C3213,2)-2),C3213))</f>
        <v>onix 2014 GM</v>
      </c>
      <c r="M3213">
        <f>WEEKNUM(A3213,2)</f>
        <v>35</v>
      </c>
    </row>
    <row r="3214" spans="1:13" x14ac:dyDescent="0.25">
      <c r="A3214" s="1">
        <v>41532</v>
      </c>
      <c r="B3214" s="40" t="s">
        <v>9</v>
      </c>
      <c r="C3214" s="40" t="s">
        <v>327</v>
      </c>
      <c r="D3214" s="40" t="s">
        <v>94</v>
      </c>
      <c r="E3214" s="40" t="s">
        <v>10</v>
      </c>
      <c r="F3214" s="40">
        <v>0.8</v>
      </c>
      <c r="G3214" s="40">
        <v>10</v>
      </c>
      <c r="H3214" s="40">
        <v>58</v>
      </c>
      <c r="I3214" s="40">
        <v>1.76</v>
      </c>
      <c r="L3214" s="40" t="str">
        <f>IF(LEFT(C3214,1)="[",MID(C3214,2,SEARCH("]",C3214)-2),IF(LEFT(C3214,1)="""",MID(C3214,2,SEARCH("""",C3214,2)-2),C3214))</f>
        <v>onix 2014 GM</v>
      </c>
      <c r="M3214">
        <f>WEEKNUM(A3214,2)</f>
        <v>37</v>
      </c>
    </row>
    <row r="3215" spans="1:13" x14ac:dyDescent="0.25">
      <c r="A3215" s="1">
        <v>41524</v>
      </c>
      <c r="B3215" s="40" t="s">
        <v>9</v>
      </c>
      <c r="C3215" s="40" t="s">
        <v>327</v>
      </c>
      <c r="D3215" s="40" t="s">
        <v>94</v>
      </c>
      <c r="E3215" s="40" t="s">
        <v>10</v>
      </c>
      <c r="F3215" s="40">
        <v>0.8</v>
      </c>
      <c r="G3215" s="40">
        <v>10</v>
      </c>
      <c r="H3215" s="40">
        <v>45</v>
      </c>
      <c r="I3215" s="40">
        <v>1.6</v>
      </c>
      <c r="L3215" s="40" t="str">
        <f>IF(LEFT(C3215,1)="[",MID(C3215,2,SEARCH("]",C3215)-2),IF(LEFT(C3215,1)="""",MID(C3215,2,SEARCH("""",C3215,2)-2),C3215))</f>
        <v>onix 2014 GM</v>
      </c>
      <c r="M3215">
        <f>WEEKNUM(A3215,2)</f>
        <v>36</v>
      </c>
    </row>
    <row r="3216" spans="1:13" x14ac:dyDescent="0.25">
      <c r="A3216" s="1">
        <v>41517</v>
      </c>
      <c r="B3216" s="40" t="s">
        <v>9</v>
      </c>
      <c r="C3216" s="40" t="s">
        <v>327</v>
      </c>
      <c r="D3216" s="40" t="s">
        <v>94</v>
      </c>
      <c r="E3216" s="40" t="s">
        <v>10</v>
      </c>
      <c r="F3216" s="40">
        <v>0.8</v>
      </c>
      <c r="G3216" s="40">
        <v>10</v>
      </c>
      <c r="H3216" s="40">
        <v>47</v>
      </c>
      <c r="I3216" s="40">
        <v>4.3899999999999997</v>
      </c>
      <c r="L3216" s="40" t="str">
        <f>IF(LEFT(C3216,1)="[",MID(C3216,2,SEARCH("]",C3216)-2),IF(LEFT(C3216,1)="""",MID(C3216,2,SEARCH("""",C3216,2)-2),C3216))</f>
        <v>onix 2014 GM</v>
      </c>
      <c r="M3216">
        <f>WEEKNUM(A3216,2)</f>
        <v>35</v>
      </c>
    </row>
    <row r="3217" spans="1:13" x14ac:dyDescent="0.25">
      <c r="A3217" s="1">
        <v>41525</v>
      </c>
      <c r="B3217" s="40" t="s">
        <v>9</v>
      </c>
      <c r="C3217" s="40" t="s">
        <v>327</v>
      </c>
      <c r="D3217" s="40" t="s">
        <v>94</v>
      </c>
      <c r="E3217" s="40" t="s">
        <v>10</v>
      </c>
      <c r="F3217" s="40">
        <v>0.8</v>
      </c>
      <c r="G3217" s="40">
        <v>7</v>
      </c>
      <c r="H3217" s="40">
        <v>58</v>
      </c>
      <c r="I3217" s="40">
        <v>1.25</v>
      </c>
      <c r="L3217" s="40" t="str">
        <f>IF(LEFT(C3217,1)="[",MID(C3217,2,SEARCH("]",C3217)-2),IF(LEFT(C3217,1)="""",MID(C3217,2,SEARCH("""",C3217,2)-2),C3217))</f>
        <v>onix 2014 GM</v>
      </c>
      <c r="M3217">
        <f>WEEKNUM(A3217,2)</f>
        <v>36</v>
      </c>
    </row>
    <row r="3218" spans="1:13" x14ac:dyDescent="0.25">
      <c r="A3218" s="1">
        <v>41526</v>
      </c>
      <c r="B3218" s="40" t="s">
        <v>9</v>
      </c>
      <c r="C3218" s="40" t="s">
        <v>327</v>
      </c>
      <c r="D3218" s="40" t="s">
        <v>94</v>
      </c>
      <c r="E3218" s="40" t="s">
        <v>10</v>
      </c>
      <c r="F3218" s="40">
        <v>0.8</v>
      </c>
      <c r="G3218" s="40">
        <v>15</v>
      </c>
      <c r="H3218" s="40">
        <v>55</v>
      </c>
      <c r="I3218" s="40">
        <v>2.76</v>
      </c>
      <c r="L3218" s="40" t="str">
        <f>IF(LEFT(C3218,1)="[",MID(C3218,2,SEARCH("]",C3218)-2),IF(LEFT(C3218,1)="""",MID(C3218,2,SEARCH("""",C3218,2)-2),C3218))</f>
        <v>onix 2014 GM</v>
      </c>
      <c r="M3218">
        <f>WEEKNUM(A3218,2)</f>
        <v>37</v>
      </c>
    </row>
    <row r="3219" spans="1:13" x14ac:dyDescent="0.25">
      <c r="A3219" s="1">
        <v>41519</v>
      </c>
      <c r="B3219" s="40" t="s">
        <v>9</v>
      </c>
      <c r="C3219" s="40" t="s">
        <v>327</v>
      </c>
      <c r="D3219" s="40" t="s">
        <v>94</v>
      </c>
      <c r="E3219" s="40" t="s">
        <v>10</v>
      </c>
      <c r="F3219" s="40">
        <v>0.8</v>
      </c>
      <c r="G3219" s="40">
        <v>10</v>
      </c>
      <c r="H3219" s="40">
        <v>65</v>
      </c>
      <c r="I3219" s="40">
        <v>1.87</v>
      </c>
      <c r="L3219" s="40" t="str">
        <f>IF(LEFT(C3219,1)="[",MID(C3219,2,SEARCH("]",C3219)-2),IF(LEFT(C3219,1)="""",MID(C3219,2,SEARCH("""",C3219,2)-2),C3219))</f>
        <v>onix 2014 GM</v>
      </c>
      <c r="M3219">
        <f>WEEKNUM(A3219,2)</f>
        <v>36</v>
      </c>
    </row>
    <row r="3220" spans="1:13" x14ac:dyDescent="0.25">
      <c r="A3220" s="1">
        <v>41541</v>
      </c>
      <c r="B3220" s="40" t="s">
        <v>9</v>
      </c>
      <c r="C3220" s="40" t="s">
        <v>327</v>
      </c>
      <c r="D3220" s="40" t="s">
        <v>94</v>
      </c>
      <c r="E3220" s="40" t="s">
        <v>10</v>
      </c>
      <c r="F3220" s="40">
        <v>0.8</v>
      </c>
      <c r="G3220" s="40">
        <v>7</v>
      </c>
      <c r="H3220" s="40">
        <v>38</v>
      </c>
      <c r="I3220" s="40">
        <v>3.12</v>
      </c>
      <c r="L3220" s="40" t="str">
        <f>IF(LEFT(C3220,1)="[",MID(C3220,2,SEARCH("]",C3220)-2),IF(LEFT(C3220,1)="""",MID(C3220,2,SEARCH("""",C3220,2)-2),C3220))</f>
        <v>onix 2014 GM</v>
      </c>
      <c r="M3220">
        <f>WEEKNUM(A3220,2)</f>
        <v>39</v>
      </c>
    </row>
    <row r="3221" spans="1:13" x14ac:dyDescent="0.25">
      <c r="A3221" s="1">
        <v>41545</v>
      </c>
      <c r="B3221" s="40" t="s">
        <v>9</v>
      </c>
      <c r="C3221" s="40" t="s">
        <v>552</v>
      </c>
      <c r="D3221" s="40" t="s">
        <v>322</v>
      </c>
      <c r="E3221" s="40" t="s">
        <v>10</v>
      </c>
      <c r="F3221" s="40">
        <v>0.8</v>
      </c>
      <c r="G3221" s="40">
        <v>0</v>
      </c>
      <c r="H3221" s="40">
        <v>2</v>
      </c>
      <c r="I3221" s="40">
        <v>0</v>
      </c>
      <c r="L3221" s="40" t="str">
        <f>IF(LEFT(C3221,1)="[",MID(C3221,2,SEARCH("]",C3221)-2),IF(LEFT(C3221,1)="""",MID(C3221,2,SEARCH("""",C3221,2)-2),C3221))</f>
        <v>Onix 2014 gps</v>
      </c>
      <c r="M3221">
        <f>WEEKNUM(A3221,2)</f>
        <v>39</v>
      </c>
    </row>
    <row r="3222" spans="1:13" x14ac:dyDescent="0.25">
      <c r="A3222" s="1">
        <v>41541</v>
      </c>
      <c r="B3222" s="40" t="s">
        <v>9</v>
      </c>
      <c r="C3222" s="40" t="s">
        <v>552</v>
      </c>
      <c r="D3222" s="40" t="s">
        <v>322</v>
      </c>
      <c r="E3222" s="40" t="s">
        <v>10</v>
      </c>
      <c r="F3222" s="40">
        <v>0.8</v>
      </c>
      <c r="G3222" s="40">
        <v>0</v>
      </c>
      <c r="H3222" s="40">
        <v>1</v>
      </c>
      <c r="I3222" s="40">
        <v>0</v>
      </c>
      <c r="L3222" s="40" t="str">
        <f>IF(LEFT(C3222,1)="[",MID(C3222,2,SEARCH("]",C3222)-2),IF(LEFT(C3222,1)="""",MID(C3222,2,SEARCH("""",C3222,2)-2),C3222))</f>
        <v>Onix 2014 gps</v>
      </c>
      <c r="M3222">
        <f>WEEKNUM(A3222,2)</f>
        <v>39</v>
      </c>
    </row>
    <row r="3223" spans="1:13" x14ac:dyDescent="0.25">
      <c r="A3223" s="1">
        <v>41545</v>
      </c>
      <c r="B3223" s="40" t="s">
        <v>9</v>
      </c>
      <c r="C3223" s="40" t="s">
        <v>517</v>
      </c>
      <c r="D3223" s="40" t="s">
        <v>110</v>
      </c>
      <c r="E3223" s="40" t="s">
        <v>10</v>
      </c>
      <c r="F3223" s="40">
        <v>0.8</v>
      </c>
      <c r="G3223" s="40">
        <v>0</v>
      </c>
      <c r="H3223" s="40">
        <v>1</v>
      </c>
      <c r="I3223" s="40">
        <v>0</v>
      </c>
      <c r="L3223" s="40" t="str">
        <f>IF(LEFT(C3223,1)="[",MID(C3223,2,SEARCH("]",C3223)-2),IF(LEFT(C3223,1)="""",MID(C3223,2,SEARCH("""",C3223,2)-2),C3223))</f>
        <v>Onix 2014 mylink</v>
      </c>
      <c r="M3223">
        <f>WEEKNUM(A3223,2)</f>
        <v>39</v>
      </c>
    </row>
    <row r="3224" spans="1:13" x14ac:dyDescent="0.25">
      <c r="A3224" s="1">
        <v>41543</v>
      </c>
      <c r="B3224" s="40" t="s">
        <v>9</v>
      </c>
      <c r="C3224" s="40" t="s">
        <v>517</v>
      </c>
      <c r="D3224" s="40" t="s">
        <v>110</v>
      </c>
      <c r="E3224" s="40" t="s">
        <v>10</v>
      </c>
      <c r="F3224" s="40">
        <v>0.8</v>
      </c>
      <c r="G3224" s="40">
        <v>0</v>
      </c>
      <c r="H3224" s="40">
        <v>1</v>
      </c>
      <c r="I3224" s="40">
        <v>0</v>
      </c>
      <c r="L3224" s="40" t="str">
        <f>IF(LEFT(C3224,1)="[",MID(C3224,2,SEARCH("]",C3224)-2),IF(LEFT(C3224,1)="""",MID(C3224,2,SEARCH("""",C3224,2)-2),C3224))</f>
        <v>Onix 2014 mylink</v>
      </c>
      <c r="M3224">
        <f>WEEKNUM(A3224,2)</f>
        <v>39</v>
      </c>
    </row>
    <row r="3225" spans="1:13" x14ac:dyDescent="0.25">
      <c r="A3225" s="1">
        <v>41534</v>
      </c>
      <c r="B3225" s="40" t="s">
        <v>9</v>
      </c>
      <c r="C3225" s="40" t="s">
        <v>517</v>
      </c>
      <c r="D3225" s="40" t="s">
        <v>110</v>
      </c>
      <c r="E3225" s="40" t="s">
        <v>10</v>
      </c>
      <c r="F3225" s="40">
        <v>0.8</v>
      </c>
      <c r="G3225" s="40">
        <v>1</v>
      </c>
      <c r="H3225" s="40">
        <v>1</v>
      </c>
      <c r="I3225" s="40">
        <v>0.03</v>
      </c>
      <c r="L3225" s="40" t="str">
        <f>IF(LEFT(C3225,1)="[",MID(C3225,2,SEARCH("]",C3225)-2),IF(LEFT(C3225,1)="""",MID(C3225,2,SEARCH("""",C3225,2)-2),C3225))</f>
        <v>Onix 2014 mylink</v>
      </c>
      <c r="M3225">
        <f>WEEKNUM(A3225,2)</f>
        <v>38</v>
      </c>
    </row>
    <row r="3226" spans="1:13" x14ac:dyDescent="0.25">
      <c r="A3226" s="1">
        <v>41544</v>
      </c>
      <c r="B3226" s="40" t="s">
        <v>9</v>
      </c>
      <c r="C3226" s="40" t="s">
        <v>517</v>
      </c>
      <c r="D3226" s="40" t="s">
        <v>110</v>
      </c>
      <c r="E3226" s="40" t="s">
        <v>10</v>
      </c>
      <c r="F3226" s="40">
        <v>0.8</v>
      </c>
      <c r="G3226" s="40">
        <v>1</v>
      </c>
      <c r="H3226" s="40">
        <v>1</v>
      </c>
      <c r="I3226" s="40">
        <v>0.54</v>
      </c>
      <c r="L3226" s="40" t="str">
        <f>IF(LEFT(C3226,1)="[",MID(C3226,2,SEARCH("]",C3226)-2),IF(LEFT(C3226,1)="""",MID(C3226,2,SEARCH("""",C3226,2)-2),C3226))</f>
        <v>Onix 2014 mylink</v>
      </c>
      <c r="M3226">
        <f>WEEKNUM(A3226,2)</f>
        <v>39</v>
      </c>
    </row>
    <row r="3227" spans="1:13" x14ac:dyDescent="0.25">
      <c r="A3227" s="1">
        <v>41537</v>
      </c>
      <c r="B3227" s="40" t="s">
        <v>9</v>
      </c>
      <c r="C3227" s="40" t="s">
        <v>517</v>
      </c>
      <c r="D3227" s="40" t="s">
        <v>110</v>
      </c>
      <c r="E3227" s="40" t="s">
        <v>10</v>
      </c>
      <c r="F3227" s="40">
        <v>0.8</v>
      </c>
      <c r="G3227" s="40">
        <v>0</v>
      </c>
      <c r="H3227" s="40">
        <v>1</v>
      </c>
      <c r="I3227" s="40">
        <v>0</v>
      </c>
      <c r="L3227" s="40" t="str">
        <f>IF(LEFT(C3227,1)="[",MID(C3227,2,SEARCH("]",C3227)-2),IF(LEFT(C3227,1)="""",MID(C3227,2,SEARCH("""",C3227,2)-2),C3227))</f>
        <v>Onix 2014 mylink</v>
      </c>
      <c r="M3227">
        <f>WEEKNUM(A3227,2)</f>
        <v>38</v>
      </c>
    </row>
    <row r="3228" spans="1:13" x14ac:dyDescent="0.25">
      <c r="A3228" s="1">
        <v>41536</v>
      </c>
      <c r="B3228" s="40" t="s">
        <v>9</v>
      </c>
      <c r="C3228" s="40" t="s">
        <v>517</v>
      </c>
      <c r="D3228" s="40" t="s">
        <v>110</v>
      </c>
      <c r="E3228" s="40" t="s">
        <v>10</v>
      </c>
      <c r="F3228" s="40">
        <v>0.8</v>
      </c>
      <c r="G3228" s="40">
        <v>0</v>
      </c>
      <c r="H3228" s="40">
        <v>1</v>
      </c>
      <c r="I3228" s="40">
        <v>0</v>
      </c>
      <c r="L3228" s="40" t="str">
        <f>IF(LEFT(C3228,1)="[",MID(C3228,2,SEARCH("]",C3228)-2),IF(LEFT(C3228,1)="""",MID(C3228,2,SEARCH("""",C3228,2)-2),C3228))</f>
        <v>Onix 2014 mylink</v>
      </c>
      <c r="M3228">
        <f>WEEKNUM(A3228,2)</f>
        <v>38</v>
      </c>
    </row>
    <row r="3229" spans="1:13" x14ac:dyDescent="0.25">
      <c r="A3229" s="1">
        <v>41544</v>
      </c>
      <c r="B3229" s="40" t="s">
        <v>9</v>
      </c>
      <c r="C3229" s="40" t="s">
        <v>140</v>
      </c>
      <c r="D3229" s="40" t="s">
        <v>96</v>
      </c>
      <c r="E3229" s="40" t="s">
        <v>10</v>
      </c>
      <c r="F3229" s="40">
        <v>0.8</v>
      </c>
      <c r="G3229" s="40">
        <v>0</v>
      </c>
      <c r="H3229" s="40">
        <v>1</v>
      </c>
      <c r="I3229" s="40">
        <v>0</v>
      </c>
      <c r="L3229" s="40" t="str">
        <f>IF(LEFT(C3229,1)="[",MID(C3229,2,SEARCH("]",C3229)-2),IF(LEFT(C3229,1)="""",MID(C3229,2,SEARCH("""",C3229,2)-2),C3229))</f>
        <v>Onix 6 marchas</v>
      </c>
      <c r="M3229">
        <f>WEEKNUM(A3229,2)</f>
        <v>39</v>
      </c>
    </row>
    <row r="3230" spans="1:13" x14ac:dyDescent="0.25">
      <c r="A3230" s="1">
        <v>41539</v>
      </c>
      <c r="B3230" s="40" t="s">
        <v>9</v>
      </c>
      <c r="C3230" s="40" t="s">
        <v>140</v>
      </c>
      <c r="D3230" s="40" t="s">
        <v>96</v>
      </c>
      <c r="E3230" s="40" t="s">
        <v>10</v>
      </c>
      <c r="F3230" s="40">
        <v>0.8</v>
      </c>
      <c r="G3230" s="40">
        <v>0</v>
      </c>
      <c r="H3230" s="40">
        <v>1</v>
      </c>
      <c r="I3230" s="40">
        <v>0</v>
      </c>
      <c r="L3230" s="40" t="str">
        <f>IF(LEFT(C3230,1)="[",MID(C3230,2,SEARCH("]",C3230)-2),IF(LEFT(C3230,1)="""",MID(C3230,2,SEARCH("""",C3230,2)-2),C3230))</f>
        <v>Onix 6 marchas</v>
      </c>
      <c r="M3230">
        <f>WEEKNUM(A3230,2)</f>
        <v>38</v>
      </c>
    </row>
    <row r="3231" spans="1:13" x14ac:dyDescent="0.25">
      <c r="A3231" s="1">
        <v>41516</v>
      </c>
      <c r="B3231" s="40" t="s">
        <v>9</v>
      </c>
      <c r="C3231" s="40" t="s">
        <v>140</v>
      </c>
      <c r="D3231" s="40" t="s">
        <v>96</v>
      </c>
      <c r="E3231" s="40" t="s">
        <v>10</v>
      </c>
      <c r="F3231" s="40">
        <v>0.8</v>
      </c>
      <c r="G3231" s="40">
        <v>0</v>
      </c>
      <c r="H3231" s="40">
        <v>5</v>
      </c>
      <c r="I3231" s="40">
        <v>0</v>
      </c>
      <c r="L3231" s="40" t="str">
        <f>IF(LEFT(C3231,1)="[",MID(C3231,2,SEARCH("]",C3231)-2),IF(LEFT(C3231,1)="""",MID(C3231,2,SEARCH("""",C3231,2)-2),C3231))</f>
        <v>Onix 6 marchas</v>
      </c>
      <c r="M3231">
        <f>WEEKNUM(A3231,2)</f>
        <v>35</v>
      </c>
    </row>
    <row r="3232" spans="1:13" x14ac:dyDescent="0.25">
      <c r="A3232" s="1">
        <v>41531</v>
      </c>
      <c r="B3232" s="40" t="s">
        <v>9</v>
      </c>
      <c r="C3232" s="40" t="s">
        <v>140</v>
      </c>
      <c r="D3232" s="40" t="s">
        <v>96</v>
      </c>
      <c r="E3232" s="40" t="s">
        <v>10</v>
      </c>
      <c r="F3232" s="40">
        <v>0.8</v>
      </c>
      <c r="G3232" s="40">
        <v>0</v>
      </c>
      <c r="H3232" s="40">
        <v>2</v>
      </c>
      <c r="I3232" s="40">
        <v>0</v>
      </c>
      <c r="L3232" s="40" t="str">
        <f>IF(LEFT(C3232,1)="[",MID(C3232,2,SEARCH("]",C3232)-2),IF(LEFT(C3232,1)="""",MID(C3232,2,SEARCH("""",C3232,2)-2),C3232))</f>
        <v>Onix 6 marchas</v>
      </c>
      <c r="M3232">
        <f>WEEKNUM(A3232,2)</f>
        <v>37</v>
      </c>
    </row>
    <row r="3233" spans="1:13" x14ac:dyDescent="0.25">
      <c r="A3233" s="1">
        <v>41524</v>
      </c>
      <c r="B3233" s="40" t="s">
        <v>9</v>
      </c>
      <c r="C3233" s="40" t="s">
        <v>140</v>
      </c>
      <c r="D3233" s="40" t="s">
        <v>96</v>
      </c>
      <c r="E3233" s="40" t="s">
        <v>10</v>
      </c>
      <c r="F3233" s="40">
        <v>0.8</v>
      </c>
      <c r="G3233" s="40">
        <v>1</v>
      </c>
      <c r="H3233" s="40">
        <v>4</v>
      </c>
      <c r="I3233" s="40">
        <v>0.57999999999999996</v>
      </c>
      <c r="L3233" s="40" t="str">
        <f>IF(LEFT(C3233,1)="[",MID(C3233,2,SEARCH("]",C3233)-2),IF(LEFT(C3233,1)="""",MID(C3233,2,SEARCH("""",C3233,2)-2),C3233))</f>
        <v>Onix 6 marchas</v>
      </c>
      <c r="M3233">
        <f>WEEKNUM(A3233,2)</f>
        <v>36</v>
      </c>
    </row>
    <row r="3234" spans="1:13" x14ac:dyDescent="0.25">
      <c r="A3234" s="1">
        <v>41519</v>
      </c>
      <c r="B3234" s="40" t="s">
        <v>9</v>
      </c>
      <c r="C3234" s="40" t="s">
        <v>140</v>
      </c>
      <c r="D3234" s="40" t="s">
        <v>96</v>
      </c>
      <c r="E3234" s="40" t="s">
        <v>10</v>
      </c>
      <c r="F3234" s="40">
        <v>0.8</v>
      </c>
      <c r="G3234" s="40">
        <v>0</v>
      </c>
      <c r="H3234" s="40">
        <v>5</v>
      </c>
      <c r="I3234" s="40">
        <v>0</v>
      </c>
      <c r="L3234" s="40" t="str">
        <f>IF(LEFT(C3234,1)="[",MID(C3234,2,SEARCH("]",C3234)-2),IF(LEFT(C3234,1)="""",MID(C3234,2,SEARCH("""",C3234,2)-2),C3234))</f>
        <v>Onix 6 marchas</v>
      </c>
      <c r="M3234">
        <f>WEEKNUM(A3234,2)</f>
        <v>36</v>
      </c>
    </row>
    <row r="3235" spans="1:13" x14ac:dyDescent="0.25">
      <c r="A3235" s="1">
        <v>41526</v>
      </c>
      <c r="B3235" s="40" t="s">
        <v>9</v>
      </c>
      <c r="C3235" s="40" t="s">
        <v>140</v>
      </c>
      <c r="D3235" s="40" t="s">
        <v>96</v>
      </c>
      <c r="E3235" s="40" t="s">
        <v>10</v>
      </c>
      <c r="F3235" s="40">
        <v>0.8</v>
      </c>
      <c r="G3235" s="40">
        <v>0</v>
      </c>
      <c r="H3235" s="40">
        <v>5</v>
      </c>
      <c r="I3235" s="40">
        <v>0</v>
      </c>
      <c r="L3235" s="40" t="str">
        <f>IF(LEFT(C3235,1)="[",MID(C3235,2,SEARCH("]",C3235)-2),IF(LEFT(C3235,1)="""",MID(C3235,2,SEARCH("""",C3235,2)-2),C3235))</f>
        <v>Onix 6 marchas</v>
      </c>
      <c r="M3235">
        <f>WEEKNUM(A3235,2)</f>
        <v>37</v>
      </c>
    </row>
    <row r="3236" spans="1:13" x14ac:dyDescent="0.25">
      <c r="A3236" s="1">
        <v>41540</v>
      </c>
      <c r="B3236" s="40" t="s">
        <v>9</v>
      </c>
      <c r="C3236" s="40" t="s">
        <v>140</v>
      </c>
      <c r="D3236" s="40" t="s">
        <v>96</v>
      </c>
      <c r="E3236" s="40" t="s">
        <v>10</v>
      </c>
      <c r="F3236" s="40">
        <v>0.8</v>
      </c>
      <c r="G3236" s="40">
        <v>0</v>
      </c>
      <c r="H3236" s="40">
        <v>2</v>
      </c>
      <c r="I3236" s="40">
        <v>0</v>
      </c>
      <c r="L3236" s="40" t="str">
        <f>IF(LEFT(C3236,1)="[",MID(C3236,2,SEARCH("]",C3236)-2),IF(LEFT(C3236,1)="""",MID(C3236,2,SEARCH("""",C3236,2)-2),C3236))</f>
        <v>Onix 6 marchas</v>
      </c>
      <c r="M3236">
        <f>WEEKNUM(A3236,2)</f>
        <v>39</v>
      </c>
    </row>
    <row r="3237" spans="1:13" x14ac:dyDescent="0.25">
      <c r="A3237" s="1">
        <v>41522</v>
      </c>
      <c r="B3237" s="40" t="s">
        <v>9</v>
      </c>
      <c r="C3237" s="40" t="s">
        <v>140</v>
      </c>
      <c r="D3237" s="40" t="s">
        <v>96</v>
      </c>
      <c r="E3237" s="40" t="s">
        <v>10</v>
      </c>
      <c r="F3237" s="40">
        <v>0.8</v>
      </c>
      <c r="G3237" s="40">
        <v>1</v>
      </c>
      <c r="H3237" s="40">
        <v>4</v>
      </c>
      <c r="I3237" s="40">
        <v>0.57999999999999996</v>
      </c>
      <c r="L3237" s="40" t="str">
        <f>IF(LEFT(C3237,1)="[",MID(C3237,2,SEARCH("]",C3237)-2),IF(LEFT(C3237,1)="""",MID(C3237,2,SEARCH("""",C3237,2)-2),C3237))</f>
        <v>Onix 6 marchas</v>
      </c>
      <c r="M3237">
        <f>WEEKNUM(A3237,2)</f>
        <v>36</v>
      </c>
    </row>
    <row r="3238" spans="1:13" x14ac:dyDescent="0.25">
      <c r="A3238" s="1">
        <v>41537</v>
      </c>
      <c r="B3238" s="40" t="s">
        <v>9</v>
      </c>
      <c r="C3238" s="40" t="s">
        <v>140</v>
      </c>
      <c r="D3238" s="40" t="s">
        <v>96</v>
      </c>
      <c r="E3238" s="40" t="s">
        <v>10</v>
      </c>
      <c r="F3238" s="40">
        <v>0.8</v>
      </c>
      <c r="G3238" s="40">
        <v>0</v>
      </c>
      <c r="H3238" s="40">
        <v>5</v>
      </c>
      <c r="I3238" s="40">
        <v>0</v>
      </c>
      <c r="L3238" s="40" t="str">
        <f>IF(LEFT(C3238,1)="[",MID(C3238,2,SEARCH("]",C3238)-2),IF(LEFT(C3238,1)="""",MID(C3238,2,SEARCH("""",C3238,2)-2),C3238))</f>
        <v>Onix 6 marchas</v>
      </c>
      <c r="M3238">
        <f>WEEKNUM(A3238,2)</f>
        <v>38</v>
      </c>
    </row>
    <row r="3239" spans="1:13" x14ac:dyDescent="0.25">
      <c r="A3239" s="1">
        <v>41529</v>
      </c>
      <c r="B3239" s="40" t="s">
        <v>9</v>
      </c>
      <c r="C3239" s="40" t="s">
        <v>140</v>
      </c>
      <c r="D3239" s="40" t="s">
        <v>96</v>
      </c>
      <c r="E3239" s="40" t="s">
        <v>10</v>
      </c>
      <c r="F3239" s="40">
        <v>0.8</v>
      </c>
      <c r="G3239" s="40">
        <v>0</v>
      </c>
      <c r="H3239" s="40">
        <v>4</v>
      </c>
      <c r="I3239" s="40">
        <v>0</v>
      </c>
      <c r="L3239" s="40" t="str">
        <f>IF(LEFT(C3239,1)="[",MID(C3239,2,SEARCH("]",C3239)-2),IF(LEFT(C3239,1)="""",MID(C3239,2,SEARCH("""",C3239,2)-2),C3239))</f>
        <v>Onix 6 marchas</v>
      </c>
      <c r="M3239">
        <f>WEEKNUM(A3239,2)</f>
        <v>37</v>
      </c>
    </row>
    <row r="3240" spans="1:13" x14ac:dyDescent="0.25">
      <c r="A3240" s="1">
        <v>41525</v>
      </c>
      <c r="B3240" s="40" t="s">
        <v>9</v>
      </c>
      <c r="C3240" s="40" t="s">
        <v>140</v>
      </c>
      <c r="D3240" s="40" t="s">
        <v>96</v>
      </c>
      <c r="E3240" s="40" t="s">
        <v>10</v>
      </c>
      <c r="F3240" s="40">
        <v>0.8</v>
      </c>
      <c r="G3240" s="40">
        <v>0</v>
      </c>
      <c r="H3240" s="40">
        <v>5</v>
      </c>
      <c r="I3240" s="40">
        <v>0</v>
      </c>
      <c r="L3240" s="40" t="str">
        <f>IF(LEFT(C3240,1)="[",MID(C3240,2,SEARCH("]",C3240)-2),IF(LEFT(C3240,1)="""",MID(C3240,2,SEARCH("""",C3240,2)-2),C3240))</f>
        <v>Onix 6 marchas</v>
      </c>
      <c r="M3240">
        <f>WEEKNUM(A3240,2)</f>
        <v>36</v>
      </c>
    </row>
    <row r="3241" spans="1:13" x14ac:dyDescent="0.25">
      <c r="A3241" s="1">
        <v>41514</v>
      </c>
      <c r="B3241" s="40" t="s">
        <v>9</v>
      </c>
      <c r="C3241" s="40" t="s">
        <v>140</v>
      </c>
      <c r="D3241" s="40" t="s">
        <v>96</v>
      </c>
      <c r="E3241" s="40" t="s">
        <v>10</v>
      </c>
      <c r="F3241" s="40">
        <v>0.8</v>
      </c>
      <c r="G3241" s="40">
        <v>0</v>
      </c>
      <c r="H3241" s="40">
        <v>5</v>
      </c>
      <c r="I3241" s="40">
        <v>0</v>
      </c>
      <c r="L3241" s="40" t="str">
        <f>IF(LEFT(C3241,1)="[",MID(C3241,2,SEARCH("]",C3241)-2),IF(LEFT(C3241,1)="""",MID(C3241,2,SEARCH("""",C3241,2)-2),C3241))</f>
        <v>Onix 6 marchas</v>
      </c>
      <c r="M3241">
        <f>WEEKNUM(A3241,2)</f>
        <v>35</v>
      </c>
    </row>
    <row r="3242" spans="1:13" x14ac:dyDescent="0.25">
      <c r="A3242" s="1">
        <v>41533</v>
      </c>
      <c r="B3242" s="40" t="s">
        <v>9</v>
      </c>
      <c r="C3242" s="40" t="s">
        <v>140</v>
      </c>
      <c r="D3242" s="40" t="s">
        <v>96</v>
      </c>
      <c r="E3242" s="40" t="s">
        <v>10</v>
      </c>
      <c r="F3242" s="40">
        <v>0.8</v>
      </c>
      <c r="G3242" s="40">
        <v>2</v>
      </c>
      <c r="H3242" s="40">
        <v>7</v>
      </c>
      <c r="I3242" s="40">
        <v>0.93</v>
      </c>
      <c r="L3242" s="40" t="str">
        <f>IF(LEFT(C3242,1)="[",MID(C3242,2,SEARCH("]",C3242)-2),IF(LEFT(C3242,1)="""",MID(C3242,2,SEARCH("""",C3242,2)-2),C3242))</f>
        <v>Onix 6 marchas</v>
      </c>
      <c r="M3242">
        <f>WEEKNUM(A3242,2)</f>
        <v>38</v>
      </c>
    </row>
    <row r="3243" spans="1:13" x14ac:dyDescent="0.25">
      <c r="A3243" s="1">
        <v>41523</v>
      </c>
      <c r="B3243" s="40" t="s">
        <v>9</v>
      </c>
      <c r="C3243" s="40" t="s">
        <v>140</v>
      </c>
      <c r="D3243" s="40" t="s">
        <v>96</v>
      </c>
      <c r="E3243" s="40" t="s">
        <v>10</v>
      </c>
      <c r="F3243" s="40">
        <v>0.8</v>
      </c>
      <c r="G3243" s="40">
        <v>0</v>
      </c>
      <c r="H3243" s="40">
        <v>9</v>
      </c>
      <c r="I3243" s="40">
        <v>0</v>
      </c>
      <c r="L3243" s="40" t="str">
        <f>IF(LEFT(C3243,1)="[",MID(C3243,2,SEARCH("]",C3243)-2),IF(LEFT(C3243,1)="""",MID(C3243,2,SEARCH("""",C3243,2)-2),C3243))</f>
        <v>Onix 6 marchas</v>
      </c>
      <c r="M3243">
        <f>WEEKNUM(A3243,2)</f>
        <v>36</v>
      </c>
    </row>
    <row r="3244" spans="1:13" x14ac:dyDescent="0.25">
      <c r="A3244" s="1">
        <v>41521</v>
      </c>
      <c r="B3244" s="40" t="s">
        <v>9</v>
      </c>
      <c r="C3244" s="40" t="s">
        <v>140</v>
      </c>
      <c r="D3244" s="40" t="s">
        <v>96</v>
      </c>
      <c r="E3244" s="40" t="s">
        <v>10</v>
      </c>
      <c r="F3244" s="40">
        <v>0.8</v>
      </c>
      <c r="G3244" s="40">
        <v>1</v>
      </c>
      <c r="H3244" s="40">
        <v>3</v>
      </c>
      <c r="I3244" s="40">
        <v>0.09</v>
      </c>
      <c r="L3244" s="40" t="str">
        <f>IF(LEFT(C3244,1)="[",MID(C3244,2,SEARCH("]",C3244)-2),IF(LEFT(C3244,1)="""",MID(C3244,2,SEARCH("""",C3244,2)-2),C3244))</f>
        <v>Onix 6 marchas</v>
      </c>
      <c r="M3244">
        <f>WEEKNUM(A3244,2)</f>
        <v>36</v>
      </c>
    </row>
    <row r="3245" spans="1:13" x14ac:dyDescent="0.25">
      <c r="A3245" s="1">
        <v>41535</v>
      </c>
      <c r="B3245" s="40" t="s">
        <v>9</v>
      </c>
      <c r="C3245" s="40" t="s">
        <v>140</v>
      </c>
      <c r="D3245" s="40" t="s">
        <v>96</v>
      </c>
      <c r="E3245" s="40" t="s">
        <v>10</v>
      </c>
      <c r="F3245" s="40">
        <v>0.8</v>
      </c>
      <c r="G3245" s="40">
        <v>0</v>
      </c>
      <c r="H3245" s="40">
        <v>4</v>
      </c>
      <c r="I3245" s="40">
        <v>0</v>
      </c>
      <c r="L3245" s="40" t="str">
        <f>IF(LEFT(C3245,1)="[",MID(C3245,2,SEARCH("]",C3245)-2),IF(LEFT(C3245,1)="""",MID(C3245,2,SEARCH("""",C3245,2)-2),C3245))</f>
        <v>Onix 6 marchas</v>
      </c>
      <c r="M3245">
        <f>WEEKNUM(A3245,2)</f>
        <v>38</v>
      </c>
    </row>
    <row r="3246" spans="1:13" x14ac:dyDescent="0.25">
      <c r="A3246" s="1">
        <v>41536</v>
      </c>
      <c r="B3246" s="40" t="s">
        <v>9</v>
      </c>
      <c r="C3246" s="40" t="s">
        <v>140</v>
      </c>
      <c r="D3246" s="40" t="s">
        <v>96</v>
      </c>
      <c r="E3246" s="40" t="s">
        <v>10</v>
      </c>
      <c r="F3246" s="40">
        <v>0.8</v>
      </c>
      <c r="G3246" s="40">
        <v>0</v>
      </c>
      <c r="H3246" s="40">
        <v>4</v>
      </c>
      <c r="I3246" s="40">
        <v>0</v>
      </c>
      <c r="L3246" s="40" t="str">
        <f>IF(LEFT(C3246,1)="[",MID(C3246,2,SEARCH("]",C3246)-2),IF(LEFT(C3246,1)="""",MID(C3246,2,SEARCH("""",C3246,2)-2),C3246))</f>
        <v>Onix 6 marchas</v>
      </c>
      <c r="M3246">
        <f>WEEKNUM(A3246,2)</f>
        <v>38</v>
      </c>
    </row>
    <row r="3247" spans="1:13" x14ac:dyDescent="0.25">
      <c r="A3247" s="1">
        <v>41528</v>
      </c>
      <c r="B3247" s="40" t="s">
        <v>9</v>
      </c>
      <c r="C3247" s="40" t="s">
        <v>140</v>
      </c>
      <c r="D3247" s="40" t="s">
        <v>96</v>
      </c>
      <c r="E3247" s="40" t="s">
        <v>10</v>
      </c>
      <c r="F3247" s="40">
        <v>0.8</v>
      </c>
      <c r="G3247" s="40">
        <v>0</v>
      </c>
      <c r="H3247" s="40">
        <v>5</v>
      </c>
      <c r="I3247" s="40">
        <v>0</v>
      </c>
      <c r="L3247" s="40" t="str">
        <f>IF(LEFT(C3247,1)="[",MID(C3247,2,SEARCH("]",C3247)-2),IF(LEFT(C3247,1)="""",MID(C3247,2,SEARCH("""",C3247,2)-2),C3247))</f>
        <v>Onix 6 marchas</v>
      </c>
      <c r="M3247">
        <f>WEEKNUM(A3247,2)</f>
        <v>37</v>
      </c>
    </row>
    <row r="3248" spans="1:13" x14ac:dyDescent="0.25">
      <c r="A3248" s="1">
        <v>41520</v>
      </c>
      <c r="B3248" s="40" t="s">
        <v>9</v>
      </c>
      <c r="C3248" s="40" t="s">
        <v>140</v>
      </c>
      <c r="D3248" s="40" t="s">
        <v>96</v>
      </c>
      <c r="E3248" s="40" t="s">
        <v>10</v>
      </c>
      <c r="F3248" s="40">
        <v>0.8</v>
      </c>
      <c r="G3248" s="40">
        <v>0</v>
      </c>
      <c r="H3248" s="40">
        <v>6</v>
      </c>
      <c r="I3248" s="40">
        <v>0</v>
      </c>
      <c r="L3248" s="40" t="str">
        <f>IF(LEFT(C3248,1)="[",MID(C3248,2,SEARCH("]",C3248)-2),IF(LEFT(C3248,1)="""",MID(C3248,2,SEARCH("""",C3248,2)-2),C3248))</f>
        <v>Onix 6 marchas</v>
      </c>
      <c r="M3248">
        <f>WEEKNUM(A3248,2)</f>
        <v>36</v>
      </c>
    </row>
    <row r="3249" spans="1:13" x14ac:dyDescent="0.25">
      <c r="A3249" s="1">
        <v>41532</v>
      </c>
      <c r="B3249" s="40" t="s">
        <v>9</v>
      </c>
      <c r="C3249" s="40" t="s">
        <v>140</v>
      </c>
      <c r="D3249" s="40" t="s">
        <v>96</v>
      </c>
      <c r="E3249" s="40" t="s">
        <v>10</v>
      </c>
      <c r="F3249" s="40">
        <v>0.8</v>
      </c>
      <c r="G3249" s="40">
        <v>0</v>
      </c>
      <c r="H3249" s="40">
        <v>2</v>
      </c>
      <c r="I3249" s="40">
        <v>0</v>
      </c>
      <c r="L3249" s="40" t="str">
        <f>IF(LEFT(C3249,1)="[",MID(C3249,2,SEARCH("]",C3249)-2),IF(LEFT(C3249,1)="""",MID(C3249,2,SEARCH("""",C3249,2)-2),C3249))</f>
        <v>Onix 6 marchas</v>
      </c>
      <c r="M3249">
        <f>WEEKNUM(A3249,2)</f>
        <v>37</v>
      </c>
    </row>
    <row r="3250" spans="1:13" x14ac:dyDescent="0.25">
      <c r="A3250" s="1">
        <v>41517</v>
      </c>
      <c r="B3250" s="40" t="s">
        <v>9</v>
      </c>
      <c r="C3250" s="40" t="s">
        <v>140</v>
      </c>
      <c r="D3250" s="40" t="s">
        <v>96</v>
      </c>
      <c r="E3250" s="40" t="s">
        <v>10</v>
      </c>
      <c r="F3250" s="40">
        <v>0.8</v>
      </c>
      <c r="G3250" s="40">
        <v>1</v>
      </c>
      <c r="H3250" s="40">
        <v>7</v>
      </c>
      <c r="I3250" s="40">
        <v>0.38</v>
      </c>
      <c r="L3250" s="40" t="str">
        <f>IF(LEFT(C3250,1)="[",MID(C3250,2,SEARCH("]",C3250)-2),IF(LEFT(C3250,1)="""",MID(C3250,2,SEARCH("""",C3250,2)-2),C3250))</f>
        <v>Onix 6 marchas</v>
      </c>
      <c r="M3250">
        <f>WEEKNUM(A3250,2)</f>
        <v>35</v>
      </c>
    </row>
    <row r="3251" spans="1:13" x14ac:dyDescent="0.25">
      <c r="A3251" s="1">
        <v>41518</v>
      </c>
      <c r="B3251" s="40" t="s">
        <v>9</v>
      </c>
      <c r="C3251" s="40" t="s">
        <v>140</v>
      </c>
      <c r="D3251" s="40" t="s">
        <v>96</v>
      </c>
      <c r="E3251" s="40" t="s">
        <v>10</v>
      </c>
      <c r="F3251" s="40">
        <v>0.8</v>
      </c>
      <c r="G3251" s="40">
        <v>3</v>
      </c>
      <c r="H3251" s="40">
        <v>6</v>
      </c>
      <c r="I3251" s="40">
        <v>0.48</v>
      </c>
      <c r="L3251" s="40" t="str">
        <f>IF(LEFT(C3251,1)="[",MID(C3251,2,SEARCH("]",C3251)-2),IF(LEFT(C3251,1)="""",MID(C3251,2,SEARCH("""",C3251,2)-2),C3251))</f>
        <v>Onix 6 marchas</v>
      </c>
      <c r="M3251">
        <f>WEEKNUM(A3251,2)</f>
        <v>35</v>
      </c>
    </row>
    <row r="3252" spans="1:13" x14ac:dyDescent="0.25">
      <c r="A3252" s="1">
        <v>41530</v>
      </c>
      <c r="B3252" s="40" t="s">
        <v>9</v>
      </c>
      <c r="C3252" s="40" t="s">
        <v>140</v>
      </c>
      <c r="D3252" s="40" t="s">
        <v>96</v>
      </c>
      <c r="E3252" s="40" t="s">
        <v>10</v>
      </c>
      <c r="F3252" s="40">
        <v>0.8</v>
      </c>
      <c r="G3252" s="40">
        <v>0</v>
      </c>
      <c r="H3252" s="40">
        <v>2</v>
      </c>
      <c r="I3252" s="40">
        <v>0</v>
      </c>
      <c r="L3252" s="40" t="str">
        <f>IF(LEFT(C3252,1)="[",MID(C3252,2,SEARCH("]",C3252)-2),IF(LEFT(C3252,1)="""",MID(C3252,2,SEARCH("""",C3252,2)-2),C3252))</f>
        <v>Onix 6 marchas</v>
      </c>
      <c r="M3252">
        <f>WEEKNUM(A3252,2)</f>
        <v>37</v>
      </c>
    </row>
    <row r="3253" spans="1:13" x14ac:dyDescent="0.25">
      <c r="A3253" s="1">
        <v>41543</v>
      </c>
      <c r="B3253" s="40" t="s">
        <v>9</v>
      </c>
      <c r="C3253" s="40" t="s">
        <v>140</v>
      </c>
      <c r="D3253" s="40" t="s">
        <v>96</v>
      </c>
      <c r="E3253" s="40" t="s">
        <v>10</v>
      </c>
      <c r="F3253" s="40">
        <v>0.8</v>
      </c>
      <c r="G3253" s="40">
        <v>0</v>
      </c>
      <c r="H3253" s="40">
        <v>3</v>
      </c>
      <c r="I3253" s="40">
        <v>0</v>
      </c>
      <c r="L3253" s="40" t="str">
        <f>IF(LEFT(C3253,1)="[",MID(C3253,2,SEARCH("]",C3253)-2),IF(LEFT(C3253,1)="""",MID(C3253,2,SEARCH("""",C3253,2)-2),C3253))</f>
        <v>Onix 6 marchas</v>
      </c>
      <c r="M3253">
        <f>WEEKNUM(A3253,2)</f>
        <v>39</v>
      </c>
    </row>
    <row r="3254" spans="1:13" x14ac:dyDescent="0.25">
      <c r="A3254" s="1">
        <v>41545</v>
      </c>
      <c r="B3254" s="40" t="s">
        <v>9</v>
      </c>
      <c r="C3254" s="40" t="s">
        <v>140</v>
      </c>
      <c r="D3254" s="40" t="s">
        <v>96</v>
      </c>
      <c r="E3254" s="40" t="s">
        <v>10</v>
      </c>
      <c r="F3254" s="40">
        <v>0.8</v>
      </c>
      <c r="G3254" s="40">
        <v>0</v>
      </c>
      <c r="H3254" s="40">
        <v>3</v>
      </c>
      <c r="I3254" s="40">
        <v>0</v>
      </c>
      <c r="L3254" s="40" t="str">
        <f>IF(LEFT(C3254,1)="[",MID(C3254,2,SEARCH("]",C3254)-2),IF(LEFT(C3254,1)="""",MID(C3254,2,SEARCH("""",C3254,2)-2),C3254))</f>
        <v>Onix 6 marchas</v>
      </c>
      <c r="M3254">
        <f>WEEKNUM(A3254,2)</f>
        <v>39</v>
      </c>
    </row>
    <row r="3255" spans="1:13" x14ac:dyDescent="0.25">
      <c r="A3255" s="1">
        <v>41534</v>
      </c>
      <c r="B3255" s="40" t="s">
        <v>9</v>
      </c>
      <c r="C3255" s="40" t="s">
        <v>140</v>
      </c>
      <c r="D3255" s="40" t="s">
        <v>96</v>
      </c>
      <c r="E3255" s="40" t="s">
        <v>10</v>
      </c>
      <c r="F3255" s="40">
        <v>0.8</v>
      </c>
      <c r="G3255" s="40">
        <v>0</v>
      </c>
      <c r="H3255" s="40">
        <v>9</v>
      </c>
      <c r="I3255" s="40">
        <v>0</v>
      </c>
      <c r="L3255" s="40" t="str">
        <f>IF(LEFT(C3255,1)="[",MID(C3255,2,SEARCH("]",C3255)-2),IF(LEFT(C3255,1)="""",MID(C3255,2,SEARCH("""",C3255,2)-2),C3255))</f>
        <v>Onix 6 marchas</v>
      </c>
      <c r="M3255">
        <f>WEEKNUM(A3255,2)</f>
        <v>38</v>
      </c>
    </row>
    <row r="3256" spans="1:13" x14ac:dyDescent="0.25">
      <c r="A3256" s="1">
        <v>41527</v>
      </c>
      <c r="B3256" s="40" t="s">
        <v>9</v>
      </c>
      <c r="C3256" s="40" t="s">
        <v>140</v>
      </c>
      <c r="D3256" s="40" t="s">
        <v>96</v>
      </c>
      <c r="E3256" s="40" t="s">
        <v>10</v>
      </c>
      <c r="F3256" s="40">
        <v>0.8</v>
      </c>
      <c r="G3256" s="40">
        <v>1</v>
      </c>
      <c r="H3256" s="40">
        <v>11</v>
      </c>
      <c r="I3256" s="40">
        <v>0.25</v>
      </c>
      <c r="L3256" s="40" t="str">
        <f>IF(LEFT(C3256,1)="[",MID(C3256,2,SEARCH("]",C3256)-2),IF(LEFT(C3256,1)="""",MID(C3256,2,SEARCH("""",C3256,2)-2),C3256))</f>
        <v>Onix 6 marchas</v>
      </c>
      <c r="M3256">
        <f>WEEKNUM(A3256,2)</f>
        <v>37</v>
      </c>
    </row>
    <row r="3257" spans="1:13" x14ac:dyDescent="0.25">
      <c r="A3257" s="1">
        <v>41515</v>
      </c>
      <c r="B3257" s="40" t="s">
        <v>9</v>
      </c>
      <c r="C3257" s="40" t="s">
        <v>140</v>
      </c>
      <c r="D3257" s="40" t="s">
        <v>96</v>
      </c>
      <c r="E3257" s="40" t="s">
        <v>10</v>
      </c>
      <c r="F3257" s="40">
        <v>0.8</v>
      </c>
      <c r="G3257" s="40">
        <v>0</v>
      </c>
      <c r="H3257" s="40">
        <v>1</v>
      </c>
      <c r="I3257" s="40">
        <v>0</v>
      </c>
      <c r="L3257" s="40" t="str">
        <f>IF(LEFT(C3257,1)="[",MID(C3257,2,SEARCH("]",C3257)-2),IF(LEFT(C3257,1)="""",MID(C3257,2,SEARCH("""",C3257,2)-2),C3257))</f>
        <v>Onix 6 marchas</v>
      </c>
      <c r="M3257">
        <f>WEEKNUM(A3257,2)</f>
        <v>35</v>
      </c>
    </row>
    <row r="3258" spans="1:13" x14ac:dyDescent="0.25">
      <c r="A3258" s="1">
        <v>41542</v>
      </c>
      <c r="B3258" s="40" t="s">
        <v>9</v>
      </c>
      <c r="C3258" s="40" t="s">
        <v>140</v>
      </c>
      <c r="D3258" s="40" t="s">
        <v>96</v>
      </c>
      <c r="E3258" s="40" t="s">
        <v>10</v>
      </c>
      <c r="F3258" s="40">
        <v>0.8</v>
      </c>
      <c r="G3258" s="40">
        <v>0</v>
      </c>
      <c r="H3258" s="40">
        <v>0</v>
      </c>
      <c r="I3258" s="40">
        <v>0</v>
      </c>
      <c r="L3258" s="40" t="str">
        <f>IF(LEFT(C3258,1)="[",MID(C3258,2,SEARCH("]",C3258)-2),IF(LEFT(C3258,1)="""",MID(C3258,2,SEARCH("""",C3258,2)-2),C3258))</f>
        <v>Onix 6 marchas</v>
      </c>
      <c r="M3258">
        <f>WEEKNUM(A3258,2)</f>
        <v>39</v>
      </c>
    </row>
    <row r="3259" spans="1:13" x14ac:dyDescent="0.25">
      <c r="A3259" s="1">
        <v>41521</v>
      </c>
      <c r="B3259" s="40" t="s">
        <v>9</v>
      </c>
      <c r="C3259" s="40" t="s">
        <v>341</v>
      </c>
      <c r="D3259" s="40" t="s">
        <v>96</v>
      </c>
      <c r="E3259" s="40" t="s">
        <v>75</v>
      </c>
      <c r="F3259" s="40">
        <v>0.8</v>
      </c>
      <c r="G3259" s="40">
        <v>0</v>
      </c>
      <c r="H3259" s="40">
        <v>2</v>
      </c>
      <c r="I3259" s="40">
        <v>0</v>
      </c>
      <c r="L3259" s="40" t="str">
        <f>IF(LEFT(C3259,1)="[",MID(C3259,2,SEARCH("]",C3259)-2),IF(LEFT(C3259,1)="""",MID(C3259,2,SEARCH("""",C3259,2)-2),C3259))</f>
        <v>Onix 6 velocidades</v>
      </c>
      <c r="M3259">
        <f>WEEKNUM(A3259,2)</f>
        <v>36</v>
      </c>
    </row>
    <row r="3260" spans="1:13" x14ac:dyDescent="0.25">
      <c r="A3260" s="1">
        <v>41519</v>
      </c>
      <c r="B3260" s="40" t="s">
        <v>9</v>
      </c>
      <c r="C3260" s="40" t="s">
        <v>341</v>
      </c>
      <c r="D3260" s="40" t="s">
        <v>96</v>
      </c>
      <c r="E3260" s="40" t="s">
        <v>75</v>
      </c>
      <c r="F3260" s="40">
        <v>0.8</v>
      </c>
      <c r="G3260" s="40">
        <v>0</v>
      </c>
      <c r="H3260" s="40">
        <v>1</v>
      </c>
      <c r="I3260" s="40">
        <v>0</v>
      </c>
      <c r="L3260" s="40" t="str">
        <f>IF(LEFT(C3260,1)="[",MID(C3260,2,SEARCH("]",C3260)-2),IF(LEFT(C3260,1)="""",MID(C3260,2,SEARCH("""",C3260,2)-2),C3260))</f>
        <v>Onix 6 velocidades</v>
      </c>
      <c r="M3260">
        <f>WEEKNUM(A3260,2)</f>
        <v>36</v>
      </c>
    </row>
    <row r="3261" spans="1:13" x14ac:dyDescent="0.25">
      <c r="A3261" s="1">
        <v>41543</v>
      </c>
      <c r="B3261" s="40" t="s">
        <v>9</v>
      </c>
      <c r="C3261" s="40" t="s">
        <v>232</v>
      </c>
      <c r="D3261" s="40" t="s">
        <v>96</v>
      </c>
      <c r="E3261" s="40" t="s">
        <v>10</v>
      </c>
      <c r="F3261" s="40">
        <v>0.63</v>
      </c>
      <c r="G3261" s="40">
        <v>0</v>
      </c>
      <c r="H3261" s="40">
        <v>7</v>
      </c>
      <c r="I3261" s="40">
        <v>0</v>
      </c>
      <c r="L3261" s="40" t="str">
        <f>IF(LEFT(C3261,1)="[",MID(C3261,2,SEARCH("]",C3261)-2),IF(LEFT(C3261,1)="""",MID(C3261,2,SEARCH("""",C3261,2)-2),C3261))</f>
        <v>Onix automática</v>
      </c>
      <c r="M3261">
        <f>WEEKNUM(A3261,2)</f>
        <v>39</v>
      </c>
    </row>
    <row r="3262" spans="1:13" x14ac:dyDescent="0.25">
      <c r="A3262" s="1">
        <v>41540</v>
      </c>
      <c r="B3262" s="40" t="s">
        <v>9</v>
      </c>
      <c r="C3262" s="40" t="s">
        <v>232</v>
      </c>
      <c r="D3262" s="40" t="s">
        <v>96</v>
      </c>
      <c r="E3262" s="40" t="s">
        <v>10</v>
      </c>
      <c r="F3262" s="40">
        <v>0.63</v>
      </c>
      <c r="G3262" s="40">
        <v>1</v>
      </c>
      <c r="H3262" s="40">
        <v>3</v>
      </c>
      <c r="I3262" s="40">
        <v>0.4</v>
      </c>
      <c r="L3262" s="40" t="str">
        <f>IF(LEFT(C3262,1)="[",MID(C3262,2,SEARCH("]",C3262)-2),IF(LEFT(C3262,1)="""",MID(C3262,2,SEARCH("""",C3262,2)-2),C3262))</f>
        <v>Onix automática</v>
      </c>
      <c r="M3262">
        <f>WEEKNUM(A3262,2)</f>
        <v>39</v>
      </c>
    </row>
    <row r="3263" spans="1:13" x14ac:dyDescent="0.25">
      <c r="A3263" s="1">
        <v>41521</v>
      </c>
      <c r="B3263" s="40" t="s">
        <v>9</v>
      </c>
      <c r="C3263" s="40" t="s">
        <v>232</v>
      </c>
      <c r="D3263" s="40" t="s">
        <v>96</v>
      </c>
      <c r="E3263" s="40" t="s">
        <v>10</v>
      </c>
      <c r="F3263" s="40">
        <v>0.63</v>
      </c>
      <c r="G3263" s="40">
        <v>19</v>
      </c>
      <c r="H3263" s="40">
        <v>79</v>
      </c>
      <c r="I3263" s="40">
        <v>6.03</v>
      </c>
      <c r="L3263" s="40" t="str">
        <f>IF(LEFT(C3263,1)="[",MID(C3263,2,SEARCH("]",C3263)-2),IF(LEFT(C3263,1)="""",MID(C3263,2,SEARCH("""",C3263,2)-2),C3263))</f>
        <v>Onix automática</v>
      </c>
      <c r="M3263">
        <f>WEEKNUM(A3263,2)</f>
        <v>36</v>
      </c>
    </row>
    <row r="3264" spans="1:13" x14ac:dyDescent="0.25">
      <c r="A3264" s="1">
        <v>41520</v>
      </c>
      <c r="B3264" s="40" t="s">
        <v>9</v>
      </c>
      <c r="C3264" s="40" t="s">
        <v>232</v>
      </c>
      <c r="D3264" s="40" t="s">
        <v>96</v>
      </c>
      <c r="E3264" s="40" t="s">
        <v>10</v>
      </c>
      <c r="F3264" s="40">
        <v>0.63</v>
      </c>
      <c r="G3264" s="40">
        <v>12</v>
      </c>
      <c r="H3264" s="40">
        <v>85</v>
      </c>
      <c r="I3264" s="40">
        <v>3.99</v>
      </c>
      <c r="L3264" s="40" t="str">
        <f>IF(LEFT(C3264,1)="[",MID(C3264,2,SEARCH("]",C3264)-2),IF(LEFT(C3264,1)="""",MID(C3264,2,SEARCH("""",C3264,2)-2),C3264))</f>
        <v>Onix automática</v>
      </c>
      <c r="M3264">
        <f>WEEKNUM(A3264,2)</f>
        <v>36</v>
      </c>
    </row>
    <row r="3265" spans="1:13" x14ac:dyDescent="0.25">
      <c r="A3265" s="1">
        <v>41531</v>
      </c>
      <c r="B3265" s="40" t="s">
        <v>9</v>
      </c>
      <c r="C3265" s="40" t="s">
        <v>232</v>
      </c>
      <c r="D3265" s="40" t="s">
        <v>96</v>
      </c>
      <c r="E3265" s="40" t="s">
        <v>10</v>
      </c>
      <c r="F3265" s="40">
        <v>0.63</v>
      </c>
      <c r="G3265" s="40">
        <v>0</v>
      </c>
      <c r="H3265" s="40">
        <v>10</v>
      </c>
      <c r="I3265" s="40">
        <v>0</v>
      </c>
      <c r="L3265" s="40" t="str">
        <f>IF(LEFT(C3265,1)="[",MID(C3265,2,SEARCH("]",C3265)-2),IF(LEFT(C3265,1)="""",MID(C3265,2,SEARCH("""",C3265,2)-2),C3265))</f>
        <v>Onix automática</v>
      </c>
      <c r="M3265">
        <f>WEEKNUM(A3265,2)</f>
        <v>37</v>
      </c>
    </row>
    <row r="3266" spans="1:13" x14ac:dyDescent="0.25">
      <c r="A3266" s="1">
        <v>41538</v>
      </c>
      <c r="B3266" s="40" t="s">
        <v>9</v>
      </c>
      <c r="C3266" s="40" t="s">
        <v>232</v>
      </c>
      <c r="D3266" s="40" t="s">
        <v>96</v>
      </c>
      <c r="E3266" s="40" t="s">
        <v>10</v>
      </c>
      <c r="F3266" s="40">
        <v>0.63</v>
      </c>
      <c r="G3266" s="40">
        <v>0</v>
      </c>
      <c r="H3266" s="40">
        <v>4</v>
      </c>
      <c r="I3266" s="40">
        <v>0</v>
      </c>
      <c r="L3266" s="40" t="str">
        <f>IF(LEFT(C3266,1)="[",MID(C3266,2,SEARCH("]",C3266)-2),IF(LEFT(C3266,1)="""",MID(C3266,2,SEARCH("""",C3266,2)-2),C3266))</f>
        <v>Onix automática</v>
      </c>
      <c r="M3266">
        <f>WEEKNUM(A3266,2)</f>
        <v>38</v>
      </c>
    </row>
    <row r="3267" spans="1:13" x14ac:dyDescent="0.25">
      <c r="A3267" s="1">
        <v>41524</v>
      </c>
      <c r="B3267" s="40" t="s">
        <v>9</v>
      </c>
      <c r="C3267" s="40" t="s">
        <v>232</v>
      </c>
      <c r="D3267" s="40" t="s">
        <v>96</v>
      </c>
      <c r="E3267" s="40" t="s">
        <v>10</v>
      </c>
      <c r="F3267" s="40">
        <v>0.63</v>
      </c>
      <c r="G3267" s="40">
        <v>0</v>
      </c>
      <c r="H3267" s="40">
        <v>19</v>
      </c>
      <c r="I3267" s="40">
        <v>0</v>
      </c>
      <c r="L3267" s="40" t="str">
        <f>IF(LEFT(C3267,1)="[",MID(C3267,2,SEARCH("]",C3267)-2),IF(LEFT(C3267,1)="""",MID(C3267,2,SEARCH("""",C3267,2)-2),C3267))</f>
        <v>Onix automática</v>
      </c>
      <c r="M3267">
        <f>WEEKNUM(A3267,2)</f>
        <v>36</v>
      </c>
    </row>
    <row r="3268" spans="1:13" x14ac:dyDescent="0.25">
      <c r="A3268" s="1">
        <v>41542</v>
      </c>
      <c r="B3268" s="40" t="s">
        <v>9</v>
      </c>
      <c r="C3268" s="40" t="s">
        <v>232</v>
      </c>
      <c r="D3268" s="40" t="s">
        <v>96</v>
      </c>
      <c r="E3268" s="40" t="s">
        <v>10</v>
      </c>
      <c r="F3268" s="40">
        <v>0.63</v>
      </c>
      <c r="G3268" s="40">
        <v>2</v>
      </c>
      <c r="H3268" s="40">
        <v>6</v>
      </c>
      <c r="I3268" s="40">
        <v>0.42</v>
      </c>
      <c r="L3268" s="40" t="str">
        <f>IF(LEFT(C3268,1)="[",MID(C3268,2,SEARCH("]",C3268)-2),IF(LEFT(C3268,1)="""",MID(C3268,2,SEARCH("""",C3268,2)-2),C3268))</f>
        <v>Onix automática</v>
      </c>
      <c r="M3268">
        <f>WEEKNUM(A3268,2)</f>
        <v>39</v>
      </c>
    </row>
    <row r="3269" spans="1:13" x14ac:dyDescent="0.25">
      <c r="A3269" s="1">
        <v>41516</v>
      </c>
      <c r="B3269" s="40" t="s">
        <v>9</v>
      </c>
      <c r="C3269" s="40" t="s">
        <v>232</v>
      </c>
      <c r="D3269" s="40" t="s">
        <v>96</v>
      </c>
      <c r="E3269" s="40" t="s">
        <v>10</v>
      </c>
      <c r="F3269" s="40">
        <v>0.63</v>
      </c>
      <c r="G3269" s="40">
        <v>11</v>
      </c>
      <c r="H3269" s="40">
        <v>123</v>
      </c>
      <c r="I3269" s="40">
        <v>4.09</v>
      </c>
      <c r="L3269" s="40" t="str">
        <f>IF(LEFT(C3269,1)="[",MID(C3269,2,SEARCH("]",C3269)-2),IF(LEFT(C3269,1)="""",MID(C3269,2,SEARCH("""",C3269,2)-2),C3269))</f>
        <v>Onix automática</v>
      </c>
      <c r="M3269">
        <f>WEEKNUM(A3269,2)</f>
        <v>35</v>
      </c>
    </row>
    <row r="3270" spans="1:13" x14ac:dyDescent="0.25">
      <c r="A3270" s="1">
        <v>41526</v>
      </c>
      <c r="B3270" s="40" t="s">
        <v>9</v>
      </c>
      <c r="C3270" s="40" t="s">
        <v>232</v>
      </c>
      <c r="D3270" s="40" t="s">
        <v>96</v>
      </c>
      <c r="E3270" s="40" t="s">
        <v>10</v>
      </c>
      <c r="F3270" s="40">
        <v>0.63</v>
      </c>
      <c r="G3270" s="40">
        <v>2</v>
      </c>
      <c r="H3270" s="40">
        <v>15</v>
      </c>
      <c r="I3270" s="40">
        <v>1.1599999999999999</v>
      </c>
      <c r="L3270" s="40" t="str">
        <f>IF(LEFT(C3270,1)="[",MID(C3270,2,SEARCH("]",C3270)-2),IF(LEFT(C3270,1)="""",MID(C3270,2,SEARCH("""",C3270,2)-2),C3270))</f>
        <v>Onix automática</v>
      </c>
      <c r="M3270">
        <f>WEEKNUM(A3270,2)</f>
        <v>37</v>
      </c>
    </row>
    <row r="3271" spans="1:13" x14ac:dyDescent="0.25">
      <c r="A3271" s="1">
        <v>41546</v>
      </c>
      <c r="B3271" s="40" t="s">
        <v>9</v>
      </c>
      <c r="C3271" s="40" t="s">
        <v>232</v>
      </c>
      <c r="D3271" s="40" t="s">
        <v>96</v>
      </c>
      <c r="E3271" s="40" t="s">
        <v>10</v>
      </c>
      <c r="F3271" s="40">
        <v>0.63</v>
      </c>
      <c r="G3271" s="40">
        <v>0</v>
      </c>
      <c r="H3271" s="40">
        <v>11</v>
      </c>
      <c r="I3271" s="40">
        <v>0</v>
      </c>
      <c r="L3271" s="40" t="str">
        <f>IF(LEFT(C3271,1)="[",MID(C3271,2,SEARCH("]",C3271)-2),IF(LEFT(C3271,1)="""",MID(C3271,2,SEARCH("""",C3271,2)-2),C3271))</f>
        <v>Onix automática</v>
      </c>
      <c r="M3271">
        <f>WEEKNUM(A3271,2)</f>
        <v>39</v>
      </c>
    </row>
    <row r="3272" spans="1:13" x14ac:dyDescent="0.25">
      <c r="A3272" s="1">
        <v>41522</v>
      </c>
      <c r="B3272" s="40" t="s">
        <v>9</v>
      </c>
      <c r="C3272" s="40" t="s">
        <v>232</v>
      </c>
      <c r="D3272" s="40" t="s">
        <v>96</v>
      </c>
      <c r="E3272" s="40" t="s">
        <v>10</v>
      </c>
      <c r="F3272" s="40">
        <v>0.63</v>
      </c>
      <c r="G3272" s="40">
        <v>3</v>
      </c>
      <c r="H3272" s="40">
        <v>38</v>
      </c>
      <c r="I3272" s="40">
        <v>0.71</v>
      </c>
      <c r="L3272" s="40" t="str">
        <f>IF(LEFT(C3272,1)="[",MID(C3272,2,SEARCH("]",C3272)-2),IF(LEFT(C3272,1)="""",MID(C3272,2,SEARCH("""",C3272,2)-2),C3272))</f>
        <v>Onix automática</v>
      </c>
      <c r="M3272">
        <f>WEEKNUM(A3272,2)</f>
        <v>36</v>
      </c>
    </row>
    <row r="3273" spans="1:13" x14ac:dyDescent="0.25">
      <c r="A3273" s="1">
        <v>41515</v>
      </c>
      <c r="B3273" s="40" t="s">
        <v>9</v>
      </c>
      <c r="C3273" s="40" t="s">
        <v>232</v>
      </c>
      <c r="D3273" s="40" t="s">
        <v>96</v>
      </c>
      <c r="E3273" s="40" t="s">
        <v>10</v>
      </c>
      <c r="F3273" s="40">
        <v>0.63</v>
      </c>
      <c r="G3273" s="40">
        <v>50</v>
      </c>
      <c r="H3273" s="40">
        <v>322</v>
      </c>
      <c r="I3273" s="40">
        <v>14.4</v>
      </c>
      <c r="L3273" s="40" t="str">
        <f>IF(LEFT(C3273,1)="[",MID(C3273,2,SEARCH("]",C3273)-2),IF(LEFT(C3273,1)="""",MID(C3273,2,SEARCH("""",C3273,2)-2),C3273))</f>
        <v>Onix automática</v>
      </c>
      <c r="M3273">
        <f>WEEKNUM(A3273,2)</f>
        <v>35</v>
      </c>
    </row>
    <row r="3274" spans="1:13" x14ac:dyDescent="0.25">
      <c r="A3274" s="1">
        <v>41544</v>
      </c>
      <c r="B3274" s="40" t="s">
        <v>9</v>
      </c>
      <c r="C3274" s="40" t="s">
        <v>232</v>
      </c>
      <c r="D3274" s="40" t="s">
        <v>96</v>
      </c>
      <c r="E3274" s="40" t="s">
        <v>10</v>
      </c>
      <c r="F3274" s="40">
        <v>0.63</v>
      </c>
      <c r="G3274" s="40">
        <v>0</v>
      </c>
      <c r="H3274" s="40">
        <v>8</v>
      </c>
      <c r="I3274" s="40">
        <v>0</v>
      </c>
      <c r="L3274" s="40" t="str">
        <f>IF(LEFT(C3274,1)="[",MID(C3274,2,SEARCH("]",C3274)-2),IF(LEFT(C3274,1)="""",MID(C3274,2,SEARCH("""",C3274,2)-2),C3274))</f>
        <v>Onix automática</v>
      </c>
      <c r="M3274">
        <f>WEEKNUM(A3274,2)</f>
        <v>39</v>
      </c>
    </row>
    <row r="3275" spans="1:13" x14ac:dyDescent="0.25">
      <c r="A3275" s="1">
        <v>41530</v>
      </c>
      <c r="B3275" s="40" t="s">
        <v>9</v>
      </c>
      <c r="C3275" s="40" t="s">
        <v>232</v>
      </c>
      <c r="D3275" s="40" t="s">
        <v>96</v>
      </c>
      <c r="E3275" s="40" t="s">
        <v>10</v>
      </c>
      <c r="F3275" s="40">
        <v>0.63</v>
      </c>
      <c r="G3275" s="40">
        <v>0</v>
      </c>
      <c r="H3275" s="40">
        <v>17</v>
      </c>
      <c r="I3275" s="40">
        <v>0</v>
      </c>
      <c r="L3275" s="40" t="str">
        <f>IF(LEFT(C3275,1)="[",MID(C3275,2,SEARCH("]",C3275)-2),IF(LEFT(C3275,1)="""",MID(C3275,2,SEARCH("""",C3275,2)-2),C3275))</f>
        <v>Onix automática</v>
      </c>
      <c r="M3275">
        <f>WEEKNUM(A3275,2)</f>
        <v>37</v>
      </c>
    </row>
    <row r="3276" spans="1:13" x14ac:dyDescent="0.25">
      <c r="A3276" s="1">
        <v>41539</v>
      </c>
      <c r="B3276" s="40" t="s">
        <v>9</v>
      </c>
      <c r="C3276" s="40" t="s">
        <v>232</v>
      </c>
      <c r="D3276" s="40" t="s">
        <v>96</v>
      </c>
      <c r="E3276" s="40" t="s">
        <v>10</v>
      </c>
      <c r="F3276" s="40">
        <v>0.63</v>
      </c>
      <c r="G3276" s="40">
        <v>0</v>
      </c>
      <c r="H3276" s="40">
        <v>5</v>
      </c>
      <c r="I3276" s="40">
        <v>0</v>
      </c>
      <c r="L3276" s="40" t="str">
        <f>IF(LEFT(C3276,1)="[",MID(C3276,2,SEARCH("]",C3276)-2),IF(LEFT(C3276,1)="""",MID(C3276,2,SEARCH("""",C3276,2)-2),C3276))</f>
        <v>Onix automática</v>
      </c>
      <c r="M3276">
        <f>WEEKNUM(A3276,2)</f>
        <v>38</v>
      </c>
    </row>
    <row r="3277" spans="1:13" x14ac:dyDescent="0.25">
      <c r="A3277" s="1">
        <v>41535</v>
      </c>
      <c r="B3277" s="40" t="s">
        <v>9</v>
      </c>
      <c r="C3277" s="40" t="s">
        <v>232</v>
      </c>
      <c r="D3277" s="40" t="s">
        <v>96</v>
      </c>
      <c r="E3277" s="40" t="s">
        <v>10</v>
      </c>
      <c r="F3277" s="40">
        <v>0.63</v>
      </c>
      <c r="G3277" s="40">
        <v>1</v>
      </c>
      <c r="H3277" s="40">
        <v>7</v>
      </c>
      <c r="I3277" s="40">
        <v>0.55000000000000004</v>
      </c>
      <c r="L3277" s="40" t="str">
        <f>IF(LEFT(C3277,1)="[",MID(C3277,2,SEARCH("]",C3277)-2),IF(LEFT(C3277,1)="""",MID(C3277,2,SEARCH("""",C3277,2)-2),C3277))</f>
        <v>Onix automática</v>
      </c>
      <c r="M3277">
        <f>WEEKNUM(A3277,2)</f>
        <v>38</v>
      </c>
    </row>
    <row r="3278" spans="1:13" x14ac:dyDescent="0.25">
      <c r="A3278" s="1">
        <v>41528</v>
      </c>
      <c r="B3278" s="40" t="s">
        <v>9</v>
      </c>
      <c r="C3278" s="40" t="s">
        <v>232</v>
      </c>
      <c r="D3278" s="40" t="s">
        <v>96</v>
      </c>
      <c r="E3278" s="40" t="s">
        <v>10</v>
      </c>
      <c r="F3278" s="40">
        <v>0.63</v>
      </c>
      <c r="G3278" s="40">
        <v>1</v>
      </c>
      <c r="H3278" s="40">
        <v>16</v>
      </c>
      <c r="I3278" s="40">
        <v>0.36</v>
      </c>
      <c r="L3278" s="40" t="str">
        <f>IF(LEFT(C3278,1)="[",MID(C3278,2,SEARCH("]",C3278)-2),IF(LEFT(C3278,1)="""",MID(C3278,2,SEARCH("""",C3278,2)-2),C3278))</f>
        <v>Onix automática</v>
      </c>
      <c r="M3278">
        <f>WEEKNUM(A3278,2)</f>
        <v>37</v>
      </c>
    </row>
    <row r="3279" spans="1:13" x14ac:dyDescent="0.25">
      <c r="A3279" s="1">
        <v>41518</v>
      </c>
      <c r="B3279" s="40" t="s">
        <v>9</v>
      </c>
      <c r="C3279" s="40" t="s">
        <v>232</v>
      </c>
      <c r="D3279" s="40" t="s">
        <v>96</v>
      </c>
      <c r="E3279" s="40" t="s">
        <v>10</v>
      </c>
      <c r="F3279" s="40">
        <v>0.63</v>
      </c>
      <c r="G3279" s="40">
        <v>13</v>
      </c>
      <c r="H3279" s="40">
        <v>91</v>
      </c>
      <c r="I3279" s="40">
        <v>5.3</v>
      </c>
      <c r="L3279" s="40" t="str">
        <f>IF(LEFT(C3279,1)="[",MID(C3279,2,SEARCH("]",C3279)-2),IF(LEFT(C3279,1)="""",MID(C3279,2,SEARCH("""",C3279,2)-2),C3279))</f>
        <v>Onix automática</v>
      </c>
      <c r="M3279">
        <f>WEEKNUM(A3279,2)</f>
        <v>35</v>
      </c>
    </row>
    <row r="3280" spans="1:13" x14ac:dyDescent="0.25">
      <c r="A3280" s="1">
        <v>41533</v>
      </c>
      <c r="B3280" s="40" t="s">
        <v>9</v>
      </c>
      <c r="C3280" s="40" t="s">
        <v>232</v>
      </c>
      <c r="D3280" s="40" t="s">
        <v>96</v>
      </c>
      <c r="E3280" s="40" t="s">
        <v>10</v>
      </c>
      <c r="F3280" s="40">
        <v>0.63</v>
      </c>
      <c r="G3280" s="40">
        <v>0</v>
      </c>
      <c r="H3280" s="40">
        <v>10</v>
      </c>
      <c r="I3280" s="40">
        <v>0</v>
      </c>
      <c r="L3280" s="40" t="str">
        <f>IF(LEFT(C3280,1)="[",MID(C3280,2,SEARCH("]",C3280)-2),IF(LEFT(C3280,1)="""",MID(C3280,2,SEARCH("""",C3280,2)-2),C3280))</f>
        <v>Onix automática</v>
      </c>
      <c r="M3280">
        <f>WEEKNUM(A3280,2)</f>
        <v>38</v>
      </c>
    </row>
    <row r="3281" spans="1:13" x14ac:dyDescent="0.25">
      <c r="A3281" s="1">
        <v>41527</v>
      </c>
      <c r="B3281" s="40" t="s">
        <v>9</v>
      </c>
      <c r="C3281" s="40" t="s">
        <v>232</v>
      </c>
      <c r="D3281" s="40" t="s">
        <v>96</v>
      </c>
      <c r="E3281" s="40" t="s">
        <v>10</v>
      </c>
      <c r="F3281" s="40">
        <v>0.63</v>
      </c>
      <c r="G3281" s="40">
        <v>2</v>
      </c>
      <c r="H3281" s="40">
        <v>23</v>
      </c>
      <c r="I3281" s="40">
        <v>0.59</v>
      </c>
      <c r="L3281" s="40" t="str">
        <f>IF(LEFT(C3281,1)="[",MID(C3281,2,SEARCH("]",C3281)-2),IF(LEFT(C3281,1)="""",MID(C3281,2,SEARCH("""",C3281,2)-2),C3281))</f>
        <v>Onix automática</v>
      </c>
      <c r="M3281">
        <f>WEEKNUM(A3281,2)</f>
        <v>37</v>
      </c>
    </row>
    <row r="3282" spans="1:13" x14ac:dyDescent="0.25">
      <c r="A3282" s="1">
        <v>41517</v>
      </c>
      <c r="B3282" s="40" t="s">
        <v>9</v>
      </c>
      <c r="C3282" s="40" t="s">
        <v>232</v>
      </c>
      <c r="D3282" s="40" t="s">
        <v>96</v>
      </c>
      <c r="E3282" s="40" t="s">
        <v>10</v>
      </c>
      <c r="F3282" s="40">
        <v>0.63</v>
      </c>
      <c r="G3282" s="40">
        <v>17</v>
      </c>
      <c r="H3282" s="40">
        <v>90</v>
      </c>
      <c r="I3282" s="40">
        <v>7.31</v>
      </c>
      <c r="L3282" s="40" t="str">
        <f>IF(LEFT(C3282,1)="[",MID(C3282,2,SEARCH("]",C3282)-2),IF(LEFT(C3282,1)="""",MID(C3282,2,SEARCH("""",C3282,2)-2),C3282))</f>
        <v>Onix automática</v>
      </c>
      <c r="M3282">
        <f>WEEKNUM(A3282,2)</f>
        <v>35</v>
      </c>
    </row>
    <row r="3283" spans="1:13" x14ac:dyDescent="0.25">
      <c r="A3283" s="1">
        <v>41537</v>
      </c>
      <c r="B3283" s="40" t="s">
        <v>9</v>
      </c>
      <c r="C3283" s="40" t="s">
        <v>232</v>
      </c>
      <c r="D3283" s="40" t="s">
        <v>96</v>
      </c>
      <c r="E3283" s="40" t="s">
        <v>10</v>
      </c>
      <c r="F3283" s="40">
        <v>0.63</v>
      </c>
      <c r="G3283" s="40">
        <v>0</v>
      </c>
      <c r="H3283" s="40">
        <v>8</v>
      </c>
      <c r="I3283" s="40">
        <v>0</v>
      </c>
      <c r="L3283" s="40" t="str">
        <f>IF(LEFT(C3283,1)="[",MID(C3283,2,SEARCH("]",C3283)-2),IF(LEFT(C3283,1)="""",MID(C3283,2,SEARCH("""",C3283,2)-2),C3283))</f>
        <v>Onix automática</v>
      </c>
      <c r="M3283">
        <f>WEEKNUM(A3283,2)</f>
        <v>38</v>
      </c>
    </row>
    <row r="3284" spans="1:13" x14ac:dyDescent="0.25">
      <c r="A3284" s="1">
        <v>41534</v>
      </c>
      <c r="B3284" s="40" t="s">
        <v>9</v>
      </c>
      <c r="C3284" s="40" t="s">
        <v>232</v>
      </c>
      <c r="D3284" s="40" t="s">
        <v>96</v>
      </c>
      <c r="E3284" s="40" t="s">
        <v>10</v>
      </c>
      <c r="F3284" s="40">
        <v>0.63</v>
      </c>
      <c r="G3284" s="40">
        <v>1</v>
      </c>
      <c r="H3284" s="40">
        <v>10</v>
      </c>
      <c r="I3284" s="40">
        <v>0.14000000000000001</v>
      </c>
      <c r="L3284" s="40" t="str">
        <f>IF(LEFT(C3284,1)="[",MID(C3284,2,SEARCH("]",C3284)-2),IF(LEFT(C3284,1)="""",MID(C3284,2,SEARCH("""",C3284,2)-2),C3284))</f>
        <v>Onix automática</v>
      </c>
      <c r="M3284">
        <f>WEEKNUM(A3284,2)</f>
        <v>38</v>
      </c>
    </row>
    <row r="3285" spans="1:13" x14ac:dyDescent="0.25">
      <c r="A3285" s="1">
        <v>41519</v>
      </c>
      <c r="B3285" s="40" t="s">
        <v>9</v>
      </c>
      <c r="C3285" s="40" t="s">
        <v>232</v>
      </c>
      <c r="D3285" s="40" t="s">
        <v>96</v>
      </c>
      <c r="E3285" s="40" t="s">
        <v>10</v>
      </c>
      <c r="F3285" s="40">
        <v>0.63</v>
      </c>
      <c r="G3285" s="40">
        <v>22</v>
      </c>
      <c r="H3285" s="40">
        <v>117</v>
      </c>
      <c r="I3285" s="40">
        <v>6.61</v>
      </c>
      <c r="L3285" s="40" t="str">
        <f>IF(LEFT(C3285,1)="[",MID(C3285,2,SEARCH("]",C3285)-2),IF(LEFT(C3285,1)="""",MID(C3285,2,SEARCH("""",C3285,2)-2),C3285))</f>
        <v>Onix automática</v>
      </c>
      <c r="M3285">
        <f>WEEKNUM(A3285,2)</f>
        <v>36</v>
      </c>
    </row>
    <row r="3286" spans="1:13" x14ac:dyDescent="0.25">
      <c r="A3286" s="1">
        <v>41525</v>
      </c>
      <c r="B3286" s="40" t="s">
        <v>9</v>
      </c>
      <c r="C3286" s="40" t="s">
        <v>232</v>
      </c>
      <c r="D3286" s="40" t="s">
        <v>96</v>
      </c>
      <c r="E3286" s="40" t="s">
        <v>10</v>
      </c>
      <c r="F3286" s="40">
        <v>0.63</v>
      </c>
      <c r="G3286" s="40">
        <v>2</v>
      </c>
      <c r="H3286" s="40">
        <v>41</v>
      </c>
      <c r="I3286" s="40">
        <v>0.85</v>
      </c>
      <c r="L3286" s="40" t="str">
        <f>IF(LEFT(C3286,1)="[",MID(C3286,2,SEARCH("]",C3286)-2),IF(LEFT(C3286,1)="""",MID(C3286,2,SEARCH("""",C3286,2)-2),C3286))</f>
        <v>Onix automática</v>
      </c>
      <c r="M3286">
        <f>WEEKNUM(A3286,2)</f>
        <v>36</v>
      </c>
    </row>
    <row r="3287" spans="1:13" x14ac:dyDescent="0.25">
      <c r="A3287" s="1">
        <v>41541</v>
      </c>
      <c r="B3287" s="40" t="s">
        <v>9</v>
      </c>
      <c r="C3287" s="40" t="s">
        <v>232</v>
      </c>
      <c r="D3287" s="40" t="s">
        <v>96</v>
      </c>
      <c r="E3287" s="40" t="s">
        <v>10</v>
      </c>
      <c r="F3287" s="40">
        <v>0.63</v>
      </c>
      <c r="G3287" s="40">
        <v>0</v>
      </c>
      <c r="H3287" s="40">
        <v>4</v>
      </c>
      <c r="I3287" s="40">
        <v>0</v>
      </c>
      <c r="L3287" s="40" t="str">
        <f>IF(LEFT(C3287,1)="[",MID(C3287,2,SEARCH("]",C3287)-2),IF(LEFT(C3287,1)="""",MID(C3287,2,SEARCH("""",C3287,2)-2),C3287))</f>
        <v>Onix automática</v>
      </c>
      <c r="M3287">
        <f>WEEKNUM(A3287,2)</f>
        <v>39</v>
      </c>
    </row>
    <row r="3288" spans="1:13" x14ac:dyDescent="0.25">
      <c r="A3288" s="1">
        <v>41536</v>
      </c>
      <c r="B3288" s="40" t="s">
        <v>9</v>
      </c>
      <c r="C3288" s="40" t="s">
        <v>232</v>
      </c>
      <c r="D3288" s="40" t="s">
        <v>96</v>
      </c>
      <c r="E3288" s="40" t="s">
        <v>10</v>
      </c>
      <c r="F3288" s="40">
        <v>0.63</v>
      </c>
      <c r="G3288" s="40">
        <v>0</v>
      </c>
      <c r="H3288" s="40">
        <v>10</v>
      </c>
      <c r="I3288" s="40">
        <v>0</v>
      </c>
      <c r="L3288" s="40" t="str">
        <f>IF(LEFT(C3288,1)="[",MID(C3288,2,SEARCH("]",C3288)-2),IF(LEFT(C3288,1)="""",MID(C3288,2,SEARCH("""",C3288,2)-2),C3288))</f>
        <v>Onix automática</v>
      </c>
      <c r="M3288">
        <f>WEEKNUM(A3288,2)</f>
        <v>38</v>
      </c>
    </row>
    <row r="3289" spans="1:13" x14ac:dyDescent="0.25">
      <c r="A3289" s="1">
        <v>41545</v>
      </c>
      <c r="B3289" s="40" t="s">
        <v>9</v>
      </c>
      <c r="C3289" s="40" t="s">
        <v>232</v>
      </c>
      <c r="D3289" s="40" t="s">
        <v>96</v>
      </c>
      <c r="E3289" s="40" t="s">
        <v>10</v>
      </c>
      <c r="F3289" s="40">
        <v>0.63</v>
      </c>
      <c r="G3289" s="40">
        <v>0</v>
      </c>
      <c r="H3289" s="40">
        <v>14</v>
      </c>
      <c r="I3289" s="40">
        <v>0</v>
      </c>
      <c r="L3289" s="40" t="str">
        <f>IF(LEFT(C3289,1)="[",MID(C3289,2,SEARCH("]",C3289)-2),IF(LEFT(C3289,1)="""",MID(C3289,2,SEARCH("""",C3289,2)-2),C3289))</f>
        <v>Onix automática</v>
      </c>
      <c r="M3289">
        <f>WEEKNUM(A3289,2)</f>
        <v>39</v>
      </c>
    </row>
    <row r="3290" spans="1:13" x14ac:dyDescent="0.25">
      <c r="A3290" s="1">
        <v>41523</v>
      </c>
      <c r="B3290" s="40" t="s">
        <v>9</v>
      </c>
      <c r="C3290" s="40" t="s">
        <v>232</v>
      </c>
      <c r="D3290" s="40" t="s">
        <v>96</v>
      </c>
      <c r="E3290" s="40" t="s">
        <v>10</v>
      </c>
      <c r="F3290" s="40">
        <v>0.63</v>
      </c>
      <c r="G3290" s="40">
        <v>4</v>
      </c>
      <c r="H3290" s="40">
        <v>32</v>
      </c>
      <c r="I3290" s="40">
        <v>1.3</v>
      </c>
      <c r="L3290" s="40" t="str">
        <f>IF(LEFT(C3290,1)="[",MID(C3290,2,SEARCH("]",C3290)-2),IF(LEFT(C3290,1)="""",MID(C3290,2,SEARCH("""",C3290,2)-2),C3290))</f>
        <v>Onix automática</v>
      </c>
      <c r="M3290">
        <f>WEEKNUM(A3290,2)</f>
        <v>36</v>
      </c>
    </row>
    <row r="3291" spans="1:13" x14ac:dyDescent="0.25">
      <c r="A3291" s="1">
        <v>41532</v>
      </c>
      <c r="B3291" s="40" t="s">
        <v>9</v>
      </c>
      <c r="C3291" s="40" t="s">
        <v>232</v>
      </c>
      <c r="D3291" s="40" t="s">
        <v>96</v>
      </c>
      <c r="E3291" s="40" t="s">
        <v>10</v>
      </c>
      <c r="F3291" s="40">
        <v>0.63</v>
      </c>
      <c r="G3291" s="40">
        <v>1</v>
      </c>
      <c r="H3291" s="40">
        <v>24</v>
      </c>
      <c r="I3291" s="40">
        <v>0.23</v>
      </c>
      <c r="L3291" s="40" t="str">
        <f>IF(LEFT(C3291,1)="[",MID(C3291,2,SEARCH("]",C3291)-2),IF(LEFT(C3291,1)="""",MID(C3291,2,SEARCH("""",C3291,2)-2),C3291))</f>
        <v>Onix automática</v>
      </c>
      <c r="M3291">
        <f>WEEKNUM(A3291,2)</f>
        <v>37</v>
      </c>
    </row>
    <row r="3292" spans="1:13" x14ac:dyDescent="0.25">
      <c r="A3292" s="1">
        <v>41514</v>
      </c>
      <c r="B3292" s="40" t="s">
        <v>9</v>
      </c>
      <c r="C3292" s="40" t="s">
        <v>232</v>
      </c>
      <c r="D3292" s="40" t="s">
        <v>96</v>
      </c>
      <c r="E3292" s="40" t="s">
        <v>10</v>
      </c>
      <c r="F3292" s="40">
        <v>0.63</v>
      </c>
      <c r="G3292" s="40">
        <v>38</v>
      </c>
      <c r="H3292" s="40">
        <v>245</v>
      </c>
      <c r="I3292" s="40">
        <v>8.58</v>
      </c>
      <c r="L3292" s="40" t="str">
        <f>IF(LEFT(C3292,1)="[",MID(C3292,2,SEARCH("]",C3292)-2),IF(LEFT(C3292,1)="""",MID(C3292,2,SEARCH("""",C3292,2)-2),C3292))</f>
        <v>Onix automática</v>
      </c>
      <c r="M3292">
        <f>WEEKNUM(A3292,2)</f>
        <v>35</v>
      </c>
    </row>
    <row r="3293" spans="1:13" x14ac:dyDescent="0.25">
      <c r="A3293" s="1">
        <v>41529</v>
      </c>
      <c r="B3293" s="40" t="s">
        <v>9</v>
      </c>
      <c r="C3293" s="40" t="s">
        <v>232</v>
      </c>
      <c r="D3293" s="40" t="s">
        <v>96</v>
      </c>
      <c r="E3293" s="40" t="s">
        <v>10</v>
      </c>
      <c r="F3293" s="40">
        <v>0.63</v>
      </c>
      <c r="G3293" s="40">
        <v>1</v>
      </c>
      <c r="H3293" s="40">
        <v>18</v>
      </c>
      <c r="I3293" s="40">
        <v>0.35</v>
      </c>
      <c r="L3293" s="40" t="str">
        <f>IF(LEFT(C3293,1)="[",MID(C3293,2,SEARCH("]",C3293)-2),IF(LEFT(C3293,1)="""",MID(C3293,2,SEARCH("""",C3293,2)-2),C3293))</f>
        <v>Onix automática</v>
      </c>
      <c r="M3293">
        <f>WEEKNUM(A3293,2)</f>
        <v>37</v>
      </c>
    </row>
    <row r="3294" spans="1:13" x14ac:dyDescent="0.25">
      <c r="A3294" s="1">
        <v>41528</v>
      </c>
      <c r="B3294" s="40" t="s">
        <v>9</v>
      </c>
      <c r="C3294" s="40" t="s">
        <v>95</v>
      </c>
      <c r="D3294" s="40" t="s">
        <v>96</v>
      </c>
      <c r="E3294" s="40" t="s">
        <v>10</v>
      </c>
      <c r="F3294" s="40">
        <v>0.28000000000000003</v>
      </c>
      <c r="G3294" s="40">
        <v>2</v>
      </c>
      <c r="H3294" s="40">
        <v>13</v>
      </c>
      <c r="I3294" s="40">
        <v>0.41</v>
      </c>
      <c r="L3294" s="40" t="str">
        <f>IF(LEFT(C3294,1)="[",MID(C3294,2,SEARCH("]",C3294)-2),IF(LEFT(C3294,1)="""",MID(C3294,2,SEARCH("""",C3294,2)-2),C3294))</f>
        <v>Onix automático</v>
      </c>
      <c r="M3294">
        <f>WEEKNUM(A3294,2)</f>
        <v>37</v>
      </c>
    </row>
    <row r="3295" spans="1:13" x14ac:dyDescent="0.25">
      <c r="A3295" s="1">
        <v>41546</v>
      </c>
      <c r="B3295" s="40" t="s">
        <v>9</v>
      </c>
      <c r="C3295" s="40" t="s">
        <v>95</v>
      </c>
      <c r="D3295" s="40" t="s">
        <v>96</v>
      </c>
      <c r="E3295" s="40" t="s">
        <v>10</v>
      </c>
      <c r="F3295" s="40">
        <v>0.28000000000000003</v>
      </c>
      <c r="G3295" s="40">
        <v>1</v>
      </c>
      <c r="H3295" s="40">
        <v>19</v>
      </c>
      <c r="I3295" s="40">
        <v>0.28000000000000003</v>
      </c>
      <c r="L3295" s="40" t="str">
        <f>IF(LEFT(C3295,1)="[",MID(C3295,2,SEARCH("]",C3295)-2),IF(LEFT(C3295,1)="""",MID(C3295,2,SEARCH("""",C3295,2)-2),C3295))</f>
        <v>Onix automático</v>
      </c>
      <c r="M3295">
        <f>WEEKNUM(A3295,2)</f>
        <v>39</v>
      </c>
    </row>
    <row r="3296" spans="1:13" x14ac:dyDescent="0.25">
      <c r="A3296" s="1">
        <v>41533</v>
      </c>
      <c r="B3296" s="40" t="s">
        <v>9</v>
      </c>
      <c r="C3296" s="40" t="s">
        <v>95</v>
      </c>
      <c r="D3296" s="40" t="s">
        <v>96</v>
      </c>
      <c r="E3296" s="40" t="s">
        <v>10</v>
      </c>
      <c r="F3296" s="40">
        <v>0.28000000000000003</v>
      </c>
      <c r="G3296" s="40">
        <v>1</v>
      </c>
      <c r="H3296" s="40">
        <v>19</v>
      </c>
      <c r="I3296" s="40">
        <v>0.15</v>
      </c>
      <c r="L3296" s="40" t="str">
        <f>IF(LEFT(C3296,1)="[",MID(C3296,2,SEARCH("]",C3296)-2),IF(LEFT(C3296,1)="""",MID(C3296,2,SEARCH("""",C3296,2)-2),C3296))</f>
        <v>Onix automático</v>
      </c>
      <c r="M3296">
        <f>WEEKNUM(A3296,2)</f>
        <v>38</v>
      </c>
    </row>
    <row r="3297" spans="1:13" x14ac:dyDescent="0.25">
      <c r="A3297" s="1">
        <v>41539</v>
      </c>
      <c r="B3297" s="40" t="s">
        <v>9</v>
      </c>
      <c r="C3297" s="40" t="s">
        <v>95</v>
      </c>
      <c r="D3297" s="40" t="s">
        <v>96</v>
      </c>
      <c r="E3297" s="40" t="s">
        <v>10</v>
      </c>
      <c r="F3297" s="40">
        <v>0.28000000000000003</v>
      </c>
      <c r="G3297" s="40">
        <v>0</v>
      </c>
      <c r="H3297" s="40">
        <v>13</v>
      </c>
      <c r="I3297" s="40">
        <v>0</v>
      </c>
      <c r="L3297" s="40" t="str">
        <f>IF(LEFT(C3297,1)="[",MID(C3297,2,SEARCH("]",C3297)-2),IF(LEFT(C3297,1)="""",MID(C3297,2,SEARCH("""",C3297,2)-2),C3297))</f>
        <v>Onix automático</v>
      </c>
      <c r="M3297">
        <f>WEEKNUM(A3297,2)</f>
        <v>38</v>
      </c>
    </row>
    <row r="3298" spans="1:13" x14ac:dyDescent="0.25">
      <c r="A3298" s="1">
        <v>41523</v>
      </c>
      <c r="B3298" s="40" t="s">
        <v>9</v>
      </c>
      <c r="C3298" s="40" t="s">
        <v>95</v>
      </c>
      <c r="D3298" s="40" t="s">
        <v>96</v>
      </c>
      <c r="E3298" s="40" t="s">
        <v>10</v>
      </c>
      <c r="F3298" s="40">
        <v>0.28000000000000003</v>
      </c>
      <c r="G3298" s="40">
        <v>1</v>
      </c>
      <c r="H3298" s="40">
        <v>26</v>
      </c>
      <c r="I3298" s="40">
        <v>0.15</v>
      </c>
      <c r="L3298" s="40" t="str">
        <f>IF(LEFT(C3298,1)="[",MID(C3298,2,SEARCH("]",C3298)-2),IF(LEFT(C3298,1)="""",MID(C3298,2,SEARCH("""",C3298,2)-2),C3298))</f>
        <v>Onix automático</v>
      </c>
      <c r="M3298">
        <f>WEEKNUM(A3298,2)</f>
        <v>36</v>
      </c>
    </row>
    <row r="3299" spans="1:13" x14ac:dyDescent="0.25">
      <c r="A3299" s="1">
        <v>41529</v>
      </c>
      <c r="B3299" s="40" t="s">
        <v>9</v>
      </c>
      <c r="C3299" s="40" t="s">
        <v>95</v>
      </c>
      <c r="D3299" s="40" t="s">
        <v>96</v>
      </c>
      <c r="E3299" s="40" t="s">
        <v>10</v>
      </c>
      <c r="F3299" s="40">
        <v>0.28000000000000003</v>
      </c>
      <c r="G3299" s="40">
        <v>2</v>
      </c>
      <c r="H3299" s="40">
        <v>26</v>
      </c>
      <c r="I3299" s="40">
        <v>0.42</v>
      </c>
      <c r="L3299" s="40" t="str">
        <f>IF(LEFT(C3299,1)="[",MID(C3299,2,SEARCH("]",C3299)-2),IF(LEFT(C3299,1)="""",MID(C3299,2,SEARCH("""",C3299,2)-2),C3299))</f>
        <v>Onix automático</v>
      </c>
      <c r="M3299">
        <f>WEEKNUM(A3299,2)</f>
        <v>37</v>
      </c>
    </row>
    <row r="3300" spans="1:13" x14ac:dyDescent="0.25">
      <c r="A3300" s="1">
        <v>41544</v>
      </c>
      <c r="B3300" s="40" t="s">
        <v>9</v>
      </c>
      <c r="C3300" s="40" t="s">
        <v>95</v>
      </c>
      <c r="D3300" s="40" t="s">
        <v>96</v>
      </c>
      <c r="E3300" s="40" t="s">
        <v>10</v>
      </c>
      <c r="F3300" s="40">
        <v>0.28000000000000003</v>
      </c>
      <c r="G3300" s="40">
        <v>3</v>
      </c>
      <c r="H3300" s="40">
        <v>35</v>
      </c>
      <c r="I3300" s="40">
        <v>0.74</v>
      </c>
      <c r="L3300" s="40" t="str">
        <f>IF(LEFT(C3300,1)="[",MID(C3300,2,SEARCH("]",C3300)-2),IF(LEFT(C3300,1)="""",MID(C3300,2,SEARCH("""",C3300,2)-2),C3300))</f>
        <v>Onix automático</v>
      </c>
      <c r="M3300">
        <f>WEEKNUM(A3300,2)</f>
        <v>39</v>
      </c>
    </row>
    <row r="3301" spans="1:13" x14ac:dyDescent="0.25">
      <c r="A3301" s="1">
        <v>41535</v>
      </c>
      <c r="B3301" s="40" t="s">
        <v>9</v>
      </c>
      <c r="C3301" s="40" t="s">
        <v>95</v>
      </c>
      <c r="D3301" s="40" t="s">
        <v>96</v>
      </c>
      <c r="E3301" s="40" t="s">
        <v>10</v>
      </c>
      <c r="F3301" s="40">
        <v>0.28000000000000003</v>
      </c>
      <c r="G3301" s="40">
        <v>3</v>
      </c>
      <c r="H3301" s="40">
        <v>32</v>
      </c>
      <c r="I3301" s="40">
        <v>0.43</v>
      </c>
      <c r="L3301" s="40" t="str">
        <f>IF(LEFT(C3301,1)="[",MID(C3301,2,SEARCH("]",C3301)-2),IF(LEFT(C3301,1)="""",MID(C3301,2,SEARCH("""",C3301,2)-2),C3301))</f>
        <v>Onix automático</v>
      </c>
      <c r="M3301">
        <f>WEEKNUM(A3301,2)</f>
        <v>38</v>
      </c>
    </row>
    <row r="3302" spans="1:13" x14ac:dyDescent="0.25">
      <c r="A3302" s="1">
        <v>41536</v>
      </c>
      <c r="B3302" s="40" t="s">
        <v>9</v>
      </c>
      <c r="C3302" s="40" t="s">
        <v>95</v>
      </c>
      <c r="D3302" s="40" t="s">
        <v>96</v>
      </c>
      <c r="E3302" s="40" t="s">
        <v>10</v>
      </c>
      <c r="F3302" s="40">
        <v>0.28000000000000003</v>
      </c>
      <c r="G3302" s="40">
        <v>0</v>
      </c>
      <c r="H3302" s="40">
        <v>18</v>
      </c>
      <c r="I3302" s="40">
        <v>0</v>
      </c>
      <c r="L3302" s="40" t="str">
        <f>IF(LEFT(C3302,1)="[",MID(C3302,2,SEARCH("]",C3302)-2),IF(LEFT(C3302,1)="""",MID(C3302,2,SEARCH("""",C3302,2)-2),C3302))</f>
        <v>Onix automático</v>
      </c>
      <c r="M3302">
        <f>WEEKNUM(A3302,2)</f>
        <v>38</v>
      </c>
    </row>
    <row r="3303" spans="1:13" x14ac:dyDescent="0.25">
      <c r="A3303" s="1">
        <v>41543</v>
      </c>
      <c r="B3303" s="40" t="s">
        <v>9</v>
      </c>
      <c r="C3303" s="40" t="s">
        <v>95</v>
      </c>
      <c r="D3303" s="40" t="s">
        <v>96</v>
      </c>
      <c r="E3303" s="40" t="s">
        <v>10</v>
      </c>
      <c r="F3303" s="40">
        <v>0.28000000000000003</v>
      </c>
      <c r="G3303" s="40">
        <v>1</v>
      </c>
      <c r="H3303" s="40">
        <v>22</v>
      </c>
      <c r="I3303" s="40">
        <v>0.16</v>
      </c>
      <c r="L3303" s="40" t="str">
        <f>IF(LEFT(C3303,1)="[",MID(C3303,2,SEARCH("]",C3303)-2),IF(LEFT(C3303,1)="""",MID(C3303,2,SEARCH("""",C3303,2)-2),C3303))</f>
        <v>Onix automático</v>
      </c>
      <c r="M3303">
        <f>WEEKNUM(A3303,2)</f>
        <v>39</v>
      </c>
    </row>
    <row r="3304" spans="1:13" x14ac:dyDescent="0.25">
      <c r="A3304" s="1">
        <v>41524</v>
      </c>
      <c r="B3304" s="40" t="s">
        <v>9</v>
      </c>
      <c r="C3304" s="40" t="s">
        <v>95</v>
      </c>
      <c r="D3304" s="40" t="s">
        <v>96</v>
      </c>
      <c r="E3304" s="40" t="s">
        <v>10</v>
      </c>
      <c r="F3304" s="40">
        <v>0.28000000000000003</v>
      </c>
      <c r="G3304" s="40">
        <v>1</v>
      </c>
      <c r="H3304" s="40">
        <v>26</v>
      </c>
      <c r="I3304" s="40">
        <v>0.03</v>
      </c>
      <c r="L3304" s="40" t="str">
        <f>IF(LEFT(C3304,1)="[",MID(C3304,2,SEARCH("]",C3304)-2),IF(LEFT(C3304,1)="""",MID(C3304,2,SEARCH("""",C3304,2)-2),C3304))</f>
        <v>Onix automático</v>
      </c>
      <c r="M3304">
        <f>WEEKNUM(A3304,2)</f>
        <v>36</v>
      </c>
    </row>
    <row r="3305" spans="1:13" x14ac:dyDescent="0.25">
      <c r="A3305" s="1">
        <v>41525</v>
      </c>
      <c r="B3305" s="40" t="s">
        <v>9</v>
      </c>
      <c r="C3305" s="40" t="s">
        <v>95</v>
      </c>
      <c r="D3305" s="40" t="s">
        <v>96</v>
      </c>
      <c r="E3305" s="40" t="s">
        <v>10</v>
      </c>
      <c r="F3305" s="40">
        <v>0.28000000000000003</v>
      </c>
      <c r="G3305" s="40">
        <v>1</v>
      </c>
      <c r="H3305" s="40">
        <v>18</v>
      </c>
      <c r="I3305" s="40">
        <v>0.22</v>
      </c>
      <c r="L3305" s="40" t="str">
        <f>IF(LEFT(C3305,1)="[",MID(C3305,2,SEARCH("]",C3305)-2),IF(LEFT(C3305,1)="""",MID(C3305,2,SEARCH("""",C3305,2)-2),C3305))</f>
        <v>Onix automático</v>
      </c>
      <c r="M3305">
        <f>WEEKNUM(A3305,2)</f>
        <v>36</v>
      </c>
    </row>
    <row r="3306" spans="1:13" x14ac:dyDescent="0.25">
      <c r="A3306" s="1">
        <v>41534</v>
      </c>
      <c r="B3306" s="40" t="s">
        <v>9</v>
      </c>
      <c r="C3306" s="40" t="s">
        <v>95</v>
      </c>
      <c r="D3306" s="40" t="s">
        <v>96</v>
      </c>
      <c r="E3306" s="40" t="s">
        <v>10</v>
      </c>
      <c r="F3306" s="40">
        <v>0.28000000000000003</v>
      </c>
      <c r="G3306" s="40">
        <v>1</v>
      </c>
      <c r="H3306" s="40">
        <v>16</v>
      </c>
      <c r="I3306" s="40">
        <v>0.21</v>
      </c>
      <c r="L3306" s="40" t="str">
        <f>IF(LEFT(C3306,1)="[",MID(C3306,2,SEARCH("]",C3306)-2),IF(LEFT(C3306,1)="""",MID(C3306,2,SEARCH("""",C3306,2)-2),C3306))</f>
        <v>Onix automático</v>
      </c>
      <c r="M3306">
        <f>WEEKNUM(A3306,2)</f>
        <v>38</v>
      </c>
    </row>
    <row r="3307" spans="1:13" x14ac:dyDescent="0.25">
      <c r="A3307" s="1">
        <v>41531</v>
      </c>
      <c r="B3307" s="40" t="s">
        <v>9</v>
      </c>
      <c r="C3307" s="40" t="s">
        <v>95</v>
      </c>
      <c r="D3307" s="40" t="s">
        <v>96</v>
      </c>
      <c r="E3307" s="40" t="s">
        <v>10</v>
      </c>
      <c r="F3307" s="40">
        <v>0.28000000000000003</v>
      </c>
      <c r="G3307" s="40">
        <v>5</v>
      </c>
      <c r="H3307" s="40">
        <v>40</v>
      </c>
      <c r="I3307" s="40">
        <v>0.75</v>
      </c>
      <c r="L3307" s="40" t="str">
        <f>IF(LEFT(C3307,1)="[",MID(C3307,2,SEARCH("]",C3307)-2),IF(LEFT(C3307,1)="""",MID(C3307,2,SEARCH("""",C3307,2)-2),C3307))</f>
        <v>Onix automático</v>
      </c>
      <c r="M3307">
        <f>WEEKNUM(A3307,2)</f>
        <v>37</v>
      </c>
    </row>
    <row r="3308" spans="1:13" x14ac:dyDescent="0.25">
      <c r="A3308" s="1">
        <v>41541</v>
      </c>
      <c r="B3308" s="40" t="s">
        <v>9</v>
      </c>
      <c r="C3308" s="40" t="s">
        <v>95</v>
      </c>
      <c r="D3308" s="40" t="s">
        <v>96</v>
      </c>
      <c r="E3308" s="40" t="s">
        <v>10</v>
      </c>
      <c r="F3308" s="40">
        <v>0.28000000000000003</v>
      </c>
      <c r="G3308" s="40">
        <v>0</v>
      </c>
      <c r="H3308" s="40">
        <v>11</v>
      </c>
      <c r="I3308" s="40">
        <v>0</v>
      </c>
      <c r="L3308" s="40" t="str">
        <f>IF(LEFT(C3308,1)="[",MID(C3308,2,SEARCH("]",C3308)-2),IF(LEFT(C3308,1)="""",MID(C3308,2,SEARCH("""",C3308,2)-2),C3308))</f>
        <v>Onix automático</v>
      </c>
      <c r="M3308">
        <f>WEEKNUM(A3308,2)</f>
        <v>39</v>
      </c>
    </row>
    <row r="3309" spans="1:13" x14ac:dyDescent="0.25">
      <c r="A3309" s="1">
        <v>41538</v>
      </c>
      <c r="B3309" s="40" t="s">
        <v>9</v>
      </c>
      <c r="C3309" s="40" t="s">
        <v>95</v>
      </c>
      <c r="D3309" s="40" t="s">
        <v>96</v>
      </c>
      <c r="E3309" s="40" t="s">
        <v>10</v>
      </c>
      <c r="F3309" s="40">
        <v>0.28000000000000003</v>
      </c>
      <c r="G3309" s="40">
        <v>0</v>
      </c>
      <c r="H3309" s="40">
        <v>16</v>
      </c>
      <c r="I3309" s="40">
        <v>0</v>
      </c>
      <c r="L3309" s="40" t="str">
        <f>IF(LEFT(C3309,1)="[",MID(C3309,2,SEARCH("]",C3309)-2),IF(LEFT(C3309,1)="""",MID(C3309,2,SEARCH("""",C3309,2)-2),C3309))</f>
        <v>Onix automático</v>
      </c>
      <c r="M3309">
        <f>WEEKNUM(A3309,2)</f>
        <v>38</v>
      </c>
    </row>
    <row r="3310" spans="1:13" x14ac:dyDescent="0.25">
      <c r="A3310" s="1">
        <v>41530</v>
      </c>
      <c r="B3310" s="40" t="s">
        <v>9</v>
      </c>
      <c r="C3310" s="40" t="s">
        <v>95</v>
      </c>
      <c r="D3310" s="40" t="s">
        <v>96</v>
      </c>
      <c r="E3310" s="40" t="s">
        <v>10</v>
      </c>
      <c r="F3310" s="40">
        <v>0.28000000000000003</v>
      </c>
      <c r="G3310" s="40">
        <v>0</v>
      </c>
      <c r="H3310" s="40">
        <v>26</v>
      </c>
      <c r="I3310" s="40">
        <v>0</v>
      </c>
      <c r="L3310" s="40" t="str">
        <f>IF(LEFT(C3310,1)="[",MID(C3310,2,SEARCH("]",C3310)-2),IF(LEFT(C3310,1)="""",MID(C3310,2,SEARCH("""",C3310,2)-2),C3310))</f>
        <v>Onix automático</v>
      </c>
      <c r="M3310">
        <f>WEEKNUM(A3310,2)</f>
        <v>37</v>
      </c>
    </row>
    <row r="3311" spans="1:13" x14ac:dyDescent="0.25">
      <c r="A3311" s="1">
        <v>41542</v>
      </c>
      <c r="B3311" s="40" t="s">
        <v>9</v>
      </c>
      <c r="C3311" s="40" t="s">
        <v>95</v>
      </c>
      <c r="D3311" s="40" t="s">
        <v>96</v>
      </c>
      <c r="E3311" s="40" t="s">
        <v>10</v>
      </c>
      <c r="F3311" s="40">
        <v>0.28000000000000003</v>
      </c>
      <c r="G3311" s="40">
        <v>2</v>
      </c>
      <c r="H3311" s="40">
        <v>10</v>
      </c>
      <c r="I3311" s="40">
        <v>0.3</v>
      </c>
      <c r="L3311" s="40" t="str">
        <f>IF(LEFT(C3311,1)="[",MID(C3311,2,SEARCH("]",C3311)-2),IF(LEFT(C3311,1)="""",MID(C3311,2,SEARCH("""",C3311,2)-2),C3311))</f>
        <v>Onix automático</v>
      </c>
      <c r="M3311">
        <f>WEEKNUM(A3311,2)</f>
        <v>39</v>
      </c>
    </row>
    <row r="3312" spans="1:13" x14ac:dyDescent="0.25">
      <c r="A3312" s="1">
        <v>41519</v>
      </c>
      <c r="B3312" s="40" t="s">
        <v>9</v>
      </c>
      <c r="C3312" s="40" t="s">
        <v>95</v>
      </c>
      <c r="D3312" s="40" t="s">
        <v>96</v>
      </c>
      <c r="E3312" s="40" t="s">
        <v>10</v>
      </c>
      <c r="F3312" s="40">
        <v>0.28000000000000003</v>
      </c>
      <c r="G3312" s="40">
        <v>1</v>
      </c>
      <c r="H3312" s="40">
        <v>21</v>
      </c>
      <c r="I3312" s="40">
        <v>0.16</v>
      </c>
      <c r="L3312" s="40" t="str">
        <f>IF(LEFT(C3312,1)="[",MID(C3312,2,SEARCH("]",C3312)-2),IF(LEFT(C3312,1)="""",MID(C3312,2,SEARCH("""",C3312,2)-2),C3312))</f>
        <v>Onix automático</v>
      </c>
      <c r="M3312">
        <f>WEEKNUM(A3312,2)</f>
        <v>36</v>
      </c>
    </row>
    <row r="3313" spans="1:13" x14ac:dyDescent="0.25">
      <c r="A3313" s="1">
        <v>41517</v>
      </c>
      <c r="B3313" s="40" t="s">
        <v>9</v>
      </c>
      <c r="C3313" s="40" t="s">
        <v>95</v>
      </c>
      <c r="D3313" s="40" t="s">
        <v>96</v>
      </c>
      <c r="E3313" s="40" t="s">
        <v>10</v>
      </c>
      <c r="F3313" s="40">
        <v>0.28000000000000003</v>
      </c>
      <c r="G3313" s="40">
        <v>5</v>
      </c>
      <c r="H3313" s="40">
        <v>25</v>
      </c>
      <c r="I3313" s="40">
        <v>0.66</v>
      </c>
      <c r="L3313" s="40" t="str">
        <f>IF(LEFT(C3313,1)="[",MID(C3313,2,SEARCH("]",C3313)-2),IF(LEFT(C3313,1)="""",MID(C3313,2,SEARCH("""",C3313,2)-2),C3313))</f>
        <v>Onix automático</v>
      </c>
      <c r="M3313">
        <f>WEEKNUM(A3313,2)</f>
        <v>35</v>
      </c>
    </row>
    <row r="3314" spans="1:13" x14ac:dyDescent="0.25">
      <c r="A3314" s="1">
        <v>41522</v>
      </c>
      <c r="B3314" s="40" t="s">
        <v>9</v>
      </c>
      <c r="C3314" s="40" t="s">
        <v>95</v>
      </c>
      <c r="D3314" s="40" t="s">
        <v>96</v>
      </c>
      <c r="E3314" s="40" t="s">
        <v>10</v>
      </c>
      <c r="F3314" s="40">
        <v>0.28000000000000003</v>
      </c>
      <c r="G3314" s="40">
        <v>1</v>
      </c>
      <c r="H3314" s="40">
        <v>15</v>
      </c>
      <c r="I3314" s="40">
        <v>0.16</v>
      </c>
      <c r="L3314" s="40" t="str">
        <f>IF(LEFT(C3314,1)="[",MID(C3314,2,SEARCH("]",C3314)-2),IF(LEFT(C3314,1)="""",MID(C3314,2,SEARCH("""",C3314,2)-2),C3314))</f>
        <v>Onix automático</v>
      </c>
      <c r="M3314">
        <f>WEEKNUM(A3314,2)</f>
        <v>36</v>
      </c>
    </row>
    <row r="3315" spans="1:13" x14ac:dyDescent="0.25">
      <c r="A3315" s="1">
        <v>41527</v>
      </c>
      <c r="B3315" s="40" t="s">
        <v>9</v>
      </c>
      <c r="C3315" s="40" t="s">
        <v>95</v>
      </c>
      <c r="D3315" s="40" t="s">
        <v>96</v>
      </c>
      <c r="E3315" s="40" t="s">
        <v>10</v>
      </c>
      <c r="F3315" s="40">
        <v>0.28000000000000003</v>
      </c>
      <c r="G3315" s="40">
        <v>1</v>
      </c>
      <c r="H3315" s="40">
        <v>12</v>
      </c>
      <c r="I3315" s="40">
        <v>7.0000000000000007E-2</v>
      </c>
      <c r="L3315" s="40" t="str">
        <f>IF(LEFT(C3315,1)="[",MID(C3315,2,SEARCH("]",C3315)-2),IF(LEFT(C3315,1)="""",MID(C3315,2,SEARCH("""",C3315,2)-2),C3315))</f>
        <v>Onix automático</v>
      </c>
      <c r="M3315">
        <f>WEEKNUM(A3315,2)</f>
        <v>37</v>
      </c>
    </row>
    <row r="3316" spans="1:13" x14ac:dyDescent="0.25">
      <c r="A3316" s="1">
        <v>41518</v>
      </c>
      <c r="B3316" s="40" t="s">
        <v>9</v>
      </c>
      <c r="C3316" s="40" t="s">
        <v>95</v>
      </c>
      <c r="D3316" s="40" t="s">
        <v>96</v>
      </c>
      <c r="E3316" s="40" t="s">
        <v>10</v>
      </c>
      <c r="F3316" s="40">
        <v>0.28000000000000003</v>
      </c>
      <c r="G3316" s="40">
        <v>2</v>
      </c>
      <c r="H3316" s="40">
        <v>40</v>
      </c>
      <c r="I3316" s="40">
        <v>0.14000000000000001</v>
      </c>
      <c r="L3316" s="40" t="str">
        <f>IF(LEFT(C3316,1)="[",MID(C3316,2,SEARCH("]",C3316)-2),IF(LEFT(C3316,1)="""",MID(C3316,2,SEARCH("""",C3316,2)-2),C3316))</f>
        <v>Onix automático</v>
      </c>
      <c r="M3316">
        <f>WEEKNUM(A3316,2)</f>
        <v>35</v>
      </c>
    </row>
    <row r="3317" spans="1:13" x14ac:dyDescent="0.25">
      <c r="A3317" s="1">
        <v>41537</v>
      </c>
      <c r="B3317" s="40" t="s">
        <v>9</v>
      </c>
      <c r="C3317" s="40" t="s">
        <v>95</v>
      </c>
      <c r="D3317" s="40" t="s">
        <v>96</v>
      </c>
      <c r="E3317" s="40" t="s">
        <v>10</v>
      </c>
      <c r="F3317" s="40">
        <v>0.28000000000000003</v>
      </c>
      <c r="G3317" s="40">
        <v>2</v>
      </c>
      <c r="H3317" s="40">
        <v>19</v>
      </c>
      <c r="I3317" s="40">
        <v>0.2</v>
      </c>
      <c r="L3317" s="40" t="str">
        <f>IF(LEFT(C3317,1)="[",MID(C3317,2,SEARCH("]",C3317)-2),IF(LEFT(C3317,1)="""",MID(C3317,2,SEARCH("""",C3317,2)-2),C3317))</f>
        <v>Onix automático</v>
      </c>
      <c r="M3317">
        <f>WEEKNUM(A3317,2)</f>
        <v>38</v>
      </c>
    </row>
    <row r="3318" spans="1:13" x14ac:dyDescent="0.25">
      <c r="A3318" s="1">
        <v>41515</v>
      </c>
      <c r="B3318" s="40" t="s">
        <v>9</v>
      </c>
      <c r="C3318" s="40" t="s">
        <v>95</v>
      </c>
      <c r="D3318" s="40" t="s">
        <v>96</v>
      </c>
      <c r="E3318" s="40" t="s">
        <v>10</v>
      </c>
      <c r="F3318" s="40">
        <v>0.28000000000000003</v>
      </c>
      <c r="G3318" s="40">
        <v>1</v>
      </c>
      <c r="H3318" s="40">
        <v>38</v>
      </c>
      <c r="I3318" s="40">
        <v>0.22</v>
      </c>
      <c r="L3318" s="40" t="str">
        <f>IF(LEFT(C3318,1)="[",MID(C3318,2,SEARCH("]",C3318)-2),IF(LEFT(C3318,1)="""",MID(C3318,2,SEARCH("""",C3318,2)-2),C3318))</f>
        <v>Onix automático</v>
      </c>
      <c r="M3318">
        <f>WEEKNUM(A3318,2)</f>
        <v>35</v>
      </c>
    </row>
    <row r="3319" spans="1:13" x14ac:dyDescent="0.25">
      <c r="A3319" s="1">
        <v>41520</v>
      </c>
      <c r="B3319" s="40" t="s">
        <v>9</v>
      </c>
      <c r="C3319" s="40" t="s">
        <v>95</v>
      </c>
      <c r="D3319" s="40" t="s">
        <v>96</v>
      </c>
      <c r="E3319" s="40" t="s">
        <v>10</v>
      </c>
      <c r="F3319" s="40">
        <v>0.28000000000000003</v>
      </c>
      <c r="G3319" s="40">
        <v>2</v>
      </c>
      <c r="H3319" s="40">
        <v>18</v>
      </c>
      <c r="I3319" s="40">
        <v>0.22</v>
      </c>
      <c r="L3319" s="40" t="str">
        <f>IF(LEFT(C3319,1)="[",MID(C3319,2,SEARCH("]",C3319)-2),IF(LEFT(C3319,1)="""",MID(C3319,2,SEARCH("""",C3319,2)-2),C3319))</f>
        <v>Onix automático</v>
      </c>
      <c r="M3319">
        <f>WEEKNUM(A3319,2)</f>
        <v>36</v>
      </c>
    </row>
    <row r="3320" spans="1:13" x14ac:dyDescent="0.25">
      <c r="A3320" s="1">
        <v>41521</v>
      </c>
      <c r="B3320" s="40" t="s">
        <v>9</v>
      </c>
      <c r="C3320" s="40" t="s">
        <v>95</v>
      </c>
      <c r="D3320" s="40" t="s">
        <v>96</v>
      </c>
      <c r="E3320" s="40" t="s">
        <v>10</v>
      </c>
      <c r="F3320" s="40">
        <v>0.28000000000000003</v>
      </c>
      <c r="G3320" s="40">
        <v>0</v>
      </c>
      <c r="H3320" s="40">
        <v>15</v>
      </c>
      <c r="I3320" s="40">
        <v>0</v>
      </c>
      <c r="L3320" s="40" t="str">
        <f>IF(LEFT(C3320,1)="[",MID(C3320,2,SEARCH("]",C3320)-2),IF(LEFT(C3320,1)="""",MID(C3320,2,SEARCH("""",C3320,2)-2),C3320))</f>
        <v>Onix automático</v>
      </c>
      <c r="M3320">
        <f>WEEKNUM(A3320,2)</f>
        <v>36</v>
      </c>
    </row>
    <row r="3321" spans="1:13" x14ac:dyDescent="0.25">
      <c r="A3321" s="1">
        <v>41532</v>
      </c>
      <c r="B3321" s="40" t="s">
        <v>9</v>
      </c>
      <c r="C3321" s="40" t="s">
        <v>95</v>
      </c>
      <c r="D3321" s="40" t="s">
        <v>96</v>
      </c>
      <c r="E3321" s="40" t="s">
        <v>10</v>
      </c>
      <c r="F3321" s="40">
        <v>0.28000000000000003</v>
      </c>
      <c r="G3321" s="40">
        <v>3</v>
      </c>
      <c r="H3321" s="40">
        <v>23</v>
      </c>
      <c r="I3321" s="40">
        <v>0.4</v>
      </c>
      <c r="L3321" s="40" t="str">
        <f>IF(LEFT(C3321,1)="[",MID(C3321,2,SEARCH("]",C3321)-2),IF(LEFT(C3321,1)="""",MID(C3321,2,SEARCH("""",C3321,2)-2),C3321))</f>
        <v>Onix automático</v>
      </c>
      <c r="M3321">
        <f>WEEKNUM(A3321,2)</f>
        <v>37</v>
      </c>
    </row>
    <row r="3322" spans="1:13" x14ac:dyDescent="0.25">
      <c r="A3322" s="1">
        <v>41545</v>
      </c>
      <c r="B3322" s="40" t="s">
        <v>9</v>
      </c>
      <c r="C3322" s="40" t="s">
        <v>95</v>
      </c>
      <c r="D3322" s="40" t="s">
        <v>96</v>
      </c>
      <c r="E3322" s="40" t="s">
        <v>10</v>
      </c>
      <c r="F3322" s="40">
        <v>0.28000000000000003</v>
      </c>
      <c r="G3322" s="40">
        <v>0</v>
      </c>
      <c r="H3322" s="40">
        <v>10</v>
      </c>
      <c r="I3322" s="40">
        <v>0</v>
      </c>
      <c r="L3322" s="40" t="str">
        <f>IF(LEFT(C3322,1)="[",MID(C3322,2,SEARCH("]",C3322)-2),IF(LEFT(C3322,1)="""",MID(C3322,2,SEARCH("""",C3322,2)-2),C3322))</f>
        <v>Onix automático</v>
      </c>
      <c r="M3322">
        <f>WEEKNUM(A3322,2)</f>
        <v>39</v>
      </c>
    </row>
    <row r="3323" spans="1:13" x14ac:dyDescent="0.25">
      <c r="A3323" s="1">
        <v>41540</v>
      </c>
      <c r="B3323" s="40" t="s">
        <v>9</v>
      </c>
      <c r="C3323" s="40" t="s">
        <v>95</v>
      </c>
      <c r="D3323" s="40" t="s">
        <v>96</v>
      </c>
      <c r="E3323" s="40" t="s">
        <v>10</v>
      </c>
      <c r="F3323" s="40">
        <v>0.28000000000000003</v>
      </c>
      <c r="G3323" s="40">
        <v>0</v>
      </c>
      <c r="H3323" s="40">
        <v>19</v>
      </c>
      <c r="I3323" s="40">
        <v>0</v>
      </c>
      <c r="L3323" s="40" t="str">
        <f>IF(LEFT(C3323,1)="[",MID(C3323,2,SEARCH("]",C3323)-2),IF(LEFT(C3323,1)="""",MID(C3323,2,SEARCH("""",C3323,2)-2),C3323))</f>
        <v>Onix automático</v>
      </c>
      <c r="M3323">
        <f>WEEKNUM(A3323,2)</f>
        <v>39</v>
      </c>
    </row>
    <row r="3324" spans="1:13" x14ac:dyDescent="0.25">
      <c r="A3324" s="1">
        <v>41526</v>
      </c>
      <c r="B3324" s="40" t="s">
        <v>9</v>
      </c>
      <c r="C3324" s="40" t="s">
        <v>95</v>
      </c>
      <c r="D3324" s="40" t="s">
        <v>96</v>
      </c>
      <c r="E3324" s="40" t="s">
        <v>10</v>
      </c>
      <c r="F3324" s="40">
        <v>0.28000000000000003</v>
      </c>
      <c r="G3324" s="40">
        <v>3</v>
      </c>
      <c r="H3324" s="40">
        <v>16</v>
      </c>
      <c r="I3324" s="40">
        <v>0.51</v>
      </c>
      <c r="L3324" s="40" t="str">
        <f>IF(LEFT(C3324,1)="[",MID(C3324,2,SEARCH("]",C3324)-2),IF(LEFT(C3324,1)="""",MID(C3324,2,SEARCH("""",C3324,2)-2),C3324))</f>
        <v>Onix automático</v>
      </c>
      <c r="M3324">
        <f>WEEKNUM(A3324,2)</f>
        <v>37</v>
      </c>
    </row>
    <row r="3325" spans="1:13" x14ac:dyDescent="0.25">
      <c r="A3325" s="1">
        <v>41514</v>
      </c>
      <c r="B3325" s="40" t="s">
        <v>9</v>
      </c>
      <c r="C3325" s="40" t="s">
        <v>95</v>
      </c>
      <c r="D3325" s="40" t="s">
        <v>96</v>
      </c>
      <c r="E3325" s="40" t="s">
        <v>10</v>
      </c>
      <c r="F3325" s="40">
        <v>0.28000000000000003</v>
      </c>
      <c r="G3325" s="40">
        <v>1</v>
      </c>
      <c r="H3325" s="40">
        <v>15</v>
      </c>
      <c r="I3325" s="40">
        <v>0.15</v>
      </c>
      <c r="L3325" s="40" t="str">
        <f>IF(LEFT(C3325,1)="[",MID(C3325,2,SEARCH("]",C3325)-2),IF(LEFT(C3325,1)="""",MID(C3325,2,SEARCH("""",C3325,2)-2),C3325))</f>
        <v>Onix automático</v>
      </c>
      <c r="M3325">
        <f>WEEKNUM(A3325,2)</f>
        <v>35</v>
      </c>
    </row>
    <row r="3326" spans="1:13" x14ac:dyDescent="0.25">
      <c r="A3326" s="1">
        <v>41516</v>
      </c>
      <c r="B3326" s="40" t="s">
        <v>9</v>
      </c>
      <c r="C3326" s="40" t="s">
        <v>95</v>
      </c>
      <c r="D3326" s="40" t="s">
        <v>96</v>
      </c>
      <c r="E3326" s="40" t="s">
        <v>10</v>
      </c>
      <c r="F3326" s="40">
        <v>0.28000000000000003</v>
      </c>
      <c r="G3326" s="40">
        <v>0</v>
      </c>
      <c r="H3326" s="40">
        <v>14</v>
      </c>
      <c r="I3326" s="40">
        <v>0</v>
      </c>
      <c r="L3326" s="40" t="str">
        <f>IF(LEFT(C3326,1)="[",MID(C3326,2,SEARCH("]",C3326)-2),IF(LEFT(C3326,1)="""",MID(C3326,2,SEARCH("""",C3326,2)-2),C3326))</f>
        <v>Onix automático</v>
      </c>
      <c r="M3326">
        <f>WEEKNUM(A3326,2)</f>
        <v>35</v>
      </c>
    </row>
    <row r="3327" spans="1:13" x14ac:dyDescent="0.25">
      <c r="A3327" s="1">
        <v>41530</v>
      </c>
      <c r="B3327" s="40" t="s">
        <v>9</v>
      </c>
      <c r="C3327" s="40" t="s">
        <v>285</v>
      </c>
      <c r="D3327" s="40" t="s">
        <v>96</v>
      </c>
      <c r="E3327" s="40" t="s">
        <v>10</v>
      </c>
      <c r="F3327" s="40">
        <v>0.8</v>
      </c>
      <c r="G3327" s="40">
        <v>110</v>
      </c>
      <c r="H3327" s="40">
        <v>462</v>
      </c>
      <c r="I3327" s="40">
        <v>31</v>
      </c>
      <c r="L3327" s="40" t="str">
        <f>IF(LEFT(C3327,1)="[",MID(C3327,2,SEARCH("]",C3327)-2),IF(LEFT(C3327,1)="""",MID(C3327,2,SEARCH("""",C3327,2)-2),C3327))</f>
        <v>Onix automatizado</v>
      </c>
      <c r="M3327">
        <f>WEEKNUM(A3327,2)</f>
        <v>37</v>
      </c>
    </row>
    <row r="3328" spans="1:13" x14ac:dyDescent="0.25">
      <c r="A3328" s="1">
        <v>41534</v>
      </c>
      <c r="B3328" s="40" t="s">
        <v>9</v>
      </c>
      <c r="C3328" s="40" t="s">
        <v>285</v>
      </c>
      <c r="D3328" s="40" t="s">
        <v>96</v>
      </c>
      <c r="E3328" s="40" t="s">
        <v>10</v>
      </c>
      <c r="F3328" s="40">
        <v>0.8</v>
      </c>
      <c r="G3328" s="40">
        <v>100</v>
      </c>
      <c r="H3328" s="40">
        <v>363</v>
      </c>
      <c r="I3328" s="40">
        <v>31.98</v>
      </c>
      <c r="L3328" s="40" t="str">
        <f>IF(LEFT(C3328,1)="[",MID(C3328,2,SEARCH("]",C3328)-2),IF(LEFT(C3328,1)="""",MID(C3328,2,SEARCH("""",C3328,2)-2),C3328))</f>
        <v>Onix automatizado</v>
      </c>
      <c r="M3328">
        <f>WEEKNUM(A3328,2)</f>
        <v>38</v>
      </c>
    </row>
    <row r="3329" spans="1:13" x14ac:dyDescent="0.25">
      <c r="A3329" s="1">
        <v>41544</v>
      </c>
      <c r="B3329" s="40" t="s">
        <v>9</v>
      </c>
      <c r="C3329" s="40" t="s">
        <v>285</v>
      </c>
      <c r="D3329" s="40" t="s">
        <v>96</v>
      </c>
      <c r="E3329" s="40" t="s">
        <v>10</v>
      </c>
      <c r="F3329" s="40">
        <v>0.8</v>
      </c>
      <c r="G3329" s="40">
        <v>21</v>
      </c>
      <c r="H3329" s="40">
        <v>94</v>
      </c>
      <c r="I3329" s="40">
        <v>4.6399999999999997</v>
      </c>
      <c r="L3329" s="40" t="str">
        <f>IF(LEFT(C3329,1)="[",MID(C3329,2,SEARCH("]",C3329)-2),IF(LEFT(C3329,1)="""",MID(C3329,2,SEARCH("""",C3329,2)-2),C3329))</f>
        <v>Onix automatizado</v>
      </c>
      <c r="M3329">
        <f>WEEKNUM(A3329,2)</f>
        <v>39</v>
      </c>
    </row>
    <row r="3330" spans="1:13" x14ac:dyDescent="0.25">
      <c r="A3330" s="1">
        <v>41522</v>
      </c>
      <c r="B3330" s="40" t="s">
        <v>9</v>
      </c>
      <c r="C3330" s="40" t="s">
        <v>285</v>
      </c>
      <c r="D3330" s="40" t="s">
        <v>96</v>
      </c>
      <c r="E3330" s="40" t="s">
        <v>10</v>
      </c>
      <c r="F3330" s="40">
        <v>0.8</v>
      </c>
      <c r="G3330" s="40">
        <v>107</v>
      </c>
      <c r="H3330" s="40">
        <v>570</v>
      </c>
      <c r="I3330" s="40">
        <v>36.89</v>
      </c>
      <c r="L3330" s="40" t="str">
        <f>IF(LEFT(C3330,1)="[",MID(C3330,2,SEARCH("]",C3330)-2),IF(LEFT(C3330,1)="""",MID(C3330,2,SEARCH("""",C3330,2)-2),C3330))</f>
        <v>Onix automatizado</v>
      </c>
      <c r="M3330">
        <f>WEEKNUM(A3330,2)</f>
        <v>36</v>
      </c>
    </row>
    <row r="3331" spans="1:13" x14ac:dyDescent="0.25">
      <c r="A3331" s="1">
        <v>41543</v>
      </c>
      <c r="B3331" s="40" t="s">
        <v>9</v>
      </c>
      <c r="C3331" s="40" t="s">
        <v>285</v>
      </c>
      <c r="D3331" s="40" t="s">
        <v>96</v>
      </c>
      <c r="E3331" s="40" t="s">
        <v>10</v>
      </c>
      <c r="F3331" s="40">
        <v>0.8</v>
      </c>
      <c r="G3331" s="40">
        <v>25</v>
      </c>
      <c r="H3331" s="40">
        <v>113</v>
      </c>
      <c r="I3331" s="40">
        <v>5.74</v>
      </c>
      <c r="L3331" s="40" t="str">
        <f>IF(LEFT(C3331,1)="[",MID(C3331,2,SEARCH("]",C3331)-2),IF(LEFT(C3331,1)="""",MID(C3331,2,SEARCH("""",C3331,2)-2),C3331))</f>
        <v>Onix automatizado</v>
      </c>
      <c r="M3331">
        <f>WEEKNUM(A3331,2)</f>
        <v>39</v>
      </c>
    </row>
    <row r="3332" spans="1:13" x14ac:dyDescent="0.25">
      <c r="A3332" s="1">
        <v>41526</v>
      </c>
      <c r="B3332" s="40" t="s">
        <v>9</v>
      </c>
      <c r="C3332" s="40" t="s">
        <v>285</v>
      </c>
      <c r="D3332" s="40" t="s">
        <v>96</v>
      </c>
      <c r="E3332" s="40" t="s">
        <v>10</v>
      </c>
      <c r="F3332" s="40">
        <v>0.8</v>
      </c>
      <c r="G3332" s="40">
        <v>141</v>
      </c>
      <c r="H3332" s="40">
        <v>628</v>
      </c>
      <c r="I3332" s="40">
        <v>40.9</v>
      </c>
      <c r="L3332" s="40" t="str">
        <f>IF(LEFT(C3332,1)="[",MID(C3332,2,SEARCH("]",C3332)-2),IF(LEFT(C3332,1)="""",MID(C3332,2,SEARCH("""",C3332,2)-2),C3332))</f>
        <v>Onix automatizado</v>
      </c>
      <c r="M3332">
        <f>WEEKNUM(A3332,2)</f>
        <v>37</v>
      </c>
    </row>
    <row r="3333" spans="1:13" x14ac:dyDescent="0.25">
      <c r="A3333" s="1">
        <v>41516</v>
      </c>
      <c r="B3333" s="40" t="s">
        <v>9</v>
      </c>
      <c r="C3333" s="40" t="s">
        <v>285</v>
      </c>
      <c r="D3333" s="40" t="s">
        <v>96</v>
      </c>
      <c r="E3333" s="40" t="s">
        <v>10</v>
      </c>
      <c r="F3333" s="40">
        <v>0.8</v>
      </c>
      <c r="G3333" s="40">
        <v>55</v>
      </c>
      <c r="H3333" s="40">
        <v>335</v>
      </c>
      <c r="I3333" s="40">
        <v>28.54</v>
      </c>
      <c r="L3333" s="40" t="str">
        <f>IF(LEFT(C3333,1)="[",MID(C3333,2,SEARCH("]",C3333)-2),IF(LEFT(C3333,1)="""",MID(C3333,2,SEARCH("""",C3333,2)-2),C3333))</f>
        <v>Onix automatizado</v>
      </c>
      <c r="M3333">
        <f>WEEKNUM(A3333,2)</f>
        <v>35</v>
      </c>
    </row>
    <row r="3334" spans="1:13" x14ac:dyDescent="0.25">
      <c r="A3334" s="1">
        <v>41517</v>
      </c>
      <c r="B3334" s="40" t="s">
        <v>9</v>
      </c>
      <c r="C3334" s="40" t="s">
        <v>285</v>
      </c>
      <c r="D3334" s="40" t="s">
        <v>96</v>
      </c>
      <c r="E3334" s="40" t="s">
        <v>10</v>
      </c>
      <c r="F3334" s="40">
        <v>0.8</v>
      </c>
      <c r="G3334" s="40">
        <v>74</v>
      </c>
      <c r="H3334" s="40">
        <v>406</v>
      </c>
      <c r="I3334" s="40">
        <v>33.15</v>
      </c>
      <c r="L3334" s="40" t="str">
        <f>IF(LEFT(C3334,1)="[",MID(C3334,2,SEARCH("]",C3334)-2),IF(LEFT(C3334,1)="""",MID(C3334,2,SEARCH("""",C3334,2)-2),C3334))</f>
        <v>Onix automatizado</v>
      </c>
      <c r="M3334">
        <f>WEEKNUM(A3334,2)</f>
        <v>35</v>
      </c>
    </row>
    <row r="3335" spans="1:13" x14ac:dyDescent="0.25">
      <c r="A3335" s="1">
        <v>41533</v>
      </c>
      <c r="B3335" s="40" t="s">
        <v>9</v>
      </c>
      <c r="C3335" s="40" t="s">
        <v>285</v>
      </c>
      <c r="D3335" s="40" t="s">
        <v>96</v>
      </c>
      <c r="E3335" s="40" t="s">
        <v>10</v>
      </c>
      <c r="F3335" s="40">
        <v>0.8</v>
      </c>
      <c r="G3335" s="40">
        <v>148</v>
      </c>
      <c r="H3335" s="40">
        <v>593</v>
      </c>
      <c r="I3335" s="40">
        <v>36.92</v>
      </c>
      <c r="L3335" s="40" t="str">
        <f>IF(LEFT(C3335,1)="[",MID(C3335,2,SEARCH("]",C3335)-2),IF(LEFT(C3335,1)="""",MID(C3335,2,SEARCH("""",C3335,2)-2),C3335))</f>
        <v>Onix automatizado</v>
      </c>
      <c r="M3335">
        <f>WEEKNUM(A3335,2)</f>
        <v>38</v>
      </c>
    </row>
    <row r="3336" spans="1:13" x14ac:dyDescent="0.25">
      <c r="A3336" s="1">
        <v>41515</v>
      </c>
      <c r="B3336" s="40" t="s">
        <v>9</v>
      </c>
      <c r="C3336" s="40" t="s">
        <v>285</v>
      </c>
      <c r="D3336" s="40" t="s">
        <v>96</v>
      </c>
      <c r="E3336" s="40" t="s">
        <v>10</v>
      </c>
      <c r="F3336" s="40">
        <v>0.8</v>
      </c>
      <c r="G3336" s="40">
        <v>26</v>
      </c>
      <c r="H3336" s="40">
        <v>110</v>
      </c>
      <c r="I3336" s="40">
        <v>13.06</v>
      </c>
      <c r="L3336" s="40" t="str">
        <f>IF(LEFT(C3336,1)="[",MID(C3336,2,SEARCH("]",C3336)-2),IF(LEFT(C3336,1)="""",MID(C3336,2,SEARCH("""",C3336,2)-2),C3336))</f>
        <v>Onix automatizado</v>
      </c>
      <c r="M3336">
        <f>WEEKNUM(A3336,2)</f>
        <v>35</v>
      </c>
    </row>
    <row r="3337" spans="1:13" x14ac:dyDescent="0.25">
      <c r="A3337" s="1">
        <v>41536</v>
      </c>
      <c r="B3337" s="40" t="s">
        <v>9</v>
      </c>
      <c r="C3337" s="40" t="s">
        <v>285</v>
      </c>
      <c r="D3337" s="40" t="s">
        <v>96</v>
      </c>
      <c r="E3337" s="40" t="s">
        <v>10</v>
      </c>
      <c r="F3337" s="40">
        <v>0.8</v>
      </c>
      <c r="G3337" s="40">
        <v>56</v>
      </c>
      <c r="H3337" s="40">
        <v>269</v>
      </c>
      <c r="I3337" s="40">
        <v>14.29</v>
      </c>
      <c r="L3337" s="40" t="str">
        <f>IF(LEFT(C3337,1)="[",MID(C3337,2,SEARCH("]",C3337)-2),IF(LEFT(C3337,1)="""",MID(C3337,2,SEARCH("""",C3337,2)-2),C3337))</f>
        <v>Onix automatizado</v>
      </c>
      <c r="M3337">
        <f>WEEKNUM(A3337,2)</f>
        <v>38</v>
      </c>
    </row>
    <row r="3338" spans="1:13" x14ac:dyDescent="0.25">
      <c r="A3338" s="1">
        <v>41538</v>
      </c>
      <c r="B3338" s="40" t="s">
        <v>9</v>
      </c>
      <c r="C3338" s="40" t="s">
        <v>285</v>
      </c>
      <c r="D3338" s="40" t="s">
        <v>96</v>
      </c>
      <c r="E3338" s="40" t="s">
        <v>10</v>
      </c>
      <c r="F3338" s="40">
        <v>0.8</v>
      </c>
      <c r="G3338" s="40">
        <v>26</v>
      </c>
      <c r="H3338" s="40">
        <v>127</v>
      </c>
      <c r="I3338" s="40">
        <v>7.06</v>
      </c>
      <c r="L3338" s="40" t="str">
        <f>IF(LEFT(C3338,1)="[",MID(C3338,2,SEARCH("]",C3338)-2),IF(LEFT(C3338,1)="""",MID(C3338,2,SEARCH("""",C3338,2)-2),C3338))</f>
        <v>Onix automatizado</v>
      </c>
      <c r="M3338">
        <f>WEEKNUM(A3338,2)</f>
        <v>38</v>
      </c>
    </row>
    <row r="3339" spans="1:13" x14ac:dyDescent="0.25">
      <c r="A3339" s="1">
        <v>41531</v>
      </c>
      <c r="B3339" s="40" t="s">
        <v>9</v>
      </c>
      <c r="C3339" s="40" t="s">
        <v>285</v>
      </c>
      <c r="D3339" s="40" t="s">
        <v>96</v>
      </c>
      <c r="E3339" s="40" t="s">
        <v>10</v>
      </c>
      <c r="F3339" s="40">
        <v>0.8</v>
      </c>
      <c r="G3339" s="40">
        <v>123</v>
      </c>
      <c r="H3339" s="40">
        <v>468</v>
      </c>
      <c r="I3339" s="40">
        <v>31.38</v>
      </c>
      <c r="L3339" s="40" t="str">
        <f>IF(LEFT(C3339,1)="[",MID(C3339,2,SEARCH("]",C3339)-2),IF(LEFT(C3339,1)="""",MID(C3339,2,SEARCH("""",C3339,2)-2),C3339))</f>
        <v>Onix automatizado</v>
      </c>
      <c r="M3339">
        <f>WEEKNUM(A3339,2)</f>
        <v>37</v>
      </c>
    </row>
    <row r="3340" spans="1:13" x14ac:dyDescent="0.25">
      <c r="A3340" s="1">
        <v>41542</v>
      </c>
      <c r="B3340" s="40" t="s">
        <v>9</v>
      </c>
      <c r="C3340" s="40" t="s">
        <v>285</v>
      </c>
      <c r="D3340" s="40" t="s">
        <v>96</v>
      </c>
      <c r="E3340" s="40" t="s">
        <v>10</v>
      </c>
      <c r="F3340" s="40">
        <v>0.8</v>
      </c>
      <c r="G3340" s="40">
        <v>19</v>
      </c>
      <c r="H3340" s="40">
        <v>103</v>
      </c>
      <c r="I3340" s="40">
        <v>4.92</v>
      </c>
      <c r="L3340" s="40" t="str">
        <f>IF(LEFT(C3340,1)="[",MID(C3340,2,SEARCH("]",C3340)-2),IF(LEFT(C3340,1)="""",MID(C3340,2,SEARCH("""",C3340,2)-2),C3340))</f>
        <v>Onix automatizado</v>
      </c>
      <c r="M3340">
        <f>WEEKNUM(A3340,2)</f>
        <v>39</v>
      </c>
    </row>
    <row r="3341" spans="1:13" x14ac:dyDescent="0.25">
      <c r="A3341" s="1">
        <v>41524</v>
      </c>
      <c r="B3341" s="40" t="s">
        <v>9</v>
      </c>
      <c r="C3341" s="40" t="s">
        <v>285</v>
      </c>
      <c r="D3341" s="40" t="s">
        <v>96</v>
      </c>
      <c r="E3341" s="40" t="s">
        <v>10</v>
      </c>
      <c r="F3341" s="40">
        <v>0.8</v>
      </c>
      <c r="G3341" s="40">
        <v>91</v>
      </c>
      <c r="H3341" s="40">
        <v>470</v>
      </c>
      <c r="I3341" s="40">
        <v>34.33</v>
      </c>
      <c r="L3341" s="40" t="str">
        <f>IF(LEFT(C3341,1)="[",MID(C3341,2,SEARCH("]",C3341)-2),IF(LEFT(C3341,1)="""",MID(C3341,2,SEARCH("""",C3341,2)-2),C3341))</f>
        <v>Onix automatizado</v>
      </c>
      <c r="M3341">
        <f>WEEKNUM(A3341,2)</f>
        <v>36</v>
      </c>
    </row>
    <row r="3342" spans="1:13" x14ac:dyDescent="0.25">
      <c r="A3342" s="1">
        <v>41545</v>
      </c>
      <c r="B3342" s="40" t="s">
        <v>9</v>
      </c>
      <c r="C3342" s="40" t="s">
        <v>285</v>
      </c>
      <c r="D3342" s="40" t="s">
        <v>96</v>
      </c>
      <c r="E3342" s="40" t="s">
        <v>10</v>
      </c>
      <c r="F3342" s="40">
        <v>0.8</v>
      </c>
      <c r="G3342" s="40">
        <v>22</v>
      </c>
      <c r="H3342" s="40">
        <v>111</v>
      </c>
      <c r="I3342" s="40">
        <v>6.59</v>
      </c>
      <c r="L3342" s="40" t="str">
        <f>IF(LEFT(C3342,1)="[",MID(C3342,2,SEARCH("]",C3342)-2),IF(LEFT(C3342,1)="""",MID(C3342,2,SEARCH("""",C3342,2)-2),C3342))</f>
        <v>Onix automatizado</v>
      </c>
      <c r="M3342">
        <f>WEEKNUM(A3342,2)</f>
        <v>39</v>
      </c>
    </row>
    <row r="3343" spans="1:13" x14ac:dyDescent="0.25">
      <c r="A3343" s="1">
        <v>41532</v>
      </c>
      <c r="B3343" s="40" t="s">
        <v>9</v>
      </c>
      <c r="C3343" s="40" t="s">
        <v>285</v>
      </c>
      <c r="D3343" s="40" t="s">
        <v>96</v>
      </c>
      <c r="E3343" s="40" t="s">
        <v>10</v>
      </c>
      <c r="F3343" s="40">
        <v>0.8</v>
      </c>
      <c r="G3343" s="40">
        <v>142</v>
      </c>
      <c r="H3343" s="40">
        <v>543</v>
      </c>
      <c r="I3343" s="40">
        <v>41.95</v>
      </c>
      <c r="L3343" s="40" t="str">
        <f>IF(LEFT(C3343,1)="[",MID(C3343,2,SEARCH("]",C3343)-2),IF(LEFT(C3343,1)="""",MID(C3343,2,SEARCH("""",C3343,2)-2),C3343))</f>
        <v>Onix automatizado</v>
      </c>
      <c r="M3343">
        <f>WEEKNUM(A3343,2)</f>
        <v>37</v>
      </c>
    </row>
    <row r="3344" spans="1:13" x14ac:dyDescent="0.25">
      <c r="A3344" s="1">
        <v>41539</v>
      </c>
      <c r="B3344" s="40" t="s">
        <v>9</v>
      </c>
      <c r="C3344" s="40" t="s">
        <v>285</v>
      </c>
      <c r="D3344" s="40" t="s">
        <v>96</v>
      </c>
      <c r="E3344" s="40" t="s">
        <v>10</v>
      </c>
      <c r="F3344" s="40">
        <v>0.8</v>
      </c>
      <c r="G3344" s="40">
        <v>32</v>
      </c>
      <c r="H3344" s="40">
        <v>132</v>
      </c>
      <c r="I3344" s="40">
        <v>9.26</v>
      </c>
      <c r="L3344" s="40" t="str">
        <f>IF(LEFT(C3344,1)="[",MID(C3344,2,SEARCH("]",C3344)-2),IF(LEFT(C3344,1)="""",MID(C3344,2,SEARCH("""",C3344,2)-2),C3344))</f>
        <v>Onix automatizado</v>
      </c>
      <c r="M3344">
        <f>WEEKNUM(A3344,2)</f>
        <v>38</v>
      </c>
    </row>
    <row r="3345" spans="1:13" x14ac:dyDescent="0.25">
      <c r="A3345" s="1">
        <v>41521</v>
      </c>
      <c r="B3345" s="40" t="s">
        <v>9</v>
      </c>
      <c r="C3345" s="40" t="s">
        <v>285</v>
      </c>
      <c r="D3345" s="40" t="s">
        <v>96</v>
      </c>
      <c r="E3345" s="40" t="s">
        <v>10</v>
      </c>
      <c r="F3345" s="40">
        <v>0.8</v>
      </c>
      <c r="G3345" s="40">
        <v>88</v>
      </c>
      <c r="H3345" s="40">
        <v>441</v>
      </c>
      <c r="I3345" s="40">
        <v>29.49</v>
      </c>
      <c r="L3345" s="40" t="str">
        <f>IF(LEFT(C3345,1)="[",MID(C3345,2,SEARCH("]",C3345)-2),IF(LEFT(C3345,1)="""",MID(C3345,2,SEARCH("""",C3345,2)-2),C3345))</f>
        <v>Onix automatizado</v>
      </c>
      <c r="M3345">
        <f>WEEKNUM(A3345,2)</f>
        <v>36</v>
      </c>
    </row>
    <row r="3346" spans="1:13" x14ac:dyDescent="0.25">
      <c r="A3346" s="1">
        <v>41529</v>
      </c>
      <c r="B3346" s="40" t="s">
        <v>9</v>
      </c>
      <c r="C3346" s="40" t="s">
        <v>285</v>
      </c>
      <c r="D3346" s="40" t="s">
        <v>96</v>
      </c>
      <c r="E3346" s="40" t="s">
        <v>10</v>
      </c>
      <c r="F3346" s="40">
        <v>0.8</v>
      </c>
      <c r="G3346" s="40">
        <v>123</v>
      </c>
      <c r="H3346" s="40">
        <v>494</v>
      </c>
      <c r="I3346" s="40">
        <v>34.25</v>
      </c>
      <c r="L3346" s="40" t="str">
        <f>IF(LEFT(C3346,1)="[",MID(C3346,2,SEARCH("]",C3346)-2),IF(LEFT(C3346,1)="""",MID(C3346,2,SEARCH("""",C3346,2)-2),C3346))</f>
        <v>Onix automatizado</v>
      </c>
      <c r="M3346">
        <f>WEEKNUM(A3346,2)</f>
        <v>37</v>
      </c>
    </row>
    <row r="3347" spans="1:13" x14ac:dyDescent="0.25">
      <c r="A3347" s="1">
        <v>41540</v>
      </c>
      <c r="B3347" s="40" t="s">
        <v>9</v>
      </c>
      <c r="C3347" s="40" t="s">
        <v>285</v>
      </c>
      <c r="D3347" s="40" t="s">
        <v>96</v>
      </c>
      <c r="E3347" s="40" t="s">
        <v>10</v>
      </c>
      <c r="F3347" s="40">
        <v>0.8</v>
      </c>
      <c r="G3347" s="40">
        <v>20</v>
      </c>
      <c r="H3347" s="40">
        <v>123</v>
      </c>
      <c r="I3347" s="40">
        <v>4.84</v>
      </c>
      <c r="L3347" s="40" t="str">
        <f>IF(LEFT(C3347,1)="[",MID(C3347,2,SEARCH("]",C3347)-2),IF(LEFT(C3347,1)="""",MID(C3347,2,SEARCH("""",C3347,2)-2),C3347))</f>
        <v>Onix automatizado</v>
      </c>
      <c r="M3347">
        <f>WEEKNUM(A3347,2)</f>
        <v>39</v>
      </c>
    </row>
    <row r="3348" spans="1:13" x14ac:dyDescent="0.25">
      <c r="A3348" s="1">
        <v>41527</v>
      </c>
      <c r="B3348" s="40" t="s">
        <v>9</v>
      </c>
      <c r="C3348" s="40" t="s">
        <v>285</v>
      </c>
      <c r="D3348" s="40" t="s">
        <v>96</v>
      </c>
      <c r="E3348" s="40" t="s">
        <v>10</v>
      </c>
      <c r="F3348" s="40">
        <v>0.8</v>
      </c>
      <c r="G3348" s="40">
        <v>118</v>
      </c>
      <c r="H3348" s="40">
        <v>555</v>
      </c>
      <c r="I3348" s="40">
        <v>39.020000000000003</v>
      </c>
      <c r="L3348" s="40" t="str">
        <f>IF(LEFT(C3348,1)="[",MID(C3348,2,SEARCH("]",C3348)-2),IF(LEFT(C3348,1)="""",MID(C3348,2,SEARCH("""",C3348,2)-2),C3348))</f>
        <v>Onix automatizado</v>
      </c>
      <c r="M3348">
        <f>WEEKNUM(A3348,2)</f>
        <v>37</v>
      </c>
    </row>
    <row r="3349" spans="1:13" x14ac:dyDescent="0.25">
      <c r="A3349" s="1">
        <v>41535</v>
      </c>
      <c r="B3349" s="40" t="s">
        <v>9</v>
      </c>
      <c r="C3349" s="40" t="s">
        <v>285</v>
      </c>
      <c r="D3349" s="40" t="s">
        <v>96</v>
      </c>
      <c r="E3349" s="40" t="s">
        <v>10</v>
      </c>
      <c r="F3349" s="40">
        <v>0.8</v>
      </c>
      <c r="G3349" s="40">
        <v>81</v>
      </c>
      <c r="H3349" s="40">
        <v>401</v>
      </c>
      <c r="I3349" s="40">
        <v>21.56</v>
      </c>
      <c r="L3349" s="40" t="str">
        <f>IF(LEFT(C3349,1)="[",MID(C3349,2,SEARCH("]",C3349)-2),IF(LEFT(C3349,1)="""",MID(C3349,2,SEARCH("""",C3349,2)-2),C3349))</f>
        <v>Onix automatizado</v>
      </c>
      <c r="M3349">
        <f>WEEKNUM(A3349,2)</f>
        <v>38</v>
      </c>
    </row>
    <row r="3350" spans="1:13" x14ac:dyDescent="0.25">
      <c r="A3350" s="1">
        <v>41528</v>
      </c>
      <c r="B3350" s="40" t="s">
        <v>9</v>
      </c>
      <c r="C3350" s="40" t="s">
        <v>285</v>
      </c>
      <c r="D3350" s="40" t="s">
        <v>96</v>
      </c>
      <c r="E3350" s="40" t="s">
        <v>10</v>
      </c>
      <c r="F3350" s="40">
        <v>0.8</v>
      </c>
      <c r="G3350" s="40">
        <v>117</v>
      </c>
      <c r="H3350" s="40">
        <v>513</v>
      </c>
      <c r="I3350" s="40">
        <v>41.85</v>
      </c>
      <c r="L3350" s="40" t="str">
        <f>IF(LEFT(C3350,1)="[",MID(C3350,2,SEARCH("]",C3350)-2),IF(LEFT(C3350,1)="""",MID(C3350,2,SEARCH("""",C3350,2)-2),C3350))</f>
        <v>Onix automatizado</v>
      </c>
      <c r="M3350">
        <f>WEEKNUM(A3350,2)</f>
        <v>37</v>
      </c>
    </row>
    <row r="3351" spans="1:13" x14ac:dyDescent="0.25">
      <c r="A3351" s="1">
        <v>41520</v>
      </c>
      <c r="B3351" s="40" t="s">
        <v>9</v>
      </c>
      <c r="C3351" s="40" t="s">
        <v>285</v>
      </c>
      <c r="D3351" s="40" t="s">
        <v>96</v>
      </c>
      <c r="E3351" s="40" t="s">
        <v>10</v>
      </c>
      <c r="F3351" s="40">
        <v>0.8</v>
      </c>
      <c r="G3351" s="40">
        <v>116</v>
      </c>
      <c r="H3351" s="40">
        <v>526</v>
      </c>
      <c r="I3351" s="40">
        <v>28.27</v>
      </c>
      <c r="L3351" s="40" t="str">
        <f>IF(LEFT(C3351,1)="[",MID(C3351,2,SEARCH("]",C3351)-2),IF(LEFT(C3351,1)="""",MID(C3351,2,SEARCH("""",C3351,2)-2),C3351))</f>
        <v>Onix automatizado</v>
      </c>
      <c r="M3351">
        <f>WEEKNUM(A3351,2)</f>
        <v>36</v>
      </c>
    </row>
    <row r="3352" spans="1:13" x14ac:dyDescent="0.25">
      <c r="A3352" s="1">
        <v>41546</v>
      </c>
      <c r="B3352" s="40" t="s">
        <v>9</v>
      </c>
      <c r="C3352" s="40" t="s">
        <v>285</v>
      </c>
      <c r="D3352" s="40" t="s">
        <v>96</v>
      </c>
      <c r="E3352" s="40" t="s">
        <v>10</v>
      </c>
      <c r="F3352" s="40">
        <v>0.8</v>
      </c>
      <c r="G3352" s="40">
        <v>13</v>
      </c>
      <c r="H3352" s="40">
        <v>126</v>
      </c>
      <c r="I3352" s="40">
        <v>3.54</v>
      </c>
      <c r="L3352" s="40" t="str">
        <f>IF(LEFT(C3352,1)="[",MID(C3352,2,SEARCH("]",C3352)-2),IF(LEFT(C3352,1)="""",MID(C3352,2,SEARCH("""",C3352,2)-2),C3352))</f>
        <v>Onix automatizado</v>
      </c>
      <c r="M3352">
        <f>WEEKNUM(A3352,2)</f>
        <v>39</v>
      </c>
    </row>
    <row r="3353" spans="1:13" x14ac:dyDescent="0.25">
      <c r="A3353" s="1">
        <v>41541</v>
      </c>
      <c r="B3353" s="40" t="s">
        <v>9</v>
      </c>
      <c r="C3353" s="40" t="s">
        <v>285</v>
      </c>
      <c r="D3353" s="40" t="s">
        <v>96</v>
      </c>
      <c r="E3353" s="40" t="s">
        <v>10</v>
      </c>
      <c r="F3353" s="40">
        <v>0.8</v>
      </c>
      <c r="G3353" s="40">
        <v>27</v>
      </c>
      <c r="H3353" s="40">
        <v>136</v>
      </c>
      <c r="I3353" s="40">
        <v>7.89</v>
      </c>
      <c r="L3353" s="40" t="str">
        <f>IF(LEFT(C3353,1)="[",MID(C3353,2,SEARCH("]",C3353)-2),IF(LEFT(C3353,1)="""",MID(C3353,2,SEARCH("""",C3353,2)-2),C3353))</f>
        <v>Onix automatizado</v>
      </c>
      <c r="M3353">
        <f>WEEKNUM(A3353,2)</f>
        <v>39</v>
      </c>
    </row>
    <row r="3354" spans="1:13" x14ac:dyDescent="0.25">
      <c r="A3354" s="1">
        <v>41518</v>
      </c>
      <c r="B3354" s="40" t="s">
        <v>9</v>
      </c>
      <c r="C3354" s="40" t="s">
        <v>285</v>
      </c>
      <c r="D3354" s="40" t="s">
        <v>96</v>
      </c>
      <c r="E3354" s="40" t="s">
        <v>10</v>
      </c>
      <c r="F3354" s="40">
        <v>0.8</v>
      </c>
      <c r="G3354" s="40">
        <v>97</v>
      </c>
      <c r="H3354" s="40">
        <v>428</v>
      </c>
      <c r="I3354" s="40">
        <v>41.51</v>
      </c>
      <c r="L3354" s="40" t="str">
        <f>IF(LEFT(C3354,1)="[",MID(C3354,2,SEARCH("]",C3354)-2),IF(LEFT(C3354,1)="""",MID(C3354,2,SEARCH("""",C3354,2)-2),C3354))</f>
        <v>Onix automatizado</v>
      </c>
      <c r="M3354">
        <f>WEEKNUM(A3354,2)</f>
        <v>35</v>
      </c>
    </row>
    <row r="3355" spans="1:13" x14ac:dyDescent="0.25">
      <c r="A3355" s="1">
        <v>41523</v>
      </c>
      <c r="B3355" s="40" t="s">
        <v>9</v>
      </c>
      <c r="C3355" s="40" t="s">
        <v>285</v>
      </c>
      <c r="D3355" s="40" t="s">
        <v>96</v>
      </c>
      <c r="E3355" s="40" t="s">
        <v>10</v>
      </c>
      <c r="F3355" s="40">
        <v>0.8</v>
      </c>
      <c r="G3355" s="40">
        <v>90</v>
      </c>
      <c r="H3355" s="40">
        <v>446</v>
      </c>
      <c r="I3355" s="40">
        <v>25.66</v>
      </c>
      <c r="L3355" s="40" t="str">
        <f>IF(LEFT(C3355,1)="[",MID(C3355,2,SEARCH("]",C3355)-2),IF(LEFT(C3355,1)="""",MID(C3355,2,SEARCH("""",C3355,2)-2),C3355))</f>
        <v>Onix automatizado</v>
      </c>
      <c r="M3355">
        <f>WEEKNUM(A3355,2)</f>
        <v>36</v>
      </c>
    </row>
    <row r="3356" spans="1:13" x14ac:dyDescent="0.25">
      <c r="A3356" s="1">
        <v>41514</v>
      </c>
      <c r="B3356" s="40" t="s">
        <v>9</v>
      </c>
      <c r="C3356" s="40" t="s">
        <v>285</v>
      </c>
      <c r="D3356" s="40" t="s">
        <v>96</v>
      </c>
      <c r="E3356" s="40" t="s">
        <v>10</v>
      </c>
      <c r="F3356" s="40">
        <v>0.8</v>
      </c>
      <c r="G3356" s="40">
        <v>11</v>
      </c>
      <c r="H3356" s="40">
        <v>60</v>
      </c>
      <c r="I3356" s="40">
        <v>3.32</v>
      </c>
      <c r="L3356" s="40" t="str">
        <f>IF(LEFT(C3356,1)="[",MID(C3356,2,SEARCH("]",C3356)-2),IF(LEFT(C3356,1)="""",MID(C3356,2,SEARCH("""",C3356,2)-2),C3356))</f>
        <v>Onix automatizado</v>
      </c>
      <c r="M3356">
        <f>WEEKNUM(A3356,2)</f>
        <v>35</v>
      </c>
    </row>
    <row r="3357" spans="1:13" x14ac:dyDescent="0.25">
      <c r="A3357" s="1">
        <v>41525</v>
      </c>
      <c r="B3357" s="40" t="s">
        <v>9</v>
      </c>
      <c r="C3357" s="40" t="s">
        <v>285</v>
      </c>
      <c r="D3357" s="40" t="s">
        <v>96</v>
      </c>
      <c r="E3357" s="40" t="s">
        <v>10</v>
      </c>
      <c r="F3357" s="40">
        <v>0.8</v>
      </c>
      <c r="G3357" s="40">
        <v>132</v>
      </c>
      <c r="H3357" s="40">
        <v>629</v>
      </c>
      <c r="I3357" s="40">
        <v>41.27</v>
      </c>
      <c r="L3357" s="40" t="str">
        <f>IF(LEFT(C3357,1)="[",MID(C3357,2,SEARCH("]",C3357)-2),IF(LEFT(C3357,1)="""",MID(C3357,2,SEARCH("""",C3357,2)-2),C3357))</f>
        <v>Onix automatizado</v>
      </c>
      <c r="M3357">
        <f>WEEKNUM(A3357,2)</f>
        <v>36</v>
      </c>
    </row>
    <row r="3358" spans="1:13" x14ac:dyDescent="0.25">
      <c r="A3358" s="1">
        <v>41519</v>
      </c>
      <c r="B3358" s="40" t="s">
        <v>9</v>
      </c>
      <c r="C3358" s="40" t="s">
        <v>285</v>
      </c>
      <c r="D3358" s="40" t="s">
        <v>96</v>
      </c>
      <c r="E3358" s="40" t="s">
        <v>10</v>
      </c>
      <c r="F3358" s="40">
        <v>0.8</v>
      </c>
      <c r="G3358" s="40">
        <v>131</v>
      </c>
      <c r="H3358" s="40">
        <v>521</v>
      </c>
      <c r="I3358" s="40">
        <v>31.6</v>
      </c>
      <c r="L3358" s="40" t="str">
        <f>IF(LEFT(C3358,1)="[",MID(C3358,2,SEARCH("]",C3358)-2),IF(LEFT(C3358,1)="""",MID(C3358,2,SEARCH("""",C3358,2)-2),C3358))</f>
        <v>Onix automatizado</v>
      </c>
      <c r="M3358">
        <f>WEEKNUM(A3358,2)</f>
        <v>36</v>
      </c>
    </row>
    <row r="3359" spans="1:13" x14ac:dyDescent="0.25">
      <c r="A3359" s="1">
        <v>41537</v>
      </c>
      <c r="B3359" s="40" t="s">
        <v>9</v>
      </c>
      <c r="C3359" s="40" t="s">
        <v>285</v>
      </c>
      <c r="D3359" s="40" t="s">
        <v>96</v>
      </c>
      <c r="E3359" s="40" t="s">
        <v>10</v>
      </c>
      <c r="F3359" s="40">
        <v>0.8</v>
      </c>
      <c r="G3359" s="40">
        <v>42</v>
      </c>
      <c r="H3359" s="40">
        <v>201</v>
      </c>
      <c r="I3359" s="40">
        <v>12.08</v>
      </c>
      <c r="L3359" s="40" t="str">
        <f>IF(LEFT(C3359,1)="[",MID(C3359,2,SEARCH("]",C3359)-2),IF(LEFT(C3359,1)="""",MID(C3359,2,SEARCH("""",C3359,2)-2),C3359))</f>
        <v>Onix automatizado</v>
      </c>
      <c r="M3359">
        <f>WEEKNUM(A3359,2)</f>
        <v>38</v>
      </c>
    </row>
    <row r="3360" spans="1:13" x14ac:dyDescent="0.25">
      <c r="A3360" s="1">
        <v>41528</v>
      </c>
      <c r="B3360" s="40" t="s">
        <v>9</v>
      </c>
      <c r="C3360" s="40" t="s">
        <v>259</v>
      </c>
      <c r="D3360" s="40" t="s">
        <v>126</v>
      </c>
      <c r="E3360" s="40" t="s">
        <v>10</v>
      </c>
      <c r="F3360" s="40">
        <v>0.8</v>
      </c>
      <c r="G3360" s="40">
        <v>0</v>
      </c>
      <c r="H3360" s="40">
        <v>0</v>
      </c>
      <c r="I3360" s="40">
        <v>0</v>
      </c>
      <c r="L3360" s="40" t="str">
        <f>IF(LEFT(C3360,1)="[",MID(C3360,2,SEARCH("]",C3360)-2),IF(LEFT(C3360,1)="""",MID(C3360,2,SEARCH("""",C3360,2)-2),C3360))</f>
        <v>Onix bonito</v>
      </c>
      <c r="M3360">
        <f>WEEKNUM(A3360,2)</f>
        <v>37</v>
      </c>
    </row>
    <row r="3361" spans="1:13" x14ac:dyDescent="0.25">
      <c r="A3361" s="1">
        <v>41517</v>
      </c>
      <c r="B3361" s="40" t="s">
        <v>9</v>
      </c>
      <c r="C3361" s="40" t="s">
        <v>259</v>
      </c>
      <c r="D3361" s="40" t="s">
        <v>126</v>
      </c>
      <c r="E3361" s="40" t="s">
        <v>10</v>
      </c>
      <c r="F3361" s="40">
        <v>0.8</v>
      </c>
      <c r="G3361" s="40">
        <v>0</v>
      </c>
      <c r="H3361" s="40">
        <v>1</v>
      </c>
      <c r="I3361" s="40">
        <v>0</v>
      </c>
      <c r="L3361" s="40" t="str">
        <f>IF(LEFT(C3361,1)="[",MID(C3361,2,SEARCH("]",C3361)-2),IF(LEFT(C3361,1)="""",MID(C3361,2,SEARCH("""",C3361,2)-2),C3361))</f>
        <v>Onix bonito</v>
      </c>
      <c r="M3361">
        <f>WEEKNUM(A3361,2)</f>
        <v>35</v>
      </c>
    </row>
    <row r="3362" spans="1:13" x14ac:dyDescent="0.25">
      <c r="A3362" s="1">
        <v>41542</v>
      </c>
      <c r="B3362" s="40" t="s">
        <v>9</v>
      </c>
      <c r="C3362" s="40" t="s">
        <v>259</v>
      </c>
      <c r="D3362" s="40" t="s">
        <v>126</v>
      </c>
      <c r="E3362" s="40" t="s">
        <v>10</v>
      </c>
      <c r="F3362" s="40">
        <v>0.8</v>
      </c>
      <c r="G3362" s="40">
        <v>0</v>
      </c>
      <c r="H3362" s="40">
        <v>1</v>
      </c>
      <c r="I3362" s="40">
        <v>0</v>
      </c>
      <c r="L3362" s="40" t="str">
        <f>IF(LEFT(C3362,1)="[",MID(C3362,2,SEARCH("]",C3362)-2),IF(LEFT(C3362,1)="""",MID(C3362,2,SEARCH("""",C3362,2)-2),C3362))</f>
        <v>Onix bonito</v>
      </c>
      <c r="M3362">
        <f>WEEKNUM(A3362,2)</f>
        <v>39</v>
      </c>
    </row>
    <row r="3363" spans="1:13" x14ac:dyDescent="0.25">
      <c r="A3363" s="1">
        <v>41538</v>
      </c>
      <c r="B3363" s="40" t="s">
        <v>9</v>
      </c>
      <c r="C3363" s="40" t="s">
        <v>259</v>
      </c>
      <c r="D3363" s="40" t="s">
        <v>126</v>
      </c>
      <c r="E3363" s="40" t="s">
        <v>10</v>
      </c>
      <c r="F3363" s="40">
        <v>0.8</v>
      </c>
      <c r="G3363" s="40">
        <v>0</v>
      </c>
      <c r="H3363" s="40">
        <v>1</v>
      </c>
      <c r="I3363" s="40">
        <v>0</v>
      </c>
      <c r="L3363" s="40" t="str">
        <f>IF(LEFT(C3363,1)="[",MID(C3363,2,SEARCH("]",C3363)-2),IF(LEFT(C3363,1)="""",MID(C3363,2,SEARCH("""",C3363,2)-2),C3363))</f>
        <v>Onix bonito</v>
      </c>
      <c r="M3363">
        <f>WEEKNUM(A3363,2)</f>
        <v>38</v>
      </c>
    </row>
    <row r="3364" spans="1:13" x14ac:dyDescent="0.25">
      <c r="A3364" s="1">
        <v>41539</v>
      </c>
      <c r="B3364" s="40" t="s">
        <v>9</v>
      </c>
      <c r="C3364" s="40" t="s">
        <v>259</v>
      </c>
      <c r="D3364" s="40" t="s">
        <v>126</v>
      </c>
      <c r="E3364" s="40" t="s">
        <v>10</v>
      </c>
      <c r="F3364" s="40">
        <v>0.8</v>
      </c>
      <c r="G3364" s="40">
        <v>0</v>
      </c>
      <c r="H3364" s="40">
        <v>1</v>
      </c>
      <c r="I3364" s="40">
        <v>0</v>
      </c>
      <c r="L3364" s="40" t="str">
        <f>IF(LEFT(C3364,1)="[",MID(C3364,2,SEARCH("]",C3364)-2),IF(LEFT(C3364,1)="""",MID(C3364,2,SEARCH("""",C3364,2)-2),C3364))</f>
        <v>Onix bonito</v>
      </c>
      <c r="M3364">
        <f>WEEKNUM(A3364,2)</f>
        <v>38</v>
      </c>
    </row>
    <row r="3365" spans="1:13" x14ac:dyDescent="0.25">
      <c r="A3365" s="1">
        <v>41537</v>
      </c>
      <c r="B3365" s="40" t="s">
        <v>9</v>
      </c>
      <c r="C3365" s="40" t="s">
        <v>259</v>
      </c>
      <c r="D3365" s="40" t="s">
        <v>126</v>
      </c>
      <c r="E3365" s="40" t="s">
        <v>10</v>
      </c>
      <c r="F3365" s="40">
        <v>0.8</v>
      </c>
      <c r="G3365" s="40">
        <v>0</v>
      </c>
      <c r="H3365" s="40">
        <v>2</v>
      </c>
      <c r="I3365" s="40">
        <v>0</v>
      </c>
      <c r="L3365" s="40" t="str">
        <f>IF(LEFT(C3365,1)="[",MID(C3365,2,SEARCH("]",C3365)-2),IF(LEFT(C3365,1)="""",MID(C3365,2,SEARCH("""",C3365,2)-2),C3365))</f>
        <v>Onix bonito</v>
      </c>
      <c r="M3365">
        <f>WEEKNUM(A3365,2)</f>
        <v>38</v>
      </c>
    </row>
    <row r="3366" spans="1:13" x14ac:dyDescent="0.25">
      <c r="A3366" s="1">
        <v>41530</v>
      </c>
      <c r="B3366" s="40" t="s">
        <v>9</v>
      </c>
      <c r="C3366" s="40" t="s">
        <v>259</v>
      </c>
      <c r="D3366" s="40" t="s">
        <v>126</v>
      </c>
      <c r="E3366" s="40" t="s">
        <v>10</v>
      </c>
      <c r="F3366" s="40">
        <v>0.8</v>
      </c>
      <c r="G3366" s="40">
        <v>2</v>
      </c>
      <c r="H3366" s="40">
        <v>6</v>
      </c>
      <c r="I3366" s="40">
        <v>0.8</v>
      </c>
      <c r="L3366" s="40" t="str">
        <f>IF(LEFT(C3366,1)="[",MID(C3366,2,SEARCH("]",C3366)-2),IF(LEFT(C3366,1)="""",MID(C3366,2,SEARCH("""",C3366,2)-2),C3366))</f>
        <v>Onix bonito</v>
      </c>
      <c r="M3366">
        <f>WEEKNUM(A3366,2)</f>
        <v>37</v>
      </c>
    </row>
    <row r="3367" spans="1:13" x14ac:dyDescent="0.25">
      <c r="A3367" s="1">
        <v>41519</v>
      </c>
      <c r="B3367" s="40" t="s">
        <v>9</v>
      </c>
      <c r="C3367" s="40" t="s">
        <v>259</v>
      </c>
      <c r="D3367" s="40" t="s">
        <v>126</v>
      </c>
      <c r="E3367" s="40" t="s">
        <v>10</v>
      </c>
      <c r="F3367" s="40">
        <v>0.8</v>
      </c>
      <c r="G3367" s="40">
        <v>0</v>
      </c>
      <c r="H3367" s="40">
        <v>0</v>
      </c>
      <c r="I3367" s="40">
        <v>0</v>
      </c>
      <c r="L3367" s="40" t="str">
        <f>IF(LEFT(C3367,1)="[",MID(C3367,2,SEARCH("]",C3367)-2),IF(LEFT(C3367,1)="""",MID(C3367,2,SEARCH("""",C3367,2)-2),C3367))</f>
        <v>Onix bonito</v>
      </c>
      <c r="M3367">
        <f>WEEKNUM(A3367,2)</f>
        <v>36</v>
      </c>
    </row>
    <row r="3368" spans="1:13" x14ac:dyDescent="0.25">
      <c r="A3368" s="1">
        <v>41514</v>
      </c>
      <c r="B3368" s="40" t="s">
        <v>9</v>
      </c>
      <c r="C3368" s="40" t="s">
        <v>259</v>
      </c>
      <c r="D3368" s="40" t="s">
        <v>126</v>
      </c>
      <c r="E3368" s="40" t="s">
        <v>10</v>
      </c>
      <c r="F3368" s="40">
        <v>0.8</v>
      </c>
      <c r="G3368" s="40">
        <v>0</v>
      </c>
      <c r="H3368" s="40">
        <v>0</v>
      </c>
      <c r="I3368" s="40">
        <v>0</v>
      </c>
      <c r="L3368" s="40" t="str">
        <f>IF(LEFT(C3368,1)="[",MID(C3368,2,SEARCH("]",C3368)-2),IF(LEFT(C3368,1)="""",MID(C3368,2,SEARCH("""",C3368,2)-2),C3368))</f>
        <v>Onix bonito</v>
      </c>
      <c r="M3368">
        <f>WEEKNUM(A3368,2)</f>
        <v>35</v>
      </c>
    </row>
    <row r="3369" spans="1:13" x14ac:dyDescent="0.25">
      <c r="A3369" s="1">
        <v>41523</v>
      </c>
      <c r="B3369" s="40" t="s">
        <v>9</v>
      </c>
      <c r="C3369" s="40" t="s">
        <v>259</v>
      </c>
      <c r="D3369" s="40" t="s">
        <v>126</v>
      </c>
      <c r="E3369" s="40" t="s">
        <v>10</v>
      </c>
      <c r="F3369" s="40">
        <v>0.8</v>
      </c>
      <c r="G3369" s="40">
        <v>0</v>
      </c>
      <c r="H3369" s="40">
        <v>3</v>
      </c>
      <c r="I3369" s="40">
        <v>0</v>
      </c>
      <c r="L3369" s="40" t="str">
        <f>IF(LEFT(C3369,1)="[",MID(C3369,2,SEARCH("]",C3369)-2),IF(LEFT(C3369,1)="""",MID(C3369,2,SEARCH("""",C3369,2)-2),C3369))</f>
        <v>Onix bonito</v>
      </c>
      <c r="M3369">
        <f>WEEKNUM(A3369,2)</f>
        <v>36</v>
      </c>
    </row>
    <row r="3370" spans="1:13" x14ac:dyDescent="0.25">
      <c r="A3370" s="1">
        <v>41541</v>
      </c>
      <c r="B3370" s="40" t="s">
        <v>9</v>
      </c>
      <c r="C3370" s="40" t="s">
        <v>259</v>
      </c>
      <c r="D3370" s="40" t="s">
        <v>126</v>
      </c>
      <c r="E3370" s="40" t="s">
        <v>10</v>
      </c>
      <c r="F3370" s="40">
        <v>0.8</v>
      </c>
      <c r="G3370" s="40">
        <v>0</v>
      </c>
      <c r="H3370" s="40">
        <v>1</v>
      </c>
      <c r="I3370" s="40">
        <v>0</v>
      </c>
      <c r="L3370" s="40" t="str">
        <f>IF(LEFT(C3370,1)="[",MID(C3370,2,SEARCH("]",C3370)-2),IF(LEFT(C3370,1)="""",MID(C3370,2,SEARCH("""",C3370,2)-2),C3370))</f>
        <v>Onix bonito</v>
      </c>
      <c r="M3370">
        <f>WEEKNUM(A3370,2)</f>
        <v>39</v>
      </c>
    </row>
    <row r="3371" spans="1:13" x14ac:dyDescent="0.25">
      <c r="A3371" s="1">
        <v>41526</v>
      </c>
      <c r="B3371" s="40" t="s">
        <v>9</v>
      </c>
      <c r="C3371" s="40" t="s">
        <v>259</v>
      </c>
      <c r="D3371" s="40" t="s">
        <v>126</v>
      </c>
      <c r="E3371" s="40" t="s">
        <v>10</v>
      </c>
      <c r="F3371" s="40">
        <v>0.8</v>
      </c>
      <c r="G3371" s="40">
        <v>0</v>
      </c>
      <c r="H3371" s="40">
        <v>1</v>
      </c>
      <c r="I3371" s="40">
        <v>0</v>
      </c>
      <c r="L3371" s="40" t="str">
        <f>IF(LEFT(C3371,1)="[",MID(C3371,2,SEARCH("]",C3371)-2),IF(LEFT(C3371,1)="""",MID(C3371,2,SEARCH("""",C3371,2)-2),C3371))</f>
        <v>Onix bonito</v>
      </c>
      <c r="M3371">
        <f>WEEKNUM(A3371,2)</f>
        <v>37</v>
      </c>
    </row>
    <row r="3372" spans="1:13" x14ac:dyDescent="0.25">
      <c r="A3372" s="1">
        <v>41546</v>
      </c>
      <c r="B3372" s="40" t="s">
        <v>9</v>
      </c>
      <c r="C3372" s="40" t="s">
        <v>259</v>
      </c>
      <c r="D3372" s="40" t="s">
        <v>126</v>
      </c>
      <c r="E3372" s="40" t="s">
        <v>10</v>
      </c>
      <c r="F3372" s="40">
        <v>0.8</v>
      </c>
      <c r="G3372" s="40">
        <v>0</v>
      </c>
      <c r="H3372" s="40">
        <v>4</v>
      </c>
      <c r="I3372" s="40">
        <v>0</v>
      </c>
      <c r="L3372" s="40" t="str">
        <f>IF(LEFT(C3372,1)="[",MID(C3372,2,SEARCH("]",C3372)-2),IF(LEFT(C3372,1)="""",MID(C3372,2,SEARCH("""",C3372,2)-2),C3372))</f>
        <v>Onix bonito</v>
      </c>
      <c r="M3372">
        <f>WEEKNUM(A3372,2)</f>
        <v>39</v>
      </c>
    </row>
    <row r="3373" spans="1:13" x14ac:dyDescent="0.25">
      <c r="A3373" s="1">
        <v>41531</v>
      </c>
      <c r="B3373" s="40" t="s">
        <v>9</v>
      </c>
      <c r="C3373" s="40" t="s">
        <v>259</v>
      </c>
      <c r="D3373" s="40" t="s">
        <v>126</v>
      </c>
      <c r="E3373" s="40" t="s">
        <v>10</v>
      </c>
      <c r="F3373" s="40">
        <v>0.8</v>
      </c>
      <c r="G3373" s="40">
        <v>0</v>
      </c>
      <c r="H3373" s="40">
        <v>6</v>
      </c>
      <c r="I3373" s="40">
        <v>0</v>
      </c>
      <c r="L3373" s="40" t="str">
        <f>IF(LEFT(C3373,1)="[",MID(C3373,2,SEARCH("]",C3373)-2),IF(LEFT(C3373,1)="""",MID(C3373,2,SEARCH("""",C3373,2)-2),C3373))</f>
        <v>Onix bonito</v>
      </c>
      <c r="M3373">
        <f>WEEKNUM(A3373,2)</f>
        <v>37</v>
      </c>
    </row>
    <row r="3374" spans="1:13" x14ac:dyDescent="0.25">
      <c r="A3374" s="1">
        <v>41515</v>
      </c>
      <c r="B3374" s="40" t="s">
        <v>9</v>
      </c>
      <c r="C3374" s="40" t="s">
        <v>259</v>
      </c>
      <c r="D3374" s="40" t="s">
        <v>126</v>
      </c>
      <c r="E3374" s="40" t="s">
        <v>10</v>
      </c>
      <c r="F3374" s="40">
        <v>0.8</v>
      </c>
      <c r="G3374" s="40">
        <v>0</v>
      </c>
      <c r="H3374" s="40">
        <v>3</v>
      </c>
      <c r="I3374" s="40">
        <v>0</v>
      </c>
      <c r="L3374" s="40" t="str">
        <f>IF(LEFT(C3374,1)="[",MID(C3374,2,SEARCH("]",C3374)-2),IF(LEFT(C3374,1)="""",MID(C3374,2,SEARCH("""",C3374,2)-2),C3374))</f>
        <v>Onix bonito</v>
      </c>
      <c r="M3374">
        <f>WEEKNUM(A3374,2)</f>
        <v>35</v>
      </c>
    </row>
    <row r="3375" spans="1:13" x14ac:dyDescent="0.25">
      <c r="A3375" s="1">
        <v>41521</v>
      </c>
      <c r="B3375" s="40" t="s">
        <v>9</v>
      </c>
      <c r="C3375" s="40" t="s">
        <v>259</v>
      </c>
      <c r="D3375" s="40" t="s">
        <v>126</v>
      </c>
      <c r="E3375" s="40" t="s">
        <v>10</v>
      </c>
      <c r="F3375" s="40">
        <v>0.8</v>
      </c>
      <c r="G3375" s="40">
        <v>1</v>
      </c>
      <c r="H3375" s="40">
        <v>4</v>
      </c>
      <c r="I3375" s="40">
        <v>0.79</v>
      </c>
      <c r="L3375" s="40" t="str">
        <f>IF(LEFT(C3375,1)="[",MID(C3375,2,SEARCH("]",C3375)-2),IF(LEFT(C3375,1)="""",MID(C3375,2,SEARCH("""",C3375,2)-2),C3375))</f>
        <v>Onix bonito</v>
      </c>
      <c r="M3375">
        <f>WEEKNUM(A3375,2)</f>
        <v>36</v>
      </c>
    </row>
    <row r="3376" spans="1:13" x14ac:dyDescent="0.25">
      <c r="A3376" s="1">
        <v>41525</v>
      </c>
      <c r="B3376" s="40" t="s">
        <v>9</v>
      </c>
      <c r="C3376" s="40" t="s">
        <v>259</v>
      </c>
      <c r="D3376" s="40" t="s">
        <v>126</v>
      </c>
      <c r="E3376" s="40" t="s">
        <v>10</v>
      </c>
      <c r="F3376" s="40">
        <v>0.8</v>
      </c>
      <c r="G3376" s="40">
        <v>0</v>
      </c>
      <c r="H3376" s="40">
        <v>2</v>
      </c>
      <c r="I3376" s="40">
        <v>0</v>
      </c>
      <c r="L3376" s="40" t="str">
        <f>IF(LEFT(C3376,1)="[",MID(C3376,2,SEARCH("]",C3376)-2),IF(LEFT(C3376,1)="""",MID(C3376,2,SEARCH("""",C3376,2)-2),C3376))</f>
        <v>Onix bonito</v>
      </c>
      <c r="M3376">
        <f>WEEKNUM(A3376,2)</f>
        <v>36</v>
      </c>
    </row>
    <row r="3377" spans="1:13" x14ac:dyDescent="0.25">
      <c r="A3377" s="1">
        <v>41536</v>
      </c>
      <c r="B3377" s="40" t="s">
        <v>9</v>
      </c>
      <c r="C3377" s="40" t="s">
        <v>259</v>
      </c>
      <c r="D3377" s="40" t="s">
        <v>126</v>
      </c>
      <c r="E3377" s="40" t="s">
        <v>10</v>
      </c>
      <c r="F3377" s="40">
        <v>0.8</v>
      </c>
      <c r="G3377" s="40">
        <v>0</v>
      </c>
      <c r="H3377" s="40">
        <v>3</v>
      </c>
      <c r="I3377" s="40">
        <v>0</v>
      </c>
      <c r="L3377" s="40" t="str">
        <f>IF(LEFT(C3377,1)="[",MID(C3377,2,SEARCH("]",C3377)-2),IF(LEFT(C3377,1)="""",MID(C3377,2,SEARCH("""",C3377,2)-2),C3377))</f>
        <v>Onix bonito</v>
      </c>
      <c r="M3377">
        <f>WEEKNUM(A3377,2)</f>
        <v>38</v>
      </c>
    </row>
    <row r="3378" spans="1:13" x14ac:dyDescent="0.25">
      <c r="A3378" s="1">
        <v>41520</v>
      </c>
      <c r="B3378" s="40" t="s">
        <v>9</v>
      </c>
      <c r="C3378" s="40" t="s">
        <v>259</v>
      </c>
      <c r="D3378" s="40" t="s">
        <v>126</v>
      </c>
      <c r="E3378" s="40" t="s">
        <v>10</v>
      </c>
      <c r="F3378" s="40">
        <v>0.8</v>
      </c>
      <c r="G3378" s="40">
        <v>0</v>
      </c>
      <c r="H3378" s="40">
        <v>33</v>
      </c>
      <c r="I3378" s="40">
        <v>0</v>
      </c>
      <c r="L3378" s="40" t="str">
        <f>IF(LEFT(C3378,1)="[",MID(C3378,2,SEARCH("]",C3378)-2),IF(LEFT(C3378,1)="""",MID(C3378,2,SEARCH("""",C3378,2)-2),C3378))</f>
        <v>Onix bonito</v>
      </c>
      <c r="M3378">
        <f>WEEKNUM(A3378,2)</f>
        <v>36</v>
      </c>
    </row>
    <row r="3379" spans="1:13" x14ac:dyDescent="0.25">
      <c r="A3379" s="1">
        <v>41534</v>
      </c>
      <c r="B3379" s="40" t="s">
        <v>9</v>
      </c>
      <c r="C3379" s="40" t="s">
        <v>259</v>
      </c>
      <c r="D3379" s="40" t="s">
        <v>126</v>
      </c>
      <c r="E3379" s="40" t="s">
        <v>10</v>
      </c>
      <c r="F3379" s="40">
        <v>0.8</v>
      </c>
      <c r="G3379" s="40">
        <v>0</v>
      </c>
      <c r="H3379" s="40">
        <v>1</v>
      </c>
      <c r="I3379" s="40">
        <v>0</v>
      </c>
      <c r="L3379" s="40" t="str">
        <f>IF(LEFT(C3379,1)="[",MID(C3379,2,SEARCH("]",C3379)-2),IF(LEFT(C3379,1)="""",MID(C3379,2,SEARCH("""",C3379,2)-2),C3379))</f>
        <v>Onix bonito</v>
      </c>
      <c r="M3379">
        <f>WEEKNUM(A3379,2)</f>
        <v>38</v>
      </c>
    </row>
    <row r="3380" spans="1:13" x14ac:dyDescent="0.25">
      <c r="A3380" s="1">
        <v>41543</v>
      </c>
      <c r="B3380" s="40" t="s">
        <v>9</v>
      </c>
      <c r="C3380" s="40" t="s">
        <v>259</v>
      </c>
      <c r="D3380" s="40" t="s">
        <v>126</v>
      </c>
      <c r="E3380" s="40" t="s">
        <v>10</v>
      </c>
      <c r="F3380" s="40">
        <v>0.8</v>
      </c>
      <c r="G3380" s="40">
        <v>0</v>
      </c>
      <c r="H3380" s="40">
        <v>1</v>
      </c>
      <c r="I3380" s="40">
        <v>0</v>
      </c>
      <c r="L3380" s="40" t="str">
        <f>IF(LEFT(C3380,1)="[",MID(C3380,2,SEARCH("]",C3380)-2),IF(LEFT(C3380,1)="""",MID(C3380,2,SEARCH("""",C3380,2)-2),C3380))</f>
        <v>Onix bonito</v>
      </c>
      <c r="M3380">
        <f>WEEKNUM(A3380,2)</f>
        <v>39</v>
      </c>
    </row>
    <row r="3381" spans="1:13" x14ac:dyDescent="0.25">
      <c r="A3381" s="1">
        <v>41544</v>
      </c>
      <c r="B3381" s="40" t="s">
        <v>9</v>
      </c>
      <c r="C3381" s="40" t="s">
        <v>259</v>
      </c>
      <c r="D3381" s="40" t="s">
        <v>126</v>
      </c>
      <c r="E3381" s="40" t="s">
        <v>10</v>
      </c>
      <c r="F3381" s="40">
        <v>0.8</v>
      </c>
      <c r="G3381" s="40">
        <v>0</v>
      </c>
      <c r="H3381" s="40">
        <v>0</v>
      </c>
      <c r="I3381" s="40">
        <v>0</v>
      </c>
      <c r="L3381" s="40" t="str">
        <f>IF(LEFT(C3381,1)="[",MID(C3381,2,SEARCH("]",C3381)-2),IF(LEFT(C3381,1)="""",MID(C3381,2,SEARCH("""",C3381,2)-2),C3381))</f>
        <v>Onix bonito</v>
      </c>
      <c r="M3381">
        <f>WEEKNUM(A3381,2)</f>
        <v>39</v>
      </c>
    </row>
    <row r="3382" spans="1:13" x14ac:dyDescent="0.25">
      <c r="A3382" s="1">
        <v>41532</v>
      </c>
      <c r="B3382" s="40" t="s">
        <v>9</v>
      </c>
      <c r="C3382" s="40" t="s">
        <v>259</v>
      </c>
      <c r="D3382" s="40" t="s">
        <v>126</v>
      </c>
      <c r="E3382" s="40" t="s">
        <v>10</v>
      </c>
      <c r="F3382" s="40">
        <v>0.8</v>
      </c>
      <c r="G3382" s="40">
        <v>0</v>
      </c>
      <c r="H3382" s="40">
        <v>0</v>
      </c>
      <c r="I3382" s="40">
        <v>0</v>
      </c>
      <c r="L3382" s="40" t="str">
        <f>IF(LEFT(C3382,1)="[",MID(C3382,2,SEARCH("]",C3382)-2),IF(LEFT(C3382,1)="""",MID(C3382,2,SEARCH("""",C3382,2)-2),C3382))</f>
        <v>Onix bonito</v>
      </c>
      <c r="M3382">
        <f>WEEKNUM(A3382,2)</f>
        <v>37</v>
      </c>
    </row>
    <row r="3383" spans="1:13" x14ac:dyDescent="0.25">
      <c r="A3383" s="1">
        <v>41533</v>
      </c>
      <c r="B3383" s="40" t="s">
        <v>9</v>
      </c>
      <c r="C3383" s="40" t="s">
        <v>259</v>
      </c>
      <c r="D3383" s="40" t="s">
        <v>126</v>
      </c>
      <c r="E3383" s="40" t="s">
        <v>10</v>
      </c>
      <c r="F3383" s="40">
        <v>0.8</v>
      </c>
      <c r="G3383" s="40">
        <v>0</v>
      </c>
      <c r="H3383" s="40">
        <v>5</v>
      </c>
      <c r="I3383" s="40">
        <v>0</v>
      </c>
      <c r="L3383" s="40" t="str">
        <f>IF(LEFT(C3383,1)="[",MID(C3383,2,SEARCH("]",C3383)-2),IF(LEFT(C3383,1)="""",MID(C3383,2,SEARCH("""",C3383,2)-2),C3383))</f>
        <v>Onix bonito</v>
      </c>
      <c r="M3383">
        <f>WEEKNUM(A3383,2)</f>
        <v>38</v>
      </c>
    </row>
    <row r="3384" spans="1:13" x14ac:dyDescent="0.25">
      <c r="A3384" s="1">
        <v>41529</v>
      </c>
      <c r="B3384" s="40" t="s">
        <v>9</v>
      </c>
      <c r="C3384" s="40" t="s">
        <v>259</v>
      </c>
      <c r="D3384" s="40" t="s">
        <v>126</v>
      </c>
      <c r="E3384" s="40" t="s">
        <v>10</v>
      </c>
      <c r="F3384" s="40">
        <v>0.8</v>
      </c>
      <c r="G3384" s="40">
        <v>1</v>
      </c>
      <c r="H3384" s="40">
        <v>7</v>
      </c>
      <c r="I3384" s="40">
        <v>0.17</v>
      </c>
      <c r="L3384" s="40" t="str">
        <f>IF(LEFT(C3384,1)="[",MID(C3384,2,SEARCH("]",C3384)-2),IF(LEFT(C3384,1)="""",MID(C3384,2,SEARCH("""",C3384,2)-2),C3384))</f>
        <v>Onix bonito</v>
      </c>
      <c r="M3384">
        <f>WEEKNUM(A3384,2)</f>
        <v>37</v>
      </c>
    </row>
    <row r="3385" spans="1:13" x14ac:dyDescent="0.25">
      <c r="A3385" s="1">
        <v>41518</v>
      </c>
      <c r="B3385" s="40" t="s">
        <v>9</v>
      </c>
      <c r="C3385" s="40" t="s">
        <v>259</v>
      </c>
      <c r="D3385" s="40" t="s">
        <v>126</v>
      </c>
      <c r="E3385" s="40" t="s">
        <v>10</v>
      </c>
      <c r="F3385" s="40">
        <v>0.8</v>
      </c>
      <c r="G3385" s="40">
        <v>0</v>
      </c>
      <c r="H3385" s="40">
        <v>3</v>
      </c>
      <c r="I3385" s="40">
        <v>0</v>
      </c>
      <c r="L3385" s="40" t="str">
        <f>IF(LEFT(C3385,1)="[",MID(C3385,2,SEARCH("]",C3385)-2),IF(LEFT(C3385,1)="""",MID(C3385,2,SEARCH("""",C3385,2)-2),C3385))</f>
        <v>Onix bonito</v>
      </c>
      <c r="M3385">
        <f>WEEKNUM(A3385,2)</f>
        <v>35</v>
      </c>
    </row>
    <row r="3386" spans="1:13" x14ac:dyDescent="0.25">
      <c r="A3386" s="1">
        <v>41524</v>
      </c>
      <c r="B3386" s="40" t="s">
        <v>9</v>
      </c>
      <c r="C3386" s="40" t="s">
        <v>259</v>
      </c>
      <c r="D3386" s="40" t="s">
        <v>126</v>
      </c>
      <c r="E3386" s="40" t="s">
        <v>10</v>
      </c>
      <c r="F3386" s="40">
        <v>0.8</v>
      </c>
      <c r="G3386" s="40">
        <v>0</v>
      </c>
      <c r="H3386" s="40">
        <v>5</v>
      </c>
      <c r="I3386" s="40">
        <v>0</v>
      </c>
      <c r="L3386" s="40" t="str">
        <f>IF(LEFT(C3386,1)="[",MID(C3386,2,SEARCH("]",C3386)-2),IF(LEFT(C3386,1)="""",MID(C3386,2,SEARCH("""",C3386,2)-2),C3386))</f>
        <v>Onix bonito</v>
      </c>
      <c r="M3386">
        <f>WEEKNUM(A3386,2)</f>
        <v>36</v>
      </c>
    </row>
    <row r="3387" spans="1:13" x14ac:dyDescent="0.25">
      <c r="A3387" s="1">
        <v>41516</v>
      </c>
      <c r="B3387" s="40" t="s">
        <v>9</v>
      </c>
      <c r="C3387" s="40" t="s">
        <v>259</v>
      </c>
      <c r="D3387" s="40" t="s">
        <v>126</v>
      </c>
      <c r="E3387" s="40" t="s">
        <v>10</v>
      </c>
      <c r="F3387" s="40">
        <v>0.8</v>
      </c>
      <c r="G3387" s="40">
        <v>0</v>
      </c>
      <c r="H3387" s="40">
        <v>3</v>
      </c>
      <c r="I3387" s="40">
        <v>0</v>
      </c>
      <c r="L3387" s="40" t="str">
        <f>IF(LEFT(C3387,1)="[",MID(C3387,2,SEARCH("]",C3387)-2),IF(LEFT(C3387,1)="""",MID(C3387,2,SEARCH("""",C3387,2)-2),C3387))</f>
        <v>Onix bonito</v>
      </c>
      <c r="M3387">
        <f>WEEKNUM(A3387,2)</f>
        <v>35</v>
      </c>
    </row>
    <row r="3388" spans="1:13" x14ac:dyDescent="0.25">
      <c r="A3388" s="1">
        <v>41530</v>
      </c>
      <c r="B3388" s="40" t="s">
        <v>9</v>
      </c>
      <c r="C3388" s="40" t="s">
        <v>173</v>
      </c>
      <c r="D3388" s="40" t="s">
        <v>96</v>
      </c>
      <c r="E3388" s="40" t="s">
        <v>10</v>
      </c>
      <c r="F3388" s="40">
        <v>0.8</v>
      </c>
      <c r="G3388" s="40">
        <v>2</v>
      </c>
      <c r="H3388" s="40">
        <v>25</v>
      </c>
      <c r="I3388" s="40">
        <v>0.94</v>
      </c>
      <c r="L3388" s="40" t="str">
        <f>IF(LEFT(C3388,1)="[",MID(C3388,2,SEARCH("]",C3388)-2),IF(LEFT(C3388,1)="""",MID(C3388,2,SEARCH("""",C3388,2)-2),C3388))</f>
        <v>Onix câmbio automático</v>
      </c>
      <c r="M3388">
        <f>WEEKNUM(A3388,2)</f>
        <v>37</v>
      </c>
    </row>
    <row r="3389" spans="1:13" x14ac:dyDescent="0.25">
      <c r="A3389" s="1">
        <v>41542</v>
      </c>
      <c r="B3389" s="40" t="s">
        <v>9</v>
      </c>
      <c r="C3389" s="40" t="s">
        <v>173</v>
      </c>
      <c r="D3389" s="40" t="s">
        <v>96</v>
      </c>
      <c r="E3389" s="40" t="s">
        <v>10</v>
      </c>
      <c r="F3389" s="40">
        <v>0.8</v>
      </c>
      <c r="G3389" s="40">
        <v>0</v>
      </c>
      <c r="H3389" s="40">
        <v>19</v>
      </c>
      <c r="I3389" s="40">
        <v>0</v>
      </c>
      <c r="L3389" s="40" t="str">
        <f>IF(LEFT(C3389,1)="[",MID(C3389,2,SEARCH("]",C3389)-2),IF(LEFT(C3389,1)="""",MID(C3389,2,SEARCH("""",C3389,2)-2),C3389))</f>
        <v>Onix câmbio automático</v>
      </c>
      <c r="M3389">
        <f>WEEKNUM(A3389,2)</f>
        <v>39</v>
      </c>
    </row>
    <row r="3390" spans="1:13" x14ac:dyDescent="0.25">
      <c r="A3390" s="1">
        <v>41537</v>
      </c>
      <c r="B3390" s="40" t="s">
        <v>9</v>
      </c>
      <c r="C3390" s="40" t="s">
        <v>173</v>
      </c>
      <c r="D3390" s="40" t="s">
        <v>96</v>
      </c>
      <c r="E3390" s="40" t="s">
        <v>10</v>
      </c>
      <c r="F3390" s="40">
        <v>0.8</v>
      </c>
      <c r="G3390" s="40">
        <v>3</v>
      </c>
      <c r="H3390" s="40">
        <v>26</v>
      </c>
      <c r="I3390" s="40">
        <v>1.1599999999999999</v>
      </c>
      <c r="L3390" s="40" t="str">
        <f>IF(LEFT(C3390,1)="[",MID(C3390,2,SEARCH("]",C3390)-2),IF(LEFT(C3390,1)="""",MID(C3390,2,SEARCH("""",C3390,2)-2),C3390))</f>
        <v>Onix câmbio automático</v>
      </c>
      <c r="M3390">
        <f>WEEKNUM(A3390,2)</f>
        <v>38</v>
      </c>
    </row>
    <row r="3391" spans="1:13" x14ac:dyDescent="0.25">
      <c r="A3391" s="1">
        <v>41526</v>
      </c>
      <c r="B3391" s="40" t="s">
        <v>9</v>
      </c>
      <c r="C3391" s="40" t="s">
        <v>173</v>
      </c>
      <c r="D3391" s="40" t="s">
        <v>96</v>
      </c>
      <c r="E3391" s="40" t="s">
        <v>10</v>
      </c>
      <c r="F3391" s="40">
        <v>0.8</v>
      </c>
      <c r="G3391" s="40">
        <v>2</v>
      </c>
      <c r="H3391" s="40">
        <v>35</v>
      </c>
      <c r="I3391" s="40">
        <v>0.89</v>
      </c>
      <c r="L3391" s="40" t="str">
        <f>IF(LEFT(C3391,1)="[",MID(C3391,2,SEARCH("]",C3391)-2),IF(LEFT(C3391,1)="""",MID(C3391,2,SEARCH("""",C3391,2)-2),C3391))</f>
        <v>Onix câmbio automático</v>
      </c>
      <c r="M3391">
        <f>WEEKNUM(A3391,2)</f>
        <v>37</v>
      </c>
    </row>
    <row r="3392" spans="1:13" x14ac:dyDescent="0.25">
      <c r="A3392" s="1">
        <v>41516</v>
      </c>
      <c r="B3392" s="40" t="s">
        <v>9</v>
      </c>
      <c r="C3392" s="40" t="s">
        <v>173</v>
      </c>
      <c r="D3392" s="40" t="s">
        <v>96</v>
      </c>
      <c r="E3392" s="40" t="s">
        <v>10</v>
      </c>
      <c r="F3392" s="40">
        <v>0.8</v>
      </c>
      <c r="G3392" s="40">
        <v>6</v>
      </c>
      <c r="H3392" s="40">
        <v>27</v>
      </c>
      <c r="I3392" s="40">
        <v>2.15</v>
      </c>
      <c r="L3392" s="40" t="str">
        <f>IF(LEFT(C3392,1)="[",MID(C3392,2,SEARCH("]",C3392)-2),IF(LEFT(C3392,1)="""",MID(C3392,2,SEARCH("""",C3392,2)-2),C3392))</f>
        <v>Onix câmbio automático</v>
      </c>
      <c r="M3392">
        <f>WEEKNUM(A3392,2)</f>
        <v>35</v>
      </c>
    </row>
    <row r="3393" spans="1:13" x14ac:dyDescent="0.25">
      <c r="A3393" s="1">
        <v>41536</v>
      </c>
      <c r="B3393" s="40" t="s">
        <v>9</v>
      </c>
      <c r="C3393" s="40" t="s">
        <v>173</v>
      </c>
      <c r="D3393" s="40" t="s">
        <v>96</v>
      </c>
      <c r="E3393" s="40" t="s">
        <v>10</v>
      </c>
      <c r="F3393" s="40">
        <v>0.8</v>
      </c>
      <c r="G3393" s="40">
        <v>5</v>
      </c>
      <c r="H3393" s="40">
        <v>26</v>
      </c>
      <c r="I3393" s="40">
        <v>2.0499999999999998</v>
      </c>
      <c r="L3393" s="40" t="str">
        <f>IF(LEFT(C3393,1)="[",MID(C3393,2,SEARCH("]",C3393)-2),IF(LEFT(C3393,1)="""",MID(C3393,2,SEARCH("""",C3393,2)-2),C3393))</f>
        <v>Onix câmbio automático</v>
      </c>
      <c r="M3393">
        <f>WEEKNUM(A3393,2)</f>
        <v>38</v>
      </c>
    </row>
    <row r="3394" spans="1:13" x14ac:dyDescent="0.25">
      <c r="A3394" s="1">
        <v>41534</v>
      </c>
      <c r="B3394" s="40" t="s">
        <v>9</v>
      </c>
      <c r="C3394" s="40" t="s">
        <v>173</v>
      </c>
      <c r="D3394" s="40" t="s">
        <v>96</v>
      </c>
      <c r="E3394" s="40" t="s">
        <v>10</v>
      </c>
      <c r="F3394" s="40">
        <v>0.8</v>
      </c>
      <c r="G3394" s="40">
        <v>3</v>
      </c>
      <c r="H3394" s="40">
        <v>24</v>
      </c>
      <c r="I3394" s="40">
        <v>1.42</v>
      </c>
      <c r="L3394" s="40" t="str">
        <f>IF(LEFT(C3394,1)="[",MID(C3394,2,SEARCH("]",C3394)-2),IF(LEFT(C3394,1)="""",MID(C3394,2,SEARCH("""",C3394,2)-2),C3394))</f>
        <v>Onix câmbio automático</v>
      </c>
      <c r="M3394">
        <f>WEEKNUM(A3394,2)</f>
        <v>38</v>
      </c>
    </row>
    <row r="3395" spans="1:13" x14ac:dyDescent="0.25">
      <c r="A3395" s="1">
        <v>41544</v>
      </c>
      <c r="B3395" s="40" t="s">
        <v>9</v>
      </c>
      <c r="C3395" s="40" t="s">
        <v>173</v>
      </c>
      <c r="D3395" s="40" t="s">
        <v>96</v>
      </c>
      <c r="E3395" s="40" t="s">
        <v>10</v>
      </c>
      <c r="F3395" s="40">
        <v>0.8</v>
      </c>
      <c r="G3395" s="40">
        <v>2</v>
      </c>
      <c r="H3395" s="40">
        <v>10</v>
      </c>
      <c r="I3395" s="40">
        <v>0.74</v>
      </c>
      <c r="L3395" s="40" t="str">
        <f>IF(LEFT(C3395,1)="[",MID(C3395,2,SEARCH("]",C3395)-2),IF(LEFT(C3395,1)="""",MID(C3395,2,SEARCH("""",C3395,2)-2),C3395))</f>
        <v>Onix câmbio automático</v>
      </c>
      <c r="M3395">
        <f>WEEKNUM(A3395,2)</f>
        <v>39</v>
      </c>
    </row>
    <row r="3396" spans="1:13" x14ac:dyDescent="0.25">
      <c r="A3396" s="1">
        <v>41541</v>
      </c>
      <c r="B3396" s="40" t="s">
        <v>9</v>
      </c>
      <c r="C3396" s="40" t="s">
        <v>173</v>
      </c>
      <c r="D3396" s="40" t="s">
        <v>96</v>
      </c>
      <c r="E3396" s="40" t="s">
        <v>10</v>
      </c>
      <c r="F3396" s="40">
        <v>0.8</v>
      </c>
      <c r="G3396" s="40">
        <v>3</v>
      </c>
      <c r="H3396" s="40">
        <v>18</v>
      </c>
      <c r="I3396" s="40">
        <v>1.41</v>
      </c>
      <c r="L3396" s="40" t="str">
        <f>IF(LEFT(C3396,1)="[",MID(C3396,2,SEARCH("]",C3396)-2),IF(LEFT(C3396,1)="""",MID(C3396,2,SEARCH("""",C3396,2)-2),C3396))</f>
        <v>Onix câmbio automático</v>
      </c>
      <c r="M3396">
        <f>WEEKNUM(A3396,2)</f>
        <v>39</v>
      </c>
    </row>
    <row r="3397" spans="1:13" x14ac:dyDescent="0.25">
      <c r="A3397" s="1">
        <v>41539</v>
      </c>
      <c r="B3397" s="40" t="s">
        <v>9</v>
      </c>
      <c r="C3397" s="40" t="s">
        <v>173</v>
      </c>
      <c r="D3397" s="40" t="s">
        <v>96</v>
      </c>
      <c r="E3397" s="40" t="s">
        <v>10</v>
      </c>
      <c r="F3397" s="40">
        <v>0.8</v>
      </c>
      <c r="G3397" s="40">
        <v>2</v>
      </c>
      <c r="H3397" s="40">
        <v>18</v>
      </c>
      <c r="I3397" s="40">
        <v>1.54</v>
      </c>
      <c r="L3397" s="40" t="str">
        <f>IF(LEFT(C3397,1)="[",MID(C3397,2,SEARCH("]",C3397)-2),IF(LEFT(C3397,1)="""",MID(C3397,2,SEARCH("""",C3397,2)-2),C3397))</f>
        <v>Onix câmbio automático</v>
      </c>
      <c r="M3397">
        <f>WEEKNUM(A3397,2)</f>
        <v>38</v>
      </c>
    </row>
    <row r="3398" spans="1:13" x14ac:dyDescent="0.25">
      <c r="A3398" s="1">
        <v>41529</v>
      </c>
      <c r="B3398" s="40" t="s">
        <v>9</v>
      </c>
      <c r="C3398" s="40" t="s">
        <v>173</v>
      </c>
      <c r="D3398" s="40" t="s">
        <v>96</v>
      </c>
      <c r="E3398" s="40" t="s">
        <v>10</v>
      </c>
      <c r="F3398" s="40">
        <v>0.8</v>
      </c>
      <c r="G3398" s="40">
        <v>2</v>
      </c>
      <c r="H3398" s="40">
        <v>23</v>
      </c>
      <c r="I3398" s="40">
        <v>1.18</v>
      </c>
      <c r="L3398" s="40" t="str">
        <f>IF(LEFT(C3398,1)="[",MID(C3398,2,SEARCH("]",C3398)-2),IF(LEFT(C3398,1)="""",MID(C3398,2,SEARCH("""",C3398,2)-2),C3398))</f>
        <v>Onix câmbio automático</v>
      </c>
      <c r="M3398">
        <f>WEEKNUM(A3398,2)</f>
        <v>37</v>
      </c>
    </row>
    <row r="3399" spans="1:13" x14ac:dyDescent="0.25">
      <c r="A3399" s="1">
        <v>41524</v>
      </c>
      <c r="B3399" s="40" t="s">
        <v>9</v>
      </c>
      <c r="C3399" s="40" t="s">
        <v>173</v>
      </c>
      <c r="D3399" s="40" t="s">
        <v>96</v>
      </c>
      <c r="E3399" s="40" t="s">
        <v>10</v>
      </c>
      <c r="F3399" s="40">
        <v>0.8</v>
      </c>
      <c r="G3399" s="40">
        <v>3</v>
      </c>
      <c r="H3399" s="40">
        <v>31</v>
      </c>
      <c r="I3399" s="40">
        <v>1.73</v>
      </c>
      <c r="L3399" s="40" t="str">
        <f>IF(LEFT(C3399,1)="[",MID(C3399,2,SEARCH("]",C3399)-2),IF(LEFT(C3399,1)="""",MID(C3399,2,SEARCH("""",C3399,2)-2),C3399))</f>
        <v>Onix câmbio automático</v>
      </c>
      <c r="M3399">
        <f>WEEKNUM(A3399,2)</f>
        <v>36</v>
      </c>
    </row>
    <row r="3400" spans="1:13" x14ac:dyDescent="0.25">
      <c r="A3400" s="1">
        <v>41538</v>
      </c>
      <c r="B3400" s="40" t="s">
        <v>9</v>
      </c>
      <c r="C3400" s="40" t="s">
        <v>173</v>
      </c>
      <c r="D3400" s="40" t="s">
        <v>96</v>
      </c>
      <c r="E3400" s="40" t="s">
        <v>10</v>
      </c>
      <c r="F3400" s="40">
        <v>0.8</v>
      </c>
      <c r="G3400" s="40">
        <v>2</v>
      </c>
      <c r="H3400" s="40">
        <v>18</v>
      </c>
      <c r="I3400" s="40">
        <v>1</v>
      </c>
      <c r="L3400" s="40" t="str">
        <f>IF(LEFT(C3400,1)="[",MID(C3400,2,SEARCH("]",C3400)-2),IF(LEFT(C3400,1)="""",MID(C3400,2,SEARCH("""",C3400,2)-2),C3400))</f>
        <v>Onix câmbio automático</v>
      </c>
      <c r="M3400">
        <f>WEEKNUM(A3400,2)</f>
        <v>38</v>
      </c>
    </row>
    <row r="3401" spans="1:13" x14ac:dyDescent="0.25">
      <c r="A3401" s="1">
        <v>41518</v>
      </c>
      <c r="B3401" s="40" t="s">
        <v>9</v>
      </c>
      <c r="C3401" s="40" t="s">
        <v>173</v>
      </c>
      <c r="D3401" s="40" t="s">
        <v>96</v>
      </c>
      <c r="E3401" s="40" t="s">
        <v>10</v>
      </c>
      <c r="F3401" s="40">
        <v>0.8</v>
      </c>
      <c r="G3401" s="40">
        <v>2</v>
      </c>
      <c r="H3401" s="40">
        <v>29</v>
      </c>
      <c r="I3401" s="40">
        <v>1.17</v>
      </c>
      <c r="L3401" s="40" t="str">
        <f>IF(LEFT(C3401,1)="[",MID(C3401,2,SEARCH("]",C3401)-2),IF(LEFT(C3401,1)="""",MID(C3401,2,SEARCH("""",C3401,2)-2),C3401))</f>
        <v>Onix câmbio automático</v>
      </c>
      <c r="M3401">
        <f>WEEKNUM(A3401,2)</f>
        <v>35</v>
      </c>
    </row>
    <row r="3402" spans="1:13" x14ac:dyDescent="0.25">
      <c r="A3402" s="1">
        <v>41519</v>
      </c>
      <c r="B3402" s="40" t="s">
        <v>9</v>
      </c>
      <c r="C3402" s="40" t="s">
        <v>173</v>
      </c>
      <c r="D3402" s="40" t="s">
        <v>96</v>
      </c>
      <c r="E3402" s="40" t="s">
        <v>10</v>
      </c>
      <c r="F3402" s="40">
        <v>0.8</v>
      </c>
      <c r="G3402" s="40">
        <v>7</v>
      </c>
      <c r="H3402" s="40">
        <v>33</v>
      </c>
      <c r="I3402" s="40">
        <v>2.0299999999999998</v>
      </c>
      <c r="L3402" s="40" t="str">
        <f>IF(LEFT(C3402,1)="[",MID(C3402,2,SEARCH("]",C3402)-2),IF(LEFT(C3402,1)="""",MID(C3402,2,SEARCH("""",C3402,2)-2),C3402))</f>
        <v>Onix câmbio automático</v>
      </c>
      <c r="M3402">
        <f>WEEKNUM(A3402,2)</f>
        <v>36</v>
      </c>
    </row>
    <row r="3403" spans="1:13" x14ac:dyDescent="0.25">
      <c r="A3403" s="1">
        <v>41527</v>
      </c>
      <c r="B3403" s="40" t="s">
        <v>9</v>
      </c>
      <c r="C3403" s="40" t="s">
        <v>173</v>
      </c>
      <c r="D3403" s="40" t="s">
        <v>96</v>
      </c>
      <c r="E3403" s="40" t="s">
        <v>10</v>
      </c>
      <c r="F3403" s="40">
        <v>0.8</v>
      </c>
      <c r="G3403" s="40">
        <v>1</v>
      </c>
      <c r="H3403" s="40">
        <v>26</v>
      </c>
      <c r="I3403" s="40">
        <v>0.45</v>
      </c>
      <c r="L3403" s="40" t="str">
        <f>IF(LEFT(C3403,1)="[",MID(C3403,2,SEARCH("]",C3403)-2),IF(LEFT(C3403,1)="""",MID(C3403,2,SEARCH("""",C3403,2)-2),C3403))</f>
        <v>Onix câmbio automático</v>
      </c>
      <c r="M3403">
        <f>WEEKNUM(A3403,2)</f>
        <v>37</v>
      </c>
    </row>
    <row r="3404" spans="1:13" x14ac:dyDescent="0.25">
      <c r="A3404" s="1">
        <v>41533</v>
      </c>
      <c r="B3404" s="40" t="s">
        <v>9</v>
      </c>
      <c r="C3404" s="40" t="s">
        <v>173</v>
      </c>
      <c r="D3404" s="40" t="s">
        <v>96</v>
      </c>
      <c r="E3404" s="40" t="s">
        <v>10</v>
      </c>
      <c r="F3404" s="40">
        <v>0.8</v>
      </c>
      <c r="G3404" s="40">
        <v>6</v>
      </c>
      <c r="H3404" s="40">
        <v>38</v>
      </c>
      <c r="I3404" s="40">
        <v>1.89</v>
      </c>
      <c r="L3404" s="40" t="str">
        <f>IF(LEFT(C3404,1)="[",MID(C3404,2,SEARCH("]",C3404)-2),IF(LEFT(C3404,1)="""",MID(C3404,2,SEARCH("""",C3404,2)-2),C3404))</f>
        <v>Onix câmbio automático</v>
      </c>
      <c r="M3404">
        <f>WEEKNUM(A3404,2)</f>
        <v>38</v>
      </c>
    </row>
    <row r="3405" spans="1:13" x14ac:dyDescent="0.25">
      <c r="A3405" s="1">
        <v>41545</v>
      </c>
      <c r="B3405" s="40" t="s">
        <v>9</v>
      </c>
      <c r="C3405" s="40" t="s">
        <v>173</v>
      </c>
      <c r="D3405" s="40" t="s">
        <v>96</v>
      </c>
      <c r="E3405" s="40" t="s">
        <v>10</v>
      </c>
      <c r="F3405" s="40">
        <v>0.8</v>
      </c>
      <c r="G3405" s="40">
        <v>2</v>
      </c>
      <c r="H3405" s="40">
        <v>23</v>
      </c>
      <c r="I3405" s="40">
        <v>0.9</v>
      </c>
      <c r="L3405" s="40" t="str">
        <f>IF(LEFT(C3405,1)="[",MID(C3405,2,SEARCH("]",C3405)-2),IF(LEFT(C3405,1)="""",MID(C3405,2,SEARCH("""",C3405,2)-2),C3405))</f>
        <v>Onix câmbio automático</v>
      </c>
      <c r="M3405">
        <f>WEEKNUM(A3405,2)</f>
        <v>39</v>
      </c>
    </row>
    <row r="3406" spans="1:13" x14ac:dyDescent="0.25">
      <c r="A3406" s="1">
        <v>41523</v>
      </c>
      <c r="B3406" s="40" t="s">
        <v>9</v>
      </c>
      <c r="C3406" s="40" t="s">
        <v>173</v>
      </c>
      <c r="D3406" s="40" t="s">
        <v>96</v>
      </c>
      <c r="E3406" s="40" t="s">
        <v>10</v>
      </c>
      <c r="F3406" s="40">
        <v>0.8</v>
      </c>
      <c r="G3406" s="40">
        <v>3</v>
      </c>
      <c r="H3406" s="40">
        <v>27</v>
      </c>
      <c r="I3406" s="40">
        <v>1.83</v>
      </c>
      <c r="L3406" s="40" t="str">
        <f>IF(LEFT(C3406,1)="[",MID(C3406,2,SEARCH("]",C3406)-2),IF(LEFT(C3406,1)="""",MID(C3406,2,SEARCH("""",C3406,2)-2),C3406))</f>
        <v>Onix câmbio automático</v>
      </c>
      <c r="M3406">
        <f>WEEKNUM(A3406,2)</f>
        <v>36</v>
      </c>
    </row>
    <row r="3407" spans="1:13" x14ac:dyDescent="0.25">
      <c r="A3407" s="1">
        <v>41514</v>
      </c>
      <c r="B3407" s="40" t="s">
        <v>9</v>
      </c>
      <c r="C3407" s="40" t="s">
        <v>173</v>
      </c>
      <c r="D3407" s="40" t="s">
        <v>96</v>
      </c>
      <c r="E3407" s="40" t="s">
        <v>10</v>
      </c>
      <c r="F3407" s="40">
        <v>0.8</v>
      </c>
      <c r="G3407" s="40">
        <v>1</v>
      </c>
      <c r="H3407" s="40">
        <v>27</v>
      </c>
      <c r="I3407" s="40">
        <v>0.31</v>
      </c>
      <c r="L3407" s="40" t="str">
        <f>IF(LEFT(C3407,1)="[",MID(C3407,2,SEARCH("]",C3407)-2),IF(LEFT(C3407,1)="""",MID(C3407,2,SEARCH("""",C3407,2)-2),C3407))</f>
        <v>Onix câmbio automático</v>
      </c>
      <c r="M3407">
        <f>WEEKNUM(A3407,2)</f>
        <v>35</v>
      </c>
    </row>
    <row r="3408" spans="1:13" x14ac:dyDescent="0.25">
      <c r="A3408" s="1">
        <v>41515</v>
      </c>
      <c r="B3408" s="40" t="s">
        <v>9</v>
      </c>
      <c r="C3408" s="40" t="s">
        <v>173</v>
      </c>
      <c r="D3408" s="40" t="s">
        <v>96</v>
      </c>
      <c r="E3408" s="40" t="s">
        <v>10</v>
      </c>
      <c r="F3408" s="40">
        <v>0.8</v>
      </c>
      <c r="G3408" s="40">
        <v>1</v>
      </c>
      <c r="H3408" s="40">
        <v>28</v>
      </c>
      <c r="I3408" s="40">
        <v>0.66</v>
      </c>
      <c r="L3408" s="40" t="str">
        <f>IF(LEFT(C3408,1)="[",MID(C3408,2,SEARCH("]",C3408)-2),IF(LEFT(C3408,1)="""",MID(C3408,2,SEARCH("""",C3408,2)-2),C3408))</f>
        <v>Onix câmbio automático</v>
      </c>
      <c r="M3408">
        <f>WEEKNUM(A3408,2)</f>
        <v>35</v>
      </c>
    </row>
    <row r="3409" spans="1:13" x14ac:dyDescent="0.25">
      <c r="A3409" s="1">
        <v>41540</v>
      </c>
      <c r="B3409" s="40" t="s">
        <v>9</v>
      </c>
      <c r="C3409" s="40" t="s">
        <v>173</v>
      </c>
      <c r="D3409" s="40" t="s">
        <v>96</v>
      </c>
      <c r="E3409" s="40" t="s">
        <v>10</v>
      </c>
      <c r="F3409" s="40">
        <v>0.8</v>
      </c>
      <c r="G3409" s="40">
        <v>1</v>
      </c>
      <c r="H3409" s="40">
        <v>17</v>
      </c>
      <c r="I3409" s="40">
        <v>0.16</v>
      </c>
      <c r="L3409" s="40" t="str">
        <f>IF(LEFT(C3409,1)="[",MID(C3409,2,SEARCH("]",C3409)-2),IF(LEFT(C3409,1)="""",MID(C3409,2,SEARCH("""",C3409,2)-2),C3409))</f>
        <v>Onix câmbio automático</v>
      </c>
      <c r="M3409">
        <f>WEEKNUM(A3409,2)</f>
        <v>39</v>
      </c>
    </row>
    <row r="3410" spans="1:13" x14ac:dyDescent="0.25">
      <c r="A3410" s="1">
        <v>41517</v>
      </c>
      <c r="B3410" s="40" t="s">
        <v>9</v>
      </c>
      <c r="C3410" s="40" t="s">
        <v>173</v>
      </c>
      <c r="D3410" s="40" t="s">
        <v>96</v>
      </c>
      <c r="E3410" s="40" t="s">
        <v>10</v>
      </c>
      <c r="F3410" s="40">
        <v>0.8</v>
      </c>
      <c r="G3410" s="40">
        <v>4</v>
      </c>
      <c r="H3410" s="40">
        <v>41</v>
      </c>
      <c r="I3410" s="40">
        <v>2.27</v>
      </c>
      <c r="L3410" s="40" t="str">
        <f>IF(LEFT(C3410,1)="[",MID(C3410,2,SEARCH("]",C3410)-2),IF(LEFT(C3410,1)="""",MID(C3410,2,SEARCH("""",C3410,2)-2),C3410))</f>
        <v>Onix câmbio automático</v>
      </c>
      <c r="M3410">
        <f>WEEKNUM(A3410,2)</f>
        <v>35</v>
      </c>
    </row>
    <row r="3411" spans="1:13" x14ac:dyDescent="0.25">
      <c r="A3411" s="1">
        <v>41522</v>
      </c>
      <c r="B3411" s="40" t="s">
        <v>9</v>
      </c>
      <c r="C3411" s="40" t="s">
        <v>173</v>
      </c>
      <c r="D3411" s="40" t="s">
        <v>96</v>
      </c>
      <c r="E3411" s="40" t="s">
        <v>10</v>
      </c>
      <c r="F3411" s="40">
        <v>0.8</v>
      </c>
      <c r="G3411" s="40">
        <v>1</v>
      </c>
      <c r="H3411" s="40">
        <v>25</v>
      </c>
      <c r="I3411" s="40">
        <v>0.44</v>
      </c>
      <c r="L3411" s="40" t="str">
        <f>IF(LEFT(C3411,1)="[",MID(C3411,2,SEARCH("]",C3411)-2),IF(LEFT(C3411,1)="""",MID(C3411,2,SEARCH("""",C3411,2)-2),C3411))</f>
        <v>Onix câmbio automático</v>
      </c>
      <c r="M3411">
        <f>WEEKNUM(A3411,2)</f>
        <v>36</v>
      </c>
    </row>
    <row r="3412" spans="1:13" x14ac:dyDescent="0.25">
      <c r="A3412" s="1">
        <v>41532</v>
      </c>
      <c r="B3412" s="40" t="s">
        <v>9</v>
      </c>
      <c r="C3412" s="40" t="s">
        <v>173</v>
      </c>
      <c r="D3412" s="40" t="s">
        <v>96</v>
      </c>
      <c r="E3412" s="40" t="s">
        <v>10</v>
      </c>
      <c r="F3412" s="40">
        <v>0.8</v>
      </c>
      <c r="G3412" s="40">
        <v>8</v>
      </c>
      <c r="H3412" s="40">
        <v>46</v>
      </c>
      <c r="I3412" s="40">
        <v>3.33</v>
      </c>
      <c r="L3412" s="40" t="str">
        <f>IF(LEFT(C3412,1)="[",MID(C3412,2,SEARCH("]",C3412)-2),IF(LEFT(C3412,1)="""",MID(C3412,2,SEARCH("""",C3412,2)-2),C3412))</f>
        <v>Onix câmbio automático</v>
      </c>
      <c r="M3412">
        <f>WEEKNUM(A3412,2)</f>
        <v>37</v>
      </c>
    </row>
    <row r="3413" spans="1:13" x14ac:dyDescent="0.25">
      <c r="A3413" s="1">
        <v>41546</v>
      </c>
      <c r="B3413" s="40" t="s">
        <v>9</v>
      </c>
      <c r="C3413" s="40" t="s">
        <v>173</v>
      </c>
      <c r="D3413" s="40" t="s">
        <v>96</v>
      </c>
      <c r="E3413" s="40" t="s">
        <v>10</v>
      </c>
      <c r="F3413" s="40">
        <v>0.8</v>
      </c>
      <c r="G3413" s="40">
        <v>5</v>
      </c>
      <c r="H3413" s="40">
        <v>19</v>
      </c>
      <c r="I3413" s="40">
        <v>2.56</v>
      </c>
      <c r="L3413" s="40" t="str">
        <f>IF(LEFT(C3413,1)="[",MID(C3413,2,SEARCH("]",C3413)-2),IF(LEFT(C3413,1)="""",MID(C3413,2,SEARCH("""",C3413,2)-2),C3413))</f>
        <v>Onix câmbio automático</v>
      </c>
      <c r="M3413">
        <f>WEEKNUM(A3413,2)</f>
        <v>39</v>
      </c>
    </row>
    <row r="3414" spans="1:13" x14ac:dyDescent="0.25">
      <c r="A3414" s="1">
        <v>41535</v>
      </c>
      <c r="B3414" s="40" t="s">
        <v>9</v>
      </c>
      <c r="C3414" s="40" t="s">
        <v>173</v>
      </c>
      <c r="D3414" s="40" t="s">
        <v>96</v>
      </c>
      <c r="E3414" s="40" t="s">
        <v>10</v>
      </c>
      <c r="F3414" s="40">
        <v>0.8</v>
      </c>
      <c r="G3414" s="40">
        <v>0</v>
      </c>
      <c r="H3414" s="40">
        <v>21</v>
      </c>
      <c r="I3414" s="40">
        <v>0</v>
      </c>
      <c r="L3414" s="40" t="str">
        <f>IF(LEFT(C3414,1)="[",MID(C3414,2,SEARCH("]",C3414)-2),IF(LEFT(C3414,1)="""",MID(C3414,2,SEARCH("""",C3414,2)-2),C3414))</f>
        <v>Onix câmbio automático</v>
      </c>
      <c r="M3414">
        <f>WEEKNUM(A3414,2)</f>
        <v>38</v>
      </c>
    </row>
    <row r="3415" spans="1:13" x14ac:dyDescent="0.25">
      <c r="A3415" s="1">
        <v>41525</v>
      </c>
      <c r="B3415" s="40" t="s">
        <v>9</v>
      </c>
      <c r="C3415" s="40" t="s">
        <v>173</v>
      </c>
      <c r="D3415" s="40" t="s">
        <v>96</v>
      </c>
      <c r="E3415" s="40" t="s">
        <v>10</v>
      </c>
      <c r="F3415" s="40">
        <v>0.8</v>
      </c>
      <c r="G3415" s="40">
        <v>4</v>
      </c>
      <c r="H3415" s="40">
        <v>57</v>
      </c>
      <c r="I3415" s="40">
        <v>2.4300000000000002</v>
      </c>
      <c r="L3415" s="40" t="str">
        <f>IF(LEFT(C3415,1)="[",MID(C3415,2,SEARCH("]",C3415)-2),IF(LEFT(C3415,1)="""",MID(C3415,2,SEARCH("""",C3415,2)-2),C3415))</f>
        <v>Onix câmbio automático</v>
      </c>
      <c r="M3415">
        <f>WEEKNUM(A3415,2)</f>
        <v>36</v>
      </c>
    </row>
    <row r="3416" spans="1:13" x14ac:dyDescent="0.25">
      <c r="A3416" s="1">
        <v>41543</v>
      </c>
      <c r="B3416" s="40" t="s">
        <v>9</v>
      </c>
      <c r="C3416" s="40" t="s">
        <v>173</v>
      </c>
      <c r="D3416" s="40" t="s">
        <v>96</v>
      </c>
      <c r="E3416" s="40" t="s">
        <v>10</v>
      </c>
      <c r="F3416" s="40">
        <v>0.8</v>
      </c>
      <c r="G3416" s="40">
        <v>2</v>
      </c>
      <c r="H3416" s="40">
        <v>18</v>
      </c>
      <c r="I3416" s="40">
        <v>0.6</v>
      </c>
      <c r="L3416" s="40" t="str">
        <f>IF(LEFT(C3416,1)="[",MID(C3416,2,SEARCH("]",C3416)-2),IF(LEFT(C3416,1)="""",MID(C3416,2,SEARCH("""",C3416,2)-2),C3416))</f>
        <v>Onix câmbio automático</v>
      </c>
      <c r="M3416">
        <f>WEEKNUM(A3416,2)</f>
        <v>39</v>
      </c>
    </row>
    <row r="3417" spans="1:13" x14ac:dyDescent="0.25">
      <c r="A3417" s="1">
        <v>41520</v>
      </c>
      <c r="B3417" s="40" t="s">
        <v>9</v>
      </c>
      <c r="C3417" s="40" t="s">
        <v>173</v>
      </c>
      <c r="D3417" s="40" t="s">
        <v>96</v>
      </c>
      <c r="E3417" s="40" t="s">
        <v>10</v>
      </c>
      <c r="F3417" s="40">
        <v>0.8</v>
      </c>
      <c r="G3417" s="40">
        <v>5</v>
      </c>
      <c r="H3417" s="40">
        <v>56</v>
      </c>
      <c r="I3417" s="40">
        <v>1.95</v>
      </c>
      <c r="L3417" s="40" t="str">
        <f>IF(LEFT(C3417,1)="[",MID(C3417,2,SEARCH("]",C3417)-2),IF(LEFT(C3417,1)="""",MID(C3417,2,SEARCH("""",C3417,2)-2),C3417))</f>
        <v>Onix câmbio automático</v>
      </c>
      <c r="M3417">
        <f>WEEKNUM(A3417,2)</f>
        <v>36</v>
      </c>
    </row>
    <row r="3418" spans="1:13" x14ac:dyDescent="0.25">
      <c r="A3418" s="1">
        <v>41521</v>
      </c>
      <c r="B3418" s="40" t="s">
        <v>9</v>
      </c>
      <c r="C3418" s="40" t="s">
        <v>173</v>
      </c>
      <c r="D3418" s="40" t="s">
        <v>96</v>
      </c>
      <c r="E3418" s="40" t="s">
        <v>10</v>
      </c>
      <c r="F3418" s="40">
        <v>0.8</v>
      </c>
      <c r="G3418" s="40">
        <v>4</v>
      </c>
      <c r="H3418" s="40">
        <v>43</v>
      </c>
      <c r="I3418" s="40">
        <v>1.86</v>
      </c>
      <c r="L3418" s="40" t="str">
        <f>IF(LEFT(C3418,1)="[",MID(C3418,2,SEARCH("]",C3418)-2),IF(LEFT(C3418,1)="""",MID(C3418,2,SEARCH("""",C3418,2)-2),C3418))</f>
        <v>Onix câmbio automático</v>
      </c>
      <c r="M3418">
        <f>WEEKNUM(A3418,2)</f>
        <v>36</v>
      </c>
    </row>
    <row r="3419" spans="1:13" x14ac:dyDescent="0.25">
      <c r="A3419" s="1">
        <v>41528</v>
      </c>
      <c r="B3419" s="40" t="s">
        <v>9</v>
      </c>
      <c r="C3419" s="40" t="s">
        <v>173</v>
      </c>
      <c r="D3419" s="40" t="s">
        <v>96</v>
      </c>
      <c r="E3419" s="40" t="s">
        <v>10</v>
      </c>
      <c r="F3419" s="40">
        <v>0.8</v>
      </c>
      <c r="G3419" s="40">
        <v>1</v>
      </c>
      <c r="H3419" s="40">
        <v>20</v>
      </c>
      <c r="I3419" s="40">
        <v>0.23</v>
      </c>
      <c r="L3419" s="40" t="str">
        <f>IF(LEFT(C3419,1)="[",MID(C3419,2,SEARCH("]",C3419)-2),IF(LEFT(C3419,1)="""",MID(C3419,2,SEARCH("""",C3419,2)-2),C3419))</f>
        <v>Onix câmbio automático</v>
      </c>
      <c r="M3419">
        <f>WEEKNUM(A3419,2)</f>
        <v>37</v>
      </c>
    </row>
    <row r="3420" spans="1:13" x14ac:dyDescent="0.25">
      <c r="A3420" s="1">
        <v>41531</v>
      </c>
      <c r="B3420" s="40" t="s">
        <v>9</v>
      </c>
      <c r="C3420" s="40" t="s">
        <v>173</v>
      </c>
      <c r="D3420" s="40" t="s">
        <v>96</v>
      </c>
      <c r="E3420" s="40" t="s">
        <v>10</v>
      </c>
      <c r="F3420" s="40">
        <v>0.8</v>
      </c>
      <c r="G3420" s="40">
        <v>4</v>
      </c>
      <c r="H3420" s="40">
        <v>44</v>
      </c>
      <c r="I3420" s="40">
        <v>1.83</v>
      </c>
      <c r="L3420" s="40" t="str">
        <f>IF(LEFT(C3420,1)="[",MID(C3420,2,SEARCH("]",C3420)-2),IF(LEFT(C3420,1)="""",MID(C3420,2,SEARCH("""",C3420,2)-2),C3420))</f>
        <v>Onix câmbio automático</v>
      </c>
      <c r="M3420">
        <f>WEEKNUM(A3420,2)</f>
        <v>37</v>
      </c>
    </row>
    <row r="3421" spans="1:13" x14ac:dyDescent="0.25">
      <c r="A3421" s="1">
        <v>41533</v>
      </c>
      <c r="B3421" s="40" t="s">
        <v>9</v>
      </c>
      <c r="C3421" s="40" t="s">
        <v>175</v>
      </c>
      <c r="D3421" s="40" t="s">
        <v>149</v>
      </c>
      <c r="E3421" s="40" t="s">
        <v>10</v>
      </c>
      <c r="F3421" s="40">
        <v>0.75</v>
      </c>
      <c r="G3421" s="40">
        <v>253</v>
      </c>
      <c r="H3421" s="40">
        <v>1700</v>
      </c>
      <c r="I3421" s="40">
        <v>61.37</v>
      </c>
      <c r="L3421" s="40" t="str">
        <f>IF(LEFT(C3421,1)="[",MID(C3421,2,SEARCH("]",C3421)-2),IF(LEFT(C3421,1)="""",MID(C3421,2,SEARCH("""",C3421,2)-2),C3421))</f>
        <v>Onix chevrolet</v>
      </c>
      <c r="M3421">
        <f>WEEKNUM(A3421,2)</f>
        <v>38</v>
      </c>
    </row>
    <row r="3422" spans="1:13" x14ac:dyDescent="0.25">
      <c r="A3422" s="1">
        <v>41532</v>
      </c>
      <c r="B3422" s="40" t="s">
        <v>9</v>
      </c>
      <c r="C3422" s="40" t="s">
        <v>175</v>
      </c>
      <c r="D3422" s="40" t="s">
        <v>149</v>
      </c>
      <c r="E3422" s="40" t="s">
        <v>10</v>
      </c>
      <c r="F3422" s="40">
        <v>0.75</v>
      </c>
      <c r="G3422" s="40">
        <v>308</v>
      </c>
      <c r="H3422" s="40">
        <v>1730</v>
      </c>
      <c r="I3422" s="40">
        <v>44.8</v>
      </c>
      <c r="L3422" s="40" t="str">
        <f>IF(LEFT(C3422,1)="[",MID(C3422,2,SEARCH("]",C3422)-2),IF(LEFT(C3422,1)="""",MID(C3422,2,SEARCH("""",C3422,2)-2),C3422))</f>
        <v>Onix chevrolet</v>
      </c>
      <c r="M3422">
        <f>WEEKNUM(A3422,2)</f>
        <v>37</v>
      </c>
    </row>
    <row r="3423" spans="1:13" x14ac:dyDescent="0.25">
      <c r="A3423" s="1">
        <v>41525</v>
      </c>
      <c r="B3423" s="40" t="s">
        <v>9</v>
      </c>
      <c r="C3423" s="40" t="s">
        <v>175</v>
      </c>
      <c r="D3423" s="40" t="s">
        <v>149</v>
      </c>
      <c r="E3423" s="40" t="s">
        <v>10</v>
      </c>
      <c r="F3423" s="40">
        <v>0.75</v>
      </c>
      <c r="G3423" s="40">
        <v>525</v>
      </c>
      <c r="H3423" s="40">
        <v>2656</v>
      </c>
      <c r="I3423" s="40">
        <v>63.63</v>
      </c>
      <c r="L3423" s="40" t="str">
        <f>IF(LEFT(C3423,1)="[",MID(C3423,2,SEARCH("]",C3423)-2),IF(LEFT(C3423,1)="""",MID(C3423,2,SEARCH("""",C3423,2)-2),C3423))</f>
        <v>Onix chevrolet</v>
      </c>
      <c r="M3423">
        <f>WEEKNUM(A3423,2)</f>
        <v>36</v>
      </c>
    </row>
    <row r="3424" spans="1:13" x14ac:dyDescent="0.25">
      <c r="A3424" s="1">
        <v>41523</v>
      </c>
      <c r="B3424" s="40" t="s">
        <v>9</v>
      </c>
      <c r="C3424" s="40" t="s">
        <v>175</v>
      </c>
      <c r="D3424" s="40" t="s">
        <v>149</v>
      </c>
      <c r="E3424" s="40" t="s">
        <v>10</v>
      </c>
      <c r="F3424" s="40">
        <v>0.75</v>
      </c>
      <c r="G3424" s="40">
        <v>365</v>
      </c>
      <c r="H3424" s="40">
        <v>2037</v>
      </c>
      <c r="I3424" s="40">
        <v>46.29</v>
      </c>
      <c r="L3424" s="40" t="str">
        <f>IF(LEFT(C3424,1)="[",MID(C3424,2,SEARCH("]",C3424)-2),IF(LEFT(C3424,1)="""",MID(C3424,2,SEARCH("""",C3424,2)-2),C3424))</f>
        <v>Onix chevrolet</v>
      </c>
      <c r="M3424">
        <f>WEEKNUM(A3424,2)</f>
        <v>36</v>
      </c>
    </row>
    <row r="3425" spans="1:13" x14ac:dyDescent="0.25">
      <c r="A3425" s="1">
        <v>41517</v>
      </c>
      <c r="B3425" s="40" t="s">
        <v>9</v>
      </c>
      <c r="C3425" s="40" t="s">
        <v>175</v>
      </c>
      <c r="D3425" s="40" t="s">
        <v>149</v>
      </c>
      <c r="E3425" s="40" t="s">
        <v>10</v>
      </c>
      <c r="F3425" s="40">
        <v>0.75</v>
      </c>
      <c r="G3425" s="40">
        <v>540</v>
      </c>
      <c r="H3425" s="40">
        <v>2382</v>
      </c>
      <c r="I3425" s="40">
        <v>146.38999999999999</v>
      </c>
      <c r="L3425" s="40" t="str">
        <f>IF(LEFT(C3425,1)="[",MID(C3425,2,SEARCH("]",C3425)-2),IF(LEFT(C3425,1)="""",MID(C3425,2,SEARCH("""",C3425,2)-2),C3425))</f>
        <v>Onix chevrolet</v>
      </c>
      <c r="M3425">
        <f>WEEKNUM(A3425,2)</f>
        <v>35</v>
      </c>
    </row>
    <row r="3426" spans="1:13" x14ac:dyDescent="0.25">
      <c r="A3426" s="1">
        <v>41522</v>
      </c>
      <c r="B3426" s="40" t="s">
        <v>9</v>
      </c>
      <c r="C3426" s="40" t="s">
        <v>175</v>
      </c>
      <c r="D3426" s="40" t="s">
        <v>149</v>
      </c>
      <c r="E3426" s="40" t="s">
        <v>10</v>
      </c>
      <c r="F3426" s="40">
        <v>0.75</v>
      </c>
      <c r="G3426" s="40">
        <v>424</v>
      </c>
      <c r="H3426" s="40">
        <v>2117</v>
      </c>
      <c r="I3426" s="40">
        <v>47.62</v>
      </c>
      <c r="L3426" s="40" t="str">
        <f>IF(LEFT(C3426,1)="[",MID(C3426,2,SEARCH("]",C3426)-2),IF(LEFT(C3426,1)="""",MID(C3426,2,SEARCH("""",C3426,2)-2),C3426))</f>
        <v>Onix chevrolet</v>
      </c>
      <c r="M3426">
        <f>WEEKNUM(A3426,2)</f>
        <v>36</v>
      </c>
    </row>
    <row r="3427" spans="1:13" x14ac:dyDescent="0.25">
      <c r="A3427" s="1">
        <v>41519</v>
      </c>
      <c r="B3427" s="40" t="s">
        <v>9</v>
      </c>
      <c r="C3427" s="40" t="s">
        <v>175</v>
      </c>
      <c r="D3427" s="40" t="s">
        <v>149</v>
      </c>
      <c r="E3427" s="40" t="s">
        <v>10</v>
      </c>
      <c r="F3427" s="40">
        <v>0.75</v>
      </c>
      <c r="G3427" s="40">
        <v>574</v>
      </c>
      <c r="H3427" s="40">
        <v>2554</v>
      </c>
      <c r="I3427" s="40">
        <v>55.91</v>
      </c>
      <c r="L3427" s="40" t="str">
        <f>IF(LEFT(C3427,1)="[",MID(C3427,2,SEARCH("]",C3427)-2),IF(LEFT(C3427,1)="""",MID(C3427,2,SEARCH("""",C3427,2)-2),C3427))</f>
        <v>Onix chevrolet</v>
      </c>
      <c r="M3427">
        <f>WEEKNUM(A3427,2)</f>
        <v>36</v>
      </c>
    </row>
    <row r="3428" spans="1:13" x14ac:dyDescent="0.25">
      <c r="A3428" s="1">
        <v>41546</v>
      </c>
      <c r="B3428" s="40" t="s">
        <v>9</v>
      </c>
      <c r="C3428" s="40" t="s">
        <v>175</v>
      </c>
      <c r="D3428" s="40" t="s">
        <v>149</v>
      </c>
      <c r="E3428" s="40" t="s">
        <v>10</v>
      </c>
      <c r="F3428" s="40">
        <v>0.75</v>
      </c>
      <c r="G3428" s="40">
        <v>437</v>
      </c>
      <c r="H3428" s="40">
        <v>2165</v>
      </c>
      <c r="I3428" s="40">
        <v>150.1</v>
      </c>
      <c r="L3428" s="40" t="str">
        <f>IF(LEFT(C3428,1)="[",MID(C3428,2,SEARCH("]",C3428)-2),IF(LEFT(C3428,1)="""",MID(C3428,2,SEARCH("""",C3428,2)-2),C3428))</f>
        <v>Onix chevrolet</v>
      </c>
      <c r="M3428">
        <f>WEEKNUM(A3428,2)</f>
        <v>39</v>
      </c>
    </row>
    <row r="3429" spans="1:13" x14ac:dyDescent="0.25">
      <c r="A3429" s="1">
        <v>41542</v>
      </c>
      <c r="B3429" s="40" t="s">
        <v>9</v>
      </c>
      <c r="C3429" s="40" t="s">
        <v>175</v>
      </c>
      <c r="D3429" s="40" t="s">
        <v>149</v>
      </c>
      <c r="E3429" s="40" t="s">
        <v>10</v>
      </c>
      <c r="F3429" s="40">
        <v>0.75</v>
      </c>
      <c r="G3429" s="40">
        <v>448</v>
      </c>
      <c r="H3429" s="40">
        <v>2263</v>
      </c>
      <c r="I3429" s="40">
        <v>161.26</v>
      </c>
      <c r="L3429" s="40" t="str">
        <f>IF(LEFT(C3429,1)="[",MID(C3429,2,SEARCH("]",C3429)-2),IF(LEFT(C3429,1)="""",MID(C3429,2,SEARCH("""",C3429,2)-2),C3429))</f>
        <v>Onix chevrolet</v>
      </c>
      <c r="M3429">
        <f>WEEKNUM(A3429,2)</f>
        <v>39</v>
      </c>
    </row>
    <row r="3430" spans="1:13" x14ac:dyDescent="0.25">
      <c r="A3430" s="1">
        <v>41536</v>
      </c>
      <c r="B3430" s="40" t="s">
        <v>9</v>
      </c>
      <c r="C3430" s="40" t="s">
        <v>175</v>
      </c>
      <c r="D3430" s="40" t="s">
        <v>149</v>
      </c>
      <c r="E3430" s="40" t="s">
        <v>10</v>
      </c>
      <c r="F3430" s="40">
        <v>0.75</v>
      </c>
      <c r="G3430" s="40">
        <v>286</v>
      </c>
      <c r="H3430" s="40">
        <v>1801</v>
      </c>
      <c r="I3430" s="40">
        <v>103.49</v>
      </c>
      <c r="L3430" s="40" t="str">
        <f>IF(LEFT(C3430,1)="[",MID(C3430,2,SEARCH("]",C3430)-2),IF(LEFT(C3430,1)="""",MID(C3430,2,SEARCH("""",C3430,2)-2),C3430))</f>
        <v>Onix chevrolet</v>
      </c>
      <c r="M3430">
        <f>WEEKNUM(A3430,2)</f>
        <v>38</v>
      </c>
    </row>
    <row r="3431" spans="1:13" x14ac:dyDescent="0.25">
      <c r="A3431" s="1">
        <v>41521</v>
      </c>
      <c r="B3431" s="40" t="s">
        <v>9</v>
      </c>
      <c r="C3431" s="40" t="s">
        <v>175</v>
      </c>
      <c r="D3431" s="40" t="s">
        <v>149</v>
      </c>
      <c r="E3431" s="40" t="s">
        <v>10</v>
      </c>
      <c r="F3431" s="40">
        <v>0.75</v>
      </c>
      <c r="G3431" s="40">
        <v>499</v>
      </c>
      <c r="H3431" s="40">
        <v>2590</v>
      </c>
      <c r="I3431" s="40">
        <v>66.52</v>
      </c>
      <c r="L3431" s="40" t="str">
        <f>IF(LEFT(C3431,1)="[",MID(C3431,2,SEARCH("]",C3431)-2),IF(LEFT(C3431,1)="""",MID(C3431,2,SEARCH("""",C3431,2)-2),C3431))</f>
        <v>Onix chevrolet</v>
      </c>
      <c r="M3431">
        <f>WEEKNUM(A3431,2)</f>
        <v>36</v>
      </c>
    </row>
    <row r="3432" spans="1:13" x14ac:dyDescent="0.25">
      <c r="A3432" s="1">
        <v>41528</v>
      </c>
      <c r="B3432" s="40" t="s">
        <v>9</v>
      </c>
      <c r="C3432" s="40" t="s">
        <v>175</v>
      </c>
      <c r="D3432" s="40" t="s">
        <v>149</v>
      </c>
      <c r="E3432" s="40" t="s">
        <v>10</v>
      </c>
      <c r="F3432" s="40">
        <v>0.75</v>
      </c>
      <c r="G3432" s="40">
        <v>242</v>
      </c>
      <c r="H3432" s="40">
        <v>1538</v>
      </c>
      <c r="I3432" s="40">
        <v>31.38</v>
      </c>
      <c r="L3432" s="40" t="str">
        <f>IF(LEFT(C3432,1)="[",MID(C3432,2,SEARCH("]",C3432)-2),IF(LEFT(C3432,1)="""",MID(C3432,2,SEARCH("""",C3432,2)-2),C3432))</f>
        <v>Onix chevrolet</v>
      </c>
      <c r="M3432">
        <f>WEEKNUM(A3432,2)</f>
        <v>37</v>
      </c>
    </row>
    <row r="3433" spans="1:13" x14ac:dyDescent="0.25">
      <c r="A3433" s="1">
        <v>41538</v>
      </c>
      <c r="B3433" s="40" t="s">
        <v>9</v>
      </c>
      <c r="C3433" s="40" t="s">
        <v>175</v>
      </c>
      <c r="D3433" s="40" t="s">
        <v>149</v>
      </c>
      <c r="E3433" s="40" t="s">
        <v>10</v>
      </c>
      <c r="F3433" s="40">
        <v>0.75</v>
      </c>
      <c r="G3433" s="40">
        <v>350</v>
      </c>
      <c r="H3433" s="40">
        <v>1791</v>
      </c>
      <c r="I3433" s="40">
        <v>134.30000000000001</v>
      </c>
      <c r="L3433" s="40" t="str">
        <f>IF(LEFT(C3433,1)="[",MID(C3433,2,SEARCH("]",C3433)-2),IF(LEFT(C3433,1)="""",MID(C3433,2,SEARCH("""",C3433,2)-2),C3433))</f>
        <v>Onix chevrolet</v>
      </c>
      <c r="M3433">
        <f>WEEKNUM(A3433,2)</f>
        <v>38</v>
      </c>
    </row>
    <row r="3434" spans="1:13" x14ac:dyDescent="0.25">
      <c r="A3434" s="1">
        <v>41540</v>
      </c>
      <c r="B3434" s="40" t="s">
        <v>9</v>
      </c>
      <c r="C3434" s="40" t="s">
        <v>175</v>
      </c>
      <c r="D3434" s="40" t="s">
        <v>149</v>
      </c>
      <c r="E3434" s="40" t="s">
        <v>10</v>
      </c>
      <c r="F3434" s="40">
        <v>0.75</v>
      </c>
      <c r="G3434" s="40">
        <v>451</v>
      </c>
      <c r="H3434" s="40">
        <v>2304</v>
      </c>
      <c r="I3434" s="40">
        <v>161.26</v>
      </c>
      <c r="L3434" s="40" t="str">
        <f>IF(LEFT(C3434,1)="[",MID(C3434,2,SEARCH("]",C3434)-2),IF(LEFT(C3434,1)="""",MID(C3434,2,SEARCH("""",C3434,2)-2),C3434))</f>
        <v>Onix chevrolet</v>
      </c>
      <c r="M3434">
        <f>WEEKNUM(A3434,2)</f>
        <v>39</v>
      </c>
    </row>
    <row r="3435" spans="1:13" x14ac:dyDescent="0.25">
      <c r="A3435" s="1">
        <v>41516</v>
      </c>
      <c r="B3435" s="40" t="s">
        <v>9</v>
      </c>
      <c r="C3435" s="40" t="s">
        <v>175</v>
      </c>
      <c r="D3435" s="40" t="s">
        <v>149</v>
      </c>
      <c r="E3435" s="40" t="s">
        <v>10</v>
      </c>
      <c r="F3435" s="40">
        <v>0.75</v>
      </c>
      <c r="G3435" s="40">
        <v>474</v>
      </c>
      <c r="H3435" s="40">
        <v>2297</v>
      </c>
      <c r="I3435" s="40">
        <v>106.4</v>
      </c>
      <c r="L3435" s="40" t="str">
        <f>IF(LEFT(C3435,1)="[",MID(C3435,2,SEARCH("]",C3435)-2),IF(LEFT(C3435,1)="""",MID(C3435,2,SEARCH("""",C3435,2)-2),C3435))</f>
        <v>Onix chevrolet</v>
      </c>
      <c r="M3435">
        <f>WEEKNUM(A3435,2)</f>
        <v>35</v>
      </c>
    </row>
    <row r="3436" spans="1:13" x14ac:dyDescent="0.25">
      <c r="A3436" s="1">
        <v>41520</v>
      </c>
      <c r="B3436" s="40" t="s">
        <v>9</v>
      </c>
      <c r="C3436" s="40" t="s">
        <v>175</v>
      </c>
      <c r="D3436" s="40" t="s">
        <v>149</v>
      </c>
      <c r="E3436" s="40" t="s">
        <v>10</v>
      </c>
      <c r="F3436" s="40">
        <v>0.75</v>
      </c>
      <c r="G3436" s="40">
        <v>470</v>
      </c>
      <c r="H3436" s="40">
        <v>2526</v>
      </c>
      <c r="I3436" s="40">
        <v>46.57</v>
      </c>
      <c r="L3436" s="40" t="str">
        <f>IF(LEFT(C3436,1)="[",MID(C3436,2,SEARCH("]",C3436)-2),IF(LEFT(C3436,1)="""",MID(C3436,2,SEARCH("""",C3436,2)-2),C3436))</f>
        <v>Onix chevrolet</v>
      </c>
      <c r="M3436">
        <f>WEEKNUM(A3436,2)</f>
        <v>36</v>
      </c>
    </row>
    <row r="3437" spans="1:13" x14ac:dyDescent="0.25">
      <c r="A3437" s="1">
        <v>41544</v>
      </c>
      <c r="B3437" s="40" t="s">
        <v>9</v>
      </c>
      <c r="C3437" s="40" t="s">
        <v>175</v>
      </c>
      <c r="D3437" s="40" t="s">
        <v>149</v>
      </c>
      <c r="E3437" s="40" t="s">
        <v>10</v>
      </c>
      <c r="F3437" s="40">
        <v>0.75</v>
      </c>
      <c r="G3437" s="40">
        <v>435</v>
      </c>
      <c r="H3437" s="40">
        <v>2192</v>
      </c>
      <c r="I3437" s="40">
        <v>149.25</v>
      </c>
      <c r="L3437" s="40" t="str">
        <f>IF(LEFT(C3437,1)="[",MID(C3437,2,SEARCH("]",C3437)-2),IF(LEFT(C3437,1)="""",MID(C3437,2,SEARCH("""",C3437,2)-2),C3437))</f>
        <v>Onix chevrolet</v>
      </c>
      <c r="M3437">
        <f>WEEKNUM(A3437,2)</f>
        <v>39</v>
      </c>
    </row>
    <row r="3438" spans="1:13" x14ac:dyDescent="0.25">
      <c r="A3438" s="1">
        <v>41527</v>
      </c>
      <c r="B3438" s="40" t="s">
        <v>9</v>
      </c>
      <c r="C3438" s="40" t="s">
        <v>175</v>
      </c>
      <c r="D3438" s="40" t="s">
        <v>149</v>
      </c>
      <c r="E3438" s="40" t="s">
        <v>10</v>
      </c>
      <c r="F3438" s="40">
        <v>0.75</v>
      </c>
      <c r="G3438" s="40">
        <v>402</v>
      </c>
      <c r="H3438" s="40">
        <v>2186</v>
      </c>
      <c r="I3438" s="40">
        <v>50.19</v>
      </c>
      <c r="L3438" s="40" t="str">
        <f>IF(LEFT(C3438,1)="[",MID(C3438,2,SEARCH("]",C3438)-2),IF(LEFT(C3438,1)="""",MID(C3438,2,SEARCH("""",C3438,2)-2),C3438))</f>
        <v>Onix chevrolet</v>
      </c>
      <c r="M3438">
        <f>WEEKNUM(A3438,2)</f>
        <v>37</v>
      </c>
    </row>
    <row r="3439" spans="1:13" x14ac:dyDescent="0.25">
      <c r="A3439" s="1">
        <v>41526</v>
      </c>
      <c r="B3439" s="40" t="s">
        <v>9</v>
      </c>
      <c r="C3439" s="40" t="s">
        <v>175</v>
      </c>
      <c r="D3439" s="40" t="s">
        <v>149</v>
      </c>
      <c r="E3439" s="40" t="s">
        <v>10</v>
      </c>
      <c r="F3439" s="40">
        <v>0.75</v>
      </c>
      <c r="G3439" s="40">
        <v>488</v>
      </c>
      <c r="H3439" s="40">
        <v>2688</v>
      </c>
      <c r="I3439" s="40">
        <v>55.97</v>
      </c>
      <c r="L3439" s="40" t="str">
        <f>IF(LEFT(C3439,1)="[",MID(C3439,2,SEARCH("]",C3439)-2),IF(LEFT(C3439,1)="""",MID(C3439,2,SEARCH("""",C3439,2)-2),C3439))</f>
        <v>Onix chevrolet</v>
      </c>
      <c r="M3439">
        <f>WEEKNUM(A3439,2)</f>
        <v>37</v>
      </c>
    </row>
    <row r="3440" spans="1:13" x14ac:dyDescent="0.25">
      <c r="A3440" s="1">
        <v>41518</v>
      </c>
      <c r="B3440" s="40" t="s">
        <v>9</v>
      </c>
      <c r="C3440" s="40" t="s">
        <v>175</v>
      </c>
      <c r="D3440" s="40" t="s">
        <v>149</v>
      </c>
      <c r="E3440" s="40" t="s">
        <v>10</v>
      </c>
      <c r="F3440" s="40">
        <v>0.75</v>
      </c>
      <c r="G3440" s="40">
        <v>608</v>
      </c>
      <c r="H3440" s="40">
        <v>2428</v>
      </c>
      <c r="I3440" s="40">
        <v>135.01</v>
      </c>
      <c r="L3440" s="40" t="str">
        <f>IF(LEFT(C3440,1)="[",MID(C3440,2,SEARCH("]",C3440)-2),IF(LEFT(C3440,1)="""",MID(C3440,2,SEARCH("""",C3440,2)-2),C3440))</f>
        <v>Onix chevrolet</v>
      </c>
      <c r="M3440">
        <f>WEEKNUM(A3440,2)</f>
        <v>35</v>
      </c>
    </row>
    <row r="3441" spans="1:13" x14ac:dyDescent="0.25">
      <c r="A3441" s="1">
        <v>41545</v>
      </c>
      <c r="B3441" s="40" t="s">
        <v>9</v>
      </c>
      <c r="C3441" s="40" t="s">
        <v>175</v>
      </c>
      <c r="D3441" s="40" t="s">
        <v>149</v>
      </c>
      <c r="E3441" s="40" t="s">
        <v>10</v>
      </c>
      <c r="F3441" s="40">
        <v>0.75</v>
      </c>
      <c r="G3441" s="40">
        <v>350</v>
      </c>
      <c r="H3441" s="40">
        <v>1885</v>
      </c>
      <c r="I3441" s="40">
        <v>116.83</v>
      </c>
      <c r="L3441" s="40" t="str">
        <f>IF(LEFT(C3441,1)="[",MID(C3441,2,SEARCH("]",C3441)-2),IF(LEFT(C3441,1)="""",MID(C3441,2,SEARCH("""",C3441,2)-2),C3441))</f>
        <v>Onix chevrolet</v>
      </c>
      <c r="M3441">
        <f>WEEKNUM(A3441,2)</f>
        <v>39</v>
      </c>
    </row>
    <row r="3442" spans="1:13" x14ac:dyDescent="0.25">
      <c r="A3442" s="1">
        <v>41529</v>
      </c>
      <c r="B3442" s="40" t="s">
        <v>9</v>
      </c>
      <c r="C3442" s="40" t="s">
        <v>175</v>
      </c>
      <c r="D3442" s="40" t="s">
        <v>149</v>
      </c>
      <c r="E3442" s="40" t="s">
        <v>10</v>
      </c>
      <c r="F3442" s="40">
        <v>0.75</v>
      </c>
      <c r="G3442" s="40">
        <v>261</v>
      </c>
      <c r="H3442" s="40">
        <v>1576</v>
      </c>
      <c r="I3442" s="40">
        <v>31.19</v>
      </c>
      <c r="L3442" s="40" t="str">
        <f>IF(LEFT(C3442,1)="[",MID(C3442,2,SEARCH("]",C3442)-2),IF(LEFT(C3442,1)="""",MID(C3442,2,SEARCH("""",C3442,2)-2),C3442))</f>
        <v>Onix chevrolet</v>
      </c>
      <c r="M3442">
        <f>WEEKNUM(A3442,2)</f>
        <v>37</v>
      </c>
    </row>
    <row r="3443" spans="1:13" x14ac:dyDescent="0.25">
      <c r="A3443" s="1">
        <v>41534</v>
      </c>
      <c r="B3443" s="40" t="s">
        <v>9</v>
      </c>
      <c r="C3443" s="40" t="s">
        <v>175</v>
      </c>
      <c r="D3443" s="40" t="s">
        <v>149</v>
      </c>
      <c r="E3443" s="40" t="s">
        <v>10</v>
      </c>
      <c r="F3443" s="40">
        <v>0.75</v>
      </c>
      <c r="G3443" s="40">
        <v>239</v>
      </c>
      <c r="H3443" s="40">
        <v>1504</v>
      </c>
      <c r="I3443" s="40">
        <v>70.650000000000006</v>
      </c>
      <c r="L3443" s="40" t="str">
        <f>IF(LEFT(C3443,1)="[",MID(C3443,2,SEARCH("]",C3443)-2),IF(LEFT(C3443,1)="""",MID(C3443,2,SEARCH("""",C3443,2)-2),C3443))</f>
        <v>Onix chevrolet</v>
      </c>
      <c r="M3443">
        <f>WEEKNUM(A3443,2)</f>
        <v>38</v>
      </c>
    </row>
    <row r="3444" spans="1:13" x14ac:dyDescent="0.25">
      <c r="A3444" s="1">
        <v>41514</v>
      </c>
      <c r="B3444" s="40" t="s">
        <v>9</v>
      </c>
      <c r="C3444" s="40" t="s">
        <v>175</v>
      </c>
      <c r="D3444" s="40" t="s">
        <v>149</v>
      </c>
      <c r="E3444" s="40" t="s">
        <v>10</v>
      </c>
      <c r="F3444" s="40">
        <v>0.75</v>
      </c>
      <c r="G3444" s="40">
        <v>455</v>
      </c>
      <c r="H3444" s="40">
        <v>1960</v>
      </c>
      <c r="I3444" s="40">
        <v>83.47</v>
      </c>
      <c r="L3444" s="40" t="str">
        <f>IF(LEFT(C3444,1)="[",MID(C3444,2,SEARCH("]",C3444)-2),IF(LEFT(C3444,1)="""",MID(C3444,2,SEARCH("""",C3444,2)-2),C3444))</f>
        <v>Onix chevrolet</v>
      </c>
      <c r="M3444">
        <f>WEEKNUM(A3444,2)</f>
        <v>35</v>
      </c>
    </row>
    <row r="3445" spans="1:13" x14ac:dyDescent="0.25">
      <c r="A3445" s="1">
        <v>41541</v>
      </c>
      <c r="B3445" s="40" t="s">
        <v>9</v>
      </c>
      <c r="C3445" s="40" t="s">
        <v>175</v>
      </c>
      <c r="D3445" s="40" t="s">
        <v>149</v>
      </c>
      <c r="E3445" s="40" t="s">
        <v>10</v>
      </c>
      <c r="F3445" s="40">
        <v>0.75</v>
      </c>
      <c r="G3445" s="40">
        <v>510</v>
      </c>
      <c r="H3445" s="40">
        <v>2022</v>
      </c>
      <c r="I3445" s="40">
        <v>193.51</v>
      </c>
      <c r="L3445" s="40" t="str">
        <f>IF(LEFT(C3445,1)="[",MID(C3445,2,SEARCH("]",C3445)-2),IF(LEFT(C3445,1)="""",MID(C3445,2,SEARCH("""",C3445,2)-2),C3445))</f>
        <v>Onix chevrolet</v>
      </c>
      <c r="M3445">
        <f>WEEKNUM(A3445,2)</f>
        <v>39</v>
      </c>
    </row>
    <row r="3446" spans="1:13" x14ac:dyDescent="0.25">
      <c r="A3446" s="1">
        <v>41539</v>
      </c>
      <c r="B3446" s="40" t="s">
        <v>9</v>
      </c>
      <c r="C3446" s="40" t="s">
        <v>175</v>
      </c>
      <c r="D3446" s="40" t="s">
        <v>149</v>
      </c>
      <c r="E3446" s="40" t="s">
        <v>10</v>
      </c>
      <c r="F3446" s="40">
        <v>0.75</v>
      </c>
      <c r="G3446" s="40">
        <v>405</v>
      </c>
      <c r="H3446" s="40">
        <v>1851</v>
      </c>
      <c r="I3446" s="40">
        <v>150.79</v>
      </c>
      <c r="L3446" s="40" t="str">
        <f>IF(LEFT(C3446,1)="[",MID(C3446,2,SEARCH("]",C3446)-2),IF(LEFT(C3446,1)="""",MID(C3446,2,SEARCH("""",C3446,2)-2),C3446))</f>
        <v>Onix chevrolet</v>
      </c>
      <c r="M3446">
        <f>WEEKNUM(A3446,2)</f>
        <v>38</v>
      </c>
    </row>
    <row r="3447" spans="1:13" x14ac:dyDescent="0.25">
      <c r="A3447" s="1">
        <v>41531</v>
      </c>
      <c r="B3447" s="40" t="s">
        <v>9</v>
      </c>
      <c r="C3447" s="40" t="s">
        <v>175</v>
      </c>
      <c r="D3447" s="40" t="s">
        <v>149</v>
      </c>
      <c r="E3447" s="40" t="s">
        <v>10</v>
      </c>
      <c r="F3447" s="40">
        <v>0.75</v>
      </c>
      <c r="G3447" s="40">
        <v>327</v>
      </c>
      <c r="H3447" s="40">
        <v>1650</v>
      </c>
      <c r="I3447" s="40">
        <v>46.38</v>
      </c>
      <c r="L3447" s="40" t="str">
        <f>IF(LEFT(C3447,1)="[",MID(C3447,2,SEARCH("]",C3447)-2),IF(LEFT(C3447,1)="""",MID(C3447,2,SEARCH("""",C3447,2)-2),C3447))</f>
        <v>Onix chevrolet</v>
      </c>
      <c r="M3447">
        <f>WEEKNUM(A3447,2)</f>
        <v>37</v>
      </c>
    </row>
    <row r="3448" spans="1:13" x14ac:dyDescent="0.25">
      <c r="A3448" s="1">
        <v>41530</v>
      </c>
      <c r="B3448" s="40" t="s">
        <v>9</v>
      </c>
      <c r="C3448" s="40" t="s">
        <v>175</v>
      </c>
      <c r="D3448" s="40" t="s">
        <v>149</v>
      </c>
      <c r="E3448" s="40" t="s">
        <v>10</v>
      </c>
      <c r="F3448" s="40">
        <v>0.75</v>
      </c>
      <c r="G3448" s="40">
        <v>235</v>
      </c>
      <c r="H3448" s="40">
        <v>1446</v>
      </c>
      <c r="I3448" s="40">
        <v>28.46</v>
      </c>
      <c r="L3448" s="40" t="str">
        <f>IF(LEFT(C3448,1)="[",MID(C3448,2,SEARCH("]",C3448)-2),IF(LEFT(C3448,1)="""",MID(C3448,2,SEARCH("""",C3448,2)-2),C3448))</f>
        <v>Onix chevrolet</v>
      </c>
      <c r="M3448">
        <f>WEEKNUM(A3448,2)</f>
        <v>37</v>
      </c>
    </row>
    <row r="3449" spans="1:13" x14ac:dyDescent="0.25">
      <c r="A3449" s="1">
        <v>41537</v>
      </c>
      <c r="B3449" s="40" t="s">
        <v>9</v>
      </c>
      <c r="C3449" s="40" t="s">
        <v>175</v>
      </c>
      <c r="D3449" s="40" t="s">
        <v>149</v>
      </c>
      <c r="E3449" s="40" t="s">
        <v>10</v>
      </c>
      <c r="F3449" s="40">
        <v>0.75</v>
      </c>
      <c r="G3449" s="40">
        <v>425</v>
      </c>
      <c r="H3449" s="40">
        <v>2162</v>
      </c>
      <c r="I3449" s="40">
        <v>162.44</v>
      </c>
      <c r="L3449" s="40" t="str">
        <f>IF(LEFT(C3449,1)="[",MID(C3449,2,SEARCH("]",C3449)-2),IF(LEFT(C3449,1)="""",MID(C3449,2,SEARCH("""",C3449,2)-2),C3449))</f>
        <v>Onix chevrolet</v>
      </c>
      <c r="M3449">
        <f>WEEKNUM(A3449,2)</f>
        <v>38</v>
      </c>
    </row>
    <row r="3450" spans="1:13" x14ac:dyDescent="0.25">
      <c r="A3450" s="1">
        <v>41535</v>
      </c>
      <c r="B3450" s="40" t="s">
        <v>9</v>
      </c>
      <c r="C3450" s="40" t="s">
        <v>175</v>
      </c>
      <c r="D3450" s="40" t="s">
        <v>149</v>
      </c>
      <c r="E3450" s="40" t="s">
        <v>10</v>
      </c>
      <c r="F3450" s="40">
        <v>0.75</v>
      </c>
      <c r="G3450" s="40">
        <v>151</v>
      </c>
      <c r="H3450" s="40">
        <v>1248</v>
      </c>
      <c r="I3450" s="40">
        <v>47.47</v>
      </c>
      <c r="L3450" s="40" t="str">
        <f>IF(LEFT(C3450,1)="[",MID(C3450,2,SEARCH("]",C3450)-2),IF(LEFT(C3450,1)="""",MID(C3450,2,SEARCH("""",C3450,2)-2),C3450))</f>
        <v>Onix chevrolet</v>
      </c>
      <c r="M3450">
        <f>WEEKNUM(A3450,2)</f>
        <v>38</v>
      </c>
    </row>
    <row r="3451" spans="1:13" x14ac:dyDescent="0.25">
      <c r="A3451" s="1">
        <v>41515</v>
      </c>
      <c r="B3451" s="40" t="s">
        <v>9</v>
      </c>
      <c r="C3451" s="40" t="s">
        <v>175</v>
      </c>
      <c r="D3451" s="40" t="s">
        <v>149</v>
      </c>
      <c r="E3451" s="40" t="s">
        <v>10</v>
      </c>
      <c r="F3451" s="40">
        <v>0.75</v>
      </c>
      <c r="G3451" s="40">
        <v>508</v>
      </c>
      <c r="H3451" s="40">
        <v>2207</v>
      </c>
      <c r="I3451" s="40">
        <v>108.96</v>
      </c>
      <c r="L3451" s="40" t="str">
        <f>IF(LEFT(C3451,1)="[",MID(C3451,2,SEARCH("]",C3451)-2),IF(LEFT(C3451,1)="""",MID(C3451,2,SEARCH("""",C3451,2)-2),C3451))</f>
        <v>Onix chevrolet</v>
      </c>
      <c r="M3451">
        <f>WEEKNUM(A3451,2)</f>
        <v>35</v>
      </c>
    </row>
    <row r="3452" spans="1:13" x14ac:dyDescent="0.25">
      <c r="A3452" s="1">
        <v>41543</v>
      </c>
      <c r="B3452" s="40" t="s">
        <v>9</v>
      </c>
      <c r="C3452" s="40" t="s">
        <v>175</v>
      </c>
      <c r="D3452" s="40" t="s">
        <v>149</v>
      </c>
      <c r="E3452" s="40" t="s">
        <v>10</v>
      </c>
      <c r="F3452" s="40">
        <v>0.75</v>
      </c>
      <c r="G3452" s="40">
        <v>420</v>
      </c>
      <c r="H3452" s="40">
        <v>2012</v>
      </c>
      <c r="I3452" s="40">
        <v>152.84</v>
      </c>
      <c r="L3452" s="40" t="str">
        <f>IF(LEFT(C3452,1)="[",MID(C3452,2,SEARCH("]",C3452)-2),IF(LEFT(C3452,1)="""",MID(C3452,2,SEARCH("""",C3452,2)-2),C3452))</f>
        <v>Onix chevrolet</v>
      </c>
      <c r="M3452">
        <f>WEEKNUM(A3452,2)</f>
        <v>39</v>
      </c>
    </row>
    <row r="3453" spans="1:13" x14ac:dyDescent="0.25">
      <c r="A3453" s="1">
        <v>41524</v>
      </c>
      <c r="B3453" s="40" t="s">
        <v>9</v>
      </c>
      <c r="C3453" s="40" t="s">
        <v>175</v>
      </c>
      <c r="D3453" s="40" t="s">
        <v>149</v>
      </c>
      <c r="E3453" s="40" t="s">
        <v>10</v>
      </c>
      <c r="F3453" s="40">
        <v>0.75</v>
      </c>
      <c r="G3453" s="40">
        <v>396</v>
      </c>
      <c r="H3453" s="40">
        <v>1927</v>
      </c>
      <c r="I3453" s="40">
        <v>51.06</v>
      </c>
      <c r="L3453" s="40" t="str">
        <f>IF(LEFT(C3453,1)="[",MID(C3453,2,SEARCH("]",C3453)-2),IF(LEFT(C3453,1)="""",MID(C3453,2,SEARCH("""",C3453,2)-2),C3453))</f>
        <v>Onix chevrolet</v>
      </c>
      <c r="M3453">
        <f>WEEKNUM(A3453,2)</f>
        <v>36</v>
      </c>
    </row>
    <row r="3454" spans="1:13" x14ac:dyDescent="0.25">
      <c r="A3454" s="1">
        <v>41542</v>
      </c>
      <c r="B3454" s="40" t="s">
        <v>9</v>
      </c>
      <c r="C3454" s="40" t="s">
        <v>321</v>
      </c>
      <c r="D3454" s="40" t="s">
        <v>322</v>
      </c>
      <c r="E3454" s="40" t="s">
        <v>10</v>
      </c>
      <c r="F3454" s="40">
        <v>0.8</v>
      </c>
      <c r="G3454" s="40">
        <v>7</v>
      </c>
      <c r="H3454" s="40">
        <v>98</v>
      </c>
      <c r="I3454" s="40">
        <v>1.1200000000000001</v>
      </c>
      <c r="L3454" s="40" t="str">
        <f>IF(LEFT(C3454,1)="[",MID(C3454,2,SEARCH("]",C3454)-2),IF(LEFT(C3454,1)="""",MID(C3454,2,SEARCH("""",C3454,2)-2),C3454))</f>
        <v>Onix chevrolet gps</v>
      </c>
      <c r="M3454">
        <f>WEEKNUM(A3454,2)</f>
        <v>39</v>
      </c>
    </row>
    <row r="3455" spans="1:13" x14ac:dyDescent="0.25">
      <c r="A3455" s="1">
        <v>41537</v>
      </c>
      <c r="B3455" s="40" t="s">
        <v>9</v>
      </c>
      <c r="C3455" s="40" t="s">
        <v>321</v>
      </c>
      <c r="D3455" s="40" t="s">
        <v>322</v>
      </c>
      <c r="E3455" s="40" t="s">
        <v>10</v>
      </c>
      <c r="F3455" s="40">
        <v>0.8</v>
      </c>
      <c r="G3455" s="40">
        <v>10</v>
      </c>
      <c r="H3455" s="40">
        <v>99</v>
      </c>
      <c r="I3455" s="40">
        <v>3.32</v>
      </c>
      <c r="L3455" s="40" t="str">
        <f>IF(LEFT(C3455,1)="[",MID(C3455,2,SEARCH("]",C3455)-2),IF(LEFT(C3455,1)="""",MID(C3455,2,SEARCH("""",C3455,2)-2),C3455))</f>
        <v>Onix chevrolet gps</v>
      </c>
      <c r="M3455">
        <f>WEEKNUM(A3455,2)</f>
        <v>38</v>
      </c>
    </row>
    <row r="3456" spans="1:13" x14ac:dyDescent="0.25">
      <c r="A3456" s="1">
        <v>41546</v>
      </c>
      <c r="B3456" s="40" t="s">
        <v>9</v>
      </c>
      <c r="C3456" s="40" t="s">
        <v>321</v>
      </c>
      <c r="D3456" s="40" t="s">
        <v>322</v>
      </c>
      <c r="E3456" s="40" t="s">
        <v>10</v>
      </c>
      <c r="F3456" s="40">
        <v>0.8</v>
      </c>
      <c r="G3456" s="40">
        <v>9</v>
      </c>
      <c r="H3456" s="40">
        <v>96</v>
      </c>
      <c r="I3456" s="40">
        <v>2.97</v>
      </c>
      <c r="L3456" s="40" t="str">
        <f>IF(LEFT(C3456,1)="[",MID(C3456,2,SEARCH("]",C3456)-2),IF(LEFT(C3456,1)="""",MID(C3456,2,SEARCH("""",C3456,2)-2),C3456))</f>
        <v>Onix chevrolet gps</v>
      </c>
      <c r="M3456">
        <f>WEEKNUM(A3456,2)</f>
        <v>39</v>
      </c>
    </row>
    <row r="3457" spans="1:13" x14ac:dyDescent="0.25">
      <c r="A3457" s="1">
        <v>41525</v>
      </c>
      <c r="B3457" s="40" t="s">
        <v>9</v>
      </c>
      <c r="C3457" s="40" t="s">
        <v>321</v>
      </c>
      <c r="D3457" s="40" t="s">
        <v>322</v>
      </c>
      <c r="E3457" s="40" t="s">
        <v>10</v>
      </c>
      <c r="F3457" s="40">
        <v>0.8</v>
      </c>
      <c r="G3457" s="40">
        <v>23</v>
      </c>
      <c r="H3457" s="40">
        <v>147</v>
      </c>
      <c r="I3457" s="40">
        <v>9.58</v>
      </c>
      <c r="L3457" s="40" t="str">
        <f>IF(LEFT(C3457,1)="[",MID(C3457,2,SEARCH("]",C3457)-2),IF(LEFT(C3457,1)="""",MID(C3457,2,SEARCH("""",C3457,2)-2),C3457))</f>
        <v>Onix chevrolet gps</v>
      </c>
      <c r="M3457">
        <f>WEEKNUM(A3457,2)</f>
        <v>36</v>
      </c>
    </row>
    <row r="3458" spans="1:13" x14ac:dyDescent="0.25">
      <c r="A3458" s="1">
        <v>41521</v>
      </c>
      <c r="B3458" s="40" t="s">
        <v>9</v>
      </c>
      <c r="C3458" s="40" t="s">
        <v>321</v>
      </c>
      <c r="D3458" s="40" t="s">
        <v>322</v>
      </c>
      <c r="E3458" s="40" t="s">
        <v>10</v>
      </c>
      <c r="F3458" s="40">
        <v>0.8</v>
      </c>
      <c r="G3458" s="40">
        <v>9</v>
      </c>
      <c r="H3458" s="40">
        <v>94</v>
      </c>
      <c r="I3458" s="40">
        <v>2.35</v>
      </c>
      <c r="L3458" s="40" t="str">
        <f>IF(LEFT(C3458,1)="[",MID(C3458,2,SEARCH("]",C3458)-2),IF(LEFT(C3458,1)="""",MID(C3458,2,SEARCH("""",C3458,2)-2),C3458))</f>
        <v>Onix chevrolet gps</v>
      </c>
      <c r="M3458">
        <f>WEEKNUM(A3458,2)</f>
        <v>36</v>
      </c>
    </row>
    <row r="3459" spans="1:13" x14ac:dyDescent="0.25">
      <c r="A3459" s="1">
        <v>41533</v>
      </c>
      <c r="B3459" s="40" t="s">
        <v>9</v>
      </c>
      <c r="C3459" s="40" t="s">
        <v>321</v>
      </c>
      <c r="D3459" s="40" t="s">
        <v>322</v>
      </c>
      <c r="E3459" s="40" t="s">
        <v>10</v>
      </c>
      <c r="F3459" s="40">
        <v>0.8</v>
      </c>
      <c r="G3459" s="40">
        <v>16</v>
      </c>
      <c r="H3459" s="40">
        <v>151</v>
      </c>
      <c r="I3459" s="40">
        <v>5.98</v>
      </c>
      <c r="L3459" s="40" t="str">
        <f>IF(LEFT(C3459,1)="[",MID(C3459,2,SEARCH("]",C3459)-2),IF(LEFT(C3459,1)="""",MID(C3459,2,SEARCH("""",C3459,2)-2),C3459))</f>
        <v>Onix chevrolet gps</v>
      </c>
      <c r="M3459">
        <f>WEEKNUM(A3459,2)</f>
        <v>38</v>
      </c>
    </row>
    <row r="3460" spans="1:13" x14ac:dyDescent="0.25">
      <c r="A3460" s="1">
        <v>41532</v>
      </c>
      <c r="B3460" s="40" t="s">
        <v>9</v>
      </c>
      <c r="C3460" s="40" t="s">
        <v>321</v>
      </c>
      <c r="D3460" s="40" t="s">
        <v>322</v>
      </c>
      <c r="E3460" s="40" t="s">
        <v>10</v>
      </c>
      <c r="F3460" s="40">
        <v>0.8</v>
      </c>
      <c r="G3460" s="40">
        <v>8</v>
      </c>
      <c r="H3460" s="40">
        <v>105</v>
      </c>
      <c r="I3460" s="40">
        <v>2.71</v>
      </c>
      <c r="L3460" s="40" t="str">
        <f>IF(LEFT(C3460,1)="[",MID(C3460,2,SEARCH("]",C3460)-2),IF(LEFT(C3460,1)="""",MID(C3460,2,SEARCH("""",C3460,2)-2),C3460))</f>
        <v>Onix chevrolet gps</v>
      </c>
      <c r="M3460">
        <f>WEEKNUM(A3460,2)</f>
        <v>37</v>
      </c>
    </row>
    <row r="3461" spans="1:13" x14ac:dyDescent="0.25">
      <c r="A3461" s="1">
        <v>41536</v>
      </c>
      <c r="B3461" s="40" t="s">
        <v>9</v>
      </c>
      <c r="C3461" s="40" t="s">
        <v>321</v>
      </c>
      <c r="D3461" s="40" t="s">
        <v>322</v>
      </c>
      <c r="E3461" s="40" t="s">
        <v>10</v>
      </c>
      <c r="F3461" s="40">
        <v>0.8</v>
      </c>
      <c r="G3461" s="40">
        <v>4</v>
      </c>
      <c r="H3461" s="40">
        <v>81</v>
      </c>
      <c r="I3461" s="40">
        <v>0.61</v>
      </c>
      <c r="L3461" s="40" t="str">
        <f>IF(LEFT(C3461,1)="[",MID(C3461,2,SEARCH("]",C3461)-2),IF(LEFT(C3461,1)="""",MID(C3461,2,SEARCH("""",C3461,2)-2),C3461))</f>
        <v>Onix chevrolet gps</v>
      </c>
      <c r="M3461">
        <f>WEEKNUM(A3461,2)</f>
        <v>38</v>
      </c>
    </row>
    <row r="3462" spans="1:13" x14ac:dyDescent="0.25">
      <c r="A3462" s="1">
        <v>41539</v>
      </c>
      <c r="B3462" s="40" t="s">
        <v>9</v>
      </c>
      <c r="C3462" s="40" t="s">
        <v>321</v>
      </c>
      <c r="D3462" s="40" t="s">
        <v>322</v>
      </c>
      <c r="E3462" s="40" t="s">
        <v>10</v>
      </c>
      <c r="F3462" s="40">
        <v>0.8</v>
      </c>
      <c r="G3462" s="40">
        <v>8</v>
      </c>
      <c r="H3462" s="40">
        <v>85</v>
      </c>
      <c r="I3462" s="40">
        <v>3.68</v>
      </c>
      <c r="L3462" s="40" t="str">
        <f>IF(LEFT(C3462,1)="[",MID(C3462,2,SEARCH("]",C3462)-2),IF(LEFT(C3462,1)="""",MID(C3462,2,SEARCH("""",C3462,2)-2),C3462))</f>
        <v>Onix chevrolet gps</v>
      </c>
      <c r="M3462">
        <f>WEEKNUM(A3462,2)</f>
        <v>38</v>
      </c>
    </row>
    <row r="3463" spans="1:13" x14ac:dyDescent="0.25">
      <c r="A3463" s="1">
        <v>41543</v>
      </c>
      <c r="B3463" s="40" t="s">
        <v>9</v>
      </c>
      <c r="C3463" s="40" t="s">
        <v>321</v>
      </c>
      <c r="D3463" s="40" t="s">
        <v>322</v>
      </c>
      <c r="E3463" s="40" t="s">
        <v>10</v>
      </c>
      <c r="F3463" s="40">
        <v>0.8</v>
      </c>
      <c r="G3463" s="40">
        <v>11</v>
      </c>
      <c r="H3463" s="40">
        <v>125</v>
      </c>
      <c r="I3463" s="40">
        <v>3.97</v>
      </c>
      <c r="L3463" s="40" t="str">
        <f>IF(LEFT(C3463,1)="[",MID(C3463,2,SEARCH("]",C3463)-2),IF(LEFT(C3463,1)="""",MID(C3463,2,SEARCH("""",C3463,2)-2),C3463))</f>
        <v>Onix chevrolet gps</v>
      </c>
      <c r="M3463">
        <f>WEEKNUM(A3463,2)</f>
        <v>39</v>
      </c>
    </row>
    <row r="3464" spans="1:13" x14ac:dyDescent="0.25">
      <c r="A3464" s="1">
        <v>41540</v>
      </c>
      <c r="B3464" s="40" t="s">
        <v>9</v>
      </c>
      <c r="C3464" s="40" t="s">
        <v>321</v>
      </c>
      <c r="D3464" s="40" t="s">
        <v>322</v>
      </c>
      <c r="E3464" s="40" t="s">
        <v>10</v>
      </c>
      <c r="F3464" s="40">
        <v>0.8</v>
      </c>
      <c r="G3464" s="40">
        <v>7</v>
      </c>
      <c r="H3464" s="40">
        <v>117</v>
      </c>
      <c r="I3464" s="40">
        <v>2.2599999999999998</v>
      </c>
      <c r="L3464" s="40" t="str">
        <f>IF(LEFT(C3464,1)="[",MID(C3464,2,SEARCH("]",C3464)-2),IF(LEFT(C3464,1)="""",MID(C3464,2,SEARCH("""",C3464,2)-2),C3464))</f>
        <v>Onix chevrolet gps</v>
      </c>
      <c r="M3464">
        <f>WEEKNUM(A3464,2)</f>
        <v>39</v>
      </c>
    </row>
    <row r="3465" spans="1:13" x14ac:dyDescent="0.25">
      <c r="A3465" s="1">
        <v>41527</v>
      </c>
      <c r="B3465" s="40" t="s">
        <v>9</v>
      </c>
      <c r="C3465" s="40" t="s">
        <v>321</v>
      </c>
      <c r="D3465" s="40" t="s">
        <v>322</v>
      </c>
      <c r="E3465" s="40" t="s">
        <v>10</v>
      </c>
      <c r="F3465" s="40">
        <v>0.8</v>
      </c>
      <c r="G3465" s="40">
        <v>16</v>
      </c>
      <c r="H3465" s="40">
        <v>129</v>
      </c>
      <c r="I3465" s="40">
        <v>6.13</v>
      </c>
      <c r="L3465" s="40" t="str">
        <f>IF(LEFT(C3465,1)="[",MID(C3465,2,SEARCH("]",C3465)-2),IF(LEFT(C3465,1)="""",MID(C3465,2,SEARCH("""",C3465,2)-2),C3465))</f>
        <v>Onix chevrolet gps</v>
      </c>
      <c r="M3465">
        <f>WEEKNUM(A3465,2)</f>
        <v>37</v>
      </c>
    </row>
    <row r="3466" spans="1:13" x14ac:dyDescent="0.25">
      <c r="A3466" s="1">
        <v>41544</v>
      </c>
      <c r="B3466" s="40" t="s">
        <v>9</v>
      </c>
      <c r="C3466" s="40" t="s">
        <v>321</v>
      </c>
      <c r="D3466" s="40" t="s">
        <v>322</v>
      </c>
      <c r="E3466" s="40" t="s">
        <v>10</v>
      </c>
      <c r="F3466" s="40">
        <v>0.8</v>
      </c>
      <c r="G3466" s="40">
        <v>14</v>
      </c>
      <c r="H3466" s="40">
        <v>114</v>
      </c>
      <c r="I3466" s="40">
        <v>5.33</v>
      </c>
      <c r="L3466" s="40" t="str">
        <f>IF(LEFT(C3466,1)="[",MID(C3466,2,SEARCH("]",C3466)-2),IF(LEFT(C3466,1)="""",MID(C3466,2,SEARCH("""",C3466,2)-2),C3466))</f>
        <v>Onix chevrolet gps</v>
      </c>
      <c r="M3466">
        <f>WEEKNUM(A3466,2)</f>
        <v>39</v>
      </c>
    </row>
    <row r="3467" spans="1:13" x14ac:dyDescent="0.25">
      <c r="A3467" s="1">
        <v>41522</v>
      </c>
      <c r="B3467" s="40" t="s">
        <v>9</v>
      </c>
      <c r="C3467" s="40" t="s">
        <v>321</v>
      </c>
      <c r="D3467" s="40" t="s">
        <v>322</v>
      </c>
      <c r="E3467" s="40" t="s">
        <v>10</v>
      </c>
      <c r="F3467" s="40">
        <v>0.8</v>
      </c>
      <c r="G3467" s="40">
        <v>12</v>
      </c>
      <c r="H3467" s="40">
        <v>137</v>
      </c>
      <c r="I3467" s="40">
        <v>5.69</v>
      </c>
      <c r="L3467" s="40" t="str">
        <f>IF(LEFT(C3467,1)="[",MID(C3467,2,SEARCH("]",C3467)-2),IF(LEFT(C3467,1)="""",MID(C3467,2,SEARCH("""",C3467,2)-2),C3467))</f>
        <v>Onix chevrolet gps</v>
      </c>
      <c r="M3467">
        <f>WEEKNUM(A3467,2)</f>
        <v>36</v>
      </c>
    </row>
    <row r="3468" spans="1:13" x14ac:dyDescent="0.25">
      <c r="A3468" s="1">
        <v>41526</v>
      </c>
      <c r="B3468" s="40" t="s">
        <v>9</v>
      </c>
      <c r="C3468" s="40" t="s">
        <v>321</v>
      </c>
      <c r="D3468" s="40" t="s">
        <v>322</v>
      </c>
      <c r="E3468" s="40" t="s">
        <v>10</v>
      </c>
      <c r="F3468" s="40">
        <v>0.8</v>
      </c>
      <c r="G3468" s="40">
        <v>21</v>
      </c>
      <c r="H3468" s="40">
        <v>169</v>
      </c>
      <c r="I3468" s="40">
        <v>8.27</v>
      </c>
      <c r="L3468" s="40" t="str">
        <f>IF(LEFT(C3468,1)="[",MID(C3468,2,SEARCH("]",C3468)-2),IF(LEFT(C3468,1)="""",MID(C3468,2,SEARCH("""",C3468,2)-2),C3468))</f>
        <v>Onix chevrolet gps</v>
      </c>
      <c r="M3468">
        <f>WEEKNUM(A3468,2)</f>
        <v>37</v>
      </c>
    </row>
    <row r="3469" spans="1:13" x14ac:dyDescent="0.25">
      <c r="A3469" s="1">
        <v>41528</v>
      </c>
      <c r="B3469" s="40" t="s">
        <v>9</v>
      </c>
      <c r="C3469" s="40" t="s">
        <v>321</v>
      </c>
      <c r="D3469" s="40" t="s">
        <v>322</v>
      </c>
      <c r="E3469" s="40" t="s">
        <v>10</v>
      </c>
      <c r="F3469" s="40">
        <v>0.8</v>
      </c>
      <c r="G3469" s="40">
        <v>14</v>
      </c>
      <c r="H3469" s="40">
        <v>134</v>
      </c>
      <c r="I3469" s="40">
        <v>5.15</v>
      </c>
      <c r="L3469" s="40" t="str">
        <f>IF(LEFT(C3469,1)="[",MID(C3469,2,SEARCH("]",C3469)-2),IF(LEFT(C3469,1)="""",MID(C3469,2,SEARCH("""",C3469,2)-2),C3469))</f>
        <v>Onix chevrolet gps</v>
      </c>
      <c r="M3469">
        <f>WEEKNUM(A3469,2)</f>
        <v>37</v>
      </c>
    </row>
    <row r="3470" spans="1:13" x14ac:dyDescent="0.25">
      <c r="A3470" s="1">
        <v>41535</v>
      </c>
      <c r="B3470" s="40" t="s">
        <v>9</v>
      </c>
      <c r="C3470" s="40" t="s">
        <v>321</v>
      </c>
      <c r="D3470" s="40" t="s">
        <v>322</v>
      </c>
      <c r="E3470" s="40" t="s">
        <v>10</v>
      </c>
      <c r="F3470" s="40">
        <v>0.8</v>
      </c>
      <c r="G3470" s="40">
        <v>10</v>
      </c>
      <c r="H3470" s="40">
        <v>89</v>
      </c>
      <c r="I3470" s="40">
        <v>3.6</v>
      </c>
      <c r="L3470" s="40" t="str">
        <f>IF(LEFT(C3470,1)="[",MID(C3470,2,SEARCH("]",C3470)-2),IF(LEFT(C3470,1)="""",MID(C3470,2,SEARCH("""",C3470,2)-2),C3470))</f>
        <v>Onix chevrolet gps</v>
      </c>
      <c r="M3470">
        <f>WEEKNUM(A3470,2)</f>
        <v>38</v>
      </c>
    </row>
    <row r="3471" spans="1:13" x14ac:dyDescent="0.25">
      <c r="A3471" s="1">
        <v>41529</v>
      </c>
      <c r="B3471" s="40" t="s">
        <v>9</v>
      </c>
      <c r="C3471" s="40" t="s">
        <v>321</v>
      </c>
      <c r="D3471" s="40" t="s">
        <v>322</v>
      </c>
      <c r="E3471" s="40" t="s">
        <v>10</v>
      </c>
      <c r="F3471" s="40">
        <v>0.8</v>
      </c>
      <c r="G3471" s="40">
        <v>9</v>
      </c>
      <c r="H3471" s="40">
        <v>122</v>
      </c>
      <c r="I3471" s="40">
        <v>3.11</v>
      </c>
      <c r="L3471" s="40" t="str">
        <f>IF(LEFT(C3471,1)="[",MID(C3471,2,SEARCH("]",C3471)-2),IF(LEFT(C3471,1)="""",MID(C3471,2,SEARCH("""",C3471,2)-2),C3471))</f>
        <v>Onix chevrolet gps</v>
      </c>
      <c r="M3471">
        <f>WEEKNUM(A3471,2)</f>
        <v>37</v>
      </c>
    </row>
    <row r="3472" spans="1:13" x14ac:dyDescent="0.25">
      <c r="A3472" s="1">
        <v>41531</v>
      </c>
      <c r="B3472" s="40" t="s">
        <v>9</v>
      </c>
      <c r="C3472" s="40" t="s">
        <v>321</v>
      </c>
      <c r="D3472" s="40" t="s">
        <v>322</v>
      </c>
      <c r="E3472" s="40" t="s">
        <v>10</v>
      </c>
      <c r="F3472" s="40">
        <v>0.8</v>
      </c>
      <c r="G3472" s="40">
        <v>11</v>
      </c>
      <c r="H3472" s="40">
        <v>117</v>
      </c>
      <c r="I3472" s="40">
        <v>6.04</v>
      </c>
      <c r="L3472" s="40" t="str">
        <f>IF(LEFT(C3472,1)="[",MID(C3472,2,SEARCH("]",C3472)-2),IF(LEFT(C3472,1)="""",MID(C3472,2,SEARCH("""",C3472,2)-2),C3472))</f>
        <v>Onix chevrolet gps</v>
      </c>
      <c r="M3472">
        <f>WEEKNUM(A3472,2)</f>
        <v>37</v>
      </c>
    </row>
    <row r="3473" spans="1:13" x14ac:dyDescent="0.25">
      <c r="A3473" s="1">
        <v>41523</v>
      </c>
      <c r="B3473" s="40" t="s">
        <v>9</v>
      </c>
      <c r="C3473" s="40" t="s">
        <v>321</v>
      </c>
      <c r="D3473" s="40" t="s">
        <v>322</v>
      </c>
      <c r="E3473" s="40" t="s">
        <v>10</v>
      </c>
      <c r="F3473" s="40">
        <v>0.8</v>
      </c>
      <c r="G3473" s="40">
        <v>11</v>
      </c>
      <c r="H3473" s="40">
        <v>118</v>
      </c>
      <c r="I3473" s="40">
        <v>6.01</v>
      </c>
      <c r="L3473" s="40" t="str">
        <f>IF(LEFT(C3473,1)="[",MID(C3473,2,SEARCH("]",C3473)-2),IF(LEFT(C3473,1)="""",MID(C3473,2,SEARCH("""",C3473,2)-2),C3473))</f>
        <v>Onix chevrolet gps</v>
      </c>
      <c r="M3473">
        <f>WEEKNUM(A3473,2)</f>
        <v>36</v>
      </c>
    </row>
    <row r="3474" spans="1:13" x14ac:dyDescent="0.25">
      <c r="A3474" s="1">
        <v>41534</v>
      </c>
      <c r="B3474" s="40" t="s">
        <v>9</v>
      </c>
      <c r="C3474" s="40" t="s">
        <v>321</v>
      </c>
      <c r="D3474" s="40" t="s">
        <v>322</v>
      </c>
      <c r="E3474" s="40" t="s">
        <v>10</v>
      </c>
      <c r="F3474" s="40">
        <v>0.8</v>
      </c>
      <c r="G3474" s="40">
        <v>9</v>
      </c>
      <c r="H3474" s="40">
        <v>85</v>
      </c>
      <c r="I3474" s="40">
        <v>2.31</v>
      </c>
      <c r="L3474" s="40" t="str">
        <f>IF(LEFT(C3474,1)="[",MID(C3474,2,SEARCH("]",C3474)-2),IF(LEFT(C3474,1)="""",MID(C3474,2,SEARCH("""",C3474,2)-2),C3474))</f>
        <v>Onix chevrolet gps</v>
      </c>
      <c r="M3474">
        <f>WEEKNUM(A3474,2)</f>
        <v>38</v>
      </c>
    </row>
    <row r="3475" spans="1:13" x14ac:dyDescent="0.25">
      <c r="A3475" s="1">
        <v>41545</v>
      </c>
      <c r="B3475" s="40" t="s">
        <v>9</v>
      </c>
      <c r="C3475" s="40" t="s">
        <v>321</v>
      </c>
      <c r="D3475" s="40" t="s">
        <v>322</v>
      </c>
      <c r="E3475" s="40" t="s">
        <v>10</v>
      </c>
      <c r="F3475" s="40">
        <v>0.8</v>
      </c>
      <c r="G3475" s="40">
        <v>5</v>
      </c>
      <c r="H3475" s="40">
        <v>78</v>
      </c>
      <c r="I3475" s="40">
        <v>2.46</v>
      </c>
      <c r="L3475" s="40" t="str">
        <f>IF(LEFT(C3475,1)="[",MID(C3475,2,SEARCH("]",C3475)-2),IF(LEFT(C3475,1)="""",MID(C3475,2,SEARCH("""",C3475,2)-2),C3475))</f>
        <v>Onix chevrolet gps</v>
      </c>
      <c r="M3475">
        <f>WEEKNUM(A3475,2)</f>
        <v>39</v>
      </c>
    </row>
    <row r="3476" spans="1:13" x14ac:dyDescent="0.25">
      <c r="A3476" s="1">
        <v>41538</v>
      </c>
      <c r="B3476" s="40" t="s">
        <v>9</v>
      </c>
      <c r="C3476" s="40" t="s">
        <v>321</v>
      </c>
      <c r="D3476" s="40" t="s">
        <v>322</v>
      </c>
      <c r="E3476" s="40" t="s">
        <v>10</v>
      </c>
      <c r="F3476" s="40">
        <v>0.8</v>
      </c>
      <c r="G3476" s="40">
        <v>12</v>
      </c>
      <c r="H3476" s="40">
        <v>82</v>
      </c>
      <c r="I3476" s="40">
        <v>5.0999999999999996</v>
      </c>
      <c r="L3476" s="40" t="str">
        <f>IF(LEFT(C3476,1)="[",MID(C3476,2,SEARCH("]",C3476)-2),IF(LEFT(C3476,1)="""",MID(C3476,2,SEARCH("""",C3476,2)-2),C3476))</f>
        <v>Onix chevrolet gps</v>
      </c>
      <c r="M3476">
        <f>WEEKNUM(A3476,2)</f>
        <v>38</v>
      </c>
    </row>
    <row r="3477" spans="1:13" x14ac:dyDescent="0.25">
      <c r="A3477" s="1">
        <v>41530</v>
      </c>
      <c r="B3477" s="40" t="s">
        <v>9</v>
      </c>
      <c r="C3477" s="40" t="s">
        <v>321</v>
      </c>
      <c r="D3477" s="40" t="s">
        <v>322</v>
      </c>
      <c r="E3477" s="40" t="s">
        <v>10</v>
      </c>
      <c r="F3477" s="40">
        <v>0.8</v>
      </c>
      <c r="G3477" s="40">
        <v>6</v>
      </c>
      <c r="H3477" s="40">
        <v>164</v>
      </c>
      <c r="I3477" s="40">
        <v>1.96</v>
      </c>
      <c r="L3477" s="40" t="str">
        <f>IF(LEFT(C3477,1)="[",MID(C3477,2,SEARCH("]",C3477)-2),IF(LEFT(C3477,1)="""",MID(C3477,2,SEARCH("""",C3477,2)-2),C3477))</f>
        <v>Onix chevrolet gps</v>
      </c>
      <c r="M3477">
        <f>WEEKNUM(A3477,2)</f>
        <v>37</v>
      </c>
    </row>
    <row r="3478" spans="1:13" x14ac:dyDescent="0.25">
      <c r="A3478" s="1">
        <v>41524</v>
      </c>
      <c r="B3478" s="40" t="s">
        <v>9</v>
      </c>
      <c r="C3478" s="40" t="s">
        <v>321</v>
      </c>
      <c r="D3478" s="40" t="s">
        <v>322</v>
      </c>
      <c r="E3478" s="40" t="s">
        <v>10</v>
      </c>
      <c r="F3478" s="40">
        <v>0.8</v>
      </c>
      <c r="G3478" s="40">
        <v>14</v>
      </c>
      <c r="H3478" s="40">
        <v>135</v>
      </c>
      <c r="I3478" s="40">
        <v>6.95</v>
      </c>
      <c r="L3478" s="40" t="str">
        <f>IF(LEFT(C3478,1)="[",MID(C3478,2,SEARCH("]",C3478)-2),IF(LEFT(C3478,1)="""",MID(C3478,2,SEARCH("""",C3478,2)-2),C3478))</f>
        <v>Onix chevrolet gps</v>
      </c>
      <c r="M3478">
        <f>WEEKNUM(A3478,2)</f>
        <v>36</v>
      </c>
    </row>
    <row r="3479" spans="1:13" x14ac:dyDescent="0.25">
      <c r="A3479" s="1">
        <v>41541</v>
      </c>
      <c r="B3479" s="40" t="s">
        <v>9</v>
      </c>
      <c r="C3479" s="40" t="s">
        <v>321</v>
      </c>
      <c r="D3479" s="40" t="s">
        <v>322</v>
      </c>
      <c r="E3479" s="40" t="s">
        <v>10</v>
      </c>
      <c r="F3479" s="40">
        <v>0.8</v>
      </c>
      <c r="G3479" s="40">
        <v>16</v>
      </c>
      <c r="H3479" s="40">
        <v>124</v>
      </c>
      <c r="I3479" s="40">
        <v>4.13</v>
      </c>
      <c r="L3479" s="40" t="str">
        <f>IF(LEFT(C3479,1)="[",MID(C3479,2,SEARCH("]",C3479)-2),IF(LEFT(C3479,1)="""",MID(C3479,2,SEARCH("""",C3479,2)-2),C3479))</f>
        <v>Onix chevrolet gps</v>
      </c>
      <c r="M3479">
        <f>WEEKNUM(A3479,2)</f>
        <v>39</v>
      </c>
    </row>
    <row r="3480" spans="1:13" x14ac:dyDescent="0.25">
      <c r="A3480" s="1">
        <v>41530</v>
      </c>
      <c r="B3480" s="40" t="s">
        <v>9</v>
      </c>
      <c r="C3480" s="40" t="s">
        <v>135</v>
      </c>
      <c r="D3480" s="40" t="s">
        <v>110</v>
      </c>
      <c r="E3480" s="40" t="s">
        <v>10</v>
      </c>
      <c r="F3480" s="40">
        <v>0.8</v>
      </c>
      <c r="G3480" s="40">
        <v>1</v>
      </c>
      <c r="H3480" s="40">
        <v>3</v>
      </c>
      <c r="I3480" s="40">
        <v>0.39</v>
      </c>
      <c r="L3480" s="40" t="str">
        <f>IF(LEFT(C3480,1)="[",MID(C3480,2,SEARCH("]",C3480)-2),IF(LEFT(C3480,1)="""",MID(C3480,2,SEARCH("""",C3480,2)-2),C3480))</f>
        <v>Onix chevrolet my link</v>
      </c>
      <c r="M3480">
        <f>WEEKNUM(A3480,2)</f>
        <v>37</v>
      </c>
    </row>
    <row r="3481" spans="1:13" x14ac:dyDescent="0.25">
      <c r="A3481" s="1">
        <v>41527</v>
      </c>
      <c r="B3481" s="40" t="s">
        <v>9</v>
      </c>
      <c r="C3481" s="40" t="s">
        <v>135</v>
      </c>
      <c r="D3481" s="40" t="s">
        <v>110</v>
      </c>
      <c r="E3481" s="40" t="s">
        <v>10</v>
      </c>
      <c r="F3481" s="40">
        <v>0.8</v>
      </c>
      <c r="G3481" s="40">
        <v>0</v>
      </c>
      <c r="H3481" s="40">
        <v>3</v>
      </c>
      <c r="I3481" s="40">
        <v>0</v>
      </c>
      <c r="L3481" s="40" t="str">
        <f>IF(LEFT(C3481,1)="[",MID(C3481,2,SEARCH("]",C3481)-2),IF(LEFT(C3481,1)="""",MID(C3481,2,SEARCH("""",C3481,2)-2),C3481))</f>
        <v>Onix chevrolet my link</v>
      </c>
      <c r="M3481">
        <f>WEEKNUM(A3481,2)</f>
        <v>37</v>
      </c>
    </row>
    <row r="3482" spans="1:13" x14ac:dyDescent="0.25">
      <c r="A3482" s="1">
        <v>41525</v>
      </c>
      <c r="B3482" s="40" t="s">
        <v>9</v>
      </c>
      <c r="C3482" s="40" t="s">
        <v>135</v>
      </c>
      <c r="D3482" s="40" t="s">
        <v>110</v>
      </c>
      <c r="E3482" s="40" t="s">
        <v>10</v>
      </c>
      <c r="F3482" s="40">
        <v>0.8</v>
      </c>
      <c r="G3482" s="40">
        <v>0</v>
      </c>
      <c r="H3482" s="40">
        <v>1</v>
      </c>
      <c r="I3482" s="40">
        <v>0</v>
      </c>
      <c r="L3482" s="40" t="str">
        <f>IF(LEFT(C3482,1)="[",MID(C3482,2,SEARCH("]",C3482)-2),IF(LEFT(C3482,1)="""",MID(C3482,2,SEARCH("""",C3482,2)-2),C3482))</f>
        <v>Onix chevrolet my link</v>
      </c>
      <c r="M3482">
        <f>WEEKNUM(A3482,2)</f>
        <v>36</v>
      </c>
    </row>
    <row r="3483" spans="1:13" x14ac:dyDescent="0.25">
      <c r="A3483" s="1">
        <v>41533</v>
      </c>
      <c r="B3483" s="40" t="s">
        <v>9</v>
      </c>
      <c r="C3483" s="40" t="s">
        <v>135</v>
      </c>
      <c r="D3483" s="40" t="s">
        <v>110</v>
      </c>
      <c r="E3483" s="40" t="s">
        <v>10</v>
      </c>
      <c r="F3483" s="40">
        <v>0.8</v>
      </c>
      <c r="G3483" s="40">
        <v>1</v>
      </c>
      <c r="H3483" s="40">
        <v>3</v>
      </c>
      <c r="I3483" s="40">
        <v>0.52</v>
      </c>
      <c r="L3483" s="40" t="str">
        <f>IF(LEFT(C3483,1)="[",MID(C3483,2,SEARCH("]",C3483)-2),IF(LEFT(C3483,1)="""",MID(C3483,2,SEARCH("""",C3483,2)-2),C3483))</f>
        <v>Onix chevrolet my link</v>
      </c>
      <c r="M3483">
        <f>WEEKNUM(A3483,2)</f>
        <v>38</v>
      </c>
    </row>
    <row r="3484" spans="1:13" x14ac:dyDescent="0.25">
      <c r="A3484" s="1">
        <v>41536</v>
      </c>
      <c r="B3484" s="40" t="s">
        <v>9</v>
      </c>
      <c r="C3484" s="40" t="s">
        <v>135</v>
      </c>
      <c r="D3484" s="40" t="s">
        <v>110</v>
      </c>
      <c r="E3484" s="40" t="s">
        <v>10</v>
      </c>
      <c r="F3484" s="40">
        <v>0.8</v>
      </c>
      <c r="G3484" s="40">
        <v>0</v>
      </c>
      <c r="H3484" s="40">
        <v>2</v>
      </c>
      <c r="I3484" s="40">
        <v>0</v>
      </c>
      <c r="L3484" s="40" t="str">
        <f>IF(LEFT(C3484,1)="[",MID(C3484,2,SEARCH("]",C3484)-2),IF(LEFT(C3484,1)="""",MID(C3484,2,SEARCH("""",C3484,2)-2),C3484))</f>
        <v>Onix chevrolet my link</v>
      </c>
      <c r="M3484">
        <f>WEEKNUM(A3484,2)</f>
        <v>38</v>
      </c>
    </row>
    <row r="3485" spans="1:13" x14ac:dyDescent="0.25">
      <c r="A3485" s="1">
        <v>41539</v>
      </c>
      <c r="B3485" s="40" t="s">
        <v>9</v>
      </c>
      <c r="C3485" s="40" t="s">
        <v>135</v>
      </c>
      <c r="D3485" s="40" t="s">
        <v>110</v>
      </c>
      <c r="E3485" s="40" t="s">
        <v>10</v>
      </c>
      <c r="F3485" s="40">
        <v>0.8</v>
      </c>
      <c r="G3485" s="40">
        <v>0</v>
      </c>
      <c r="H3485" s="40">
        <v>3</v>
      </c>
      <c r="I3485" s="40">
        <v>0</v>
      </c>
      <c r="L3485" s="40" t="str">
        <f>IF(LEFT(C3485,1)="[",MID(C3485,2,SEARCH("]",C3485)-2),IF(LEFT(C3485,1)="""",MID(C3485,2,SEARCH("""",C3485,2)-2),C3485))</f>
        <v>Onix chevrolet my link</v>
      </c>
      <c r="M3485">
        <f>WEEKNUM(A3485,2)</f>
        <v>38</v>
      </c>
    </row>
    <row r="3486" spans="1:13" x14ac:dyDescent="0.25">
      <c r="A3486" s="1">
        <v>41532</v>
      </c>
      <c r="B3486" s="40" t="s">
        <v>9</v>
      </c>
      <c r="C3486" s="40" t="s">
        <v>135</v>
      </c>
      <c r="D3486" s="40" t="s">
        <v>110</v>
      </c>
      <c r="E3486" s="40" t="s">
        <v>10</v>
      </c>
      <c r="F3486" s="40">
        <v>0.8</v>
      </c>
      <c r="G3486" s="40">
        <v>0</v>
      </c>
      <c r="H3486" s="40">
        <v>1</v>
      </c>
      <c r="I3486" s="40">
        <v>0</v>
      </c>
      <c r="L3486" s="40" t="str">
        <f>IF(LEFT(C3486,1)="[",MID(C3486,2,SEARCH("]",C3486)-2),IF(LEFT(C3486,1)="""",MID(C3486,2,SEARCH("""",C3486,2)-2),C3486))</f>
        <v>Onix chevrolet my link</v>
      </c>
      <c r="M3486">
        <f>WEEKNUM(A3486,2)</f>
        <v>37</v>
      </c>
    </row>
    <row r="3487" spans="1:13" x14ac:dyDescent="0.25">
      <c r="A3487" s="1">
        <v>41535</v>
      </c>
      <c r="B3487" s="40" t="s">
        <v>9</v>
      </c>
      <c r="C3487" s="40" t="s">
        <v>135</v>
      </c>
      <c r="D3487" s="40" t="s">
        <v>110</v>
      </c>
      <c r="E3487" s="40" t="s">
        <v>10</v>
      </c>
      <c r="F3487" s="40">
        <v>0.8</v>
      </c>
      <c r="G3487" s="40">
        <v>0</v>
      </c>
      <c r="H3487" s="40">
        <v>2</v>
      </c>
      <c r="I3487" s="40">
        <v>0</v>
      </c>
      <c r="L3487" s="40" t="str">
        <f>IF(LEFT(C3487,1)="[",MID(C3487,2,SEARCH("]",C3487)-2),IF(LEFT(C3487,1)="""",MID(C3487,2,SEARCH("""",C3487,2)-2),C3487))</f>
        <v>Onix chevrolet my link</v>
      </c>
      <c r="M3487">
        <f>WEEKNUM(A3487,2)</f>
        <v>38</v>
      </c>
    </row>
    <row r="3488" spans="1:13" x14ac:dyDescent="0.25">
      <c r="A3488" s="1">
        <v>41537</v>
      </c>
      <c r="B3488" s="40" t="s">
        <v>9</v>
      </c>
      <c r="C3488" s="40" t="s">
        <v>135</v>
      </c>
      <c r="D3488" s="40" t="s">
        <v>110</v>
      </c>
      <c r="E3488" s="40" t="s">
        <v>10</v>
      </c>
      <c r="F3488" s="40">
        <v>0.8</v>
      </c>
      <c r="G3488" s="40">
        <v>0</v>
      </c>
      <c r="H3488" s="40">
        <v>4</v>
      </c>
      <c r="I3488" s="40">
        <v>0</v>
      </c>
      <c r="L3488" s="40" t="str">
        <f>IF(LEFT(C3488,1)="[",MID(C3488,2,SEARCH("]",C3488)-2),IF(LEFT(C3488,1)="""",MID(C3488,2,SEARCH("""",C3488,2)-2),C3488))</f>
        <v>Onix chevrolet my link</v>
      </c>
      <c r="M3488">
        <f>WEEKNUM(A3488,2)</f>
        <v>38</v>
      </c>
    </row>
    <row r="3489" spans="1:13" x14ac:dyDescent="0.25">
      <c r="A3489" s="1">
        <v>41546</v>
      </c>
      <c r="B3489" s="40" t="s">
        <v>9</v>
      </c>
      <c r="C3489" s="40" t="s">
        <v>135</v>
      </c>
      <c r="D3489" s="40" t="s">
        <v>110</v>
      </c>
      <c r="E3489" s="40" t="s">
        <v>10</v>
      </c>
      <c r="F3489" s="40">
        <v>0.8</v>
      </c>
      <c r="G3489" s="40">
        <v>0</v>
      </c>
      <c r="H3489" s="40">
        <v>2</v>
      </c>
      <c r="I3489" s="40">
        <v>0</v>
      </c>
      <c r="L3489" s="40" t="str">
        <f>IF(LEFT(C3489,1)="[",MID(C3489,2,SEARCH("]",C3489)-2),IF(LEFT(C3489,1)="""",MID(C3489,2,SEARCH("""",C3489,2)-2),C3489))</f>
        <v>Onix chevrolet my link</v>
      </c>
      <c r="M3489">
        <f>WEEKNUM(A3489,2)</f>
        <v>39</v>
      </c>
    </row>
    <row r="3490" spans="1:13" x14ac:dyDescent="0.25">
      <c r="A3490" s="1">
        <v>41529</v>
      </c>
      <c r="B3490" s="40" t="s">
        <v>9</v>
      </c>
      <c r="C3490" s="40" t="s">
        <v>135</v>
      </c>
      <c r="D3490" s="40" t="s">
        <v>110</v>
      </c>
      <c r="E3490" s="40" t="s">
        <v>10</v>
      </c>
      <c r="F3490" s="40">
        <v>0.8</v>
      </c>
      <c r="G3490" s="40">
        <v>0</v>
      </c>
      <c r="H3490" s="40">
        <v>2</v>
      </c>
      <c r="I3490" s="40">
        <v>0</v>
      </c>
      <c r="L3490" s="40" t="str">
        <f>IF(LEFT(C3490,1)="[",MID(C3490,2,SEARCH("]",C3490)-2),IF(LEFT(C3490,1)="""",MID(C3490,2,SEARCH("""",C3490,2)-2),C3490))</f>
        <v>Onix chevrolet my link</v>
      </c>
      <c r="M3490">
        <f>WEEKNUM(A3490,2)</f>
        <v>37</v>
      </c>
    </row>
    <row r="3491" spans="1:13" x14ac:dyDescent="0.25">
      <c r="A3491" s="1">
        <v>41538</v>
      </c>
      <c r="B3491" s="40" t="s">
        <v>9</v>
      </c>
      <c r="C3491" s="40" t="s">
        <v>135</v>
      </c>
      <c r="D3491" s="40" t="s">
        <v>110</v>
      </c>
      <c r="E3491" s="40" t="s">
        <v>10</v>
      </c>
      <c r="F3491" s="40">
        <v>0.8</v>
      </c>
      <c r="G3491" s="40">
        <v>0</v>
      </c>
      <c r="H3491" s="40">
        <v>3</v>
      </c>
      <c r="I3491" s="40">
        <v>0</v>
      </c>
      <c r="L3491" s="40" t="str">
        <f>IF(LEFT(C3491,1)="[",MID(C3491,2,SEARCH("]",C3491)-2),IF(LEFT(C3491,1)="""",MID(C3491,2,SEARCH("""",C3491,2)-2),C3491))</f>
        <v>Onix chevrolet my link</v>
      </c>
      <c r="M3491">
        <f>WEEKNUM(A3491,2)</f>
        <v>38</v>
      </c>
    </row>
    <row r="3492" spans="1:13" x14ac:dyDescent="0.25">
      <c r="A3492" s="1">
        <v>41526</v>
      </c>
      <c r="B3492" s="40" t="s">
        <v>9</v>
      </c>
      <c r="C3492" s="40" t="s">
        <v>135</v>
      </c>
      <c r="D3492" s="40" t="s">
        <v>110</v>
      </c>
      <c r="E3492" s="40" t="s">
        <v>10</v>
      </c>
      <c r="F3492" s="40">
        <v>0.8</v>
      </c>
      <c r="G3492" s="40">
        <v>0</v>
      </c>
      <c r="H3492" s="40">
        <v>2</v>
      </c>
      <c r="I3492" s="40">
        <v>0</v>
      </c>
      <c r="L3492" s="40" t="str">
        <f>IF(LEFT(C3492,1)="[",MID(C3492,2,SEARCH("]",C3492)-2),IF(LEFT(C3492,1)="""",MID(C3492,2,SEARCH("""",C3492,2)-2),C3492))</f>
        <v>Onix chevrolet my link</v>
      </c>
      <c r="M3492">
        <f>WEEKNUM(A3492,2)</f>
        <v>37</v>
      </c>
    </row>
    <row r="3493" spans="1:13" x14ac:dyDescent="0.25">
      <c r="A3493" s="1">
        <v>41543</v>
      </c>
      <c r="B3493" s="40" t="s">
        <v>9</v>
      </c>
      <c r="C3493" s="40" t="s">
        <v>135</v>
      </c>
      <c r="D3493" s="40" t="s">
        <v>110</v>
      </c>
      <c r="E3493" s="40" t="s">
        <v>10</v>
      </c>
      <c r="F3493" s="40">
        <v>0.8</v>
      </c>
      <c r="G3493" s="40">
        <v>0</v>
      </c>
      <c r="H3493" s="40">
        <v>2</v>
      </c>
      <c r="I3493" s="40">
        <v>0</v>
      </c>
      <c r="L3493" s="40" t="str">
        <f>IF(LEFT(C3493,1)="[",MID(C3493,2,SEARCH("]",C3493)-2),IF(LEFT(C3493,1)="""",MID(C3493,2,SEARCH("""",C3493,2)-2),C3493))</f>
        <v>Onix chevrolet my link</v>
      </c>
      <c r="M3493">
        <f>WEEKNUM(A3493,2)</f>
        <v>39</v>
      </c>
    </row>
    <row r="3494" spans="1:13" x14ac:dyDescent="0.25">
      <c r="A3494" s="1">
        <v>41523</v>
      </c>
      <c r="B3494" s="40" t="s">
        <v>9</v>
      </c>
      <c r="C3494" s="40" t="s">
        <v>135</v>
      </c>
      <c r="D3494" s="40" t="s">
        <v>110</v>
      </c>
      <c r="E3494" s="40" t="s">
        <v>10</v>
      </c>
      <c r="F3494" s="40">
        <v>0.8</v>
      </c>
      <c r="G3494" s="40">
        <v>0</v>
      </c>
      <c r="H3494" s="40">
        <v>3</v>
      </c>
      <c r="I3494" s="40">
        <v>0</v>
      </c>
      <c r="L3494" s="40" t="str">
        <f>IF(LEFT(C3494,1)="[",MID(C3494,2,SEARCH("]",C3494)-2),IF(LEFT(C3494,1)="""",MID(C3494,2,SEARCH("""",C3494,2)-2),C3494))</f>
        <v>Onix chevrolet my link</v>
      </c>
      <c r="M3494">
        <f>WEEKNUM(A3494,2)</f>
        <v>36</v>
      </c>
    </row>
    <row r="3495" spans="1:13" x14ac:dyDescent="0.25">
      <c r="A3495" s="1">
        <v>41528</v>
      </c>
      <c r="B3495" s="40" t="s">
        <v>9</v>
      </c>
      <c r="C3495" s="40" t="s">
        <v>135</v>
      </c>
      <c r="D3495" s="40" t="s">
        <v>110</v>
      </c>
      <c r="E3495" s="40" t="s">
        <v>10</v>
      </c>
      <c r="F3495" s="40">
        <v>0.8</v>
      </c>
      <c r="G3495" s="40">
        <v>0</v>
      </c>
      <c r="H3495" s="40">
        <v>2</v>
      </c>
      <c r="I3495" s="40">
        <v>0</v>
      </c>
      <c r="L3495" s="40" t="str">
        <f>IF(LEFT(C3495,1)="[",MID(C3495,2,SEARCH("]",C3495)-2),IF(LEFT(C3495,1)="""",MID(C3495,2,SEARCH("""",C3495,2)-2),C3495))</f>
        <v>Onix chevrolet my link</v>
      </c>
      <c r="M3495">
        <f>WEEKNUM(A3495,2)</f>
        <v>37</v>
      </c>
    </row>
    <row r="3496" spans="1:13" x14ac:dyDescent="0.25">
      <c r="A3496" s="1">
        <v>41541</v>
      </c>
      <c r="B3496" s="40" t="s">
        <v>9</v>
      </c>
      <c r="C3496" s="40" t="s">
        <v>135</v>
      </c>
      <c r="D3496" s="40" t="s">
        <v>110</v>
      </c>
      <c r="E3496" s="40" t="s">
        <v>10</v>
      </c>
      <c r="F3496" s="40">
        <v>0.8</v>
      </c>
      <c r="G3496" s="40">
        <v>1</v>
      </c>
      <c r="H3496" s="40">
        <v>1</v>
      </c>
      <c r="I3496" s="40">
        <v>0.66</v>
      </c>
      <c r="L3496" s="40" t="str">
        <f>IF(LEFT(C3496,1)="[",MID(C3496,2,SEARCH("]",C3496)-2),IF(LEFT(C3496,1)="""",MID(C3496,2,SEARCH("""",C3496,2)-2),C3496))</f>
        <v>Onix chevrolet my link</v>
      </c>
      <c r="M3496">
        <f>WEEKNUM(A3496,2)</f>
        <v>39</v>
      </c>
    </row>
    <row r="3497" spans="1:13" x14ac:dyDescent="0.25">
      <c r="A3497" s="1">
        <v>41540</v>
      </c>
      <c r="B3497" s="40" t="s">
        <v>9</v>
      </c>
      <c r="C3497" s="40" t="s">
        <v>135</v>
      </c>
      <c r="D3497" s="40" t="s">
        <v>110</v>
      </c>
      <c r="E3497" s="40" t="s">
        <v>10</v>
      </c>
      <c r="F3497" s="40">
        <v>0.8</v>
      </c>
      <c r="G3497" s="40">
        <v>1</v>
      </c>
      <c r="H3497" s="40">
        <v>5</v>
      </c>
      <c r="I3497" s="40">
        <v>0.74</v>
      </c>
      <c r="L3497" s="40" t="str">
        <f>IF(LEFT(C3497,1)="[",MID(C3497,2,SEARCH("]",C3497)-2),IF(LEFT(C3497,1)="""",MID(C3497,2,SEARCH("""",C3497,2)-2),C3497))</f>
        <v>Onix chevrolet my link</v>
      </c>
      <c r="M3497">
        <f>WEEKNUM(A3497,2)</f>
        <v>39</v>
      </c>
    </row>
    <row r="3498" spans="1:13" x14ac:dyDescent="0.25">
      <c r="A3498" s="1">
        <v>41545</v>
      </c>
      <c r="B3498" s="40" t="s">
        <v>9</v>
      </c>
      <c r="C3498" s="40" t="s">
        <v>135</v>
      </c>
      <c r="D3498" s="40" t="s">
        <v>110</v>
      </c>
      <c r="E3498" s="40" t="s">
        <v>10</v>
      </c>
      <c r="F3498" s="40">
        <v>0.8</v>
      </c>
      <c r="G3498" s="40">
        <v>0</v>
      </c>
      <c r="H3498" s="40">
        <v>1</v>
      </c>
      <c r="I3498" s="40">
        <v>0</v>
      </c>
      <c r="L3498" s="40" t="str">
        <f>IF(LEFT(C3498,1)="[",MID(C3498,2,SEARCH("]",C3498)-2),IF(LEFT(C3498,1)="""",MID(C3498,2,SEARCH("""",C3498,2)-2),C3498))</f>
        <v>Onix chevrolet my link</v>
      </c>
      <c r="M3498">
        <f>WEEKNUM(A3498,2)</f>
        <v>39</v>
      </c>
    </row>
    <row r="3499" spans="1:13" x14ac:dyDescent="0.25">
      <c r="A3499" s="1">
        <v>41544</v>
      </c>
      <c r="B3499" s="40" t="s">
        <v>9</v>
      </c>
      <c r="C3499" s="40" t="s">
        <v>135</v>
      </c>
      <c r="D3499" s="40" t="s">
        <v>110</v>
      </c>
      <c r="E3499" s="40" t="s">
        <v>10</v>
      </c>
      <c r="F3499" s="40">
        <v>0.8</v>
      </c>
      <c r="G3499" s="40">
        <v>1</v>
      </c>
      <c r="H3499" s="40">
        <v>3</v>
      </c>
      <c r="I3499" s="40">
        <v>0.22</v>
      </c>
      <c r="L3499" s="40" t="str">
        <f>IF(LEFT(C3499,1)="[",MID(C3499,2,SEARCH("]",C3499)-2),IF(LEFT(C3499,1)="""",MID(C3499,2,SEARCH("""",C3499,2)-2),C3499))</f>
        <v>Onix chevrolet my link</v>
      </c>
      <c r="M3499">
        <f>WEEKNUM(A3499,2)</f>
        <v>39</v>
      </c>
    </row>
    <row r="3500" spans="1:13" x14ac:dyDescent="0.25">
      <c r="A3500" s="1">
        <v>41524</v>
      </c>
      <c r="B3500" s="40" t="s">
        <v>9</v>
      </c>
      <c r="C3500" s="40" t="s">
        <v>135</v>
      </c>
      <c r="D3500" s="40" t="s">
        <v>110</v>
      </c>
      <c r="E3500" s="40" t="s">
        <v>10</v>
      </c>
      <c r="F3500" s="40">
        <v>0.8</v>
      </c>
      <c r="G3500" s="40">
        <v>0</v>
      </c>
      <c r="H3500" s="40">
        <v>1</v>
      </c>
      <c r="I3500" s="40">
        <v>0</v>
      </c>
      <c r="L3500" s="40" t="str">
        <f>IF(LEFT(C3500,1)="[",MID(C3500,2,SEARCH("]",C3500)-2),IF(LEFT(C3500,1)="""",MID(C3500,2,SEARCH("""",C3500,2)-2),C3500))</f>
        <v>Onix chevrolet my link</v>
      </c>
      <c r="M3500">
        <f>WEEKNUM(A3500,2)</f>
        <v>36</v>
      </c>
    </row>
    <row r="3501" spans="1:13" x14ac:dyDescent="0.25">
      <c r="A3501" s="1">
        <v>41531</v>
      </c>
      <c r="B3501" s="40" t="s">
        <v>9</v>
      </c>
      <c r="C3501" s="40" t="s">
        <v>135</v>
      </c>
      <c r="D3501" s="40" t="s">
        <v>110</v>
      </c>
      <c r="E3501" s="40" t="s">
        <v>10</v>
      </c>
      <c r="F3501" s="40">
        <v>0.8</v>
      </c>
      <c r="G3501" s="40">
        <v>0</v>
      </c>
      <c r="H3501" s="40">
        <v>2</v>
      </c>
      <c r="I3501" s="40">
        <v>0</v>
      </c>
      <c r="L3501" s="40" t="str">
        <f>IF(LEFT(C3501,1)="[",MID(C3501,2,SEARCH("]",C3501)-2),IF(LEFT(C3501,1)="""",MID(C3501,2,SEARCH("""",C3501,2)-2),C3501))</f>
        <v>Onix chevrolet my link</v>
      </c>
      <c r="M3501">
        <f>WEEKNUM(A3501,2)</f>
        <v>37</v>
      </c>
    </row>
    <row r="3502" spans="1:13" x14ac:dyDescent="0.25">
      <c r="A3502" s="1">
        <v>41539</v>
      </c>
      <c r="B3502" s="40" t="s">
        <v>9</v>
      </c>
      <c r="C3502" s="40" t="s">
        <v>298</v>
      </c>
      <c r="D3502" s="40" t="s">
        <v>110</v>
      </c>
      <c r="E3502" s="40" t="s">
        <v>10</v>
      </c>
      <c r="F3502" s="40">
        <v>0.8</v>
      </c>
      <c r="G3502" s="40">
        <v>1</v>
      </c>
      <c r="H3502" s="40">
        <v>6</v>
      </c>
      <c r="I3502" s="40">
        <v>0.63</v>
      </c>
      <c r="L3502" s="40" t="str">
        <f>IF(LEFT(C3502,1)="[",MID(C3502,2,SEARCH("]",C3502)-2),IF(LEFT(C3502,1)="""",MID(C3502,2,SEARCH("""",C3502,2)-2),C3502))</f>
        <v>Onix chevrolet mylink</v>
      </c>
      <c r="M3502">
        <f>WEEKNUM(A3502,2)</f>
        <v>38</v>
      </c>
    </row>
    <row r="3503" spans="1:13" x14ac:dyDescent="0.25">
      <c r="A3503" s="1">
        <v>41546</v>
      </c>
      <c r="B3503" s="40" t="s">
        <v>9</v>
      </c>
      <c r="C3503" s="40" t="s">
        <v>298</v>
      </c>
      <c r="D3503" s="40" t="s">
        <v>110</v>
      </c>
      <c r="E3503" s="40" t="s">
        <v>10</v>
      </c>
      <c r="F3503" s="40">
        <v>0.8</v>
      </c>
      <c r="G3503" s="40">
        <v>0</v>
      </c>
      <c r="H3503" s="40">
        <v>3</v>
      </c>
      <c r="I3503" s="40">
        <v>0</v>
      </c>
      <c r="L3503" s="40" t="str">
        <f>IF(LEFT(C3503,1)="[",MID(C3503,2,SEARCH("]",C3503)-2),IF(LEFT(C3503,1)="""",MID(C3503,2,SEARCH("""",C3503,2)-2),C3503))</f>
        <v>Onix chevrolet mylink</v>
      </c>
      <c r="M3503">
        <f>WEEKNUM(A3503,2)</f>
        <v>39</v>
      </c>
    </row>
    <row r="3504" spans="1:13" x14ac:dyDescent="0.25">
      <c r="A3504" s="1">
        <v>41541</v>
      </c>
      <c r="B3504" s="40" t="s">
        <v>9</v>
      </c>
      <c r="C3504" s="40" t="s">
        <v>298</v>
      </c>
      <c r="D3504" s="40" t="s">
        <v>110</v>
      </c>
      <c r="E3504" s="40" t="s">
        <v>10</v>
      </c>
      <c r="F3504" s="40">
        <v>0.8</v>
      </c>
      <c r="G3504" s="40">
        <v>0</v>
      </c>
      <c r="H3504" s="40">
        <v>4</v>
      </c>
      <c r="I3504" s="40">
        <v>0</v>
      </c>
      <c r="L3504" s="40" t="str">
        <f>IF(LEFT(C3504,1)="[",MID(C3504,2,SEARCH("]",C3504)-2),IF(LEFT(C3504,1)="""",MID(C3504,2,SEARCH("""",C3504,2)-2),C3504))</f>
        <v>Onix chevrolet mylink</v>
      </c>
      <c r="M3504">
        <f>WEEKNUM(A3504,2)</f>
        <v>39</v>
      </c>
    </row>
    <row r="3505" spans="1:13" x14ac:dyDescent="0.25">
      <c r="A3505" s="1">
        <v>41523</v>
      </c>
      <c r="B3505" s="40" t="s">
        <v>9</v>
      </c>
      <c r="C3505" s="40" t="s">
        <v>298</v>
      </c>
      <c r="D3505" s="40" t="s">
        <v>110</v>
      </c>
      <c r="E3505" s="40" t="s">
        <v>10</v>
      </c>
      <c r="F3505" s="40">
        <v>0.8</v>
      </c>
      <c r="G3505" s="40">
        <v>1</v>
      </c>
      <c r="H3505" s="40">
        <v>7</v>
      </c>
      <c r="I3505" s="40">
        <v>0.59</v>
      </c>
      <c r="L3505" s="40" t="str">
        <f>IF(LEFT(C3505,1)="[",MID(C3505,2,SEARCH("]",C3505)-2),IF(LEFT(C3505,1)="""",MID(C3505,2,SEARCH("""",C3505,2)-2),C3505))</f>
        <v>Onix chevrolet mylink</v>
      </c>
      <c r="M3505">
        <f>WEEKNUM(A3505,2)</f>
        <v>36</v>
      </c>
    </row>
    <row r="3506" spans="1:13" x14ac:dyDescent="0.25">
      <c r="A3506" s="1">
        <v>41544</v>
      </c>
      <c r="B3506" s="40" t="s">
        <v>9</v>
      </c>
      <c r="C3506" s="40" t="s">
        <v>298</v>
      </c>
      <c r="D3506" s="40" t="s">
        <v>110</v>
      </c>
      <c r="E3506" s="40" t="s">
        <v>10</v>
      </c>
      <c r="F3506" s="40">
        <v>0.8</v>
      </c>
      <c r="G3506" s="40">
        <v>2</v>
      </c>
      <c r="H3506" s="40">
        <v>5</v>
      </c>
      <c r="I3506" s="40">
        <v>0.32</v>
      </c>
      <c r="L3506" s="40" t="str">
        <f>IF(LEFT(C3506,1)="[",MID(C3506,2,SEARCH("]",C3506)-2),IF(LEFT(C3506,1)="""",MID(C3506,2,SEARCH("""",C3506,2)-2),C3506))</f>
        <v>Onix chevrolet mylink</v>
      </c>
      <c r="M3506">
        <f>WEEKNUM(A3506,2)</f>
        <v>39</v>
      </c>
    </row>
    <row r="3507" spans="1:13" x14ac:dyDescent="0.25">
      <c r="A3507" s="1">
        <v>41529</v>
      </c>
      <c r="B3507" s="40" t="s">
        <v>9</v>
      </c>
      <c r="C3507" s="40" t="s">
        <v>298</v>
      </c>
      <c r="D3507" s="40" t="s">
        <v>110</v>
      </c>
      <c r="E3507" s="40" t="s">
        <v>10</v>
      </c>
      <c r="F3507" s="40">
        <v>0.8</v>
      </c>
      <c r="G3507" s="40">
        <v>1</v>
      </c>
      <c r="H3507" s="40">
        <v>6</v>
      </c>
      <c r="I3507" s="40">
        <v>0.21</v>
      </c>
      <c r="L3507" s="40" t="str">
        <f>IF(LEFT(C3507,1)="[",MID(C3507,2,SEARCH("]",C3507)-2),IF(LEFT(C3507,1)="""",MID(C3507,2,SEARCH("""",C3507,2)-2),C3507))</f>
        <v>Onix chevrolet mylink</v>
      </c>
      <c r="M3507">
        <f>WEEKNUM(A3507,2)</f>
        <v>37</v>
      </c>
    </row>
    <row r="3508" spans="1:13" x14ac:dyDescent="0.25">
      <c r="A3508" s="1">
        <v>41545</v>
      </c>
      <c r="B3508" s="40" t="s">
        <v>9</v>
      </c>
      <c r="C3508" s="40" t="s">
        <v>298</v>
      </c>
      <c r="D3508" s="40" t="s">
        <v>110</v>
      </c>
      <c r="E3508" s="40" t="s">
        <v>10</v>
      </c>
      <c r="F3508" s="40">
        <v>0.8</v>
      </c>
      <c r="G3508" s="40">
        <v>0</v>
      </c>
      <c r="H3508" s="40">
        <v>3</v>
      </c>
      <c r="I3508" s="40">
        <v>0</v>
      </c>
      <c r="L3508" s="40" t="str">
        <f>IF(LEFT(C3508,1)="[",MID(C3508,2,SEARCH("]",C3508)-2),IF(LEFT(C3508,1)="""",MID(C3508,2,SEARCH("""",C3508,2)-2),C3508))</f>
        <v>Onix chevrolet mylink</v>
      </c>
      <c r="M3508">
        <f>WEEKNUM(A3508,2)</f>
        <v>39</v>
      </c>
    </row>
    <row r="3509" spans="1:13" x14ac:dyDescent="0.25">
      <c r="A3509" s="1">
        <v>41538</v>
      </c>
      <c r="B3509" s="40" t="s">
        <v>9</v>
      </c>
      <c r="C3509" s="40" t="s">
        <v>298</v>
      </c>
      <c r="D3509" s="40" t="s">
        <v>110</v>
      </c>
      <c r="E3509" s="40" t="s">
        <v>10</v>
      </c>
      <c r="F3509" s="40">
        <v>0.8</v>
      </c>
      <c r="G3509" s="40">
        <v>1</v>
      </c>
      <c r="H3509" s="40">
        <v>3</v>
      </c>
      <c r="I3509" s="40">
        <v>0.54</v>
      </c>
      <c r="L3509" s="40" t="str">
        <f>IF(LEFT(C3509,1)="[",MID(C3509,2,SEARCH("]",C3509)-2),IF(LEFT(C3509,1)="""",MID(C3509,2,SEARCH("""",C3509,2)-2),C3509))</f>
        <v>Onix chevrolet mylink</v>
      </c>
      <c r="M3509">
        <f>WEEKNUM(A3509,2)</f>
        <v>38</v>
      </c>
    </row>
    <row r="3510" spans="1:13" x14ac:dyDescent="0.25">
      <c r="A3510" s="1">
        <v>41540</v>
      </c>
      <c r="B3510" s="40" t="s">
        <v>9</v>
      </c>
      <c r="C3510" s="40" t="s">
        <v>298</v>
      </c>
      <c r="D3510" s="40" t="s">
        <v>110</v>
      </c>
      <c r="E3510" s="40" t="s">
        <v>10</v>
      </c>
      <c r="F3510" s="40">
        <v>0.8</v>
      </c>
      <c r="G3510" s="40">
        <v>1</v>
      </c>
      <c r="H3510" s="40">
        <v>4</v>
      </c>
      <c r="I3510" s="40">
        <v>0.52</v>
      </c>
      <c r="L3510" s="40" t="str">
        <f>IF(LEFT(C3510,1)="[",MID(C3510,2,SEARCH("]",C3510)-2),IF(LEFT(C3510,1)="""",MID(C3510,2,SEARCH("""",C3510,2)-2),C3510))</f>
        <v>Onix chevrolet mylink</v>
      </c>
      <c r="M3510">
        <f>WEEKNUM(A3510,2)</f>
        <v>39</v>
      </c>
    </row>
    <row r="3511" spans="1:13" x14ac:dyDescent="0.25">
      <c r="A3511" s="1">
        <v>41528</v>
      </c>
      <c r="B3511" s="40" t="s">
        <v>9</v>
      </c>
      <c r="C3511" s="40" t="s">
        <v>298</v>
      </c>
      <c r="D3511" s="40" t="s">
        <v>110</v>
      </c>
      <c r="E3511" s="40" t="s">
        <v>10</v>
      </c>
      <c r="F3511" s="40">
        <v>0.8</v>
      </c>
      <c r="G3511" s="40">
        <v>0</v>
      </c>
      <c r="H3511" s="40">
        <v>5</v>
      </c>
      <c r="I3511" s="40">
        <v>0</v>
      </c>
      <c r="L3511" s="40" t="str">
        <f>IF(LEFT(C3511,1)="[",MID(C3511,2,SEARCH("]",C3511)-2),IF(LEFT(C3511,1)="""",MID(C3511,2,SEARCH("""",C3511,2)-2),C3511))</f>
        <v>Onix chevrolet mylink</v>
      </c>
      <c r="M3511">
        <f>WEEKNUM(A3511,2)</f>
        <v>37</v>
      </c>
    </row>
    <row r="3512" spans="1:13" x14ac:dyDescent="0.25">
      <c r="A3512" s="1">
        <v>41543</v>
      </c>
      <c r="B3512" s="40" t="s">
        <v>9</v>
      </c>
      <c r="C3512" s="40" t="s">
        <v>298</v>
      </c>
      <c r="D3512" s="40" t="s">
        <v>110</v>
      </c>
      <c r="E3512" s="40" t="s">
        <v>10</v>
      </c>
      <c r="F3512" s="40">
        <v>0.8</v>
      </c>
      <c r="G3512" s="40">
        <v>1</v>
      </c>
      <c r="H3512" s="40">
        <v>6</v>
      </c>
      <c r="I3512" s="40">
        <v>0.25</v>
      </c>
      <c r="L3512" s="40" t="str">
        <f>IF(LEFT(C3512,1)="[",MID(C3512,2,SEARCH("]",C3512)-2),IF(LEFT(C3512,1)="""",MID(C3512,2,SEARCH("""",C3512,2)-2),C3512))</f>
        <v>Onix chevrolet mylink</v>
      </c>
      <c r="M3512">
        <f>WEEKNUM(A3512,2)</f>
        <v>39</v>
      </c>
    </row>
    <row r="3513" spans="1:13" x14ac:dyDescent="0.25">
      <c r="A3513" s="1">
        <v>41522</v>
      </c>
      <c r="B3513" s="40" t="s">
        <v>9</v>
      </c>
      <c r="C3513" s="40" t="s">
        <v>298</v>
      </c>
      <c r="D3513" s="40" t="s">
        <v>110</v>
      </c>
      <c r="E3513" s="40" t="s">
        <v>10</v>
      </c>
      <c r="F3513" s="40">
        <v>0.8</v>
      </c>
      <c r="G3513" s="40">
        <v>0</v>
      </c>
      <c r="H3513" s="40">
        <v>2</v>
      </c>
      <c r="I3513" s="40">
        <v>0</v>
      </c>
      <c r="L3513" s="40" t="str">
        <f>IF(LEFT(C3513,1)="[",MID(C3513,2,SEARCH("]",C3513)-2),IF(LEFT(C3513,1)="""",MID(C3513,2,SEARCH("""",C3513,2)-2),C3513))</f>
        <v>Onix chevrolet mylink</v>
      </c>
      <c r="M3513">
        <f>WEEKNUM(A3513,2)</f>
        <v>36</v>
      </c>
    </row>
    <row r="3514" spans="1:13" x14ac:dyDescent="0.25">
      <c r="A3514" s="1">
        <v>41536</v>
      </c>
      <c r="B3514" s="40" t="s">
        <v>9</v>
      </c>
      <c r="C3514" s="40" t="s">
        <v>298</v>
      </c>
      <c r="D3514" s="40" t="s">
        <v>110</v>
      </c>
      <c r="E3514" s="40" t="s">
        <v>10</v>
      </c>
      <c r="F3514" s="40">
        <v>0.8</v>
      </c>
      <c r="G3514" s="40">
        <v>0</v>
      </c>
      <c r="H3514" s="40">
        <v>3</v>
      </c>
      <c r="I3514" s="40">
        <v>0</v>
      </c>
      <c r="L3514" s="40" t="str">
        <f>IF(LEFT(C3514,1)="[",MID(C3514,2,SEARCH("]",C3514)-2),IF(LEFT(C3514,1)="""",MID(C3514,2,SEARCH("""",C3514,2)-2),C3514))</f>
        <v>Onix chevrolet mylink</v>
      </c>
      <c r="M3514">
        <f>WEEKNUM(A3514,2)</f>
        <v>38</v>
      </c>
    </row>
    <row r="3515" spans="1:13" x14ac:dyDescent="0.25">
      <c r="A3515" s="1">
        <v>41542</v>
      </c>
      <c r="B3515" s="40" t="s">
        <v>9</v>
      </c>
      <c r="C3515" s="40" t="s">
        <v>298</v>
      </c>
      <c r="D3515" s="40" t="s">
        <v>110</v>
      </c>
      <c r="E3515" s="40" t="s">
        <v>10</v>
      </c>
      <c r="F3515" s="40">
        <v>0.8</v>
      </c>
      <c r="G3515" s="40">
        <v>1</v>
      </c>
      <c r="H3515" s="40">
        <v>6</v>
      </c>
      <c r="I3515" s="40">
        <v>0.47</v>
      </c>
      <c r="L3515" s="40" t="str">
        <f>IF(LEFT(C3515,1)="[",MID(C3515,2,SEARCH("]",C3515)-2),IF(LEFT(C3515,1)="""",MID(C3515,2,SEARCH("""",C3515,2)-2),C3515))</f>
        <v>Onix chevrolet mylink</v>
      </c>
      <c r="M3515">
        <f>WEEKNUM(A3515,2)</f>
        <v>39</v>
      </c>
    </row>
    <row r="3516" spans="1:13" x14ac:dyDescent="0.25">
      <c r="A3516" s="1">
        <v>41532</v>
      </c>
      <c r="B3516" s="40" t="s">
        <v>9</v>
      </c>
      <c r="C3516" s="40" t="s">
        <v>298</v>
      </c>
      <c r="D3516" s="40" t="s">
        <v>110</v>
      </c>
      <c r="E3516" s="40" t="s">
        <v>10</v>
      </c>
      <c r="F3516" s="40">
        <v>0.8</v>
      </c>
      <c r="G3516" s="40">
        <v>2</v>
      </c>
      <c r="H3516" s="40">
        <v>4</v>
      </c>
      <c r="I3516" s="40">
        <v>0.67</v>
      </c>
      <c r="L3516" s="40" t="str">
        <f>IF(LEFT(C3516,1)="[",MID(C3516,2,SEARCH("]",C3516)-2),IF(LEFT(C3516,1)="""",MID(C3516,2,SEARCH("""",C3516,2)-2),C3516))</f>
        <v>Onix chevrolet mylink</v>
      </c>
      <c r="M3516">
        <f>WEEKNUM(A3516,2)</f>
        <v>37</v>
      </c>
    </row>
    <row r="3517" spans="1:13" x14ac:dyDescent="0.25">
      <c r="A3517" s="1">
        <v>41535</v>
      </c>
      <c r="B3517" s="40" t="s">
        <v>9</v>
      </c>
      <c r="C3517" s="40" t="s">
        <v>298</v>
      </c>
      <c r="D3517" s="40" t="s">
        <v>110</v>
      </c>
      <c r="E3517" s="40" t="s">
        <v>10</v>
      </c>
      <c r="F3517" s="40">
        <v>0.8</v>
      </c>
      <c r="G3517" s="40">
        <v>1</v>
      </c>
      <c r="H3517" s="40">
        <v>8</v>
      </c>
      <c r="I3517" s="40">
        <v>0.48</v>
      </c>
      <c r="L3517" s="40" t="str">
        <f>IF(LEFT(C3517,1)="[",MID(C3517,2,SEARCH("]",C3517)-2),IF(LEFT(C3517,1)="""",MID(C3517,2,SEARCH("""",C3517,2)-2),C3517))</f>
        <v>Onix chevrolet mylink</v>
      </c>
      <c r="M3517">
        <f>WEEKNUM(A3517,2)</f>
        <v>38</v>
      </c>
    </row>
    <row r="3518" spans="1:13" x14ac:dyDescent="0.25">
      <c r="A3518" s="1">
        <v>41524</v>
      </c>
      <c r="B3518" s="40" t="s">
        <v>9</v>
      </c>
      <c r="C3518" s="40" t="s">
        <v>298</v>
      </c>
      <c r="D3518" s="40" t="s">
        <v>110</v>
      </c>
      <c r="E3518" s="40" t="s">
        <v>10</v>
      </c>
      <c r="F3518" s="40">
        <v>0.8</v>
      </c>
      <c r="G3518" s="40">
        <v>2</v>
      </c>
      <c r="H3518" s="40">
        <v>8</v>
      </c>
      <c r="I3518" s="40">
        <v>1.04</v>
      </c>
      <c r="L3518" s="40" t="str">
        <f>IF(LEFT(C3518,1)="[",MID(C3518,2,SEARCH("]",C3518)-2),IF(LEFT(C3518,1)="""",MID(C3518,2,SEARCH("""",C3518,2)-2),C3518))</f>
        <v>Onix chevrolet mylink</v>
      </c>
      <c r="M3518">
        <f>WEEKNUM(A3518,2)</f>
        <v>36</v>
      </c>
    </row>
    <row r="3519" spans="1:13" x14ac:dyDescent="0.25">
      <c r="A3519" s="1">
        <v>41533</v>
      </c>
      <c r="B3519" s="40" t="s">
        <v>9</v>
      </c>
      <c r="C3519" s="40" t="s">
        <v>298</v>
      </c>
      <c r="D3519" s="40" t="s">
        <v>110</v>
      </c>
      <c r="E3519" s="40" t="s">
        <v>10</v>
      </c>
      <c r="F3519" s="40">
        <v>0.8</v>
      </c>
      <c r="G3519" s="40">
        <v>1</v>
      </c>
      <c r="H3519" s="40">
        <v>8</v>
      </c>
      <c r="I3519" s="40">
        <v>0.03</v>
      </c>
      <c r="L3519" s="40" t="str">
        <f>IF(LEFT(C3519,1)="[",MID(C3519,2,SEARCH("]",C3519)-2),IF(LEFT(C3519,1)="""",MID(C3519,2,SEARCH("""",C3519,2)-2),C3519))</f>
        <v>Onix chevrolet mylink</v>
      </c>
      <c r="M3519">
        <f>WEEKNUM(A3519,2)</f>
        <v>38</v>
      </c>
    </row>
    <row r="3520" spans="1:13" x14ac:dyDescent="0.25">
      <c r="A3520" s="1">
        <v>41526</v>
      </c>
      <c r="B3520" s="40" t="s">
        <v>9</v>
      </c>
      <c r="C3520" s="40" t="s">
        <v>298</v>
      </c>
      <c r="D3520" s="40" t="s">
        <v>110</v>
      </c>
      <c r="E3520" s="40" t="s">
        <v>10</v>
      </c>
      <c r="F3520" s="40">
        <v>0.8</v>
      </c>
      <c r="G3520" s="40">
        <v>1</v>
      </c>
      <c r="H3520" s="40">
        <v>5</v>
      </c>
      <c r="I3520" s="40">
        <v>0.56000000000000005</v>
      </c>
      <c r="L3520" s="40" t="str">
        <f>IF(LEFT(C3520,1)="[",MID(C3520,2,SEARCH("]",C3520)-2),IF(LEFT(C3520,1)="""",MID(C3520,2,SEARCH("""",C3520,2)-2),C3520))</f>
        <v>Onix chevrolet mylink</v>
      </c>
      <c r="M3520">
        <f>WEEKNUM(A3520,2)</f>
        <v>37</v>
      </c>
    </row>
    <row r="3521" spans="1:13" x14ac:dyDescent="0.25">
      <c r="A3521" s="1">
        <v>41530</v>
      </c>
      <c r="B3521" s="40" t="s">
        <v>9</v>
      </c>
      <c r="C3521" s="40" t="s">
        <v>298</v>
      </c>
      <c r="D3521" s="40" t="s">
        <v>110</v>
      </c>
      <c r="E3521" s="40" t="s">
        <v>10</v>
      </c>
      <c r="F3521" s="40">
        <v>0.8</v>
      </c>
      <c r="G3521" s="40">
        <v>0</v>
      </c>
      <c r="H3521" s="40">
        <v>7</v>
      </c>
      <c r="I3521" s="40">
        <v>0</v>
      </c>
      <c r="L3521" s="40" t="str">
        <f>IF(LEFT(C3521,1)="[",MID(C3521,2,SEARCH("]",C3521)-2),IF(LEFT(C3521,1)="""",MID(C3521,2,SEARCH("""",C3521,2)-2),C3521))</f>
        <v>Onix chevrolet mylink</v>
      </c>
      <c r="M3521">
        <f>WEEKNUM(A3521,2)</f>
        <v>37</v>
      </c>
    </row>
    <row r="3522" spans="1:13" x14ac:dyDescent="0.25">
      <c r="A3522" s="1">
        <v>41527</v>
      </c>
      <c r="B3522" s="40" t="s">
        <v>9</v>
      </c>
      <c r="C3522" s="40" t="s">
        <v>298</v>
      </c>
      <c r="D3522" s="40" t="s">
        <v>110</v>
      </c>
      <c r="E3522" s="40" t="s">
        <v>10</v>
      </c>
      <c r="F3522" s="40">
        <v>0.8</v>
      </c>
      <c r="G3522" s="40">
        <v>0</v>
      </c>
      <c r="H3522" s="40">
        <v>8</v>
      </c>
      <c r="I3522" s="40">
        <v>0</v>
      </c>
      <c r="L3522" s="40" t="str">
        <f>IF(LEFT(C3522,1)="[",MID(C3522,2,SEARCH("]",C3522)-2),IF(LEFT(C3522,1)="""",MID(C3522,2,SEARCH("""",C3522,2)-2),C3522))</f>
        <v>Onix chevrolet mylink</v>
      </c>
      <c r="M3522">
        <f>WEEKNUM(A3522,2)</f>
        <v>37</v>
      </c>
    </row>
    <row r="3523" spans="1:13" x14ac:dyDescent="0.25">
      <c r="A3523" s="1">
        <v>41525</v>
      </c>
      <c r="B3523" s="40" t="s">
        <v>9</v>
      </c>
      <c r="C3523" s="40" t="s">
        <v>298</v>
      </c>
      <c r="D3523" s="40" t="s">
        <v>110</v>
      </c>
      <c r="E3523" s="40" t="s">
        <v>10</v>
      </c>
      <c r="F3523" s="40">
        <v>0.8</v>
      </c>
      <c r="G3523" s="40">
        <v>3</v>
      </c>
      <c r="H3523" s="40">
        <v>7</v>
      </c>
      <c r="I3523" s="40">
        <v>0.99</v>
      </c>
      <c r="L3523" s="40" t="str">
        <f>IF(LEFT(C3523,1)="[",MID(C3523,2,SEARCH("]",C3523)-2),IF(LEFT(C3523,1)="""",MID(C3523,2,SEARCH("""",C3523,2)-2),C3523))</f>
        <v>Onix chevrolet mylink</v>
      </c>
      <c r="M3523">
        <f>WEEKNUM(A3523,2)</f>
        <v>36</v>
      </c>
    </row>
    <row r="3524" spans="1:13" x14ac:dyDescent="0.25">
      <c r="A3524" s="1">
        <v>41534</v>
      </c>
      <c r="B3524" s="40" t="s">
        <v>9</v>
      </c>
      <c r="C3524" s="40" t="s">
        <v>298</v>
      </c>
      <c r="D3524" s="40" t="s">
        <v>110</v>
      </c>
      <c r="E3524" s="40" t="s">
        <v>10</v>
      </c>
      <c r="F3524" s="40">
        <v>0.8</v>
      </c>
      <c r="G3524" s="40">
        <v>3</v>
      </c>
      <c r="H3524" s="40">
        <v>4</v>
      </c>
      <c r="I3524" s="40">
        <v>1.2</v>
      </c>
      <c r="L3524" s="40" t="str">
        <f>IF(LEFT(C3524,1)="[",MID(C3524,2,SEARCH("]",C3524)-2),IF(LEFT(C3524,1)="""",MID(C3524,2,SEARCH("""",C3524,2)-2),C3524))</f>
        <v>Onix chevrolet mylink</v>
      </c>
      <c r="M3524">
        <f>WEEKNUM(A3524,2)</f>
        <v>38</v>
      </c>
    </row>
    <row r="3525" spans="1:13" x14ac:dyDescent="0.25">
      <c r="A3525" s="1">
        <v>41537</v>
      </c>
      <c r="B3525" s="40" t="s">
        <v>9</v>
      </c>
      <c r="C3525" s="40" t="s">
        <v>298</v>
      </c>
      <c r="D3525" s="40" t="s">
        <v>110</v>
      </c>
      <c r="E3525" s="40" t="s">
        <v>10</v>
      </c>
      <c r="F3525" s="40">
        <v>0.8</v>
      </c>
      <c r="G3525" s="40">
        <v>1</v>
      </c>
      <c r="H3525" s="40">
        <v>2</v>
      </c>
      <c r="I3525" s="40">
        <v>0.3</v>
      </c>
      <c r="L3525" s="40" t="str">
        <f>IF(LEFT(C3525,1)="[",MID(C3525,2,SEARCH("]",C3525)-2),IF(LEFT(C3525,1)="""",MID(C3525,2,SEARCH("""",C3525,2)-2),C3525))</f>
        <v>Onix chevrolet mylink</v>
      </c>
      <c r="M3525">
        <f>WEEKNUM(A3525,2)</f>
        <v>38</v>
      </c>
    </row>
    <row r="3526" spans="1:13" x14ac:dyDescent="0.25">
      <c r="A3526" s="1">
        <v>41528</v>
      </c>
      <c r="B3526" s="40" t="s">
        <v>9</v>
      </c>
      <c r="C3526" s="40" t="s">
        <v>198</v>
      </c>
      <c r="D3526" s="40" t="s">
        <v>149</v>
      </c>
      <c r="E3526" s="40" t="s">
        <v>10</v>
      </c>
      <c r="F3526" s="40">
        <v>0.8</v>
      </c>
      <c r="G3526" s="40">
        <v>5</v>
      </c>
      <c r="H3526" s="40">
        <v>12</v>
      </c>
      <c r="I3526" s="40">
        <v>1.1299999999999999</v>
      </c>
      <c r="L3526" s="40" t="str">
        <f>IF(LEFT(C3526,1)="[",MID(C3526,2,SEARCH("]",C3526)-2),IF(LEFT(C3526,1)="""",MID(C3526,2,SEARCH("""",C3526,2)-2),C3526))</f>
        <v>Onix chevrolete</v>
      </c>
      <c r="M3526">
        <f>WEEKNUM(A3526,2)</f>
        <v>37</v>
      </c>
    </row>
    <row r="3527" spans="1:13" x14ac:dyDescent="0.25">
      <c r="A3527" s="1">
        <v>41533</v>
      </c>
      <c r="B3527" s="40" t="s">
        <v>9</v>
      </c>
      <c r="C3527" s="40" t="s">
        <v>198</v>
      </c>
      <c r="D3527" s="40" t="s">
        <v>149</v>
      </c>
      <c r="E3527" s="40" t="s">
        <v>10</v>
      </c>
      <c r="F3527" s="40">
        <v>0.8</v>
      </c>
      <c r="G3527" s="40">
        <v>3</v>
      </c>
      <c r="H3527" s="40">
        <v>10</v>
      </c>
      <c r="I3527" s="40">
        <v>2.0299999999999998</v>
      </c>
      <c r="L3527" s="40" t="str">
        <f>IF(LEFT(C3527,1)="[",MID(C3527,2,SEARCH("]",C3527)-2),IF(LEFT(C3527,1)="""",MID(C3527,2,SEARCH("""",C3527,2)-2),C3527))</f>
        <v>Onix chevrolete</v>
      </c>
      <c r="M3527">
        <f>WEEKNUM(A3527,2)</f>
        <v>38</v>
      </c>
    </row>
    <row r="3528" spans="1:13" x14ac:dyDescent="0.25">
      <c r="A3528" s="1">
        <v>41532</v>
      </c>
      <c r="B3528" s="40" t="s">
        <v>9</v>
      </c>
      <c r="C3528" s="40" t="s">
        <v>198</v>
      </c>
      <c r="D3528" s="40" t="s">
        <v>149</v>
      </c>
      <c r="E3528" s="40" t="s">
        <v>10</v>
      </c>
      <c r="F3528" s="40">
        <v>0.8</v>
      </c>
      <c r="G3528" s="40">
        <v>0</v>
      </c>
      <c r="H3528" s="40">
        <v>8</v>
      </c>
      <c r="I3528" s="40">
        <v>0</v>
      </c>
      <c r="L3528" s="40" t="str">
        <f>IF(LEFT(C3528,1)="[",MID(C3528,2,SEARCH("]",C3528)-2),IF(LEFT(C3528,1)="""",MID(C3528,2,SEARCH("""",C3528,2)-2),C3528))</f>
        <v>Onix chevrolete</v>
      </c>
      <c r="M3528">
        <f>WEEKNUM(A3528,2)</f>
        <v>37</v>
      </c>
    </row>
    <row r="3529" spans="1:13" x14ac:dyDescent="0.25">
      <c r="A3529" s="1">
        <v>41545</v>
      </c>
      <c r="B3529" s="40" t="s">
        <v>9</v>
      </c>
      <c r="C3529" s="40" t="s">
        <v>198</v>
      </c>
      <c r="D3529" s="40" t="s">
        <v>149</v>
      </c>
      <c r="E3529" s="40" t="s">
        <v>10</v>
      </c>
      <c r="F3529" s="40">
        <v>0.8</v>
      </c>
      <c r="G3529" s="40">
        <v>1</v>
      </c>
      <c r="H3529" s="40">
        <v>4</v>
      </c>
      <c r="I3529" s="40">
        <v>0.44</v>
      </c>
      <c r="L3529" s="40" t="str">
        <f>IF(LEFT(C3529,1)="[",MID(C3529,2,SEARCH("]",C3529)-2),IF(LEFT(C3529,1)="""",MID(C3529,2,SEARCH("""",C3529,2)-2),C3529))</f>
        <v>Onix chevrolete</v>
      </c>
      <c r="M3529">
        <f>WEEKNUM(A3529,2)</f>
        <v>39</v>
      </c>
    </row>
    <row r="3530" spans="1:13" x14ac:dyDescent="0.25">
      <c r="A3530" s="1">
        <v>41535</v>
      </c>
      <c r="B3530" s="40" t="s">
        <v>9</v>
      </c>
      <c r="C3530" s="40" t="s">
        <v>198</v>
      </c>
      <c r="D3530" s="40" t="s">
        <v>149</v>
      </c>
      <c r="E3530" s="40" t="s">
        <v>10</v>
      </c>
      <c r="F3530" s="40">
        <v>0.8</v>
      </c>
      <c r="G3530" s="40">
        <v>0</v>
      </c>
      <c r="H3530" s="40">
        <v>11</v>
      </c>
      <c r="I3530" s="40">
        <v>0</v>
      </c>
      <c r="L3530" s="40" t="str">
        <f>IF(LEFT(C3530,1)="[",MID(C3530,2,SEARCH("]",C3530)-2),IF(LEFT(C3530,1)="""",MID(C3530,2,SEARCH("""",C3530,2)-2),C3530))</f>
        <v>Onix chevrolete</v>
      </c>
      <c r="M3530">
        <f>WEEKNUM(A3530,2)</f>
        <v>38</v>
      </c>
    </row>
    <row r="3531" spans="1:13" x14ac:dyDescent="0.25">
      <c r="A3531" s="1">
        <v>41530</v>
      </c>
      <c r="B3531" s="40" t="s">
        <v>9</v>
      </c>
      <c r="C3531" s="40" t="s">
        <v>198</v>
      </c>
      <c r="D3531" s="40" t="s">
        <v>149</v>
      </c>
      <c r="E3531" s="40" t="s">
        <v>10</v>
      </c>
      <c r="F3531" s="40">
        <v>0.8</v>
      </c>
      <c r="G3531" s="40">
        <v>3</v>
      </c>
      <c r="H3531" s="40">
        <v>7</v>
      </c>
      <c r="I3531" s="40">
        <v>0.65</v>
      </c>
      <c r="L3531" s="40" t="str">
        <f>IF(LEFT(C3531,1)="[",MID(C3531,2,SEARCH("]",C3531)-2),IF(LEFT(C3531,1)="""",MID(C3531,2,SEARCH("""",C3531,2)-2),C3531))</f>
        <v>Onix chevrolete</v>
      </c>
      <c r="M3531">
        <f>WEEKNUM(A3531,2)</f>
        <v>37</v>
      </c>
    </row>
    <row r="3532" spans="1:13" x14ac:dyDescent="0.25">
      <c r="A3532" s="1">
        <v>41534</v>
      </c>
      <c r="B3532" s="40" t="s">
        <v>9</v>
      </c>
      <c r="C3532" s="40" t="s">
        <v>198</v>
      </c>
      <c r="D3532" s="40" t="s">
        <v>149</v>
      </c>
      <c r="E3532" s="40" t="s">
        <v>10</v>
      </c>
      <c r="F3532" s="40">
        <v>0.8</v>
      </c>
      <c r="G3532" s="40">
        <v>1</v>
      </c>
      <c r="H3532" s="40">
        <v>13</v>
      </c>
      <c r="I3532" s="40">
        <v>0.64</v>
      </c>
      <c r="L3532" s="40" t="str">
        <f>IF(LEFT(C3532,1)="[",MID(C3532,2,SEARCH("]",C3532)-2),IF(LEFT(C3532,1)="""",MID(C3532,2,SEARCH("""",C3532,2)-2),C3532))</f>
        <v>Onix chevrolete</v>
      </c>
      <c r="M3532">
        <f>WEEKNUM(A3532,2)</f>
        <v>38</v>
      </c>
    </row>
    <row r="3533" spans="1:13" x14ac:dyDescent="0.25">
      <c r="A3533" s="1">
        <v>41524</v>
      </c>
      <c r="B3533" s="40" t="s">
        <v>9</v>
      </c>
      <c r="C3533" s="40" t="s">
        <v>198</v>
      </c>
      <c r="D3533" s="40" t="s">
        <v>149</v>
      </c>
      <c r="E3533" s="40" t="s">
        <v>10</v>
      </c>
      <c r="F3533" s="40">
        <v>0.8</v>
      </c>
      <c r="G3533" s="40">
        <v>2</v>
      </c>
      <c r="H3533" s="40">
        <v>2</v>
      </c>
      <c r="I3533" s="40">
        <v>0.22</v>
      </c>
      <c r="L3533" s="40" t="str">
        <f>IF(LEFT(C3533,1)="[",MID(C3533,2,SEARCH("]",C3533)-2),IF(LEFT(C3533,1)="""",MID(C3533,2,SEARCH("""",C3533,2)-2),C3533))</f>
        <v>Onix chevrolete</v>
      </c>
      <c r="M3533">
        <f>WEEKNUM(A3533,2)</f>
        <v>36</v>
      </c>
    </row>
    <row r="3534" spans="1:13" x14ac:dyDescent="0.25">
      <c r="A3534" s="1">
        <v>41518</v>
      </c>
      <c r="B3534" s="40" t="s">
        <v>9</v>
      </c>
      <c r="C3534" s="40" t="s">
        <v>198</v>
      </c>
      <c r="D3534" s="40" t="s">
        <v>149</v>
      </c>
      <c r="E3534" s="40" t="s">
        <v>10</v>
      </c>
      <c r="F3534" s="40">
        <v>0.8</v>
      </c>
      <c r="G3534" s="40">
        <v>1</v>
      </c>
      <c r="H3534" s="40">
        <v>3</v>
      </c>
      <c r="I3534" s="40">
        <v>0.19</v>
      </c>
      <c r="L3534" s="40" t="str">
        <f>IF(LEFT(C3534,1)="[",MID(C3534,2,SEARCH("]",C3534)-2),IF(LEFT(C3534,1)="""",MID(C3534,2,SEARCH("""",C3534,2)-2),C3534))</f>
        <v>Onix chevrolete</v>
      </c>
      <c r="M3534">
        <f>WEEKNUM(A3534,2)</f>
        <v>35</v>
      </c>
    </row>
    <row r="3535" spans="1:13" x14ac:dyDescent="0.25">
      <c r="A3535" s="1">
        <v>41540</v>
      </c>
      <c r="B3535" s="40" t="s">
        <v>9</v>
      </c>
      <c r="C3535" s="40" t="s">
        <v>198</v>
      </c>
      <c r="D3535" s="40" t="s">
        <v>149</v>
      </c>
      <c r="E3535" s="40" t="s">
        <v>10</v>
      </c>
      <c r="F3535" s="40">
        <v>0.8</v>
      </c>
      <c r="G3535" s="40">
        <v>1</v>
      </c>
      <c r="H3535" s="40">
        <v>12</v>
      </c>
      <c r="I3535" s="40">
        <v>0.21</v>
      </c>
      <c r="L3535" s="40" t="str">
        <f>IF(LEFT(C3535,1)="[",MID(C3535,2,SEARCH("]",C3535)-2),IF(LEFT(C3535,1)="""",MID(C3535,2,SEARCH("""",C3535,2)-2),C3535))</f>
        <v>Onix chevrolete</v>
      </c>
      <c r="M3535">
        <f>WEEKNUM(A3535,2)</f>
        <v>39</v>
      </c>
    </row>
    <row r="3536" spans="1:13" x14ac:dyDescent="0.25">
      <c r="A3536" s="1">
        <v>41522</v>
      </c>
      <c r="B3536" s="40" t="s">
        <v>9</v>
      </c>
      <c r="C3536" s="40" t="s">
        <v>198</v>
      </c>
      <c r="D3536" s="40" t="s">
        <v>149</v>
      </c>
      <c r="E3536" s="40" t="s">
        <v>10</v>
      </c>
      <c r="F3536" s="40">
        <v>0.8</v>
      </c>
      <c r="G3536" s="40">
        <v>0</v>
      </c>
      <c r="H3536" s="40">
        <v>1</v>
      </c>
      <c r="I3536" s="40">
        <v>0</v>
      </c>
      <c r="L3536" s="40" t="str">
        <f>IF(LEFT(C3536,1)="[",MID(C3536,2,SEARCH("]",C3536)-2),IF(LEFT(C3536,1)="""",MID(C3536,2,SEARCH("""",C3536,2)-2),C3536))</f>
        <v>Onix chevrolete</v>
      </c>
      <c r="M3536">
        <f>WEEKNUM(A3536,2)</f>
        <v>36</v>
      </c>
    </row>
    <row r="3537" spans="1:13" x14ac:dyDescent="0.25">
      <c r="A3537" s="1">
        <v>41523</v>
      </c>
      <c r="B3537" s="40" t="s">
        <v>9</v>
      </c>
      <c r="C3537" s="40" t="s">
        <v>198</v>
      </c>
      <c r="D3537" s="40" t="s">
        <v>149</v>
      </c>
      <c r="E3537" s="40" t="s">
        <v>10</v>
      </c>
      <c r="F3537" s="40">
        <v>0.8</v>
      </c>
      <c r="G3537" s="40">
        <v>1</v>
      </c>
      <c r="H3537" s="40">
        <v>4</v>
      </c>
      <c r="I3537" s="40">
        <v>0.06</v>
      </c>
      <c r="L3537" s="40" t="str">
        <f>IF(LEFT(C3537,1)="[",MID(C3537,2,SEARCH("]",C3537)-2),IF(LEFT(C3537,1)="""",MID(C3537,2,SEARCH("""",C3537,2)-2),C3537))</f>
        <v>Onix chevrolete</v>
      </c>
      <c r="M3537">
        <f>WEEKNUM(A3537,2)</f>
        <v>36</v>
      </c>
    </row>
    <row r="3538" spans="1:13" x14ac:dyDescent="0.25">
      <c r="A3538" s="1">
        <v>41546</v>
      </c>
      <c r="B3538" s="40" t="s">
        <v>9</v>
      </c>
      <c r="C3538" s="40" t="s">
        <v>198</v>
      </c>
      <c r="D3538" s="40" t="s">
        <v>149</v>
      </c>
      <c r="E3538" s="40" t="s">
        <v>10</v>
      </c>
      <c r="F3538" s="40">
        <v>0.8</v>
      </c>
      <c r="G3538" s="40">
        <v>1</v>
      </c>
      <c r="H3538" s="40">
        <v>6</v>
      </c>
      <c r="I3538" s="40">
        <v>0.5</v>
      </c>
      <c r="L3538" s="40" t="str">
        <f>IF(LEFT(C3538,1)="[",MID(C3538,2,SEARCH("]",C3538)-2),IF(LEFT(C3538,1)="""",MID(C3538,2,SEARCH("""",C3538,2)-2),C3538))</f>
        <v>Onix chevrolete</v>
      </c>
      <c r="M3538">
        <f>WEEKNUM(A3538,2)</f>
        <v>39</v>
      </c>
    </row>
    <row r="3539" spans="1:13" x14ac:dyDescent="0.25">
      <c r="A3539" s="1">
        <v>41514</v>
      </c>
      <c r="B3539" s="40" t="s">
        <v>9</v>
      </c>
      <c r="C3539" s="40" t="s">
        <v>198</v>
      </c>
      <c r="D3539" s="40" t="s">
        <v>149</v>
      </c>
      <c r="E3539" s="40" t="s">
        <v>10</v>
      </c>
      <c r="F3539" s="40">
        <v>0.8</v>
      </c>
      <c r="G3539" s="40">
        <v>0</v>
      </c>
      <c r="H3539" s="40">
        <v>0</v>
      </c>
      <c r="I3539" s="40">
        <v>0</v>
      </c>
      <c r="L3539" s="40" t="str">
        <f>IF(LEFT(C3539,1)="[",MID(C3539,2,SEARCH("]",C3539)-2),IF(LEFT(C3539,1)="""",MID(C3539,2,SEARCH("""",C3539,2)-2),C3539))</f>
        <v>Onix chevrolete</v>
      </c>
      <c r="M3539">
        <f>WEEKNUM(A3539,2)</f>
        <v>35</v>
      </c>
    </row>
    <row r="3540" spans="1:13" x14ac:dyDescent="0.25">
      <c r="A3540" s="1">
        <v>41516</v>
      </c>
      <c r="B3540" s="40" t="s">
        <v>9</v>
      </c>
      <c r="C3540" s="40" t="s">
        <v>198</v>
      </c>
      <c r="D3540" s="40" t="s">
        <v>149</v>
      </c>
      <c r="E3540" s="40" t="s">
        <v>10</v>
      </c>
      <c r="F3540" s="40">
        <v>0.8</v>
      </c>
      <c r="G3540" s="40">
        <v>1</v>
      </c>
      <c r="H3540" s="40">
        <v>3</v>
      </c>
      <c r="I3540" s="40">
        <v>0.26</v>
      </c>
      <c r="L3540" s="40" t="str">
        <f>IF(LEFT(C3540,1)="[",MID(C3540,2,SEARCH("]",C3540)-2),IF(LEFT(C3540,1)="""",MID(C3540,2,SEARCH("""",C3540,2)-2),C3540))</f>
        <v>Onix chevrolete</v>
      </c>
      <c r="M3540">
        <f>WEEKNUM(A3540,2)</f>
        <v>35</v>
      </c>
    </row>
    <row r="3541" spans="1:13" x14ac:dyDescent="0.25">
      <c r="A3541" s="1">
        <v>41536</v>
      </c>
      <c r="B3541" s="40" t="s">
        <v>9</v>
      </c>
      <c r="C3541" s="40" t="s">
        <v>198</v>
      </c>
      <c r="D3541" s="40" t="s">
        <v>149</v>
      </c>
      <c r="E3541" s="40" t="s">
        <v>10</v>
      </c>
      <c r="F3541" s="40">
        <v>0.8</v>
      </c>
      <c r="G3541" s="40">
        <v>1</v>
      </c>
      <c r="H3541" s="40">
        <v>9</v>
      </c>
      <c r="I3541" s="40">
        <v>0.4</v>
      </c>
      <c r="L3541" s="40" t="str">
        <f>IF(LEFT(C3541,1)="[",MID(C3541,2,SEARCH("]",C3541)-2),IF(LEFT(C3541,1)="""",MID(C3541,2,SEARCH("""",C3541,2)-2),C3541))</f>
        <v>Onix chevrolete</v>
      </c>
      <c r="M3541">
        <f>WEEKNUM(A3541,2)</f>
        <v>38</v>
      </c>
    </row>
    <row r="3542" spans="1:13" x14ac:dyDescent="0.25">
      <c r="A3542" s="1">
        <v>41525</v>
      </c>
      <c r="B3542" s="40" t="s">
        <v>9</v>
      </c>
      <c r="C3542" s="40" t="s">
        <v>198</v>
      </c>
      <c r="D3542" s="40" t="s">
        <v>149</v>
      </c>
      <c r="E3542" s="40" t="s">
        <v>10</v>
      </c>
      <c r="F3542" s="40">
        <v>0.8</v>
      </c>
      <c r="G3542" s="40">
        <v>0</v>
      </c>
      <c r="H3542" s="40">
        <v>6</v>
      </c>
      <c r="I3542" s="40">
        <v>0</v>
      </c>
      <c r="L3542" s="40" t="str">
        <f>IF(LEFT(C3542,1)="[",MID(C3542,2,SEARCH("]",C3542)-2),IF(LEFT(C3542,1)="""",MID(C3542,2,SEARCH("""",C3542,2)-2),C3542))</f>
        <v>Onix chevrolete</v>
      </c>
      <c r="M3542">
        <f>WEEKNUM(A3542,2)</f>
        <v>36</v>
      </c>
    </row>
    <row r="3543" spans="1:13" x14ac:dyDescent="0.25">
      <c r="A3543" s="1">
        <v>41520</v>
      </c>
      <c r="B3543" s="40" t="s">
        <v>9</v>
      </c>
      <c r="C3543" s="40" t="s">
        <v>198</v>
      </c>
      <c r="D3543" s="40" t="s">
        <v>149</v>
      </c>
      <c r="E3543" s="40" t="s">
        <v>10</v>
      </c>
      <c r="F3543" s="40">
        <v>0.8</v>
      </c>
      <c r="G3543" s="40">
        <v>0</v>
      </c>
      <c r="H3543" s="40">
        <v>5</v>
      </c>
      <c r="I3543" s="40">
        <v>0</v>
      </c>
      <c r="L3543" s="40" t="str">
        <f>IF(LEFT(C3543,1)="[",MID(C3543,2,SEARCH("]",C3543)-2),IF(LEFT(C3543,1)="""",MID(C3543,2,SEARCH("""",C3543,2)-2),C3543))</f>
        <v>Onix chevrolete</v>
      </c>
      <c r="M3543">
        <f>WEEKNUM(A3543,2)</f>
        <v>36</v>
      </c>
    </row>
    <row r="3544" spans="1:13" x14ac:dyDescent="0.25">
      <c r="A3544" s="1">
        <v>41526</v>
      </c>
      <c r="B3544" s="40" t="s">
        <v>9</v>
      </c>
      <c r="C3544" s="40" t="s">
        <v>198</v>
      </c>
      <c r="D3544" s="40" t="s">
        <v>149</v>
      </c>
      <c r="E3544" s="40" t="s">
        <v>10</v>
      </c>
      <c r="F3544" s="40">
        <v>0.8</v>
      </c>
      <c r="G3544" s="40">
        <v>2</v>
      </c>
      <c r="H3544" s="40">
        <v>7</v>
      </c>
      <c r="I3544" s="40">
        <v>0.91</v>
      </c>
      <c r="L3544" s="40" t="str">
        <f>IF(LEFT(C3544,1)="[",MID(C3544,2,SEARCH("]",C3544)-2),IF(LEFT(C3544,1)="""",MID(C3544,2,SEARCH("""",C3544,2)-2),C3544))</f>
        <v>Onix chevrolete</v>
      </c>
      <c r="M3544">
        <f>WEEKNUM(A3544,2)</f>
        <v>37</v>
      </c>
    </row>
    <row r="3545" spans="1:13" x14ac:dyDescent="0.25">
      <c r="A3545" s="1">
        <v>41527</v>
      </c>
      <c r="B3545" s="40" t="s">
        <v>9</v>
      </c>
      <c r="C3545" s="40" t="s">
        <v>198</v>
      </c>
      <c r="D3545" s="40" t="s">
        <v>149</v>
      </c>
      <c r="E3545" s="40" t="s">
        <v>10</v>
      </c>
      <c r="F3545" s="40">
        <v>0.8</v>
      </c>
      <c r="G3545" s="40">
        <v>7</v>
      </c>
      <c r="H3545" s="40">
        <v>14</v>
      </c>
      <c r="I3545" s="40">
        <v>1.07</v>
      </c>
      <c r="L3545" s="40" t="str">
        <f>IF(LEFT(C3545,1)="[",MID(C3545,2,SEARCH("]",C3545)-2),IF(LEFT(C3545,1)="""",MID(C3545,2,SEARCH("""",C3545,2)-2),C3545))</f>
        <v>Onix chevrolete</v>
      </c>
      <c r="M3545">
        <f>WEEKNUM(A3545,2)</f>
        <v>37</v>
      </c>
    </row>
    <row r="3546" spans="1:13" x14ac:dyDescent="0.25">
      <c r="A3546" s="1">
        <v>41515</v>
      </c>
      <c r="B3546" s="40" t="s">
        <v>9</v>
      </c>
      <c r="C3546" s="40" t="s">
        <v>198</v>
      </c>
      <c r="D3546" s="40" t="s">
        <v>149</v>
      </c>
      <c r="E3546" s="40" t="s">
        <v>10</v>
      </c>
      <c r="F3546" s="40">
        <v>0.8</v>
      </c>
      <c r="G3546" s="40">
        <v>2</v>
      </c>
      <c r="H3546" s="40">
        <v>3</v>
      </c>
      <c r="I3546" s="40">
        <v>0.43</v>
      </c>
      <c r="L3546" s="40" t="str">
        <f>IF(LEFT(C3546,1)="[",MID(C3546,2,SEARCH("]",C3546)-2),IF(LEFT(C3546,1)="""",MID(C3546,2,SEARCH("""",C3546,2)-2),C3546))</f>
        <v>Onix chevrolete</v>
      </c>
      <c r="M3546">
        <f>WEEKNUM(A3546,2)</f>
        <v>35</v>
      </c>
    </row>
    <row r="3547" spans="1:13" x14ac:dyDescent="0.25">
      <c r="A3547" s="1">
        <v>41531</v>
      </c>
      <c r="B3547" s="40" t="s">
        <v>9</v>
      </c>
      <c r="C3547" s="40" t="s">
        <v>198</v>
      </c>
      <c r="D3547" s="40" t="s">
        <v>149</v>
      </c>
      <c r="E3547" s="40" t="s">
        <v>10</v>
      </c>
      <c r="F3547" s="40">
        <v>0.8</v>
      </c>
      <c r="G3547" s="40">
        <v>0</v>
      </c>
      <c r="H3547" s="40">
        <v>4</v>
      </c>
      <c r="I3547" s="40">
        <v>0</v>
      </c>
      <c r="L3547" s="40" t="str">
        <f>IF(LEFT(C3547,1)="[",MID(C3547,2,SEARCH("]",C3547)-2),IF(LEFT(C3547,1)="""",MID(C3547,2,SEARCH("""",C3547,2)-2),C3547))</f>
        <v>Onix chevrolete</v>
      </c>
      <c r="M3547">
        <f>WEEKNUM(A3547,2)</f>
        <v>37</v>
      </c>
    </row>
    <row r="3548" spans="1:13" x14ac:dyDescent="0.25">
      <c r="A3548" s="1">
        <v>41529</v>
      </c>
      <c r="B3548" s="40" t="s">
        <v>9</v>
      </c>
      <c r="C3548" s="40" t="s">
        <v>198</v>
      </c>
      <c r="D3548" s="40" t="s">
        <v>149</v>
      </c>
      <c r="E3548" s="40" t="s">
        <v>10</v>
      </c>
      <c r="F3548" s="40">
        <v>0.8</v>
      </c>
      <c r="G3548" s="40">
        <v>2</v>
      </c>
      <c r="H3548" s="40">
        <v>11</v>
      </c>
      <c r="I3548" s="40">
        <v>0.1</v>
      </c>
      <c r="L3548" s="40" t="str">
        <f>IF(LEFT(C3548,1)="[",MID(C3548,2,SEARCH("]",C3548)-2),IF(LEFT(C3548,1)="""",MID(C3548,2,SEARCH("""",C3548,2)-2),C3548))</f>
        <v>Onix chevrolete</v>
      </c>
      <c r="M3548">
        <f>WEEKNUM(A3548,2)</f>
        <v>37</v>
      </c>
    </row>
    <row r="3549" spans="1:13" x14ac:dyDescent="0.25">
      <c r="A3549" s="1">
        <v>41538</v>
      </c>
      <c r="B3549" s="40" t="s">
        <v>9</v>
      </c>
      <c r="C3549" s="40" t="s">
        <v>198</v>
      </c>
      <c r="D3549" s="40" t="s">
        <v>149</v>
      </c>
      <c r="E3549" s="40" t="s">
        <v>10</v>
      </c>
      <c r="F3549" s="40">
        <v>0.8</v>
      </c>
      <c r="G3549" s="40">
        <v>1</v>
      </c>
      <c r="H3549" s="40">
        <v>6</v>
      </c>
      <c r="I3549" s="40">
        <v>0.46</v>
      </c>
      <c r="L3549" s="40" t="str">
        <f>IF(LEFT(C3549,1)="[",MID(C3549,2,SEARCH("]",C3549)-2),IF(LEFT(C3549,1)="""",MID(C3549,2,SEARCH("""",C3549,2)-2),C3549))</f>
        <v>Onix chevrolete</v>
      </c>
      <c r="M3549">
        <f>WEEKNUM(A3549,2)</f>
        <v>38</v>
      </c>
    </row>
    <row r="3550" spans="1:13" x14ac:dyDescent="0.25">
      <c r="A3550" s="1">
        <v>41543</v>
      </c>
      <c r="B3550" s="40" t="s">
        <v>9</v>
      </c>
      <c r="C3550" s="40" t="s">
        <v>198</v>
      </c>
      <c r="D3550" s="40" t="s">
        <v>149</v>
      </c>
      <c r="E3550" s="40" t="s">
        <v>10</v>
      </c>
      <c r="F3550" s="40">
        <v>0.8</v>
      </c>
      <c r="G3550" s="40">
        <v>0</v>
      </c>
      <c r="H3550" s="40">
        <v>6</v>
      </c>
      <c r="I3550" s="40">
        <v>0</v>
      </c>
      <c r="L3550" s="40" t="str">
        <f>IF(LEFT(C3550,1)="[",MID(C3550,2,SEARCH("]",C3550)-2),IF(LEFT(C3550,1)="""",MID(C3550,2,SEARCH("""",C3550,2)-2),C3550))</f>
        <v>Onix chevrolete</v>
      </c>
      <c r="M3550">
        <f>WEEKNUM(A3550,2)</f>
        <v>39</v>
      </c>
    </row>
    <row r="3551" spans="1:13" x14ac:dyDescent="0.25">
      <c r="A3551" s="1">
        <v>41537</v>
      </c>
      <c r="B3551" s="40" t="s">
        <v>9</v>
      </c>
      <c r="C3551" s="40" t="s">
        <v>198</v>
      </c>
      <c r="D3551" s="40" t="s">
        <v>149</v>
      </c>
      <c r="E3551" s="40" t="s">
        <v>10</v>
      </c>
      <c r="F3551" s="40">
        <v>0.8</v>
      </c>
      <c r="G3551" s="40">
        <v>2</v>
      </c>
      <c r="H3551" s="40">
        <v>6</v>
      </c>
      <c r="I3551" s="40">
        <v>0.66</v>
      </c>
      <c r="L3551" s="40" t="str">
        <f>IF(LEFT(C3551,1)="[",MID(C3551,2,SEARCH("]",C3551)-2),IF(LEFT(C3551,1)="""",MID(C3551,2,SEARCH("""",C3551,2)-2),C3551))</f>
        <v>Onix chevrolete</v>
      </c>
      <c r="M3551">
        <f>WEEKNUM(A3551,2)</f>
        <v>38</v>
      </c>
    </row>
    <row r="3552" spans="1:13" x14ac:dyDescent="0.25">
      <c r="A3552" s="1">
        <v>41541</v>
      </c>
      <c r="B3552" s="40" t="s">
        <v>9</v>
      </c>
      <c r="C3552" s="40" t="s">
        <v>198</v>
      </c>
      <c r="D3552" s="40" t="s">
        <v>149</v>
      </c>
      <c r="E3552" s="40" t="s">
        <v>10</v>
      </c>
      <c r="F3552" s="40">
        <v>0.8</v>
      </c>
      <c r="G3552" s="40">
        <v>1</v>
      </c>
      <c r="H3552" s="40">
        <v>3</v>
      </c>
      <c r="I3552" s="40">
        <v>0.41</v>
      </c>
      <c r="L3552" s="40" t="str">
        <f>IF(LEFT(C3552,1)="[",MID(C3552,2,SEARCH("]",C3552)-2),IF(LEFT(C3552,1)="""",MID(C3552,2,SEARCH("""",C3552,2)-2),C3552))</f>
        <v>Onix chevrolete</v>
      </c>
      <c r="M3552">
        <f>WEEKNUM(A3552,2)</f>
        <v>39</v>
      </c>
    </row>
    <row r="3553" spans="1:13" x14ac:dyDescent="0.25">
      <c r="A3553" s="1">
        <v>41521</v>
      </c>
      <c r="B3553" s="40" t="s">
        <v>9</v>
      </c>
      <c r="C3553" s="40" t="s">
        <v>198</v>
      </c>
      <c r="D3553" s="40" t="s">
        <v>149</v>
      </c>
      <c r="E3553" s="40" t="s">
        <v>10</v>
      </c>
      <c r="F3553" s="40">
        <v>0.8</v>
      </c>
      <c r="G3553" s="40">
        <v>2</v>
      </c>
      <c r="H3553" s="40">
        <v>5</v>
      </c>
      <c r="I3553" s="40">
        <v>0.2</v>
      </c>
      <c r="L3553" s="40" t="str">
        <f>IF(LEFT(C3553,1)="[",MID(C3553,2,SEARCH("]",C3553)-2),IF(LEFT(C3553,1)="""",MID(C3553,2,SEARCH("""",C3553,2)-2),C3553))</f>
        <v>Onix chevrolete</v>
      </c>
      <c r="M3553">
        <f>WEEKNUM(A3553,2)</f>
        <v>36</v>
      </c>
    </row>
    <row r="3554" spans="1:13" x14ac:dyDescent="0.25">
      <c r="A3554" s="1">
        <v>41542</v>
      </c>
      <c r="B3554" s="40" t="s">
        <v>9</v>
      </c>
      <c r="C3554" s="40" t="s">
        <v>198</v>
      </c>
      <c r="D3554" s="40" t="s">
        <v>149</v>
      </c>
      <c r="E3554" s="40" t="s">
        <v>10</v>
      </c>
      <c r="F3554" s="40">
        <v>0.8</v>
      </c>
      <c r="G3554" s="40">
        <v>0</v>
      </c>
      <c r="H3554" s="40">
        <v>5</v>
      </c>
      <c r="I3554" s="40">
        <v>0</v>
      </c>
      <c r="L3554" s="40" t="str">
        <f>IF(LEFT(C3554,1)="[",MID(C3554,2,SEARCH("]",C3554)-2),IF(LEFT(C3554,1)="""",MID(C3554,2,SEARCH("""",C3554,2)-2),C3554))</f>
        <v>Onix chevrolete</v>
      </c>
      <c r="M3554">
        <f>WEEKNUM(A3554,2)</f>
        <v>39</v>
      </c>
    </row>
    <row r="3555" spans="1:13" x14ac:dyDescent="0.25">
      <c r="A3555" s="1">
        <v>41544</v>
      </c>
      <c r="B3555" s="40" t="s">
        <v>9</v>
      </c>
      <c r="C3555" s="40" t="s">
        <v>198</v>
      </c>
      <c r="D3555" s="40" t="s">
        <v>149</v>
      </c>
      <c r="E3555" s="40" t="s">
        <v>10</v>
      </c>
      <c r="F3555" s="40">
        <v>0.8</v>
      </c>
      <c r="G3555" s="40">
        <v>1</v>
      </c>
      <c r="H3555" s="40">
        <v>6</v>
      </c>
      <c r="I3555" s="40">
        <v>0.33</v>
      </c>
      <c r="L3555" s="40" t="str">
        <f>IF(LEFT(C3555,1)="[",MID(C3555,2,SEARCH("]",C3555)-2),IF(LEFT(C3555,1)="""",MID(C3555,2,SEARCH("""",C3555,2)-2),C3555))</f>
        <v>Onix chevrolete</v>
      </c>
      <c r="M3555">
        <f>WEEKNUM(A3555,2)</f>
        <v>39</v>
      </c>
    </row>
    <row r="3556" spans="1:13" x14ac:dyDescent="0.25">
      <c r="A3556" s="1">
        <v>41517</v>
      </c>
      <c r="B3556" s="40" t="s">
        <v>9</v>
      </c>
      <c r="C3556" s="40" t="s">
        <v>198</v>
      </c>
      <c r="D3556" s="40" t="s">
        <v>149</v>
      </c>
      <c r="E3556" s="40" t="s">
        <v>10</v>
      </c>
      <c r="F3556" s="40">
        <v>0.8</v>
      </c>
      <c r="G3556" s="40">
        <v>0</v>
      </c>
      <c r="H3556" s="40">
        <v>8</v>
      </c>
      <c r="I3556" s="40">
        <v>0</v>
      </c>
      <c r="L3556" s="40" t="str">
        <f>IF(LEFT(C3556,1)="[",MID(C3556,2,SEARCH("]",C3556)-2),IF(LEFT(C3556,1)="""",MID(C3556,2,SEARCH("""",C3556,2)-2),C3556))</f>
        <v>Onix chevrolete</v>
      </c>
      <c r="M3556">
        <f>WEEKNUM(A3556,2)</f>
        <v>35</v>
      </c>
    </row>
    <row r="3557" spans="1:13" x14ac:dyDescent="0.25">
      <c r="A3557" s="1">
        <v>41519</v>
      </c>
      <c r="B3557" s="40" t="s">
        <v>9</v>
      </c>
      <c r="C3557" s="40" t="s">
        <v>198</v>
      </c>
      <c r="D3557" s="40" t="s">
        <v>149</v>
      </c>
      <c r="E3557" s="40" t="s">
        <v>10</v>
      </c>
      <c r="F3557" s="40">
        <v>0.8</v>
      </c>
      <c r="G3557" s="40">
        <v>2</v>
      </c>
      <c r="H3557" s="40">
        <v>5</v>
      </c>
      <c r="I3557" s="40">
        <v>0.23</v>
      </c>
      <c r="L3557" s="40" t="str">
        <f>IF(LEFT(C3557,1)="[",MID(C3557,2,SEARCH("]",C3557)-2),IF(LEFT(C3557,1)="""",MID(C3557,2,SEARCH("""",C3557,2)-2),C3557))</f>
        <v>Onix chevrolete</v>
      </c>
      <c r="M3557">
        <f>WEEKNUM(A3557,2)</f>
        <v>36</v>
      </c>
    </row>
    <row r="3558" spans="1:13" x14ac:dyDescent="0.25">
      <c r="A3558" s="1">
        <v>41539</v>
      </c>
      <c r="B3558" s="40" t="s">
        <v>9</v>
      </c>
      <c r="C3558" s="40" t="s">
        <v>198</v>
      </c>
      <c r="D3558" s="40" t="s">
        <v>149</v>
      </c>
      <c r="E3558" s="40" t="s">
        <v>10</v>
      </c>
      <c r="F3558" s="40">
        <v>0.8</v>
      </c>
      <c r="G3558" s="40">
        <v>1</v>
      </c>
      <c r="H3558" s="40">
        <v>4</v>
      </c>
      <c r="I3558" s="40">
        <v>0.47</v>
      </c>
      <c r="L3558" s="40" t="str">
        <f>IF(LEFT(C3558,1)="[",MID(C3558,2,SEARCH("]",C3558)-2),IF(LEFT(C3558,1)="""",MID(C3558,2,SEARCH("""",C3558,2)-2),C3558))</f>
        <v>Onix chevrolete</v>
      </c>
      <c r="M3558">
        <f>WEEKNUM(A3558,2)</f>
        <v>38</v>
      </c>
    </row>
    <row r="3559" spans="1:13" x14ac:dyDescent="0.25">
      <c r="A3559" s="1">
        <v>41539</v>
      </c>
      <c r="B3559" s="40" t="s">
        <v>9</v>
      </c>
      <c r="C3559" s="40" t="s">
        <v>193</v>
      </c>
      <c r="D3559" s="40" t="s">
        <v>149</v>
      </c>
      <c r="E3559" s="40" t="s">
        <v>10</v>
      </c>
      <c r="F3559" s="40">
        <v>0.8</v>
      </c>
      <c r="G3559" s="40">
        <v>2</v>
      </c>
      <c r="H3559" s="40">
        <v>6</v>
      </c>
      <c r="I3559" s="40">
        <v>1.37</v>
      </c>
      <c r="L3559" s="40" t="str">
        <f>IF(LEFT(C3559,1)="[",MID(C3559,2,SEARCH("]",C3559)-2),IF(LEFT(C3559,1)="""",MID(C3559,2,SEARCH("""",C3559,2)-2),C3559))</f>
        <v>Onix chevrolett</v>
      </c>
      <c r="M3559">
        <f>WEEKNUM(A3559,2)</f>
        <v>38</v>
      </c>
    </row>
    <row r="3560" spans="1:13" x14ac:dyDescent="0.25">
      <c r="A3560" s="1">
        <v>41541</v>
      </c>
      <c r="B3560" s="40" t="s">
        <v>9</v>
      </c>
      <c r="C3560" s="40" t="s">
        <v>193</v>
      </c>
      <c r="D3560" s="40" t="s">
        <v>149</v>
      </c>
      <c r="E3560" s="40" t="s">
        <v>10</v>
      </c>
      <c r="F3560" s="40">
        <v>0.8</v>
      </c>
      <c r="G3560" s="40">
        <v>1</v>
      </c>
      <c r="H3560" s="40">
        <v>2</v>
      </c>
      <c r="I3560" s="40">
        <v>0.31</v>
      </c>
      <c r="L3560" s="40" t="str">
        <f>IF(LEFT(C3560,1)="[",MID(C3560,2,SEARCH("]",C3560)-2),IF(LEFT(C3560,1)="""",MID(C3560,2,SEARCH("""",C3560,2)-2),C3560))</f>
        <v>Onix chevrolett</v>
      </c>
      <c r="M3560">
        <f>WEEKNUM(A3560,2)</f>
        <v>39</v>
      </c>
    </row>
    <row r="3561" spans="1:13" x14ac:dyDescent="0.25">
      <c r="A3561" s="1">
        <v>41542</v>
      </c>
      <c r="B3561" s="40" t="s">
        <v>9</v>
      </c>
      <c r="C3561" s="40" t="s">
        <v>193</v>
      </c>
      <c r="D3561" s="40" t="s">
        <v>149</v>
      </c>
      <c r="E3561" s="40" t="s">
        <v>10</v>
      </c>
      <c r="F3561" s="40">
        <v>0.8</v>
      </c>
      <c r="G3561" s="40">
        <v>0</v>
      </c>
      <c r="H3561" s="40">
        <v>1</v>
      </c>
      <c r="I3561" s="40">
        <v>0</v>
      </c>
      <c r="L3561" s="40" t="str">
        <f>IF(LEFT(C3561,1)="[",MID(C3561,2,SEARCH("]",C3561)-2),IF(LEFT(C3561,1)="""",MID(C3561,2,SEARCH("""",C3561,2)-2),C3561))</f>
        <v>Onix chevrolett</v>
      </c>
      <c r="M3561">
        <f>WEEKNUM(A3561,2)</f>
        <v>39</v>
      </c>
    </row>
    <row r="3562" spans="1:13" x14ac:dyDescent="0.25">
      <c r="A3562" s="1">
        <v>41518</v>
      </c>
      <c r="B3562" s="40" t="s">
        <v>9</v>
      </c>
      <c r="C3562" s="40" t="s">
        <v>193</v>
      </c>
      <c r="D3562" s="40" t="s">
        <v>149</v>
      </c>
      <c r="E3562" s="40" t="s">
        <v>10</v>
      </c>
      <c r="F3562" s="40">
        <v>0.8</v>
      </c>
      <c r="G3562" s="40">
        <v>0</v>
      </c>
      <c r="H3562" s="40">
        <v>6</v>
      </c>
      <c r="I3562" s="40">
        <v>0</v>
      </c>
      <c r="L3562" s="40" t="str">
        <f>IF(LEFT(C3562,1)="[",MID(C3562,2,SEARCH("]",C3562)-2),IF(LEFT(C3562,1)="""",MID(C3562,2,SEARCH("""",C3562,2)-2),C3562))</f>
        <v>Onix chevrolett</v>
      </c>
      <c r="M3562">
        <f>WEEKNUM(A3562,2)</f>
        <v>35</v>
      </c>
    </row>
    <row r="3563" spans="1:13" x14ac:dyDescent="0.25">
      <c r="A3563" s="1">
        <v>41520</v>
      </c>
      <c r="B3563" s="40" t="s">
        <v>9</v>
      </c>
      <c r="C3563" s="40" t="s">
        <v>193</v>
      </c>
      <c r="D3563" s="40" t="s">
        <v>149</v>
      </c>
      <c r="E3563" s="40" t="s">
        <v>10</v>
      </c>
      <c r="F3563" s="40">
        <v>0.8</v>
      </c>
      <c r="G3563" s="40">
        <v>1</v>
      </c>
      <c r="H3563" s="40">
        <v>5</v>
      </c>
      <c r="I3563" s="40">
        <v>0.04</v>
      </c>
      <c r="L3563" s="40" t="str">
        <f>IF(LEFT(C3563,1)="[",MID(C3563,2,SEARCH("]",C3563)-2),IF(LEFT(C3563,1)="""",MID(C3563,2,SEARCH("""",C3563,2)-2),C3563))</f>
        <v>Onix chevrolett</v>
      </c>
      <c r="M3563">
        <f>WEEKNUM(A3563,2)</f>
        <v>36</v>
      </c>
    </row>
    <row r="3564" spans="1:13" x14ac:dyDescent="0.25">
      <c r="A3564" s="1">
        <v>41536</v>
      </c>
      <c r="B3564" s="40" t="s">
        <v>9</v>
      </c>
      <c r="C3564" s="40" t="s">
        <v>193</v>
      </c>
      <c r="D3564" s="40" t="s">
        <v>149</v>
      </c>
      <c r="E3564" s="40" t="s">
        <v>10</v>
      </c>
      <c r="F3564" s="40">
        <v>0.8</v>
      </c>
      <c r="G3564" s="40">
        <v>1</v>
      </c>
      <c r="H3564" s="40">
        <v>5</v>
      </c>
      <c r="I3564" s="40">
        <v>0.28999999999999998</v>
      </c>
      <c r="L3564" s="40" t="str">
        <f>IF(LEFT(C3564,1)="[",MID(C3564,2,SEARCH("]",C3564)-2),IF(LEFT(C3564,1)="""",MID(C3564,2,SEARCH("""",C3564,2)-2),C3564))</f>
        <v>Onix chevrolett</v>
      </c>
      <c r="M3564">
        <f>WEEKNUM(A3564,2)</f>
        <v>38</v>
      </c>
    </row>
    <row r="3565" spans="1:13" x14ac:dyDescent="0.25">
      <c r="A3565" s="1">
        <v>41517</v>
      </c>
      <c r="B3565" s="40" t="s">
        <v>9</v>
      </c>
      <c r="C3565" s="40" t="s">
        <v>193</v>
      </c>
      <c r="D3565" s="40" t="s">
        <v>149</v>
      </c>
      <c r="E3565" s="40" t="s">
        <v>10</v>
      </c>
      <c r="F3565" s="40">
        <v>0.8</v>
      </c>
      <c r="G3565" s="40">
        <v>1</v>
      </c>
      <c r="H3565" s="40">
        <v>5</v>
      </c>
      <c r="I3565" s="40">
        <v>0.8</v>
      </c>
      <c r="L3565" s="40" t="str">
        <f>IF(LEFT(C3565,1)="[",MID(C3565,2,SEARCH("]",C3565)-2),IF(LEFT(C3565,1)="""",MID(C3565,2,SEARCH("""",C3565,2)-2),C3565))</f>
        <v>Onix chevrolett</v>
      </c>
      <c r="M3565">
        <f>WEEKNUM(A3565,2)</f>
        <v>35</v>
      </c>
    </row>
    <row r="3566" spans="1:13" x14ac:dyDescent="0.25">
      <c r="A3566" s="1">
        <v>41522</v>
      </c>
      <c r="B3566" s="40" t="s">
        <v>9</v>
      </c>
      <c r="C3566" s="40" t="s">
        <v>193</v>
      </c>
      <c r="D3566" s="40" t="s">
        <v>149</v>
      </c>
      <c r="E3566" s="40" t="s">
        <v>10</v>
      </c>
      <c r="F3566" s="40">
        <v>0.8</v>
      </c>
      <c r="G3566" s="40">
        <v>1</v>
      </c>
      <c r="H3566" s="40">
        <v>5</v>
      </c>
      <c r="I3566" s="40">
        <v>0.09</v>
      </c>
      <c r="L3566" s="40" t="str">
        <f>IF(LEFT(C3566,1)="[",MID(C3566,2,SEARCH("]",C3566)-2),IF(LEFT(C3566,1)="""",MID(C3566,2,SEARCH("""",C3566,2)-2),C3566))</f>
        <v>Onix chevrolett</v>
      </c>
      <c r="M3566">
        <f>WEEKNUM(A3566,2)</f>
        <v>36</v>
      </c>
    </row>
    <row r="3567" spans="1:13" x14ac:dyDescent="0.25">
      <c r="A3567" s="1">
        <v>41523</v>
      </c>
      <c r="B3567" s="40" t="s">
        <v>9</v>
      </c>
      <c r="C3567" s="40" t="s">
        <v>193</v>
      </c>
      <c r="D3567" s="40" t="s">
        <v>149</v>
      </c>
      <c r="E3567" s="40" t="s">
        <v>10</v>
      </c>
      <c r="F3567" s="40">
        <v>0.8</v>
      </c>
      <c r="G3567" s="40">
        <v>2</v>
      </c>
      <c r="H3567" s="40">
        <v>5</v>
      </c>
      <c r="I3567" s="40">
        <v>0.46</v>
      </c>
      <c r="L3567" s="40" t="str">
        <f>IF(LEFT(C3567,1)="[",MID(C3567,2,SEARCH("]",C3567)-2),IF(LEFT(C3567,1)="""",MID(C3567,2,SEARCH("""",C3567,2)-2),C3567))</f>
        <v>Onix chevrolett</v>
      </c>
      <c r="M3567">
        <f>WEEKNUM(A3567,2)</f>
        <v>36</v>
      </c>
    </row>
    <row r="3568" spans="1:13" x14ac:dyDescent="0.25">
      <c r="A3568" s="1">
        <v>41530</v>
      </c>
      <c r="B3568" s="40" t="s">
        <v>9</v>
      </c>
      <c r="C3568" s="40" t="s">
        <v>193</v>
      </c>
      <c r="D3568" s="40" t="s">
        <v>149</v>
      </c>
      <c r="E3568" s="40" t="s">
        <v>10</v>
      </c>
      <c r="F3568" s="40">
        <v>0.8</v>
      </c>
      <c r="G3568" s="40">
        <v>2</v>
      </c>
      <c r="H3568" s="40">
        <v>3</v>
      </c>
      <c r="I3568" s="40">
        <v>0.18</v>
      </c>
      <c r="L3568" s="40" t="str">
        <f>IF(LEFT(C3568,1)="[",MID(C3568,2,SEARCH("]",C3568)-2),IF(LEFT(C3568,1)="""",MID(C3568,2,SEARCH("""",C3568,2)-2),C3568))</f>
        <v>Onix chevrolett</v>
      </c>
      <c r="M3568">
        <f>WEEKNUM(A3568,2)</f>
        <v>37</v>
      </c>
    </row>
    <row r="3569" spans="1:13" x14ac:dyDescent="0.25">
      <c r="A3569" s="1">
        <v>41525</v>
      </c>
      <c r="B3569" s="40" t="s">
        <v>9</v>
      </c>
      <c r="C3569" s="40" t="s">
        <v>193</v>
      </c>
      <c r="D3569" s="40" t="s">
        <v>149</v>
      </c>
      <c r="E3569" s="40" t="s">
        <v>10</v>
      </c>
      <c r="F3569" s="40">
        <v>0.8</v>
      </c>
      <c r="G3569" s="40">
        <v>1</v>
      </c>
      <c r="H3569" s="40">
        <v>3</v>
      </c>
      <c r="I3569" s="40">
        <v>0.8</v>
      </c>
      <c r="L3569" s="40" t="str">
        <f>IF(LEFT(C3569,1)="[",MID(C3569,2,SEARCH("]",C3569)-2),IF(LEFT(C3569,1)="""",MID(C3569,2,SEARCH("""",C3569,2)-2),C3569))</f>
        <v>Onix chevrolett</v>
      </c>
      <c r="M3569">
        <f>WEEKNUM(A3569,2)</f>
        <v>36</v>
      </c>
    </row>
    <row r="3570" spans="1:13" x14ac:dyDescent="0.25">
      <c r="A3570" s="1">
        <v>41533</v>
      </c>
      <c r="B3570" s="40" t="s">
        <v>9</v>
      </c>
      <c r="C3570" s="40" t="s">
        <v>193</v>
      </c>
      <c r="D3570" s="40" t="s">
        <v>149</v>
      </c>
      <c r="E3570" s="40" t="s">
        <v>10</v>
      </c>
      <c r="F3570" s="40">
        <v>0.8</v>
      </c>
      <c r="G3570" s="40">
        <v>0</v>
      </c>
      <c r="H3570" s="40">
        <v>3</v>
      </c>
      <c r="I3570" s="40">
        <v>0</v>
      </c>
      <c r="L3570" s="40" t="str">
        <f>IF(LEFT(C3570,1)="[",MID(C3570,2,SEARCH("]",C3570)-2),IF(LEFT(C3570,1)="""",MID(C3570,2,SEARCH("""",C3570,2)-2),C3570))</f>
        <v>Onix chevrolett</v>
      </c>
      <c r="M3570">
        <f>WEEKNUM(A3570,2)</f>
        <v>38</v>
      </c>
    </row>
    <row r="3571" spans="1:13" x14ac:dyDescent="0.25">
      <c r="A3571" s="1">
        <v>41514</v>
      </c>
      <c r="B3571" s="40" t="s">
        <v>9</v>
      </c>
      <c r="C3571" s="40" t="s">
        <v>193</v>
      </c>
      <c r="D3571" s="40" t="s">
        <v>149</v>
      </c>
      <c r="E3571" s="40" t="s">
        <v>10</v>
      </c>
      <c r="F3571" s="40">
        <v>0.8</v>
      </c>
      <c r="G3571" s="40">
        <v>2</v>
      </c>
      <c r="H3571" s="40">
        <v>5</v>
      </c>
      <c r="I3571" s="40">
        <v>0.63</v>
      </c>
      <c r="L3571" s="40" t="str">
        <f>IF(LEFT(C3571,1)="[",MID(C3571,2,SEARCH("]",C3571)-2),IF(LEFT(C3571,1)="""",MID(C3571,2,SEARCH("""",C3571,2)-2),C3571))</f>
        <v>Onix chevrolett</v>
      </c>
      <c r="M3571">
        <f>WEEKNUM(A3571,2)</f>
        <v>35</v>
      </c>
    </row>
    <row r="3572" spans="1:13" x14ac:dyDescent="0.25">
      <c r="A3572" s="1">
        <v>41524</v>
      </c>
      <c r="B3572" s="40" t="s">
        <v>9</v>
      </c>
      <c r="C3572" s="40" t="s">
        <v>193</v>
      </c>
      <c r="D3572" s="40" t="s">
        <v>149</v>
      </c>
      <c r="E3572" s="40" t="s">
        <v>10</v>
      </c>
      <c r="F3572" s="40">
        <v>0.8</v>
      </c>
      <c r="G3572" s="40">
        <v>1</v>
      </c>
      <c r="H3572" s="40">
        <v>5</v>
      </c>
      <c r="I3572" s="40">
        <v>0.26</v>
      </c>
      <c r="L3572" s="40" t="str">
        <f>IF(LEFT(C3572,1)="[",MID(C3572,2,SEARCH("]",C3572)-2),IF(LEFT(C3572,1)="""",MID(C3572,2,SEARCH("""",C3572,2)-2),C3572))</f>
        <v>Onix chevrolett</v>
      </c>
      <c r="M3572">
        <f>WEEKNUM(A3572,2)</f>
        <v>36</v>
      </c>
    </row>
    <row r="3573" spans="1:13" x14ac:dyDescent="0.25">
      <c r="A3573" s="1">
        <v>41535</v>
      </c>
      <c r="B3573" s="40" t="s">
        <v>9</v>
      </c>
      <c r="C3573" s="40" t="s">
        <v>193</v>
      </c>
      <c r="D3573" s="40" t="s">
        <v>149</v>
      </c>
      <c r="E3573" s="40" t="s">
        <v>10</v>
      </c>
      <c r="F3573" s="40">
        <v>0.8</v>
      </c>
      <c r="G3573" s="40">
        <v>2</v>
      </c>
      <c r="H3573" s="40">
        <v>4</v>
      </c>
      <c r="I3573" s="40">
        <v>1.5</v>
      </c>
      <c r="L3573" s="40" t="str">
        <f>IF(LEFT(C3573,1)="[",MID(C3573,2,SEARCH("]",C3573)-2),IF(LEFT(C3573,1)="""",MID(C3573,2,SEARCH("""",C3573,2)-2),C3573))</f>
        <v>Onix chevrolett</v>
      </c>
      <c r="M3573">
        <f>WEEKNUM(A3573,2)</f>
        <v>38</v>
      </c>
    </row>
    <row r="3574" spans="1:13" x14ac:dyDescent="0.25">
      <c r="A3574" s="1">
        <v>41519</v>
      </c>
      <c r="B3574" s="40" t="s">
        <v>9</v>
      </c>
      <c r="C3574" s="40" t="s">
        <v>193</v>
      </c>
      <c r="D3574" s="40" t="s">
        <v>149</v>
      </c>
      <c r="E3574" s="40" t="s">
        <v>10</v>
      </c>
      <c r="F3574" s="40">
        <v>0.8</v>
      </c>
      <c r="G3574" s="40">
        <v>1</v>
      </c>
      <c r="H3574" s="40">
        <v>6</v>
      </c>
      <c r="I3574" s="40">
        <v>0.09</v>
      </c>
      <c r="L3574" s="40" t="str">
        <f>IF(LEFT(C3574,1)="[",MID(C3574,2,SEARCH("]",C3574)-2),IF(LEFT(C3574,1)="""",MID(C3574,2,SEARCH("""",C3574,2)-2),C3574))</f>
        <v>Onix chevrolett</v>
      </c>
      <c r="M3574">
        <f>WEEKNUM(A3574,2)</f>
        <v>36</v>
      </c>
    </row>
    <row r="3575" spans="1:13" x14ac:dyDescent="0.25">
      <c r="A3575" s="1">
        <v>41538</v>
      </c>
      <c r="B3575" s="40" t="s">
        <v>9</v>
      </c>
      <c r="C3575" s="40" t="s">
        <v>193</v>
      </c>
      <c r="D3575" s="40" t="s">
        <v>149</v>
      </c>
      <c r="E3575" s="40" t="s">
        <v>10</v>
      </c>
      <c r="F3575" s="40">
        <v>0.8</v>
      </c>
      <c r="G3575" s="40">
        <v>0</v>
      </c>
      <c r="H3575" s="40">
        <v>2</v>
      </c>
      <c r="I3575" s="40">
        <v>0</v>
      </c>
      <c r="L3575" s="40" t="str">
        <f>IF(LEFT(C3575,1)="[",MID(C3575,2,SEARCH("]",C3575)-2),IF(LEFT(C3575,1)="""",MID(C3575,2,SEARCH("""",C3575,2)-2),C3575))</f>
        <v>Onix chevrolett</v>
      </c>
      <c r="M3575">
        <f>WEEKNUM(A3575,2)</f>
        <v>38</v>
      </c>
    </row>
    <row r="3576" spans="1:13" x14ac:dyDescent="0.25">
      <c r="A3576" s="1">
        <v>41537</v>
      </c>
      <c r="B3576" s="40" t="s">
        <v>9</v>
      </c>
      <c r="C3576" s="40" t="s">
        <v>193</v>
      </c>
      <c r="D3576" s="40" t="s">
        <v>149</v>
      </c>
      <c r="E3576" s="40" t="s">
        <v>10</v>
      </c>
      <c r="F3576" s="40">
        <v>0.8</v>
      </c>
      <c r="G3576" s="40">
        <v>0</v>
      </c>
      <c r="H3576" s="40">
        <v>1</v>
      </c>
      <c r="I3576" s="40">
        <v>0</v>
      </c>
      <c r="L3576" s="40" t="str">
        <f>IF(LEFT(C3576,1)="[",MID(C3576,2,SEARCH("]",C3576)-2),IF(LEFT(C3576,1)="""",MID(C3576,2,SEARCH("""",C3576,2)-2),C3576))</f>
        <v>Onix chevrolett</v>
      </c>
      <c r="M3576">
        <f>WEEKNUM(A3576,2)</f>
        <v>38</v>
      </c>
    </row>
    <row r="3577" spans="1:13" x14ac:dyDescent="0.25">
      <c r="A3577" s="1">
        <v>41544</v>
      </c>
      <c r="B3577" s="40" t="s">
        <v>9</v>
      </c>
      <c r="C3577" s="40" t="s">
        <v>193</v>
      </c>
      <c r="D3577" s="40" t="s">
        <v>149</v>
      </c>
      <c r="E3577" s="40" t="s">
        <v>10</v>
      </c>
      <c r="F3577" s="40">
        <v>0.8</v>
      </c>
      <c r="G3577" s="40">
        <v>4</v>
      </c>
      <c r="H3577" s="40">
        <v>5</v>
      </c>
      <c r="I3577" s="40">
        <v>1.2</v>
      </c>
      <c r="L3577" s="40" t="str">
        <f>IF(LEFT(C3577,1)="[",MID(C3577,2,SEARCH("]",C3577)-2),IF(LEFT(C3577,1)="""",MID(C3577,2,SEARCH("""",C3577,2)-2),C3577))</f>
        <v>Onix chevrolett</v>
      </c>
      <c r="M3577">
        <f>WEEKNUM(A3577,2)</f>
        <v>39</v>
      </c>
    </row>
    <row r="3578" spans="1:13" x14ac:dyDescent="0.25">
      <c r="A3578" s="1">
        <v>41515</v>
      </c>
      <c r="B3578" s="40" t="s">
        <v>9</v>
      </c>
      <c r="C3578" s="40" t="s">
        <v>193</v>
      </c>
      <c r="D3578" s="40" t="s">
        <v>149</v>
      </c>
      <c r="E3578" s="40" t="s">
        <v>10</v>
      </c>
      <c r="F3578" s="40">
        <v>0.8</v>
      </c>
      <c r="G3578" s="40">
        <v>3</v>
      </c>
      <c r="H3578" s="40">
        <v>5</v>
      </c>
      <c r="I3578" s="40">
        <v>0.94</v>
      </c>
      <c r="L3578" s="40" t="str">
        <f>IF(LEFT(C3578,1)="[",MID(C3578,2,SEARCH("]",C3578)-2),IF(LEFT(C3578,1)="""",MID(C3578,2,SEARCH("""",C3578,2)-2),C3578))</f>
        <v>Onix chevrolett</v>
      </c>
      <c r="M3578">
        <f>WEEKNUM(A3578,2)</f>
        <v>35</v>
      </c>
    </row>
    <row r="3579" spans="1:13" x14ac:dyDescent="0.25">
      <c r="A3579" s="1">
        <v>41516</v>
      </c>
      <c r="B3579" s="40" t="s">
        <v>9</v>
      </c>
      <c r="C3579" s="40" t="s">
        <v>193</v>
      </c>
      <c r="D3579" s="40" t="s">
        <v>149</v>
      </c>
      <c r="E3579" s="40" t="s">
        <v>10</v>
      </c>
      <c r="F3579" s="40">
        <v>0.8</v>
      </c>
      <c r="G3579" s="40">
        <v>0</v>
      </c>
      <c r="H3579" s="40">
        <v>3</v>
      </c>
      <c r="I3579" s="40">
        <v>0</v>
      </c>
      <c r="L3579" s="40" t="str">
        <f>IF(LEFT(C3579,1)="[",MID(C3579,2,SEARCH("]",C3579)-2),IF(LEFT(C3579,1)="""",MID(C3579,2,SEARCH("""",C3579,2)-2),C3579))</f>
        <v>Onix chevrolett</v>
      </c>
      <c r="M3579">
        <f>WEEKNUM(A3579,2)</f>
        <v>35</v>
      </c>
    </row>
    <row r="3580" spans="1:13" x14ac:dyDescent="0.25">
      <c r="A3580" s="1">
        <v>41545</v>
      </c>
      <c r="B3580" s="40" t="s">
        <v>9</v>
      </c>
      <c r="C3580" s="40" t="s">
        <v>193</v>
      </c>
      <c r="D3580" s="40" t="s">
        <v>149</v>
      </c>
      <c r="E3580" s="40" t="s">
        <v>10</v>
      </c>
      <c r="F3580" s="40">
        <v>0.8</v>
      </c>
      <c r="G3580" s="40">
        <v>0</v>
      </c>
      <c r="H3580" s="40">
        <v>1</v>
      </c>
      <c r="I3580" s="40">
        <v>0</v>
      </c>
      <c r="L3580" s="40" t="str">
        <f>IF(LEFT(C3580,1)="[",MID(C3580,2,SEARCH("]",C3580)-2),IF(LEFT(C3580,1)="""",MID(C3580,2,SEARCH("""",C3580,2)-2),C3580))</f>
        <v>Onix chevrolett</v>
      </c>
      <c r="M3580">
        <f>WEEKNUM(A3580,2)</f>
        <v>39</v>
      </c>
    </row>
    <row r="3581" spans="1:13" x14ac:dyDescent="0.25">
      <c r="A3581" s="1">
        <v>41543</v>
      </c>
      <c r="B3581" s="40" t="s">
        <v>9</v>
      </c>
      <c r="C3581" s="40" t="s">
        <v>193</v>
      </c>
      <c r="D3581" s="40" t="s">
        <v>149</v>
      </c>
      <c r="E3581" s="40" t="s">
        <v>10</v>
      </c>
      <c r="F3581" s="40">
        <v>0.8</v>
      </c>
      <c r="G3581" s="40">
        <v>0</v>
      </c>
      <c r="H3581" s="40">
        <v>1</v>
      </c>
      <c r="I3581" s="40">
        <v>0</v>
      </c>
      <c r="L3581" s="40" t="str">
        <f>IF(LEFT(C3581,1)="[",MID(C3581,2,SEARCH("]",C3581)-2),IF(LEFT(C3581,1)="""",MID(C3581,2,SEARCH("""",C3581,2)-2),C3581))</f>
        <v>Onix chevrolett</v>
      </c>
      <c r="M3581">
        <f>WEEKNUM(A3581,2)</f>
        <v>39</v>
      </c>
    </row>
    <row r="3582" spans="1:13" x14ac:dyDescent="0.25">
      <c r="A3582" s="1">
        <v>41526</v>
      </c>
      <c r="B3582" s="40" t="s">
        <v>9</v>
      </c>
      <c r="C3582" s="40" t="s">
        <v>193</v>
      </c>
      <c r="D3582" s="40" t="s">
        <v>149</v>
      </c>
      <c r="E3582" s="40" t="s">
        <v>10</v>
      </c>
      <c r="F3582" s="40">
        <v>0.8</v>
      </c>
      <c r="G3582" s="40">
        <v>1</v>
      </c>
      <c r="H3582" s="40">
        <v>7</v>
      </c>
      <c r="I3582" s="40">
        <v>0.7</v>
      </c>
      <c r="L3582" s="40" t="str">
        <f>IF(LEFT(C3582,1)="[",MID(C3582,2,SEARCH("]",C3582)-2),IF(LEFT(C3582,1)="""",MID(C3582,2,SEARCH("""",C3582,2)-2),C3582))</f>
        <v>Onix chevrolett</v>
      </c>
      <c r="M3582">
        <f>WEEKNUM(A3582,2)</f>
        <v>37</v>
      </c>
    </row>
    <row r="3583" spans="1:13" x14ac:dyDescent="0.25">
      <c r="A3583" s="1">
        <v>41527</v>
      </c>
      <c r="B3583" s="40" t="s">
        <v>9</v>
      </c>
      <c r="C3583" s="40" t="s">
        <v>193</v>
      </c>
      <c r="D3583" s="40" t="s">
        <v>149</v>
      </c>
      <c r="E3583" s="40" t="s">
        <v>10</v>
      </c>
      <c r="F3583" s="40">
        <v>0.8</v>
      </c>
      <c r="G3583" s="40">
        <v>1</v>
      </c>
      <c r="H3583" s="40">
        <v>5</v>
      </c>
      <c r="I3583" s="40">
        <v>0.78</v>
      </c>
      <c r="L3583" s="40" t="str">
        <f>IF(LEFT(C3583,1)="[",MID(C3583,2,SEARCH("]",C3583)-2),IF(LEFT(C3583,1)="""",MID(C3583,2,SEARCH("""",C3583,2)-2),C3583))</f>
        <v>Onix chevrolett</v>
      </c>
      <c r="M3583">
        <f>WEEKNUM(A3583,2)</f>
        <v>37</v>
      </c>
    </row>
    <row r="3584" spans="1:13" x14ac:dyDescent="0.25">
      <c r="A3584" s="1">
        <v>41521</v>
      </c>
      <c r="B3584" s="40" t="s">
        <v>9</v>
      </c>
      <c r="C3584" s="40" t="s">
        <v>193</v>
      </c>
      <c r="D3584" s="40" t="s">
        <v>149</v>
      </c>
      <c r="E3584" s="40" t="s">
        <v>10</v>
      </c>
      <c r="F3584" s="40">
        <v>0.8</v>
      </c>
      <c r="G3584" s="40">
        <v>1</v>
      </c>
      <c r="H3584" s="40">
        <v>2</v>
      </c>
      <c r="I3584" s="40">
        <v>0.08</v>
      </c>
      <c r="L3584" s="40" t="str">
        <f>IF(LEFT(C3584,1)="[",MID(C3584,2,SEARCH("]",C3584)-2),IF(LEFT(C3584,1)="""",MID(C3584,2,SEARCH("""",C3584,2)-2),C3584))</f>
        <v>Onix chevrolett</v>
      </c>
      <c r="M3584">
        <f>WEEKNUM(A3584,2)</f>
        <v>36</v>
      </c>
    </row>
    <row r="3585" spans="1:13" x14ac:dyDescent="0.25">
      <c r="A3585" s="1">
        <v>41534</v>
      </c>
      <c r="B3585" s="40" t="s">
        <v>9</v>
      </c>
      <c r="C3585" s="40" t="s">
        <v>193</v>
      </c>
      <c r="D3585" s="40" t="s">
        <v>149</v>
      </c>
      <c r="E3585" s="40" t="s">
        <v>10</v>
      </c>
      <c r="F3585" s="40">
        <v>0.8</v>
      </c>
      <c r="G3585" s="40">
        <v>2</v>
      </c>
      <c r="H3585" s="40">
        <v>5</v>
      </c>
      <c r="I3585" s="40">
        <v>1.29</v>
      </c>
      <c r="L3585" s="40" t="str">
        <f>IF(LEFT(C3585,1)="[",MID(C3585,2,SEARCH("]",C3585)-2),IF(LEFT(C3585,1)="""",MID(C3585,2,SEARCH("""",C3585,2)-2),C3585))</f>
        <v>Onix chevrolett</v>
      </c>
      <c r="M3585">
        <f>WEEKNUM(A3585,2)</f>
        <v>38</v>
      </c>
    </row>
    <row r="3586" spans="1:13" x14ac:dyDescent="0.25">
      <c r="A3586" s="1">
        <v>41531</v>
      </c>
      <c r="B3586" s="40" t="s">
        <v>9</v>
      </c>
      <c r="C3586" s="40" t="s">
        <v>193</v>
      </c>
      <c r="D3586" s="40" t="s">
        <v>149</v>
      </c>
      <c r="E3586" s="40" t="s">
        <v>10</v>
      </c>
      <c r="F3586" s="40">
        <v>0.8</v>
      </c>
      <c r="G3586" s="40">
        <v>0</v>
      </c>
      <c r="H3586" s="40">
        <v>6</v>
      </c>
      <c r="I3586" s="40">
        <v>0</v>
      </c>
      <c r="L3586" s="40" t="str">
        <f>IF(LEFT(C3586,1)="[",MID(C3586,2,SEARCH("]",C3586)-2),IF(LEFT(C3586,1)="""",MID(C3586,2,SEARCH("""",C3586,2)-2),C3586))</f>
        <v>Onix chevrolett</v>
      </c>
      <c r="M3586">
        <f>WEEKNUM(A3586,2)</f>
        <v>37</v>
      </c>
    </row>
    <row r="3587" spans="1:13" x14ac:dyDescent="0.25">
      <c r="A3587" s="1">
        <v>41546</v>
      </c>
      <c r="B3587" s="40" t="s">
        <v>9</v>
      </c>
      <c r="C3587" s="40" t="s">
        <v>193</v>
      </c>
      <c r="D3587" s="40" t="s">
        <v>149</v>
      </c>
      <c r="E3587" s="40" t="s">
        <v>10</v>
      </c>
      <c r="F3587" s="40">
        <v>0.8</v>
      </c>
      <c r="G3587" s="40">
        <v>0</v>
      </c>
      <c r="H3587" s="40">
        <v>3</v>
      </c>
      <c r="I3587" s="40">
        <v>0</v>
      </c>
      <c r="L3587" s="40" t="str">
        <f>IF(LEFT(C3587,1)="[",MID(C3587,2,SEARCH("]",C3587)-2),IF(LEFT(C3587,1)="""",MID(C3587,2,SEARCH("""",C3587,2)-2),C3587))</f>
        <v>Onix chevrolett</v>
      </c>
      <c r="M3587">
        <f>WEEKNUM(A3587,2)</f>
        <v>39</v>
      </c>
    </row>
    <row r="3588" spans="1:13" x14ac:dyDescent="0.25">
      <c r="A3588" s="1">
        <v>41529</v>
      </c>
      <c r="B3588" s="40" t="s">
        <v>9</v>
      </c>
      <c r="C3588" s="40" t="s">
        <v>193</v>
      </c>
      <c r="D3588" s="40" t="s">
        <v>149</v>
      </c>
      <c r="E3588" s="40" t="s">
        <v>10</v>
      </c>
      <c r="F3588" s="40">
        <v>0.8</v>
      </c>
      <c r="G3588" s="40">
        <v>0</v>
      </c>
      <c r="H3588" s="40">
        <v>4</v>
      </c>
      <c r="I3588" s="40">
        <v>0</v>
      </c>
      <c r="L3588" s="40" t="str">
        <f>IF(LEFT(C3588,1)="[",MID(C3588,2,SEARCH("]",C3588)-2),IF(LEFT(C3588,1)="""",MID(C3588,2,SEARCH("""",C3588,2)-2),C3588))</f>
        <v>Onix chevrolett</v>
      </c>
      <c r="M3588">
        <f>WEEKNUM(A3588,2)</f>
        <v>37</v>
      </c>
    </row>
    <row r="3589" spans="1:13" x14ac:dyDescent="0.25">
      <c r="A3589" s="1">
        <v>41532</v>
      </c>
      <c r="B3589" s="40" t="s">
        <v>9</v>
      </c>
      <c r="C3589" s="40" t="s">
        <v>193</v>
      </c>
      <c r="D3589" s="40" t="s">
        <v>149</v>
      </c>
      <c r="E3589" s="40" t="s">
        <v>10</v>
      </c>
      <c r="F3589" s="40">
        <v>0.8</v>
      </c>
      <c r="G3589" s="40">
        <v>1</v>
      </c>
      <c r="H3589" s="40">
        <v>4</v>
      </c>
      <c r="I3589" s="40">
        <v>0.09</v>
      </c>
      <c r="L3589" s="40" t="str">
        <f>IF(LEFT(C3589,1)="[",MID(C3589,2,SEARCH("]",C3589)-2),IF(LEFT(C3589,1)="""",MID(C3589,2,SEARCH("""",C3589,2)-2),C3589))</f>
        <v>Onix chevrolett</v>
      </c>
      <c r="M3589">
        <f>WEEKNUM(A3589,2)</f>
        <v>37</v>
      </c>
    </row>
    <row r="3590" spans="1:13" x14ac:dyDescent="0.25">
      <c r="A3590" s="1">
        <v>41544</v>
      </c>
      <c r="B3590" s="40" t="s">
        <v>9</v>
      </c>
      <c r="C3590" s="40" t="s">
        <v>221</v>
      </c>
      <c r="D3590" s="40" t="s">
        <v>149</v>
      </c>
      <c r="E3590" s="40" t="s">
        <v>10</v>
      </c>
      <c r="F3590" s="40">
        <v>0.8</v>
      </c>
      <c r="G3590" s="40">
        <v>1</v>
      </c>
      <c r="H3590" s="40">
        <v>4</v>
      </c>
      <c r="I3590" s="40">
        <v>0.39</v>
      </c>
      <c r="L3590" s="40" t="str">
        <f>IF(LEFT(C3590,1)="[",MID(C3590,2,SEARCH("]",C3590)-2),IF(LEFT(C3590,1)="""",MID(C3590,2,SEARCH("""",C3590,2)-2),C3590))</f>
        <v>Onix chevrolette</v>
      </c>
      <c r="M3590">
        <f>WEEKNUM(A3590,2)</f>
        <v>39</v>
      </c>
    </row>
    <row r="3591" spans="1:13" x14ac:dyDescent="0.25">
      <c r="A3591" s="1">
        <v>41538</v>
      </c>
      <c r="B3591" s="40" t="s">
        <v>9</v>
      </c>
      <c r="C3591" s="40" t="s">
        <v>221</v>
      </c>
      <c r="D3591" s="40" t="s">
        <v>149</v>
      </c>
      <c r="E3591" s="40" t="s">
        <v>10</v>
      </c>
      <c r="F3591" s="40">
        <v>0.8</v>
      </c>
      <c r="G3591" s="40">
        <v>1</v>
      </c>
      <c r="H3591" s="40">
        <v>1</v>
      </c>
      <c r="I3591" s="40">
        <v>0.45</v>
      </c>
      <c r="L3591" s="40" t="str">
        <f>IF(LEFT(C3591,1)="[",MID(C3591,2,SEARCH("]",C3591)-2),IF(LEFT(C3591,1)="""",MID(C3591,2,SEARCH("""",C3591,2)-2),C3591))</f>
        <v>Onix chevrolette</v>
      </c>
      <c r="M3591">
        <f>WEEKNUM(A3591,2)</f>
        <v>38</v>
      </c>
    </row>
    <row r="3592" spans="1:13" x14ac:dyDescent="0.25">
      <c r="A3592" s="1">
        <v>41545</v>
      </c>
      <c r="B3592" s="40" t="s">
        <v>9</v>
      </c>
      <c r="C3592" s="40" t="s">
        <v>221</v>
      </c>
      <c r="D3592" s="40" t="s">
        <v>149</v>
      </c>
      <c r="E3592" s="40" t="s">
        <v>10</v>
      </c>
      <c r="F3592" s="40">
        <v>0.8</v>
      </c>
      <c r="G3592" s="40">
        <v>0</v>
      </c>
      <c r="H3592" s="40">
        <v>2</v>
      </c>
      <c r="I3592" s="40">
        <v>0</v>
      </c>
      <c r="L3592" s="40" t="str">
        <f>IF(LEFT(C3592,1)="[",MID(C3592,2,SEARCH("]",C3592)-2),IF(LEFT(C3592,1)="""",MID(C3592,2,SEARCH("""",C3592,2)-2),C3592))</f>
        <v>Onix chevrolette</v>
      </c>
      <c r="M3592">
        <f>WEEKNUM(A3592,2)</f>
        <v>39</v>
      </c>
    </row>
    <row r="3593" spans="1:13" x14ac:dyDescent="0.25">
      <c r="A3593" s="1">
        <v>41522</v>
      </c>
      <c r="B3593" s="40" t="s">
        <v>9</v>
      </c>
      <c r="C3593" s="40" t="s">
        <v>221</v>
      </c>
      <c r="D3593" s="40" t="s">
        <v>149</v>
      </c>
      <c r="E3593" s="40" t="s">
        <v>10</v>
      </c>
      <c r="F3593" s="40">
        <v>0.8</v>
      </c>
      <c r="G3593" s="40">
        <v>0</v>
      </c>
      <c r="H3593" s="40">
        <v>2</v>
      </c>
      <c r="I3593" s="40">
        <v>0</v>
      </c>
      <c r="L3593" s="40" t="str">
        <f>IF(LEFT(C3593,1)="[",MID(C3593,2,SEARCH("]",C3593)-2),IF(LEFT(C3593,1)="""",MID(C3593,2,SEARCH("""",C3593,2)-2),C3593))</f>
        <v>Onix chevrolette</v>
      </c>
      <c r="M3593">
        <f>WEEKNUM(A3593,2)</f>
        <v>36</v>
      </c>
    </row>
    <row r="3594" spans="1:13" x14ac:dyDescent="0.25">
      <c r="A3594" s="1">
        <v>41533</v>
      </c>
      <c r="B3594" s="40" t="s">
        <v>9</v>
      </c>
      <c r="C3594" s="40" t="s">
        <v>221</v>
      </c>
      <c r="D3594" s="40" t="s">
        <v>149</v>
      </c>
      <c r="E3594" s="40" t="s">
        <v>10</v>
      </c>
      <c r="F3594" s="40">
        <v>0.8</v>
      </c>
      <c r="G3594" s="40">
        <v>0</v>
      </c>
      <c r="H3594" s="40">
        <v>6</v>
      </c>
      <c r="I3594" s="40">
        <v>0</v>
      </c>
      <c r="L3594" s="40" t="str">
        <f>IF(LEFT(C3594,1)="[",MID(C3594,2,SEARCH("]",C3594)-2),IF(LEFT(C3594,1)="""",MID(C3594,2,SEARCH("""",C3594,2)-2),C3594))</f>
        <v>Onix chevrolette</v>
      </c>
      <c r="M3594">
        <f>WEEKNUM(A3594,2)</f>
        <v>38</v>
      </c>
    </row>
    <row r="3595" spans="1:13" x14ac:dyDescent="0.25">
      <c r="A3595" s="1">
        <v>41543</v>
      </c>
      <c r="B3595" s="40" t="s">
        <v>9</v>
      </c>
      <c r="C3595" s="40" t="s">
        <v>221</v>
      </c>
      <c r="D3595" s="40" t="s">
        <v>149</v>
      </c>
      <c r="E3595" s="40" t="s">
        <v>10</v>
      </c>
      <c r="F3595" s="40">
        <v>0.8</v>
      </c>
      <c r="G3595" s="40">
        <v>0</v>
      </c>
      <c r="H3595" s="40">
        <v>1</v>
      </c>
      <c r="I3595" s="40">
        <v>0</v>
      </c>
      <c r="L3595" s="40" t="str">
        <f>IF(LEFT(C3595,1)="[",MID(C3595,2,SEARCH("]",C3595)-2),IF(LEFT(C3595,1)="""",MID(C3595,2,SEARCH("""",C3595,2)-2),C3595))</f>
        <v>Onix chevrolette</v>
      </c>
      <c r="M3595">
        <f>WEEKNUM(A3595,2)</f>
        <v>39</v>
      </c>
    </row>
    <row r="3596" spans="1:13" x14ac:dyDescent="0.25">
      <c r="A3596" s="1">
        <v>41527</v>
      </c>
      <c r="B3596" s="40" t="s">
        <v>9</v>
      </c>
      <c r="C3596" s="40" t="s">
        <v>221</v>
      </c>
      <c r="D3596" s="40" t="s">
        <v>149</v>
      </c>
      <c r="E3596" s="40" t="s">
        <v>10</v>
      </c>
      <c r="F3596" s="40">
        <v>0.8</v>
      </c>
      <c r="G3596" s="40">
        <v>1</v>
      </c>
      <c r="H3596" s="40">
        <v>3</v>
      </c>
      <c r="I3596" s="40">
        <v>0.08</v>
      </c>
      <c r="L3596" s="40" t="str">
        <f>IF(LEFT(C3596,1)="[",MID(C3596,2,SEARCH("]",C3596)-2),IF(LEFT(C3596,1)="""",MID(C3596,2,SEARCH("""",C3596,2)-2),C3596))</f>
        <v>Onix chevrolette</v>
      </c>
      <c r="M3596">
        <f>WEEKNUM(A3596,2)</f>
        <v>37</v>
      </c>
    </row>
    <row r="3597" spans="1:13" x14ac:dyDescent="0.25">
      <c r="A3597" s="1">
        <v>41531</v>
      </c>
      <c r="B3597" s="40" t="s">
        <v>9</v>
      </c>
      <c r="C3597" s="40" t="s">
        <v>221</v>
      </c>
      <c r="D3597" s="40" t="s">
        <v>149</v>
      </c>
      <c r="E3597" s="40" t="s">
        <v>10</v>
      </c>
      <c r="F3597" s="40">
        <v>0.8</v>
      </c>
      <c r="G3597" s="40">
        <v>0</v>
      </c>
      <c r="H3597" s="40">
        <v>1</v>
      </c>
      <c r="I3597" s="40">
        <v>0</v>
      </c>
      <c r="L3597" s="40" t="str">
        <f>IF(LEFT(C3597,1)="[",MID(C3597,2,SEARCH("]",C3597)-2),IF(LEFT(C3597,1)="""",MID(C3597,2,SEARCH("""",C3597,2)-2),C3597))</f>
        <v>Onix chevrolette</v>
      </c>
      <c r="M3597">
        <f>WEEKNUM(A3597,2)</f>
        <v>37</v>
      </c>
    </row>
    <row r="3598" spans="1:13" x14ac:dyDescent="0.25">
      <c r="A3598" s="1">
        <v>41515</v>
      </c>
      <c r="B3598" s="40" t="s">
        <v>9</v>
      </c>
      <c r="C3598" s="40" t="s">
        <v>221</v>
      </c>
      <c r="D3598" s="40" t="s">
        <v>149</v>
      </c>
      <c r="E3598" s="40" t="s">
        <v>10</v>
      </c>
      <c r="F3598" s="40">
        <v>0.8</v>
      </c>
      <c r="G3598" s="40">
        <v>1</v>
      </c>
      <c r="H3598" s="40">
        <v>1</v>
      </c>
      <c r="I3598" s="40">
        <v>0.72</v>
      </c>
      <c r="L3598" s="40" t="str">
        <f>IF(LEFT(C3598,1)="[",MID(C3598,2,SEARCH("]",C3598)-2),IF(LEFT(C3598,1)="""",MID(C3598,2,SEARCH("""",C3598,2)-2),C3598))</f>
        <v>Onix chevrolette</v>
      </c>
      <c r="M3598">
        <f>WEEKNUM(A3598,2)</f>
        <v>35</v>
      </c>
    </row>
    <row r="3599" spans="1:13" x14ac:dyDescent="0.25">
      <c r="A3599" s="1">
        <v>41519</v>
      </c>
      <c r="B3599" s="40" t="s">
        <v>9</v>
      </c>
      <c r="C3599" s="40" t="s">
        <v>221</v>
      </c>
      <c r="D3599" s="40" t="s">
        <v>149</v>
      </c>
      <c r="E3599" s="40" t="s">
        <v>10</v>
      </c>
      <c r="F3599" s="40">
        <v>0.8</v>
      </c>
      <c r="G3599" s="40">
        <v>0</v>
      </c>
      <c r="H3599" s="40">
        <v>3</v>
      </c>
      <c r="I3599" s="40">
        <v>0</v>
      </c>
      <c r="L3599" s="40" t="str">
        <f>IF(LEFT(C3599,1)="[",MID(C3599,2,SEARCH("]",C3599)-2),IF(LEFT(C3599,1)="""",MID(C3599,2,SEARCH("""",C3599,2)-2),C3599))</f>
        <v>Onix chevrolette</v>
      </c>
      <c r="M3599">
        <f>WEEKNUM(A3599,2)</f>
        <v>36</v>
      </c>
    </row>
    <row r="3600" spans="1:13" x14ac:dyDescent="0.25">
      <c r="A3600" s="1">
        <v>41536</v>
      </c>
      <c r="B3600" s="40" t="s">
        <v>9</v>
      </c>
      <c r="C3600" s="40" t="s">
        <v>221</v>
      </c>
      <c r="D3600" s="40" t="s">
        <v>149</v>
      </c>
      <c r="E3600" s="40" t="s">
        <v>10</v>
      </c>
      <c r="F3600" s="40">
        <v>0.8</v>
      </c>
      <c r="G3600" s="40">
        <v>0</v>
      </c>
      <c r="H3600" s="40">
        <v>2</v>
      </c>
      <c r="I3600" s="40">
        <v>0</v>
      </c>
      <c r="L3600" s="40" t="str">
        <f>IF(LEFT(C3600,1)="[",MID(C3600,2,SEARCH("]",C3600)-2),IF(LEFT(C3600,1)="""",MID(C3600,2,SEARCH("""",C3600,2)-2),C3600))</f>
        <v>Onix chevrolette</v>
      </c>
      <c r="M3600">
        <f>WEEKNUM(A3600,2)</f>
        <v>38</v>
      </c>
    </row>
    <row r="3601" spans="1:13" x14ac:dyDescent="0.25">
      <c r="A3601" s="1">
        <v>41540</v>
      </c>
      <c r="B3601" s="40" t="s">
        <v>9</v>
      </c>
      <c r="C3601" s="40" t="s">
        <v>221</v>
      </c>
      <c r="D3601" s="40" t="s">
        <v>149</v>
      </c>
      <c r="E3601" s="40" t="s">
        <v>10</v>
      </c>
      <c r="F3601" s="40">
        <v>0.8</v>
      </c>
      <c r="G3601" s="40">
        <v>1</v>
      </c>
      <c r="H3601" s="40">
        <v>3</v>
      </c>
      <c r="I3601" s="40">
        <v>0.55000000000000004</v>
      </c>
      <c r="L3601" s="40" t="str">
        <f>IF(LEFT(C3601,1)="[",MID(C3601,2,SEARCH("]",C3601)-2),IF(LEFT(C3601,1)="""",MID(C3601,2,SEARCH("""",C3601,2)-2),C3601))</f>
        <v>Onix chevrolette</v>
      </c>
      <c r="M3601">
        <f>WEEKNUM(A3601,2)</f>
        <v>39</v>
      </c>
    </row>
    <row r="3602" spans="1:13" x14ac:dyDescent="0.25">
      <c r="A3602" s="1">
        <v>41517</v>
      </c>
      <c r="B3602" s="40" t="s">
        <v>9</v>
      </c>
      <c r="C3602" s="40" t="s">
        <v>221</v>
      </c>
      <c r="D3602" s="40" t="s">
        <v>149</v>
      </c>
      <c r="E3602" s="40" t="s">
        <v>10</v>
      </c>
      <c r="F3602" s="40">
        <v>0.8</v>
      </c>
      <c r="G3602" s="40">
        <v>0</v>
      </c>
      <c r="H3602" s="40">
        <v>1</v>
      </c>
      <c r="I3602" s="40">
        <v>0</v>
      </c>
      <c r="L3602" s="40" t="str">
        <f>IF(LEFT(C3602,1)="[",MID(C3602,2,SEARCH("]",C3602)-2),IF(LEFT(C3602,1)="""",MID(C3602,2,SEARCH("""",C3602,2)-2),C3602))</f>
        <v>Onix chevrolette</v>
      </c>
      <c r="M3602">
        <f>WEEKNUM(A3602,2)</f>
        <v>35</v>
      </c>
    </row>
    <row r="3603" spans="1:13" x14ac:dyDescent="0.25">
      <c r="A3603" s="1">
        <v>41541</v>
      </c>
      <c r="B3603" s="40" t="s">
        <v>9</v>
      </c>
      <c r="C3603" s="40" t="s">
        <v>221</v>
      </c>
      <c r="D3603" s="40" t="s">
        <v>149</v>
      </c>
      <c r="E3603" s="40" t="s">
        <v>10</v>
      </c>
      <c r="F3603" s="40">
        <v>0.8</v>
      </c>
      <c r="G3603" s="40">
        <v>0</v>
      </c>
      <c r="H3603" s="40">
        <v>2</v>
      </c>
      <c r="I3603" s="40">
        <v>0</v>
      </c>
      <c r="L3603" s="40" t="str">
        <f>IF(LEFT(C3603,1)="[",MID(C3603,2,SEARCH("]",C3603)-2),IF(LEFT(C3603,1)="""",MID(C3603,2,SEARCH("""",C3603,2)-2),C3603))</f>
        <v>Onix chevrolette</v>
      </c>
      <c r="M3603">
        <f>WEEKNUM(A3603,2)</f>
        <v>39</v>
      </c>
    </row>
    <row r="3604" spans="1:13" x14ac:dyDescent="0.25">
      <c r="A3604" s="1">
        <v>41529</v>
      </c>
      <c r="B3604" s="40" t="s">
        <v>9</v>
      </c>
      <c r="C3604" s="40" t="s">
        <v>221</v>
      </c>
      <c r="D3604" s="40" t="s">
        <v>149</v>
      </c>
      <c r="E3604" s="40" t="s">
        <v>10</v>
      </c>
      <c r="F3604" s="40">
        <v>0.8</v>
      </c>
      <c r="G3604" s="40">
        <v>0</v>
      </c>
      <c r="H3604" s="40">
        <v>1</v>
      </c>
      <c r="I3604" s="40">
        <v>0</v>
      </c>
      <c r="L3604" s="40" t="str">
        <f>IF(LEFT(C3604,1)="[",MID(C3604,2,SEARCH("]",C3604)-2),IF(LEFT(C3604,1)="""",MID(C3604,2,SEARCH("""",C3604,2)-2),C3604))</f>
        <v>Onix chevrolette</v>
      </c>
      <c r="M3604">
        <f>WEEKNUM(A3604,2)</f>
        <v>37</v>
      </c>
    </row>
    <row r="3605" spans="1:13" x14ac:dyDescent="0.25">
      <c r="A3605" s="1">
        <v>41546</v>
      </c>
      <c r="B3605" s="40" t="s">
        <v>9</v>
      </c>
      <c r="C3605" s="40" t="s">
        <v>221</v>
      </c>
      <c r="D3605" s="40" t="s">
        <v>149</v>
      </c>
      <c r="E3605" s="40" t="s">
        <v>10</v>
      </c>
      <c r="F3605" s="40">
        <v>0.8</v>
      </c>
      <c r="G3605" s="40">
        <v>0</v>
      </c>
      <c r="H3605" s="40">
        <v>3</v>
      </c>
      <c r="I3605" s="40">
        <v>0</v>
      </c>
      <c r="L3605" s="40" t="str">
        <f>IF(LEFT(C3605,1)="[",MID(C3605,2,SEARCH("]",C3605)-2),IF(LEFT(C3605,1)="""",MID(C3605,2,SEARCH("""",C3605,2)-2),C3605))</f>
        <v>Onix chevrolette</v>
      </c>
      <c r="M3605">
        <f>WEEKNUM(A3605,2)</f>
        <v>39</v>
      </c>
    </row>
    <row r="3606" spans="1:13" x14ac:dyDescent="0.25">
      <c r="A3606" s="1">
        <v>41528</v>
      </c>
      <c r="B3606" s="40" t="s">
        <v>9</v>
      </c>
      <c r="C3606" s="40" t="s">
        <v>221</v>
      </c>
      <c r="D3606" s="40" t="s">
        <v>149</v>
      </c>
      <c r="E3606" s="40" t="s">
        <v>10</v>
      </c>
      <c r="F3606" s="40">
        <v>0.8</v>
      </c>
      <c r="G3606" s="40">
        <v>0</v>
      </c>
      <c r="H3606" s="40">
        <v>4</v>
      </c>
      <c r="I3606" s="40">
        <v>0</v>
      </c>
      <c r="L3606" s="40" t="str">
        <f>IF(LEFT(C3606,1)="[",MID(C3606,2,SEARCH("]",C3606)-2),IF(LEFT(C3606,1)="""",MID(C3606,2,SEARCH("""",C3606,2)-2),C3606))</f>
        <v>Onix chevrolette</v>
      </c>
      <c r="M3606">
        <f>WEEKNUM(A3606,2)</f>
        <v>37</v>
      </c>
    </row>
    <row r="3607" spans="1:13" x14ac:dyDescent="0.25">
      <c r="A3607" s="1">
        <v>41524</v>
      </c>
      <c r="B3607" s="40" t="s">
        <v>9</v>
      </c>
      <c r="C3607" s="40" t="s">
        <v>221</v>
      </c>
      <c r="D3607" s="40" t="s">
        <v>149</v>
      </c>
      <c r="E3607" s="40" t="s">
        <v>10</v>
      </c>
      <c r="F3607" s="40">
        <v>0.8</v>
      </c>
      <c r="G3607" s="40">
        <v>0</v>
      </c>
      <c r="H3607" s="40">
        <v>4</v>
      </c>
      <c r="I3607" s="40">
        <v>0</v>
      </c>
      <c r="L3607" s="40" t="str">
        <f>IF(LEFT(C3607,1)="[",MID(C3607,2,SEARCH("]",C3607)-2),IF(LEFT(C3607,1)="""",MID(C3607,2,SEARCH("""",C3607,2)-2),C3607))</f>
        <v>Onix chevrolette</v>
      </c>
      <c r="M3607">
        <f>WEEKNUM(A3607,2)</f>
        <v>36</v>
      </c>
    </row>
    <row r="3608" spans="1:13" x14ac:dyDescent="0.25">
      <c r="A3608" s="1">
        <v>41518</v>
      </c>
      <c r="B3608" s="40" t="s">
        <v>9</v>
      </c>
      <c r="C3608" s="40" t="s">
        <v>221</v>
      </c>
      <c r="D3608" s="40" t="s">
        <v>149</v>
      </c>
      <c r="E3608" s="40" t="s">
        <v>10</v>
      </c>
      <c r="F3608" s="40">
        <v>0.8</v>
      </c>
      <c r="G3608" s="40">
        <v>0</v>
      </c>
      <c r="H3608" s="40">
        <v>0</v>
      </c>
      <c r="I3608" s="40">
        <v>0</v>
      </c>
      <c r="L3608" s="40" t="str">
        <f>IF(LEFT(C3608,1)="[",MID(C3608,2,SEARCH("]",C3608)-2),IF(LEFT(C3608,1)="""",MID(C3608,2,SEARCH("""",C3608,2)-2),C3608))</f>
        <v>Onix chevrolette</v>
      </c>
      <c r="M3608">
        <f>WEEKNUM(A3608,2)</f>
        <v>35</v>
      </c>
    </row>
    <row r="3609" spans="1:13" x14ac:dyDescent="0.25">
      <c r="A3609" s="1">
        <v>41530</v>
      </c>
      <c r="B3609" s="40" t="s">
        <v>9</v>
      </c>
      <c r="C3609" s="40" t="s">
        <v>221</v>
      </c>
      <c r="D3609" s="40" t="s">
        <v>149</v>
      </c>
      <c r="E3609" s="40" t="s">
        <v>10</v>
      </c>
      <c r="F3609" s="40">
        <v>0.8</v>
      </c>
      <c r="G3609" s="40">
        <v>1</v>
      </c>
      <c r="H3609" s="40">
        <v>2</v>
      </c>
      <c r="I3609" s="40">
        <v>0.15</v>
      </c>
      <c r="L3609" s="40" t="str">
        <f>IF(LEFT(C3609,1)="[",MID(C3609,2,SEARCH("]",C3609)-2),IF(LEFT(C3609,1)="""",MID(C3609,2,SEARCH("""",C3609,2)-2),C3609))</f>
        <v>Onix chevrolette</v>
      </c>
      <c r="M3609">
        <f>WEEKNUM(A3609,2)</f>
        <v>37</v>
      </c>
    </row>
    <row r="3610" spans="1:13" x14ac:dyDescent="0.25">
      <c r="A3610" s="1">
        <v>41521</v>
      </c>
      <c r="B3610" s="40" t="s">
        <v>9</v>
      </c>
      <c r="C3610" s="40" t="s">
        <v>221</v>
      </c>
      <c r="D3610" s="40" t="s">
        <v>149</v>
      </c>
      <c r="E3610" s="40" t="s">
        <v>10</v>
      </c>
      <c r="F3610" s="40">
        <v>0.8</v>
      </c>
      <c r="G3610" s="40">
        <v>0</v>
      </c>
      <c r="H3610" s="40">
        <v>1</v>
      </c>
      <c r="I3610" s="40">
        <v>0</v>
      </c>
      <c r="L3610" s="40" t="str">
        <f>IF(LEFT(C3610,1)="[",MID(C3610,2,SEARCH("]",C3610)-2),IF(LEFT(C3610,1)="""",MID(C3610,2,SEARCH("""",C3610,2)-2),C3610))</f>
        <v>Onix chevrolette</v>
      </c>
      <c r="M3610">
        <f>WEEKNUM(A3610,2)</f>
        <v>36</v>
      </c>
    </row>
    <row r="3611" spans="1:13" x14ac:dyDescent="0.25">
      <c r="A3611" s="1">
        <v>41539</v>
      </c>
      <c r="B3611" s="40" t="s">
        <v>9</v>
      </c>
      <c r="C3611" s="40" t="s">
        <v>221</v>
      </c>
      <c r="D3611" s="40" t="s">
        <v>149</v>
      </c>
      <c r="E3611" s="40" t="s">
        <v>10</v>
      </c>
      <c r="F3611" s="40">
        <v>0.8</v>
      </c>
      <c r="G3611" s="40">
        <v>0</v>
      </c>
      <c r="H3611" s="40">
        <v>1</v>
      </c>
      <c r="I3611" s="40">
        <v>0</v>
      </c>
      <c r="L3611" s="40" t="str">
        <f>IF(LEFT(C3611,1)="[",MID(C3611,2,SEARCH("]",C3611)-2),IF(LEFT(C3611,1)="""",MID(C3611,2,SEARCH("""",C3611,2)-2),C3611))</f>
        <v>Onix chevrolette</v>
      </c>
      <c r="M3611">
        <f>WEEKNUM(A3611,2)</f>
        <v>38</v>
      </c>
    </row>
    <row r="3612" spans="1:13" x14ac:dyDescent="0.25">
      <c r="A3612" s="1">
        <v>41535</v>
      </c>
      <c r="B3612" s="40" t="s">
        <v>9</v>
      </c>
      <c r="C3612" s="40" t="s">
        <v>221</v>
      </c>
      <c r="D3612" s="40" t="s">
        <v>149</v>
      </c>
      <c r="E3612" s="40" t="s">
        <v>10</v>
      </c>
      <c r="F3612" s="40">
        <v>0.8</v>
      </c>
      <c r="G3612" s="40">
        <v>2</v>
      </c>
      <c r="H3612" s="40">
        <v>4</v>
      </c>
      <c r="I3612" s="40">
        <v>1.22</v>
      </c>
      <c r="L3612" s="40" t="str">
        <f>IF(LEFT(C3612,1)="[",MID(C3612,2,SEARCH("]",C3612)-2),IF(LEFT(C3612,1)="""",MID(C3612,2,SEARCH("""",C3612,2)-2),C3612))</f>
        <v>Onix chevrolette</v>
      </c>
      <c r="M3612">
        <f>WEEKNUM(A3612,2)</f>
        <v>38</v>
      </c>
    </row>
    <row r="3613" spans="1:13" x14ac:dyDescent="0.25">
      <c r="A3613" s="1">
        <v>41514</v>
      </c>
      <c r="B3613" s="40" t="s">
        <v>9</v>
      </c>
      <c r="C3613" s="40" t="s">
        <v>221</v>
      </c>
      <c r="D3613" s="40" t="s">
        <v>149</v>
      </c>
      <c r="E3613" s="40" t="s">
        <v>10</v>
      </c>
      <c r="F3613" s="40">
        <v>0.8</v>
      </c>
      <c r="G3613" s="40">
        <v>1</v>
      </c>
      <c r="H3613" s="40">
        <v>5</v>
      </c>
      <c r="I3613" s="40">
        <v>0.26</v>
      </c>
      <c r="L3613" s="40" t="str">
        <f>IF(LEFT(C3613,1)="[",MID(C3613,2,SEARCH("]",C3613)-2),IF(LEFT(C3613,1)="""",MID(C3613,2,SEARCH("""",C3613,2)-2),C3613))</f>
        <v>Onix chevrolette</v>
      </c>
      <c r="M3613">
        <f>WEEKNUM(A3613,2)</f>
        <v>35</v>
      </c>
    </row>
    <row r="3614" spans="1:13" x14ac:dyDescent="0.25">
      <c r="A3614" s="1">
        <v>41537</v>
      </c>
      <c r="B3614" s="40" t="s">
        <v>9</v>
      </c>
      <c r="C3614" s="40" t="s">
        <v>221</v>
      </c>
      <c r="D3614" s="40" t="s">
        <v>149</v>
      </c>
      <c r="E3614" s="40" t="s">
        <v>10</v>
      </c>
      <c r="F3614" s="40">
        <v>0.8</v>
      </c>
      <c r="G3614" s="40">
        <v>1</v>
      </c>
      <c r="H3614" s="40">
        <v>4</v>
      </c>
      <c r="I3614" s="40">
        <v>0.65</v>
      </c>
      <c r="L3614" s="40" t="str">
        <f>IF(LEFT(C3614,1)="[",MID(C3614,2,SEARCH("]",C3614)-2),IF(LEFT(C3614,1)="""",MID(C3614,2,SEARCH("""",C3614,2)-2),C3614))</f>
        <v>Onix chevrolette</v>
      </c>
      <c r="M3614">
        <f>WEEKNUM(A3614,2)</f>
        <v>38</v>
      </c>
    </row>
    <row r="3615" spans="1:13" x14ac:dyDescent="0.25">
      <c r="A3615" s="1">
        <v>41534</v>
      </c>
      <c r="B3615" s="40" t="s">
        <v>9</v>
      </c>
      <c r="C3615" s="40" t="s">
        <v>221</v>
      </c>
      <c r="D3615" s="40" t="s">
        <v>149</v>
      </c>
      <c r="E3615" s="40" t="s">
        <v>10</v>
      </c>
      <c r="F3615" s="40">
        <v>0.8</v>
      </c>
      <c r="G3615" s="40">
        <v>0</v>
      </c>
      <c r="H3615" s="40">
        <v>2</v>
      </c>
      <c r="I3615" s="40">
        <v>0</v>
      </c>
      <c r="L3615" s="40" t="str">
        <f>IF(LEFT(C3615,1)="[",MID(C3615,2,SEARCH("]",C3615)-2),IF(LEFT(C3615,1)="""",MID(C3615,2,SEARCH("""",C3615,2)-2),C3615))</f>
        <v>Onix chevrolette</v>
      </c>
      <c r="M3615">
        <f>WEEKNUM(A3615,2)</f>
        <v>38</v>
      </c>
    </row>
    <row r="3616" spans="1:13" x14ac:dyDescent="0.25">
      <c r="A3616" s="1">
        <v>41520</v>
      </c>
      <c r="B3616" s="40" t="s">
        <v>9</v>
      </c>
      <c r="C3616" s="40" t="s">
        <v>221</v>
      </c>
      <c r="D3616" s="40" t="s">
        <v>149</v>
      </c>
      <c r="E3616" s="40" t="s">
        <v>10</v>
      </c>
      <c r="F3616" s="40">
        <v>0.8</v>
      </c>
      <c r="G3616" s="40">
        <v>0</v>
      </c>
      <c r="H3616" s="40">
        <v>1</v>
      </c>
      <c r="I3616" s="40">
        <v>0</v>
      </c>
      <c r="L3616" s="40" t="str">
        <f>IF(LEFT(C3616,1)="[",MID(C3616,2,SEARCH("]",C3616)-2),IF(LEFT(C3616,1)="""",MID(C3616,2,SEARCH("""",C3616,2)-2),C3616))</f>
        <v>Onix chevrolette</v>
      </c>
      <c r="M3616">
        <f>WEEKNUM(A3616,2)</f>
        <v>36</v>
      </c>
    </row>
    <row r="3617" spans="1:13" x14ac:dyDescent="0.25">
      <c r="A3617" s="1">
        <v>41542</v>
      </c>
      <c r="B3617" s="40" t="s">
        <v>9</v>
      </c>
      <c r="C3617" s="40" t="s">
        <v>221</v>
      </c>
      <c r="D3617" s="40" t="s">
        <v>149</v>
      </c>
      <c r="E3617" s="40" t="s">
        <v>10</v>
      </c>
      <c r="F3617" s="40">
        <v>0.8</v>
      </c>
      <c r="G3617" s="40">
        <v>2</v>
      </c>
      <c r="H3617" s="40">
        <v>2</v>
      </c>
      <c r="I3617" s="40">
        <v>1.0900000000000001</v>
      </c>
      <c r="L3617" s="40" t="str">
        <f>IF(LEFT(C3617,1)="[",MID(C3617,2,SEARCH("]",C3617)-2),IF(LEFT(C3617,1)="""",MID(C3617,2,SEARCH("""",C3617,2)-2),C3617))</f>
        <v>Onix chevrolette</v>
      </c>
      <c r="M3617">
        <f>WEEKNUM(A3617,2)</f>
        <v>39</v>
      </c>
    </row>
    <row r="3618" spans="1:13" x14ac:dyDescent="0.25">
      <c r="A3618" s="1">
        <v>41525</v>
      </c>
      <c r="B3618" s="40" t="s">
        <v>9</v>
      </c>
      <c r="C3618" s="40" t="s">
        <v>348</v>
      </c>
      <c r="D3618" s="40" t="s">
        <v>149</v>
      </c>
      <c r="E3618" s="40" t="s">
        <v>10</v>
      </c>
      <c r="F3618" s="40">
        <v>0.67</v>
      </c>
      <c r="G3618" s="40">
        <v>12</v>
      </c>
      <c r="H3618" s="40">
        <v>91</v>
      </c>
      <c r="I3618" s="40">
        <v>1.4</v>
      </c>
      <c r="L3618" s="40" t="str">
        <f>IF(LEFT(C3618,1)="[",MID(C3618,2,SEARCH("]",C3618)-2),IF(LEFT(C3618,1)="""",MID(C3618,2,SEARCH("""",C3618,2)-2),C3618))</f>
        <v>Onix chevy</v>
      </c>
      <c r="M3618">
        <f>WEEKNUM(A3618,2)</f>
        <v>36</v>
      </c>
    </row>
    <row r="3619" spans="1:13" x14ac:dyDescent="0.25">
      <c r="A3619" s="1">
        <v>41523</v>
      </c>
      <c r="B3619" s="40" t="s">
        <v>9</v>
      </c>
      <c r="C3619" s="40" t="s">
        <v>348</v>
      </c>
      <c r="D3619" s="40" t="s">
        <v>149</v>
      </c>
      <c r="E3619" s="40" t="s">
        <v>10</v>
      </c>
      <c r="F3619" s="40">
        <v>0.67</v>
      </c>
      <c r="G3619" s="40">
        <v>13</v>
      </c>
      <c r="H3619" s="40">
        <v>102</v>
      </c>
      <c r="I3619" s="40">
        <v>2.77</v>
      </c>
      <c r="L3619" s="40" t="str">
        <f>IF(LEFT(C3619,1)="[",MID(C3619,2,SEARCH("]",C3619)-2),IF(LEFT(C3619,1)="""",MID(C3619,2,SEARCH("""",C3619,2)-2),C3619))</f>
        <v>Onix chevy</v>
      </c>
      <c r="M3619">
        <f>WEEKNUM(A3619,2)</f>
        <v>36</v>
      </c>
    </row>
    <row r="3620" spans="1:13" x14ac:dyDescent="0.25">
      <c r="A3620" s="1">
        <v>41514</v>
      </c>
      <c r="B3620" s="40" t="s">
        <v>9</v>
      </c>
      <c r="C3620" s="40" t="s">
        <v>348</v>
      </c>
      <c r="D3620" s="40" t="s">
        <v>149</v>
      </c>
      <c r="E3620" s="40" t="s">
        <v>10</v>
      </c>
      <c r="F3620" s="40">
        <v>0.67</v>
      </c>
      <c r="G3620" s="40">
        <v>7</v>
      </c>
      <c r="H3620" s="40">
        <v>35</v>
      </c>
      <c r="I3620" s="40">
        <v>2.46</v>
      </c>
      <c r="L3620" s="40" t="str">
        <f>IF(LEFT(C3620,1)="[",MID(C3620,2,SEARCH("]",C3620)-2),IF(LEFT(C3620,1)="""",MID(C3620,2,SEARCH("""",C3620,2)-2),C3620))</f>
        <v>Onix chevy</v>
      </c>
      <c r="M3620">
        <f>WEEKNUM(A3620,2)</f>
        <v>35</v>
      </c>
    </row>
    <row r="3621" spans="1:13" x14ac:dyDescent="0.25">
      <c r="A3621" s="1">
        <v>41529</v>
      </c>
      <c r="B3621" s="40" t="s">
        <v>9</v>
      </c>
      <c r="C3621" s="40" t="s">
        <v>348</v>
      </c>
      <c r="D3621" s="40" t="s">
        <v>149</v>
      </c>
      <c r="E3621" s="40" t="s">
        <v>10</v>
      </c>
      <c r="F3621" s="40">
        <v>0.67</v>
      </c>
      <c r="G3621" s="40">
        <v>9</v>
      </c>
      <c r="H3621" s="40">
        <v>81</v>
      </c>
      <c r="I3621" s="40">
        <v>0.86</v>
      </c>
      <c r="L3621" s="40" t="str">
        <f>IF(LEFT(C3621,1)="[",MID(C3621,2,SEARCH("]",C3621)-2),IF(LEFT(C3621,1)="""",MID(C3621,2,SEARCH("""",C3621,2)-2),C3621))</f>
        <v>Onix chevy</v>
      </c>
      <c r="M3621">
        <f>WEEKNUM(A3621,2)</f>
        <v>37</v>
      </c>
    </row>
    <row r="3622" spans="1:13" x14ac:dyDescent="0.25">
      <c r="A3622" s="1">
        <v>41515</v>
      </c>
      <c r="B3622" s="40" t="s">
        <v>9</v>
      </c>
      <c r="C3622" s="40" t="s">
        <v>348</v>
      </c>
      <c r="D3622" s="40" t="s">
        <v>149</v>
      </c>
      <c r="E3622" s="40" t="s">
        <v>10</v>
      </c>
      <c r="F3622" s="40">
        <v>0.67</v>
      </c>
      <c r="G3622" s="40">
        <v>7</v>
      </c>
      <c r="H3622" s="40">
        <v>77</v>
      </c>
      <c r="I3622" s="40">
        <v>1.91</v>
      </c>
      <c r="L3622" s="40" t="str">
        <f>IF(LEFT(C3622,1)="[",MID(C3622,2,SEARCH("]",C3622)-2),IF(LEFT(C3622,1)="""",MID(C3622,2,SEARCH("""",C3622,2)-2),C3622))</f>
        <v>Onix chevy</v>
      </c>
      <c r="M3622">
        <f>WEEKNUM(A3622,2)</f>
        <v>35</v>
      </c>
    </row>
    <row r="3623" spans="1:13" x14ac:dyDescent="0.25">
      <c r="A3623" s="1">
        <v>41518</v>
      </c>
      <c r="B3623" s="40" t="s">
        <v>9</v>
      </c>
      <c r="C3623" s="40" t="s">
        <v>348</v>
      </c>
      <c r="D3623" s="40" t="s">
        <v>149</v>
      </c>
      <c r="E3623" s="40" t="s">
        <v>10</v>
      </c>
      <c r="F3623" s="40">
        <v>0.67</v>
      </c>
      <c r="G3623" s="40">
        <v>10</v>
      </c>
      <c r="H3623" s="40">
        <v>54</v>
      </c>
      <c r="I3623" s="40">
        <v>2.81</v>
      </c>
      <c r="L3623" s="40" t="str">
        <f>IF(LEFT(C3623,1)="[",MID(C3623,2,SEARCH("]",C3623)-2),IF(LEFT(C3623,1)="""",MID(C3623,2,SEARCH("""",C3623,2)-2),C3623))</f>
        <v>Onix chevy</v>
      </c>
      <c r="M3623">
        <f>WEEKNUM(A3623,2)</f>
        <v>35</v>
      </c>
    </row>
    <row r="3624" spans="1:13" x14ac:dyDescent="0.25">
      <c r="A3624" s="1">
        <v>41534</v>
      </c>
      <c r="B3624" s="40" t="s">
        <v>9</v>
      </c>
      <c r="C3624" s="40" t="s">
        <v>348</v>
      </c>
      <c r="D3624" s="40" t="s">
        <v>149</v>
      </c>
      <c r="E3624" s="40" t="s">
        <v>10</v>
      </c>
      <c r="F3624" s="40">
        <v>0.67</v>
      </c>
      <c r="G3624" s="40">
        <v>12</v>
      </c>
      <c r="H3624" s="40">
        <v>59</v>
      </c>
      <c r="I3624" s="40">
        <v>4.26</v>
      </c>
      <c r="L3624" s="40" t="str">
        <f>IF(LEFT(C3624,1)="[",MID(C3624,2,SEARCH("]",C3624)-2),IF(LEFT(C3624,1)="""",MID(C3624,2,SEARCH("""",C3624,2)-2),C3624))</f>
        <v>Onix chevy</v>
      </c>
      <c r="M3624">
        <f>WEEKNUM(A3624,2)</f>
        <v>38</v>
      </c>
    </row>
    <row r="3625" spans="1:13" x14ac:dyDescent="0.25">
      <c r="A3625" s="1">
        <v>41536</v>
      </c>
      <c r="B3625" s="40" t="s">
        <v>9</v>
      </c>
      <c r="C3625" s="40" t="s">
        <v>348</v>
      </c>
      <c r="D3625" s="40" t="s">
        <v>149</v>
      </c>
      <c r="E3625" s="40" t="s">
        <v>10</v>
      </c>
      <c r="F3625" s="40">
        <v>0.67</v>
      </c>
      <c r="G3625" s="40">
        <v>15</v>
      </c>
      <c r="H3625" s="40">
        <v>112</v>
      </c>
      <c r="I3625" s="40">
        <v>5.05</v>
      </c>
      <c r="L3625" s="40" t="str">
        <f>IF(LEFT(C3625,1)="[",MID(C3625,2,SEARCH("]",C3625)-2),IF(LEFT(C3625,1)="""",MID(C3625,2,SEARCH("""",C3625,2)-2),C3625))</f>
        <v>Onix chevy</v>
      </c>
      <c r="M3625">
        <f>WEEKNUM(A3625,2)</f>
        <v>38</v>
      </c>
    </row>
    <row r="3626" spans="1:13" x14ac:dyDescent="0.25">
      <c r="A3626" s="1">
        <v>41530</v>
      </c>
      <c r="B3626" s="40" t="s">
        <v>9</v>
      </c>
      <c r="C3626" s="40" t="s">
        <v>348</v>
      </c>
      <c r="D3626" s="40" t="s">
        <v>149</v>
      </c>
      <c r="E3626" s="40" t="s">
        <v>10</v>
      </c>
      <c r="F3626" s="40">
        <v>0.67</v>
      </c>
      <c r="G3626" s="40">
        <v>9</v>
      </c>
      <c r="H3626" s="40">
        <v>67</v>
      </c>
      <c r="I3626" s="40">
        <v>0.63</v>
      </c>
      <c r="L3626" s="40" t="str">
        <f>IF(LEFT(C3626,1)="[",MID(C3626,2,SEARCH("]",C3626)-2),IF(LEFT(C3626,1)="""",MID(C3626,2,SEARCH("""",C3626,2)-2),C3626))</f>
        <v>Onix chevy</v>
      </c>
      <c r="M3626">
        <f>WEEKNUM(A3626,2)</f>
        <v>37</v>
      </c>
    </row>
    <row r="3627" spans="1:13" x14ac:dyDescent="0.25">
      <c r="A3627" s="1">
        <v>41537</v>
      </c>
      <c r="B3627" s="40" t="s">
        <v>9</v>
      </c>
      <c r="C3627" s="40" t="s">
        <v>348</v>
      </c>
      <c r="D3627" s="40" t="s">
        <v>149</v>
      </c>
      <c r="E3627" s="40" t="s">
        <v>10</v>
      </c>
      <c r="F3627" s="40">
        <v>0.67</v>
      </c>
      <c r="G3627" s="40">
        <v>21</v>
      </c>
      <c r="H3627" s="40">
        <v>198</v>
      </c>
      <c r="I3627" s="40">
        <v>6.5</v>
      </c>
      <c r="L3627" s="40" t="str">
        <f>IF(LEFT(C3627,1)="[",MID(C3627,2,SEARCH("]",C3627)-2),IF(LEFT(C3627,1)="""",MID(C3627,2,SEARCH("""",C3627,2)-2),C3627))</f>
        <v>Onix chevy</v>
      </c>
      <c r="M3627">
        <f>WEEKNUM(A3627,2)</f>
        <v>38</v>
      </c>
    </row>
    <row r="3628" spans="1:13" x14ac:dyDescent="0.25">
      <c r="A3628" s="1">
        <v>41531</v>
      </c>
      <c r="B3628" s="40" t="s">
        <v>9</v>
      </c>
      <c r="C3628" s="40" t="s">
        <v>348</v>
      </c>
      <c r="D3628" s="40" t="s">
        <v>149</v>
      </c>
      <c r="E3628" s="40" t="s">
        <v>10</v>
      </c>
      <c r="F3628" s="40">
        <v>0.67</v>
      </c>
      <c r="G3628" s="40">
        <v>9</v>
      </c>
      <c r="H3628" s="40">
        <v>52</v>
      </c>
      <c r="I3628" s="40">
        <v>1.19</v>
      </c>
      <c r="L3628" s="40" t="str">
        <f>IF(LEFT(C3628,1)="[",MID(C3628,2,SEARCH("]",C3628)-2),IF(LEFT(C3628,1)="""",MID(C3628,2,SEARCH("""",C3628,2)-2),C3628))</f>
        <v>Onix chevy</v>
      </c>
      <c r="M3628">
        <f>WEEKNUM(A3628,2)</f>
        <v>37</v>
      </c>
    </row>
    <row r="3629" spans="1:13" x14ac:dyDescent="0.25">
      <c r="A3629" s="1">
        <v>41520</v>
      </c>
      <c r="B3629" s="40" t="s">
        <v>9</v>
      </c>
      <c r="C3629" s="40" t="s">
        <v>348</v>
      </c>
      <c r="D3629" s="40" t="s">
        <v>149</v>
      </c>
      <c r="E3629" s="40" t="s">
        <v>10</v>
      </c>
      <c r="F3629" s="40">
        <v>0.67</v>
      </c>
      <c r="G3629" s="40">
        <v>13</v>
      </c>
      <c r="H3629" s="40">
        <v>87</v>
      </c>
      <c r="I3629" s="40">
        <v>2.2200000000000002</v>
      </c>
      <c r="L3629" s="40" t="str">
        <f>IF(LEFT(C3629,1)="[",MID(C3629,2,SEARCH("]",C3629)-2),IF(LEFT(C3629,1)="""",MID(C3629,2,SEARCH("""",C3629,2)-2),C3629))</f>
        <v>Onix chevy</v>
      </c>
      <c r="M3629">
        <f>WEEKNUM(A3629,2)</f>
        <v>36</v>
      </c>
    </row>
    <row r="3630" spans="1:13" x14ac:dyDescent="0.25">
      <c r="A3630" s="1">
        <v>41532</v>
      </c>
      <c r="B3630" s="40" t="s">
        <v>9</v>
      </c>
      <c r="C3630" s="40" t="s">
        <v>348</v>
      </c>
      <c r="D3630" s="40" t="s">
        <v>149</v>
      </c>
      <c r="E3630" s="40" t="s">
        <v>10</v>
      </c>
      <c r="F3630" s="40">
        <v>0.67</v>
      </c>
      <c r="G3630" s="40">
        <v>7</v>
      </c>
      <c r="H3630" s="40">
        <v>68</v>
      </c>
      <c r="I3630" s="40">
        <v>1.0900000000000001</v>
      </c>
      <c r="L3630" s="40" t="str">
        <f>IF(LEFT(C3630,1)="[",MID(C3630,2,SEARCH("]",C3630)-2),IF(LEFT(C3630,1)="""",MID(C3630,2,SEARCH("""",C3630,2)-2),C3630))</f>
        <v>Onix chevy</v>
      </c>
      <c r="M3630">
        <f>WEEKNUM(A3630,2)</f>
        <v>37</v>
      </c>
    </row>
    <row r="3631" spans="1:13" x14ac:dyDescent="0.25">
      <c r="A3631" s="1">
        <v>41542</v>
      </c>
      <c r="B3631" s="40" t="s">
        <v>9</v>
      </c>
      <c r="C3631" s="40" t="s">
        <v>348</v>
      </c>
      <c r="D3631" s="40" t="s">
        <v>149</v>
      </c>
      <c r="E3631" s="40" t="s">
        <v>10</v>
      </c>
      <c r="F3631" s="40">
        <v>0.67</v>
      </c>
      <c r="G3631" s="40">
        <v>21</v>
      </c>
      <c r="H3631" s="40">
        <v>215</v>
      </c>
      <c r="I3631" s="40">
        <v>5.87</v>
      </c>
      <c r="L3631" s="40" t="str">
        <f>IF(LEFT(C3631,1)="[",MID(C3631,2,SEARCH("]",C3631)-2),IF(LEFT(C3631,1)="""",MID(C3631,2,SEARCH("""",C3631,2)-2),C3631))</f>
        <v>Onix chevy</v>
      </c>
      <c r="M3631">
        <f>WEEKNUM(A3631,2)</f>
        <v>39</v>
      </c>
    </row>
    <row r="3632" spans="1:13" x14ac:dyDescent="0.25">
      <c r="A3632" s="1">
        <v>41544</v>
      </c>
      <c r="B3632" s="40" t="s">
        <v>9</v>
      </c>
      <c r="C3632" s="40" t="s">
        <v>348</v>
      </c>
      <c r="D3632" s="40" t="s">
        <v>149</v>
      </c>
      <c r="E3632" s="40" t="s">
        <v>10</v>
      </c>
      <c r="F3632" s="40">
        <v>0.67</v>
      </c>
      <c r="G3632" s="40">
        <v>15</v>
      </c>
      <c r="H3632" s="40">
        <v>117</v>
      </c>
      <c r="I3632" s="40">
        <v>5.15</v>
      </c>
      <c r="L3632" s="40" t="str">
        <f>IF(LEFT(C3632,1)="[",MID(C3632,2,SEARCH("]",C3632)-2),IF(LEFT(C3632,1)="""",MID(C3632,2,SEARCH("""",C3632,2)-2),C3632))</f>
        <v>Onix chevy</v>
      </c>
      <c r="M3632">
        <f>WEEKNUM(A3632,2)</f>
        <v>39</v>
      </c>
    </row>
    <row r="3633" spans="1:13" x14ac:dyDescent="0.25">
      <c r="A3633" s="1">
        <v>41517</v>
      </c>
      <c r="B3633" s="40" t="s">
        <v>9</v>
      </c>
      <c r="C3633" s="40" t="s">
        <v>348</v>
      </c>
      <c r="D3633" s="40" t="s">
        <v>149</v>
      </c>
      <c r="E3633" s="40" t="s">
        <v>10</v>
      </c>
      <c r="F3633" s="40">
        <v>0.67</v>
      </c>
      <c r="G3633" s="40">
        <v>7</v>
      </c>
      <c r="H3633" s="40">
        <v>54</v>
      </c>
      <c r="I3633" s="40">
        <v>2.14</v>
      </c>
      <c r="L3633" s="40" t="str">
        <f>IF(LEFT(C3633,1)="[",MID(C3633,2,SEARCH("]",C3633)-2),IF(LEFT(C3633,1)="""",MID(C3633,2,SEARCH("""",C3633,2)-2),C3633))</f>
        <v>Onix chevy</v>
      </c>
      <c r="M3633">
        <f>WEEKNUM(A3633,2)</f>
        <v>35</v>
      </c>
    </row>
    <row r="3634" spans="1:13" x14ac:dyDescent="0.25">
      <c r="A3634" s="1">
        <v>41522</v>
      </c>
      <c r="B3634" s="40" t="s">
        <v>9</v>
      </c>
      <c r="C3634" s="40" t="s">
        <v>348</v>
      </c>
      <c r="D3634" s="40" t="s">
        <v>149</v>
      </c>
      <c r="E3634" s="40" t="s">
        <v>10</v>
      </c>
      <c r="F3634" s="40">
        <v>0.67</v>
      </c>
      <c r="G3634" s="40">
        <v>10</v>
      </c>
      <c r="H3634" s="40">
        <v>120</v>
      </c>
      <c r="I3634" s="40">
        <v>1.42</v>
      </c>
      <c r="L3634" s="40" t="str">
        <f>IF(LEFT(C3634,1)="[",MID(C3634,2,SEARCH("]",C3634)-2),IF(LEFT(C3634,1)="""",MID(C3634,2,SEARCH("""",C3634,2)-2),C3634))</f>
        <v>Onix chevy</v>
      </c>
      <c r="M3634">
        <f>WEEKNUM(A3634,2)</f>
        <v>36</v>
      </c>
    </row>
    <row r="3635" spans="1:13" x14ac:dyDescent="0.25">
      <c r="A3635" s="1">
        <v>41541</v>
      </c>
      <c r="B3635" s="40" t="s">
        <v>9</v>
      </c>
      <c r="C3635" s="40" t="s">
        <v>348</v>
      </c>
      <c r="D3635" s="40" t="s">
        <v>149</v>
      </c>
      <c r="E3635" s="40" t="s">
        <v>10</v>
      </c>
      <c r="F3635" s="40">
        <v>0.67</v>
      </c>
      <c r="G3635" s="40">
        <v>29</v>
      </c>
      <c r="H3635" s="40">
        <v>305</v>
      </c>
      <c r="I3635" s="40">
        <v>10.039999999999999</v>
      </c>
      <c r="L3635" s="40" t="str">
        <f>IF(LEFT(C3635,1)="[",MID(C3635,2,SEARCH("]",C3635)-2),IF(LEFT(C3635,1)="""",MID(C3635,2,SEARCH("""",C3635,2)-2),C3635))</f>
        <v>Onix chevy</v>
      </c>
      <c r="M3635">
        <f>WEEKNUM(A3635,2)</f>
        <v>39</v>
      </c>
    </row>
    <row r="3636" spans="1:13" x14ac:dyDescent="0.25">
      <c r="A3636" s="1">
        <v>41521</v>
      </c>
      <c r="B3636" s="40" t="s">
        <v>9</v>
      </c>
      <c r="C3636" s="40" t="s">
        <v>348</v>
      </c>
      <c r="D3636" s="40" t="s">
        <v>149</v>
      </c>
      <c r="E3636" s="40" t="s">
        <v>10</v>
      </c>
      <c r="F3636" s="40">
        <v>0.67</v>
      </c>
      <c r="G3636" s="40">
        <v>7</v>
      </c>
      <c r="H3636" s="40">
        <v>74</v>
      </c>
      <c r="I3636" s="40">
        <v>0.88</v>
      </c>
      <c r="L3636" s="40" t="str">
        <f>IF(LEFT(C3636,1)="[",MID(C3636,2,SEARCH("]",C3636)-2),IF(LEFT(C3636,1)="""",MID(C3636,2,SEARCH("""",C3636,2)-2),C3636))</f>
        <v>Onix chevy</v>
      </c>
      <c r="M3636">
        <f>WEEKNUM(A3636,2)</f>
        <v>36</v>
      </c>
    </row>
    <row r="3637" spans="1:13" x14ac:dyDescent="0.25">
      <c r="A3637" s="1">
        <v>41528</v>
      </c>
      <c r="B3637" s="40" t="s">
        <v>9</v>
      </c>
      <c r="C3637" s="40" t="s">
        <v>348</v>
      </c>
      <c r="D3637" s="40" t="s">
        <v>149</v>
      </c>
      <c r="E3637" s="40" t="s">
        <v>10</v>
      </c>
      <c r="F3637" s="40">
        <v>0.67</v>
      </c>
      <c r="G3637" s="40">
        <v>13</v>
      </c>
      <c r="H3637" s="40">
        <v>72</v>
      </c>
      <c r="I3637" s="40">
        <v>2.6</v>
      </c>
      <c r="L3637" s="40" t="str">
        <f>IF(LEFT(C3637,1)="[",MID(C3637,2,SEARCH("]",C3637)-2),IF(LEFT(C3637,1)="""",MID(C3637,2,SEARCH("""",C3637,2)-2),C3637))</f>
        <v>Onix chevy</v>
      </c>
      <c r="M3637">
        <f>WEEKNUM(A3637,2)</f>
        <v>37</v>
      </c>
    </row>
    <row r="3638" spans="1:13" x14ac:dyDescent="0.25">
      <c r="A3638" s="1">
        <v>41538</v>
      </c>
      <c r="B3638" s="40" t="s">
        <v>9</v>
      </c>
      <c r="C3638" s="40" t="s">
        <v>348</v>
      </c>
      <c r="D3638" s="40" t="s">
        <v>149</v>
      </c>
      <c r="E3638" s="40" t="s">
        <v>10</v>
      </c>
      <c r="F3638" s="40">
        <v>0.67</v>
      </c>
      <c r="G3638" s="40">
        <v>16</v>
      </c>
      <c r="H3638" s="40">
        <v>175</v>
      </c>
      <c r="I3638" s="40">
        <v>6.04</v>
      </c>
      <c r="L3638" s="40" t="str">
        <f>IF(LEFT(C3638,1)="[",MID(C3638,2,SEARCH("]",C3638)-2),IF(LEFT(C3638,1)="""",MID(C3638,2,SEARCH("""",C3638,2)-2),C3638))</f>
        <v>Onix chevy</v>
      </c>
      <c r="M3638">
        <f>WEEKNUM(A3638,2)</f>
        <v>38</v>
      </c>
    </row>
    <row r="3639" spans="1:13" x14ac:dyDescent="0.25">
      <c r="A3639" s="1">
        <v>41527</v>
      </c>
      <c r="B3639" s="40" t="s">
        <v>9</v>
      </c>
      <c r="C3639" s="40" t="s">
        <v>348</v>
      </c>
      <c r="D3639" s="40" t="s">
        <v>149</v>
      </c>
      <c r="E3639" s="40" t="s">
        <v>10</v>
      </c>
      <c r="F3639" s="40">
        <v>0.67</v>
      </c>
      <c r="G3639" s="40">
        <v>9</v>
      </c>
      <c r="H3639" s="40">
        <v>90</v>
      </c>
      <c r="I3639" s="40">
        <v>2.34</v>
      </c>
      <c r="L3639" s="40" t="str">
        <f>IF(LEFT(C3639,1)="[",MID(C3639,2,SEARCH("]",C3639)-2),IF(LEFT(C3639,1)="""",MID(C3639,2,SEARCH("""",C3639,2)-2),C3639))</f>
        <v>Onix chevy</v>
      </c>
      <c r="M3639">
        <f>WEEKNUM(A3639,2)</f>
        <v>37</v>
      </c>
    </row>
    <row r="3640" spans="1:13" x14ac:dyDescent="0.25">
      <c r="A3640" s="1">
        <v>41543</v>
      </c>
      <c r="B3640" s="40" t="s">
        <v>9</v>
      </c>
      <c r="C3640" s="40" t="s">
        <v>348</v>
      </c>
      <c r="D3640" s="40" t="s">
        <v>149</v>
      </c>
      <c r="E3640" s="40" t="s">
        <v>10</v>
      </c>
      <c r="F3640" s="40">
        <v>0.67</v>
      </c>
      <c r="G3640" s="40">
        <v>9</v>
      </c>
      <c r="H3640" s="40">
        <v>158</v>
      </c>
      <c r="I3640" s="40">
        <v>2.92</v>
      </c>
      <c r="L3640" s="40" t="str">
        <f>IF(LEFT(C3640,1)="[",MID(C3640,2,SEARCH("]",C3640)-2),IF(LEFT(C3640,1)="""",MID(C3640,2,SEARCH("""",C3640,2)-2),C3640))</f>
        <v>Onix chevy</v>
      </c>
      <c r="M3640">
        <f>WEEKNUM(A3640,2)</f>
        <v>39</v>
      </c>
    </row>
    <row r="3641" spans="1:13" x14ac:dyDescent="0.25">
      <c r="A3641" s="1">
        <v>41539</v>
      </c>
      <c r="B3641" s="40" t="s">
        <v>9</v>
      </c>
      <c r="C3641" s="40" t="s">
        <v>348</v>
      </c>
      <c r="D3641" s="40" t="s">
        <v>149</v>
      </c>
      <c r="E3641" s="40" t="s">
        <v>10</v>
      </c>
      <c r="F3641" s="40">
        <v>0.67</v>
      </c>
      <c r="G3641" s="40">
        <v>27</v>
      </c>
      <c r="H3641" s="40">
        <v>207</v>
      </c>
      <c r="I3641" s="40">
        <v>11.68</v>
      </c>
      <c r="L3641" s="40" t="str">
        <f>IF(LEFT(C3641,1)="[",MID(C3641,2,SEARCH("]",C3641)-2),IF(LEFT(C3641,1)="""",MID(C3641,2,SEARCH("""",C3641,2)-2),C3641))</f>
        <v>Onix chevy</v>
      </c>
      <c r="M3641">
        <f>WEEKNUM(A3641,2)</f>
        <v>38</v>
      </c>
    </row>
    <row r="3642" spans="1:13" x14ac:dyDescent="0.25">
      <c r="A3642" s="1">
        <v>41535</v>
      </c>
      <c r="B3642" s="40" t="s">
        <v>9</v>
      </c>
      <c r="C3642" s="40" t="s">
        <v>348</v>
      </c>
      <c r="D3642" s="40" t="s">
        <v>149</v>
      </c>
      <c r="E3642" s="40" t="s">
        <v>10</v>
      </c>
      <c r="F3642" s="40">
        <v>0.67</v>
      </c>
      <c r="G3642" s="40">
        <v>3</v>
      </c>
      <c r="H3642" s="40">
        <v>36</v>
      </c>
      <c r="I3642" s="40">
        <v>0.94</v>
      </c>
      <c r="L3642" s="40" t="str">
        <f>IF(LEFT(C3642,1)="[",MID(C3642,2,SEARCH("]",C3642)-2),IF(LEFT(C3642,1)="""",MID(C3642,2,SEARCH("""",C3642,2)-2),C3642))</f>
        <v>Onix chevy</v>
      </c>
      <c r="M3642">
        <f>WEEKNUM(A3642,2)</f>
        <v>38</v>
      </c>
    </row>
    <row r="3643" spans="1:13" x14ac:dyDescent="0.25">
      <c r="A3643" s="1">
        <v>41533</v>
      </c>
      <c r="B3643" s="40" t="s">
        <v>9</v>
      </c>
      <c r="C3643" s="40" t="s">
        <v>348</v>
      </c>
      <c r="D3643" s="40" t="s">
        <v>149</v>
      </c>
      <c r="E3643" s="40" t="s">
        <v>10</v>
      </c>
      <c r="F3643" s="40">
        <v>0.67</v>
      </c>
      <c r="G3643" s="40">
        <v>11</v>
      </c>
      <c r="H3643" s="40">
        <v>66</v>
      </c>
      <c r="I3643" s="40">
        <v>4.1399999999999997</v>
      </c>
      <c r="L3643" s="40" t="str">
        <f>IF(LEFT(C3643,1)="[",MID(C3643,2,SEARCH("]",C3643)-2),IF(LEFT(C3643,1)="""",MID(C3643,2,SEARCH("""",C3643,2)-2),C3643))</f>
        <v>Onix chevy</v>
      </c>
      <c r="M3643">
        <f>WEEKNUM(A3643,2)</f>
        <v>38</v>
      </c>
    </row>
    <row r="3644" spans="1:13" x14ac:dyDescent="0.25">
      <c r="A3644" s="1">
        <v>41546</v>
      </c>
      <c r="B3644" s="40" t="s">
        <v>9</v>
      </c>
      <c r="C3644" s="40" t="s">
        <v>348</v>
      </c>
      <c r="D3644" s="40" t="s">
        <v>149</v>
      </c>
      <c r="E3644" s="40" t="s">
        <v>10</v>
      </c>
      <c r="F3644" s="40">
        <v>0.67</v>
      </c>
      <c r="G3644" s="40">
        <v>12</v>
      </c>
      <c r="H3644" s="40">
        <v>143</v>
      </c>
      <c r="I3644" s="40">
        <v>3.94</v>
      </c>
      <c r="L3644" s="40" t="str">
        <f>IF(LEFT(C3644,1)="[",MID(C3644,2,SEARCH("]",C3644)-2),IF(LEFT(C3644,1)="""",MID(C3644,2,SEARCH("""",C3644,2)-2),C3644))</f>
        <v>Onix chevy</v>
      </c>
      <c r="M3644">
        <f>WEEKNUM(A3644,2)</f>
        <v>39</v>
      </c>
    </row>
    <row r="3645" spans="1:13" x14ac:dyDescent="0.25">
      <c r="A3645" s="1">
        <v>41540</v>
      </c>
      <c r="B3645" s="40" t="s">
        <v>9</v>
      </c>
      <c r="C3645" s="40" t="s">
        <v>348</v>
      </c>
      <c r="D3645" s="40" t="s">
        <v>149</v>
      </c>
      <c r="E3645" s="40" t="s">
        <v>10</v>
      </c>
      <c r="F3645" s="40">
        <v>0.67</v>
      </c>
      <c r="G3645" s="40">
        <v>29</v>
      </c>
      <c r="H3645" s="40">
        <v>270</v>
      </c>
      <c r="I3645" s="40">
        <v>9.16</v>
      </c>
      <c r="L3645" s="40" t="str">
        <f>IF(LEFT(C3645,1)="[",MID(C3645,2,SEARCH("]",C3645)-2),IF(LEFT(C3645,1)="""",MID(C3645,2,SEARCH("""",C3645,2)-2),C3645))</f>
        <v>Onix chevy</v>
      </c>
      <c r="M3645">
        <f>WEEKNUM(A3645,2)</f>
        <v>39</v>
      </c>
    </row>
    <row r="3646" spans="1:13" x14ac:dyDescent="0.25">
      <c r="A3646" s="1">
        <v>41516</v>
      </c>
      <c r="B3646" s="40" t="s">
        <v>9</v>
      </c>
      <c r="C3646" s="40" t="s">
        <v>348</v>
      </c>
      <c r="D3646" s="40" t="s">
        <v>149</v>
      </c>
      <c r="E3646" s="40" t="s">
        <v>10</v>
      </c>
      <c r="F3646" s="40">
        <v>0.67</v>
      </c>
      <c r="G3646" s="40">
        <v>2</v>
      </c>
      <c r="H3646" s="40">
        <v>42</v>
      </c>
      <c r="I3646" s="40">
        <v>0.56999999999999995</v>
      </c>
      <c r="L3646" s="40" t="str">
        <f>IF(LEFT(C3646,1)="[",MID(C3646,2,SEARCH("]",C3646)-2),IF(LEFT(C3646,1)="""",MID(C3646,2,SEARCH("""",C3646,2)-2),C3646))</f>
        <v>Onix chevy</v>
      </c>
      <c r="M3646">
        <f>WEEKNUM(A3646,2)</f>
        <v>35</v>
      </c>
    </row>
    <row r="3647" spans="1:13" x14ac:dyDescent="0.25">
      <c r="A3647" s="1">
        <v>41545</v>
      </c>
      <c r="B3647" s="40" t="s">
        <v>9</v>
      </c>
      <c r="C3647" s="40" t="s">
        <v>348</v>
      </c>
      <c r="D3647" s="40" t="s">
        <v>149</v>
      </c>
      <c r="E3647" s="40" t="s">
        <v>10</v>
      </c>
      <c r="F3647" s="40">
        <v>0.67</v>
      </c>
      <c r="G3647" s="40">
        <v>8</v>
      </c>
      <c r="H3647" s="40">
        <v>100</v>
      </c>
      <c r="I3647" s="40">
        <v>2.52</v>
      </c>
      <c r="L3647" s="40" t="str">
        <f>IF(LEFT(C3647,1)="[",MID(C3647,2,SEARCH("]",C3647)-2),IF(LEFT(C3647,1)="""",MID(C3647,2,SEARCH("""",C3647,2)-2),C3647))</f>
        <v>Onix chevy</v>
      </c>
      <c r="M3647">
        <f>WEEKNUM(A3647,2)</f>
        <v>39</v>
      </c>
    </row>
    <row r="3648" spans="1:13" x14ac:dyDescent="0.25">
      <c r="A3648" s="1">
        <v>41526</v>
      </c>
      <c r="B3648" s="40" t="s">
        <v>9</v>
      </c>
      <c r="C3648" s="40" t="s">
        <v>348</v>
      </c>
      <c r="D3648" s="40" t="s">
        <v>149</v>
      </c>
      <c r="E3648" s="40" t="s">
        <v>10</v>
      </c>
      <c r="F3648" s="40">
        <v>0.67</v>
      </c>
      <c r="G3648" s="40">
        <v>9</v>
      </c>
      <c r="H3648" s="40">
        <v>94</v>
      </c>
      <c r="I3648" s="40">
        <v>1.25</v>
      </c>
      <c r="L3648" s="40" t="str">
        <f>IF(LEFT(C3648,1)="[",MID(C3648,2,SEARCH("]",C3648)-2),IF(LEFT(C3648,1)="""",MID(C3648,2,SEARCH("""",C3648,2)-2),C3648))</f>
        <v>Onix chevy</v>
      </c>
      <c r="M3648">
        <f>WEEKNUM(A3648,2)</f>
        <v>37</v>
      </c>
    </row>
    <row r="3649" spans="1:13" x14ac:dyDescent="0.25">
      <c r="A3649" s="1">
        <v>41524</v>
      </c>
      <c r="B3649" s="40" t="s">
        <v>9</v>
      </c>
      <c r="C3649" s="40" t="s">
        <v>348</v>
      </c>
      <c r="D3649" s="40" t="s">
        <v>149</v>
      </c>
      <c r="E3649" s="40" t="s">
        <v>10</v>
      </c>
      <c r="F3649" s="40">
        <v>0.67</v>
      </c>
      <c r="G3649" s="40">
        <v>11</v>
      </c>
      <c r="H3649" s="40">
        <v>99</v>
      </c>
      <c r="I3649" s="40">
        <v>2.68</v>
      </c>
      <c r="L3649" s="40" t="str">
        <f>IF(LEFT(C3649,1)="[",MID(C3649,2,SEARCH("]",C3649)-2),IF(LEFT(C3649,1)="""",MID(C3649,2,SEARCH("""",C3649,2)-2),C3649))</f>
        <v>Onix chevy</v>
      </c>
      <c r="M3649">
        <f>WEEKNUM(A3649,2)</f>
        <v>36</v>
      </c>
    </row>
    <row r="3650" spans="1:13" x14ac:dyDescent="0.25">
      <c r="A3650" s="1">
        <v>41519</v>
      </c>
      <c r="B3650" s="40" t="s">
        <v>9</v>
      </c>
      <c r="C3650" s="40" t="s">
        <v>348</v>
      </c>
      <c r="D3650" s="40" t="s">
        <v>149</v>
      </c>
      <c r="E3650" s="40" t="s">
        <v>10</v>
      </c>
      <c r="F3650" s="40">
        <v>0.67</v>
      </c>
      <c r="G3650" s="40">
        <v>11</v>
      </c>
      <c r="H3650" s="40">
        <v>79</v>
      </c>
      <c r="I3650" s="40">
        <v>1.48</v>
      </c>
      <c r="L3650" s="40" t="str">
        <f>IF(LEFT(C3650,1)="[",MID(C3650,2,SEARCH("]",C3650)-2),IF(LEFT(C3650,1)="""",MID(C3650,2,SEARCH("""",C3650,2)-2),C3650))</f>
        <v>Onix chevy</v>
      </c>
      <c r="M3650">
        <f>WEEKNUM(A3650,2)</f>
        <v>36</v>
      </c>
    </row>
    <row r="3651" spans="1:13" x14ac:dyDescent="0.25">
      <c r="A3651" s="1">
        <v>41546</v>
      </c>
      <c r="B3651" s="40" t="s">
        <v>9</v>
      </c>
      <c r="C3651" s="40" t="s">
        <v>337</v>
      </c>
      <c r="D3651" s="40" t="s">
        <v>209</v>
      </c>
      <c r="E3651" s="40" t="s">
        <v>10</v>
      </c>
      <c r="F3651" s="40">
        <v>0.8</v>
      </c>
      <c r="G3651" s="40">
        <v>0</v>
      </c>
      <c r="H3651" s="40">
        <v>2</v>
      </c>
      <c r="I3651" s="40">
        <v>0</v>
      </c>
      <c r="L3651" s="40" t="str">
        <f>IF(LEFT(C3651,1)="[",MID(C3651,2,SEARCH("]",C3651)-2),IF(LEFT(C3651,1)="""",MID(C3651,2,SEARCH("""",C3651,2)-2),C3651))</f>
        <v>Onix detalhes</v>
      </c>
      <c r="M3651">
        <f>WEEKNUM(A3651,2)</f>
        <v>39</v>
      </c>
    </row>
    <row r="3652" spans="1:13" x14ac:dyDescent="0.25">
      <c r="A3652" s="1">
        <v>41529</v>
      </c>
      <c r="B3652" s="40" t="s">
        <v>9</v>
      </c>
      <c r="C3652" s="40" t="s">
        <v>337</v>
      </c>
      <c r="D3652" s="40" t="s">
        <v>209</v>
      </c>
      <c r="E3652" s="40" t="s">
        <v>10</v>
      </c>
      <c r="F3652" s="40">
        <v>0.8</v>
      </c>
      <c r="G3652" s="40">
        <v>2</v>
      </c>
      <c r="H3652" s="40">
        <v>7</v>
      </c>
      <c r="I3652" s="40">
        <v>0.15</v>
      </c>
      <c r="L3652" s="40" t="str">
        <f>IF(LEFT(C3652,1)="[",MID(C3652,2,SEARCH("]",C3652)-2),IF(LEFT(C3652,1)="""",MID(C3652,2,SEARCH("""",C3652,2)-2),C3652))</f>
        <v>Onix detalhes</v>
      </c>
      <c r="M3652">
        <f>WEEKNUM(A3652,2)</f>
        <v>37</v>
      </c>
    </row>
    <row r="3653" spans="1:13" x14ac:dyDescent="0.25">
      <c r="A3653" s="1">
        <v>41520</v>
      </c>
      <c r="B3653" s="40" t="s">
        <v>9</v>
      </c>
      <c r="C3653" s="40" t="s">
        <v>337</v>
      </c>
      <c r="D3653" s="40" t="s">
        <v>209</v>
      </c>
      <c r="E3653" s="40" t="s">
        <v>10</v>
      </c>
      <c r="F3653" s="40">
        <v>0.8</v>
      </c>
      <c r="G3653" s="40">
        <v>1</v>
      </c>
      <c r="H3653" s="40">
        <v>10</v>
      </c>
      <c r="I3653" s="40">
        <v>0.22</v>
      </c>
      <c r="L3653" s="40" t="str">
        <f>IF(LEFT(C3653,1)="[",MID(C3653,2,SEARCH("]",C3653)-2),IF(LEFT(C3653,1)="""",MID(C3653,2,SEARCH("""",C3653,2)-2),C3653))</f>
        <v>Onix detalhes</v>
      </c>
      <c r="M3653">
        <f>WEEKNUM(A3653,2)</f>
        <v>36</v>
      </c>
    </row>
    <row r="3654" spans="1:13" x14ac:dyDescent="0.25">
      <c r="A3654" s="1">
        <v>41528</v>
      </c>
      <c r="B3654" s="40" t="s">
        <v>9</v>
      </c>
      <c r="C3654" s="40" t="s">
        <v>337</v>
      </c>
      <c r="D3654" s="40" t="s">
        <v>209</v>
      </c>
      <c r="E3654" s="40" t="s">
        <v>10</v>
      </c>
      <c r="F3654" s="40">
        <v>0.8</v>
      </c>
      <c r="G3654" s="40">
        <v>1</v>
      </c>
      <c r="H3654" s="40">
        <v>3</v>
      </c>
      <c r="I3654" s="40">
        <v>0.61</v>
      </c>
      <c r="L3654" s="40" t="str">
        <f>IF(LEFT(C3654,1)="[",MID(C3654,2,SEARCH("]",C3654)-2),IF(LEFT(C3654,1)="""",MID(C3654,2,SEARCH("""",C3654,2)-2),C3654))</f>
        <v>Onix detalhes</v>
      </c>
      <c r="M3654">
        <f>WEEKNUM(A3654,2)</f>
        <v>37</v>
      </c>
    </row>
    <row r="3655" spans="1:13" x14ac:dyDescent="0.25">
      <c r="A3655" s="1">
        <v>41524</v>
      </c>
      <c r="B3655" s="40" t="s">
        <v>9</v>
      </c>
      <c r="C3655" s="40" t="s">
        <v>337</v>
      </c>
      <c r="D3655" s="40" t="s">
        <v>209</v>
      </c>
      <c r="E3655" s="40" t="s">
        <v>10</v>
      </c>
      <c r="F3655" s="40">
        <v>0.8</v>
      </c>
      <c r="G3655" s="40">
        <v>1</v>
      </c>
      <c r="H3655" s="40">
        <v>6</v>
      </c>
      <c r="I3655" s="40">
        <v>0.26</v>
      </c>
      <c r="L3655" s="40" t="str">
        <f>IF(LEFT(C3655,1)="[",MID(C3655,2,SEARCH("]",C3655)-2),IF(LEFT(C3655,1)="""",MID(C3655,2,SEARCH("""",C3655,2)-2),C3655))</f>
        <v>Onix detalhes</v>
      </c>
      <c r="M3655">
        <f>WEEKNUM(A3655,2)</f>
        <v>36</v>
      </c>
    </row>
    <row r="3656" spans="1:13" x14ac:dyDescent="0.25">
      <c r="A3656" s="1">
        <v>41544</v>
      </c>
      <c r="B3656" s="40" t="s">
        <v>9</v>
      </c>
      <c r="C3656" s="40" t="s">
        <v>337</v>
      </c>
      <c r="D3656" s="40" t="s">
        <v>209</v>
      </c>
      <c r="E3656" s="40" t="s">
        <v>10</v>
      </c>
      <c r="F3656" s="40">
        <v>0.8</v>
      </c>
      <c r="G3656" s="40">
        <v>1</v>
      </c>
      <c r="H3656" s="40">
        <v>7</v>
      </c>
      <c r="I3656" s="40">
        <v>0.26</v>
      </c>
      <c r="L3656" s="40" t="str">
        <f>IF(LEFT(C3656,1)="[",MID(C3656,2,SEARCH("]",C3656)-2),IF(LEFT(C3656,1)="""",MID(C3656,2,SEARCH("""",C3656,2)-2),C3656))</f>
        <v>Onix detalhes</v>
      </c>
      <c r="M3656">
        <f>WEEKNUM(A3656,2)</f>
        <v>39</v>
      </c>
    </row>
    <row r="3657" spans="1:13" x14ac:dyDescent="0.25">
      <c r="A3657" s="1">
        <v>41527</v>
      </c>
      <c r="B3657" s="40" t="s">
        <v>9</v>
      </c>
      <c r="C3657" s="40" t="s">
        <v>337</v>
      </c>
      <c r="D3657" s="40" t="s">
        <v>209</v>
      </c>
      <c r="E3657" s="40" t="s">
        <v>10</v>
      </c>
      <c r="F3657" s="40">
        <v>0.8</v>
      </c>
      <c r="G3657" s="40">
        <v>0</v>
      </c>
      <c r="H3657" s="40">
        <v>1</v>
      </c>
      <c r="I3657" s="40">
        <v>0</v>
      </c>
      <c r="L3657" s="40" t="str">
        <f>IF(LEFT(C3657,1)="[",MID(C3657,2,SEARCH("]",C3657)-2),IF(LEFT(C3657,1)="""",MID(C3657,2,SEARCH("""",C3657,2)-2),C3657))</f>
        <v>Onix detalhes</v>
      </c>
      <c r="M3657">
        <f>WEEKNUM(A3657,2)</f>
        <v>37</v>
      </c>
    </row>
    <row r="3658" spans="1:13" x14ac:dyDescent="0.25">
      <c r="A3658" s="1">
        <v>41519</v>
      </c>
      <c r="B3658" s="40" t="s">
        <v>9</v>
      </c>
      <c r="C3658" s="40" t="s">
        <v>337</v>
      </c>
      <c r="D3658" s="40" t="s">
        <v>209</v>
      </c>
      <c r="E3658" s="40" t="s">
        <v>10</v>
      </c>
      <c r="F3658" s="40">
        <v>0.8</v>
      </c>
      <c r="G3658" s="40">
        <v>0</v>
      </c>
      <c r="H3658" s="40">
        <v>5</v>
      </c>
      <c r="I3658" s="40">
        <v>0</v>
      </c>
      <c r="L3658" s="40" t="str">
        <f>IF(LEFT(C3658,1)="[",MID(C3658,2,SEARCH("]",C3658)-2),IF(LEFT(C3658,1)="""",MID(C3658,2,SEARCH("""",C3658,2)-2),C3658))</f>
        <v>Onix detalhes</v>
      </c>
      <c r="M3658">
        <f>WEEKNUM(A3658,2)</f>
        <v>36</v>
      </c>
    </row>
    <row r="3659" spans="1:13" x14ac:dyDescent="0.25">
      <c r="A3659" s="1">
        <v>41514</v>
      </c>
      <c r="B3659" s="40" t="s">
        <v>9</v>
      </c>
      <c r="C3659" s="40" t="s">
        <v>337</v>
      </c>
      <c r="D3659" s="40" t="s">
        <v>209</v>
      </c>
      <c r="E3659" s="40" t="s">
        <v>10</v>
      </c>
      <c r="F3659" s="40">
        <v>0.8</v>
      </c>
      <c r="G3659" s="40">
        <v>1</v>
      </c>
      <c r="H3659" s="40">
        <v>9</v>
      </c>
      <c r="I3659" s="40">
        <v>0.08</v>
      </c>
      <c r="L3659" s="40" t="str">
        <f>IF(LEFT(C3659,1)="[",MID(C3659,2,SEARCH("]",C3659)-2),IF(LEFT(C3659,1)="""",MID(C3659,2,SEARCH("""",C3659,2)-2),C3659))</f>
        <v>Onix detalhes</v>
      </c>
      <c r="M3659">
        <f>WEEKNUM(A3659,2)</f>
        <v>35</v>
      </c>
    </row>
    <row r="3660" spans="1:13" x14ac:dyDescent="0.25">
      <c r="A3660" s="1">
        <v>41538</v>
      </c>
      <c r="B3660" s="40" t="s">
        <v>9</v>
      </c>
      <c r="C3660" s="40" t="s">
        <v>337</v>
      </c>
      <c r="D3660" s="40" t="s">
        <v>209</v>
      </c>
      <c r="E3660" s="40" t="s">
        <v>10</v>
      </c>
      <c r="F3660" s="40">
        <v>0.8</v>
      </c>
      <c r="G3660" s="40">
        <v>1</v>
      </c>
      <c r="H3660" s="40">
        <v>8</v>
      </c>
      <c r="I3660" s="40">
        <v>0.73</v>
      </c>
      <c r="L3660" s="40" t="str">
        <f>IF(LEFT(C3660,1)="[",MID(C3660,2,SEARCH("]",C3660)-2),IF(LEFT(C3660,1)="""",MID(C3660,2,SEARCH("""",C3660,2)-2),C3660))</f>
        <v>Onix detalhes</v>
      </c>
      <c r="M3660">
        <f>WEEKNUM(A3660,2)</f>
        <v>38</v>
      </c>
    </row>
    <row r="3661" spans="1:13" x14ac:dyDescent="0.25">
      <c r="A3661" s="1">
        <v>41515</v>
      </c>
      <c r="B3661" s="40" t="s">
        <v>9</v>
      </c>
      <c r="C3661" s="40" t="s">
        <v>337</v>
      </c>
      <c r="D3661" s="40" t="s">
        <v>209</v>
      </c>
      <c r="E3661" s="40" t="s">
        <v>10</v>
      </c>
      <c r="F3661" s="40">
        <v>0.8</v>
      </c>
      <c r="G3661" s="40">
        <v>0</v>
      </c>
      <c r="H3661" s="40">
        <v>5</v>
      </c>
      <c r="I3661" s="40">
        <v>0</v>
      </c>
      <c r="L3661" s="40" t="str">
        <f>IF(LEFT(C3661,1)="[",MID(C3661,2,SEARCH("]",C3661)-2),IF(LEFT(C3661,1)="""",MID(C3661,2,SEARCH("""",C3661,2)-2),C3661))</f>
        <v>Onix detalhes</v>
      </c>
      <c r="M3661">
        <f>WEEKNUM(A3661,2)</f>
        <v>35</v>
      </c>
    </row>
    <row r="3662" spans="1:13" x14ac:dyDescent="0.25">
      <c r="A3662" s="1">
        <v>41525</v>
      </c>
      <c r="B3662" s="40" t="s">
        <v>9</v>
      </c>
      <c r="C3662" s="40" t="s">
        <v>337</v>
      </c>
      <c r="D3662" s="40" t="s">
        <v>209</v>
      </c>
      <c r="E3662" s="40" t="s">
        <v>10</v>
      </c>
      <c r="F3662" s="40">
        <v>0.8</v>
      </c>
      <c r="G3662" s="40">
        <v>2</v>
      </c>
      <c r="H3662" s="40">
        <v>10</v>
      </c>
      <c r="I3662" s="40">
        <v>1.27</v>
      </c>
      <c r="L3662" s="40" t="str">
        <f>IF(LEFT(C3662,1)="[",MID(C3662,2,SEARCH("]",C3662)-2),IF(LEFT(C3662,1)="""",MID(C3662,2,SEARCH("""",C3662,2)-2),C3662))</f>
        <v>Onix detalhes</v>
      </c>
      <c r="M3662">
        <f>WEEKNUM(A3662,2)</f>
        <v>36</v>
      </c>
    </row>
    <row r="3663" spans="1:13" x14ac:dyDescent="0.25">
      <c r="A3663" s="1">
        <v>41536</v>
      </c>
      <c r="B3663" s="40" t="s">
        <v>9</v>
      </c>
      <c r="C3663" s="40" t="s">
        <v>337</v>
      </c>
      <c r="D3663" s="40" t="s">
        <v>209</v>
      </c>
      <c r="E3663" s="40" t="s">
        <v>10</v>
      </c>
      <c r="F3663" s="40">
        <v>0.8</v>
      </c>
      <c r="G3663" s="40">
        <v>0</v>
      </c>
      <c r="H3663" s="40">
        <v>3</v>
      </c>
      <c r="I3663" s="40">
        <v>0</v>
      </c>
      <c r="L3663" s="40" t="str">
        <f>IF(LEFT(C3663,1)="[",MID(C3663,2,SEARCH("]",C3663)-2),IF(LEFT(C3663,1)="""",MID(C3663,2,SEARCH("""",C3663,2)-2),C3663))</f>
        <v>Onix detalhes</v>
      </c>
      <c r="M3663">
        <f>WEEKNUM(A3663,2)</f>
        <v>38</v>
      </c>
    </row>
    <row r="3664" spans="1:13" x14ac:dyDescent="0.25">
      <c r="A3664" s="1">
        <v>41521</v>
      </c>
      <c r="B3664" s="40" t="s">
        <v>9</v>
      </c>
      <c r="C3664" s="40" t="s">
        <v>337</v>
      </c>
      <c r="D3664" s="40" t="s">
        <v>209</v>
      </c>
      <c r="E3664" s="40" t="s">
        <v>10</v>
      </c>
      <c r="F3664" s="40">
        <v>0.8</v>
      </c>
      <c r="G3664" s="40">
        <v>0</v>
      </c>
      <c r="H3664" s="40">
        <v>3</v>
      </c>
      <c r="I3664" s="40">
        <v>0</v>
      </c>
      <c r="L3664" s="40" t="str">
        <f>IF(LEFT(C3664,1)="[",MID(C3664,2,SEARCH("]",C3664)-2),IF(LEFT(C3664,1)="""",MID(C3664,2,SEARCH("""",C3664,2)-2),C3664))</f>
        <v>Onix detalhes</v>
      </c>
      <c r="M3664">
        <f>WEEKNUM(A3664,2)</f>
        <v>36</v>
      </c>
    </row>
    <row r="3665" spans="1:13" x14ac:dyDescent="0.25">
      <c r="A3665" s="1">
        <v>41532</v>
      </c>
      <c r="B3665" s="40" t="s">
        <v>9</v>
      </c>
      <c r="C3665" s="40" t="s">
        <v>337</v>
      </c>
      <c r="D3665" s="40" t="s">
        <v>209</v>
      </c>
      <c r="E3665" s="40" t="s">
        <v>10</v>
      </c>
      <c r="F3665" s="40">
        <v>0.8</v>
      </c>
      <c r="G3665" s="40">
        <v>3</v>
      </c>
      <c r="H3665" s="40">
        <v>8</v>
      </c>
      <c r="I3665" s="40">
        <v>0.99</v>
      </c>
      <c r="L3665" s="40" t="str">
        <f>IF(LEFT(C3665,1)="[",MID(C3665,2,SEARCH("]",C3665)-2),IF(LEFT(C3665,1)="""",MID(C3665,2,SEARCH("""",C3665,2)-2),C3665))</f>
        <v>Onix detalhes</v>
      </c>
      <c r="M3665">
        <f>WEEKNUM(A3665,2)</f>
        <v>37</v>
      </c>
    </row>
    <row r="3666" spans="1:13" x14ac:dyDescent="0.25">
      <c r="A3666" s="1">
        <v>41534</v>
      </c>
      <c r="B3666" s="40" t="s">
        <v>9</v>
      </c>
      <c r="C3666" s="40" t="s">
        <v>337</v>
      </c>
      <c r="D3666" s="40" t="s">
        <v>209</v>
      </c>
      <c r="E3666" s="40" t="s">
        <v>10</v>
      </c>
      <c r="F3666" s="40">
        <v>0.8</v>
      </c>
      <c r="G3666" s="40">
        <v>0</v>
      </c>
      <c r="H3666" s="40">
        <v>1</v>
      </c>
      <c r="I3666" s="40">
        <v>0</v>
      </c>
      <c r="L3666" s="40" t="str">
        <f>IF(LEFT(C3666,1)="[",MID(C3666,2,SEARCH("]",C3666)-2),IF(LEFT(C3666,1)="""",MID(C3666,2,SEARCH("""",C3666,2)-2),C3666))</f>
        <v>Onix detalhes</v>
      </c>
      <c r="M3666">
        <f>WEEKNUM(A3666,2)</f>
        <v>38</v>
      </c>
    </row>
    <row r="3667" spans="1:13" x14ac:dyDescent="0.25">
      <c r="A3667" s="1">
        <v>41535</v>
      </c>
      <c r="B3667" s="40" t="s">
        <v>9</v>
      </c>
      <c r="C3667" s="40" t="s">
        <v>337</v>
      </c>
      <c r="D3667" s="40" t="s">
        <v>209</v>
      </c>
      <c r="E3667" s="40" t="s">
        <v>10</v>
      </c>
      <c r="F3667" s="40">
        <v>0.8</v>
      </c>
      <c r="G3667" s="40">
        <v>1</v>
      </c>
      <c r="H3667" s="40">
        <v>7</v>
      </c>
      <c r="I3667" s="40">
        <v>0.28999999999999998</v>
      </c>
      <c r="L3667" s="40" t="str">
        <f>IF(LEFT(C3667,1)="[",MID(C3667,2,SEARCH("]",C3667)-2),IF(LEFT(C3667,1)="""",MID(C3667,2,SEARCH("""",C3667,2)-2),C3667))</f>
        <v>Onix detalhes</v>
      </c>
      <c r="M3667">
        <f>WEEKNUM(A3667,2)</f>
        <v>38</v>
      </c>
    </row>
    <row r="3668" spans="1:13" x14ac:dyDescent="0.25">
      <c r="A3668" s="1">
        <v>41531</v>
      </c>
      <c r="B3668" s="40" t="s">
        <v>9</v>
      </c>
      <c r="C3668" s="40" t="s">
        <v>337</v>
      </c>
      <c r="D3668" s="40" t="s">
        <v>209</v>
      </c>
      <c r="E3668" s="40" t="s">
        <v>10</v>
      </c>
      <c r="F3668" s="40">
        <v>0.8</v>
      </c>
      <c r="G3668" s="40">
        <v>0</v>
      </c>
      <c r="H3668" s="40">
        <v>1</v>
      </c>
      <c r="I3668" s="40">
        <v>0</v>
      </c>
      <c r="L3668" s="40" t="str">
        <f>IF(LEFT(C3668,1)="[",MID(C3668,2,SEARCH("]",C3668)-2),IF(LEFT(C3668,1)="""",MID(C3668,2,SEARCH("""",C3668,2)-2),C3668))</f>
        <v>Onix detalhes</v>
      </c>
      <c r="M3668">
        <f>WEEKNUM(A3668,2)</f>
        <v>37</v>
      </c>
    </row>
    <row r="3669" spans="1:13" x14ac:dyDescent="0.25">
      <c r="A3669" s="1">
        <v>41533</v>
      </c>
      <c r="B3669" s="40" t="s">
        <v>9</v>
      </c>
      <c r="C3669" s="40" t="s">
        <v>337</v>
      </c>
      <c r="D3669" s="40" t="s">
        <v>209</v>
      </c>
      <c r="E3669" s="40" t="s">
        <v>10</v>
      </c>
      <c r="F3669" s="40">
        <v>0.8</v>
      </c>
      <c r="G3669" s="40">
        <v>0</v>
      </c>
      <c r="H3669" s="40">
        <v>4</v>
      </c>
      <c r="I3669" s="40">
        <v>0</v>
      </c>
      <c r="L3669" s="40" t="str">
        <f>IF(LEFT(C3669,1)="[",MID(C3669,2,SEARCH("]",C3669)-2),IF(LEFT(C3669,1)="""",MID(C3669,2,SEARCH("""",C3669,2)-2),C3669))</f>
        <v>Onix detalhes</v>
      </c>
      <c r="M3669">
        <f>WEEKNUM(A3669,2)</f>
        <v>38</v>
      </c>
    </row>
    <row r="3670" spans="1:13" x14ac:dyDescent="0.25">
      <c r="A3670" s="1">
        <v>41537</v>
      </c>
      <c r="B3670" s="40" t="s">
        <v>9</v>
      </c>
      <c r="C3670" s="40" t="s">
        <v>337</v>
      </c>
      <c r="D3670" s="40" t="s">
        <v>209</v>
      </c>
      <c r="E3670" s="40" t="s">
        <v>10</v>
      </c>
      <c r="F3670" s="40">
        <v>0.8</v>
      </c>
      <c r="G3670" s="40">
        <v>1</v>
      </c>
      <c r="H3670" s="40">
        <v>8</v>
      </c>
      <c r="I3670" s="40">
        <v>0.21</v>
      </c>
      <c r="L3670" s="40" t="str">
        <f>IF(LEFT(C3670,1)="[",MID(C3670,2,SEARCH("]",C3670)-2),IF(LEFT(C3670,1)="""",MID(C3670,2,SEARCH("""",C3670,2)-2),C3670))</f>
        <v>Onix detalhes</v>
      </c>
      <c r="M3670">
        <f>WEEKNUM(A3670,2)</f>
        <v>38</v>
      </c>
    </row>
    <row r="3671" spans="1:13" x14ac:dyDescent="0.25">
      <c r="A3671" s="1">
        <v>41545</v>
      </c>
      <c r="B3671" s="40" t="s">
        <v>9</v>
      </c>
      <c r="C3671" s="40" t="s">
        <v>337</v>
      </c>
      <c r="D3671" s="40" t="s">
        <v>209</v>
      </c>
      <c r="E3671" s="40" t="s">
        <v>10</v>
      </c>
      <c r="F3671" s="40">
        <v>0.8</v>
      </c>
      <c r="G3671" s="40">
        <v>0</v>
      </c>
      <c r="H3671" s="40">
        <v>2</v>
      </c>
      <c r="I3671" s="40">
        <v>0</v>
      </c>
      <c r="L3671" s="40" t="str">
        <f>IF(LEFT(C3671,1)="[",MID(C3671,2,SEARCH("]",C3671)-2),IF(LEFT(C3671,1)="""",MID(C3671,2,SEARCH("""",C3671,2)-2),C3671))</f>
        <v>Onix detalhes</v>
      </c>
      <c r="M3671">
        <f>WEEKNUM(A3671,2)</f>
        <v>39</v>
      </c>
    </row>
    <row r="3672" spans="1:13" x14ac:dyDescent="0.25">
      <c r="A3672" s="1">
        <v>41543</v>
      </c>
      <c r="B3672" s="40" t="s">
        <v>9</v>
      </c>
      <c r="C3672" s="40" t="s">
        <v>337</v>
      </c>
      <c r="D3672" s="40" t="s">
        <v>209</v>
      </c>
      <c r="E3672" s="40" t="s">
        <v>10</v>
      </c>
      <c r="F3672" s="40">
        <v>0.8</v>
      </c>
      <c r="G3672" s="40">
        <v>1</v>
      </c>
      <c r="H3672" s="40">
        <v>5</v>
      </c>
      <c r="I3672" s="40">
        <v>0.66</v>
      </c>
      <c r="L3672" s="40" t="str">
        <f>IF(LEFT(C3672,1)="[",MID(C3672,2,SEARCH("]",C3672)-2),IF(LEFT(C3672,1)="""",MID(C3672,2,SEARCH("""",C3672,2)-2),C3672))</f>
        <v>Onix detalhes</v>
      </c>
      <c r="M3672">
        <f>WEEKNUM(A3672,2)</f>
        <v>39</v>
      </c>
    </row>
    <row r="3673" spans="1:13" x14ac:dyDescent="0.25">
      <c r="A3673" s="1">
        <v>41523</v>
      </c>
      <c r="B3673" s="40" t="s">
        <v>9</v>
      </c>
      <c r="C3673" s="40" t="s">
        <v>337</v>
      </c>
      <c r="D3673" s="40" t="s">
        <v>209</v>
      </c>
      <c r="E3673" s="40" t="s">
        <v>10</v>
      </c>
      <c r="F3673" s="40">
        <v>0.8</v>
      </c>
      <c r="G3673" s="40">
        <v>1</v>
      </c>
      <c r="H3673" s="40">
        <v>4</v>
      </c>
      <c r="I3673" s="40">
        <v>0.13</v>
      </c>
      <c r="L3673" s="40" t="str">
        <f>IF(LEFT(C3673,1)="[",MID(C3673,2,SEARCH("]",C3673)-2),IF(LEFT(C3673,1)="""",MID(C3673,2,SEARCH("""",C3673,2)-2),C3673))</f>
        <v>Onix detalhes</v>
      </c>
      <c r="M3673">
        <f>WEEKNUM(A3673,2)</f>
        <v>36</v>
      </c>
    </row>
    <row r="3674" spans="1:13" x14ac:dyDescent="0.25">
      <c r="A3674" s="1">
        <v>41517</v>
      </c>
      <c r="B3674" s="40" t="s">
        <v>9</v>
      </c>
      <c r="C3674" s="40" t="s">
        <v>337</v>
      </c>
      <c r="D3674" s="40" t="s">
        <v>209</v>
      </c>
      <c r="E3674" s="40" t="s">
        <v>10</v>
      </c>
      <c r="F3674" s="40">
        <v>0.8</v>
      </c>
      <c r="G3674" s="40">
        <v>0</v>
      </c>
      <c r="H3674" s="40">
        <v>2</v>
      </c>
      <c r="I3674" s="40">
        <v>0</v>
      </c>
      <c r="L3674" s="40" t="str">
        <f>IF(LEFT(C3674,1)="[",MID(C3674,2,SEARCH("]",C3674)-2),IF(LEFT(C3674,1)="""",MID(C3674,2,SEARCH("""",C3674,2)-2),C3674))</f>
        <v>Onix detalhes</v>
      </c>
      <c r="M3674">
        <f>WEEKNUM(A3674,2)</f>
        <v>35</v>
      </c>
    </row>
    <row r="3675" spans="1:13" x14ac:dyDescent="0.25">
      <c r="A3675" s="1">
        <v>41539</v>
      </c>
      <c r="B3675" s="40" t="s">
        <v>9</v>
      </c>
      <c r="C3675" s="40" t="s">
        <v>337</v>
      </c>
      <c r="D3675" s="40" t="s">
        <v>209</v>
      </c>
      <c r="E3675" s="40" t="s">
        <v>10</v>
      </c>
      <c r="F3675" s="40">
        <v>0.8</v>
      </c>
      <c r="G3675" s="40">
        <v>2</v>
      </c>
      <c r="H3675" s="40">
        <v>2</v>
      </c>
      <c r="I3675" s="40">
        <v>1.07</v>
      </c>
      <c r="L3675" s="40" t="str">
        <f>IF(LEFT(C3675,1)="[",MID(C3675,2,SEARCH("]",C3675)-2),IF(LEFT(C3675,1)="""",MID(C3675,2,SEARCH("""",C3675,2)-2),C3675))</f>
        <v>Onix detalhes</v>
      </c>
      <c r="M3675">
        <f>WEEKNUM(A3675,2)</f>
        <v>38</v>
      </c>
    </row>
    <row r="3676" spans="1:13" x14ac:dyDescent="0.25">
      <c r="A3676" s="1">
        <v>41530</v>
      </c>
      <c r="B3676" s="40" t="s">
        <v>9</v>
      </c>
      <c r="C3676" s="40" t="s">
        <v>337</v>
      </c>
      <c r="D3676" s="40" t="s">
        <v>209</v>
      </c>
      <c r="E3676" s="40" t="s">
        <v>10</v>
      </c>
      <c r="F3676" s="40">
        <v>0.8</v>
      </c>
      <c r="G3676" s="40">
        <v>1</v>
      </c>
      <c r="H3676" s="40">
        <v>5</v>
      </c>
      <c r="I3676" s="40">
        <v>0.18</v>
      </c>
      <c r="L3676" s="40" t="str">
        <f>IF(LEFT(C3676,1)="[",MID(C3676,2,SEARCH("]",C3676)-2),IF(LEFT(C3676,1)="""",MID(C3676,2,SEARCH("""",C3676,2)-2),C3676))</f>
        <v>Onix detalhes</v>
      </c>
      <c r="M3676">
        <f>WEEKNUM(A3676,2)</f>
        <v>37</v>
      </c>
    </row>
    <row r="3677" spans="1:13" x14ac:dyDescent="0.25">
      <c r="A3677" s="1">
        <v>41526</v>
      </c>
      <c r="B3677" s="40" t="s">
        <v>9</v>
      </c>
      <c r="C3677" s="40" t="s">
        <v>337</v>
      </c>
      <c r="D3677" s="40" t="s">
        <v>209</v>
      </c>
      <c r="E3677" s="40" t="s">
        <v>10</v>
      </c>
      <c r="F3677" s="40">
        <v>0.8</v>
      </c>
      <c r="G3677" s="40">
        <v>0</v>
      </c>
      <c r="H3677" s="40">
        <v>6</v>
      </c>
      <c r="I3677" s="40">
        <v>0</v>
      </c>
      <c r="L3677" s="40" t="str">
        <f>IF(LEFT(C3677,1)="[",MID(C3677,2,SEARCH("]",C3677)-2),IF(LEFT(C3677,1)="""",MID(C3677,2,SEARCH("""",C3677,2)-2),C3677))</f>
        <v>Onix detalhes</v>
      </c>
      <c r="M3677">
        <f>WEEKNUM(A3677,2)</f>
        <v>37</v>
      </c>
    </row>
    <row r="3678" spans="1:13" x14ac:dyDescent="0.25">
      <c r="A3678" s="1">
        <v>41540</v>
      </c>
      <c r="B3678" s="40" t="s">
        <v>9</v>
      </c>
      <c r="C3678" s="40" t="s">
        <v>337</v>
      </c>
      <c r="D3678" s="40" t="s">
        <v>209</v>
      </c>
      <c r="E3678" s="40" t="s">
        <v>10</v>
      </c>
      <c r="F3678" s="40">
        <v>0.8</v>
      </c>
      <c r="G3678" s="40">
        <v>1</v>
      </c>
      <c r="H3678" s="40">
        <v>6</v>
      </c>
      <c r="I3678" s="40">
        <v>0.18</v>
      </c>
      <c r="L3678" s="40" t="str">
        <f>IF(LEFT(C3678,1)="[",MID(C3678,2,SEARCH("]",C3678)-2),IF(LEFT(C3678,1)="""",MID(C3678,2,SEARCH("""",C3678,2)-2),C3678))</f>
        <v>Onix detalhes</v>
      </c>
      <c r="M3678">
        <f>WEEKNUM(A3678,2)</f>
        <v>39</v>
      </c>
    </row>
    <row r="3679" spans="1:13" x14ac:dyDescent="0.25">
      <c r="A3679" s="1">
        <v>41516</v>
      </c>
      <c r="B3679" s="40" t="s">
        <v>9</v>
      </c>
      <c r="C3679" s="40" t="s">
        <v>337</v>
      </c>
      <c r="D3679" s="40" t="s">
        <v>209</v>
      </c>
      <c r="E3679" s="40" t="s">
        <v>10</v>
      </c>
      <c r="F3679" s="40">
        <v>0.8</v>
      </c>
      <c r="G3679" s="40">
        <v>1</v>
      </c>
      <c r="H3679" s="40">
        <v>6</v>
      </c>
      <c r="I3679" s="40">
        <v>0.4</v>
      </c>
      <c r="L3679" s="40" t="str">
        <f>IF(LEFT(C3679,1)="[",MID(C3679,2,SEARCH("]",C3679)-2),IF(LEFT(C3679,1)="""",MID(C3679,2,SEARCH("""",C3679,2)-2),C3679))</f>
        <v>Onix detalhes</v>
      </c>
      <c r="M3679">
        <f>WEEKNUM(A3679,2)</f>
        <v>35</v>
      </c>
    </row>
    <row r="3680" spans="1:13" x14ac:dyDescent="0.25">
      <c r="A3680" s="1">
        <v>41518</v>
      </c>
      <c r="B3680" s="40" t="s">
        <v>9</v>
      </c>
      <c r="C3680" s="40" t="s">
        <v>337</v>
      </c>
      <c r="D3680" s="40" t="s">
        <v>209</v>
      </c>
      <c r="E3680" s="40" t="s">
        <v>10</v>
      </c>
      <c r="F3680" s="40">
        <v>0.8</v>
      </c>
      <c r="G3680" s="40">
        <v>1</v>
      </c>
      <c r="H3680" s="40">
        <v>2</v>
      </c>
      <c r="I3680" s="40">
        <v>0.71</v>
      </c>
      <c r="L3680" s="40" t="str">
        <f>IF(LEFT(C3680,1)="[",MID(C3680,2,SEARCH("]",C3680)-2),IF(LEFT(C3680,1)="""",MID(C3680,2,SEARCH("""",C3680,2)-2),C3680))</f>
        <v>Onix detalhes</v>
      </c>
      <c r="M3680">
        <f>WEEKNUM(A3680,2)</f>
        <v>35</v>
      </c>
    </row>
    <row r="3681" spans="1:13" x14ac:dyDescent="0.25">
      <c r="A3681" s="1">
        <v>41542</v>
      </c>
      <c r="B3681" s="40" t="s">
        <v>9</v>
      </c>
      <c r="C3681" s="40" t="s">
        <v>337</v>
      </c>
      <c r="D3681" s="40" t="s">
        <v>209</v>
      </c>
      <c r="E3681" s="40" t="s">
        <v>10</v>
      </c>
      <c r="F3681" s="40">
        <v>0.8</v>
      </c>
      <c r="G3681" s="40">
        <v>0</v>
      </c>
      <c r="H3681" s="40">
        <v>4</v>
      </c>
      <c r="I3681" s="40">
        <v>0</v>
      </c>
      <c r="L3681" s="40" t="str">
        <f>IF(LEFT(C3681,1)="[",MID(C3681,2,SEARCH("]",C3681)-2),IF(LEFT(C3681,1)="""",MID(C3681,2,SEARCH("""",C3681,2)-2),C3681))</f>
        <v>Onix detalhes</v>
      </c>
      <c r="M3681">
        <f>WEEKNUM(A3681,2)</f>
        <v>39</v>
      </c>
    </row>
    <row r="3682" spans="1:13" x14ac:dyDescent="0.25">
      <c r="A3682" s="1">
        <v>41541</v>
      </c>
      <c r="B3682" s="40" t="s">
        <v>9</v>
      </c>
      <c r="C3682" s="40" t="s">
        <v>337</v>
      </c>
      <c r="D3682" s="40" t="s">
        <v>209</v>
      </c>
      <c r="E3682" s="40" t="s">
        <v>10</v>
      </c>
      <c r="F3682" s="40">
        <v>0.8</v>
      </c>
      <c r="G3682" s="40">
        <v>2</v>
      </c>
      <c r="H3682" s="40">
        <v>4</v>
      </c>
      <c r="I3682" s="40">
        <v>0.25</v>
      </c>
      <c r="L3682" s="40" t="str">
        <f>IF(LEFT(C3682,1)="[",MID(C3682,2,SEARCH("]",C3682)-2),IF(LEFT(C3682,1)="""",MID(C3682,2,SEARCH("""",C3682,2)-2),C3682))</f>
        <v>Onix detalhes</v>
      </c>
      <c r="M3682">
        <f>WEEKNUM(A3682,2)</f>
        <v>39</v>
      </c>
    </row>
    <row r="3683" spans="1:13" x14ac:dyDescent="0.25">
      <c r="A3683" s="1">
        <v>41529</v>
      </c>
      <c r="B3683" s="40" t="s">
        <v>9</v>
      </c>
      <c r="C3683" s="40" t="s">
        <v>150</v>
      </c>
      <c r="D3683" s="40" t="s">
        <v>151</v>
      </c>
      <c r="E3683" s="40" t="s">
        <v>10</v>
      </c>
      <c r="F3683" s="40">
        <v>0.8</v>
      </c>
      <c r="G3683" s="40">
        <v>0</v>
      </c>
      <c r="H3683" s="40">
        <v>1</v>
      </c>
      <c r="I3683" s="40">
        <v>0</v>
      </c>
      <c r="L3683" s="40" t="str">
        <f>IF(LEFT(C3683,1)="[",MID(C3683,2,SEARCH("]",C3683)-2),IF(LEFT(C3683,1)="""",MID(C3683,2,SEARCH("""",C3683,2)-2),C3683))</f>
        <v>Onix diesel</v>
      </c>
      <c r="M3683">
        <f>WEEKNUM(A3683,2)</f>
        <v>37</v>
      </c>
    </row>
    <row r="3684" spans="1:13" x14ac:dyDescent="0.25">
      <c r="A3684" s="1">
        <v>41514</v>
      </c>
      <c r="B3684" s="40" t="s">
        <v>9</v>
      </c>
      <c r="C3684" s="40" t="s">
        <v>150</v>
      </c>
      <c r="D3684" s="40" t="s">
        <v>151</v>
      </c>
      <c r="E3684" s="40" t="s">
        <v>10</v>
      </c>
      <c r="F3684" s="40">
        <v>0.8</v>
      </c>
      <c r="G3684" s="40">
        <v>0</v>
      </c>
      <c r="H3684" s="40">
        <v>3</v>
      </c>
      <c r="I3684" s="40">
        <v>0</v>
      </c>
      <c r="L3684" s="40" t="str">
        <f>IF(LEFT(C3684,1)="[",MID(C3684,2,SEARCH("]",C3684)-2),IF(LEFT(C3684,1)="""",MID(C3684,2,SEARCH("""",C3684,2)-2),C3684))</f>
        <v>Onix diesel</v>
      </c>
      <c r="M3684">
        <f>WEEKNUM(A3684,2)</f>
        <v>35</v>
      </c>
    </row>
    <row r="3685" spans="1:13" x14ac:dyDescent="0.25">
      <c r="A3685" s="1">
        <v>41541</v>
      </c>
      <c r="B3685" s="40" t="s">
        <v>9</v>
      </c>
      <c r="C3685" s="40" t="s">
        <v>150</v>
      </c>
      <c r="D3685" s="40" t="s">
        <v>151</v>
      </c>
      <c r="E3685" s="40" t="s">
        <v>10</v>
      </c>
      <c r="F3685" s="40">
        <v>0.8</v>
      </c>
      <c r="G3685" s="40">
        <v>1</v>
      </c>
      <c r="H3685" s="40">
        <v>2</v>
      </c>
      <c r="I3685" s="40">
        <v>0.13</v>
      </c>
      <c r="L3685" s="40" t="str">
        <f>IF(LEFT(C3685,1)="[",MID(C3685,2,SEARCH("]",C3685)-2),IF(LEFT(C3685,1)="""",MID(C3685,2,SEARCH("""",C3685,2)-2),C3685))</f>
        <v>Onix diesel</v>
      </c>
      <c r="M3685">
        <f>WEEKNUM(A3685,2)</f>
        <v>39</v>
      </c>
    </row>
    <row r="3686" spans="1:13" x14ac:dyDescent="0.25">
      <c r="A3686" s="1">
        <v>41528</v>
      </c>
      <c r="B3686" s="40" t="s">
        <v>9</v>
      </c>
      <c r="C3686" s="40" t="s">
        <v>150</v>
      </c>
      <c r="D3686" s="40" t="s">
        <v>151</v>
      </c>
      <c r="E3686" s="40" t="s">
        <v>10</v>
      </c>
      <c r="F3686" s="40">
        <v>0.8</v>
      </c>
      <c r="G3686" s="40">
        <v>0</v>
      </c>
      <c r="H3686" s="40">
        <v>2</v>
      </c>
      <c r="I3686" s="40">
        <v>0</v>
      </c>
      <c r="L3686" s="40" t="str">
        <f>IF(LEFT(C3686,1)="[",MID(C3686,2,SEARCH("]",C3686)-2),IF(LEFT(C3686,1)="""",MID(C3686,2,SEARCH("""",C3686,2)-2),C3686))</f>
        <v>Onix diesel</v>
      </c>
      <c r="M3686">
        <f>WEEKNUM(A3686,2)</f>
        <v>37</v>
      </c>
    </row>
    <row r="3687" spans="1:13" x14ac:dyDescent="0.25">
      <c r="A3687" s="1">
        <v>41530</v>
      </c>
      <c r="B3687" s="40" t="s">
        <v>9</v>
      </c>
      <c r="C3687" s="40" t="s">
        <v>150</v>
      </c>
      <c r="D3687" s="40" t="s">
        <v>151</v>
      </c>
      <c r="E3687" s="40" t="s">
        <v>10</v>
      </c>
      <c r="F3687" s="40">
        <v>0.8</v>
      </c>
      <c r="G3687" s="40">
        <v>0</v>
      </c>
      <c r="H3687" s="40">
        <v>1</v>
      </c>
      <c r="I3687" s="40">
        <v>0</v>
      </c>
      <c r="L3687" s="40" t="str">
        <f>IF(LEFT(C3687,1)="[",MID(C3687,2,SEARCH("]",C3687)-2),IF(LEFT(C3687,1)="""",MID(C3687,2,SEARCH("""",C3687,2)-2),C3687))</f>
        <v>Onix diesel</v>
      </c>
      <c r="M3687">
        <f>WEEKNUM(A3687,2)</f>
        <v>37</v>
      </c>
    </row>
    <row r="3688" spans="1:13" x14ac:dyDescent="0.25">
      <c r="A3688" s="1">
        <v>41546</v>
      </c>
      <c r="B3688" s="40" t="s">
        <v>9</v>
      </c>
      <c r="C3688" s="40" t="s">
        <v>150</v>
      </c>
      <c r="D3688" s="40" t="s">
        <v>151</v>
      </c>
      <c r="E3688" s="40" t="s">
        <v>10</v>
      </c>
      <c r="F3688" s="40">
        <v>0.8</v>
      </c>
      <c r="G3688" s="40">
        <v>0</v>
      </c>
      <c r="H3688" s="40">
        <v>7</v>
      </c>
      <c r="I3688" s="40">
        <v>0</v>
      </c>
      <c r="L3688" s="40" t="str">
        <f>IF(LEFT(C3688,1)="[",MID(C3688,2,SEARCH("]",C3688)-2),IF(LEFT(C3688,1)="""",MID(C3688,2,SEARCH("""",C3688,2)-2),C3688))</f>
        <v>Onix diesel</v>
      </c>
      <c r="M3688">
        <f>WEEKNUM(A3688,2)</f>
        <v>39</v>
      </c>
    </row>
    <row r="3689" spans="1:13" x14ac:dyDescent="0.25">
      <c r="A3689" s="1">
        <v>41531</v>
      </c>
      <c r="B3689" s="40" t="s">
        <v>9</v>
      </c>
      <c r="C3689" s="40" t="s">
        <v>150</v>
      </c>
      <c r="D3689" s="40" t="s">
        <v>151</v>
      </c>
      <c r="E3689" s="40" t="s">
        <v>10</v>
      </c>
      <c r="F3689" s="40">
        <v>0.8</v>
      </c>
      <c r="G3689" s="40">
        <v>0</v>
      </c>
      <c r="H3689" s="40">
        <v>1</v>
      </c>
      <c r="I3689" s="40">
        <v>0</v>
      </c>
      <c r="L3689" s="40" t="str">
        <f>IF(LEFT(C3689,1)="[",MID(C3689,2,SEARCH("]",C3689)-2),IF(LEFT(C3689,1)="""",MID(C3689,2,SEARCH("""",C3689,2)-2),C3689))</f>
        <v>Onix diesel</v>
      </c>
      <c r="M3689">
        <f>WEEKNUM(A3689,2)</f>
        <v>37</v>
      </c>
    </row>
    <row r="3690" spans="1:13" x14ac:dyDescent="0.25">
      <c r="A3690" s="1">
        <v>41516</v>
      </c>
      <c r="B3690" s="40" t="s">
        <v>9</v>
      </c>
      <c r="C3690" s="40" t="s">
        <v>150</v>
      </c>
      <c r="D3690" s="40" t="s">
        <v>151</v>
      </c>
      <c r="E3690" s="40" t="s">
        <v>10</v>
      </c>
      <c r="F3690" s="40">
        <v>0.8</v>
      </c>
      <c r="G3690" s="40">
        <v>0</v>
      </c>
      <c r="H3690" s="40">
        <v>3</v>
      </c>
      <c r="I3690" s="40">
        <v>0</v>
      </c>
      <c r="L3690" s="40" t="str">
        <f>IF(LEFT(C3690,1)="[",MID(C3690,2,SEARCH("]",C3690)-2),IF(LEFT(C3690,1)="""",MID(C3690,2,SEARCH("""",C3690,2)-2),C3690))</f>
        <v>Onix diesel</v>
      </c>
      <c r="M3690">
        <f>WEEKNUM(A3690,2)</f>
        <v>35</v>
      </c>
    </row>
    <row r="3691" spans="1:13" x14ac:dyDescent="0.25">
      <c r="A3691" s="1">
        <v>41537</v>
      </c>
      <c r="B3691" s="40" t="s">
        <v>9</v>
      </c>
      <c r="C3691" s="40" t="s">
        <v>150</v>
      </c>
      <c r="D3691" s="40" t="s">
        <v>151</v>
      </c>
      <c r="E3691" s="40" t="s">
        <v>10</v>
      </c>
      <c r="F3691" s="40">
        <v>0.8</v>
      </c>
      <c r="G3691" s="40">
        <v>0</v>
      </c>
      <c r="H3691" s="40">
        <v>1</v>
      </c>
      <c r="I3691" s="40">
        <v>0</v>
      </c>
      <c r="L3691" s="40" t="str">
        <f>IF(LEFT(C3691,1)="[",MID(C3691,2,SEARCH("]",C3691)-2),IF(LEFT(C3691,1)="""",MID(C3691,2,SEARCH("""",C3691,2)-2),C3691))</f>
        <v>Onix diesel</v>
      </c>
      <c r="M3691">
        <f>WEEKNUM(A3691,2)</f>
        <v>38</v>
      </c>
    </row>
    <row r="3692" spans="1:13" x14ac:dyDescent="0.25">
      <c r="A3692" s="1">
        <v>41518</v>
      </c>
      <c r="B3692" s="40" t="s">
        <v>9</v>
      </c>
      <c r="C3692" s="40" t="s">
        <v>150</v>
      </c>
      <c r="D3692" s="40" t="s">
        <v>151</v>
      </c>
      <c r="E3692" s="40" t="s">
        <v>10</v>
      </c>
      <c r="F3692" s="40">
        <v>0.8</v>
      </c>
      <c r="G3692" s="40">
        <v>0</v>
      </c>
      <c r="H3692" s="40">
        <v>1</v>
      </c>
      <c r="I3692" s="40">
        <v>0</v>
      </c>
      <c r="L3692" s="40" t="str">
        <f>IF(LEFT(C3692,1)="[",MID(C3692,2,SEARCH("]",C3692)-2),IF(LEFT(C3692,1)="""",MID(C3692,2,SEARCH("""",C3692,2)-2),C3692))</f>
        <v>Onix diesel</v>
      </c>
      <c r="M3692">
        <f>WEEKNUM(A3692,2)</f>
        <v>35</v>
      </c>
    </row>
    <row r="3693" spans="1:13" x14ac:dyDescent="0.25">
      <c r="A3693" s="1">
        <v>41521</v>
      </c>
      <c r="B3693" s="40" t="s">
        <v>9</v>
      </c>
      <c r="C3693" s="40" t="s">
        <v>150</v>
      </c>
      <c r="D3693" s="40" t="s">
        <v>151</v>
      </c>
      <c r="E3693" s="40" t="s">
        <v>10</v>
      </c>
      <c r="F3693" s="40">
        <v>0.8</v>
      </c>
      <c r="G3693" s="40">
        <v>0</v>
      </c>
      <c r="H3693" s="40">
        <v>1</v>
      </c>
      <c r="I3693" s="40">
        <v>0</v>
      </c>
      <c r="L3693" s="40" t="str">
        <f>IF(LEFT(C3693,1)="[",MID(C3693,2,SEARCH("]",C3693)-2),IF(LEFT(C3693,1)="""",MID(C3693,2,SEARCH("""",C3693,2)-2),C3693))</f>
        <v>Onix diesel</v>
      </c>
      <c r="M3693">
        <f>WEEKNUM(A3693,2)</f>
        <v>36</v>
      </c>
    </row>
    <row r="3694" spans="1:13" x14ac:dyDescent="0.25">
      <c r="A3694" s="1">
        <v>41544</v>
      </c>
      <c r="B3694" s="40" t="s">
        <v>9</v>
      </c>
      <c r="C3694" s="40" t="s">
        <v>150</v>
      </c>
      <c r="D3694" s="40" t="s">
        <v>151</v>
      </c>
      <c r="E3694" s="40" t="s">
        <v>10</v>
      </c>
      <c r="F3694" s="40">
        <v>0.8</v>
      </c>
      <c r="G3694" s="40">
        <v>0</v>
      </c>
      <c r="H3694" s="40">
        <v>1</v>
      </c>
      <c r="I3694" s="40">
        <v>0</v>
      </c>
      <c r="L3694" s="40" t="str">
        <f>IF(LEFT(C3694,1)="[",MID(C3694,2,SEARCH("]",C3694)-2),IF(LEFT(C3694,1)="""",MID(C3694,2,SEARCH("""",C3694,2)-2),C3694))</f>
        <v>Onix diesel</v>
      </c>
      <c r="M3694">
        <f>WEEKNUM(A3694,2)</f>
        <v>39</v>
      </c>
    </row>
    <row r="3695" spans="1:13" x14ac:dyDescent="0.25">
      <c r="A3695" s="1">
        <v>41526</v>
      </c>
      <c r="B3695" s="40" t="s">
        <v>9</v>
      </c>
      <c r="C3695" s="40" t="s">
        <v>150</v>
      </c>
      <c r="D3695" s="40" t="s">
        <v>151</v>
      </c>
      <c r="E3695" s="40" t="s">
        <v>10</v>
      </c>
      <c r="F3695" s="40">
        <v>0.8</v>
      </c>
      <c r="G3695" s="40">
        <v>0</v>
      </c>
      <c r="H3695" s="40">
        <v>4</v>
      </c>
      <c r="I3695" s="40">
        <v>0</v>
      </c>
      <c r="L3695" s="40" t="str">
        <f>IF(LEFT(C3695,1)="[",MID(C3695,2,SEARCH("]",C3695)-2),IF(LEFT(C3695,1)="""",MID(C3695,2,SEARCH("""",C3695,2)-2),C3695))</f>
        <v>Onix diesel</v>
      </c>
      <c r="M3695">
        <f>WEEKNUM(A3695,2)</f>
        <v>37</v>
      </c>
    </row>
    <row r="3696" spans="1:13" x14ac:dyDescent="0.25">
      <c r="A3696" s="1">
        <v>41527</v>
      </c>
      <c r="B3696" s="40" t="s">
        <v>9</v>
      </c>
      <c r="C3696" s="40" t="s">
        <v>150</v>
      </c>
      <c r="D3696" s="40" t="s">
        <v>151</v>
      </c>
      <c r="E3696" s="40" t="s">
        <v>10</v>
      </c>
      <c r="F3696" s="40">
        <v>0.8</v>
      </c>
      <c r="G3696" s="40">
        <v>1</v>
      </c>
      <c r="H3696" s="40">
        <v>3</v>
      </c>
      <c r="I3696" s="40">
        <v>0.57999999999999996</v>
      </c>
      <c r="L3696" s="40" t="str">
        <f>IF(LEFT(C3696,1)="[",MID(C3696,2,SEARCH("]",C3696)-2),IF(LEFT(C3696,1)="""",MID(C3696,2,SEARCH("""",C3696,2)-2),C3696))</f>
        <v>Onix diesel</v>
      </c>
      <c r="M3696">
        <f>WEEKNUM(A3696,2)</f>
        <v>37</v>
      </c>
    </row>
    <row r="3697" spans="1:13" x14ac:dyDescent="0.25">
      <c r="A3697" s="1">
        <v>41540</v>
      </c>
      <c r="B3697" s="40" t="s">
        <v>9</v>
      </c>
      <c r="C3697" s="40" t="s">
        <v>150</v>
      </c>
      <c r="D3697" s="40" t="s">
        <v>151</v>
      </c>
      <c r="E3697" s="40" t="s">
        <v>10</v>
      </c>
      <c r="F3697" s="40">
        <v>0.8</v>
      </c>
      <c r="G3697" s="40">
        <v>0</v>
      </c>
      <c r="H3697" s="40">
        <v>0</v>
      </c>
      <c r="I3697" s="40">
        <v>0</v>
      </c>
      <c r="L3697" s="40" t="str">
        <f>IF(LEFT(C3697,1)="[",MID(C3697,2,SEARCH("]",C3697)-2),IF(LEFT(C3697,1)="""",MID(C3697,2,SEARCH("""",C3697,2)-2),C3697))</f>
        <v>Onix diesel</v>
      </c>
      <c r="M3697">
        <f>WEEKNUM(A3697,2)</f>
        <v>39</v>
      </c>
    </row>
    <row r="3698" spans="1:13" x14ac:dyDescent="0.25">
      <c r="A3698" s="1">
        <v>41515</v>
      </c>
      <c r="B3698" s="40" t="s">
        <v>9</v>
      </c>
      <c r="C3698" s="40" t="s">
        <v>150</v>
      </c>
      <c r="D3698" s="40" t="s">
        <v>151</v>
      </c>
      <c r="E3698" s="40" t="s">
        <v>10</v>
      </c>
      <c r="F3698" s="40">
        <v>0.8</v>
      </c>
      <c r="G3698" s="40">
        <v>0</v>
      </c>
      <c r="H3698" s="40">
        <v>1</v>
      </c>
      <c r="I3698" s="40">
        <v>0</v>
      </c>
      <c r="L3698" s="40" t="str">
        <f>IF(LEFT(C3698,1)="[",MID(C3698,2,SEARCH("]",C3698)-2),IF(LEFT(C3698,1)="""",MID(C3698,2,SEARCH("""",C3698,2)-2),C3698))</f>
        <v>Onix diesel</v>
      </c>
      <c r="M3698">
        <f>WEEKNUM(A3698,2)</f>
        <v>35</v>
      </c>
    </row>
    <row r="3699" spans="1:13" x14ac:dyDescent="0.25">
      <c r="A3699" s="1">
        <v>41520</v>
      </c>
      <c r="B3699" s="40" t="s">
        <v>9</v>
      </c>
      <c r="C3699" s="40" t="s">
        <v>150</v>
      </c>
      <c r="D3699" s="40" t="s">
        <v>151</v>
      </c>
      <c r="E3699" s="40" t="s">
        <v>10</v>
      </c>
      <c r="F3699" s="40">
        <v>0.8</v>
      </c>
      <c r="G3699" s="40">
        <v>0</v>
      </c>
      <c r="H3699" s="40">
        <v>0</v>
      </c>
      <c r="I3699" s="40">
        <v>0</v>
      </c>
      <c r="L3699" s="40" t="str">
        <f>IF(LEFT(C3699,1)="[",MID(C3699,2,SEARCH("]",C3699)-2),IF(LEFT(C3699,1)="""",MID(C3699,2,SEARCH("""",C3699,2)-2),C3699))</f>
        <v>Onix diesel</v>
      </c>
      <c r="M3699">
        <f>WEEKNUM(A3699,2)</f>
        <v>36</v>
      </c>
    </row>
    <row r="3700" spans="1:13" x14ac:dyDescent="0.25">
      <c r="A3700" s="1">
        <v>41519</v>
      </c>
      <c r="B3700" s="40" t="s">
        <v>9</v>
      </c>
      <c r="C3700" s="40" t="s">
        <v>150</v>
      </c>
      <c r="D3700" s="40" t="s">
        <v>151</v>
      </c>
      <c r="E3700" s="40" t="s">
        <v>10</v>
      </c>
      <c r="F3700" s="40">
        <v>0.8</v>
      </c>
      <c r="G3700" s="40">
        <v>0</v>
      </c>
      <c r="H3700" s="40">
        <v>3</v>
      </c>
      <c r="I3700" s="40">
        <v>0</v>
      </c>
      <c r="L3700" s="40" t="str">
        <f>IF(LEFT(C3700,1)="[",MID(C3700,2,SEARCH("]",C3700)-2),IF(LEFT(C3700,1)="""",MID(C3700,2,SEARCH("""",C3700,2)-2),C3700))</f>
        <v>Onix diesel</v>
      </c>
      <c r="M3700">
        <f>WEEKNUM(A3700,2)</f>
        <v>36</v>
      </c>
    </row>
    <row r="3701" spans="1:13" x14ac:dyDescent="0.25">
      <c r="A3701" s="1">
        <v>41539</v>
      </c>
      <c r="B3701" s="40" t="s">
        <v>9</v>
      </c>
      <c r="C3701" s="40" t="s">
        <v>150</v>
      </c>
      <c r="D3701" s="40" t="s">
        <v>151</v>
      </c>
      <c r="E3701" s="40" t="s">
        <v>10</v>
      </c>
      <c r="F3701" s="40">
        <v>0.8</v>
      </c>
      <c r="G3701" s="40">
        <v>0</v>
      </c>
      <c r="H3701" s="40">
        <v>1</v>
      </c>
      <c r="I3701" s="40">
        <v>0</v>
      </c>
      <c r="L3701" s="40" t="str">
        <f>IF(LEFT(C3701,1)="[",MID(C3701,2,SEARCH("]",C3701)-2),IF(LEFT(C3701,1)="""",MID(C3701,2,SEARCH("""",C3701,2)-2),C3701))</f>
        <v>Onix diesel</v>
      </c>
      <c r="M3701">
        <f>WEEKNUM(A3701,2)</f>
        <v>38</v>
      </c>
    </row>
    <row r="3702" spans="1:13" x14ac:dyDescent="0.25">
      <c r="A3702" s="1">
        <v>41535</v>
      </c>
      <c r="B3702" s="40" t="s">
        <v>9</v>
      </c>
      <c r="C3702" s="40" t="s">
        <v>150</v>
      </c>
      <c r="D3702" s="40" t="s">
        <v>151</v>
      </c>
      <c r="E3702" s="40" t="s">
        <v>10</v>
      </c>
      <c r="F3702" s="40">
        <v>0.8</v>
      </c>
      <c r="G3702" s="40">
        <v>0</v>
      </c>
      <c r="H3702" s="40">
        <v>1</v>
      </c>
      <c r="I3702" s="40">
        <v>0</v>
      </c>
      <c r="L3702" s="40" t="str">
        <f>IF(LEFT(C3702,1)="[",MID(C3702,2,SEARCH("]",C3702)-2),IF(LEFT(C3702,1)="""",MID(C3702,2,SEARCH("""",C3702,2)-2),C3702))</f>
        <v>Onix diesel</v>
      </c>
      <c r="M3702">
        <f>WEEKNUM(A3702,2)</f>
        <v>38</v>
      </c>
    </row>
    <row r="3703" spans="1:13" x14ac:dyDescent="0.25">
      <c r="A3703" s="1">
        <v>41542</v>
      </c>
      <c r="B3703" s="40" t="s">
        <v>9</v>
      </c>
      <c r="C3703" s="40" t="s">
        <v>150</v>
      </c>
      <c r="D3703" s="40" t="s">
        <v>151</v>
      </c>
      <c r="E3703" s="40" t="s">
        <v>10</v>
      </c>
      <c r="F3703" s="40">
        <v>0.8</v>
      </c>
      <c r="G3703" s="40">
        <v>0</v>
      </c>
      <c r="H3703" s="40">
        <v>0</v>
      </c>
      <c r="I3703" s="40">
        <v>0</v>
      </c>
      <c r="L3703" s="40" t="str">
        <f>IF(LEFT(C3703,1)="[",MID(C3703,2,SEARCH("]",C3703)-2),IF(LEFT(C3703,1)="""",MID(C3703,2,SEARCH("""",C3703,2)-2),C3703))</f>
        <v>Onix diesel</v>
      </c>
      <c r="M3703">
        <f>WEEKNUM(A3703,2)</f>
        <v>39</v>
      </c>
    </row>
    <row r="3704" spans="1:13" x14ac:dyDescent="0.25">
      <c r="A3704" s="1">
        <v>41532</v>
      </c>
      <c r="B3704" s="40" t="s">
        <v>9</v>
      </c>
      <c r="C3704" s="40" t="s">
        <v>150</v>
      </c>
      <c r="D3704" s="40" t="s">
        <v>151</v>
      </c>
      <c r="E3704" s="40" t="s">
        <v>10</v>
      </c>
      <c r="F3704" s="40">
        <v>0.8</v>
      </c>
      <c r="G3704" s="40">
        <v>0</v>
      </c>
      <c r="H3704" s="40">
        <v>1</v>
      </c>
      <c r="I3704" s="40">
        <v>0</v>
      </c>
      <c r="L3704" s="40" t="str">
        <f>IF(LEFT(C3704,1)="[",MID(C3704,2,SEARCH("]",C3704)-2),IF(LEFT(C3704,1)="""",MID(C3704,2,SEARCH("""",C3704,2)-2),C3704))</f>
        <v>Onix diesel</v>
      </c>
      <c r="M3704">
        <f>WEEKNUM(A3704,2)</f>
        <v>37</v>
      </c>
    </row>
    <row r="3705" spans="1:13" x14ac:dyDescent="0.25">
      <c r="A3705" s="1">
        <v>41533</v>
      </c>
      <c r="B3705" s="40" t="s">
        <v>9</v>
      </c>
      <c r="C3705" s="40" t="s">
        <v>150</v>
      </c>
      <c r="D3705" s="40" t="s">
        <v>151</v>
      </c>
      <c r="E3705" s="40" t="s">
        <v>10</v>
      </c>
      <c r="F3705" s="40">
        <v>0.8</v>
      </c>
      <c r="G3705" s="40">
        <v>0</v>
      </c>
      <c r="H3705" s="40">
        <v>2</v>
      </c>
      <c r="I3705" s="40">
        <v>0</v>
      </c>
      <c r="L3705" s="40" t="str">
        <f>IF(LEFT(C3705,1)="[",MID(C3705,2,SEARCH("]",C3705)-2),IF(LEFT(C3705,1)="""",MID(C3705,2,SEARCH("""",C3705,2)-2),C3705))</f>
        <v>Onix diesel</v>
      </c>
      <c r="M3705">
        <f>WEEKNUM(A3705,2)</f>
        <v>38</v>
      </c>
    </row>
    <row r="3706" spans="1:13" x14ac:dyDescent="0.25">
      <c r="A3706" s="1">
        <v>41538</v>
      </c>
      <c r="B3706" s="40" t="s">
        <v>9</v>
      </c>
      <c r="C3706" s="40" t="s">
        <v>150</v>
      </c>
      <c r="D3706" s="40" t="s">
        <v>151</v>
      </c>
      <c r="E3706" s="40" t="s">
        <v>10</v>
      </c>
      <c r="F3706" s="40">
        <v>0.8</v>
      </c>
      <c r="G3706" s="40">
        <v>0</v>
      </c>
      <c r="H3706" s="40">
        <v>1</v>
      </c>
      <c r="I3706" s="40">
        <v>0</v>
      </c>
      <c r="L3706" s="40" t="str">
        <f>IF(LEFT(C3706,1)="[",MID(C3706,2,SEARCH("]",C3706)-2),IF(LEFT(C3706,1)="""",MID(C3706,2,SEARCH("""",C3706,2)-2),C3706))</f>
        <v>Onix diesel</v>
      </c>
      <c r="M3706">
        <f>WEEKNUM(A3706,2)</f>
        <v>38</v>
      </c>
    </row>
    <row r="3707" spans="1:13" x14ac:dyDescent="0.25">
      <c r="A3707" s="1">
        <v>41525</v>
      </c>
      <c r="B3707" s="40" t="s">
        <v>9</v>
      </c>
      <c r="C3707" s="40" t="s">
        <v>150</v>
      </c>
      <c r="D3707" s="40" t="s">
        <v>151</v>
      </c>
      <c r="E3707" s="40" t="s">
        <v>10</v>
      </c>
      <c r="F3707" s="40">
        <v>0.8</v>
      </c>
      <c r="G3707" s="40">
        <v>0</v>
      </c>
      <c r="H3707" s="40">
        <v>1</v>
      </c>
      <c r="I3707" s="40">
        <v>0</v>
      </c>
      <c r="L3707" s="40" t="str">
        <f>IF(LEFT(C3707,1)="[",MID(C3707,2,SEARCH("]",C3707)-2),IF(LEFT(C3707,1)="""",MID(C3707,2,SEARCH("""",C3707,2)-2),C3707))</f>
        <v>Onix diesel</v>
      </c>
      <c r="M3707">
        <f>WEEKNUM(A3707,2)</f>
        <v>36</v>
      </c>
    </row>
    <row r="3708" spans="1:13" x14ac:dyDescent="0.25">
      <c r="A3708" s="1">
        <v>41534</v>
      </c>
      <c r="B3708" s="40" t="s">
        <v>9</v>
      </c>
      <c r="C3708" s="40" t="s">
        <v>150</v>
      </c>
      <c r="D3708" s="40" t="s">
        <v>151</v>
      </c>
      <c r="E3708" s="40" t="s">
        <v>10</v>
      </c>
      <c r="F3708" s="40">
        <v>0.8</v>
      </c>
      <c r="G3708" s="40">
        <v>0</v>
      </c>
      <c r="H3708" s="40">
        <v>0</v>
      </c>
      <c r="I3708" s="40">
        <v>0</v>
      </c>
      <c r="L3708" s="40" t="str">
        <f>IF(LEFT(C3708,1)="[",MID(C3708,2,SEARCH("]",C3708)-2),IF(LEFT(C3708,1)="""",MID(C3708,2,SEARCH("""",C3708,2)-2),C3708))</f>
        <v>Onix diesel</v>
      </c>
      <c r="M3708">
        <f>WEEKNUM(A3708,2)</f>
        <v>38</v>
      </c>
    </row>
    <row r="3709" spans="1:13" x14ac:dyDescent="0.25">
      <c r="A3709" s="1">
        <v>41536</v>
      </c>
      <c r="B3709" s="40" t="s">
        <v>9</v>
      </c>
      <c r="C3709" s="40" t="s">
        <v>150</v>
      </c>
      <c r="D3709" s="40" t="s">
        <v>151</v>
      </c>
      <c r="E3709" s="40" t="s">
        <v>10</v>
      </c>
      <c r="F3709" s="40">
        <v>0.8</v>
      </c>
      <c r="G3709" s="40">
        <v>0</v>
      </c>
      <c r="H3709" s="40">
        <v>1</v>
      </c>
      <c r="I3709" s="40">
        <v>0</v>
      </c>
      <c r="L3709" s="40" t="str">
        <f>IF(LEFT(C3709,1)="[",MID(C3709,2,SEARCH("]",C3709)-2),IF(LEFT(C3709,1)="""",MID(C3709,2,SEARCH("""",C3709,2)-2),C3709))</f>
        <v>Onix diesel</v>
      </c>
      <c r="M3709">
        <f>WEEKNUM(A3709,2)</f>
        <v>38</v>
      </c>
    </row>
    <row r="3710" spans="1:13" x14ac:dyDescent="0.25">
      <c r="A3710" s="1">
        <v>41524</v>
      </c>
      <c r="B3710" s="40" t="s">
        <v>9</v>
      </c>
      <c r="C3710" s="40" t="s">
        <v>150</v>
      </c>
      <c r="D3710" s="40" t="s">
        <v>151</v>
      </c>
      <c r="E3710" s="40" t="s">
        <v>10</v>
      </c>
      <c r="F3710" s="40">
        <v>0.8</v>
      </c>
      <c r="G3710" s="40">
        <v>0</v>
      </c>
      <c r="H3710" s="40">
        <v>1</v>
      </c>
      <c r="I3710" s="40">
        <v>0</v>
      </c>
      <c r="L3710" s="40" t="str">
        <f>IF(LEFT(C3710,1)="[",MID(C3710,2,SEARCH("]",C3710)-2),IF(LEFT(C3710,1)="""",MID(C3710,2,SEARCH("""",C3710,2)-2),C3710))</f>
        <v>Onix diesel</v>
      </c>
      <c r="M3710">
        <f>WEEKNUM(A3710,2)</f>
        <v>36</v>
      </c>
    </row>
    <row r="3711" spans="1:13" x14ac:dyDescent="0.25">
      <c r="A3711" s="1">
        <v>41522</v>
      </c>
      <c r="B3711" s="40" t="s">
        <v>9</v>
      </c>
      <c r="C3711" s="40" t="s">
        <v>150</v>
      </c>
      <c r="D3711" s="40" t="s">
        <v>151</v>
      </c>
      <c r="E3711" s="40" t="s">
        <v>10</v>
      </c>
      <c r="F3711" s="40">
        <v>0.8</v>
      </c>
      <c r="G3711" s="40">
        <v>0</v>
      </c>
      <c r="H3711" s="40">
        <v>0</v>
      </c>
      <c r="I3711" s="40">
        <v>0</v>
      </c>
      <c r="L3711" s="40" t="str">
        <f>IF(LEFT(C3711,1)="[",MID(C3711,2,SEARCH("]",C3711)-2),IF(LEFT(C3711,1)="""",MID(C3711,2,SEARCH("""",C3711,2)-2),C3711))</f>
        <v>Onix diesel</v>
      </c>
      <c r="M3711">
        <f>WEEKNUM(A3711,2)</f>
        <v>36</v>
      </c>
    </row>
    <row r="3712" spans="1:13" x14ac:dyDescent="0.25">
      <c r="A3712" s="1">
        <v>41523</v>
      </c>
      <c r="B3712" s="40" t="s">
        <v>9</v>
      </c>
      <c r="C3712" s="40" t="s">
        <v>150</v>
      </c>
      <c r="D3712" s="40" t="s">
        <v>151</v>
      </c>
      <c r="E3712" s="40" t="s">
        <v>10</v>
      </c>
      <c r="F3712" s="40">
        <v>0.8</v>
      </c>
      <c r="G3712" s="40">
        <v>0</v>
      </c>
      <c r="H3712" s="40">
        <v>3</v>
      </c>
      <c r="I3712" s="40">
        <v>0</v>
      </c>
      <c r="L3712" s="40" t="str">
        <f>IF(LEFT(C3712,1)="[",MID(C3712,2,SEARCH("]",C3712)-2),IF(LEFT(C3712,1)="""",MID(C3712,2,SEARCH("""",C3712,2)-2),C3712))</f>
        <v>Onix diesel</v>
      </c>
      <c r="M3712">
        <f>WEEKNUM(A3712,2)</f>
        <v>36</v>
      </c>
    </row>
    <row r="3713" spans="1:13" x14ac:dyDescent="0.25">
      <c r="A3713" s="1">
        <v>41519</v>
      </c>
      <c r="B3713" s="40" t="s">
        <v>9</v>
      </c>
      <c r="C3713" s="40" t="s">
        <v>125</v>
      </c>
      <c r="D3713" s="40" t="s">
        <v>126</v>
      </c>
      <c r="E3713" s="40" t="s">
        <v>10</v>
      </c>
      <c r="F3713" s="40">
        <v>0.9</v>
      </c>
      <c r="G3713" s="40">
        <v>0</v>
      </c>
      <c r="H3713" s="40">
        <v>6</v>
      </c>
      <c r="I3713" s="40">
        <v>0</v>
      </c>
      <c r="L3713" s="40" t="str">
        <f>IF(LEFT(C3713,1)="[",MID(C3713,2,SEARCH("]",C3713)-2),IF(LEFT(C3713,1)="""",MID(C3713,2,SEARCH("""",C3713,2)-2),C3713))</f>
        <v>Onix econômico</v>
      </c>
      <c r="M3713">
        <f>WEEKNUM(A3713,2)</f>
        <v>36</v>
      </c>
    </row>
    <row r="3714" spans="1:13" x14ac:dyDescent="0.25">
      <c r="A3714" s="1">
        <v>41532</v>
      </c>
      <c r="B3714" s="40" t="s">
        <v>9</v>
      </c>
      <c r="C3714" s="40" t="s">
        <v>125</v>
      </c>
      <c r="D3714" s="40" t="s">
        <v>126</v>
      </c>
      <c r="E3714" s="40" t="s">
        <v>10</v>
      </c>
      <c r="F3714" s="40">
        <v>0.9</v>
      </c>
      <c r="G3714" s="40">
        <v>0</v>
      </c>
      <c r="H3714" s="40">
        <v>5</v>
      </c>
      <c r="I3714" s="40">
        <v>0</v>
      </c>
      <c r="L3714" s="40" t="str">
        <f>IF(LEFT(C3714,1)="[",MID(C3714,2,SEARCH("]",C3714)-2),IF(LEFT(C3714,1)="""",MID(C3714,2,SEARCH("""",C3714,2)-2),C3714))</f>
        <v>Onix econômico</v>
      </c>
      <c r="M3714">
        <f>WEEKNUM(A3714,2)</f>
        <v>37</v>
      </c>
    </row>
    <row r="3715" spans="1:13" x14ac:dyDescent="0.25">
      <c r="A3715" s="1">
        <v>41517</v>
      </c>
      <c r="B3715" s="40" t="s">
        <v>9</v>
      </c>
      <c r="C3715" s="40" t="s">
        <v>125</v>
      </c>
      <c r="D3715" s="40" t="s">
        <v>126</v>
      </c>
      <c r="E3715" s="40" t="s">
        <v>10</v>
      </c>
      <c r="F3715" s="40">
        <v>0.9</v>
      </c>
      <c r="G3715" s="40">
        <v>0</v>
      </c>
      <c r="H3715" s="40">
        <v>7</v>
      </c>
      <c r="I3715" s="40">
        <v>0</v>
      </c>
      <c r="L3715" s="40" t="str">
        <f>IF(LEFT(C3715,1)="[",MID(C3715,2,SEARCH("]",C3715)-2),IF(LEFT(C3715,1)="""",MID(C3715,2,SEARCH("""",C3715,2)-2),C3715))</f>
        <v>Onix econômico</v>
      </c>
      <c r="M3715">
        <f>WEEKNUM(A3715,2)</f>
        <v>35</v>
      </c>
    </row>
    <row r="3716" spans="1:13" x14ac:dyDescent="0.25">
      <c r="A3716" s="1">
        <v>41541</v>
      </c>
      <c r="B3716" s="40" t="s">
        <v>9</v>
      </c>
      <c r="C3716" s="40" t="s">
        <v>125</v>
      </c>
      <c r="D3716" s="40" t="s">
        <v>126</v>
      </c>
      <c r="E3716" s="40" t="s">
        <v>10</v>
      </c>
      <c r="F3716" s="40">
        <v>0.9</v>
      </c>
      <c r="G3716" s="40">
        <v>0</v>
      </c>
      <c r="H3716" s="40">
        <v>2</v>
      </c>
      <c r="I3716" s="40">
        <v>0</v>
      </c>
      <c r="L3716" s="40" t="str">
        <f>IF(LEFT(C3716,1)="[",MID(C3716,2,SEARCH("]",C3716)-2),IF(LEFT(C3716,1)="""",MID(C3716,2,SEARCH("""",C3716,2)-2),C3716))</f>
        <v>Onix econômico</v>
      </c>
      <c r="M3716">
        <f>WEEKNUM(A3716,2)</f>
        <v>39</v>
      </c>
    </row>
    <row r="3717" spans="1:13" x14ac:dyDescent="0.25">
      <c r="A3717" s="1">
        <v>41533</v>
      </c>
      <c r="B3717" s="40" t="s">
        <v>9</v>
      </c>
      <c r="C3717" s="40" t="s">
        <v>125</v>
      </c>
      <c r="D3717" s="40" t="s">
        <v>126</v>
      </c>
      <c r="E3717" s="40" t="s">
        <v>10</v>
      </c>
      <c r="F3717" s="40">
        <v>0.9</v>
      </c>
      <c r="G3717" s="40">
        <v>0</v>
      </c>
      <c r="H3717" s="40">
        <v>6</v>
      </c>
      <c r="I3717" s="40">
        <v>0</v>
      </c>
      <c r="L3717" s="40" t="str">
        <f>IF(LEFT(C3717,1)="[",MID(C3717,2,SEARCH("]",C3717)-2),IF(LEFT(C3717,1)="""",MID(C3717,2,SEARCH("""",C3717,2)-2),C3717))</f>
        <v>Onix econômico</v>
      </c>
      <c r="M3717">
        <f>WEEKNUM(A3717,2)</f>
        <v>38</v>
      </c>
    </row>
    <row r="3718" spans="1:13" x14ac:dyDescent="0.25">
      <c r="A3718" s="1">
        <v>41535</v>
      </c>
      <c r="B3718" s="40" t="s">
        <v>9</v>
      </c>
      <c r="C3718" s="40" t="s">
        <v>125</v>
      </c>
      <c r="D3718" s="40" t="s">
        <v>126</v>
      </c>
      <c r="E3718" s="40" t="s">
        <v>10</v>
      </c>
      <c r="F3718" s="40">
        <v>0.9</v>
      </c>
      <c r="G3718" s="40">
        <v>0</v>
      </c>
      <c r="H3718" s="40">
        <v>9</v>
      </c>
      <c r="I3718" s="40">
        <v>0</v>
      </c>
      <c r="L3718" s="40" t="str">
        <f>IF(LEFT(C3718,1)="[",MID(C3718,2,SEARCH("]",C3718)-2),IF(LEFT(C3718,1)="""",MID(C3718,2,SEARCH("""",C3718,2)-2),C3718))</f>
        <v>Onix econômico</v>
      </c>
      <c r="M3718">
        <f>WEEKNUM(A3718,2)</f>
        <v>38</v>
      </c>
    </row>
    <row r="3719" spans="1:13" x14ac:dyDescent="0.25">
      <c r="A3719" s="1">
        <v>41538</v>
      </c>
      <c r="B3719" s="40" t="s">
        <v>9</v>
      </c>
      <c r="C3719" s="40" t="s">
        <v>125</v>
      </c>
      <c r="D3719" s="40" t="s">
        <v>126</v>
      </c>
      <c r="E3719" s="40" t="s">
        <v>10</v>
      </c>
      <c r="F3719" s="40">
        <v>0.9</v>
      </c>
      <c r="G3719" s="40">
        <v>0</v>
      </c>
      <c r="H3719" s="40">
        <v>3</v>
      </c>
      <c r="I3719" s="40">
        <v>0</v>
      </c>
      <c r="L3719" s="40" t="str">
        <f>IF(LEFT(C3719,1)="[",MID(C3719,2,SEARCH("]",C3719)-2),IF(LEFT(C3719,1)="""",MID(C3719,2,SEARCH("""",C3719,2)-2),C3719))</f>
        <v>Onix econômico</v>
      </c>
      <c r="M3719">
        <f>WEEKNUM(A3719,2)</f>
        <v>38</v>
      </c>
    </row>
    <row r="3720" spans="1:13" x14ac:dyDescent="0.25">
      <c r="A3720" s="1">
        <v>41529</v>
      </c>
      <c r="B3720" s="40" t="s">
        <v>9</v>
      </c>
      <c r="C3720" s="40" t="s">
        <v>125</v>
      </c>
      <c r="D3720" s="40" t="s">
        <v>126</v>
      </c>
      <c r="E3720" s="40" t="s">
        <v>10</v>
      </c>
      <c r="F3720" s="40">
        <v>0.9</v>
      </c>
      <c r="G3720" s="40">
        <v>0</v>
      </c>
      <c r="H3720" s="40">
        <v>2</v>
      </c>
      <c r="I3720" s="40">
        <v>0</v>
      </c>
      <c r="L3720" s="40" t="str">
        <f>IF(LEFT(C3720,1)="[",MID(C3720,2,SEARCH("]",C3720)-2),IF(LEFT(C3720,1)="""",MID(C3720,2,SEARCH("""",C3720,2)-2),C3720))</f>
        <v>Onix econômico</v>
      </c>
      <c r="M3720">
        <f>WEEKNUM(A3720,2)</f>
        <v>37</v>
      </c>
    </row>
    <row r="3721" spans="1:13" x14ac:dyDescent="0.25">
      <c r="A3721" s="1">
        <v>41516</v>
      </c>
      <c r="B3721" s="40" t="s">
        <v>9</v>
      </c>
      <c r="C3721" s="40" t="s">
        <v>125</v>
      </c>
      <c r="D3721" s="40" t="s">
        <v>126</v>
      </c>
      <c r="E3721" s="40" t="s">
        <v>10</v>
      </c>
      <c r="F3721" s="40">
        <v>0.9</v>
      </c>
      <c r="G3721" s="40">
        <v>0</v>
      </c>
      <c r="H3721" s="40">
        <v>9</v>
      </c>
      <c r="I3721" s="40">
        <v>0</v>
      </c>
      <c r="L3721" s="40" t="str">
        <f>IF(LEFT(C3721,1)="[",MID(C3721,2,SEARCH("]",C3721)-2),IF(LEFT(C3721,1)="""",MID(C3721,2,SEARCH("""",C3721,2)-2),C3721))</f>
        <v>Onix econômico</v>
      </c>
      <c r="M3721">
        <f>WEEKNUM(A3721,2)</f>
        <v>35</v>
      </c>
    </row>
    <row r="3722" spans="1:13" x14ac:dyDescent="0.25">
      <c r="A3722" s="1">
        <v>41536</v>
      </c>
      <c r="B3722" s="40" t="s">
        <v>9</v>
      </c>
      <c r="C3722" s="40" t="s">
        <v>125</v>
      </c>
      <c r="D3722" s="40" t="s">
        <v>126</v>
      </c>
      <c r="E3722" s="40" t="s">
        <v>10</v>
      </c>
      <c r="F3722" s="40">
        <v>0.9</v>
      </c>
      <c r="G3722" s="40">
        <v>0</v>
      </c>
      <c r="H3722" s="40">
        <v>5</v>
      </c>
      <c r="I3722" s="40">
        <v>0</v>
      </c>
      <c r="L3722" s="40" t="str">
        <f>IF(LEFT(C3722,1)="[",MID(C3722,2,SEARCH("]",C3722)-2),IF(LEFT(C3722,1)="""",MID(C3722,2,SEARCH("""",C3722,2)-2),C3722))</f>
        <v>Onix econômico</v>
      </c>
      <c r="M3722">
        <f>WEEKNUM(A3722,2)</f>
        <v>38</v>
      </c>
    </row>
    <row r="3723" spans="1:13" x14ac:dyDescent="0.25">
      <c r="A3723" s="1">
        <v>41522</v>
      </c>
      <c r="B3723" s="40" t="s">
        <v>9</v>
      </c>
      <c r="C3723" s="40" t="s">
        <v>125</v>
      </c>
      <c r="D3723" s="40" t="s">
        <v>126</v>
      </c>
      <c r="E3723" s="40" t="s">
        <v>10</v>
      </c>
      <c r="F3723" s="40">
        <v>0.9</v>
      </c>
      <c r="G3723" s="40">
        <v>0</v>
      </c>
      <c r="H3723" s="40">
        <v>5</v>
      </c>
      <c r="I3723" s="40">
        <v>0</v>
      </c>
      <c r="L3723" s="40" t="str">
        <f>IF(LEFT(C3723,1)="[",MID(C3723,2,SEARCH("]",C3723)-2),IF(LEFT(C3723,1)="""",MID(C3723,2,SEARCH("""",C3723,2)-2),C3723))</f>
        <v>Onix econômico</v>
      </c>
      <c r="M3723">
        <f>WEEKNUM(A3723,2)</f>
        <v>36</v>
      </c>
    </row>
    <row r="3724" spans="1:13" x14ac:dyDescent="0.25">
      <c r="A3724" s="1">
        <v>41546</v>
      </c>
      <c r="B3724" s="40" t="s">
        <v>9</v>
      </c>
      <c r="C3724" s="40" t="s">
        <v>125</v>
      </c>
      <c r="D3724" s="40" t="s">
        <v>126</v>
      </c>
      <c r="E3724" s="40" t="s">
        <v>10</v>
      </c>
      <c r="F3724" s="40">
        <v>0.9</v>
      </c>
      <c r="G3724" s="40">
        <v>0</v>
      </c>
      <c r="H3724" s="40">
        <v>2</v>
      </c>
      <c r="I3724" s="40">
        <v>0</v>
      </c>
      <c r="L3724" s="40" t="str">
        <f>IF(LEFT(C3724,1)="[",MID(C3724,2,SEARCH("]",C3724)-2),IF(LEFT(C3724,1)="""",MID(C3724,2,SEARCH("""",C3724,2)-2),C3724))</f>
        <v>Onix econômico</v>
      </c>
      <c r="M3724">
        <f>WEEKNUM(A3724,2)</f>
        <v>39</v>
      </c>
    </row>
    <row r="3725" spans="1:13" x14ac:dyDescent="0.25">
      <c r="A3725" s="1">
        <v>41521</v>
      </c>
      <c r="B3725" s="40" t="s">
        <v>9</v>
      </c>
      <c r="C3725" s="40" t="s">
        <v>125</v>
      </c>
      <c r="D3725" s="40" t="s">
        <v>126</v>
      </c>
      <c r="E3725" s="40" t="s">
        <v>10</v>
      </c>
      <c r="F3725" s="40">
        <v>0.9</v>
      </c>
      <c r="G3725" s="40">
        <v>2</v>
      </c>
      <c r="H3725" s="40">
        <v>4</v>
      </c>
      <c r="I3725" s="40">
        <v>1.26</v>
      </c>
      <c r="L3725" s="40" t="str">
        <f>IF(LEFT(C3725,1)="[",MID(C3725,2,SEARCH("]",C3725)-2),IF(LEFT(C3725,1)="""",MID(C3725,2,SEARCH("""",C3725,2)-2),C3725))</f>
        <v>Onix econômico</v>
      </c>
      <c r="M3725">
        <f>WEEKNUM(A3725,2)</f>
        <v>36</v>
      </c>
    </row>
    <row r="3726" spans="1:13" x14ac:dyDescent="0.25">
      <c r="A3726" s="1">
        <v>41527</v>
      </c>
      <c r="B3726" s="40" t="s">
        <v>9</v>
      </c>
      <c r="C3726" s="40" t="s">
        <v>125</v>
      </c>
      <c r="D3726" s="40" t="s">
        <v>126</v>
      </c>
      <c r="E3726" s="40" t="s">
        <v>10</v>
      </c>
      <c r="F3726" s="40">
        <v>0.9</v>
      </c>
      <c r="G3726" s="40">
        <v>0</v>
      </c>
      <c r="H3726" s="40">
        <v>2</v>
      </c>
      <c r="I3726" s="40">
        <v>0</v>
      </c>
      <c r="L3726" s="40" t="str">
        <f>IF(LEFT(C3726,1)="[",MID(C3726,2,SEARCH("]",C3726)-2),IF(LEFT(C3726,1)="""",MID(C3726,2,SEARCH("""",C3726,2)-2),C3726))</f>
        <v>Onix econômico</v>
      </c>
      <c r="M3726">
        <f>WEEKNUM(A3726,2)</f>
        <v>37</v>
      </c>
    </row>
    <row r="3727" spans="1:13" x14ac:dyDescent="0.25">
      <c r="A3727" s="1">
        <v>41542</v>
      </c>
      <c r="B3727" s="40" t="s">
        <v>9</v>
      </c>
      <c r="C3727" s="40" t="s">
        <v>125</v>
      </c>
      <c r="D3727" s="40" t="s">
        <v>126</v>
      </c>
      <c r="E3727" s="40" t="s">
        <v>10</v>
      </c>
      <c r="F3727" s="40">
        <v>0.9</v>
      </c>
      <c r="G3727" s="40">
        <v>0</v>
      </c>
      <c r="H3727" s="40">
        <v>5</v>
      </c>
      <c r="I3727" s="40">
        <v>0</v>
      </c>
      <c r="L3727" s="40" t="str">
        <f>IF(LEFT(C3727,1)="[",MID(C3727,2,SEARCH("]",C3727)-2),IF(LEFT(C3727,1)="""",MID(C3727,2,SEARCH("""",C3727,2)-2),C3727))</f>
        <v>Onix econômico</v>
      </c>
      <c r="M3727">
        <f>WEEKNUM(A3727,2)</f>
        <v>39</v>
      </c>
    </row>
    <row r="3728" spans="1:13" x14ac:dyDescent="0.25">
      <c r="A3728" s="1">
        <v>41525</v>
      </c>
      <c r="B3728" s="40" t="s">
        <v>9</v>
      </c>
      <c r="C3728" s="40" t="s">
        <v>125</v>
      </c>
      <c r="D3728" s="40" t="s">
        <v>126</v>
      </c>
      <c r="E3728" s="40" t="s">
        <v>10</v>
      </c>
      <c r="F3728" s="40">
        <v>0.9</v>
      </c>
      <c r="G3728" s="40">
        <v>0</v>
      </c>
      <c r="H3728" s="40">
        <v>3</v>
      </c>
      <c r="I3728" s="40">
        <v>0</v>
      </c>
      <c r="L3728" s="40" t="str">
        <f>IF(LEFT(C3728,1)="[",MID(C3728,2,SEARCH("]",C3728)-2),IF(LEFT(C3728,1)="""",MID(C3728,2,SEARCH("""",C3728,2)-2),C3728))</f>
        <v>Onix econômico</v>
      </c>
      <c r="M3728">
        <f>WEEKNUM(A3728,2)</f>
        <v>36</v>
      </c>
    </row>
    <row r="3729" spans="1:13" x14ac:dyDescent="0.25">
      <c r="A3729" s="1">
        <v>41534</v>
      </c>
      <c r="B3729" s="40" t="s">
        <v>9</v>
      </c>
      <c r="C3729" s="40" t="s">
        <v>125</v>
      </c>
      <c r="D3729" s="40" t="s">
        <v>126</v>
      </c>
      <c r="E3729" s="40" t="s">
        <v>10</v>
      </c>
      <c r="F3729" s="40">
        <v>0.9</v>
      </c>
      <c r="G3729" s="40">
        <v>0</v>
      </c>
      <c r="H3729" s="40">
        <v>3</v>
      </c>
      <c r="I3729" s="40">
        <v>0</v>
      </c>
      <c r="L3729" s="40" t="str">
        <f>IF(LEFT(C3729,1)="[",MID(C3729,2,SEARCH("]",C3729)-2),IF(LEFT(C3729,1)="""",MID(C3729,2,SEARCH("""",C3729,2)-2),C3729))</f>
        <v>Onix econômico</v>
      </c>
      <c r="M3729">
        <f>WEEKNUM(A3729,2)</f>
        <v>38</v>
      </c>
    </row>
    <row r="3730" spans="1:13" x14ac:dyDescent="0.25">
      <c r="A3730" s="1">
        <v>41520</v>
      </c>
      <c r="B3730" s="40" t="s">
        <v>9</v>
      </c>
      <c r="C3730" s="40" t="s">
        <v>125</v>
      </c>
      <c r="D3730" s="40" t="s">
        <v>126</v>
      </c>
      <c r="E3730" s="40" t="s">
        <v>10</v>
      </c>
      <c r="F3730" s="40">
        <v>0.9</v>
      </c>
      <c r="G3730" s="40">
        <v>0</v>
      </c>
      <c r="H3730" s="40">
        <v>13</v>
      </c>
      <c r="I3730" s="40">
        <v>0</v>
      </c>
      <c r="L3730" s="40" t="str">
        <f>IF(LEFT(C3730,1)="[",MID(C3730,2,SEARCH("]",C3730)-2),IF(LEFT(C3730,1)="""",MID(C3730,2,SEARCH("""",C3730,2)-2),C3730))</f>
        <v>Onix econômico</v>
      </c>
      <c r="M3730">
        <f>WEEKNUM(A3730,2)</f>
        <v>36</v>
      </c>
    </row>
    <row r="3731" spans="1:13" x14ac:dyDescent="0.25">
      <c r="A3731" s="1">
        <v>41514</v>
      </c>
      <c r="B3731" s="40" t="s">
        <v>9</v>
      </c>
      <c r="C3731" s="40" t="s">
        <v>125</v>
      </c>
      <c r="D3731" s="40" t="s">
        <v>126</v>
      </c>
      <c r="E3731" s="40" t="s">
        <v>10</v>
      </c>
      <c r="F3731" s="40">
        <v>0.9</v>
      </c>
      <c r="G3731" s="40">
        <v>0</v>
      </c>
      <c r="H3731" s="40">
        <v>3</v>
      </c>
      <c r="I3731" s="40">
        <v>0</v>
      </c>
      <c r="L3731" s="40" t="str">
        <f>IF(LEFT(C3731,1)="[",MID(C3731,2,SEARCH("]",C3731)-2),IF(LEFT(C3731,1)="""",MID(C3731,2,SEARCH("""",C3731,2)-2),C3731))</f>
        <v>Onix econômico</v>
      </c>
      <c r="M3731">
        <f>WEEKNUM(A3731,2)</f>
        <v>35</v>
      </c>
    </row>
    <row r="3732" spans="1:13" x14ac:dyDescent="0.25">
      <c r="A3732" s="1">
        <v>41545</v>
      </c>
      <c r="B3732" s="40" t="s">
        <v>9</v>
      </c>
      <c r="C3732" s="40" t="s">
        <v>125</v>
      </c>
      <c r="D3732" s="40" t="s">
        <v>126</v>
      </c>
      <c r="E3732" s="40" t="s">
        <v>10</v>
      </c>
      <c r="F3732" s="40">
        <v>0.9</v>
      </c>
      <c r="G3732" s="40">
        <v>0</v>
      </c>
      <c r="H3732" s="40">
        <v>4</v>
      </c>
      <c r="I3732" s="40">
        <v>0</v>
      </c>
      <c r="L3732" s="40" t="str">
        <f>IF(LEFT(C3732,1)="[",MID(C3732,2,SEARCH("]",C3732)-2),IF(LEFT(C3732,1)="""",MID(C3732,2,SEARCH("""",C3732,2)-2),C3732))</f>
        <v>Onix econômico</v>
      </c>
      <c r="M3732">
        <f>WEEKNUM(A3732,2)</f>
        <v>39</v>
      </c>
    </row>
    <row r="3733" spans="1:13" x14ac:dyDescent="0.25">
      <c r="A3733" s="1">
        <v>41523</v>
      </c>
      <c r="B3733" s="40" t="s">
        <v>9</v>
      </c>
      <c r="C3733" s="40" t="s">
        <v>125</v>
      </c>
      <c r="D3733" s="40" t="s">
        <v>126</v>
      </c>
      <c r="E3733" s="40" t="s">
        <v>10</v>
      </c>
      <c r="F3733" s="40">
        <v>0.9</v>
      </c>
      <c r="G3733" s="40">
        <v>0</v>
      </c>
      <c r="H3733" s="40">
        <v>3</v>
      </c>
      <c r="I3733" s="40">
        <v>0</v>
      </c>
      <c r="L3733" s="40" t="str">
        <f>IF(LEFT(C3733,1)="[",MID(C3733,2,SEARCH("]",C3733)-2),IF(LEFT(C3733,1)="""",MID(C3733,2,SEARCH("""",C3733,2)-2),C3733))</f>
        <v>Onix econômico</v>
      </c>
      <c r="M3733">
        <f>WEEKNUM(A3733,2)</f>
        <v>36</v>
      </c>
    </row>
    <row r="3734" spans="1:13" x14ac:dyDescent="0.25">
      <c r="A3734" s="1">
        <v>41526</v>
      </c>
      <c r="B3734" s="40" t="s">
        <v>9</v>
      </c>
      <c r="C3734" s="40" t="s">
        <v>125</v>
      </c>
      <c r="D3734" s="40" t="s">
        <v>126</v>
      </c>
      <c r="E3734" s="40" t="s">
        <v>10</v>
      </c>
      <c r="F3734" s="40">
        <v>0.9</v>
      </c>
      <c r="G3734" s="40">
        <v>0</v>
      </c>
      <c r="H3734" s="40">
        <v>6</v>
      </c>
      <c r="I3734" s="40">
        <v>0</v>
      </c>
      <c r="L3734" s="40" t="str">
        <f>IF(LEFT(C3734,1)="[",MID(C3734,2,SEARCH("]",C3734)-2),IF(LEFT(C3734,1)="""",MID(C3734,2,SEARCH("""",C3734,2)-2),C3734))</f>
        <v>Onix econômico</v>
      </c>
      <c r="M3734">
        <f>WEEKNUM(A3734,2)</f>
        <v>37</v>
      </c>
    </row>
    <row r="3735" spans="1:13" x14ac:dyDescent="0.25">
      <c r="A3735" s="1">
        <v>41518</v>
      </c>
      <c r="B3735" s="40" t="s">
        <v>9</v>
      </c>
      <c r="C3735" s="40" t="s">
        <v>125</v>
      </c>
      <c r="D3735" s="40" t="s">
        <v>126</v>
      </c>
      <c r="E3735" s="40" t="s">
        <v>10</v>
      </c>
      <c r="F3735" s="40">
        <v>0.9</v>
      </c>
      <c r="G3735" s="40">
        <v>0</v>
      </c>
      <c r="H3735" s="40">
        <v>3</v>
      </c>
      <c r="I3735" s="40">
        <v>0</v>
      </c>
      <c r="L3735" s="40" t="str">
        <f>IF(LEFT(C3735,1)="[",MID(C3735,2,SEARCH("]",C3735)-2),IF(LEFT(C3735,1)="""",MID(C3735,2,SEARCH("""",C3735,2)-2),C3735))</f>
        <v>Onix econômico</v>
      </c>
      <c r="M3735">
        <f>WEEKNUM(A3735,2)</f>
        <v>35</v>
      </c>
    </row>
    <row r="3736" spans="1:13" x14ac:dyDescent="0.25">
      <c r="A3736" s="1">
        <v>41537</v>
      </c>
      <c r="B3736" s="40" t="s">
        <v>9</v>
      </c>
      <c r="C3736" s="40" t="s">
        <v>125</v>
      </c>
      <c r="D3736" s="40" t="s">
        <v>126</v>
      </c>
      <c r="E3736" s="40" t="s">
        <v>10</v>
      </c>
      <c r="F3736" s="40">
        <v>0.9</v>
      </c>
      <c r="G3736" s="40">
        <v>0</v>
      </c>
      <c r="H3736" s="40">
        <v>4</v>
      </c>
      <c r="I3736" s="40">
        <v>0</v>
      </c>
      <c r="L3736" s="40" t="str">
        <f>IF(LEFT(C3736,1)="[",MID(C3736,2,SEARCH("]",C3736)-2),IF(LEFT(C3736,1)="""",MID(C3736,2,SEARCH("""",C3736,2)-2),C3736))</f>
        <v>Onix econômico</v>
      </c>
      <c r="M3736">
        <f>WEEKNUM(A3736,2)</f>
        <v>38</v>
      </c>
    </row>
    <row r="3737" spans="1:13" x14ac:dyDescent="0.25">
      <c r="A3737" s="1">
        <v>41524</v>
      </c>
      <c r="B3737" s="40" t="s">
        <v>9</v>
      </c>
      <c r="C3737" s="40" t="s">
        <v>125</v>
      </c>
      <c r="D3737" s="40" t="s">
        <v>126</v>
      </c>
      <c r="E3737" s="40" t="s">
        <v>10</v>
      </c>
      <c r="F3737" s="40">
        <v>0.9</v>
      </c>
      <c r="G3737" s="40">
        <v>0</v>
      </c>
      <c r="H3737" s="40">
        <v>11</v>
      </c>
      <c r="I3737" s="40">
        <v>0</v>
      </c>
      <c r="L3737" s="40" t="str">
        <f>IF(LEFT(C3737,1)="[",MID(C3737,2,SEARCH("]",C3737)-2),IF(LEFT(C3737,1)="""",MID(C3737,2,SEARCH("""",C3737,2)-2),C3737))</f>
        <v>Onix econômico</v>
      </c>
      <c r="M3737">
        <f>WEEKNUM(A3737,2)</f>
        <v>36</v>
      </c>
    </row>
    <row r="3738" spans="1:13" x14ac:dyDescent="0.25">
      <c r="A3738" s="1">
        <v>41515</v>
      </c>
      <c r="B3738" s="40" t="s">
        <v>9</v>
      </c>
      <c r="C3738" s="40" t="s">
        <v>125</v>
      </c>
      <c r="D3738" s="40" t="s">
        <v>126</v>
      </c>
      <c r="E3738" s="40" t="s">
        <v>10</v>
      </c>
      <c r="F3738" s="40">
        <v>0.9</v>
      </c>
      <c r="G3738" s="40">
        <v>0</v>
      </c>
      <c r="H3738" s="40">
        <v>5</v>
      </c>
      <c r="I3738" s="40">
        <v>0</v>
      </c>
      <c r="L3738" s="40" t="str">
        <f>IF(LEFT(C3738,1)="[",MID(C3738,2,SEARCH("]",C3738)-2),IF(LEFT(C3738,1)="""",MID(C3738,2,SEARCH("""",C3738,2)-2),C3738))</f>
        <v>Onix econômico</v>
      </c>
      <c r="M3738">
        <f>WEEKNUM(A3738,2)</f>
        <v>35</v>
      </c>
    </row>
    <row r="3739" spans="1:13" x14ac:dyDescent="0.25">
      <c r="A3739" s="1">
        <v>41530</v>
      </c>
      <c r="B3739" s="40" t="s">
        <v>9</v>
      </c>
      <c r="C3739" s="40" t="s">
        <v>125</v>
      </c>
      <c r="D3739" s="40" t="s">
        <v>126</v>
      </c>
      <c r="E3739" s="40" t="s">
        <v>10</v>
      </c>
      <c r="F3739" s="40">
        <v>0.9</v>
      </c>
      <c r="G3739" s="40">
        <v>0</v>
      </c>
      <c r="H3739" s="40">
        <v>2</v>
      </c>
      <c r="I3739" s="40">
        <v>0</v>
      </c>
      <c r="L3739" s="40" t="str">
        <f>IF(LEFT(C3739,1)="[",MID(C3739,2,SEARCH("]",C3739)-2),IF(LEFT(C3739,1)="""",MID(C3739,2,SEARCH("""",C3739,2)-2),C3739))</f>
        <v>Onix econômico</v>
      </c>
      <c r="M3739">
        <f>WEEKNUM(A3739,2)</f>
        <v>37</v>
      </c>
    </row>
    <row r="3740" spans="1:13" x14ac:dyDescent="0.25">
      <c r="A3740" s="1">
        <v>41540</v>
      </c>
      <c r="B3740" s="40" t="s">
        <v>9</v>
      </c>
      <c r="C3740" s="40" t="s">
        <v>125</v>
      </c>
      <c r="D3740" s="40" t="s">
        <v>126</v>
      </c>
      <c r="E3740" s="40" t="s">
        <v>10</v>
      </c>
      <c r="F3740" s="40">
        <v>0.9</v>
      </c>
      <c r="G3740" s="40">
        <v>0</v>
      </c>
      <c r="H3740" s="40">
        <v>5</v>
      </c>
      <c r="I3740" s="40">
        <v>0</v>
      </c>
      <c r="L3740" s="40" t="str">
        <f>IF(LEFT(C3740,1)="[",MID(C3740,2,SEARCH("]",C3740)-2),IF(LEFT(C3740,1)="""",MID(C3740,2,SEARCH("""",C3740,2)-2),C3740))</f>
        <v>Onix econômico</v>
      </c>
      <c r="M3740">
        <f>WEEKNUM(A3740,2)</f>
        <v>39</v>
      </c>
    </row>
    <row r="3741" spans="1:13" x14ac:dyDescent="0.25">
      <c r="A3741" s="1">
        <v>41528</v>
      </c>
      <c r="B3741" s="40" t="s">
        <v>9</v>
      </c>
      <c r="C3741" s="40" t="s">
        <v>125</v>
      </c>
      <c r="D3741" s="40" t="s">
        <v>126</v>
      </c>
      <c r="E3741" s="40" t="s">
        <v>10</v>
      </c>
      <c r="F3741" s="40">
        <v>0.9</v>
      </c>
      <c r="G3741" s="40">
        <v>1</v>
      </c>
      <c r="H3741" s="40">
        <v>5</v>
      </c>
      <c r="I3741" s="40">
        <v>0.52</v>
      </c>
      <c r="L3741" s="40" t="str">
        <f>IF(LEFT(C3741,1)="[",MID(C3741,2,SEARCH("]",C3741)-2),IF(LEFT(C3741,1)="""",MID(C3741,2,SEARCH("""",C3741,2)-2),C3741))</f>
        <v>Onix econômico</v>
      </c>
      <c r="M3741">
        <f>WEEKNUM(A3741,2)</f>
        <v>37</v>
      </c>
    </row>
    <row r="3742" spans="1:13" x14ac:dyDescent="0.25">
      <c r="A3742" s="1">
        <v>41544</v>
      </c>
      <c r="B3742" s="40" t="s">
        <v>9</v>
      </c>
      <c r="C3742" s="40" t="s">
        <v>125</v>
      </c>
      <c r="D3742" s="40" t="s">
        <v>126</v>
      </c>
      <c r="E3742" s="40" t="s">
        <v>10</v>
      </c>
      <c r="F3742" s="40">
        <v>0.9</v>
      </c>
      <c r="G3742" s="40">
        <v>0</v>
      </c>
      <c r="H3742" s="40">
        <v>10</v>
      </c>
      <c r="I3742" s="40">
        <v>0</v>
      </c>
      <c r="L3742" s="40" t="str">
        <f>IF(LEFT(C3742,1)="[",MID(C3742,2,SEARCH("]",C3742)-2),IF(LEFT(C3742,1)="""",MID(C3742,2,SEARCH("""",C3742,2)-2),C3742))</f>
        <v>Onix econômico</v>
      </c>
      <c r="M3742">
        <f>WEEKNUM(A3742,2)</f>
        <v>39</v>
      </c>
    </row>
    <row r="3743" spans="1:13" x14ac:dyDescent="0.25">
      <c r="A3743" s="1">
        <v>41543</v>
      </c>
      <c r="B3743" s="40" t="s">
        <v>9</v>
      </c>
      <c r="C3743" s="40" t="s">
        <v>125</v>
      </c>
      <c r="D3743" s="40" t="s">
        <v>126</v>
      </c>
      <c r="E3743" s="40" t="s">
        <v>10</v>
      </c>
      <c r="F3743" s="40">
        <v>0.9</v>
      </c>
      <c r="G3743" s="40">
        <v>0</v>
      </c>
      <c r="H3743" s="40">
        <v>4</v>
      </c>
      <c r="I3743" s="40">
        <v>0</v>
      </c>
      <c r="L3743" s="40" t="str">
        <f>IF(LEFT(C3743,1)="[",MID(C3743,2,SEARCH("]",C3743)-2),IF(LEFT(C3743,1)="""",MID(C3743,2,SEARCH("""",C3743,2)-2),C3743))</f>
        <v>Onix econômico</v>
      </c>
      <c r="M3743">
        <f>WEEKNUM(A3743,2)</f>
        <v>39</v>
      </c>
    </row>
    <row r="3744" spans="1:13" x14ac:dyDescent="0.25">
      <c r="A3744" s="1">
        <v>41531</v>
      </c>
      <c r="B3744" s="40" t="s">
        <v>9</v>
      </c>
      <c r="C3744" s="40" t="s">
        <v>125</v>
      </c>
      <c r="D3744" s="40" t="s">
        <v>126</v>
      </c>
      <c r="E3744" s="40" t="s">
        <v>10</v>
      </c>
      <c r="F3744" s="40">
        <v>0.9</v>
      </c>
      <c r="G3744" s="40">
        <v>0</v>
      </c>
      <c r="H3744" s="40">
        <v>3</v>
      </c>
      <c r="I3744" s="40">
        <v>0</v>
      </c>
      <c r="L3744" s="40" t="str">
        <f>IF(LEFT(C3744,1)="[",MID(C3744,2,SEARCH("]",C3744)-2),IF(LEFT(C3744,1)="""",MID(C3744,2,SEARCH("""",C3744,2)-2),C3744))</f>
        <v>Onix econômico</v>
      </c>
      <c r="M3744">
        <f>WEEKNUM(A3744,2)</f>
        <v>37</v>
      </c>
    </row>
    <row r="3745" spans="1:13" x14ac:dyDescent="0.25">
      <c r="A3745" s="1">
        <v>41536</v>
      </c>
      <c r="B3745" s="40" t="s">
        <v>9</v>
      </c>
      <c r="C3745" s="40" t="s">
        <v>507</v>
      </c>
      <c r="D3745" s="40" t="s">
        <v>151</v>
      </c>
      <c r="E3745" s="40" t="s">
        <v>10</v>
      </c>
      <c r="F3745" s="40">
        <v>0.8</v>
      </c>
      <c r="G3745" s="40">
        <v>0</v>
      </c>
      <c r="H3745" s="40">
        <v>2</v>
      </c>
      <c r="I3745" s="40">
        <v>0</v>
      </c>
      <c r="L3745" s="40" t="str">
        <f>IF(LEFT(C3745,1)="[",MID(C3745,2,SEARCH("]",C3745)-2),IF(LEFT(C3745,1)="""",MID(C3745,2,SEARCH("""",C3745,2)-2),C3745))</f>
        <v>Onix ecotec</v>
      </c>
      <c r="M3745">
        <f>WEEKNUM(A3745,2)</f>
        <v>38</v>
      </c>
    </row>
    <row r="3746" spans="1:13" x14ac:dyDescent="0.25">
      <c r="A3746" s="1">
        <v>41536</v>
      </c>
      <c r="B3746" s="40" t="s">
        <v>9</v>
      </c>
      <c r="C3746" s="40" t="s">
        <v>345</v>
      </c>
      <c r="D3746" s="40" t="s">
        <v>209</v>
      </c>
      <c r="E3746" s="40" t="s">
        <v>10</v>
      </c>
      <c r="F3746" s="40">
        <v>0.8</v>
      </c>
      <c r="G3746" s="40">
        <v>0</v>
      </c>
      <c r="H3746" s="40">
        <v>1</v>
      </c>
      <c r="I3746" s="40">
        <v>0</v>
      </c>
      <c r="L3746" s="40" t="str">
        <f>IF(LEFT(C3746,1)="[",MID(C3746,2,SEARCH("]",C3746)-2),IF(LEFT(C3746,1)="""",MID(C3746,2,SEARCH("""",C3746,2)-2),C3746))</f>
        <v>Onix especificação</v>
      </c>
      <c r="M3746">
        <f>WEEKNUM(A3746,2)</f>
        <v>38</v>
      </c>
    </row>
    <row r="3747" spans="1:13" x14ac:dyDescent="0.25">
      <c r="A3747" s="1">
        <v>41529</v>
      </c>
      <c r="B3747" s="40" t="s">
        <v>9</v>
      </c>
      <c r="C3747" s="40" t="s">
        <v>345</v>
      </c>
      <c r="D3747" s="40" t="s">
        <v>209</v>
      </c>
      <c r="E3747" s="40" t="s">
        <v>10</v>
      </c>
      <c r="F3747" s="40">
        <v>0.8</v>
      </c>
      <c r="G3747" s="40">
        <v>0</v>
      </c>
      <c r="H3747" s="40">
        <v>0</v>
      </c>
      <c r="I3747" s="40">
        <v>0</v>
      </c>
      <c r="L3747" s="40" t="str">
        <f>IF(LEFT(C3747,1)="[",MID(C3747,2,SEARCH("]",C3747)-2),IF(LEFT(C3747,1)="""",MID(C3747,2,SEARCH("""",C3747,2)-2),C3747))</f>
        <v>Onix especificação</v>
      </c>
      <c r="M3747">
        <f>WEEKNUM(A3747,2)</f>
        <v>37</v>
      </c>
    </row>
    <row r="3748" spans="1:13" x14ac:dyDescent="0.25">
      <c r="A3748" s="1">
        <v>41518</v>
      </c>
      <c r="B3748" s="40" t="s">
        <v>9</v>
      </c>
      <c r="C3748" s="40" t="s">
        <v>345</v>
      </c>
      <c r="D3748" s="40" t="s">
        <v>209</v>
      </c>
      <c r="E3748" s="40" t="s">
        <v>10</v>
      </c>
      <c r="F3748" s="40">
        <v>0.8</v>
      </c>
      <c r="G3748" s="40">
        <v>3</v>
      </c>
      <c r="H3748" s="40">
        <v>2</v>
      </c>
      <c r="I3748" s="40">
        <v>0.59</v>
      </c>
      <c r="L3748" s="40" t="str">
        <f>IF(LEFT(C3748,1)="[",MID(C3748,2,SEARCH("]",C3748)-2),IF(LEFT(C3748,1)="""",MID(C3748,2,SEARCH("""",C3748,2)-2),C3748))</f>
        <v>Onix especificação</v>
      </c>
      <c r="M3748">
        <f>WEEKNUM(A3748,2)</f>
        <v>35</v>
      </c>
    </row>
    <row r="3749" spans="1:13" x14ac:dyDescent="0.25">
      <c r="A3749" s="1">
        <v>41523</v>
      </c>
      <c r="B3749" s="40" t="s">
        <v>9</v>
      </c>
      <c r="C3749" s="40" t="s">
        <v>345</v>
      </c>
      <c r="D3749" s="40" t="s">
        <v>209</v>
      </c>
      <c r="E3749" s="40" t="s">
        <v>10</v>
      </c>
      <c r="F3749" s="40">
        <v>0.8</v>
      </c>
      <c r="G3749" s="40">
        <v>0</v>
      </c>
      <c r="H3749" s="40">
        <v>1</v>
      </c>
      <c r="I3749" s="40">
        <v>0</v>
      </c>
      <c r="L3749" s="40" t="str">
        <f>IF(LEFT(C3749,1)="[",MID(C3749,2,SEARCH("]",C3749)-2),IF(LEFT(C3749,1)="""",MID(C3749,2,SEARCH("""",C3749,2)-2),C3749))</f>
        <v>Onix especificação</v>
      </c>
      <c r="M3749">
        <f>WEEKNUM(A3749,2)</f>
        <v>36</v>
      </c>
    </row>
    <row r="3750" spans="1:13" x14ac:dyDescent="0.25">
      <c r="A3750" s="1">
        <v>41522</v>
      </c>
      <c r="B3750" s="40" t="s">
        <v>9</v>
      </c>
      <c r="C3750" s="40" t="s">
        <v>345</v>
      </c>
      <c r="D3750" s="40" t="s">
        <v>209</v>
      </c>
      <c r="E3750" s="40" t="s">
        <v>10</v>
      </c>
      <c r="F3750" s="40">
        <v>0.8</v>
      </c>
      <c r="G3750" s="40">
        <v>0</v>
      </c>
      <c r="H3750" s="40">
        <v>3</v>
      </c>
      <c r="I3750" s="40">
        <v>0</v>
      </c>
      <c r="L3750" s="40" t="str">
        <f>IF(LEFT(C3750,1)="[",MID(C3750,2,SEARCH("]",C3750)-2),IF(LEFT(C3750,1)="""",MID(C3750,2,SEARCH("""",C3750,2)-2),C3750))</f>
        <v>Onix especificação</v>
      </c>
      <c r="M3750">
        <f>WEEKNUM(A3750,2)</f>
        <v>36</v>
      </c>
    </row>
    <row r="3751" spans="1:13" x14ac:dyDescent="0.25">
      <c r="A3751" s="1">
        <v>41541</v>
      </c>
      <c r="B3751" s="40" t="s">
        <v>9</v>
      </c>
      <c r="C3751" s="40" t="s">
        <v>345</v>
      </c>
      <c r="D3751" s="40" t="s">
        <v>209</v>
      </c>
      <c r="E3751" s="40" t="s">
        <v>10</v>
      </c>
      <c r="F3751" s="40">
        <v>0.8</v>
      </c>
      <c r="G3751" s="40">
        <v>0</v>
      </c>
      <c r="H3751" s="40">
        <v>1</v>
      </c>
      <c r="I3751" s="40">
        <v>0</v>
      </c>
      <c r="L3751" s="40" t="str">
        <f>IF(LEFT(C3751,1)="[",MID(C3751,2,SEARCH("]",C3751)-2),IF(LEFT(C3751,1)="""",MID(C3751,2,SEARCH("""",C3751,2)-2),C3751))</f>
        <v>Onix especificação</v>
      </c>
      <c r="M3751">
        <f>WEEKNUM(A3751,2)</f>
        <v>39</v>
      </c>
    </row>
    <row r="3752" spans="1:13" x14ac:dyDescent="0.25">
      <c r="A3752" s="1">
        <v>41520</v>
      </c>
      <c r="B3752" s="40" t="s">
        <v>9</v>
      </c>
      <c r="C3752" s="40" t="s">
        <v>345</v>
      </c>
      <c r="D3752" s="40" t="s">
        <v>209</v>
      </c>
      <c r="E3752" s="40" t="s">
        <v>10</v>
      </c>
      <c r="F3752" s="40">
        <v>0.8</v>
      </c>
      <c r="G3752" s="40">
        <v>1</v>
      </c>
      <c r="H3752" s="40">
        <v>1</v>
      </c>
      <c r="I3752" s="40">
        <v>0.62</v>
      </c>
      <c r="L3752" s="40" t="str">
        <f>IF(LEFT(C3752,1)="[",MID(C3752,2,SEARCH("]",C3752)-2),IF(LEFT(C3752,1)="""",MID(C3752,2,SEARCH("""",C3752,2)-2),C3752))</f>
        <v>Onix especificação</v>
      </c>
      <c r="M3752">
        <f>WEEKNUM(A3752,2)</f>
        <v>36</v>
      </c>
    </row>
    <row r="3753" spans="1:13" x14ac:dyDescent="0.25">
      <c r="A3753" s="1">
        <v>41517</v>
      </c>
      <c r="B3753" s="40" t="s">
        <v>9</v>
      </c>
      <c r="C3753" s="40" t="s">
        <v>345</v>
      </c>
      <c r="D3753" s="40" t="s">
        <v>209</v>
      </c>
      <c r="E3753" s="40" t="s">
        <v>10</v>
      </c>
      <c r="F3753" s="40">
        <v>0.8</v>
      </c>
      <c r="G3753" s="40">
        <v>0</v>
      </c>
      <c r="H3753" s="40">
        <v>1</v>
      </c>
      <c r="I3753" s="40">
        <v>0</v>
      </c>
      <c r="L3753" s="40" t="str">
        <f>IF(LEFT(C3753,1)="[",MID(C3753,2,SEARCH("]",C3753)-2),IF(LEFT(C3753,1)="""",MID(C3753,2,SEARCH("""",C3753,2)-2),C3753))</f>
        <v>Onix especificação</v>
      </c>
      <c r="M3753">
        <f>WEEKNUM(A3753,2)</f>
        <v>35</v>
      </c>
    </row>
    <row r="3754" spans="1:13" x14ac:dyDescent="0.25">
      <c r="A3754" s="1">
        <v>41533</v>
      </c>
      <c r="B3754" s="40" t="s">
        <v>9</v>
      </c>
      <c r="C3754" s="40" t="s">
        <v>345</v>
      </c>
      <c r="D3754" s="40" t="s">
        <v>209</v>
      </c>
      <c r="E3754" s="40" t="s">
        <v>10</v>
      </c>
      <c r="F3754" s="40">
        <v>0.8</v>
      </c>
      <c r="G3754" s="40">
        <v>1</v>
      </c>
      <c r="H3754" s="40">
        <v>5</v>
      </c>
      <c r="I3754" s="40">
        <v>0.33</v>
      </c>
      <c r="L3754" s="40" t="str">
        <f>IF(LEFT(C3754,1)="[",MID(C3754,2,SEARCH("]",C3754)-2),IF(LEFT(C3754,1)="""",MID(C3754,2,SEARCH("""",C3754,2)-2),C3754))</f>
        <v>Onix especificação</v>
      </c>
      <c r="M3754">
        <f>WEEKNUM(A3754,2)</f>
        <v>38</v>
      </c>
    </row>
    <row r="3755" spans="1:13" x14ac:dyDescent="0.25">
      <c r="A3755" s="1">
        <v>41537</v>
      </c>
      <c r="B3755" s="40" t="s">
        <v>9</v>
      </c>
      <c r="C3755" s="40" t="s">
        <v>345</v>
      </c>
      <c r="D3755" s="40" t="s">
        <v>209</v>
      </c>
      <c r="E3755" s="40" t="s">
        <v>10</v>
      </c>
      <c r="F3755" s="40">
        <v>0.8</v>
      </c>
      <c r="G3755" s="40">
        <v>0</v>
      </c>
      <c r="H3755" s="40">
        <v>1</v>
      </c>
      <c r="I3755" s="40">
        <v>0</v>
      </c>
      <c r="L3755" s="40" t="str">
        <f>IF(LEFT(C3755,1)="[",MID(C3755,2,SEARCH("]",C3755)-2),IF(LEFT(C3755,1)="""",MID(C3755,2,SEARCH("""",C3755,2)-2),C3755))</f>
        <v>Onix especificação</v>
      </c>
      <c r="M3755">
        <f>WEEKNUM(A3755,2)</f>
        <v>38</v>
      </c>
    </row>
    <row r="3756" spans="1:13" x14ac:dyDescent="0.25">
      <c r="A3756" s="1">
        <v>41516</v>
      </c>
      <c r="B3756" s="40" t="s">
        <v>9</v>
      </c>
      <c r="C3756" s="40" t="s">
        <v>345</v>
      </c>
      <c r="D3756" s="40" t="s">
        <v>209</v>
      </c>
      <c r="E3756" s="40" t="s">
        <v>10</v>
      </c>
      <c r="F3756" s="40">
        <v>0.8</v>
      </c>
      <c r="G3756" s="40">
        <v>0</v>
      </c>
      <c r="H3756" s="40">
        <v>2</v>
      </c>
      <c r="I3756" s="40">
        <v>0</v>
      </c>
      <c r="L3756" s="40" t="str">
        <f>IF(LEFT(C3756,1)="[",MID(C3756,2,SEARCH("]",C3756)-2),IF(LEFT(C3756,1)="""",MID(C3756,2,SEARCH("""",C3756,2)-2),C3756))</f>
        <v>Onix especificação</v>
      </c>
      <c r="M3756">
        <f>WEEKNUM(A3756,2)</f>
        <v>35</v>
      </c>
    </row>
    <row r="3757" spans="1:13" x14ac:dyDescent="0.25">
      <c r="A3757" s="1">
        <v>41546</v>
      </c>
      <c r="B3757" s="40" t="s">
        <v>9</v>
      </c>
      <c r="C3757" s="40" t="s">
        <v>345</v>
      </c>
      <c r="D3757" s="40" t="s">
        <v>209</v>
      </c>
      <c r="E3757" s="40" t="s">
        <v>10</v>
      </c>
      <c r="F3757" s="40">
        <v>0.8</v>
      </c>
      <c r="G3757" s="40">
        <v>0</v>
      </c>
      <c r="H3757" s="40">
        <v>1</v>
      </c>
      <c r="I3757" s="40">
        <v>0</v>
      </c>
      <c r="L3757" s="40" t="str">
        <f>IF(LEFT(C3757,1)="[",MID(C3757,2,SEARCH("]",C3757)-2),IF(LEFT(C3757,1)="""",MID(C3757,2,SEARCH("""",C3757,2)-2),C3757))</f>
        <v>Onix especificação</v>
      </c>
      <c r="M3757">
        <f>WEEKNUM(A3757,2)</f>
        <v>39</v>
      </c>
    </row>
    <row r="3758" spans="1:13" x14ac:dyDescent="0.25">
      <c r="A3758" s="1">
        <v>41545</v>
      </c>
      <c r="B3758" s="40" t="s">
        <v>9</v>
      </c>
      <c r="C3758" s="40" t="s">
        <v>345</v>
      </c>
      <c r="D3758" s="40" t="s">
        <v>209</v>
      </c>
      <c r="E3758" s="40" t="s">
        <v>10</v>
      </c>
      <c r="F3758" s="40">
        <v>0.8</v>
      </c>
      <c r="G3758" s="40">
        <v>0</v>
      </c>
      <c r="H3758" s="40">
        <v>2</v>
      </c>
      <c r="I3758" s="40">
        <v>0</v>
      </c>
      <c r="L3758" s="40" t="str">
        <f>IF(LEFT(C3758,1)="[",MID(C3758,2,SEARCH("]",C3758)-2),IF(LEFT(C3758,1)="""",MID(C3758,2,SEARCH("""",C3758,2)-2),C3758))</f>
        <v>Onix especificação</v>
      </c>
      <c r="M3758">
        <f>WEEKNUM(A3758,2)</f>
        <v>39</v>
      </c>
    </row>
    <row r="3759" spans="1:13" x14ac:dyDescent="0.25">
      <c r="A3759" s="1">
        <v>41527</v>
      </c>
      <c r="B3759" s="40" t="s">
        <v>9</v>
      </c>
      <c r="C3759" s="40" t="s">
        <v>345</v>
      </c>
      <c r="D3759" s="40" t="s">
        <v>209</v>
      </c>
      <c r="E3759" s="40" t="s">
        <v>10</v>
      </c>
      <c r="F3759" s="40">
        <v>0.8</v>
      </c>
      <c r="G3759" s="40">
        <v>0</v>
      </c>
      <c r="H3759" s="40">
        <v>1</v>
      </c>
      <c r="I3759" s="40">
        <v>0</v>
      </c>
      <c r="L3759" s="40" t="str">
        <f>IF(LEFT(C3759,1)="[",MID(C3759,2,SEARCH("]",C3759)-2),IF(LEFT(C3759,1)="""",MID(C3759,2,SEARCH("""",C3759,2)-2),C3759))</f>
        <v>Onix especificação</v>
      </c>
      <c r="M3759">
        <f>WEEKNUM(A3759,2)</f>
        <v>37</v>
      </c>
    </row>
    <row r="3760" spans="1:13" x14ac:dyDescent="0.25">
      <c r="A3760" s="1">
        <v>41526</v>
      </c>
      <c r="B3760" s="40" t="s">
        <v>9</v>
      </c>
      <c r="C3760" s="40" t="s">
        <v>345</v>
      </c>
      <c r="D3760" s="40" t="s">
        <v>209</v>
      </c>
      <c r="E3760" s="40" t="s">
        <v>10</v>
      </c>
      <c r="F3760" s="40">
        <v>0.8</v>
      </c>
      <c r="G3760" s="40">
        <v>0</v>
      </c>
      <c r="H3760" s="40">
        <v>1</v>
      </c>
      <c r="I3760" s="40">
        <v>0</v>
      </c>
      <c r="L3760" s="40" t="str">
        <f>IF(LEFT(C3760,1)="[",MID(C3760,2,SEARCH("]",C3760)-2),IF(LEFT(C3760,1)="""",MID(C3760,2,SEARCH("""",C3760,2)-2),C3760))</f>
        <v>Onix especificação</v>
      </c>
      <c r="M3760">
        <f>WEEKNUM(A3760,2)</f>
        <v>37</v>
      </c>
    </row>
    <row r="3761" spans="1:13" x14ac:dyDescent="0.25">
      <c r="A3761" s="1">
        <v>41540</v>
      </c>
      <c r="B3761" s="40" t="s">
        <v>9</v>
      </c>
      <c r="C3761" s="40" t="s">
        <v>345</v>
      </c>
      <c r="D3761" s="40" t="s">
        <v>209</v>
      </c>
      <c r="E3761" s="40" t="s">
        <v>10</v>
      </c>
      <c r="F3761" s="40">
        <v>0.8</v>
      </c>
      <c r="G3761" s="40">
        <v>0</v>
      </c>
      <c r="H3761" s="40">
        <v>2</v>
      </c>
      <c r="I3761" s="40">
        <v>0</v>
      </c>
      <c r="L3761" s="40" t="str">
        <f>IF(LEFT(C3761,1)="[",MID(C3761,2,SEARCH("]",C3761)-2),IF(LEFT(C3761,1)="""",MID(C3761,2,SEARCH("""",C3761,2)-2),C3761))</f>
        <v>Onix especificação</v>
      </c>
      <c r="M3761">
        <f>WEEKNUM(A3761,2)</f>
        <v>39</v>
      </c>
    </row>
    <row r="3762" spans="1:13" x14ac:dyDescent="0.25">
      <c r="A3762" s="1">
        <v>41519</v>
      </c>
      <c r="B3762" s="40" t="s">
        <v>9</v>
      </c>
      <c r="C3762" s="40" t="s">
        <v>345</v>
      </c>
      <c r="D3762" s="40" t="s">
        <v>209</v>
      </c>
      <c r="E3762" s="40" t="s">
        <v>10</v>
      </c>
      <c r="F3762" s="40">
        <v>0.8</v>
      </c>
      <c r="G3762" s="40">
        <v>0</v>
      </c>
      <c r="H3762" s="40">
        <v>1</v>
      </c>
      <c r="I3762" s="40">
        <v>0</v>
      </c>
      <c r="L3762" s="40" t="str">
        <f>IF(LEFT(C3762,1)="[",MID(C3762,2,SEARCH("]",C3762)-2),IF(LEFT(C3762,1)="""",MID(C3762,2,SEARCH("""",C3762,2)-2),C3762))</f>
        <v>Onix especificação</v>
      </c>
      <c r="M3762">
        <f>WEEKNUM(A3762,2)</f>
        <v>36</v>
      </c>
    </row>
    <row r="3763" spans="1:13" x14ac:dyDescent="0.25">
      <c r="A3763" s="1">
        <v>41514</v>
      </c>
      <c r="B3763" s="40" t="s">
        <v>9</v>
      </c>
      <c r="C3763" s="40" t="s">
        <v>345</v>
      </c>
      <c r="D3763" s="40" t="s">
        <v>209</v>
      </c>
      <c r="E3763" s="40" t="s">
        <v>10</v>
      </c>
      <c r="F3763" s="40">
        <v>0.8</v>
      </c>
      <c r="G3763" s="40">
        <v>0</v>
      </c>
      <c r="H3763" s="40">
        <v>1</v>
      </c>
      <c r="I3763" s="40">
        <v>0</v>
      </c>
      <c r="L3763" s="40" t="str">
        <f>IF(LEFT(C3763,1)="[",MID(C3763,2,SEARCH("]",C3763)-2),IF(LEFT(C3763,1)="""",MID(C3763,2,SEARCH("""",C3763,2)-2),C3763))</f>
        <v>Onix especificação</v>
      </c>
      <c r="M3763">
        <f>WEEKNUM(A3763,2)</f>
        <v>35</v>
      </c>
    </row>
    <row r="3764" spans="1:13" x14ac:dyDescent="0.25">
      <c r="A3764" s="1">
        <v>41543</v>
      </c>
      <c r="B3764" s="40" t="s">
        <v>9</v>
      </c>
      <c r="C3764" s="40" t="s">
        <v>345</v>
      </c>
      <c r="D3764" s="40" t="s">
        <v>209</v>
      </c>
      <c r="E3764" s="40" t="s">
        <v>10</v>
      </c>
      <c r="F3764" s="40">
        <v>0.8</v>
      </c>
      <c r="G3764" s="40">
        <v>0</v>
      </c>
      <c r="H3764" s="40">
        <v>1</v>
      </c>
      <c r="I3764" s="40">
        <v>0</v>
      </c>
      <c r="L3764" s="40" t="str">
        <f>IF(LEFT(C3764,1)="[",MID(C3764,2,SEARCH("]",C3764)-2),IF(LEFT(C3764,1)="""",MID(C3764,2,SEARCH("""",C3764,2)-2),C3764))</f>
        <v>Onix especificação</v>
      </c>
      <c r="M3764">
        <f>WEEKNUM(A3764,2)</f>
        <v>39</v>
      </c>
    </row>
    <row r="3765" spans="1:13" x14ac:dyDescent="0.25">
      <c r="A3765" s="1">
        <v>41544</v>
      </c>
      <c r="B3765" s="40" t="s">
        <v>9</v>
      </c>
      <c r="C3765" s="40" t="s">
        <v>208</v>
      </c>
      <c r="D3765" s="40" t="s">
        <v>209</v>
      </c>
      <c r="E3765" s="40" t="s">
        <v>10</v>
      </c>
      <c r="F3765" s="40">
        <v>0.8</v>
      </c>
      <c r="G3765" s="40">
        <v>1</v>
      </c>
      <c r="H3765" s="40">
        <v>4</v>
      </c>
      <c r="I3765" s="40">
        <v>0.17</v>
      </c>
      <c r="L3765" s="40" t="str">
        <f>IF(LEFT(C3765,1)="[",MID(C3765,2,SEARCH("]",C3765)-2),IF(LEFT(C3765,1)="""",MID(C3765,2,SEARCH("""",C3765,2)-2),C3765))</f>
        <v>Onix especificações</v>
      </c>
      <c r="M3765">
        <f>WEEKNUM(A3765,2)</f>
        <v>39</v>
      </c>
    </row>
    <row r="3766" spans="1:13" x14ac:dyDescent="0.25">
      <c r="A3766" s="1">
        <v>41519</v>
      </c>
      <c r="B3766" s="40" t="s">
        <v>9</v>
      </c>
      <c r="C3766" s="40" t="s">
        <v>208</v>
      </c>
      <c r="D3766" s="40" t="s">
        <v>209</v>
      </c>
      <c r="E3766" s="40" t="s">
        <v>10</v>
      </c>
      <c r="F3766" s="40">
        <v>0.8</v>
      </c>
      <c r="G3766" s="40">
        <v>2</v>
      </c>
      <c r="H3766" s="40">
        <v>8</v>
      </c>
      <c r="I3766" s="40">
        <v>0.42</v>
      </c>
      <c r="L3766" s="40" t="str">
        <f>IF(LEFT(C3766,1)="[",MID(C3766,2,SEARCH("]",C3766)-2),IF(LEFT(C3766,1)="""",MID(C3766,2,SEARCH("""",C3766,2)-2),C3766))</f>
        <v>Onix especificações</v>
      </c>
      <c r="M3766">
        <f>WEEKNUM(A3766,2)</f>
        <v>36</v>
      </c>
    </row>
    <row r="3767" spans="1:13" x14ac:dyDescent="0.25">
      <c r="A3767" s="1">
        <v>41516</v>
      </c>
      <c r="B3767" s="40" t="s">
        <v>9</v>
      </c>
      <c r="C3767" s="40" t="s">
        <v>208</v>
      </c>
      <c r="D3767" s="40" t="s">
        <v>209</v>
      </c>
      <c r="E3767" s="40" t="s">
        <v>10</v>
      </c>
      <c r="F3767" s="40">
        <v>0.8</v>
      </c>
      <c r="G3767" s="40">
        <v>0</v>
      </c>
      <c r="H3767" s="40">
        <v>6</v>
      </c>
      <c r="I3767" s="40">
        <v>0</v>
      </c>
      <c r="L3767" s="40" t="str">
        <f>IF(LEFT(C3767,1)="[",MID(C3767,2,SEARCH("]",C3767)-2),IF(LEFT(C3767,1)="""",MID(C3767,2,SEARCH("""",C3767,2)-2),C3767))</f>
        <v>Onix especificações</v>
      </c>
      <c r="M3767">
        <f>WEEKNUM(A3767,2)</f>
        <v>35</v>
      </c>
    </row>
    <row r="3768" spans="1:13" x14ac:dyDescent="0.25">
      <c r="A3768" s="1">
        <v>41525</v>
      </c>
      <c r="B3768" s="40" t="s">
        <v>9</v>
      </c>
      <c r="C3768" s="40" t="s">
        <v>208</v>
      </c>
      <c r="D3768" s="40" t="s">
        <v>209</v>
      </c>
      <c r="E3768" s="40" t="s">
        <v>10</v>
      </c>
      <c r="F3768" s="40">
        <v>0.8</v>
      </c>
      <c r="G3768" s="40">
        <v>1</v>
      </c>
      <c r="H3768" s="40">
        <v>13</v>
      </c>
      <c r="I3768" s="40">
        <v>0.68</v>
      </c>
      <c r="L3768" s="40" t="str">
        <f>IF(LEFT(C3768,1)="[",MID(C3768,2,SEARCH("]",C3768)-2),IF(LEFT(C3768,1)="""",MID(C3768,2,SEARCH("""",C3768,2)-2),C3768))</f>
        <v>Onix especificações</v>
      </c>
      <c r="M3768">
        <f>WEEKNUM(A3768,2)</f>
        <v>36</v>
      </c>
    </row>
    <row r="3769" spans="1:13" x14ac:dyDescent="0.25">
      <c r="A3769" s="1">
        <v>41520</v>
      </c>
      <c r="B3769" s="40" t="s">
        <v>9</v>
      </c>
      <c r="C3769" s="40" t="s">
        <v>208</v>
      </c>
      <c r="D3769" s="40" t="s">
        <v>209</v>
      </c>
      <c r="E3769" s="40" t="s">
        <v>10</v>
      </c>
      <c r="F3769" s="40">
        <v>0.8</v>
      </c>
      <c r="G3769" s="40">
        <v>0</v>
      </c>
      <c r="H3769" s="40">
        <v>12</v>
      </c>
      <c r="I3769" s="40">
        <v>0</v>
      </c>
      <c r="L3769" s="40" t="str">
        <f>IF(LEFT(C3769,1)="[",MID(C3769,2,SEARCH("]",C3769)-2),IF(LEFT(C3769,1)="""",MID(C3769,2,SEARCH("""",C3769,2)-2),C3769))</f>
        <v>Onix especificações</v>
      </c>
      <c r="M3769">
        <f>WEEKNUM(A3769,2)</f>
        <v>36</v>
      </c>
    </row>
    <row r="3770" spans="1:13" x14ac:dyDescent="0.25">
      <c r="A3770" s="1">
        <v>41540</v>
      </c>
      <c r="B3770" s="40" t="s">
        <v>9</v>
      </c>
      <c r="C3770" s="40" t="s">
        <v>208</v>
      </c>
      <c r="D3770" s="40" t="s">
        <v>209</v>
      </c>
      <c r="E3770" s="40" t="s">
        <v>10</v>
      </c>
      <c r="F3770" s="40">
        <v>0.8</v>
      </c>
      <c r="G3770" s="40">
        <v>0</v>
      </c>
      <c r="H3770" s="40">
        <v>9</v>
      </c>
      <c r="I3770" s="40">
        <v>0</v>
      </c>
      <c r="L3770" s="40" t="str">
        <f>IF(LEFT(C3770,1)="[",MID(C3770,2,SEARCH("]",C3770)-2),IF(LEFT(C3770,1)="""",MID(C3770,2,SEARCH("""",C3770,2)-2),C3770))</f>
        <v>Onix especificações</v>
      </c>
      <c r="M3770">
        <f>WEEKNUM(A3770,2)</f>
        <v>39</v>
      </c>
    </row>
    <row r="3771" spans="1:13" x14ac:dyDescent="0.25">
      <c r="A3771" s="1">
        <v>41532</v>
      </c>
      <c r="B3771" s="40" t="s">
        <v>9</v>
      </c>
      <c r="C3771" s="40" t="s">
        <v>208</v>
      </c>
      <c r="D3771" s="40" t="s">
        <v>209</v>
      </c>
      <c r="E3771" s="40" t="s">
        <v>10</v>
      </c>
      <c r="F3771" s="40">
        <v>0.8</v>
      </c>
      <c r="G3771" s="40">
        <v>3</v>
      </c>
      <c r="H3771" s="40">
        <v>7</v>
      </c>
      <c r="I3771" s="40">
        <v>1.0900000000000001</v>
      </c>
      <c r="L3771" s="40" t="str">
        <f>IF(LEFT(C3771,1)="[",MID(C3771,2,SEARCH("]",C3771)-2),IF(LEFT(C3771,1)="""",MID(C3771,2,SEARCH("""",C3771,2)-2),C3771))</f>
        <v>Onix especificações</v>
      </c>
      <c r="M3771">
        <f>WEEKNUM(A3771,2)</f>
        <v>37</v>
      </c>
    </row>
    <row r="3772" spans="1:13" x14ac:dyDescent="0.25">
      <c r="A3772" s="1">
        <v>41536</v>
      </c>
      <c r="B3772" s="40" t="s">
        <v>9</v>
      </c>
      <c r="C3772" s="40" t="s">
        <v>208</v>
      </c>
      <c r="D3772" s="40" t="s">
        <v>209</v>
      </c>
      <c r="E3772" s="40" t="s">
        <v>10</v>
      </c>
      <c r="F3772" s="40">
        <v>0.8</v>
      </c>
      <c r="G3772" s="40">
        <v>0</v>
      </c>
      <c r="H3772" s="40">
        <v>4</v>
      </c>
      <c r="I3772" s="40">
        <v>0</v>
      </c>
      <c r="L3772" s="40" t="str">
        <f>IF(LEFT(C3772,1)="[",MID(C3772,2,SEARCH("]",C3772)-2),IF(LEFT(C3772,1)="""",MID(C3772,2,SEARCH("""",C3772,2)-2),C3772))</f>
        <v>Onix especificações</v>
      </c>
      <c r="M3772">
        <f>WEEKNUM(A3772,2)</f>
        <v>38</v>
      </c>
    </row>
    <row r="3773" spans="1:13" x14ac:dyDescent="0.25">
      <c r="A3773" s="1">
        <v>41534</v>
      </c>
      <c r="B3773" s="40" t="s">
        <v>9</v>
      </c>
      <c r="C3773" s="40" t="s">
        <v>208</v>
      </c>
      <c r="D3773" s="40" t="s">
        <v>209</v>
      </c>
      <c r="E3773" s="40" t="s">
        <v>10</v>
      </c>
      <c r="F3773" s="40">
        <v>0.8</v>
      </c>
      <c r="G3773" s="40">
        <v>1</v>
      </c>
      <c r="H3773" s="40">
        <v>8</v>
      </c>
      <c r="I3773" s="40">
        <v>0.45</v>
      </c>
      <c r="L3773" s="40" t="str">
        <f>IF(LEFT(C3773,1)="[",MID(C3773,2,SEARCH("]",C3773)-2),IF(LEFT(C3773,1)="""",MID(C3773,2,SEARCH("""",C3773,2)-2),C3773))</f>
        <v>Onix especificações</v>
      </c>
      <c r="M3773">
        <f>WEEKNUM(A3773,2)</f>
        <v>38</v>
      </c>
    </row>
    <row r="3774" spans="1:13" x14ac:dyDescent="0.25">
      <c r="A3774" s="1">
        <v>41515</v>
      </c>
      <c r="B3774" s="40" t="s">
        <v>9</v>
      </c>
      <c r="C3774" s="40" t="s">
        <v>208</v>
      </c>
      <c r="D3774" s="40" t="s">
        <v>209</v>
      </c>
      <c r="E3774" s="40" t="s">
        <v>10</v>
      </c>
      <c r="F3774" s="40">
        <v>0.8</v>
      </c>
      <c r="G3774" s="40">
        <v>0</v>
      </c>
      <c r="H3774" s="40">
        <v>13</v>
      </c>
      <c r="I3774" s="40">
        <v>0</v>
      </c>
      <c r="L3774" s="40" t="str">
        <f>IF(LEFT(C3774,1)="[",MID(C3774,2,SEARCH("]",C3774)-2),IF(LEFT(C3774,1)="""",MID(C3774,2,SEARCH("""",C3774,2)-2),C3774))</f>
        <v>Onix especificações</v>
      </c>
      <c r="M3774">
        <f>WEEKNUM(A3774,2)</f>
        <v>35</v>
      </c>
    </row>
    <row r="3775" spans="1:13" x14ac:dyDescent="0.25">
      <c r="A3775" s="1">
        <v>41539</v>
      </c>
      <c r="B3775" s="40" t="s">
        <v>9</v>
      </c>
      <c r="C3775" s="40" t="s">
        <v>208</v>
      </c>
      <c r="D3775" s="40" t="s">
        <v>209</v>
      </c>
      <c r="E3775" s="40" t="s">
        <v>10</v>
      </c>
      <c r="F3775" s="40">
        <v>0.8</v>
      </c>
      <c r="G3775" s="40">
        <v>1</v>
      </c>
      <c r="H3775" s="40">
        <v>6</v>
      </c>
      <c r="I3775" s="40">
        <v>0.09</v>
      </c>
      <c r="L3775" s="40" t="str">
        <f>IF(LEFT(C3775,1)="[",MID(C3775,2,SEARCH("]",C3775)-2),IF(LEFT(C3775,1)="""",MID(C3775,2,SEARCH("""",C3775,2)-2),C3775))</f>
        <v>Onix especificações</v>
      </c>
      <c r="M3775">
        <f>WEEKNUM(A3775,2)</f>
        <v>38</v>
      </c>
    </row>
    <row r="3776" spans="1:13" x14ac:dyDescent="0.25">
      <c r="A3776" s="1">
        <v>41542</v>
      </c>
      <c r="B3776" s="40" t="s">
        <v>9</v>
      </c>
      <c r="C3776" s="40" t="s">
        <v>208</v>
      </c>
      <c r="D3776" s="40" t="s">
        <v>209</v>
      </c>
      <c r="E3776" s="40" t="s">
        <v>10</v>
      </c>
      <c r="F3776" s="40">
        <v>0.8</v>
      </c>
      <c r="G3776" s="40">
        <v>0</v>
      </c>
      <c r="H3776" s="40">
        <v>5</v>
      </c>
      <c r="I3776" s="40">
        <v>0</v>
      </c>
      <c r="L3776" s="40" t="str">
        <f>IF(LEFT(C3776,1)="[",MID(C3776,2,SEARCH("]",C3776)-2),IF(LEFT(C3776,1)="""",MID(C3776,2,SEARCH("""",C3776,2)-2),C3776))</f>
        <v>Onix especificações</v>
      </c>
      <c r="M3776">
        <f>WEEKNUM(A3776,2)</f>
        <v>39</v>
      </c>
    </row>
    <row r="3777" spans="1:13" x14ac:dyDescent="0.25">
      <c r="A3777" s="1">
        <v>41531</v>
      </c>
      <c r="B3777" s="40" t="s">
        <v>9</v>
      </c>
      <c r="C3777" s="40" t="s">
        <v>208</v>
      </c>
      <c r="D3777" s="40" t="s">
        <v>209</v>
      </c>
      <c r="E3777" s="40" t="s">
        <v>10</v>
      </c>
      <c r="F3777" s="40">
        <v>0.8</v>
      </c>
      <c r="G3777" s="40">
        <v>0</v>
      </c>
      <c r="H3777" s="40">
        <v>7</v>
      </c>
      <c r="I3777" s="40">
        <v>0</v>
      </c>
      <c r="L3777" s="40" t="str">
        <f>IF(LEFT(C3777,1)="[",MID(C3777,2,SEARCH("]",C3777)-2),IF(LEFT(C3777,1)="""",MID(C3777,2,SEARCH("""",C3777,2)-2),C3777))</f>
        <v>Onix especificações</v>
      </c>
      <c r="M3777">
        <f>WEEKNUM(A3777,2)</f>
        <v>37</v>
      </c>
    </row>
    <row r="3778" spans="1:13" x14ac:dyDescent="0.25">
      <c r="A3778" s="1">
        <v>41527</v>
      </c>
      <c r="B3778" s="40" t="s">
        <v>9</v>
      </c>
      <c r="C3778" s="40" t="s">
        <v>208</v>
      </c>
      <c r="D3778" s="40" t="s">
        <v>209</v>
      </c>
      <c r="E3778" s="40" t="s">
        <v>10</v>
      </c>
      <c r="F3778" s="40">
        <v>0.8</v>
      </c>
      <c r="G3778" s="40">
        <v>1</v>
      </c>
      <c r="H3778" s="40">
        <v>7</v>
      </c>
      <c r="I3778" s="40">
        <v>0.23</v>
      </c>
      <c r="L3778" s="40" t="str">
        <f>IF(LEFT(C3778,1)="[",MID(C3778,2,SEARCH("]",C3778)-2),IF(LEFT(C3778,1)="""",MID(C3778,2,SEARCH("""",C3778,2)-2),C3778))</f>
        <v>Onix especificações</v>
      </c>
      <c r="M3778">
        <f>WEEKNUM(A3778,2)</f>
        <v>37</v>
      </c>
    </row>
    <row r="3779" spans="1:13" x14ac:dyDescent="0.25">
      <c r="A3779" s="1">
        <v>41543</v>
      </c>
      <c r="B3779" s="40" t="s">
        <v>9</v>
      </c>
      <c r="C3779" s="40" t="s">
        <v>208</v>
      </c>
      <c r="D3779" s="40" t="s">
        <v>209</v>
      </c>
      <c r="E3779" s="40" t="s">
        <v>10</v>
      </c>
      <c r="F3779" s="40">
        <v>0.8</v>
      </c>
      <c r="G3779" s="40">
        <v>1</v>
      </c>
      <c r="H3779" s="40">
        <v>8</v>
      </c>
      <c r="I3779" s="40">
        <v>0.4</v>
      </c>
      <c r="L3779" s="40" t="str">
        <f>IF(LEFT(C3779,1)="[",MID(C3779,2,SEARCH("]",C3779)-2),IF(LEFT(C3779,1)="""",MID(C3779,2,SEARCH("""",C3779,2)-2),C3779))</f>
        <v>Onix especificações</v>
      </c>
      <c r="M3779">
        <f>WEEKNUM(A3779,2)</f>
        <v>39</v>
      </c>
    </row>
    <row r="3780" spans="1:13" x14ac:dyDescent="0.25">
      <c r="A3780" s="1">
        <v>41530</v>
      </c>
      <c r="B3780" s="40" t="s">
        <v>9</v>
      </c>
      <c r="C3780" s="40" t="s">
        <v>208</v>
      </c>
      <c r="D3780" s="40" t="s">
        <v>209</v>
      </c>
      <c r="E3780" s="40" t="s">
        <v>10</v>
      </c>
      <c r="F3780" s="40">
        <v>0.8</v>
      </c>
      <c r="G3780" s="40">
        <v>0</v>
      </c>
      <c r="H3780" s="40">
        <v>4</v>
      </c>
      <c r="I3780" s="40">
        <v>0</v>
      </c>
      <c r="L3780" s="40" t="str">
        <f>IF(LEFT(C3780,1)="[",MID(C3780,2,SEARCH("]",C3780)-2),IF(LEFT(C3780,1)="""",MID(C3780,2,SEARCH("""",C3780,2)-2),C3780))</f>
        <v>Onix especificações</v>
      </c>
      <c r="M3780">
        <f>WEEKNUM(A3780,2)</f>
        <v>37</v>
      </c>
    </row>
    <row r="3781" spans="1:13" x14ac:dyDescent="0.25">
      <c r="A3781" s="1">
        <v>41541</v>
      </c>
      <c r="B3781" s="40" t="s">
        <v>9</v>
      </c>
      <c r="C3781" s="40" t="s">
        <v>208</v>
      </c>
      <c r="D3781" s="40" t="s">
        <v>209</v>
      </c>
      <c r="E3781" s="40" t="s">
        <v>10</v>
      </c>
      <c r="F3781" s="40">
        <v>0.8</v>
      </c>
      <c r="G3781" s="40">
        <v>2</v>
      </c>
      <c r="H3781" s="40">
        <v>12</v>
      </c>
      <c r="I3781" s="40">
        <v>0.56999999999999995</v>
      </c>
      <c r="L3781" s="40" t="str">
        <f>IF(LEFT(C3781,1)="[",MID(C3781,2,SEARCH("]",C3781)-2),IF(LEFT(C3781,1)="""",MID(C3781,2,SEARCH("""",C3781,2)-2),C3781))</f>
        <v>Onix especificações</v>
      </c>
      <c r="M3781">
        <f>WEEKNUM(A3781,2)</f>
        <v>39</v>
      </c>
    </row>
    <row r="3782" spans="1:13" x14ac:dyDescent="0.25">
      <c r="A3782" s="1">
        <v>41526</v>
      </c>
      <c r="B3782" s="40" t="s">
        <v>9</v>
      </c>
      <c r="C3782" s="40" t="s">
        <v>208</v>
      </c>
      <c r="D3782" s="40" t="s">
        <v>209</v>
      </c>
      <c r="E3782" s="40" t="s">
        <v>10</v>
      </c>
      <c r="F3782" s="40">
        <v>0.8</v>
      </c>
      <c r="G3782" s="40">
        <v>0</v>
      </c>
      <c r="H3782" s="40">
        <v>7</v>
      </c>
      <c r="I3782" s="40">
        <v>0</v>
      </c>
      <c r="L3782" s="40" t="str">
        <f>IF(LEFT(C3782,1)="[",MID(C3782,2,SEARCH("]",C3782)-2),IF(LEFT(C3782,1)="""",MID(C3782,2,SEARCH("""",C3782,2)-2),C3782))</f>
        <v>Onix especificações</v>
      </c>
      <c r="M3782">
        <f>WEEKNUM(A3782,2)</f>
        <v>37</v>
      </c>
    </row>
    <row r="3783" spans="1:13" x14ac:dyDescent="0.25">
      <c r="A3783" s="1">
        <v>41518</v>
      </c>
      <c r="B3783" s="40" t="s">
        <v>9</v>
      </c>
      <c r="C3783" s="40" t="s">
        <v>208</v>
      </c>
      <c r="D3783" s="40" t="s">
        <v>209</v>
      </c>
      <c r="E3783" s="40" t="s">
        <v>10</v>
      </c>
      <c r="F3783" s="40">
        <v>0.8</v>
      </c>
      <c r="G3783" s="40">
        <v>2</v>
      </c>
      <c r="H3783" s="40">
        <v>15</v>
      </c>
      <c r="I3783" s="40">
        <v>0.5</v>
      </c>
      <c r="L3783" s="40" t="str">
        <f>IF(LEFT(C3783,1)="[",MID(C3783,2,SEARCH("]",C3783)-2),IF(LEFT(C3783,1)="""",MID(C3783,2,SEARCH("""",C3783,2)-2),C3783))</f>
        <v>Onix especificações</v>
      </c>
      <c r="M3783">
        <f>WEEKNUM(A3783,2)</f>
        <v>35</v>
      </c>
    </row>
    <row r="3784" spans="1:13" x14ac:dyDescent="0.25">
      <c r="A3784" s="1">
        <v>41546</v>
      </c>
      <c r="B3784" s="40" t="s">
        <v>9</v>
      </c>
      <c r="C3784" s="40" t="s">
        <v>208</v>
      </c>
      <c r="D3784" s="40" t="s">
        <v>209</v>
      </c>
      <c r="E3784" s="40" t="s">
        <v>10</v>
      </c>
      <c r="F3784" s="40">
        <v>0.8</v>
      </c>
      <c r="G3784" s="40">
        <v>1</v>
      </c>
      <c r="H3784" s="40">
        <v>10</v>
      </c>
      <c r="I3784" s="40">
        <v>0.51</v>
      </c>
      <c r="L3784" s="40" t="str">
        <f>IF(LEFT(C3784,1)="[",MID(C3784,2,SEARCH("]",C3784)-2),IF(LEFT(C3784,1)="""",MID(C3784,2,SEARCH("""",C3784,2)-2),C3784))</f>
        <v>Onix especificações</v>
      </c>
      <c r="M3784">
        <f>WEEKNUM(A3784,2)</f>
        <v>39</v>
      </c>
    </row>
    <row r="3785" spans="1:13" x14ac:dyDescent="0.25">
      <c r="A3785" s="1">
        <v>41514</v>
      </c>
      <c r="B3785" s="40" t="s">
        <v>9</v>
      </c>
      <c r="C3785" s="40" t="s">
        <v>208</v>
      </c>
      <c r="D3785" s="40" t="s">
        <v>209</v>
      </c>
      <c r="E3785" s="40" t="s">
        <v>10</v>
      </c>
      <c r="F3785" s="40">
        <v>0.8</v>
      </c>
      <c r="G3785" s="40">
        <v>0</v>
      </c>
      <c r="H3785" s="40">
        <v>0</v>
      </c>
      <c r="I3785" s="40">
        <v>0</v>
      </c>
      <c r="L3785" s="40" t="str">
        <f>IF(LEFT(C3785,1)="[",MID(C3785,2,SEARCH("]",C3785)-2),IF(LEFT(C3785,1)="""",MID(C3785,2,SEARCH("""",C3785,2)-2),C3785))</f>
        <v>Onix especificações</v>
      </c>
      <c r="M3785">
        <f>WEEKNUM(A3785,2)</f>
        <v>35</v>
      </c>
    </row>
    <row r="3786" spans="1:13" x14ac:dyDescent="0.25">
      <c r="A3786" s="1">
        <v>41522</v>
      </c>
      <c r="B3786" s="40" t="s">
        <v>9</v>
      </c>
      <c r="C3786" s="40" t="s">
        <v>208</v>
      </c>
      <c r="D3786" s="40" t="s">
        <v>209</v>
      </c>
      <c r="E3786" s="40" t="s">
        <v>10</v>
      </c>
      <c r="F3786" s="40">
        <v>0.8</v>
      </c>
      <c r="G3786" s="40">
        <v>0</v>
      </c>
      <c r="H3786" s="40">
        <v>6</v>
      </c>
      <c r="I3786" s="40">
        <v>0</v>
      </c>
      <c r="L3786" s="40" t="str">
        <f>IF(LEFT(C3786,1)="[",MID(C3786,2,SEARCH("]",C3786)-2),IF(LEFT(C3786,1)="""",MID(C3786,2,SEARCH("""",C3786,2)-2),C3786))</f>
        <v>Onix especificações</v>
      </c>
      <c r="M3786">
        <f>WEEKNUM(A3786,2)</f>
        <v>36</v>
      </c>
    </row>
    <row r="3787" spans="1:13" x14ac:dyDescent="0.25">
      <c r="A3787" s="1">
        <v>41529</v>
      </c>
      <c r="B3787" s="40" t="s">
        <v>9</v>
      </c>
      <c r="C3787" s="40" t="s">
        <v>208</v>
      </c>
      <c r="D3787" s="40" t="s">
        <v>209</v>
      </c>
      <c r="E3787" s="40" t="s">
        <v>10</v>
      </c>
      <c r="F3787" s="40">
        <v>0.8</v>
      </c>
      <c r="G3787" s="40">
        <v>0</v>
      </c>
      <c r="H3787" s="40">
        <v>11</v>
      </c>
      <c r="I3787" s="40">
        <v>0</v>
      </c>
      <c r="L3787" s="40" t="str">
        <f>IF(LEFT(C3787,1)="[",MID(C3787,2,SEARCH("]",C3787)-2),IF(LEFT(C3787,1)="""",MID(C3787,2,SEARCH("""",C3787,2)-2),C3787))</f>
        <v>Onix especificações</v>
      </c>
      <c r="M3787">
        <f>WEEKNUM(A3787,2)</f>
        <v>37</v>
      </c>
    </row>
    <row r="3788" spans="1:13" x14ac:dyDescent="0.25">
      <c r="A3788" s="1">
        <v>41535</v>
      </c>
      <c r="B3788" s="40" t="s">
        <v>9</v>
      </c>
      <c r="C3788" s="40" t="s">
        <v>208</v>
      </c>
      <c r="D3788" s="40" t="s">
        <v>209</v>
      </c>
      <c r="E3788" s="40" t="s">
        <v>10</v>
      </c>
      <c r="F3788" s="40">
        <v>0.8</v>
      </c>
      <c r="G3788" s="40">
        <v>0</v>
      </c>
      <c r="H3788" s="40">
        <v>9</v>
      </c>
      <c r="I3788" s="40">
        <v>0</v>
      </c>
      <c r="L3788" s="40" t="str">
        <f>IF(LEFT(C3788,1)="[",MID(C3788,2,SEARCH("]",C3788)-2),IF(LEFT(C3788,1)="""",MID(C3788,2,SEARCH("""",C3788,2)-2),C3788))</f>
        <v>Onix especificações</v>
      </c>
      <c r="M3788">
        <f>WEEKNUM(A3788,2)</f>
        <v>38</v>
      </c>
    </row>
    <row r="3789" spans="1:13" x14ac:dyDescent="0.25">
      <c r="A3789" s="1">
        <v>41521</v>
      </c>
      <c r="B3789" s="40" t="s">
        <v>9</v>
      </c>
      <c r="C3789" s="40" t="s">
        <v>208</v>
      </c>
      <c r="D3789" s="40" t="s">
        <v>209</v>
      </c>
      <c r="E3789" s="40" t="s">
        <v>10</v>
      </c>
      <c r="F3789" s="40">
        <v>0.8</v>
      </c>
      <c r="G3789" s="40">
        <v>1</v>
      </c>
      <c r="H3789" s="40">
        <v>10</v>
      </c>
      <c r="I3789" s="40">
        <v>0.73</v>
      </c>
      <c r="L3789" s="40" t="str">
        <f>IF(LEFT(C3789,1)="[",MID(C3789,2,SEARCH("]",C3789)-2),IF(LEFT(C3789,1)="""",MID(C3789,2,SEARCH("""",C3789,2)-2),C3789))</f>
        <v>Onix especificações</v>
      </c>
      <c r="M3789">
        <f>WEEKNUM(A3789,2)</f>
        <v>36</v>
      </c>
    </row>
    <row r="3790" spans="1:13" x14ac:dyDescent="0.25">
      <c r="A3790" s="1">
        <v>41538</v>
      </c>
      <c r="B3790" s="40" t="s">
        <v>9</v>
      </c>
      <c r="C3790" s="40" t="s">
        <v>208</v>
      </c>
      <c r="D3790" s="40" t="s">
        <v>209</v>
      </c>
      <c r="E3790" s="40" t="s">
        <v>10</v>
      </c>
      <c r="F3790" s="40">
        <v>0.8</v>
      </c>
      <c r="G3790" s="40">
        <v>0</v>
      </c>
      <c r="H3790" s="40">
        <v>3</v>
      </c>
      <c r="I3790" s="40">
        <v>0</v>
      </c>
      <c r="L3790" s="40" t="str">
        <f>IF(LEFT(C3790,1)="[",MID(C3790,2,SEARCH("]",C3790)-2),IF(LEFT(C3790,1)="""",MID(C3790,2,SEARCH("""",C3790,2)-2),C3790))</f>
        <v>Onix especificações</v>
      </c>
      <c r="M3790">
        <f>WEEKNUM(A3790,2)</f>
        <v>38</v>
      </c>
    </row>
    <row r="3791" spans="1:13" x14ac:dyDescent="0.25">
      <c r="A3791" s="1">
        <v>41537</v>
      </c>
      <c r="B3791" s="40" t="s">
        <v>9</v>
      </c>
      <c r="C3791" s="40" t="s">
        <v>208</v>
      </c>
      <c r="D3791" s="40" t="s">
        <v>209</v>
      </c>
      <c r="E3791" s="40" t="s">
        <v>10</v>
      </c>
      <c r="F3791" s="40">
        <v>0.8</v>
      </c>
      <c r="G3791" s="40">
        <v>1</v>
      </c>
      <c r="H3791" s="40">
        <v>6</v>
      </c>
      <c r="I3791" s="40">
        <v>0.23</v>
      </c>
      <c r="L3791" s="40" t="str">
        <f>IF(LEFT(C3791,1)="[",MID(C3791,2,SEARCH("]",C3791)-2),IF(LEFT(C3791,1)="""",MID(C3791,2,SEARCH("""",C3791,2)-2),C3791))</f>
        <v>Onix especificações</v>
      </c>
      <c r="M3791">
        <f>WEEKNUM(A3791,2)</f>
        <v>38</v>
      </c>
    </row>
    <row r="3792" spans="1:13" x14ac:dyDescent="0.25">
      <c r="A3792" s="1">
        <v>41523</v>
      </c>
      <c r="B3792" s="40" t="s">
        <v>9</v>
      </c>
      <c r="C3792" s="40" t="s">
        <v>208</v>
      </c>
      <c r="D3792" s="40" t="s">
        <v>209</v>
      </c>
      <c r="E3792" s="40" t="s">
        <v>10</v>
      </c>
      <c r="F3792" s="40">
        <v>0.8</v>
      </c>
      <c r="G3792" s="40">
        <v>0</v>
      </c>
      <c r="H3792" s="40">
        <v>6</v>
      </c>
      <c r="I3792" s="40">
        <v>0</v>
      </c>
      <c r="L3792" s="40" t="str">
        <f>IF(LEFT(C3792,1)="[",MID(C3792,2,SEARCH("]",C3792)-2),IF(LEFT(C3792,1)="""",MID(C3792,2,SEARCH("""",C3792,2)-2),C3792))</f>
        <v>Onix especificações</v>
      </c>
      <c r="M3792">
        <f>WEEKNUM(A3792,2)</f>
        <v>36</v>
      </c>
    </row>
    <row r="3793" spans="1:13" x14ac:dyDescent="0.25">
      <c r="A3793" s="1">
        <v>41533</v>
      </c>
      <c r="B3793" s="40" t="s">
        <v>9</v>
      </c>
      <c r="C3793" s="40" t="s">
        <v>208</v>
      </c>
      <c r="D3793" s="40" t="s">
        <v>209</v>
      </c>
      <c r="E3793" s="40" t="s">
        <v>10</v>
      </c>
      <c r="F3793" s="40">
        <v>0.8</v>
      </c>
      <c r="G3793" s="40">
        <v>0</v>
      </c>
      <c r="H3793" s="40">
        <v>4</v>
      </c>
      <c r="I3793" s="40">
        <v>0</v>
      </c>
      <c r="L3793" s="40" t="str">
        <f>IF(LEFT(C3793,1)="[",MID(C3793,2,SEARCH("]",C3793)-2),IF(LEFT(C3793,1)="""",MID(C3793,2,SEARCH("""",C3793,2)-2),C3793))</f>
        <v>Onix especificações</v>
      </c>
      <c r="M3793">
        <f>WEEKNUM(A3793,2)</f>
        <v>38</v>
      </c>
    </row>
    <row r="3794" spans="1:13" x14ac:dyDescent="0.25">
      <c r="A3794" s="1">
        <v>41524</v>
      </c>
      <c r="B3794" s="40" t="s">
        <v>9</v>
      </c>
      <c r="C3794" s="40" t="s">
        <v>208</v>
      </c>
      <c r="D3794" s="40" t="s">
        <v>209</v>
      </c>
      <c r="E3794" s="40" t="s">
        <v>10</v>
      </c>
      <c r="F3794" s="40">
        <v>0.8</v>
      </c>
      <c r="G3794" s="40">
        <v>0</v>
      </c>
      <c r="H3794" s="40">
        <v>5</v>
      </c>
      <c r="I3794" s="40">
        <v>0</v>
      </c>
      <c r="L3794" s="40" t="str">
        <f>IF(LEFT(C3794,1)="[",MID(C3794,2,SEARCH("]",C3794)-2),IF(LEFT(C3794,1)="""",MID(C3794,2,SEARCH("""",C3794,2)-2),C3794))</f>
        <v>Onix especificações</v>
      </c>
      <c r="M3794">
        <f>WEEKNUM(A3794,2)</f>
        <v>36</v>
      </c>
    </row>
    <row r="3795" spans="1:13" x14ac:dyDescent="0.25">
      <c r="A3795" s="1">
        <v>41528</v>
      </c>
      <c r="B3795" s="40" t="s">
        <v>9</v>
      </c>
      <c r="C3795" s="40" t="s">
        <v>208</v>
      </c>
      <c r="D3795" s="40" t="s">
        <v>209</v>
      </c>
      <c r="E3795" s="40" t="s">
        <v>10</v>
      </c>
      <c r="F3795" s="40">
        <v>0.8</v>
      </c>
      <c r="G3795" s="40">
        <v>0</v>
      </c>
      <c r="H3795" s="40">
        <v>11</v>
      </c>
      <c r="I3795" s="40">
        <v>0</v>
      </c>
      <c r="L3795" s="40" t="str">
        <f>IF(LEFT(C3795,1)="[",MID(C3795,2,SEARCH("]",C3795)-2),IF(LEFT(C3795,1)="""",MID(C3795,2,SEARCH("""",C3795,2)-2),C3795))</f>
        <v>Onix especificações</v>
      </c>
      <c r="M3795">
        <f>WEEKNUM(A3795,2)</f>
        <v>37</v>
      </c>
    </row>
    <row r="3796" spans="1:13" x14ac:dyDescent="0.25">
      <c r="A3796" s="1">
        <v>41517</v>
      </c>
      <c r="B3796" s="40" t="s">
        <v>9</v>
      </c>
      <c r="C3796" s="40" t="s">
        <v>208</v>
      </c>
      <c r="D3796" s="40" t="s">
        <v>209</v>
      </c>
      <c r="E3796" s="40" t="s">
        <v>10</v>
      </c>
      <c r="F3796" s="40">
        <v>0.8</v>
      </c>
      <c r="G3796" s="40">
        <v>2</v>
      </c>
      <c r="H3796" s="40">
        <v>6</v>
      </c>
      <c r="I3796" s="40">
        <v>0.44</v>
      </c>
      <c r="L3796" s="40" t="str">
        <f>IF(LEFT(C3796,1)="[",MID(C3796,2,SEARCH("]",C3796)-2),IF(LEFT(C3796,1)="""",MID(C3796,2,SEARCH("""",C3796,2)-2),C3796))</f>
        <v>Onix especificações</v>
      </c>
      <c r="M3796">
        <f>WEEKNUM(A3796,2)</f>
        <v>35</v>
      </c>
    </row>
    <row r="3797" spans="1:13" x14ac:dyDescent="0.25">
      <c r="A3797" s="1">
        <v>41545</v>
      </c>
      <c r="B3797" s="40" t="s">
        <v>9</v>
      </c>
      <c r="C3797" s="40" t="s">
        <v>208</v>
      </c>
      <c r="D3797" s="40" t="s">
        <v>209</v>
      </c>
      <c r="E3797" s="40" t="s">
        <v>10</v>
      </c>
      <c r="F3797" s="40">
        <v>0.8</v>
      </c>
      <c r="G3797" s="40">
        <v>3</v>
      </c>
      <c r="H3797" s="40">
        <v>6</v>
      </c>
      <c r="I3797" s="40">
        <v>0.8</v>
      </c>
      <c r="L3797" s="40" t="str">
        <f>IF(LEFT(C3797,1)="[",MID(C3797,2,SEARCH("]",C3797)-2),IF(LEFT(C3797,1)="""",MID(C3797,2,SEARCH("""",C3797,2)-2),C3797))</f>
        <v>Onix especificações</v>
      </c>
      <c r="M3797">
        <f>WEEKNUM(A3797,2)</f>
        <v>39</v>
      </c>
    </row>
    <row r="3798" spans="1:13" x14ac:dyDescent="0.25">
      <c r="A3798" s="1">
        <v>41541</v>
      </c>
      <c r="B3798" s="40" t="s">
        <v>9</v>
      </c>
      <c r="C3798" s="40" t="s">
        <v>278</v>
      </c>
      <c r="D3798" s="40" t="s">
        <v>209</v>
      </c>
      <c r="E3798" s="40" t="s">
        <v>10</v>
      </c>
      <c r="F3798" s="40">
        <v>0.8</v>
      </c>
      <c r="G3798" s="40">
        <v>0</v>
      </c>
      <c r="H3798" s="40">
        <v>1</v>
      </c>
      <c r="I3798" s="40">
        <v>0</v>
      </c>
      <c r="L3798" s="40" t="str">
        <f>IF(LEFT(C3798,1)="[",MID(C3798,2,SEARCH("]",C3798)-2),IF(LEFT(C3798,1)="""",MID(C3798,2,SEARCH("""",C3798,2)-2),C3798))</f>
        <v>Onix ficha técnica</v>
      </c>
      <c r="M3798">
        <f>WEEKNUM(A3798,2)</f>
        <v>39</v>
      </c>
    </row>
    <row r="3799" spans="1:13" x14ac:dyDescent="0.25">
      <c r="A3799" s="1">
        <v>41523</v>
      </c>
      <c r="B3799" s="40" t="s">
        <v>9</v>
      </c>
      <c r="C3799" s="40" t="s">
        <v>278</v>
      </c>
      <c r="D3799" s="40" t="s">
        <v>209</v>
      </c>
      <c r="E3799" s="40" t="s">
        <v>10</v>
      </c>
      <c r="F3799" s="40">
        <v>0.8</v>
      </c>
      <c r="G3799" s="40">
        <v>0</v>
      </c>
      <c r="H3799" s="40">
        <v>3</v>
      </c>
      <c r="I3799" s="40">
        <v>0</v>
      </c>
      <c r="L3799" s="40" t="str">
        <f>IF(LEFT(C3799,1)="[",MID(C3799,2,SEARCH("]",C3799)-2),IF(LEFT(C3799,1)="""",MID(C3799,2,SEARCH("""",C3799,2)-2),C3799))</f>
        <v>Onix ficha técnica</v>
      </c>
      <c r="M3799">
        <f>WEEKNUM(A3799,2)</f>
        <v>36</v>
      </c>
    </row>
    <row r="3800" spans="1:13" x14ac:dyDescent="0.25">
      <c r="A3800" s="1">
        <v>41532</v>
      </c>
      <c r="B3800" s="40" t="s">
        <v>9</v>
      </c>
      <c r="C3800" s="40" t="s">
        <v>278</v>
      </c>
      <c r="D3800" s="40" t="s">
        <v>209</v>
      </c>
      <c r="E3800" s="40" t="s">
        <v>10</v>
      </c>
      <c r="F3800" s="40">
        <v>0.8</v>
      </c>
      <c r="G3800" s="40">
        <v>0</v>
      </c>
      <c r="H3800" s="40">
        <v>8</v>
      </c>
      <c r="I3800" s="40">
        <v>0</v>
      </c>
      <c r="L3800" s="40" t="str">
        <f>IF(LEFT(C3800,1)="[",MID(C3800,2,SEARCH("]",C3800)-2),IF(LEFT(C3800,1)="""",MID(C3800,2,SEARCH("""",C3800,2)-2),C3800))</f>
        <v>Onix ficha técnica</v>
      </c>
      <c r="M3800">
        <f>WEEKNUM(A3800,2)</f>
        <v>37</v>
      </c>
    </row>
    <row r="3801" spans="1:13" x14ac:dyDescent="0.25">
      <c r="A3801" s="1">
        <v>41518</v>
      </c>
      <c r="B3801" s="40" t="s">
        <v>9</v>
      </c>
      <c r="C3801" s="40" t="s">
        <v>278</v>
      </c>
      <c r="D3801" s="40" t="s">
        <v>209</v>
      </c>
      <c r="E3801" s="40" t="s">
        <v>10</v>
      </c>
      <c r="F3801" s="40">
        <v>0.8</v>
      </c>
      <c r="G3801" s="40">
        <v>1</v>
      </c>
      <c r="H3801" s="40">
        <v>4</v>
      </c>
      <c r="I3801" s="40">
        <v>0.25</v>
      </c>
      <c r="L3801" s="40" t="str">
        <f>IF(LEFT(C3801,1)="[",MID(C3801,2,SEARCH("]",C3801)-2),IF(LEFT(C3801,1)="""",MID(C3801,2,SEARCH("""",C3801,2)-2),C3801))</f>
        <v>Onix ficha técnica</v>
      </c>
      <c r="M3801">
        <f>WEEKNUM(A3801,2)</f>
        <v>35</v>
      </c>
    </row>
    <row r="3802" spans="1:13" x14ac:dyDescent="0.25">
      <c r="A3802" s="1">
        <v>41516</v>
      </c>
      <c r="B3802" s="40" t="s">
        <v>9</v>
      </c>
      <c r="C3802" s="40" t="s">
        <v>278</v>
      </c>
      <c r="D3802" s="40" t="s">
        <v>209</v>
      </c>
      <c r="E3802" s="40" t="s">
        <v>10</v>
      </c>
      <c r="F3802" s="40">
        <v>0.8</v>
      </c>
      <c r="G3802" s="40">
        <v>0</v>
      </c>
      <c r="H3802" s="40">
        <v>1</v>
      </c>
      <c r="I3802" s="40">
        <v>0</v>
      </c>
      <c r="L3802" s="40" t="str">
        <f>IF(LEFT(C3802,1)="[",MID(C3802,2,SEARCH("]",C3802)-2),IF(LEFT(C3802,1)="""",MID(C3802,2,SEARCH("""",C3802,2)-2),C3802))</f>
        <v>Onix ficha técnica</v>
      </c>
      <c r="M3802">
        <f>WEEKNUM(A3802,2)</f>
        <v>35</v>
      </c>
    </row>
    <row r="3803" spans="1:13" x14ac:dyDescent="0.25">
      <c r="A3803" s="1">
        <v>41534</v>
      </c>
      <c r="B3803" s="40" t="s">
        <v>9</v>
      </c>
      <c r="C3803" s="40" t="s">
        <v>278</v>
      </c>
      <c r="D3803" s="40" t="s">
        <v>209</v>
      </c>
      <c r="E3803" s="40" t="s">
        <v>10</v>
      </c>
      <c r="F3803" s="40">
        <v>0.8</v>
      </c>
      <c r="G3803" s="40">
        <v>2</v>
      </c>
      <c r="H3803" s="40">
        <v>9</v>
      </c>
      <c r="I3803" s="40">
        <v>0.43</v>
      </c>
      <c r="L3803" s="40" t="str">
        <f>IF(LEFT(C3803,1)="[",MID(C3803,2,SEARCH("]",C3803)-2),IF(LEFT(C3803,1)="""",MID(C3803,2,SEARCH("""",C3803,2)-2),C3803))</f>
        <v>Onix ficha técnica</v>
      </c>
      <c r="M3803">
        <f>WEEKNUM(A3803,2)</f>
        <v>38</v>
      </c>
    </row>
    <row r="3804" spans="1:13" x14ac:dyDescent="0.25">
      <c r="A3804" s="1">
        <v>41530</v>
      </c>
      <c r="B3804" s="40" t="s">
        <v>9</v>
      </c>
      <c r="C3804" s="40" t="s">
        <v>278</v>
      </c>
      <c r="D3804" s="40" t="s">
        <v>209</v>
      </c>
      <c r="E3804" s="40" t="s">
        <v>10</v>
      </c>
      <c r="F3804" s="40">
        <v>0.8</v>
      </c>
      <c r="G3804" s="40">
        <v>0</v>
      </c>
      <c r="H3804" s="40">
        <v>2</v>
      </c>
      <c r="I3804" s="40">
        <v>0</v>
      </c>
      <c r="L3804" s="40" t="str">
        <f>IF(LEFT(C3804,1)="[",MID(C3804,2,SEARCH("]",C3804)-2),IF(LEFT(C3804,1)="""",MID(C3804,2,SEARCH("""",C3804,2)-2),C3804))</f>
        <v>Onix ficha técnica</v>
      </c>
      <c r="M3804">
        <f>WEEKNUM(A3804,2)</f>
        <v>37</v>
      </c>
    </row>
    <row r="3805" spans="1:13" x14ac:dyDescent="0.25">
      <c r="A3805" s="1">
        <v>41538</v>
      </c>
      <c r="B3805" s="40" t="s">
        <v>9</v>
      </c>
      <c r="C3805" s="40" t="s">
        <v>278</v>
      </c>
      <c r="D3805" s="40" t="s">
        <v>209</v>
      </c>
      <c r="E3805" s="40" t="s">
        <v>10</v>
      </c>
      <c r="F3805" s="40">
        <v>0.8</v>
      </c>
      <c r="G3805" s="40">
        <v>0</v>
      </c>
      <c r="H3805" s="40">
        <v>2</v>
      </c>
      <c r="I3805" s="40">
        <v>0</v>
      </c>
      <c r="L3805" s="40" t="str">
        <f>IF(LEFT(C3805,1)="[",MID(C3805,2,SEARCH("]",C3805)-2),IF(LEFT(C3805,1)="""",MID(C3805,2,SEARCH("""",C3805,2)-2),C3805))</f>
        <v>Onix ficha técnica</v>
      </c>
      <c r="M3805">
        <f>WEEKNUM(A3805,2)</f>
        <v>38</v>
      </c>
    </row>
    <row r="3806" spans="1:13" x14ac:dyDescent="0.25">
      <c r="A3806" s="1">
        <v>41514</v>
      </c>
      <c r="B3806" s="40" t="s">
        <v>9</v>
      </c>
      <c r="C3806" s="40" t="s">
        <v>278</v>
      </c>
      <c r="D3806" s="40" t="s">
        <v>209</v>
      </c>
      <c r="E3806" s="40" t="s">
        <v>10</v>
      </c>
      <c r="F3806" s="40">
        <v>0.8</v>
      </c>
      <c r="G3806" s="40">
        <v>1</v>
      </c>
      <c r="H3806" s="40">
        <v>5</v>
      </c>
      <c r="I3806" s="40">
        <v>0.17</v>
      </c>
      <c r="L3806" s="40" t="str">
        <f>IF(LEFT(C3806,1)="[",MID(C3806,2,SEARCH("]",C3806)-2),IF(LEFT(C3806,1)="""",MID(C3806,2,SEARCH("""",C3806,2)-2),C3806))</f>
        <v>Onix ficha técnica</v>
      </c>
      <c r="M3806">
        <f>WEEKNUM(A3806,2)</f>
        <v>35</v>
      </c>
    </row>
    <row r="3807" spans="1:13" x14ac:dyDescent="0.25">
      <c r="A3807" s="1">
        <v>41522</v>
      </c>
      <c r="B3807" s="40" t="s">
        <v>9</v>
      </c>
      <c r="C3807" s="40" t="s">
        <v>278</v>
      </c>
      <c r="D3807" s="40" t="s">
        <v>209</v>
      </c>
      <c r="E3807" s="40" t="s">
        <v>10</v>
      </c>
      <c r="F3807" s="40">
        <v>0.8</v>
      </c>
      <c r="G3807" s="40">
        <v>0</v>
      </c>
      <c r="H3807" s="40">
        <v>2</v>
      </c>
      <c r="I3807" s="40">
        <v>0</v>
      </c>
      <c r="L3807" s="40" t="str">
        <f>IF(LEFT(C3807,1)="[",MID(C3807,2,SEARCH("]",C3807)-2),IF(LEFT(C3807,1)="""",MID(C3807,2,SEARCH("""",C3807,2)-2),C3807))</f>
        <v>Onix ficha técnica</v>
      </c>
      <c r="M3807">
        <f>WEEKNUM(A3807,2)</f>
        <v>36</v>
      </c>
    </row>
    <row r="3808" spans="1:13" x14ac:dyDescent="0.25">
      <c r="A3808" s="1">
        <v>41542</v>
      </c>
      <c r="B3808" s="40" t="s">
        <v>9</v>
      </c>
      <c r="C3808" s="40" t="s">
        <v>278</v>
      </c>
      <c r="D3808" s="40" t="s">
        <v>209</v>
      </c>
      <c r="E3808" s="40" t="s">
        <v>10</v>
      </c>
      <c r="F3808" s="40">
        <v>0.8</v>
      </c>
      <c r="G3808" s="40">
        <v>0</v>
      </c>
      <c r="H3808" s="40">
        <v>1</v>
      </c>
      <c r="I3808" s="40">
        <v>0</v>
      </c>
      <c r="L3808" s="40" t="str">
        <f>IF(LEFT(C3808,1)="[",MID(C3808,2,SEARCH("]",C3808)-2),IF(LEFT(C3808,1)="""",MID(C3808,2,SEARCH("""",C3808,2)-2),C3808))</f>
        <v>Onix ficha técnica</v>
      </c>
      <c r="M3808">
        <f>WEEKNUM(A3808,2)</f>
        <v>39</v>
      </c>
    </row>
    <row r="3809" spans="1:13" x14ac:dyDescent="0.25">
      <c r="A3809" s="1">
        <v>41526</v>
      </c>
      <c r="B3809" s="40" t="s">
        <v>9</v>
      </c>
      <c r="C3809" s="40" t="s">
        <v>278</v>
      </c>
      <c r="D3809" s="40" t="s">
        <v>209</v>
      </c>
      <c r="E3809" s="40" t="s">
        <v>10</v>
      </c>
      <c r="F3809" s="40">
        <v>0.8</v>
      </c>
      <c r="G3809" s="40">
        <v>0</v>
      </c>
      <c r="H3809" s="40">
        <v>4</v>
      </c>
      <c r="I3809" s="40">
        <v>0</v>
      </c>
      <c r="L3809" s="40" t="str">
        <f>IF(LEFT(C3809,1)="[",MID(C3809,2,SEARCH("]",C3809)-2),IF(LEFT(C3809,1)="""",MID(C3809,2,SEARCH("""",C3809,2)-2),C3809))</f>
        <v>Onix ficha técnica</v>
      </c>
      <c r="M3809">
        <f>WEEKNUM(A3809,2)</f>
        <v>37</v>
      </c>
    </row>
    <row r="3810" spans="1:13" x14ac:dyDescent="0.25">
      <c r="A3810" s="1">
        <v>41543</v>
      </c>
      <c r="B3810" s="40" t="s">
        <v>9</v>
      </c>
      <c r="C3810" s="40" t="s">
        <v>278</v>
      </c>
      <c r="D3810" s="40" t="s">
        <v>209</v>
      </c>
      <c r="E3810" s="40" t="s">
        <v>10</v>
      </c>
      <c r="F3810" s="40">
        <v>0.8</v>
      </c>
      <c r="G3810" s="40">
        <v>1</v>
      </c>
      <c r="H3810" s="40">
        <v>2</v>
      </c>
      <c r="I3810" s="40">
        <v>0.23</v>
      </c>
      <c r="L3810" s="40" t="str">
        <f>IF(LEFT(C3810,1)="[",MID(C3810,2,SEARCH("]",C3810)-2),IF(LEFT(C3810,1)="""",MID(C3810,2,SEARCH("""",C3810,2)-2),C3810))</f>
        <v>Onix ficha técnica</v>
      </c>
      <c r="M3810">
        <f>WEEKNUM(A3810,2)</f>
        <v>39</v>
      </c>
    </row>
    <row r="3811" spans="1:13" x14ac:dyDescent="0.25">
      <c r="A3811" s="1">
        <v>41528</v>
      </c>
      <c r="B3811" s="40" t="s">
        <v>9</v>
      </c>
      <c r="C3811" s="40" t="s">
        <v>278</v>
      </c>
      <c r="D3811" s="40" t="s">
        <v>209</v>
      </c>
      <c r="E3811" s="40" t="s">
        <v>10</v>
      </c>
      <c r="F3811" s="40">
        <v>0.8</v>
      </c>
      <c r="G3811" s="40">
        <v>0</v>
      </c>
      <c r="H3811" s="40">
        <v>2</v>
      </c>
      <c r="I3811" s="40">
        <v>0</v>
      </c>
      <c r="L3811" s="40" t="str">
        <f>IF(LEFT(C3811,1)="[",MID(C3811,2,SEARCH("]",C3811)-2),IF(LEFT(C3811,1)="""",MID(C3811,2,SEARCH("""",C3811,2)-2),C3811))</f>
        <v>Onix ficha técnica</v>
      </c>
      <c r="M3811">
        <f>WEEKNUM(A3811,2)</f>
        <v>37</v>
      </c>
    </row>
    <row r="3812" spans="1:13" x14ac:dyDescent="0.25">
      <c r="A3812" s="1">
        <v>41524</v>
      </c>
      <c r="B3812" s="40" t="s">
        <v>9</v>
      </c>
      <c r="C3812" s="40" t="s">
        <v>278</v>
      </c>
      <c r="D3812" s="40" t="s">
        <v>209</v>
      </c>
      <c r="E3812" s="40" t="s">
        <v>10</v>
      </c>
      <c r="F3812" s="40">
        <v>0.8</v>
      </c>
      <c r="G3812" s="40">
        <v>0</v>
      </c>
      <c r="H3812" s="40">
        <v>5</v>
      </c>
      <c r="I3812" s="40">
        <v>0</v>
      </c>
      <c r="L3812" s="40" t="str">
        <f>IF(LEFT(C3812,1)="[",MID(C3812,2,SEARCH("]",C3812)-2),IF(LEFT(C3812,1)="""",MID(C3812,2,SEARCH("""",C3812,2)-2),C3812))</f>
        <v>Onix ficha técnica</v>
      </c>
      <c r="M3812">
        <f>WEEKNUM(A3812,2)</f>
        <v>36</v>
      </c>
    </row>
    <row r="3813" spans="1:13" x14ac:dyDescent="0.25">
      <c r="A3813" s="1">
        <v>41515</v>
      </c>
      <c r="B3813" s="40" t="s">
        <v>9</v>
      </c>
      <c r="C3813" s="40" t="s">
        <v>278</v>
      </c>
      <c r="D3813" s="40" t="s">
        <v>209</v>
      </c>
      <c r="E3813" s="40" t="s">
        <v>10</v>
      </c>
      <c r="F3813" s="40">
        <v>0.8</v>
      </c>
      <c r="G3813" s="40">
        <v>3</v>
      </c>
      <c r="H3813" s="40">
        <v>8</v>
      </c>
      <c r="I3813" s="40">
        <v>1.1100000000000001</v>
      </c>
      <c r="L3813" s="40" t="str">
        <f>IF(LEFT(C3813,1)="[",MID(C3813,2,SEARCH("]",C3813)-2),IF(LEFT(C3813,1)="""",MID(C3813,2,SEARCH("""",C3813,2)-2),C3813))</f>
        <v>Onix ficha técnica</v>
      </c>
      <c r="M3813">
        <f>WEEKNUM(A3813,2)</f>
        <v>35</v>
      </c>
    </row>
    <row r="3814" spans="1:13" x14ac:dyDescent="0.25">
      <c r="A3814" s="1">
        <v>41539</v>
      </c>
      <c r="B3814" s="40" t="s">
        <v>9</v>
      </c>
      <c r="C3814" s="40" t="s">
        <v>278</v>
      </c>
      <c r="D3814" s="40" t="s">
        <v>209</v>
      </c>
      <c r="E3814" s="40" t="s">
        <v>10</v>
      </c>
      <c r="F3814" s="40">
        <v>0.8</v>
      </c>
      <c r="G3814" s="40">
        <v>0</v>
      </c>
      <c r="H3814" s="40">
        <v>5</v>
      </c>
      <c r="I3814" s="40">
        <v>0</v>
      </c>
      <c r="L3814" s="40" t="str">
        <f>IF(LEFT(C3814,1)="[",MID(C3814,2,SEARCH("]",C3814)-2),IF(LEFT(C3814,1)="""",MID(C3814,2,SEARCH("""",C3814,2)-2),C3814))</f>
        <v>Onix ficha técnica</v>
      </c>
      <c r="M3814">
        <f>WEEKNUM(A3814,2)</f>
        <v>38</v>
      </c>
    </row>
    <row r="3815" spans="1:13" x14ac:dyDescent="0.25">
      <c r="A3815" s="1">
        <v>41520</v>
      </c>
      <c r="B3815" s="40" t="s">
        <v>9</v>
      </c>
      <c r="C3815" s="40" t="s">
        <v>278</v>
      </c>
      <c r="D3815" s="40" t="s">
        <v>209</v>
      </c>
      <c r="E3815" s="40" t="s">
        <v>10</v>
      </c>
      <c r="F3815" s="40">
        <v>0.8</v>
      </c>
      <c r="G3815" s="40">
        <v>0</v>
      </c>
      <c r="H3815" s="40">
        <v>4</v>
      </c>
      <c r="I3815" s="40">
        <v>0</v>
      </c>
      <c r="L3815" s="40" t="str">
        <f>IF(LEFT(C3815,1)="[",MID(C3815,2,SEARCH("]",C3815)-2),IF(LEFT(C3815,1)="""",MID(C3815,2,SEARCH("""",C3815,2)-2),C3815))</f>
        <v>Onix ficha técnica</v>
      </c>
      <c r="M3815">
        <f>WEEKNUM(A3815,2)</f>
        <v>36</v>
      </c>
    </row>
    <row r="3816" spans="1:13" x14ac:dyDescent="0.25">
      <c r="A3816" s="1">
        <v>41544</v>
      </c>
      <c r="B3816" s="40" t="s">
        <v>9</v>
      </c>
      <c r="C3816" s="40" t="s">
        <v>278</v>
      </c>
      <c r="D3816" s="40" t="s">
        <v>209</v>
      </c>
      <c r="E3816" s="40" t="s">
        <v>10</v>
      </c>
      <c r="F3816" s="40">
        <v>0.8</v>
      </c>
      <c r="G3816" s="40">
        <v>0</v>
      </c>
      <c r="H3816" s="40">
        <v>4</v>
      </c>
      <c r="I3816" s="40">
        <v>0</v>
      </c>
      <c r="L3816" s="40" t="str">
        <f>IF(LEFT(C3816,1)="[",MID(C3816,2,SEARCH("]",C3816)-2),IF(LEFT(C3816,1)="""",MID(C3816,2,SEARCH("""",C3816,2)-2),C3816))</f>
        <v>Onix ficha técnica</v>
      </c>
      <c r="M3816">
        <f>WEEKNUM(A3816,2)</f>
        <v>39</v>
      </c>
    </row>
    <row r="3817" spans="1:13" x14ac:dyDescent="0.25">
      <c r="A3817" s="1">
        <v>41533</v>
      </c>
      <c r="B3817" s="40" t="s">
        <v>9</v>
      </c>
      <c r="C3817" s="40" t="s">
        <v>278</v>
      </c>
      <c r="D3817" s="40" t="s">
        <v>209</v>
      </c>
      <c r="E3817" s="40" t="s">
        <v>10</v>
      </c>
      <c r="F3817" s="40">
        <v>0.8</v>
      </c>
      <c r="G3817" s="40">
        <v>0</v>
      </c>
      <c r="H3817" s="40">
        <v>4</v>
      </c>
      <c r="I3817" s="40">
        <v>0</v>
      </c>
      <c r="L3817" s="40" t="str">
        <f>IF(LEFT(C3817,1)="[",MID(C3817,2,SEARCH("]",C3817)-2),IF(LEFT(C3817,1)="""",MID(C3817,2,SEARCH("""",C3817,2)-2),C3817))</f>
        <v>Onix ficha técnica</v>
      </c>
      <c r="M3817">
        <f>WEEKNUM(A3817,2)</f>
        <v>38</v>
      </c>
    </row>
    <row r="3818" spans="1:13" x14ac:dyDescent="0.25">
      <c r="A3818" s="1">
        <v>41536</v>
      </c>
      <c r="B3818" s="40" t="s">
        <v>9</v>
      </c>
      <c r="C3818" s="40" t="s">
        <v>278</v>
      </c>
      <c r="D3818" s="40" t="s">
        <v>209</v>
      </c>
      <c r="E3818" s="40" t="s">
        <v>10</v>
      </c>
      <c r="F3818" s="40">
        <v>0.8</v>
      </c>
      <c r="G3818" s="40">
        <v>2</v>
      </c>
      <c r="H3818" s="40">
        <v>3</v>
      </c>
      <c r="I3818" s="40">
        <v>0.38</v>
      </c>
      <c r="L3818" s="40" t="str">
        <f>IF(LEFT(C3818,1)="[",MID(C3818,2,SEARCH("]",C3818)-2),IF(LEFT(C3818,1)="""",MID(C3818,2,SEARCH("""",C3818,2)-2),C3818))</f>
        <v>Onix ficha técnica</v>
      </c>
      <c r="M3818">
        <f>WEEKNUM(A3818,2)</f>
        <v>38</v>
      </c>
    </row>
    <row r="3819" spans="1:13" x14ac:dyDescent="0.25">
      <c r="A3819" s="1">
        <v>41517</v>
      </c>
      <c r="B3819" s="40" t="s">
        <v>9</v>
      </c>
      <c r="C3819" s="40" t="s">
        <v>278</v>
      </c>
      <c r="D3819" s="40" t="s">
        <v>209</v>
      </c>
      <c r="E3819" s="40" t="s">
        <v>10</v>
      </c>
      <c r="F3819" s="40">
        <v>0.8</v>
      </c>
      <c r="G3819" s="40">
        <v>0</v>
      </c>
      <c r="H3819" s="40">
        <v>3</v>
      </c>
      <c r="I3819" s="40">
        <v>0</v>
      </c>
      <c r="L3819" s="40" t="str">
        <f>IF(LEFT(C3819,1)="[",MID(C3819,2,SEARCH("]",C3819)-2),IF(LEFT(C3819,1)="""",MID(C3819,2,SEARCH("""",C3819,2)-2),C3819))</f>
        <v>Onix ficha técnica</v>
      </c>
      <c r="M3819">
        <f>WEEKNUM(A3819,2)</f>
        <v>35</v>
      </c>
    </row>
    <row r="3820" spans="1:13" x14ac:dyDescent="0.25">
      <c r="A3820" s="1">
        <v>41529</v>
      </c>
      <c r="B3820" s="40" t="s">
        <v>9</v>
      </c>
      <c r="C3820" s="40" t="s">
        <v>278</v>
      </c>
      <c r="D3820" s="40" t="s">
        <v>209</v>
      </c>
      <c r="E3820" s="40" t="s">
        <v>10</v>
      </c>
      <c r="F3820" s="40">
        <v>0.8</v>
      </c>
      <c r="G3820" s="40">
        <v>1</v>
      </c>
      <c r="H3820" s="40">
        <v>2</v>
      </c>
      <c r="I3820" s="40">
        <v>0.33</v>
      </c>
      <c r="L3820" s="40" t="str">
        <f>IF(LEFT(C3820,1)="[",MID(C3820,2,SEARCH("]",C3820)-2),IF(LEFT(C3820,1)="""",MID(C3820,2,SEARCH("""",C3820,2)-2),C3820))</f>
        <v>Onix ficha técnica</v>
      </c>
      <c r="M3820">
        <f>WEEKNUM(A3820,2)</f>
        <v>37</v>
      </c>
    </row>
    <row r="3821" spans="1:13" x14ac:dyDescent="0.25">
      <c r="A3821" s="1">
        <v>41546</v>
      </c>
      <c r="B3821" s="40" t="s">
        <v>9</v>
      </c>
      <c r="C3821" s="40" t="s">
        <v>278</v>
      </c>
      <c r="D3821" s="40" t="s">
        <v>209</v>
      </c>
      <c r="E3821" s="40" t="s">
        <v>10</v>
      </c>
      <c r="F3821" s="40">
        <v>0.8</v>
      </c>
      <c r="G3821" s="40">
        <v>0</v>
      </c>
      <c r="H3821" s="40">
        <v>1</v>
      </c>
      <c r="I3821" s="40">
        <v>0</v>
      </c>
      <c r="L3821" s="40" t="str">
        <f>IF(LEFT(C3821,1)="[",MID(C3821,2,SEARCH("]",C3821)-2),IF(LEFT(C3821,1)="""",MID(C3821,2,SEARCH("""",C3821,2)-2),C3821))</f>
        <v>Onix ficha técnica</v>
      </c>
      <c r="M3821">
        <f>WEEKNUM(A3821,2)</f>
        <v>39</v>
      </c>
    </row>
    <row r="3822" spans="1:13" x14ac:dyDescent="0.25">
      <c r="A3822" s="1">
        <v>41521</v>
      </c>
      <c r="B3822" s="40" t="s">
        <v>9</v>
      </c>
      <c r="C3822" s="40" t="s">
        <v>278</v>
      </c>
      <c r="D3822" s="40" t="s">
        <v>209</v>
      </c>
      <c r="E3822" s="40" t="s">
        <v>10</v>
      </c>
      <c r="F3822" s="40">
        <v>0.8</v>
      </c>
      <c r="G3822" s="40">
        <v>0</v>
      </c>
      <c r="H3822" s="40">
        <v>4</v>
      </c>
      <c r="I3822" s="40">
        <v>0</v>
      </c>
      <c r="L3822" s="40" t="str">
        <f>IF(LEFT(C3822,1)="[",MID(C3822,2,SEARCH("]",C3822)-2),IF(LEFT(C3822,1)="""",MID(C3822,2,SEARCH("""",C3822,2)-2),C3822))</f>
        <v>Onix ficha técnica</v>
      </c>
      <c r="M3822">
        <f>WEEKNUM(A3822,2)</f>
        <v>36</v>
      </c>
    </row>
    <row r="3823" spans="1:13" x14ac:dyDescent="0.25">
      <c r="A3823" s="1">
        <v>41531</v>
      </c>
      <c r="B3823" s="40" t="s">
        <v>9</v>
      </c>
      <c r="C3823" s="40" t="s">
        <v>278</v>
      </c>
      <c r="D3823" s="40" t="s">
        <v>209</v>
      </c>
      <c r="E3823" s="40" t="s">
        <v>10</v>
      </c>
      <c r="F3823" s="40">
        <v>0.8</v>
      </c>
      <c r="G3823" s="40">
        <v>1</v>
      </c>
      <c r="H3823" s="40">
        <v>10</v>
      </c>
      <c r="I3823" s="40">
        <v>0.05</v>
      </c>
      <c r="L3823" s="40" t="str">
        <f>IF(LEFT(C3823,1)="[",MID(C3823,2,SEARCH("]",C3823)-2),IF(LEFT(C3823,1)="""",MID(C3823,2,SEARCH("""",C3823,2)-2),C3823))</f>
        <v>Onix ficha técnica</v>
      </c>
      <c r="M3823">
        <f>WEEKNUM(A3823,2)</f>
        <v>37</v>
      </c>
    </row>
    <row r="3824" spans="1:13" x14ac:dyDescent="0.25">
      <c r="A3824" s="1">
        <v>41535</v>
      </c>
      <c r="B3824" s="40" t="s">
        <v>9</v>
      </c>
      <c r="C3824" s="40" t="s">
        <v>278</v>
      </c>
      <c r="D3824" s="40" t="s">
        <v>209</v>
      </c>
      <c r="E3824" s="40" t="s">
        <v>10</v>
      </c>
      <c r="F3824" s="40">
        <v>0.8</v>
      </c>
      <c r="G3824" s="40">
        <v>0</v>
      </c>
      <c r="H3824" s="40">
        <v>3</v>
      </c>
      <c r="I3824" s="40">
        <v>0</v>
      </c>
      <c r="L3824" s="40" t="str">
        <f>IF(LEFT(C3824,1)="[",MID(C3824,2,SEARCH("]",C3824)-2),IF(LEFT(C3824,1)="""",MID(C3824,2,SEARCH("""",C3824,2)-2),C3824))</f>
        <v>Onix ficha técnica</v>
      </c>
      <c r="M3824">
        <f>WEEKNUM(A3824,2)</f>
        <v>38</v>
      </c>
    </row>
    <row r="3825" spans="1:13" x14ac:dyDescent="0.25">
      <c r="A3825" s="1">
        <v>41525</v>
      </c>
      <c r="B3825" s="40" t="s">
        <v>9</v>
      </c>
      <c r="C3825" s="40" t="s">
        <v>278</v>
      </c>
      <c r="D3825" s="40" t="s">
        <v>209</v>
      </c>
      <c r="E3825" s="40" t="s">
        <v>10</v>
      </c>
      <c r="F3825" s="40">
        <v>0.8</v>
      </c>
      <c r="G3825" s="40">
        <v>0</v>
      </c>
      <c r="H3825" s="40">
        <v>3</v>
      </c>
      <c r="I3825" s="40">
        <v>0</v>
      </c>
      <c r="L3825" s="40" t="str">
        <f>IF(LEFT(C3825,1)="[",MID(C3825,2,SEARCH("]",C3825)-2),IF(LEFT(C3825,1)="""",MID(C3825,2,SEARCH("""",C3825,2)-2),C3825))</f>
        <v>Onix ficha técnica</v>
      </c>
      <c r="M3825">
        <f>WEEKNUM(A3825,2)</f>
        <v>36</v>
      </c>
    </row>
    <row r="3826" spans="1:13" x14ac:dyDescent="0.25">
      <c r="A3826" s="1">
        <v>41545</v>
      </c>
      <c r="B3826" s="40" t="s">
        <v>9</v>
      </c>
      <c r="C3826" s="40" t="s">
        <v>278</v>
      </c>
      <c r="D3826" s="40" t="s">
        <v>209</v>
      </c>
      <c r="E3826" s="40" t="s">
        <v>10</v>
      </c>
      <c r="F3826" s="40">
        <v>0.8</v>
      </c>
      <c r="G3826" s="40">
        <v>0</v>
      </c>
      <c r="H3826" s="40">
        <v>1</v>
      </c>
      <c r="I3826" s="40">
        <v>0</v>
      </c>
      <c r="L3826" s="40" t="str">
        <f>IF(LEFT(C3826,1)="[",MID(C3826,2,SEARCH("]",C3826)-2),IF(LEFT(C3826,1)="""",MID(C3826,2,SEARCH("""",C3826,2)-2),C3826))</f>
        <v>Onix ficha técnica</v>
      </c>
      <c r="M3826">
        <f>WEEKNUM(A3826,2)</f>
        <v>39</v>
      </c>
    </row>
    <row r="3827" spans="1:13" x14ac:dyDescent="0.25">
      <c r="A3827" s="1">
        <v>41537</v>
      </c>
      <c r="B3827" s="40" t="s">
        <v>9</v>
      </c>
      <c r="C3827" s="40" t="s">
        <v>278</v>
      </c>
      <c r="D3827" s="40" t="s">
        <v>209</v>
      </c>
      <c r="E3827" s="40" t="s">
        <v>10</v>
      </c>
      <c r="F3827" s="40">
        <v>0.8</v>
      </c>
      <c r="G3827" s="40">
        <v>0</v>
      </c>
      <c r="H3827" s="40">
        <v>3</v>
      </c>
      <c r="I3827" s="40">
        <v>0</v>
      </c>
      <c r="L3827" s="40" t="str">
        <f>IF(LEFT(C3827,1)="[",MID(C3827,2,SEARCH("]",C3827)-2),IF(LEFT(C3827,1)="""",MID(C3827,2,SEARCH("""",C3827,2)-2),C3827))</f>
        <v>Onix ficha técnica</v>
      </c>
      <c r="M3827">
        <f>WEEKNUM(A3827,2)</f>
        <v>38</v>
      </c>
    </row>
    <row r="3828" spans="1:13" x14ac:dyDescent="0.25">
      <c r="A3828" s="1">
        <v>41519</v>
      </c>
      <c r="B3828" s="40" t="s">
        <v>9</v>
      </c>
      <c r="C3828" s="40" t="s">
        <v>278</v>
      </c>
      <c r="D3828" s="40" t="s">
        <v>209</v>
      </c>
      <c r="E3828" s="40" t="s">
        <v>10</v>
      </c>
      <c r="F3828" s="40">
        <v>0.8</v>
      </c>
      <c r="G3828" s="40">
        <v>0</v>
      </c>
      <c r="H3828" s="40">
        <v>7</v>
      </c>
      <c r="I3828" s="40">
        <v>0</v>
      </c>
      <c r="L3828" s="40" t="str">
        <f>IF(LEFT(C3828,1)="[",MID(C3828,2,SEARCH("]",C3828)-2),IF(LEFT(C3828,1)="""",MID(C3828,2,SEARCH("""",C3828,2)-2),C3828))</f>
        <v>Onix ficha técnica</v>
      </c>
      <c r="M3828">
        <f>WEEKNUM(A3828,2)</f>
        <v>36</v>
      </c>
    </row>
    <row r="3829" spans="1:13" x14ac:dyDescent="0.25">
      <c r="A3829" s="1">
        <v>41540</v>
      </c>
      <c r="B3829" s="40" t="s">
        <v>9</v>
      </c>
      <c r="C3829" s="40" t="s">
        <v>278</v>
      </c>
      <c r="D3829" s="40" t="s">
        <v>209</v>
      </c>
      <c r="E3829" s="40" t="s">
        <v>10</v>
      </c>
      <c r="F3829" s="40">
        <v>0.8</v>
      </c>
      <c r="G3829" s="40">
        <v>0</v>
      </c>
      <c r="H3829" s="40">
        <v>1</v>
      </c>
      <c r="I3829" s="40">
        <v>0</v>
      </c>
      <c r="L3829" s="40" t="str">
        <f>IF(LEFT(C3829,1)="[",MID(C3829,2,SEARCH("]",C3829)-2),IF(LEFT(C3829,1)="""",MID(C3829,2,SEARCH("""",C3829,2)-2),C3829))</f>
        <v>Onix ficha técnica</v>
      </c>
      <c r="M3829">
        <f>WEEKNUM(A3829,2)</f>
        <v>39</v>
      </c>
    </row>
    <row r="3830" spans="1:13" x14ac:dyDescent="0.25">
      <c r="A3830" s="1">
        <v>41527</v>
      </c>
      <c r="B3830" s="40" t="s">
        <v>9</v>
      </c>
      <c r="C3830" s="40" t="s">
        <v>278</v>
      </c>
      <c r="D3830" s="40" t="s">
        <v>209</v>
      </c>
      <c r="E3830" s="40" t="s">
        <v>10</v>
      </c>
      <c r="F3830" s="40">
        <v>0.8</v>
      </c>
      <c r="G3830" s="40">
        <v>1</v>
      </c>
      <c r="H3830" s="40">
        <v>5</v>
      </c>
      <c r="I3830" s="40">
        <v>0.37</v>
      </c>
      <c r="L3830" s="40" t="str">
        <f>IF(LEFT(C3830,1)="[",MID(C3830,2,SEARCH("]",C3830)-2),IF(LEFT(C3830,1)="""",MID(C3830,2,SEARCH("""",C3830,2)-2),C3830))</f>
        <v>Onix ficha técnica</v>
      </c>
      <c r="M3830">
        <f>WEEKNUM(A3830,2)</f>
        <v>37</v>
      </c>
    </row>
    <row r="3831" spans="1:13" x14ac:dyDescent="0.25">
      <c r="A3831" s="1">
        <v>41523</v>
      </c>
      <c r="B3831" s="40" t="s">
        <v>9</v>
      </c>
      <c r="C3831" s="40" t="s">
        <v>267</v>
      </c>
      <c r="D3831" s="40" t="s">
        <v>151</v>
      </c>
      <c r="E3831" s="40" t="s">
        <v>10</v>
      </c>
      <c r="F3831" s="40">
        <v>0.8</v>
      </c>
      <c r="G3831" s="40">
        <v>0</v>
      </c>
      <c r="H3831" s="40">
        <v>4</v>
      </c>
      <c r="I3831" s="40">
        <v>0</v>
      </c>
      <c r="L3831" s="40" t="str">
        <f>IF(LEFT(C3831,1)="[",MID(C3831,2,SEARCH("]",C3831)-2),IF(LEFT(C3831,1)="""",MID(C3831,2,SEARCH("""",C3831,2)-2),C3831))</f>
        <v>Onix flex</v>
      </c>
      <c r="M3831">
        <f>WEEKNUM(A3831,2)</f>
        <v>36</v>
      </c>
    </row>
    <row r="3832" spans="1:13" x14ac:dyDescent="0.25">
      <c r="A3832" s="1">
        <v>41530</v>
      </c>
      <c r="B3832" s="40" t="s">
        <v>9</v>
      </c>
      <c r="C3832" s="40" t="s">
        <v>267</v>
      </c>
      <c r="D3832" s="40" t="s">
        <v>151</v>
      </c>
      <c r="E3832" s="40" t="s">
        <v>10</v>
      </c>
      <c r="F3832" s="40">
        <v>0.8</v>
      </c>
      <c r="G3832" s="40">
        <v>0</v>
      </c>
      <c r="H3832" s="40">
        <v>3</v>
      </c>
      <c r="I3832" s="40">
        <v>0</v>
      </c>
      <c r="L3832" s="40" t="str">
        <f>IF(LEFT(C3832,1)="[",MID(C3832,2,SEARCH("]",C3832)-2),IF(LEFT(C3832,1)="""",MID(C3832,2,SEARCH("""",C3832,2)-2),C3832))</f>
        <v>Onix flex</v>
      </c>
      <c r="M3832">
        <f>WEEKNUM(A3832,2)</f>
        <v>37</v>
      </c>
    </row>
    <row r="3833" spans="1:13" x14ac:dyDescent="0.25">
      <c r="A3833" s="1">
        <v>41520</v>
      </c>
      <c r="B3833" s="40" t="s">
        <v>9</v>
      </c>
      <c r="C3833" s="40" t="s">
        <v>267</v>
      </c>
      <c r="D3833" s="40" t="s">
        <v>151</v>
      </c>
      <c r="E3833" s="40" t="s">
        <v>10</v>
      </c>
      <c r="F3833" s="40">
        <v>0.8</v>
      </c>
      <c r="G3833" s="40">
        <v>0</v>
      </c>
      <c r="H3833" s="40">
        <v>3</v>
      </c>
      <c r="I3833" s="40">
        <v>0</v>
      </c>
      <c r="L3833" s="40" t="str">
        <f>IF(LEFT(C3833,1)="[",MID(C3833,2,SEARCH("]",C3833)-2),IF(LEFT(C3833,1)="""",MID(C3833,2,SEARCH("""",C3833,2)-2),C3833))</f>
        <v>Onix flex</v>
      </c>
      <c r="M3833">
        <f>WEEKNUM(A3833,2)</f>
        <v>36</v>
      </c>
    </row>
    <row r="3834" spans="1:13" x14ac:dyDescent="0.25">
      <c r="A3834" s="1">
        <v>41537</v>
      </c>
      <c r="B3834" s="40" t="s">
        <v>9</v>
      </c>
      <c r="C3834" s="40" t="s">
        <v>267</v>
      </c>
      <c r="D3834" s="40" t="s">
        <v>151</v>
      </c>
      <c r="E3834" s="40" t="s">
        <v>10</v>
      </c>
      <c r="F3834" s="40">
        <v>0.8</v>
      </c>
      <c r="G3834" s="40">
        <v>0</v>
      </c>
      <c r="H3834" s="40">
        <v>4</v>
      </c>
      <c r="I3834" s="40">
        <v>0</v>
      </c>
      <c r="L3834" s="40" t="str">
        <f>IF(LEFT(C3834,1)="[",MID(C3834,2,SEARCH("]",C3834)-2),IF(LEFT(C3834,1)="""",MID(C3834,2,SEARCH("""",C3834,2)-2),C3834))</f>
        <v>Onix flex</v>
      </c>
      <c r="M3834">
        <f>WEEKNUM(A3834,2)</f>
        <v>38</v>
      </c>
    </row>
    <row r="3835" spans="1:13" x14ac:dyDescent="0.25">
      <c r="A3835" s="1">
        <v>41516</v>
      </c>
      <c r="B3835" s="40" t="s">
        <v>9</v>
      </c>
      <c r="C3835" s="40" t="s">
        <v>267</v>
      </c>
      <c r="D3835" s="40" t="s">
        <v>151</v>
      </c>
      <c r="E3835" s="40" t="s">
        <v>10</v>
      </c>
      <c r="F3835" s="40">
        <v>0.8</v>
      </c>
      <c r="G3835" s="40">
        <v>0</v>
      </c>
      <c r="H3835" s="40">
        <v>6</v>
      </c>
      <c r="I3835" s="40">
        <v>0</v>
      </c>
      <c r="L3835" s="40" t="str">
        <f>IF(LEFT(C3835,1)="[",MID(C3835,2,SEARCH("]",C3835)-2),IF(LEFT(C3835,1)="""",MID(C3835,2,SEARCH("""",C3835,2)-2),C3835))</f>
        <v>Onix flex</v>
      </c>
      <c r="M3835">
        <f>WEEKNUM(A3835,2)</f>
        <v>35</v>
      </c>
    </row>
    <row r="3836" spans="1:13" x14ac:dyDescent="0.25">
      <c r="A3836" s="1">
        <v>41544</v>
      </c>
      <c r="B3836" s="40" t="s">
        <v>9</v>
      </c>
      <c r="C3836" s="40" t="s">
        <v>267</v>
      </c>
      <c r="D3836" s="40" t="s">
        <v>151</v>
      </c>
      <c r="E3836" s="40" t="s">
        <v>10</v>
      </c>
      <c r="F3836" s="40">
        <v>0.8</v>
      </c>
      <c r="G3836" s="40">
        <v>1</v>
      </c>
      <c r="H3836" s="40">
        <v>2</v>
      </c>
      <c r="I3836" s="40">
        <v>0.53</v>
      </c>
      <c r="L3836" s="40" t="str">
        <f>IF(LEFT(C3836,1)="[",MID(C3836,2,SEARCH("]",C3836)-2),IF(LEFT(C3836,1)="""",MID(C3836,2,SEARCH("""",C3836,2)-2),C3836))</f>
        <v>Onix flex</v>
      </c>
      <c r="M3836">
        <f>WEEKNUM(A3836,2)</f>
        <v>39</v>
      </c>
    </row>
    <row r="3837" spans="1:13" x14ac:dyDescent="0.25">
      <c r="A3837" s="1">
        <v>41532</v>
      </c>
      <c r="B3837" s="40" t="s">
        <v>9</v>
      </c>
      <c r="C3837" s="40" t="s">
        <v>267</v>
      </c>
      <c r="D3837" s="40" t="s">
        <v>151</v>
      </c>
      <c r="E3837" s="40" t="s">
        <v>10</v>
      </c>
      <c r="F3837" s="40">
        <v>0.8</v>
      </c>
      <c r="G3837" s="40">
        <v>0</v>
      </c>
      <c r="H3837" s="40">
        <v>4</v>
      </c>
      <c r="I3837" s="40">
        <v>0</v>
      </c>
      <c r="L3837" s="40" t="str">
        <f>IF(LEFT(C3837,1)="[",MID(C3837,2,SEARCH("]",C3837)-2),IF(LEFT(C3837,1)="""",MID(C3837,2,SEARCH("""",C3837,2)-2),C3837))</f>
        <v>Onix flex</v>
      </c>
      <c r="M3837">
        <f>WEEKNUM(A3837,2)</f>
        <v>37</v>
      </c>
    </row>
    <row r="3838" spans="1:13" x14ac:dyDescent="0.25">
      <c r="A3838" s="1">
        <v>41531</v>
      </c>
      <c r="B3838" s="40" t="s">
        <v>9</v>
      </c>
      <c r="C3838" s="40" t="s">
        <v>267</v>
      </c>
      <c r="D3838" s="40" t="s">
        <v>151</v>
      </c>
      <c r="E3838" s="40" t="s">
        <v>10</v>
      </c>
      <c r="F3838" s="40">
        <v>0.8</v>
      </c>
      <c r="G3838" s="40">
        <v>0</v>
      </c>
      <c r="H3838" s="40">
        <v>5</v>
      </c>
      <c r="I3838" s="40">
        <v>0</v>
      </c>
      <c r="L3838" s="40" t="str">
        <f>IF(LEFT(C3838,1)="[",MID(C3838,2,SEARCH("]",C3838)-2),IF(LEFT(C3838,1)="""",MID(C3838,2,SEARCH("""",C3838,2)-2),C3838))</f>
        <v>Onix flex</v>
      </c>
      <c r="M3838">
        <f>WEEKNUM(A3838,2)</f>
        <v>37</v>
      </c>
    </row>
    <row r="3839" spans="1:13" x14ac:dyDescent="0.25">
      <c r="A3839" s="1">
        <v>41518</v>
      </c>
      <c r="B3839" s="40" t="s">
        <v>9</v>
      </c>
      <c r="C3839" s="40" t="s">
        <v>267</v>
      </c>
      <c r="D3839" s="40" t="s">
        <v>151</v>
      </c>
      <c r="E3839" s="40" t="s">
        <v>10</v>
      </c>
      <c r="F3839" s="40">
        <v>0.8</v>
      </c>
      <c r="G3839" s="40">
        <v>0</v>
      </c>
      <c r="H3839" s="40">
        <v>5</v>
      </c>
      <c r="I3839" s="40">
        <v>0</v>
      </c>
      <c r="L3839" s="40" t="str">
        <f>IF(LEFT(C3839,1)="[",MID(C3839,2,SEARCH("]",C3839)-2),IF(LEFT(C3839,1)="""",MID(C3839,2,SEARCH("""",C3839,2)-2),C3839))</f>
        <v>Onix flex</v>
      </c>
      <c r="M3839">
        <f>WEEKNUM(A3839,2)</f>
        <v>35</v>
      </c>
    </row>
    <row r="3840" spans="1:13" x14ac:dyDescent="0.25">
      <c r="A3840" s="1">
        <v>41521</v>
      </c>
      <c r="B3840" s="40" t="s">
        <v>9</v>
      </c>
      <c r="C3840" s="40" t="s">
        <v>267</v>
      </c>
      <c r="D3840" s="40" t="s">
        <v>151</v>
      </c>
      <c r="E3840" s="40" t="s">
        <v>10</v>
      </c>
      <c r="F3840" s="40">
        <v>0.8</v>
      </c>
      <c r="G3840" s="40">
        <v>0</v>
      </c>
      <c r="H3840" s="40">
        <v>2</v>
      </c>
      <c r="I3840" s="40">
        <v>0</v>
      </c>
      <c r="L3840" s="40" t="str">
        <f>IF(LEFT(C3840,1)="[",MID(C3840,2,SEARCH("]",C3840)-2),IF(LEFT(C3840,1)="""",MID(C3840,2,SEARCH("""",C3840,2)-2),C3840))</f>
        <v>Onix flex</v>
      </c>
      <c r="M3840">
        <f>WEEKNUM(A3840,2)</f>
        <v>36</v>
      </c>
    </row>
    <row r="3841" spans="1:13" x14ac:dyDescent="0.25">
      <c r="A3841" s="1">
        <v>41540</v>
      </c>
      <c r="B3841" s="40" t="s">
        <v>9</v>
      </c>
      <c r="C3841" s="40" t="s">
        <v>267</v>
      </c>
      <c r="D3841" s="40" t="s">
        <v>151</v>
      </c>
      <c r="E3841" s="40" t="s">
        <v>10</v>
      </c>
      <c r="F3841" s="40">
        <v>0.8</v>
      </c>
      <c r="G3841" s="40">
        <v>0</v>
      </c>
      <c r="H3841" s="40">
        <v>3</v>
      </c>
      <c r="I3841" s="40">
        <v>0</v>
      </c>
      <c r="L3841" s="40" t="str">
        <f>IF(LEFT(C3841,1)="[",MID(C3841,2,SEARCH("]",C3841)-2),IF(LEFT(C3841,1)="""",MID(C3841,2,SEARCH("""",C3841,2)-2),C3841))</f>
        <v>Onix flex</v>
      </c>
      <c r="M3841">
        <f>WEEKNUM(A3841,2)</f>
        <v>39</v>
      </c>
    </row>
    <row r="3842" spans="1:13" x14ac:dyDescent="0.25">
      <c r="A3842" s="1">
        <v>41543</v>
      </c>
      <c r="B3842" s="40" t="s">
        <v>9</v>
      </c>
      <c r="C3842" s="40" t="s">
        <v>267</v>
      </c>
      <c r="D3842" s="40" t="s">
        <v>151</v>
      </c>
      <c r="E3842" s="40" t="s">
        <v>10</v>
      </c>
      <c r="F3842" s="40">
        <v>0.8</v>
      </c>
      <c r="G3842" s="40">
        <v>0</v>
      </c>
      <c r="H3842" s="40">
        <v>4</v>
      </c>
      <c r="I3842" s="40">
        <v>0</v>
      </c>
      <c r="L3842" s="40" t="str">
        <f>IF(LEFT(C3842,1)="[",MID(C3842,2,SEARCH("]",C3842)-2),IF(LEFT(C3842,1)="""",MID(C3842,2,SEARCH("""",C3842,2)-2),C3842))</f>
        <v>Onix flex</v>
      </c>
      <c r="M3842">
        <f>WEEKNUM(A3842,2)</f>
        <v>39</v>
      </c>
    </row>
    <row r="3843" spans="1:13" x14ac:dyDescent="0.25">
      <c r="A3843" s="1">
        <v>41515</v>
      </c>
      <c r="B3843" s="40" t="s">
        <v>9</v>
      </c>
      <c r="C3843" s="40" t="s">
        <v>267</v>
      </c>
      <c r="D3843" s="40" t="s">
        <v>151</v>
      </c>
      <c r="E3843" s="40" t="s">
        <v>10</v>
      </c>
      <c r="F3843" s="40">
        <v>0.8</v>
      </c>
      <c r="G3843" s="40">
        <v>0</v>
      </c>
      <c r="H3843" s="40">
        <v>2</v>
      </c>
      <c r="I3843" s="40">
        <v>0</v>
      </c>
      <c r="L3843" s="40" t="str">
        <f>IF(LEFT(C3843,1)="[",MID(C3843,2,SEARCH("]",C3843)-2),IF(LEFT(C3843,1)="""",MID(C3843,2,SEARCH("""",C3843,2)-2),C3843))</f>
        <v>Onix flex</v>
      </c>
      <c r="M3843">
        <f>WEEKNUM(A3843,2)</f>
        <v>35</v>
      </c>
    </row>
    <row r="3844" spans="1:13" x14ac:dyDescent="0.25">
      <c r="A3844" s="1">
        <v>41536</v>
      </c>
      <c r="B3844" s="40" t="s">
        <v>9</v>
      </c>
      <c r="C3844" s="40" t="s">
        <v>267</v>
      </c>
      <c r="D3844" s="40" t="s">
        <v>151</v>
      </c>
      <c r="E3844" s="40" t="s">
        <v>10</v>
      </c>
      <c r="F3844" s="40">
        <v>0.8</v>
      </c>
      <c r="G3844" s="40">
        <v>0</v>
      </c>
      <c r="H3844" s="40">
        <v>4</v>
      </c>
      <c r="I3844" s="40">
        <v>0</v>
      </c>
      <c r="L3844" s="40" t="str">
        <f>IF(LEFT(C3844,1)="[",MID(C3844,2,SEARCH("]",C3844)-2),IF(LEFT(C3844,1)="""",MID(C3844,2,SEARCH("""",C3844,2)-2),C3844))</f>
        <v>Onix flex</v>
      </c>
      <c r="M3844">
        <f>WEEKNUM(A3844,2)</f>
        <v>38</v>
      </c>
    </row>
    <row r="3845" spans="1:13" x14ac:dyDescent="0.25">
      <c r="A3845" s="1">
        <v>41517</v>
      </c>
      <c r="B3845" s="40" t="s">
        <v>9</v>
      </c>
      <c r="C3845" s="40" t="s">
        <v>267</v>
      </c>
      <c r="D3845" s="40" t="s">
        <v>151</v>
      </c>
      <c r="E3845" s="40" t="s">
        <v>10</v>
      </c>
      <c r="F3845" s="40">
        <v>0.8</v>
      </c>
      <c r="G3845" s="40">
        <v>0</v>
      </c>
      <c r="H3845" s="40">
        <v>1</v>
      </c>
      <c r="I3845" s="40">
        <v>0</v>
      </c>
      <c r="L3845" s="40" t="str">
        <f>IF(LEFT(C3845,1)="[",MID(C3845,2,SEARCH("]",C3845)-2),IF(LEFT(C3845,1)="""",MID(C3845,2,SEARCH("""",C3845,2)-2),C3845))</f>
        <v>Onix flex</v>
      </c>
      <c r="M3845">
        <f>WEEKNUM(A3845,2)</f>
        <v>35</v>
      </c>
    </row>
    <row r="3846" spans="1:13" x14ac:dyDescent="0.25">
      <c r="A3846" s="1">
        <v>41542</v>
      </c>
      <c r="B3846" s="40" t="s">
        <v>9</v>
      </c>
      <c r="C3846" s="40" t="s">
        <v>267</v>
      </c>
      <c r="D3846" s="40" t="s">
        <v>151</v>
      </c>
      <c r="E3846" s="40" t="s">
        <v>10</v>
      </c>
      <c r="F3846" s="40">
        <v>0.8</v>
      </c>
      <c r="G3846" s="40">
        <v>0</v>
      </c>
      <c r="H3846" s="40">
        <v>3</v>
      </c>
      <c r="I3846" s="40">
        <v>0</v>
      </c>
      <c r="L3846" s="40" t="str">
        <f>IF(LEFT(C3846,1)="[",MID(C3846,2,SEARCH("]",C3846)-2),IF(LEFT(C3846,1)="""",MID(C3846,2,SEARCH("""",C3846,2)-2),C3846))</f>
        <v>Onix flex</v>
      </c>
      <c r="M3846">
        <f>WEEKNUM(A3846,2)</f>
        <v>39</v>
      </c>
    </row>
    <row r="3847" spans="1:13" x14ac:dyDescent="0.25">
      <c r="A3847" s="1">
        <v>41525</v>
      </c>
      <c r="B3847" s="40" t="s">
        <v>9</v>
      </c>
      <c r="C3847" s="40" t="s">
        <v>267</v>
      </c>
      <c r="D3847" s="40" t="s">
        <v>151</v>
      </c>
      <c r="E3847" s="40" t="s">
        <v>10</v>
      </c>
      <c r="F3847" s="40">
        <v>0.8</v>
      </c>
      <c r="G3847" s="40">
        <v>2</v>
      </c>
      <c r="H3847" s="40">
        <v>6</v>
      </c>
      <c r="I3847" s="40">
        <v>0.92</v>
      </c>
      <c r="L3847" s="40" t="str">
        <f>IF(LEFT(C3847,1)="[",MID(C3847,2,SEARCH("]",C3847)-2),IF(LEFT(C3847,1)="""",MID(C3847,2,SEARCH("""",C3847,2)-2),C3847))</f>
        <v>Onix flex</v>
      </c>
      <c r="M3847">
        <f>WEEKNUM(A3847,2)</f>
        <v>36</v>
      </c>
    </row>
    <row r="3848" spans="1:13" x14ac:dyDescent="0.25">
      <c r="A3848" s="1">
        <v>41534</v>
      </c>
      <c r="B3848" s="40" t="s">
        <v>9</v>
      </c>
      <c r="C3848" s="40" t="s">
        <v>267</v>
      </c>
      <c r="D3848" s="40" t="s">
        <v>151</v>
      </c>
      <c r="E3848" s="40" t="s">
        <v>10</v>
      </c>
      <c r="F3848" s="40">
        <v>0.8</v>
      </c>
      <c r="G3848" s="40">
        <v>0</v>
      </c>
      <c r="H3848" s="40">
        <v>7</v>
      </c>
      <c r="I3848" s="40">
        <v>0</v>
      </c>
      <c r="L3848" s="40" t="str">
        <f>IF(LEFT(C3848,1)="[",MID(C3848,2,SEARCH("]",C3848)-2),IF(LEFT(C3848,1)="""",MID(C3848,2,SEARCH("""",C3848,2)-2),C3848))</f>
        <v>Onix flex</v>
      </c>
      <c r="M3848">
        <f>WEEKNUM(A3848,2)</f>
        <v>38</v>
      </c>
    </row>
    <row r="3849" spans="1:13" x14ac:dyDescent="0.25">
      <c r="A3849" s="1">
        <v>41514</v>
      </c>
      <c r="B3849" s="40" t="s">
        <v>9</v>
      </c>
      <c r="C3849" s="40" t="s">
        <v>267</v>
      </c>
      <c r="D3849" s="40" t="s">
        <v>151</v>
      </c>
      <c r="E3849" s="40" t="s">
        <v>10</v>
      </c>
      <c r="F3849" s="40">
        <v>0.8</v>
      </c>
      <c r="G3849" s="40">
        <v>0</v>
      </c>
      <c r="H3849" s="40">
        <v>3</v>
      </c>
      <c r="I3849" s="40">
        <v>0</v>
      </c>
      <c r="L3849" s="40" t="str">
        <f>IF(LEFT(C3849,1)="[",MID(C3849,2,SEARCH("]",C3849)-2),IF(LEFT(C3849,1)="""",MID(C3849,2,SEARCH("""",C3849,2)-2),C3849))</f>
        <v>Onix flex</v>
      </c>
      <c r="M3849">
        <f>WEEKNUM(A3849,2)</f>
        <v>35</v>
      </c>
    </row>
    <row r="3850" spans="1:13" x14ac:dyDescent="0.25">
      <c r="A3850" s="1">
        <v>41519</v>
      </c>
      <c r="B3850" s="40" t="s">
        <v>9</v>
      </c>
      <c r="C3850" s="40" t="s">
        <v>267</v>
      </c>
      <c r="D3850" s="40" t="s">
        <v>151</v>
      </c>
      <c r="E3850" s="40" t="s">
        <v>10</v>
      </c>
      <c r="F3850" s="40">
        <v>0.8</v>
      </c>
      <c r="G3850" s="40">
        <v>1</v>
      </c>
      <c r="H3850" s="40">
        <v>3</v>
      </c>
      <c r="I3850" s="40">
        <v>0.48</v>
      </c>
      <c r="L3850" s="40" t="str">
        <f>IF(LEFT(C3850,1)="[",MID(C3850,2,SEARCH("]",C3850)-2),IF(LEFT(C3850,1)="""",MID(C3850,2,SEARCH("""",C3850,2)-2),C3850))</f>
        <v>Onix flex</v>
      </c>
      <c r="M3850">
        <f>WEEKNUM(A3850,2)</f>
        <v>36</v>
      </c>
    </row>
    <row r="3851" spans="1:13" x14ac:dyDescent="0.25">
      <c r="A3851" s="1">
        <v>41524</v>
      </c>
      <c r="B3851" s="40" t="s">
        <v>9</v>
      </c>
      <c r="C3851" s="40" t="s">
        <v>267</v>
      </c>
      <c r="D3851" s="40" t="s">
        <v>151</v>
      </c>
      <c r="E3851" s="40" t="s">
        <v>10</v>
      </c>
      <c r="F3851" s="40">
        <v>0.8</v>
      </c>
      <c r="G3851" s="40">
        <v>0</v>
      </c>
      <c r="H3851" s="40">
        <v>2</v>
      </c>
      <c r="I3851" s="40">
        <v>0</v>
      </c>
      <c r="L3851" s="40" t="str">
        <f>IF(LEFT(C3851,1)="[",MID(C3851,2,SEARCH("]",C3851)-2),IF(LEFT(C3851,1)="""",MID(C3851,2,SEARCH("""",C3851,2)-2),C3851))</f>
        <v>Onix flex</v>
      </c>
      <c r="M3851">
        <f>WEEKNUM(A3851,2)</f>
        <v>36</v>
      </c>
    </row>
    <row r="3852" spans="1:13" x14ac:dyDescent="0.25">
      <c r="A3852" s="1">
        <v>41539</v>
      </c>
      <c r="B3852" s="40" t="s">
        <v>9</v>
      </c>
      <c r="C3852" s="40" t="s">
        <v>267</v>
      </c>
      <c r="D3852" s="40" t="s">
        <v>151</v>
      </c>
      <c r="E3852" s="40" t="s">
        <v>10</v>
      </c>
      <c r="F3852" s="40">
        <v>0.8</v>
      </c>
      <c r="G3852" s="40">
        <v>1</v>
      </c>
      <c r="H3852" s="40">
        <v>8</v>
      </c>
      <c r="I3852" s="40">
        <v>0.41</v>
      </c>
      <c r="L3852" s="40" t="str">
        <f>IF(LEFT(C3852,1)="[",MID(C3852,2,SEARCH("]",C3852)-2),IF(LEFT(C3852,1)="""",MID(C3852,2,SEARCH("""",C3852,2)-2),C3852))</f>
        <v>Onix flex</v>
      </c>
      <c r="M3852">
        <f>WEEKNUM(A3852,2)</f>
        <v>38</v>
      </c>
    </row>
    <row r="3853" spans="1:13" x14ac:dyDescent="0.25">
      <c r="A3853" s="1">
        <v>41538</v>
      </c>
      <c r="B3853" s="40" t="s">
        <v>9</v>
      </c>
      <c r="C3853" s="40" t="s">
        <v>267</v>
      </c>
      <c r="D3853" s="40" t="s">
        <v>151</v>
      </c>
      <c r="E3853" s="40" t="s">
        <v>10</v>
      </c>
      <c r="F3853" s="40">
        <v>0.8</v>
      </c>
      <c r="G3853" s="40">
        <v>0</v>
      </c>
      <c r="H3853" s="40">
        <v>1</v>
      </c>
      <c r="I3853" s="40">
        <v>0</v>
      </c>
      <c r="L3853" s="40" t="str">
        <f>IF(LEFT(C3853,1)="[",MID(C3853,2,SEARCH("]",C3853)-2),IF(LEFT(C3853,1)="""",MID(C3853,2,SEARCH("""",C3853,2)-2),C3853))</f>
        <v>Onix flex</v>
      </c>
      <c r="M3853">
        <f>WEEKNUM(A3853,2)</f>
        <v>38</v>
      </c>
    </row>
    <row r="3854" spans="1:13" x14ac:dyDescent="0.25">
      <c r="A3854" s="1">
        <v>41527</v>
      </c>
      <c r="B3854" s="40" t="s">
        <v>9</v>
      </c>
      <c r="C3854" s="40" t="s">
        <v>267</v>
      </c>
      <c r="D3854" s="40" t="s">
        <v>151</v>
      </c>
      <c r="E3854" s="40" t="s">
        <v>10</v>
      </c>
      <c r="F3854" s="40">
        <v>0.8</v>
      </c>
      <c r="G3854" s="40">
        <v>1</v>
      </c>
      <c r="H3854" s="40">
        <v>4</v>
      </c>
      <c r="I3854" s="40">
        <v>0.11</v>
      </c>
      <c r="L3854" s="40" t="str">
        <f>IF(LEFT(C3854,1)="[",MID(C3854,2,SEARCH("]",C3854)-2),IF(LEFT(C3854,1)="""",MID(C3854,2,SEARCH("""",C3854,2)-2),C3854))</f>
        <v>Onix flex</v>
      </c>
      <c r="M3854">
        <f>WEEKNUM(A3854,2)</f>
        <v>37</v>
      </c>
    </row>
    <row r="3855" spans="1:13" x14ac:dyDescent="0.25">
      <c r="A3855" s="1">
        <v>41526</v>
      </c>
      <c r="B3855" s="40" t="s">
        <v>9</v>
      </c>
      <c r="C3855" s="40" t="s">
        <v>267</v>
      </c>
      <c r="D3855" s="40" t="s">
        <v>151</v>
      </c>
      <c r="E3855" s="40" t="s">
        <v>10</v>
      </c>
      <c r="F3855" s="40">
        <v>0.8</v>
      </c>
      <c r="G3855" s="40">
        <v>0</v>
      </c>
      <c r="H3855" s="40">
        <v>3</v>
      </c>
      <c r="I3855" s="40">
        <v>0</v>
      </c>
      <c r="L3855" s="40" t="str">
        <f>IF(LEFT(C3855,1)="[",MID(C3855,2,SEARCH("]",C3855)-2),IF(LEFT(C3855,1)="""",MID(C3855,2,SEARCH("""",C3855,2)-2),C3855))</f>
        <v>Onix flex</v>
      </c>
      <c r="M3855">
        <f>WEEKNUM(A3855,2)</f>
        <v>37</v>
      </c>
    </row>
    <row r="3856" spans="1:13" x14ac:dyDescent="0.25">
      <c r="A3856" s="1">
        <v>41545</v>
      </c>
      <c r="B3856" s="40" t="s">
        <v>9</v>
      </c>
      <c r="C3856" s="40" t="s">
        <v>267</v>
      </c>
      <c r="D3856" s="40" t="s">
        <v>151</v>
      </c>
      <c r="E3856" s="40" t="s">
        <v>10</v>
      </c>
      <c r="F3856" s="40">
        <v>0.8</v>
      </c>
      <c r="G3856" s="40">
        <v>1</v>
      </c>
      <c r="H3856" s="40">
        <v>4</v>
      </c>
      <c r="I3856" s="40">
        <v>0.47</v>
      </c>
      <c r="L3856" s="40" t="str">
        <f>IF(LEFT(C3856,1)="[",MID(C3856,2,SEARCH("]",C3856)-2),IF(LEFT(C3856,1)="""",MID(C3856,2,SEARCH("""",C3856,2)-2),C3856))</f>
        <v>Onix flex</v>
      </c>
      <c r="M3856">
        <f>WEEKNUM(A3856,2)</f>
        <v>39</v>
      </c>
    </row>
    <row r="3857" spans="1:13" x14ac:dyDescent="0.25">
      <c r="A3857" s="1">
        <v>41522</v>
      </c>
      <c r="B3857" s="40" t="s">
        <v>9</v>
      </c>
      <c r="C3857" s="40" t="s">
        <v>267</v>
      </c>
      <c r="D3857" s="40" t="s">
        <v>151</v>
      </c>
      <c r="E3857" s="40" t="s">
        <v>10</v>
      </c>
      <c r="F3857" s="40">
        <v>0.8</v>
      </c>
      <c r="G3857" s="40">
        <v>0</v>
      </c>
      <c r="H3857" s="40">
        <v>5</v>
      </c>
      <c r="I3857" s="40">
        <v>0</v>
      </c>
      <c r="L3857" s="40" t="str">
        <f>IF(LEFT(C3857,1)="[",MID(C3857,2,SEARCH("]",C3857)-2),IF(LEFT(C3857,1)="""",MID(C3857,2,SEARCH("""",C3857,2)-2),C3857))</f>
        <v>Onix flex</v>
      </c>
      <c r="M3857">
        <f>WEEKNUM(A3857,2)</f>
        <v>36</v>
      </c>
    </row>
    <row r="3858" spans="1:13" x14ac:dyDescent="0.25">
      <c r="A3858" s="1">
        <v>41529</v>
      </c>
      <c r="B3858" s="40" t="s">
        <v>9</v>
      </c>
      <c r="C3858" s="40" t="s">
        <v>267</v>
      </c>
      <c r="D3858" s="40" t="s">
        <v>151</v>
      </c>
      <c r="E3858" s="40" t="s">
        <v>10</v>
      </c>
      <c r="F3858" s="40">
        <v>0.8</v>
      </c>
      <c r="G3858" s="40">
        <v>1</v>
      </c>
      <c r="H3858" s="40">
        <v>3</v>
      </c>
      <c r="I3858" s="40">
        <v>0.12</v>
      </c>
      <c r="L3858" s="40" t="str">
        <f>IF(LEFT(C3858,1)="[",MID(C3858,2,SEARCH("]",C3858)-2),IF(LEFT(C3858,1)="""",MID(C3858,2,SEARCH("""",C3858,2)-2),C3858))</f>
        <v>Onix flex</v>
      </c>
      <c r="M3858">
        <f>WEEKNUM(A3858,2)</f>
        <v>37</v>
      </c>
    </row>
    <row r="3859" spans="1:13" x14ac:dyDescent="0.25">
      <c r="A3859" s="1">
        <v>41528</v>
      </c>
      <c r="B3859" s="40" t="s">
        <v>9</v>
      </c>
      <c r="C3859" s="40" t="s">
        <v>267</v>
      </c>
      <c r="D3859" s="40" t="s">
        <v>151</v>
      </c>
      <c r="E3859" s="40" t="s">
        <v>10</v>
      </c>
      <c r="F3859" s="40">
        <v>0.8</v>
      </c>
      <c r="G3859" s="40">
        <v>0</v>
      </c>
      <c r="H3859" s="40">
        <v>4</v>
      </c>
      <c r="I3859" s="40">
        <v>0</v>
      </c>
      <c r="L3859" s="40" t="str">
        <f>IF(LEFT(C3859,1)="[",MID(C3859,2,SEARCH("]",C3859)-2),IF(LEFT(C3859,1)="""",MID(C3859,2,SEARCH("""",C3859,2)-2),C3859))</f>
        <v>Onix flex</v>
      </c>
      <c r="M3859">
        <f>WEEKNUM(A3859,2)</f>
        <v>37</v>
      </c>
    </row>
    <row r="3860" spans="1:13" x14ac:dyDescent="0.25">
      <c r="A3860" s="1">
        <v>41533</v>
      </c>
      <c r="B3860" s="40" t="s">
        <v>9</v>
      </c>
      <c r="C3860" s="40" t="s">
        <v>267</v>
      </c>
      <c r="D3860" s="40" t="s">
        <v>151</v>
      </c>
      <c r="E3860" s="40" t="s">
        <v>10</v>
      </c>
      <c r="F3860" s="40">
        <v>0.8</v>
      </c>
      <c r="G3860" s="40">
        <v>1</v>
      </c>
      <c r="H3860" s="40">
        <v>6</v>
      </c>
      <c r="I3860" s="40">
        <v>0.21</v>
      </c>
      <c r="L3860" s="40" t="str">
        <f>IF(LEFT(C3860,1)="[",MID(C3860,2,SEARCH("]",C3860)-2),IF(LEFT(C3860,1)="""",MID(C3860,2,SEARCH("""",C3860,2)-2),C3860))</f>
        <v>Onix flex</v>
      </c>
      <c r="M3860">
        <f>WEEKNUM(A3860,2)</f>
        <v>38</v>
      </c>
    </row>
    <row r="3861" spans="1:13" x14ac:dyDescent="0.25">
      <c r="A3861" s="1">
        <v>41541</v>
      </c>
      <c r="B3861" s="40" t="s">
        <v>9</v>
      </c>
      <c r="C3861" s="40" t="s">
        <v>267</v>
      </c>
      <c r="D3861" s="40" t="s">
        <v>151</v>
      </c>
      <c r="E3861" s="40" t="s">
        <v>10</v>
      </c>
      <c r="F3861" s="40">
        <v>0.8</v>
      </c>
      <c r="G3861" s="40">
        <v>0</v>
      </c>
      <c r="H3861" s="40">
        <v>6</v>
      </c>
      <c r="I3861" s="40">
        <v>0</v>
      </c>
      <c r="L3861" s="40" t="str">
        <f>IF(LEFT(C3861,1)="[",MID(C3861,2,SEARCH("]",C3861)-2),IF(LEFT(C3861,1)="""",MID(C3861,2,SEARCH("""",C3861,2)-2),C3861))</f>
        <v>Onix flex</v>
      </c>
      <c r="M3861">
        <f>WEEKNUM(A3861,2)</f>
        <v>39</v>
      </c>
    </row>
    <row r="3862" spans="1:13" x14ac:dyDescent="0.25">
      <c r="A3862" s="1">
        <v>41546</v>
      </c>
      <c r="B3862" s="40" t="s">
        <v>9</v>
      </c>
      <c r="C3862" s="40" t="s">
        <v>267</v>
      </c>
      <c r="D3862" s="40" t="s">
        <v>151</v>
      </c>
      <c r="E3862" s="40" t="s">
        <v>10</v>
      </c>
      <c r="F3862" s="40">
        <v>0.8</v>
      </c>
      <c r="G3862" s="40">
        <v>0</v>
      </c>
      <c r="H3862" s="40">
        <v>1</v>
      </c>
      <c r="I3862" s="40">
        <v>0</v>
      </c>
      <c r="L3862" s="40" t="str">
        <f>IF(LEFT(C3862,1)="[",MID(C3862,2,SEARCH("]",C3862)-2),IF(LEFT(C3862,1)="""",MID(C3862,2,SEARCH("""",C3862,2)-2),C3862))</f>
        <v>Onix flex</v>
      </c>
      <c r="M3862">
        <f>WEEKNUM(A3862,2)</f>
        <v>39</v>
      </c>
    </row>
    <row r="3863" spans="1:13" x14ac:dyDescent="0.25">
      <c r="A3863" s="1">
        <v>41535</v>
      </c>
      <c r="B3863" s="40" t="s">
        <v>9</v>
      </c>
      <c r="C3863" s="40" t="s">
        <v>267</v>
      </c>
      <c r="D3863" s="40" t="s">
        <v>151</v>
      </c>
      <c r="E3863" s="40" t="s">
        <v>10</v>
      </c>
      <c r="F3863" s="40">
        <v>0.8</v>
      </c>
      <c r="G3863" s="40">
        <v>0</v>
      </c>
      <c r="H3863" s="40">
        <v>6</v>
      </c>
      <c r="I3863" s="40">
        <v>0</v>
      </c>
      <c r="L3863" s="40" t="str">
        <f>IF(LEFT(C3863,1)="[",MID(C3863,2,SEARCH("]",C3863)-2),IF(LEFT(C3863,1)="""",MID(C3863,2,SEARCH("""",C3863,2)-2),C3863))</f>
        <v>Onix flex</v>
      </c>
      <c r="M3863">
        <f>WEEKNUM(A3863,2)</f>
        <v>38</v>
      </c>
    </row>
    <row r="3864" spans="1:13" x14ac:dyDescent="0.25">
      <c r="A3864" s="1">
        <v>41517</v>
      </c>
      <c r="B3864" s="40" t="s">
        <v>9</v>
      </c>
      <c r="C3864" s="40" t="s">
        <v>213</v>
      </c>
      <c r="D3864" s="40" t="s">
        <v>151</v>
      </c>
      <c r="E3864" s="40" t="s">
        <v>10</v>
      </c>
      <c r="F3864" s="40">
        <v>0.8</v>
      </c>
      <c r="G3864" s="40">
        <v>3</v>
      </c>
      <c r="H3864" s="40">
        <v>36</v>
      </c>
      <c r="I3864" s="40">
        <v>1.29</v>
      </c>
      <c r="L3864" s="40" t="str">
        <f>IF(LEFT(C3864,1)="[",MID(C3864,2,SEARCH("]",C3864)-2),IF(LEFT(C3864,1)="""",MID(C3864,2,SEARCH("""",C3864,2)-2),C3864))</f>
        <v>Onix gasolina</v>
      </c>
      <c r="M3864">
        <f>WEEKNUM(A3864,2)</f>
        <v>35</v>
      </c>
    </row>
    <row r="3865" spans="1:13" x14ac:dyDescent="0.25">
      <c r="A3865" s="1">
        <v>41523</v>
      </c>
      <c r="B3865" s="40" t="s">
        <v>9</v>
      </c>
      <c r="C3865" s="40" t="s">
        <v>213</v>
      </c>
      <c r="D3865" s="40" t="s">
        <v>151</v>
      </c>
      <c r="E3865" s="40" t="s">
        <v>10</v>
      </c>
      <c r="F3865" s="40">
        <v>0.8</v>
      </c>
      <c r="G3865" s="40">
        <v>5</v>
      </c>
      <c r="H3865" s="40">
        <v>21</v>
      </c>
      <c r="I3865" s="40">
        <v>1.99</v>
      </c>
      <c r="L3865" s="40" t="str">
        <f>IF(LEFT(C3865,1)="[",MID(C3865,2,SEARCH("]",C3865)-2),IF(LEFT(C3865,1)="""",MID(C3865,2,SEARCH("""",C3865,2)-2),C3865))</f>
        <v>Onix gasolina</v>
      </c>
      <c r="M3865">
        <f>WEEKNUM(A3865,2)</f>
        <v>36</v>
      </c>
    </row>
    <row r="3866" spans="1:13" x14ac:dyDescent="0.25">
      <c r="A3866" s="1">
        <v>41518</v>
      </c>
      <c r="B3866" s="40" t="s">
        <v>9</v>
      </c>
      <c r="C3866" s="40" t="s">
        <v>213</v>
      </c>
      <c r="D3866" s="40" t="s">
        <v>151</v>
      </c>
      <c r="E3866" s="40" t="s">
        <v>10</v>
      </c>
      <c r="F3866" s="40">
        <v>0.8</v>
      </c>
      <c r="G3866" s="40">
        <v>4</v>
      </c>
      <c r="H3866" s="40">
        <v>39</v>
      </c>
      <c r="I3866" s="40">
        <v>2.19</v>
      </c>
      <c r="L3866" s="40" t="str">
        <f>IF(LEFT(C3866,1)="[",MID(C3866,2,SEARCH("]",C3866)-2),IF(LEFT(C3866,1)="""",MID(C3866,2,SEARCH("""",C3866,2)-2),C3866))</f>
        <v>Onix gasolina</v>
      </c>
      <c r="M3866">
        <f>WEEKNUM(A3866,2)</f>
        <v>35</v>
      </c>
    </row>
    <row r="3867" spans="1:13" x14ac:dyDescent="0.25">
      <c r="A3867" s="1">
        <v>41534</v>
      </c>
      <c r="B3867" s="40" t="s">
        <v>9</v>
      </c>
      <c r="C3867" s="40" t="s">
        <v>213</v>
      </c>
      <c r="D3867" s="40" t="s">
        <v>151</v>
      </c>
      <c r="E3867" s="40" t="s">
        <v>10</v>
      </c>
      <c r="F3867" s="40">
        <v>0.8</v>
      </c>
      <c r="G3867" s="40">
        <v>1</v>
      </c>
      <c r="H3867" s="40">
        <v>22</v>
      </c>
      <c r="I3867" s="40">
        <v>0.4</v>
      </c>
      <c r="L3867" s="40" t="str">
        <f>IF(LEFT(C3867,1)="[",MID(C3867,2,SEARCH("]",C3867)-2),IF(LEFT(C3867,1)="""",MID(C3867,2,SEARCH("""",C3867,2)-2),C3867))</f>
        <v>Onix gasolina</v>
      </c>
      <c r="M3867">
        <f>WEEKNUM(A3867,2)</f>
        <v>38</v>
      </c>
    </row>
    <row r="3868" spans="1:13" x14ac:dyDescent="0.25">
      <c r="A3868" s="1">
        <v>41531</v>
      </c>
      <c r="B3868" s="40" t="s">
        <v>9</v>
      </c>
      <c r="C3868" s="40" t="s">
        <v>213</v>
      </c>
      <c r="D3868" s="40" t="s">
        <v>151</v>
      </c>
      <c r="E3868" s="40" t="s">
        <v>10</v>
      </c>
      <c r="F3868" s="40">
        <v>0.8</v>
      </c>
      <c r="G3868" s="40">
        <v>0</v>
      </c>
      <c r="H3868" s="40">
        <v>11</v>
      </c>
      <c r="I3868" s="40">
        <v>0</v>
      </c>
      <c r="L3868" s="40" t="str">
        <f>IF(LEFT(C3868,1)="[",MID(C3868,2,SEARCH("]",C3868)-2),IF(LEFT(C3868,1)="""",MID(C3868,2,SEARCH("""",C3868,2)-2),C3868))</f>
        <v>Onix gasolina</v>
      </c>
      <c r="M3868">
        <f>WEEKNUM(A3868,2)</f>
        <v>37</v>
      </c>
    </row>
    <row r="3869" spans="1:13" x14ac:dyDescent="0.25">
      <c r="A3869" s="1">
        <v>41527</v>
      </c>
      <c r="B3869" s="40" t="s">
        <v>9</v>
      </c>
      <c r="C3869" s="40" t="s">
        <v>213</v>
      </c>
      <c r="D3869" s="40" t="s">
        <v>151</v>
      </c>
      <c r="E3869" s="40" t="s">
        <v>10</v>
      </c>
      <c r="F3869" s="40">
        <v>0.8</v>
      </c>
      <c r="G3869" s="40">
        <v>2</v>
      </c>
      <c r="H3869" s="40">
        <v>34</v>
      </c>
      <c r="I3869" s="40">
        <v>1.56</v>
      </c>
      <c r="L3869" s="40" t="str">
        <f>IF(LEFT(C3869,1)="[",MID(C3869,2,SEARCH("]",C3869)-2),IF(LEFT(C3869,1)="""",MID(C3869,2,SEARCH("""",C3869,2)-2),C3869))</f>
        <v>Onix gasolina</v>
      </c>
      <c r="M3869">
        <f>WEEKNUM(A3869,2)</f>
        <v>37</v>
      </c>
    </row>
    <row r="3870" spans="1:13" x14ac:dyDescent="0.25">
      <c r="A3870" s="1">
        <v>41514</v>
      </c>
      <c r="B3870" s="40" t="s">
        <v>9</v>
      </c>
      <c r="C3870" s="40" t="s">
        <v>213</v>
      </c>
      <c r="D3870" s="40" t="s">
        <v>151</v>
      </c>
      <c r="E3870" s="40" t="s">
        <v>10</v>
      </c>
      <c r="F3870" s="40">
        <v>0.8</v>
      </c>
      <c r="G3870" s="40">
        <v>1</v>
      </c>
      <c r="H3870" s="40">
        <v>21</v>
      </c>
      <c r="I3870" s="40">
        <v>0.46</v>
      </c>
      <c r="L3870" s="40" t="str">
        <f>IF(LEFT(C3870,1)="[",MID(C3870,2,SEARCH("]",C3870)-2),IF(LEFT(C3870,1)="""",MID(C3870,2,SEARCH("""",C3870,2)-2),C3870))</f>
        <v>Onix gasolina</v>
      </c>
      <c r="M3870">
        <f>WEEKNUM(A3870,2)</f>
        <v>35</v>
      </c>
    </row>
    <row r="3871" spans="1:13" x14ac:dyDescent="0.25">
      <c r="A3871" s="1">
        <v>41542</v>
      </c>
      <c r="B3871" s="40" t="s">
        <v>9</v>
      </c>
      <c r="C3871" s="40" t="s">
        <v>213</v>
      </c>
      <c r="D3871" s="40" t="s">
        <v>151</v>
      </c>
      <c r="E3871" s="40" t="s">
        <v>10</v>
      </c>
      <c r="F3871" s="40">
        <v>0.8</v>
      </c>
      <c r="G3871" s="40">
        <v>2</v>
      </c>
      <c r="H3871" s="40">
        <v>15</v>
      </c>
      <c r="I3871" s="40">
        <v>1.25</v>
      </c>
      <c r="L3871" s="40" t="str">
        <f>IF(LEFT(C3871,1)="[",MID(C3871,2,SEARCH("]",C3871)-2),IF(LEFT(C3871,1)="""",MID(C3871,2,SEARCH("""",C3871,2)-2),C3871))</f>
        <v>Onix gasolina</v>
      </c>
      <c r="M3871">
        <f>WEEKNUM(A3871,2)</f>
        <v>39</v>
      </c>
    </row>
    <row r="3872" spans="1:13" x14ac:dyDescent="0.25">
      <c r="A3872" s="1">
        <v>41525</v>
      </c>
      <c r="B3872" s="40" t="s">
        <v>9</v>
      </c>
      <c r="C3872" s="40" t="s">
        <v>213</v>
      </c>
      <c r="D3872" s="40" t="s">
        <v>151</v>
      </c>
      <c r="E3872" s="40" t="s">
        <v>10</v>
      </c>
      <c r="F3872" s="40">
        <v>0.8</v>
      </c>
      <c r="G3872" s="40">
        <v>1</v>
      </c>
      <c r="H3872" s="40">
        <v>45</v>
      </c>
      <c r="I3872" s="40">
        <v>0.56999999999999995</v>
      </c>
      <c r="L3872" s="40" t="str">
        <f>IF(LEFT(C3872,1)="[",MID(C3872,2,SEARCH("]",C3872)-2),IF(LEFT(C3872,1)="""",MID(C3872,2,SEARCH("""",C3872,2)-2),C3872))</f>
        <v>Onix gasolina</v>
      </c>
      <c r="M3872">
        <f>WEEKNUM(A3872,2)</f>
        <v>36</v>
      </c>
    </row>
    <row r="3873" spans="1:13" x14ac:dyDescent="0.25">
      <c r="A3873" s="1">
        <v>41538</v>
      </c>
      <c r="B3873" s="40" t="s">
        <v>9</v>
      </c>
      <c r="C3873" s="40" t="s">
        <v>213</v>
      </c>
      <c r="D3873" s="40" t="s">
        <v>151</v>
      </c>
      <c r="E3873" s="40" t="s">
        <v>10</v>
      </c>
      <c r="F3873" s="40">
        <v>0.8</v>
      </c>
      <c r="G3873" s="40">
        <v>0</v>
      </c>
      <c r="H3873" s="40">
        <v>14</v>
      </c>
      <c r="I3873" s="40">
        <v>0</v>
      </c>
      <c r="L3873" s="40" t="str">
        <f>IF(LEFT(C3873,1)="[",MID(C3873,2,SEARCH("]",C3873)-2),IF(LEFT(C3873,1)="""",MID(C3873,2,SEARCH("""",C3873,2)-2),C3873))</f>
        <v>Onix gasolina</v>
      </c>
      <c r="M3873">
        <f>WEEKNUM(A3873,2)</f>
        <v>38</v>
      </c>
    </row>
    <row r="3874" spans="1:13" x14ac:dyDescent="0.25">
      <c r="A3874" s="1">
        <v>41515</v>
      </c>
      <c r="B3874" s="40" t="s">
        <v>9</v>
      </c>
      <c r="C3874" s="40" t="s">
        <v>213</v>
      </c>
      <c r="D3874" s="40" t="s">
        <v>151</v>
      </c>
      <c r="E3874" s="40" t="s">
        <v>10</v>
      </c>
      <c r="F3874" s="40">
        <v>0.8</v>
      </c>
      <c r="G3874" s="40">
        <v>7</v>
      </c>
      <c r="H3874" s="40">
        <v>44</v>
      </c>
      <c r="I3874" s="40">
        <v>3.32</v>
      </c>
      <c r="L3874" s="40" t="str">
        <f>IF(LEFT(C3874,1)="[",MID(C3874,2,SEARCH("]",C3874)-2),IF(LEFT(C3874,1)="""",MID(C3874,2,SEARCH("""",C3874,2)-2),C3874))</f>
        <v>Onix gasolina</v>
      </c>
      <c r="M3874">
        <f>WEEKNUM(A3874,2)</f>
        <v>35</v>
      </c>
    </row>
    <row r="3875" spans="1:13" x14ac:dyDescent="0.25">
      <c r="A3875" s="1">
        <v>41519</v>
      </c>
      <c r="B3875" s="40" t="s">
        <v>9</v>
      </c>
      <c r="C3875" s="40" t="s">
        <v>213</v>
      </c>
      <c r="D3875" s="40" t="s">
        <v>151</v>
      </c>
      <c r="E3875" s="40" t="s">
        <v>10</v>
      </c>
      <c r="F3875" s="40">
        <v>0.8</v>
      </c>
      <c r="G3875" s="40">
        <v>0</v>
      </c>
      <c r="H3875" s="40">
        <v>30</v>
      </c>
      <c r="I3875" s="40">
        <v>0</v>
      </c>
      <c r="L3875" s="40" t="str">
        <f>IF(LEFT(C3875,1)="[",MID(C3875,2,SEARCH("]",C3875)-2),IF(LEFT(C3875,1)="""",MID(C3875,2,SEARCH("""",C3875,2)-2),C3875))</f>
        <v>Onix gasolina</v>
      </c>
      <c r="M3875">
        <f>WEEKNUM(A3875,2)</f>
        <v>36</v>
      </c>
    </row>
    <row r="3876" spans="1:13" x14ac:dyDescent="0.25">
      <c r="A3876" s="1">
        <v>41516</v>
      </c>
      <c r="B3876" s="40" t="s">
        <v>9</v>
      </c>
      <c r="C3876" s="40" t="s">
        <v>213</v>
      </c>
      <c r="D3876" s="40" t="s">
        <v>151</v>
      </c>
      <c r="E3876" s="40" t="s">
        <v>10</v>
      </c>
      <c r="F3876" s="40">
        <v>0.8</v>
      </c>
      <c r="G3876" s="40">
        <v>1</v>
      </c>
      <c r="H3876" s="40">
        <v>16</v>
      </c>
      <c r="I3876" s="40">
        <v>0.36</v>
      </c>
      <c r="L3876" s="40" t="str">
        <f>IF(LEFT(C3876,1)="[",MID(C3876,2,SEARCH("]",C3876)-2),IF(LEFT(C3876,1)="""",MID(C3876,2,SEARCH("""",C3876,2)-2),C3876))</f>
        <v>Onix gasolina</v>
      </c>
      <c r="M3876">
        <f>WEEKNUM(A3876,2)</f>
        <v>35</v>
      </c>
    </row>
    <row r="3877" spans="1:13" x14ac:dyDescent="0.25">
      <c r="A3877" s="1">
        <v>41520</v>
      </c>
      <c r="B3877" s="40" t="s">
        <v>9</v>
      </c>
      <c r="C3877" s="40" t="s">
        <v>213</v>
      </c>
      <c r="D3877" s="40" t="s">
        <v>151</v>
      </c>
      <c r="E3877" s="40" t="s">
        <v>10</v>
      </c>
      <c r="F3877" s="40">
        <v>0.8</v>
      </c>
      <c r="G3877" s="40">
        <v>1</v>
      </c>
      <c r="H3877" s="40">
        <v>31</v>
      </c>
      <c r="I3877" s="40">
        <v>0.19</v>
      </c>
      <c r="L3877" s="40" t="str">
        <f>IF(LEFT(C3877,1)="[",MID(C3877,2,SEARCH("]",C3877)-2),IF(LEFT(C3877,1)="""",MID(C3877,2,SEARCH("""",C3877,2)-2),C3877))</f>
        <v>Onix gasolina</v>
      </c>
      <c r="M3877">
        <f>WEEKNUM(A3877,2)</f>
        <v>36</v>
      </c>
    </row>
    <row r="3878" spans="1:13" x14ac:dyDescent="0.25">
      <c r="A3878" s="1">
        <v>41543</v>
      </c>
      <c r="B3878" s="40" t="s">
        <v>9</v>
      </c>
      <c r="C3878" s="40" t="s">
        <v>213</v>
      </c>
      <c r="D3878" s="40" t="s">
        <v>151</v>
      </c>
      <c r="E3878" s="40" t="s">
        <v>10</v>
      </c>
      <c r="F3878" s="40">
        <v>0.8</v>
      </c>
      <c r="G3878" s="40">
        <v>2</v>
      </c>
      <c r="H3878" s="40">
        <v>19</v>
      </c>
      <c r="I3878" s="40">
        <v>1.3</v>
      </c>
      <c r="L3878" s="40" t="str">
        <f>IF(LEFT(C3878,1)="[",MID(C3878,2,SEARCH("]",C3878)-2),IF(LEFT(C3878,1)="""",MID(C3878,2,SEARCH("""",C3878,2)-2),C3878))</f>
        <v>Onix gasolina</v>
      </c>
      <c r="M3878">
        <f>WEEKNUM(A3878,2)</f>
        <v>39</v>
      </c>
    </row>
    <row r="3879" spans="1:13" x14ac:dyDescent="0.25">
      <c r="A3879" s="1">
        <v>41544</v>
      </c>
      <c r="B3879" s="40" t="s">
        <v>9</v>
      </c>
      <c r="C3879" s="40" t="s">
        <v>213</v>
      </c>
      <c r="D3879" s="40" t="s">
        <v>151</v>
      </c>
      <c r="E3879" s="40" t="s">
        <v>10</v>
      </c>
      <c r="F3879" s="40">
        <v>0.8</v>
      </c>
      <c r="G3879" s="40">
        <v>1</v>
      </c>
      <c r="H3879" s="40">
        <v>13</v>
      </c>
      <c r="I3879" s="40">
        <v>0.74</v>
      </c>
      <c r="L3879" s="40" t="str">
        <f>IF(LEFT(C3879,1)="[",MID(C3879,2,SEARCH("]",C3879)-2),IF(LEFT(C3879,1)="""",MID(C3879,2,SEARCH("""",C3879,2)-2),C3879))</f>
        <v>Onix gasolina</v>
      </c>
      <c r="M3879">
        <f>WEEKNUM(A3879,2)</f>
        <v>39</v>
      </c>
    </row>
    <row r="3880" spans="1:13" x14ac:dyDescent="0.25">
      <c r="A3880" s="1">
        <v>41545</v>
      </c>
      <c r="B3880" s="40" t="s">
        <v>9</v>
      </c>
      <c r="C3880" s="40" t="s">
        <v>213</v>
      </c>
      <c r="D3880" s="40" t="s">
        <v>151</v>
      </c>
      <c r="E3880" s="40" t="s">
        <v>10</v>
      </c>
      <c r="F3880" s="40">
        <v>0.8</v>
      </c>
      <c r="G3880" s="40">
        <v>3</v>
      </c>
      <c r="H3880" s="40">
        <v>18</v>
      </c>
      <c r="I3880" s="40">
        <v>1.47</v>
      </c>
      <c r="L3880" s="40" t="str">
        <f>IF(LEFT(C3880,1)="[",MID(C3880,2,SEARCH("]",C3880)-2),IF(LEFT(C3880,1)="""",MID(C3880,2,SEARCH("""",C3880,2)-2),C3880))</f>
        <v>Onix gasolina</v>
      </c>
      <c r="M3880">
        <f>WEEKNUM(A3880,2)</f>
        <v>39</v>
      </c>
    </row>
    <row r="3881" spans="1:13" x14ac:dyDescent="0.25">
      <c r="A3881" s="1">
        <v>41536</v>
      </c>
      <c r="B3881" s="40" t="s">
        <v>9</v>
      </c>
      <c r="C3881" s="40" t="s">
        <v>213</v>
      </c>
      <c r="D3881" s="40" t="s">
        <v>151</v>
      </c>
      <c r="E3881" s="40" t="s">
        <v>10</v>
      </c>
      <c r="F3881" s="40">
        <v>0.8</v>
      </c>
      <c r="G3881" s="40">
        <v>0</v>
      </c>
      <c r="H3881" s="40">
        <v>17</v>
      </c>
      <c r="I3881" s="40">
        <v>0</v>
      </c>
      <c r="L3881" s="40" t="str">
        <f>IF(LEFT(C3881,1)="[",MID(C3881,2,SEARCH("]",C3881)-2),IF(LEFT(C3881,1)="""",MID(C3881,2,SEARCH("""",C3881,2)-2),C3881))</f>
        <v>Onix gasolina</v>
      </c>
      <c r="M3881">
        <f>WEEKNUM(A3881,2)</f>
        <v>38</v>
      </c>
    </row>
    <row r="3882" spans="1:13" x14ac:dyDescent="0.25">
      <c r="A3882" s="1">
        <v>41530</v>
      </c>
      <c r="B3882" s="40" t="s">
        <v>9</v>
      </c>
      <c r="C3882" s="40" t="s">
        <v>213</v>
      </c>
      <c r="D3882" s="40" t="s">
        <v>151</v>
      </c>
      <c r="E3882" s="40" t="s">
        <v>10</v>
      </c>
      <c r="F3882" s="40">
        <v>0.8</v>
      </c>
      <c r="G3882" s="40">
        <v>0</v>
      </c>
      <c r="H3882" s="40">
        <v>13</v>
      </c>
      <c r="I3882" s="40">
        <v>0</v>
      </c>
      <c r="L3882" s="40" t="str">
        <f>IF(LEFT(C3882,1)="[",MID(C3882,2,SEARCH("]",C3882)-2),IF(LEFT(C3882,1)="""",MID(C3882,2,SEARCH("""",C3882,2)-2),C3882))</f>
        <v>Onix gasolina</v>
      </c>
      <c r="M3882">
        <f>WEEKNUM(A3882,2)</f>
        <v>37</v>
      </c>
    </row>
    <row r="3883" spans="1:13" x14ac:dyDescent="0.25">
      <c r="A3883" s="1">
        <v>41521</v>
      </c>
      <c r="B3883" s="40" t="s">
        <v>9</v>
      </c>
      <c r="C3883" s="40" t="s">
        <v>213</v>
      </c>
      <c r="D3883" s="40" t="s">
        <v>151</v>
      </c>
      <c r="E3883" s="40" t="s">
        <v>10</v>
      </c>
      <c r="F3883" s="40">
        <v>0.8</v>
      </c>
      <c r="G3883" s="40">
        <v>1</v>
      </c>
      <c r="H3883" s="40">
        <v>25</v>
      </c>
      <c r="I3883" s="40">
        <v>0.46</v>
      </c>
      <c r="L3883" s="40" t="str">
        <f>IF(LEFT(C3883,1)="[",MID(C3883,2,SEARCH("]",C3883)-2),IF(LEFT(C3883,1)="""",MID(C3883,2,SEARCH("""",C3883,2)-2),C3883))</f>
        <v>Onix gasolina</v>
      </c>
      <c r="M3883">
        <f>WEEKNUM(A3883,2)</f>
        <v>36</v>
      </c>
    </row>
    <row r="3884" spans="1:13" x14ac:dyDescent="0.25">
      <c r="A3884" s="1">
        <v>41546</v>
      </c>
      <c r="B3884" s="40" t="s">
        <v>9</v>
      </c>
      <c r="C3884" s="40" t="s">
        <v>213</v>
      </c>
      <c r="D3884" s="40" t="s">
        <v>151</v>
      </c>
      <c r="E3884" s="40" t="s">
        <v>10</v>
      </c>
      <c r="F3884" s="40">
        <v>0.8</v>
      </c>
      <c r="G3884" s="40">
        <v>0</v>
      </c>
      <c r="H3884" s="40">
        <v>13</v>
      </c>
      <c r="I3884" s="40">
        <v>0</v>
      </c>
      <c r="L3884" s="40" t="str">
        <f>IF(LEFT(C3884,1)="[",MID(C3884,2,SEARCH("]",C3884)-2),IF(LEFT(C3884,1)="""",MID(C3884,2,SEARCH("""",C3884,2)-2),C3884))</f>
        <v>Onix gasolina</v>
      </c>
      <c r="M3884">
        <f>WEEKNUM(A3884,2)</f>
        <v>39</v>
      </c>
    </row>
    <row r="3885" spans="1:13" x14ac:dyDescent="0.25">
      <c r="A3885" s="1">
        <v>41533</v>
      </c>
      <c r="B3885" s="40" t="s">
        <v>9</v>
      </c>
      <c r="C3885" s="40" t="s">
        <v>213</v>
      </c>
      <c r="D3885" s="40" t="s">
        <v>151</v>
      </c>
      <c r="E3885" s="40" t="s">
        <v>10</v>
      </c>
      <c r="F3885" s="40">
        <v>0.8</v>
      </c>
      <c r="G3885" s="40">
        <v>0</v>
      </c>
      <c r="H3885" s="40">
        <v>30</v>
      </c>
      <c r="I3885" s="40">
        <v>0</v>
      </c>
      <c r="L3885" s="40" t="str">
        <f>IF(LEFT(C3885,1)="[",MID(C3885,2,SEARCH("]",C3885)-2),IF(LEFT(C3885,1)="""",MID(C3885,2,SEARCH("""",C3885,2)-2),C3885))</f>
        <v>Onix gasolina</v>
      </c>
      <c r="M3885">
        <f>WEEKNUM(A3885,2)</f>
        <v>38</v>
      </c>
    </row>
    <row r="3886" spans="1:13" x14ac:dyDescent="0.25">
      <c r="A3886" s="1">
        <v>41524</v>
      </c>
      <c r="B3886" s="40" t="s">
        <v>9</v>
      </c>
      <c r="C3886" s="40" t="s">
        <v>213</v>
      </c>
      <c r="D3886" s="40" t="s">
        <v>151</v>
      </c>
      <c r="E3886" s="40" t="s">
        <v>10</v>
      </c>
      <c r="F3886" s="40">
        <v>0.8</v>
      </c>
      <c r="G3886" s="40">
        <v>2</v>
      </c>
      <c r="H3886" s="40">
        <v>37</v>
      </c>
      <c r="I3886" s="40">
        <v>1.43</v>
      </c>
      <c r="L3886" s="40" t="str">
        <f>IF(LEFT(C3886,1)="[",MID(C3886,2,SEARCH("]",C3886)-2),IF(LEFT(C3886,1)="""",MID(C3886,2,SEARCH("""",C3886,2)-2),C3886))</f>
        <v>Onix gasolina</v>
      </c>
      <c r="M3886">
        <f>WEEKNUM(A3886,2)</f>
        <v>36</v>
      </c>
    </row>
    <row r="3887" spans="1:13" x14ac:dyDescent="0.25">
      <c r="A3887" s="1">
        <v>41522</v>
      </c>
      <c r="B3887" s="40" t="s">
        <v>9</v>
      </c>
      <c r="C3887" s="40" t="s">
        <v>213</v>
      </c>
      <c r="D3887" s="40" t="s">
        <v>151</v>
      </c>
      <c r="E3887" s="40" t="s">
        <v>10</v>
      </c>
      <c r="F3887" s="40">
        <v>0.8</v>
      </c>
      <c r="G3887" s="40">
        <v>2</v>
      </c>
      <c r="H3887" s="40">
        <v>27</v>
      </c>
      <c r="I3887" s="40">
        <v>1.38</v>
      </c>
      <c r="L3887" s="40" t="str">
        <f>IF(LEFT(C3887,1)="[",MID(C3887,2,SEARCH("]",C3887)-2),IF(LEFT(C3887,1)="""",MID(C3887,2,SEARCH("""",C3887,2)-2),C3887))</f>
        <v>Onix gasolina</v>
      </c>
      <c r="M3887">
        <f>WEEKNUM(A3887,2)</f>
        <v>36</v>
      </c>
    </row>
    <row r="3888" spans="1:13" x14ac:dyDescent="0.25">
      <c r="A3888" s="1">
        <v>41526</v>
      </c>
      <c r="B3888" s="40" t="s">
        <v>9</v>
      </c>
      <c r="C3888" s="40" t="s">
        <v>213</v>
      </c>
      <c r="D3888" s="40" t="s">
        <v>151</v>
      </c>
      <c r="E3888" s="40" t="s">
        <v>10</v>
      </c>
      <c r="F3888" s="40">
        <v>0.8</v>
      </c>
      <c r="G3888" s="40">
        <v>1</v>
      </c>
      <c r="H3888" s="40">
        <v>35</v>
      </c>
      <c r="I3888" s="40">
        <v>0.12</v>
      </c>
      <c r="L3888" s="40" t="str">
        <f>IF(LEFT(C3888,1)="[",MID(C3888,2,SEARCH("]",C3888)-2),IF(LEFT(C3888,1)="""",MID(C3888,2,SEARCH("""",C3888,2)-2),C3888))</f>
        <v>Onix gasolina</v>
      </c>
      <c r="M3888">
        <f>WEEKNUM(A3888,2)</f>
        <v>37</v>
      </c>
    </row>
    <row r="3889" spans="1:13" x14ac:dyDescent="0.25">
      <c r="A3889" s="1">
        <v>41529</v>
      </c>
      <c r="B3889" s="40" t="s">
        <v>9</v>
      </c>
      <c r="C3889" s="40" t="s">
        <v>213</v>
      </c>
      <c r="D3889" s="40" t="s">
        <v>151</v>
      </c>
      <c r="E3889" s="40" t="s">
        <v>10</v>
      </c>
      <c r="F3889" s="40">
        <v>0.8</v>
      </c>
      <c r="G3889" s="40">
        <v>3</v>
      </c>
      <c r="H3889" s="40">
        <v>18</v>
      </c>
      <c r="I3889" s="40">
        <v>1.33</v>
      </c>
      <c r="L3889" s="40" t="str">
        <f>IF(LEFT(C3889,1)="[",MID(C3889,2,SEARCH("]",C3889)-2),IF(LEFT(C3889,1)="""",MID(C3889,2,SEARCH("""",C3889,2)-2),C3889))</f>
        <v>Onix gasolina</v>
      </c>
      <c r="M3889">
        <f>WEEKNUM(A3889,2)</f>
        <v>37</v>
      </c>
    </row>
    <row r="3890" spans="1:13" x14ac:dyDescent="0.25">
      <c r="A3890" s="1">
        <v>41539</v>
      </c>
      <c r="B3890" s="40" t="s">
        <v>9</v>
      </c>
      <c r="C3890" s="40" t="s">
        <v>213</v>
      </c>
      <c r="D3890" s="40" t="s">
        <v>151</v>
      </c>
      <c r="E3890" s="40" t="s">
        <v>10</v>
      </c>
      <c r="F3890" s="40">
        <v>0.8</v>
      </c>
      <c r="G3890" s="40">
        <v>0</v>
      </c>
      <c r="H3890" s="40">
        <v>9</v>
      </c>
      <c r="I3890" s="40">
        <v>0</v>
      </c>
      <c r="L3890" s="40" t="str">
        <f>IF(LEFT(C3890,1)="[",MID(C3890,2,SEARCH("]",C3890)-2),IF(LEFT(C3890,1)="""",MID(C3890,2,SEARCH("""",C3890,2)-2),C3890))</f>
        <v>Onix gasolina</v>
      </c>
      <c r="M3890">
        <f>WEEKNUM(A3890,2)</f>
        <v>38</v>
      </c>
    </row>
    <row r="3891" spans="1:13" x14ac:dyDescent="0.25">
      <c r="A3891" s="1">
        <v>41541</v>
      </c>
      <c r="B3891" s="40" t="s">
        <v>9</v>
      </c>
      <c r="C3891" s="40" t="s">
        <v>213</v>
      </c>
      <c r="D3891" s="40" t="s">
        <v>151</v>
      </c>
      <c r="E3891" s="40" t="s">
        <v>10</v>
      </c>
      <c r="F3891" s="40">
        <v>0.8</v>
      </c>
      <c r="G3891" s="40">
        <v>0</v>
      </c>
      <c r="H3891" s="40">
        <v>11</v>
      </c>
      <c r="I3891" s="40">
        <v>0</v>
      </c>
      <c r="L3891" s="40" t="str">
        <f>IF(LEFT(C3891,1)="[",MID(C3891,2,SEARCH("]",C3891)-2),IF(LEFT(C3891,1)="""",MID(C3891,2,SEARCH("""",C3891,2)-2),C3891))</f>
        <v>Onix gasolina</v>
      </c>
      <c r="M3891">
        <f>WEEKNUM(A3891,2)</f>
        <v>39</v>
      </c>
    </row>
    <row r="3892" spans="1:13" x14ac:dyDescent="0.25">
      <c r="A3892" s="1">
        <v>41535</v>
      </c>
      <c r="B3892" s="40" t="s">
        <v>9</v>
      </c>
      <c r="C3892" s="40" t="s">
        <v>213</v>
      </c>
      <c r="D3892" s="40" t="s">
        <v>151</v>
      </c>
      <c r="E3892" s="40" t="s">
        <v>10</v>
      </c>
      <c r="F3892" s="40">
        <v>0.8</v>
      </c>
      <c r="G3892" s="40">
        <v>0</v>
      </c>
      <c r="H3892" s="40">
        <v>20</v>
      </c>
      <c r="I3892" s="40">
        <v>0</v>
      </c>
      <c r="L3892" s="40" t="str">
        <f>IF(LEFT(C3892,1)="[",MID(C3892,2,SEARCH("]",C3892)-2),IF(LEFT(C3892,1)="""",MID(C3892,2,SEARCH("""",C3892,2)-2),C3892))</f>
        <v>Onix gasolina</v>
      </c>
      <c r="M3892">
        <f>WEEKNUM(A3892,2)</f>
        <v>38</v>
      </c>
    </row>
    <row r="3893" spans="1:13" x14ac:dyDescent="0.25">
      <c r="A3893" s="1">
        <v>41540</v>
      </c>
      <c r="B3893" s="40" t="s">
        <v>9</v>
      </c>
      <c r="C3893" s="40" t="s">
        <v>213</v>
      </c>
      <c r="D3893" s="40" t="s">
        <v>151</v>
      </c>
      <c r="E3893" s="40" t="s">
        <v>10</v>
      </c>
      <c r="F3893" s="40">
        <v>0.8</v>
      </c>
      <c r="G3893" s="40">
        <v>0</v>
      </c>
      <c r="H3893" s="40">
        <v>18</v>
      </c>
      <c r="I3893" s="40">
        <v>0</v>
      </c>
      <c r="L3893" s="40" t="str">
        <f>IF(LEFT(C3893,1)="[",MID(C3893,2,SEARCH("]",C3893)-2),IF(LEFT(C3893,1)="""",MID(C3893,2,SEARCH("""",C3893,2)-2),C3893))</f>
        <v>Onix gasolina</v>
      </c>
      <c r="M3893">
        <f>WEEKNUM(A3893,2)</f>
        <v>39</v>
      </c>
    </row>
    <row r="3894" spans="1:13" x14ac:dyDescent="0.25">
      <c r="A3894" s="1">
        <v>41528</v>
      </c>
      <c r="B3894" s="40" t="s">
        <v>9</v>
      </c>
      <c r="C3894" s="40" t="s">
        <v>213</v>
      </c>
      <c r="D3894" s="40" t="s">
        <v>151</v>
      </c>
      <c r="E3894" s="40" t="s">
        <v>10</v>
      </c>
      <c r="F3894" s="40">
        <v>0.8</v>
      </c>
      <c r="G3894" s="40">
        <v>1</v>
      </c>
      <c r="H3894" s="40">
        <v>24</v>
      </c>
      <c r="I3894" s="40">
        <v>0.79</v>
      </c>
      <c r="L3894" s="40" t="str">
        <f>IF(LEFT(C3894,1)="[",MID(C3894,2,SEARCH("]",C3894)-2),IF(LEFT(C3894,1)="""",MID(C3894,2,SEARCH("""",C3894,2)-2),C3894))</f>
        <v>Onix gasolina</v>
      </c>
      <c r="M3894">
        <f>WEEKNUM(A3894,2)</f>
        <v>37</v>
      </c>
    </row>
    <row r="3895" spans="1:13" x14ac:dyDescent="0.25">
      <c r="A3895" s="1">
        <v>41532</v>
      </c>
      <c r="B3895" s="40" t="s">
        <v>9</v>
      </c>
      <c r="C3895" s="40" t="s">
        <v>213</v>
      </c>
      <c r="D3895" s="40" t="s">
        <v>151</v>
      </c>
      <c r="E3895" s="40" t="s">
        <v>10</v>
      </c>
      <c r="F3895" s="40">
        <v>0.8</v>
      </c>
      <c r="G3895" s="40">
        <v>2</v>
      </c>
      <c r="H3895" s="40">
        <v>29</v>
      </c>
      <c r="I3895" s="40">
        <v>0.95</v>
      </c>
      <c r="L3895" s="40" t="str">
        <f>IF(LEFT(C3895,1)="[",MID(C3895,2,SEARCH("]",C3895)-2),IF(LEFT(C3895,1)="""",MID(C3895,2,SEARCH("""",C3895,2)-2),C3895))</f>
        <v>Onix gasolina</v>
      </c>
      <c r="M3895">
        <f>WEEKNUM(A3895,2)</f>
        <v>37</v>
      </c>
    </row>
    <row r="3896" spans="1:13" x14ac:dyDescent="0.25">
      <c r="A3896" s="1">
        <v>41537</v>
      </c>
      <c r="B3896" s="40" t="s">
        <v>9</v>
      </c>
      <c r="C3896" s="40" t="s">
        <v>213</v>
      </c>
      <c r="D3896" s="40" t="s">
        <v>151</v>
      </c>
      <c r="E3896" s="40" t="s">
        <v>10</v>
      </c>
      <c r="F3896" s="40">
        <v>0.8</v>
      </c>
      <c r="G3896" s="40">
        <v>0</v>
      </c>
      <c r="H3896" s="40">
        <v>20</v>
      </c>
      <c r="I3896" s="40">
        <v>0</v>
      </c>
      <c r="L3896" s="40" t="str">
        <f>IF(LEFT(C3896,1)="[",MID(C3896,2,SEARCH("]",C3896)-2),IF(LEFT(C3896,1)="""",MID(C3896,2,SEARCH("""",C3896,2)-2),C3896))</f>
        <v>Onix gasolina</v>
      </c>
      <c r="M3896">
        <f>WEEKNUM(A3896,2)</f>
        <v>38</v>
      </c>
    </row>
    <row r="3897" spans="1:13" x14ac:dyDescent="0.25">
      <c r="A3897" s="1">
        <v>41537</v>
      </c>
      <c r="B3897" s="40" t="s">
        <v>9</v>
      </c>
      <c r="C3897" s="40" t="s">
        <v>361</v>
      </c>
      <c r="D3897" s="40" t="s">
        <v>149</v>
      </c>
      <c r="E3897" s="40" t="s">
        <v>10</v>
      </c>
      <c r="F3897" s="40">
        <v>0.2</v>
      </c>
      <c r="G3897" s="40">
        <v>1</v>
      </c>
      <c r="H3897" s="40">
        <v>3</v>
      </c>
      <c r="I3897" s="40">
        <v>0.06</v>
      </c>
      <c r="L3897" s="40" t="str">
        <f>IF(LEFT(C3897,1)="[",MID(C3897,2,SEARCH("]",C3897)-2),IF(LEFT(C3897,1)="""",MID(C3897,2,SEARCH("""",C3897,2)-2),C3897))</f>
        <v>Onix general motors</v>
      </c>
      <c r="M3897">
        <f>WEEKNUM(A3897,2)</f>
        <v>38</v>
      </c>
    </row>
    <row r="3898" spans="1:13" x14ac:dyDescent="0.25">
      <c r="A3898" s="1">
        <v>41533</v>
      </c>
      <c r="B3898" s="40" t="s">
        <v>9</v>
      </c>
      <c r="C3898" s="40" t="s">
        <v>361</v>
      </c>
      <c r="D3898" s="40" t="s">
        <v>149</v>
      </c>
      <c r="E3898" s="40" t="s">
        <v>10</v>
      </c>
      <c r="F3898" s="40">
        <v>0.2</v>
      </c>
      <c r="G3898" s="40">
        <v>0</v>
      </c>
      <c r="H3898" s="40">
        <v>1</v>
      </c>
      <c r="I3898" s="40">
        <v>0</v>
      </c>
      <c r="L3898" s="40" t="str">
        <f>IF(LEFT(C3898,1)="[",MID(C3898,2,SEARCH("]",C3898)-2),IF(LEFT(C3898,1)="""",MID(C3898,2,SEARCH("""",C3898,2)-2),C3898))</f>
        <v>Onix general motors</v>
      </c>
      <c r="M3898">
        <f>WEEKNUM(A3898,2)</f>
        <v>38</v>
      </c>
    </row>
    <row r="3899" spans="1:13" x14ac:dyDescent="0.25">
      <c r="A3899" s="1">
        <v>41514</v>
      </c>
      <c r="B3899" s="40" t="s">
        <v>9</v>
      </c>
      <c r="C3899" s="40" t="s">
        <v>361</v>
      </c>
      <c r="D3899" s="40" t="s">
        <v>149</v>
      </c>
      <c r="E3899" s="40" t="s">
        <v>10</v>
      </c>
      <c r="F3899" s="40">
        <v>0.2</v>
      </c>
      <c r="G3899" s="40">
        <v>0</v>
      </c>
      <c r="H3899" s="40">
        <v>1</v>
      </c>
      <c r="I3899" s="40">
        <v>0</v>
      </c>
      <c r="L3899" s="40" t="str">
        <f>IF(LEFT(C3899,1)="[",MID(C3899,2,SEARCH("]",C3899)-2),IF(LEFT(C3899,1)="""",MID(C3899,2,SEARCH("""",C3899,2)-2),C3899))</f>
        <v>Onix general motors</v>
      </c>
      <c r="M3899">
        <f>WEEKNUM(A3899,2)</f>
        <v>35</v>
      </c>
    </row>
    <row r="3900" spans="1:13" x14ac:dyDescent="0.25">
      <c r="A3900" s="1">
        <v>41546</v>
      </c>
      <c r="B3900" s="40" t="s">
        <v>9</v>
      </c>
      <c r="C3900" s="40" t="s">
        <v>361</v>
      </c>
      <c r="D3900" s="40" t="s">
        <v>149</v>
      </c>
      <c r="E3900" s="40" t="s">
        <v>10</v>
      </c>
      <c r="F3900" s="40">
        <v>0.2</v>
      </c>
      <c r="G3900" s="40">
        <v>0</v>
      </c>
      <c r="H3900" s="40">
        <v>1</v>
      </c>
      <c r="I3900" s="40">
        <v>0</v>
      </c>
      <c r="L3900" s="40" t="str">
        <f>IF(LEFT(C3900,1)="[",MID(C3900,2,SEARCH("]",C3900)-2),IF(LEFT(C3900,1)="""",MID(C3900,2,SEARCH("""",C3900,2)-2),C3900))</f>
        <v>Onix general motors</v>
      </c>
      <c r="M3900">
        <f>WEEKNUM(A3900,2)</f>
        <v>39</v>
      </c>
    </row>
    <row r="3901" spans="1:13" x14ac:dyDescent="0.25">
      <c r="A3901" s="1">
        <v>41530</v>
      </c>
      <c r="B3901" s="40" t="s">
        <v>9</v>
      </c>
      <c r="C3901" s="40" t="s">
        <v>361</v>
      </c>
      <c r="D3901" s="40" t="s">
        <v>149</v>
      </c>
      <c r="E3901" s="40" t="s">
        <v>10</v>
      </c>
      <c r="F3901" s="40">
        <v>0.2</v>
      </c>
      <c r="G3901" s="40">
        <v>2</v>
      </c>
      <c r="H3901" s="40">
        <v>3</v>
      </c>
      <c r="I3901" s="40">
        <v>0.21</v>
      </c>
      <c r="L3901" s="40" t="str">
        <f>IF(LEFT(C3901,1)="[",MID(C3901,2,SEARCH("]",C3901)-2),IF(LEFT(C3901,1)="""",MID(C3901,2,SEARCH("""",C3901,2)-2),C3901))</f>
        <v>Onix general motors</v>
      </c>
      <c r="M3901">
        <f>WEEKNUM(A3901,2)</f>
        <v>37</v>
      </c>
    </row>
    <row r="3902" spans="1:13" x14ac:dyDescent="0.25">
      <c r="A3902" s="1">
        <v>41520</v>
      </c>
      <c r="B3902" s="40" t="s">
        <v>9</v>
      </c>
      <c r="C3902" s="40" t="s">
        <v>361</v>
      </c>
      <c r="D3902" s="40" t="s">
        <v>149</v>
      </c>
      <c r="E3902" s="40" t="s">
        <v>10</v>
      </c>
      <c r="F3902" s="40">
        <v>0.2</v>
      </c>
      <c r="G3902" s="40">
        <v>0</v>
      </c>
      <c r="H3902" s="40">
        <v>1</v>
      </c>
      <c r="I3902" s="40">
        <v>0</v>
      </c>
      <c r="L3902" s="40" t="str">
        <f>IF(LEFT(C3902,1)="[",MID(C3902,2,SEARCH("]",C3902)-2),IF(LEFT(C3902,1)="""",MID(C3902,2,SEARCH("""",C3902,2)-2),C3902))</f>
        <v>Onix general motors</v>
      </c>
      <c r="M3902">
        <f>WEEKNUM(A3902,2)</f>
        <v>36</v>
      </c>
    </row>
    <row r="3903" spans="1:13" x14ac:dyDescent="0.25">
      <c r="A3903" s="1">
        <v>41517</v>
      </c>
      <c r="B3903" s="40" t="s">
        <v>9</v>
      </c>
      <c r="C3903" s="40" t="s">
        <v>361</v>
      </c>
      <c r="D3903" s="40" t="s">
        <v>149</v>
      </c>
      <c r="E3903" s="40" t="s">
        <v>10</v>
      </c>
      <c r="F3903" s="40">
        <v>0.2</v>
      </c>
      <c r="G3903" s="40">
        <v>0</v>
      </c>
      <c r="H3903" s="40">
        <v>2</v>
      </c>
      <c r="I3903" s="40">
        <v>0</v>
      </c>
      <c r="L3903" s="40" t="str">
        <f>IF(LEFT(C3903,1)="[",MID(C3903,2,SEARCH("]",C3903)-2),IF(LEFT(C3903,1)="""",MID(C3903,2,SEARCH("""",C3903,2)-2),C3903))</f>
        <v>Onix general motors</v>
      </c>
      <c r="M3903">
        <f>WEEKNUM(A3903,2)</f>
        <v>35</v>
      </c>
    </row>
    <row r="3904" spans="1:13" x14ac:dyDescent="0.25">
      <c r="A3904" s="1">
        <v>41539</v>
      </c>
      <c r="B3904" s="40" t="s">
        <v>9</v>
      </c>
      <c r="C3904" s="40" t="s">
        <v>361</v>
      </c>
      <c r="D3904" s="40" t="s">
        <v>149</v>
      </c>
      <c r="E3904" s="40" t="s">
        <v>10</v>
      </c>
      <c r="F3904" s="40">
        <v>0.2</v>
      </c>
      <c r="G3904" s="40">
        <v>0</v>
      </c>
      <c r="H3904" s="40">
        <v>1</v>
      </c>
      <c r="I3904" s="40">
        <v>0</v>
      </c>
      <c r="L3904" s="40" t="str">
        <f>IF(LEFT(C3904,1)="[",MID(C3904,2,SEARCH("]",C3904)-2),IF(LEFT(C3904,1)="""",MID(C3904,2,SEARCH("""",C3904,2)-2),C3904))</f>
        <v>Onix general motors</v>
      </c>
      <c r="M3904">
        <f>WEEKNUM(A3904,2)</f>
        <v>38</v>
      </c>
    </row>
    <row r="3905" spans="1:13" x14ac:dyDescent="0.25">
      <c r="A3905" s="1">
        <v>41541</v>
      </c>
      <c r="B3905" s="40" t="s">
        <v>9</v>
      </c>
      <c r="C3905" s="40" t="s">
        <v>361</v>
      </c>
      <c r="D3905" s="40" t="s">
        <v>149</v>
      </c>
      <c r="E3905" s="40" t="s">
        <v>10</v>
      </c>
      <c r="F3905" s="40">
        <v>0.2</v>
      </c>
      <c r="G3905" s="40">
        <v>1</v>
      </c>
      <c r="H3905" s="40">
        <v>3</v>
      </c>
      <c r="I3905" s="40">
        <v>0.1</v>
      </c>
      <c r="L3905" s="40" t="str">
        <f>IF(LEFT(C3905,1)="[",MID(C3905,2,SEARCH("]",C3905)-2),IF(LEFT(C3905,1)="""",MID(C3905,2,SEARCH("""",C3905,2)-2),C3905))</f>
        <v>Onix general motors</v>
      </c>
      <c r="M3905">
        <f>WEEKNUM(A3905,2)</f>
        <v>39</v>
      </c>
    </row>
    <row r="3906" spans="1:13" x14ac:dyDescent="0.25">
      <c r="A3906" s="1">
        <v>41535</v>
      </c>
      <c r="B3906" s="40" t="s">
        <v>9</v>
      </c>
      <c r="C3906" s="40" t="s">
        <v>361</v>
      </c>
      <c r="D3906" s="40" t="s">
        <v>149</v>
      </c>
      <c r="E3906" s="40" t="s">
        <v>10</v>
      </c>
      <c r="F3906" s="40">
        <v>0.2</v>
      </c>
      <c r="G3906" s="40">
        <v>0</v>
      </c>
      <c r="H3906" s="40">
        <v>2</v>
      </c>
      <c r="I3906" s="40">
        <v>0</v>
      </c>
      <c r="L3906" s="40" t="str">
        <f>IF(LEFT(C3906,1)="[",MID(C3906,2,SEARCH("]",C3906)-2),IF(LEFT(C3906,1)="""",MID(C3906,2,SEARCH("""",C3906,2)-2),C3906))</f>
        <v>Onix general motors</v>
      </c>
      <c r="M3906">
        <f>WEEKNUM(A3906,2)</f>
        <v>38</v>
      </c>
    </row>
    <row r="3907" spans="1:13" x14ac:dyDescent="0.25">
      <c r="A3907" s="1">
        <v>41521</v>
      </c>
      <c r="B3907" s="40" t="s">
        <v>9</v>
      </c>
      <c r="C3907" s="40" t="s">
        <v>361</v>
      </c>
      <c r="D3907" s="40" t="s">
        <v>149</v>
      </c>
      <c r="E3907" s="40" t="s">
        <v>10</v>
      </c>
      <c r="F3907" s="40">
        <v>0.2</v>
      </c>
      <c r="G3907" s="40">
        <v>1</v>
      </c>
      <c r="H3907" s="40">
        <v>1</v>
      </c>
      <c r="I3907" s="40">
        <v>0.02</v>
      </c>
      <c r="L3907" s="40" t="str">
        <f>IF(LEFT(C3907,1)="[",MID(C3907,2,SEARCH("]",C3907)-2),IF(LEFT(C3907,1)="""",MID(C3907,2,SEARCH("""",C3907,2)-2),C3907))</f>
        <v>Onix general motors</v>
      </c>
      <c r="M3907">
        <f>WEEKNUM(A3907,2)</f>
        <v>36</v>
      </c>
    </row>
    <row r="3908" spans="1:13" x14ac:dyDescent="0.25">
      <c r="A3908" s="1">
        <v>41542</v>
      </c>
      <c r="B3908" s="40" t="s">
        <v>9</v>
      </c>
      <c r="C3908" s="40" t="s">
        <v>361</v>
      </c>
      <c r="D3908" s="40" t="s">
        <v>149</v>
      </c>
      <c r="E3908" s="40" t="s">
        <v>10</v>
      </c>
      <c r="F3908" s="40">
        <v>0.2</v>
      </c>
      <c r="G3908" s="40">
        <v>0</v>
      </c>
      <c r="H3908" s="40">
        <v>1</v>
      </c>
      <c r="I3908" s="40">
        <v>0</v>
      </c>
      <c r="L3908" s="40" t="str">
        <f>IF(LEFT(C3908,1)="[",MID(C3908,2,SEARCH("]",C3908)-2),IF(LEFT(C3908,1)="""",MID(C3908,2,SEARCH("""",C3908,2)-2),C3908))</f>
        <v>Onix general motors</v>
      </c>
      <c r="M3908">
        <f>WEEKNUM(A3908,2)</f>
        <v>39</v>
      </c>
    </row>
    <row r="3909" spans="1:13" x14ac:dyDescent="0.25">
      <c r="A3909" s="1">
        <v>41544</v>
      </c>
      <c r="B3909" s="40" t="s">
        <v>9</v>
      </c>
      <c r="C3909" s="40" t="s">
        <v>361</v>
      </c>
      <c r="D3909" s="40" t="s">
        <v>149</v>
      </c>
      <c r="E3909" s="40" t="s">
        <v>10</v>
      </c>
      <c r="F3909" s="40">
        <v>0.2</v>
      </c>
      <c r="G3909" s="40">
        <v>0</v>
      </c>
      <c r="H3909" s="40">
        <v>1</v>
      </c>
      <c r="I3909" s="40">
        <v>0</v>
      </c>
      <c r="L3909" s="40" t="str">
        <f>IF(LEFT(C3909,1)="[",MID(C3909,2,SEARCH("]",C3909)-2),IF(LEFT(C3909,1)="""",MID(C3909,2,SEARCH("""",C3909,2)-2),C3909))</f>
        <v>Onix general motors</v>
      </c>
      <c r="M3909">
        <f>WEEKNUM(A3909,2)</f>
        <v>39</v>
      </c>
    </row>
    <row r="3910" spans="1:13" x14ac:dyDescent="0.25">
      <c r="A3910" s="1">
        <v>41529</v>
      </c>
      <c r="B3910" s="40" t="s">
        <v>9</v>
      </c>
      <c r="C3910" s="40" t="s">
        <v>361</v>
      </c>
      <c r="D3910" s="40" t="s">
        <v>149</v>
      </c>
      <c r="E3910" s="40" t="s">
        <v>10</v>
      </c>
      <c r="F3910" s="40">
        <v>0.2</v>
      </c>
      <c r="G3910" s="40">
        <v>1</v>
      </c>
      <c r="H3910" s="40">
        <v>1</v>
      </c>
      <c r="I3910" s="40">
        <v>0.04</v>
      </c>
      <c r="L3910" s="40" t="str">
        <f>IF(LEFT(C3910,1)="[",MID(C3910,2,SEARCH("]",C3910)-2),IF(LEFT(C3910,1)="""",MID(C3910,2,SEARCH("""",C3910,2)-2),C3910))</f>
        <v>Onix general motors</v>
      </c>
      <c r="M3910">
        <f>WEEKNUM(A3910,2)</f>
        <v>37</v>
      </c>
    </row>
    <row r="3911" spans="1:13" x14ac:dyDescent="0.25">
      <c r="A3911" s="1">
        <v>41525</v>
      </c>
      <c r="B3911" s="40" t="s">
        <v>9</v>
      </c>
      <c r="C3911" s="40" t="s">
        <v>361</v>
      </c>
      <c r="D3911" s="40" t="s">
        <v>149</v>
      </c>
      <c r="E3911" s="40" t="s">
        <v>10</v>
      </c>
      <c r="F3911" s="40">
        <v>0.2</v>
      </c>
      <c r="G3911" s="40">
        <v>0</v>
      </c>
      <c r="H3911" s="40">
        <v>1</v>
      </c>
      <c r="I3911" s="40">
        <v>0</v>
      </c>
      <c r="L3911" s="40" t="str">
        <f>IF(LEFT(C3911,1)="[",MID(C3911,2,SEARCH("]",C3911)-2),IF(LEFT(C3911,1)="""",MID(C3911,2,SEARCH("""",C3911,2)-2),C3911))</f>
        <v>Onix general motors</v>
      </c>
      <c r="M3911">
        <f>WEEKNUM(A3911,2)</f>
        <v>36</v>
      </c>
    </row>
    <row r="3912" spans="1:13" x14ac:dyDescent="0.25">
      <c r="A3912" s="1">
        <v>41540</v>
      </c>
      <c r="B3912" s="40" t="s">
        <v>9</v>
      </c>
      <c r="C3912" s="40" t="s">
        <v>361</v>
      </c>
      <c r="D3912" s="40" t="s">
        <v>149</v>
      </c>
      <c r="E3912" s="40" t="s">
        <v>10</v>
      </c>
      <c r="F3912" s="40">
        <v>0.2</v>
      </c>
      <c r="G3912" s="40">
        <v>0</v>
      </c>
      <c r="H3912" s="40">
        <v>1</v>
      </c>
      <c r="I3912" s="40">
        <v>0</v>
      </c>
      <c r="L3912" s="40" t="str">
        <f>IF(LEFT(C3912,1)="[",MID(C3912,2,SEARCH("]",C3912)-2),IF(LEFT(C3912,1)="""",MID(C3912,2,SEARCH("""",C3912,2)-2),C3912))</f>
        <v>Onix general motors</v>
      </c>
      <c r="M3912">
        <f>WEEKNUM(A3912,2)</f>
        <v>39</v>
      </c>
    </row>
    <row r="3913" spans="1:13" x14ac:dyDescent="0.25">
      <c r="A3913" s="1">
        <v>41528</v>
      </c>
      <c r="B3913" s="40" t="s">
        <v>9</v>
      </c>
      <c r="C3913" s="40" t="s">
        <v>361</v>
      </c>
      <c r="D3913" s="40" t="s">
        <v>149</v>
      </c>
      <c r="E3913" s="40" t="s">
        <v>10</v>
      </c>
      <c r="F3913" s="40">
        <v>0.2</v>
      </c>
      <c r="G3913" s="40">
        <v>0</v>
      </c>
      <c r="H3913" s="40">
        <v>1</v>
      </c>
      <c r="I3913" s="40">
        <v>0</v>
      </c>
      <c r="L3913" s="40" t="str">
        <f>IF(LEFT(C3913,1)="[",MID(C3913,2,SEARCH("]",C3913)-2),IF(LEFT(C3913,1)="""",MID(C3913,2,SEARCH("""",C3913,2)-2),C3913))</f>
        <v>Onix general motors</v>
      </c>
      <c r="M3913">
        <f>WEEKNUM(A3913,2)</f>
        <v>37</v>
      </c>
    </row>
    <row r="3914" spans="1:13" x14ac:dyDescent="0.25">
      <c r="A3914" s="1">
        <v>41534</v>
      </c>
      <c r="B3914" s="40" t="s">
        <v>9</v>
      </c>
      <c r="C3914" s="40" t="s">
        <v>361</v>
      </c>
      <c r="D3914" s="40" t="s">
        <v>149</v>
      </c>
      <c r="E3914" s="40" t="s">
        <v>10</v>
      </c>
      <c r="F3914" s="40">
        <v>0.2</v>
      </c>
      <c r="G3914" s="40">
        <v>0</v>
      </c>
      <c r="H3914" s="40">
        <v>1</v>
      </c>
      <c r="I3914" s="40">
        <v>0</v>
      </c>
      <c r="L3914" s="40" t="str">
        <f>IF(LEFT(C3914,1)="[",MID(C3914,2,SEARCH("]",C3914)-2),IF(LEFT(C3914,1)="""",MID(C3914,2,SEARCH("""",C3914,2)-2),C3914))</f>
        <v>Onix general motors</v>
      </c>
      <c r="M3914">
        <f>WEEKNUM(A3914,2)</f>
        <v>38</v>
      </c>
    </row>
    <row r="3915" spans="1:13" x14ac:dyDescent="0.25">
      <c r="A3915" s="1">
        <v>41543</v>
      </c>
      <c r="B3915" s="40" t="s">
        <v>9</v>
      </c>
      <c r="C3915" s="40" t="s">
        <v>361</v>
      </c>
      <c r="D3915" s="40" t="s">
        <v>149</v>
      </c>
      <c r="E3915" s="40" t="s">
        <v>10</v>
      </c>
      <c r="F3915" s="40">
        <v>0.2</v>
      </c>
      <c r="G3915" s="40">
        <v>0</v>
      </c>
      <c r="H3915" s="40">
        <v>1</v>
      </c>
      <c r="I3915" s="40">
        <v>0</v>
      </c>
      <c r="L3915" s="40" t="str">
        <f>IF(LEFT(C3915,1)="[",MID(C3915,2,SEARCH("]",C3915)-2),IF(LEFT(C3915,1)="""",MID(C3915,2,SEARCH("""",C3915,2)-2),C3915))</f>
        <v>Onix general motors</v>
      </c>
      <c r="M3915">
        <f>WEEKNUM(A3915,2)</f>
        <v>39</v>
      </c>
    </row>
    <row r="3916" spans="1:13" x14ac:dyDescent="0.25">
      <c r="A3916" s="1">
        <v>41519</v>
      </c>
      <c r="B3916" s="40" t="s">
        <v>9</v>
      </c>
      <c r="C3916" s="40" t="s">
        <v>361</v>
      </c>
      <c r="D3916" s="40" t="s">
        <v>149</v>
      </c>
      <c r="E3916" s="40" t="s">
        <v>10</v>
      </c>
      <c r="F3916" s="40">
        <v>0.2</v>
      </c>
      <c r="G3916" s="40">
        <v>3</v>
      </c>
      <c r="H3916" s="40">
        <v>3</v>
      </c>
      <c r="I3916" s="40">
        <v>0.13</v>
      </c>
      <c r="L3916" s="40" t="str">
        <f>IF(LEFT(C3916,1)="[",MID(C3916,2,SEARCH("]",C3916)-2),IF(LEFT(C3916,1)="""",MID(C3916,2,SEARCH("""",C3916,2)-2),C3916))</f>
        <v>Onix general motors</v>
      </c>
      <c r="M3916">
        <f>WEEKNUM(A3916,2)</f>
        <v>36</v>
      </c>
    </row>
    <row r="3917" spans="1:13" x14ac:dyDescent="0.25">
      <c r="A3917" s="1">
        <v>41529</v>
      </c>
      <c r="B3917" s="40" t="s">
        <v>9</v>
      </c>
      <c r="C3917" s="40" t="s">
        <v>169</v>
      </c>
      <c r="D3917" s="40" t="s">
        <v>149</v>
      </c>
      <c r="E3917" s="40" t="s">
        <v>10</v>
      </c>
      <c r="F3917" s="40">
        <v>0.49</v>
      </c>
      <c r="G3917" s="40">
        <v>8</v>
      </c>
      <c r="H3917" s="40">
        <v>92</v>
      </c>
      <c r="I3917" s="40">
        <v>1.93</v>
      </c>
      <c r="L3917" s="40" t="str">
        <f>IF(LEFT(C3917,1)="[",MID(C3917,2,SEARCH("]",C3917)-2),IF(LEFT(C3917,1)="""",MID(C3917,2,SEARCH("""",C3917,2)-2),C3917))</f>
        <v>Onix GM</v>
      </c>
      <c r="M3917">
        <f>WEEKNUM(A3917,2)</f>
        <v>37</v>
      </c>
    </row>
    <row r="3918" spans="1:13" x14ac:dyDescent="0.25">
      <c r="A3918" s="1">
        <v>41516</v>
      </c>
      <c r="B3918" s="40" t="s">
        <v>9</v>
      </c>
      <c r="C3918" s="40" t="s">
        <v>169</v>
      </c>
      <c r="D3918" s="40" t="s">
        <v>149</v>
      </c>
      <c r="E3918" s="40" t="s">
        <v>10</v>
      </c>
      <c r="F3918" s="40">
        <v>0.49</v>
      </c>
      <c r="G3918" s="40">
        <v>9</v>
      </c>
      <c r="H3918" s="40">
        <v>79</v>
      </c>
      <c r="I3918" s="40">
        <v>2.11</v>
      </c>
      <c r="L3918" s="40" t="str">
        <f>IF(LEFT(C3918,1)="[",MID(C3918,2,SEARCH("]",C3918)-2),IF(LEFT(C3918,1)="""",MID(C3918,2,SEARCH("""",C3918,2)-2),C3918))</f>
        <v>Onix GM</v>
      </c>
      <c r="M3918">
        <f>WEEKNUM(A3918,2)</f>
        <v>35</v>
      </c>
    </row>
    <row r="3919" spans="1:13" x14ac:dyDescent="0.25">
      <c r="A3919" s="1">
        <v>41517</v>
      </c>
      <c r="B3919" s="40" t="s">
        <v>9</v>
      </c>
      <c r="C3919" s="40" t="s">
        <v>169</v>
      </c>
      <c r="D3919" s="40" t="s">
        <v>149</v>
      </c>
      <c r="E3919" s="40" t="s">
        <v>10</v>
      </c>
      <c r="F3919" s="40">
        <v>0.49</v>
      </c>
      <c r="G3919" s="40">
        <v>8</v>
      </c>
      <c r="H3919" s="40">
        <v>67</v>
      </c>
      <c r="I3919" s="40">
        <v>2.39</v>
      </c>
      <c r="L3919" s="40" t="str">
        <f>IF(LEFT(C3919,1)="[",MID(C3919,2,SEARCH("]",C3919)-2),IF(LEFT(C3919,1)="""",MID(C3919,2,SEARCH("""",C3919,2)-2),C3919))</f>
        <v>Onix GM</v>
      </c>
      <c r="M3919">
        <f>WEEKNUM(A3919,2)</f>
        <v>35</v>
      </c>
    </row>
    <row r="3920" spans="1:13" x14ac:dyDescent="0.25">
      <c r="A3920" s="1">
        <v>41537</v>
      </c>
      <c r="B3920" s="40" t="s">
        <v>9</v>
      </c>
      <c r="C3920" s="40" t="s">
        <v>169</v>
      </c>
      <c r="D3920" s="40" t="s">
        <v>149</v>
      </c>
      <c r="E3920" s="40" t="s">
        <v>10</v>
      </c>
      <c r="F3920" s="40">
        <v>0.49</v>
      </c>
      <c r="G3920" s="40">
        <v>6</v>
      </c>
      <c r="H3920" s="40">
        <v>69</v>
      </c>
      <c r="I3920" s="40">
        <v>1.67</v>
      </c>
      <c r="L3920" s="40" t="str">
        <f>IF(LEFT(C3920,1)="[",MID(C3920,2,SEARCH("]",C3920)-2),IF(LEFT(C3920,1)="""",MID(C3920,2,SEARCH("""",C3920,2)-2),C3920))</f>
        <v>Onix GM</v>
      </c>
      <c r="M3920">
        <f>WEEKNUM(A3920,2)</f>
        <v>38</v>
      </c>
    </row>
    <row r="3921" spans="1:13" x14ac:dyDescent="0.25">
      <c r="A3921" s="1">
        <v>41540</v>
      </c>
      <c r="B3921" s="40" t="s">
        <v>9</v>
      </c>
      <c r="C3921" s="40" t="s">
        <v>169</v>
      </c>
      <c r="D3921" s="40" t="s">
        <v>149</v>
      </c>
      <c r="E3921" s="40" t="s">
        <v>10</v>
      </c>
      <c r="F3921" s="40">
        <v>0.49</v>
      </c>
      <c r="G3921" s="40">
        <v>12</v>
      </c>
      <c r="H3921" s="40">
        <v>66</v>
      </c>
      <c r="I3921" s="40">
        <v>3.09</v>
      </c>
      <c r="L3921" s="40" t="str">
        <f>IF(LEFT(C3921,1)="[",MID(C3921,2,SEARCH("]",C3921)-2),IF(LEFT(C3921,1)="""",MID(C3921,2,SEARCH("""",C3921,2)-2),C3921))</f>
        <v>Onix GM</v>
      </c>
      <c r="M3921">
        <f>WEEKNUM(A3921,2)</f>
        <v>39</v>
      </c>
    </row>
    <row r="3922" spans="1:13" x14ac:dyDescent="0.25">
      <c r="A3922" s="1">
        <v>41538</v>
      </c>
      <c r="B3922" s="40" t="s">
        <v>9</v>
      </c>
      <c r="C3922" s="40" t="s">
        <v>169</v>
      </c>
      <c r="D3922" s="40" t="s">
        <v>149</v>
      </c>
      <c r="E3922" s="40" t="s">
        <v>10</v>
      </c>
      <c r="F3922" s="40">
        <v>0.49</v>
      </c>
      <c r="G3922" s="40">
        <v>10</v>
      </c>
      <c r="H3922" s="40">
        <v>45</v>
      </c>
      <c r="I3922" s="40">
        <v>3.23</v>
      </c>
      <c r="L3922" s="40" t="str">
        <f>IF(LEFT(C3922,1)="[",MID(C3922,2,SEARCH("]",C3922)-2),IF(LEFT(C3922,1)="""",MID(C3922,2,SEARCH("""",C3922,2)-2),C3922))</f>
        <v>Onix GM</v>
      </c>
      <c r="M3922">
        <f>WEEKNUM(A3922,2)</f>
        <v>38</v>
      </c>
    </row>
    <row r="3923" spans="1:13" x14ac:dyDescent="0.25">
      <c r="A3923" s="1">
        <v>41539</v>
      </c>
      <c r="B3923" s="40" t="s">
        <v>9</v>
      </c>
      <c r="C3923" s="40" t="s">
        <v>169</v>
      </c>
      <c r="D3923" s="40" t="s">
        <v>149</v>
      </c>
      <c r="E3923" s="40" t="s">
        <v>10</v>
      </c>
      <c r="F3923" s="40">
        <v>0.49</v>
      </c>
      <c r="G3923" s="40">
        <v>9</v>
      </c>
      <c r="H3923" s="40">
        <v>51</v>
      </c>
      <c r="I3923" s="40">
        <v>2.5299999999999998</v>
      </c>
      <c r="L3923" s="40" t="str">
        <f>IF(LEFT(C3923,1)="[",MID(C3923,2,SEARCH("]",C3923)-2),IF(LEFT(C3923,1)="""",MID(C3923,2,SEARCH("""",C3923,2)-2),C3923))</f>
        <v>Onix GM</v>
      </c>
      <c r="M3923">
        <f>WEEKNUM(A3923,2)</f>
        <v>38</v>
      </c>
    </row>
    <row r="3924" spans="1:13" x14ac:dyDescent="0.25">
      <c r="A3924" s="1">
        <v>41525</v>
      </c>
      <c r="B3924" s="40" t="s">
        <v>9</v>
      </c>
      <c r="C3924" s="40" t="s">
        <v>169</v>
      </c>
      <c r="D3924" s="40" t="s">
        <v>149</v>
      </c>
      <c r="E3924" s="40" t="s">
        <v>10</v>
      </c>
      <c r="F3924" s="40">
        <v>0.49</v>
      </c>
      <c r="G3924" s="40">
        <v>10</v>
      </c>
      <c r="H3924" s="40">
        <v>80</v>
      </c>
      <c r="I3924" s="40">
        <v>1.5</v>
      </c>
      <c r="L3924" s="40" t="str">
        <f>IF(LEFT(C3924,1)="[",MID(C3924,2,SEARCH("]",C3924)-2),IF(LEFT(C3924,1)="""",MID(C3924,2,SEARCH("""",C3924,2)-2),C3924))</f>
        <v>Onix GM</v>
      </c>
      <c r="M3924">
        <f>WEEKNUM(A3924,2)</f>
        <v>36</v>
      </c>
    </row>
    <row r="3925" spans="1:13" x14ac:dyDescent="0.25">
      <c r="A3925" s="1">
        <v>41533</v>
      </c>
      <c r="B3925" s="40" t="s">
        <v>9</v>
      </c>
      <c r="C3925" s="40" t="s">
        <v>169</v>
      </c>
      <c r="D3925" s="40" t="s">
        <v>149</v>
      </c>
      <c r="E3925" s="40" t="s">
        <v>10</v>
      </c>
      <c r="F3925" s="40">
        <v>0.49</v>
      </c>
      <c r="G3925" s="40">
        <v>14</v>
      </c>
      <c r="H3925" s="40">
        <v>155</v>
      </c>
      <c r="I3925" s="40">
        <v>2.82</v>
      </c>
      <c r="L3925" s="40" t="str">
        <f>IF(LEFT(C3925,1)="[",MID(C3925,2,SEARCH("]",C3925)-2),IF(LEFT(C3925,1)="""",MID(C3925,2,SEARCH("""",C3925,2)-2),C3925))</f>
        <v>Onix GM</v>
      </c>
      <c r="M3925">
        <f>WEEKNUM(A3925,2)</f>
        <v>38</v>
      </c>
    </row>
    <row r="3926" spans="1:13" x14ac:dyDescent="0.25">
      <c r="A3926" s="1">
        <v>41543</v>
      </c>
      <c r="B3926" s="40" t="s">
        <v>9</v>
      </c>
      <c r="C3926" s="40" t="s">
        <v>169</v>
      </c>
      <c r="D3926" s="40" t="s">
        <v>149</v>
      </c>
      <c r="E3926" s="40" t="s">
        <v>10</v>
      </c>
      <c r="F3926" s="40">
        <v>0.49</v>
      </c>
      <c r="G3926" s="40">
        <v>13</v>
      </c>
      <c r="H3926" s="40">
        <v>62</v>
      </c>
      <c r="I3926" s="40">
        <v>3.68</v>
      </c>
      <c r="L3926" s="40" t="str">
        <f>IF(LEFT(C3926,1)="[",MID(C3926,2,SEARCH("]",C3926)-2),IF(LEFT(C3926,1)="""",MID(C3926,2,SEARCH("""",C3926,2)-2),C3926))</f>
        <v>Onix GM</v>
      </c>
      <c r="M3926">
        <f>WEEKNUM(A3926,2)</f>
        <v>39</v>
      </c>
    </row>
    <row r="3927" spans="1:13" x14ac:dyDescent="0.25">
      <c r="A3927" s="1">
        <v>41523</v>
      </c>
      <c r="B3927" s="40" t="s">
        <v>9</v>
      </c>
      <c r="C3927" s="40" t="s">
        <v>169</v>
      </c>
      <c r="D3927" s="40" t="s">
        <v>149</v>
      </c>
      <c r="E3927" s="40" t="s">
        <v>10</v>
      </c>
      <c r="F3927" s="40">
        <v>0.49</v>
      </c>
      <c r="G3927" s="40">
        <v>7</v>
      </c>
      <c r="H3927" s="40">
        <v>90</v>
      </c>
      <c r="I3927" s="40">
        <v>1.34</v>
      </c>
      <c r="L3927" s="40" t="str">
        <f>IF(LEFT(C3927,1)="[",MID(C3927,2,SEARCH("]",C3927)-2),IF(LEFT(C3927,1)="""",MID(C3927,2,SEARCH("""",C3927,2)-2),C3927))</f>
        <v>Onix GM</v>
      </c>
      <c r="M3927">
        <f>WEEKNUM(A3927,2)</f>
        <v>36</v>
      </c>
    </row>
    <row r="3928" spans="1:13" x14ac:dyDescent="0.25">
      <c r="A3928" s="1">
        <v>41518</v>
      </c>
      <c r="B3928" s="40" t="s">
        <v>9</v>
      </c>
      <c r="C3928" s="40" t="s">
        <v>169</v>
      </c>
      <c r="D3928" s="40" t="s">
        <v>149</v>
      </c>
      <c r="E3928" s="40" t="s">
        <v>10</v>
      </c>
      <c r="F3928" s="40">
        <v>0.49</v>
      </c>
      <c r="G3928" s="40">
        <v>7</v>
      </c>
      <c r="H3928" s="40">
        <v>58</v>
      </c>
      <c r="I3928" s="40">
        <v>1.17</v>
      </c>
      <c r="L3928" s="40" t="str">
        <f>IF(LEFT(C3928,1)="[",MID(C3928,2,SEARCH("]",C3928)-2),IF(LEFT(C3928,1)="""",MID(C3928,2,SEARCH("""",C3928,2)-2),C3928))</f>
        <v>Onix GM</v>
      </c>
      <c r="M3928">
        <f>WEEKNUM(A3928,2)</f>
        <v>35</v>
      </c>
    </row>
    <row r="3929" spans="1:13" x14ac:dyDescent="0.25">
      <c r="A3929" s="1">
        <v>41524</v>
      </c>
      <c r="B3929" s="40" t="s">
        <v>9</v>
      </c>
      <c r="C3929" s="40" t="s">
        <v>169</v>
      </c>
      <c r="D3929" s="40" t="s">
        <v>149</v>
      </c>
      <c r="E3929" s="40" t="s">
        <v>10</v>
      </c>
      <c r="F3929" s="40">
        <v>0.49</v>
      </c>
      <c r="G3929" s="40">
        <v>7</v>
      </c>
      <c r="H3929" s="40">
        <v>106</v>
      </c>
      <c r="I3929" s="40">
        <v>1.1499999999999999</v>
      </c>
      <c r="L3929" s="40" t="str">
        <f>IF(LEFT(C3929,1)="[",MID(C3929,2,SEARCH("]",C3929)-2),IF(LEFT(C3929,1)="""",MID(C3929,2,SEARCH("""",C3929,2)-2),C3929))</f>
        <v>Onix GM</v>
      </c>
      <c r="M3929">
        <f>WEEKNUM(A3929,2)</f>
        <v>36</v>
      </c>
    </row>
    <row r="3930" spans="1:13" x14ac:dyDescent="0.25">
      <c r="A3930" s="1">
        <v>41521</v>
      </c>
      <c r="B3930" s="40" t="s">
        <v>9</v>
      </c>
      <c r="C3930" s="40" t="s">
        <v>169</v>
      </c>
      <c r="D3930" s="40" t="s">
        <v>149</v>
      </c>
      <c r="E3930" s="40" t="s">
        <v>10</v>
      </c>
      <c r="F3930" s="40">
        <v>0.49</v>
      </c>
      <c r="G3930" s="40">
        <v>5</v>
      </c>
      <c r="H3930" s="40">
        <v>72</v>
      </c>
      <c r="I3930" s="40">
        <v>0.81</v>
      </c>
      <c r="L3930" s="40" t="str">
        <f>IF(LEFT(C3930,1)="[",MID(C3930,2,SEARCH("]",C3930)-2),IF(LEFT(C3930,1)="""",MID(C3930,2,SEARCH("""",C3930,2)-2),C3930))</f>
        <v>Onix GM</v>
      </c>
      <c r="M3930">
        <f>WEEKNUM(A3930,2)</f>
        <v>36</v>
      </c>
    </row>
    <row r="3931" spans="1:13" x14ac:dyDescent="0.25">
      <c r="A3931" s="1">
        <v>41530</v>
      </c>
      <c r="B3931" s="40" t="s">
        <v>9</v>
      </c>
      <c r="C3931" s="40" t="s">
        <v>169</v>
      </c>
      <c r="D3931" s="40" t="s">
        <v>149</v>
      </c>
      <c r="E3931" s="40" t="s">
        <v>10</v>
      </c>
      <c r="F3931" s="40">
        <v>0.49</v>
      </c>
      <c r="G3931" s="40">
        <v>18</v>
      </c>
      <c r="H3931" s="40">
        <v>134</v>
      </c>
      <c r="I3931" s="40">
        <v>2.82</v>
      </c>
      <c r="L3931" s="40" t="str">
        <f>IF(LEFT(C3931,1)="[",MID(C3931,2,SEARCH("]",C3931)-2),IF(LEFT(C3931,1)="""",MID(C3931,2,SEARCH("""",C3931,2)-2),C3931))</f>
        <v>Onix GM</v>
      </c>
      <c r="M3931">
        <f>WEEKNUM(A3931,2)</f>
        <v>37</v>
      </c>
    </row>
    <row r="3932" spans="1:13" x14ac:dyDescent="0.25">
      <c r="A3932" s="1">
        <v>41514</v>
      </c>
      <c r="B3932" s="40" t="s">
        <v>9</v>
      </c>
      <c r="C3932" s="40" t="s">
        <v>169</v>
      </c>
      <c r="D3932" s="40" t="s">
        <v>149</v>
      </c>
      <c r="E3932" s="40" t="s">
        <v>10</v>
      </c>
      <c r="F3932" s="40">
        <v>0.49</v>
      </c>
      <c r="G3932" s="40">
        <v>3</v>
      </c>
      <c r="H3932" s="40">
        <v>52</v>
      </c>
      <c r="I3932" s="40">
        <v>0.38</v>
      </c>
      <c r="L3932" s="40" t="str">
        <f>IF(LEFT(C3932,1)="[",MID(C3932,2,SEARCH("]",C3932)-2),IF(LEFT(C3932,1)="""",MID(C3932,2,SEARCH("""",C3932,2)-2),C3932))</f>
        <v>Onix GM</v>
      </c>
      <c r="M3932">
        <f>WEEKNUM(A3932,2)</f>
        <v>35</v>
      </c>
    </row>
    <row r="3933" spans="1:13" x14ac:dyDescent="0.25">
      <c r="A3933" s="1">
        <v>41544</v>
      </c>
      <c r="B3933" s="40" t="s">
        <v>9</v>
      </c>
      <c r="C3933" s="40" t="s">
        <v>169</v>
      </c>
      <c r="D3933" s="40" t="s">
        <v>149</v>
      </c>
      <c r="E3933" s="40" t="s">
        <v>10</v>
      </c>
      <c r="F3933" s="40">
        <v>0.49</v>
      </c>
      <c r="G3933" s="40">
        <v>9</v>
      </c>
      <c r="H3933" s="40">
        <v>69</v>
      </c>
      <c r="I3933" s="40">
        <v>2.5299999999999998</v>
      </c>
      <c r="L3933" s="40" t="str">
        <f>IF(LEFT(C3933,1)="[",MID(C3933,2,SEARCH("]",C3933)-2),IF(LEFT(C3933,1)="""",MID(C3933,2,SEARCH("""",C3933,2)-2),C3933))</f>
        <v>Onix GM</v>
      </c>
      <c r="M3933">
        <f>WEEKNUM(A3933,2)</f>
        <v>39</v>
      </c>
    </row>
    <row r="3934" spans="1:13" x14ac:dyDescent="0.25">
      <c r="A3934" s="1">
        <v>41545</v>
      </c>
      <c r="B3934" s="40" t="s">
        <v>9</v>
      </c>
      <c r="C3934" s="40" t="s">
        <v>169</v>
      </c>
      <c r="D3934" s="40" t="s">
        <v>149</v>
      </c>
      <c r="E3934" s="40" t="s">
        <v>10</v>
      </c>
      <c r="F3934" s="40">
        <v>0.49</v>
      </c>
      <c r="G3934" s="40">
        <v>5</v>
      </c>
      <c r="H3934" s="40">
        <v>47</v>
      </c>
      <c r="I3934" s="40">
        <v>1.75</v>
      </c>
      <c r="L3934" s="40" t="str">
        <f>IF(LEFT(C3934,1)="[",MID(C3934,2,SEARCH("]",C3934)-2),IF(LEFT(C3934,1)="""",MID(C3934,2,SEARCH("""",C3934,2)-2),C3934))</f>
        <v>Onix GM</v>
      </c>
      <c r="M3934">
        <f>WEEKNUM(A3934,2)</f>
        <v>39</v>
      </c>
    </row>
    <row r="3935" spans="1:13" x14ac:dyDescent="0.25">
      <c r="A3935" s="1">
        <v>41534</v>
      </c>
      <c r="B3935" s="40" t="s">
        <v>9</v>
      </c>
      <c r="C3935" s="40" t="s">
        <v>169</v>
      </c>
      <c r="D3935" s="40" t="s">
        <v>149</v>
      </c>
      <c r="E3935" s="40" t="s">
        <v>10</v>
      </c>
      <c r="F3935" s="40">
        <v>0.49</v>
      </c>
      <c r="G3935" s="40">
        <v>15</v>
      </c>
      <c r="H3935" s="40">
        <v>88</v>
      </c>
      <c r="I3935" s="40">
        <v>3.46</v>
      </c>
      <c r="L3935" s="40" t="str">
        <f>IF(LEFT(C3935,1)="[",MID(C3935,2,SEARCH("]",C3935)-2),IF(LEFT(C3935,1)="""",MID(C3935,2,SEARCH("""",C3935,2)-2),C3935))</f>
        <v>Onix GM</v>
      </c>
      <c r="M3935">
        <f>WEEKNUM(A3935,2)</f>
        <v>38</v>
      </c>
    </row>
    <row r="3936" spans="1:13" x14ac:dyDescent="0.25">
      <c r="A3936" s="1">
        <v>41535</v>
      </c>
      <c r="B3936" s="40" t="s">
        <v>9</v>
      </c>
      <c r="C3936" s="40" t="s">
        <v>169</v>
      </c>
      <c r="D3936" s="40" t="s">
        <v>149</v>
      </c>
      <c r="E3936" s="40" t="s">
        <v>10</v>
      </c>
      <c r="F3936" s="40">
        <v>0.49</v>
      </c>
      <c r="G3936" s="40">
        <v>12</v>
      </c>
      <c r="H3936" s="40">
        <v>134</v>
      </c>
      <c r="I3936" s="40">
        <v>3.52</v>
      </c>
      <c r="L3936" s="40" t="str">
        <f>IF(LEFT(C3936,1)="[",MID(C3936,2,SEARCH("]",C3936)-2),IF(LEFT(C3936,1)="""",MID(C3936,2,SEARCH("""",C3936,2)-2),C3936))</f>
        <v>Onix GM</v>
      </c>
      <c r="M3936">
        <f>WEEKNUM(A3936,2)</f>
        <v>38</v>
      </c>
    </row>
    <row r="3937" spans="1:13" x14ac:dyDescent="0.25">
      <c r="A3937" s="1">
        <v>41546</v>
      </c>
      <c r="B3937" s="40" t="s">
        <v>9</v>
      </c>
      <c r="C3937" s="40" t="s">
        <v>169</v>
      </c>
      <c r="D3937" s="40" t="s">
        <v>149</v>
      </c>
      <c r="E3937" s="40" t="s">
        <v>10</v>
      </c>
      <c r="F3937" s="40">
        <v>0.49</v>
      </c>
      <c r="G3937" s="40">
        <v>11</v>
      </c>
      <c r="H3937" s="40">
        <v>67</v>
      </c>
      <c r="I3937" s="40">
        <v>3.2</v>
      </c>
      <c r="L3937" s="40" t="str">
        <f>IF(LEFT(C3937,1)="[",MID(C3937,2,SEARCH("]",C3937)-2),IF(LEFT(C3937,1)="""",MID(C3937,2,SEARCH("""",C3937,2)-2),C3937))</f>
        <v>Onix GM</v>
      </c>
      <c r="M3937">
        <f>WEEKNUM(A3937,2)</f>
        <v>39</v>
      </c>
    </row>
    <row r="3938" spans="1:13" x14ac:dyDescent="0.25">
      <c r="A3938" s="1">
        <v>41520</v>
      </c>
      <c r="B3938" s="40" t="s">
        <v>9</v>
      </c>
      <c r="C3938" s="40" t="s">
        <v>169</v>
      </c>
      <c r="D3938" s="40" t="s">
        <v>149</v>
      </c>
      <c r="E3938" s="40" t="s">
        <v>10</v>
      </c>
      <c r="F3938" s="40">
        <v>0.49</v>
      </c>
      <c r="G3938" s="40">
        <v>9</v>
      </c>
      <c r="H3938" s="40">
        <v>85</v>
      </c>
      <c r="I3938" s="40">
        <v>1.81</v>
      </c>
      <c r="L3938" s="40" t="str">
        <f>IF(LEFT(C3938,1)="[",MID(C3938,2,SEARCH("]",C3938)-2),IF(LEFT(C3938,1)="""",MID(C3938,2,SEARCH("""",C3938,2)-2),C3938))</f>
        <v>Onix GM</v>
      </c>
      <c r="M3938">
        <f>WEEKNUM(A3938,2)</f>
        <v>36</v>
      </c>
    </row>
    <row r="3939" spans="1:13" x14ac:dyDescent="0.25">
      <c r="A3939" s="1">
        <v>41536</v>
      </c>
      <c r="B3939" s="40" t="s">
        <v>9</v>
      </c>
      <c r="C3939" s="40" t="s">
        <v>169</v>
      </c>
      <c r="D3939" s="40" t="s">
        <v>149</v>
      </c>
      <c r="E3939" s="40" t="s">
        <v>10</v>
      </c>
      <c r="F3939" s="40">
        <v>0.49</v>
      </c>
      <c r="G3939" s="40">
        <v>8</v>
      </c>
      <c r="H3939" s="40">
        <v>85</v>
      </c>
      <c r="I3939" s="40">
        <v>1.96</v>
      </c>
      <c r="L3939" s="40" t="str">
        <f>IF(LEFT(C3939,1)="[",MID(C3939,2,SEARCH("]",C3939)-2),IF(LEFT(C3939,1)="""",MID(C3939,2,SEARCH("""",C3939,2)-2),C3939))</f>
        <v>Onix GM</v>
      </c>
      <c r="M3939">
        <f>WEEKNUM(A3939,2)</f>
        <v>38</v>
      </c>
    </row>
    <row r="3940" spans="1:13" x14ac:dyDescent="0.25">
      <c r="A3940" s="1">
        <v>41527</v>
      </c>
      <c r="B3940" s="40" t="s">
        <v>9</v>
      </c>
      <c r="C3940" s="40" t="s">
        <v>169</v>
      </c>
      <c r="D3940" s="40" t="s">
        <v>149</v>
      </c>
      <c r="E3940" s="40" t="s">
        <v>10</v>
      </c>
      <c r="F3940" s="40">
        <v>0.49</v>
      </c>
      <c r="G3940" s="40">
        <v>8</v>
      </c>
      <c r="H3940" s="40">
        <v>90</v>
      </c>
      <c r="I3940" s="40">
        <v>1.27</v>
      </c>
      <c r="L3940" s="40" t="str">
        <f>IF(LEFT(C3940,1)="[",MID(C3940,2,SEARCH("]",C3940)-2),IF(LEFT(C3940,1)="""",MID(C3940,2,SEARCH("""",C3940,2)-2),C3940))</f>
        <v>Onix GM</v>
      </c>
      <c r="M3940">
        <f>WEEKNUM(A3940,2)</f>
        <v>37</v>
      </c>
    </row>
    <row r="3941" spans="1:13" x14ac:dyDescent="0.25">
      <c r="A3941" s="1">
        <v>41526</v>
      </c>
      <c r="B3941" s="40" t="s">
        <v>9</v>
      </c>
      <c r="C3941" s="40" t="s">
        <v>169</v>
      </c>
      <c r="D3941" s="40" t="s">
        <v>149</v>
      </c>
      <c r="E3941" s="40" t="s">
        <v>10</v>
      </c>
      <c r="F3941" s="40">
        <v>0.49</v>
      </c>
      <c r="G3941" s="40">
        <v>10</v>
      </c>
      <c r="H3941" s="40">
        <v>96</v>
      </c>
      <c r="I3941" s="40">
        <v>1.67</v>
      </c>
      <c r="L3941" s="40" t="str">
        <f>IF(LEFT(C3941,1)="[",MID(C3941,2,SEARCH("]",C3941)-2),IF(LEFT(C3941,1)="""",MID(C3941,2,SEARCH("""",C3941,2)-2),C3941))</f>
        <v>Onix GM</v>
      </c>
      <c r="M3941">
        <f>WEEKNUM(A3941,2)</f>
        <v>37</v>
      </c>
    </row>
    <row r="3942" spans="1:13" x14ac:dyDescent="0.25">
      <c r="A3942" s="1">
        <v>41531</v>
      </c>
      <c r="B3942" s="40" t="s">
        <v>9</v>
      </c>
      <c r="C3942" s="40" t="s">
        <v>169</v>
      </c>
      <c r="D3942" s="40" t="s">
        <v>149</v>
      </c>
      <c r="E3942" s="40" t="s">
        <v>10</v>
      </c>
      <c r="F3942" s="40">
        <v>0.49</v>
      </c>
      <c r="G3942" s="40">
        <v>12</v>
      </c>
      <c r="H3942" s="40">
        <v>85</v>
      </c>
      <c r="I3942" s="40">
        <v>1.57</v>
      </c>
      <c r="L3942" s="40" t="str">
        <f>IF(LEFT(C3942,1)="[",MID(C3942,2,SEARCH("]",C3942)-2),IF(LEFT(C3942,1)="""",MID(C3942,2,SEARCH("""",C3942,2)-2),C3942))</f>
        <v>Onix GM</v>
      </c>
      <c r="M3942">
        <f>WEEKNUM(A3942,2)</f>
        <v>37</v>
      </c>
    </row>
    <row r="3943" spans="1:13" x14ac:dyDescent="0.25">
      <c r="A3943" s="1">
        <v>41515</v>
      </c>
      <c r="B3943" s="40" t="s">
        <v>9</v>
      </c>
      <c r="C3943" s="40" t="s">
        <v>169</v>
      </c>
      <c r="D3943" s="40" t="s">
        <v>149</v>
      </c>
      <c r="E3943" s="40" t="s">
        <v>10</v>
      </c>
      <c r="F3943" s="40">
        <v>0.49</v>
      </c>
      <c r="G3943" s="40">
        <v>2</v>
      </c>
      <c r="H3943" s="40">
        <v>55</v>
      </c>
      <c r="I3943" s="40">
        <v>0.46</v>
      </c>
      <c r="L3943" s="40" t="str">
        <f>IF(LEFT(C3943,1)="[",MID(C3943,2,SEARCH("]",C3943)-2),IF(LEFT(C3943,1)="""",MID(C3943,2,SEARCH("""",C3943,2)-2),C3943))</f>
        <v>Onix GM</v>
      </c>
      <c r="M3943">
        <f>WEEKNUM(A3943,2)</f>
        <v>35</v>
      </c>
    </row>
    <row r="3944" spans="1:13" x14ac:dyDescent="0.25">
      <c r="A3944" s="1">
        <v>41519</v>
      </c>
      <c r="B3944" s="40" t="s">
        <v>9</v>
      </c>
      <c r="C3944" s="40" t="s">
        <v>169</v>
      </c>
      <c r="D3944" s="40" t="s">
        <v>149</v>
      </c>
      <c r="E3944" s="40" t="s">
        <v>10</v>
      </c>
      <c r="F3944" s="40">
        <v>0.49</v>
      </c>
      <c r="G3944" s="40">
        <v>6</v>
      </c>
      <c r="H3944" s="40">
        <v>68</v>
      </c>
      <c r="I3944" s="40">
        <v>0.56000000000000005</v>
      </c>
      <c r="L3944" s="40" t="str">
        <f>IF(LEFT(C3944,1)="[",MID(C3944,2,SEARCH("]",C3944)-2),IF(LEFT(C3944,1)="""",MID(C3944,2,SEARCH("""",C3944,2)-2),C3944))</f>
        <v>Onix GM</v>
      </c>
      <c r="M3944">
        <f>WEEKNUM(A3944,2)</f>
        <v>36</v>
      </c>
    </row>
    <row r="3945" spans="1:13" x14ac:dyDescent="0.25">
      <c r="A3945" s="1">
        <v>41541</v>
      </c>
      <c r="B3945" s="40" t="s">
        <v>9</v>
      </c>
      <c r="C3945" s="40" t="s">
        <v>169</v>
      </c>
      <c r="D3945" s="40" t="s">
        <v>149</v>
      </c>
      <c r="E3945" s="40" t="s">
        <v>10</v>
      </c>
      <c r="F3945" s="40">
        <v>0.49</v>
      </c>
      <c r="G3945" s="40">
        <v>8</v>
      </c>
      <c r="H3945" s="40">
        <v>51</v>
      </c>
      <c r="I3945" s="40">
        <v>1.83</v>
      </c>
      <c r="L3945" s="40" t="str">
        <f>IF(LEFT(C3945,1)="[",MID(C3945,2,SEARCH("]",C3945)-2),IF(LEFT(C3945,1)="""",MID(C3945,2,SEARCH("""",C3945,2)-2),C3945))</f>
        <v>Onix GM</v>
      </c>
      <c r="M3945">
        <f>WEEKNUM(A3945,2)</f>
        <v>39</v>
      </c>
    </row>
    <row r="3946" spans="1:13" x14ac:dyDescent="0.25">
      <c r="A3946" s="1">
        <v>41532</v>
      </c>
      <c r="B3946" s="40" t="s">
        <v>9</v>
      </c>
      <c r="C3946" s="40" t="s">
        <v>169</v>
      </c>
      <c r="D3946" s="40" t="s">
        <v>149</v>
      </c>
      <c r="E3946" s="40" t="s">
        <v>10</v>
      </c>
      <c r="F3946" s="40">
        <v>0.49</v>
      </c>
      <c r="G3946" s="40">
        <v>12</v>
      </c>
      <c r="H3946" s="40">
        <v>104</v>
      </c>
      <c r="I3946" s="40">
        <v>1.61</v>
      </c>
      <c r="L3946" s="40" t="str">
        <f>IF(LEFT(C3946,1)="[",MID(C3946,2,SEARCH("]",C3946)-2),IF(LEFT(C3946,1)="""",MID(C3946,2,SEARCH("""",C3946,2)-2),C3946))</f>
        <v>Onix GM</v>
      </c>
      <c r="M3946">
        <f>WEEKNUM(A3946,2)</f>
        <v>37</v>
      </c>
    </row>
    <row r="3947" spans="1:13" x14ac:dyDescent="0.25">
      <c r="A3947" s="1">
        <v>41542</v>
      </c>
      <c r="B3947" s="40" t="s">
        <v>9</v>
      </c>
      <c r="C3947" s="40" t="s">
        <v>169</v>
      </c>
      <c r="D3947" s="40" t="s">
        <v>149</v>
      </c>
      <c r="E3947" s="40" t="s">
        <v>10</v>
      </c>
      <c r="F3947" s="40">
        <v>0.49</v>
      </c>
      <c r="G3947" s="40">
        <v>12</v>
      </c>
      <c r="H3947" s="40">
        <v>61</v>
      </c>
      <c r="I3947" s="40">
        <v>2.85</v>
      </c>
      <c r="L3947" s="40" t="str">
        <f>IF(LEFT(C3947,1)="[",MID(C3947,2,SEARCH("]",C3947)-2),IF(LEFT(C3947,1)="""",MID(C3947,2,SEARCH("""",C3947,2)-2),C3947))</f>
        <v>Onix GM</v>
      </c>
      <c r="M3947">
        <f>WEEKNUM(A3947,2)</f>
        <v>39</v>
      </c>
    </row>
    <row r="3948" spans="1:13" x14ac:dyDescent="0.25">
      <c r="A3948" s="1">
        <v>41522</v>
      </c>
      <c r="B3948" s="40" t="s">
        <v>9</v>
      </c>
      <c r="C3948" s="40" t="s">
        <v>169</v>
      </c>
      <c r="D3948" s="40" t="s">
        <v>149</v>
      </c>
      <c r="E3948" s="40" t="s">
        <v>10</v>
      </c>
      <c r="F3948" s="40">
        <v>0.49</v>
      </c>
      <c r="G3948" s="40">
        <v>8</v>
      </c>
      <c r="H3948" s="40">
        <v>108</v>
      </c>
      <c r="I3948" s="40">
        <v>0.72</v>
      </c>
      <c r="L3948" s="40" t="str">
        <f>IF(LEFT(C3948,1)="[",MID(C3948,2,SEARCH("]",C3948)-2),IF(LEFT(C3948,1)="""",MID(C3948,2,SEARCH("""",C3948,2)-2),C3948))</f>
        <v>Onix GM</v>
      </c>
      <c r="M3948">
        <f>WEEKNUM(A3948,2)</f>
        <v>36</v>
      </c>
    </row>
    <row r="3949" spans="1:13" x14ac:dyDescent="0.25">
      <c r="A3949" s="1">
        <v>41528</v>
      </c>
      <c r="B3949" s="40" t="s">
        <v>9</v>
      </c>
      <c r="C3949" s="40" t="s">
        <v>169</v>
      </c>
      <c r="D3949" s="40" t="s">
        <v>149</v>
      </c>
      <c r="E3949" s="40" t="s">
        <v>10</v>
      </c>
      <c r="F3949" s="40">
        <v>0.49</v>
      </c>
      <c r="G3949" s="40">
        <v>10</v>
      </c>
      <c r="H3949" s="40">
        <v>80</v>
      </c>
      <c r="I3949" s="40">
        <v>1.66</v>
      </c>
      <c r="L3949" s="40" t="str">
        <f>IF(LEFT(C3949,1)="[",MID(C3949,2,SEARCH("]",C3949)-2),IF(LEFT(C3949,1)="""",MID(C3949,2,SEARCH("""",C3949,2)-2),C3949))</f>
        <v>Onix GM</v>
      </c>
      <c r="M3949">
        <f>WEEKNUM(A3949,2)</f>
        <v>37</v>
      </c>
    </row>
    <row r="3950" spans="1:13" x14ac:dyDescent="0.25">
      <c r="A3950" s="1">
        <v>41537</v>
      </c>
      <c r="B3950" s="40" t="s">
        <v>9</v>
      </c>
      <c r="C3950" s="40" t="s">
        <v>509</v>
      </c>
      <c r="D3950" s="40" t="s">
        <v>322</v>
      </c>
      <c r="E3950" s="40" t="s">
        <v>10</v>
      </c>
      <c r="F3950" s="40">
        <v>0.8</v>
      </c>
      <c r="G3950" s="40">
        <v>0</v>
      </c>
      <c r="H3950" s="40">
        <v>1</v>
      </c>
      <c r="I3950" s="40">
        <v>0</v>
      </c>
      <c r="L3950" s="40" t="str">
        <f>IF(LEFT(C3950,1)="[",MID(C3950,2,SEARCH("]",C3950)-2),IF(LEFT(C3950,1)="""",MID(C3950,2,SEARCH("""",C3950,2)-2),C3950))</f>
        <v>Onix GM gps</v>
      </c>
      <c r="M3950">
        <f>WEEKNUM(A3950,2)</f>
        <v>38</v>
      </c>
    </row>
    <row r="3951" spans="1:13" x14ac:dyDescent="0.25">
      <c r="A3951" s="1">
        <v>41533</v>
      </c>
      <c r="B3951" s="40" t="s">
        <v>9</v>
      </c>
      <c r="C3951" s="40" t="s">
        <v>509</v>
      </c>
      <c r="D3951" s="40" t="s">
        <v>322</v>
      </c>
      <c r="E3951" s="40" t="s">
        <v>10</v>
      </c>
      <c r="F3951" s="40">
        <v>0.8</v>
      </c>
      <c r="G3951" s="40">
        <v>0</v>
      </c>
      <c r="H3951" s="40">
        <v>2</v>
      </c>
      <c r="I3951" s="40">
        <v>0</v>
      </c>
      <c r="L3951" s="40" t="str">
        <f>IF(LEFT(C3951,1)="[",MID(C3951,2,SEARCH("]",C3951)-2),IF(LEFT(C3951,1)="""",MID(C3951,2,SEARCH("""",C3951,2)-2),C3951))</f>
        <v>Onix GM gps</v>
      </c>
      <c r="M3951">
        <f>WEEKNUM(A3951,2)</f>
        <v>38</v>
      </c>
    </row>
    <row r="3952" spans="1:13" x14ac:dyDescent="0.25">
      <c r="A3952" s="1">
        <v>41538</v>
      </c>
      <c r="B3952" s="40" t="s">
        <v>9</v>
      </c>
      <c r="C3952" s="40" t="s">
        <v>509</v>
      </c>
      <c r="D3952" s="40" t="s">
        <v>322</v>
      </c>
      <c r="E3952" s="40" t="s">
        <v>10</v>
      </c>
      <c r="F3952" s="40">
        <v>0.8</v>
      </c>
      <c r="G3952" s="40">
        <v>0</v>
      </c>
      <c r="H3952" s="40">
        <v>1</v>
      </c>
      <c r="I3952" s="40">
        <v>0</v>
      </c>
      <c r="L3952" s="40" t="str">
        <f>IF(LEFT(C3952,1)="[",MID(C3952,2,SEARCH("]",C3952)-2),IF(LEFT(C3952,1)="""",MID(C3952,2,SEARCH("""",C3952,2)-2),C3952))</f>
        <v>Onix GM gps</v>
      </c>
      <c r="M3952">
        <f>WEEKNUM(A3952,2)</f>
        <v>38</v>
      </c>
    </row>
    <row r="3953" spans="1:13" x14ac:dyDescent="0.25">
      <c r="A3953" s="1">
        <v>41541</v>
      </c>
      <c r="B3953" s="40" t="s">
        <v>9</v>
      </c>
      <c r="C3953" s="40" t="s">
        <v>509</v>
      </c>
      <c r="D3953" s="40" t="s">
        <v>322</v>
      </c>
      <c r="E3953" s="40" t="s">
        <v>10</v>
      </c>
      <c r="F3953" s="40">
        <v>0.8</v>
      </c>
      <c r="G3953" s="40">
        <v>0</v>
      </c>
      <c r="H3953" s="40">
        <v>1</v>
      </c>
      <c r="I3953" s="40">
        <v>0</v>
      </c>
      <c r="L3953" s="40" t="str">
        <f>IF(LEFT(C3953,1)="[",MID(C3953,2,SEARCH("]",C3953)-2),IF(LEFT(C3953,1)="""",MID(C3953,2,SEARCH("""",C3953,2)-2),C3953))</f>
        <v>Onix GM gps</v>
      </c>
      <c r="M3953">
        <f>WEEKNUM(A3953,2)</f>
        <v>39</v>
      </c>
    </row>
    <row r="3954" spans="1:13" x14ac:dyDescent="0.25">
      <c r="A3954" s="1">
        <v>41539</v>
      </c>
      <c r="B3954" s="40" t="s">
        <v>9</v>
      </c>
      <c r="C3954" s="40" t="s">
        <v>509</v>
      </c>
      <c r="D3954" s="40" t="s">
        <v>322</v>
      </c>
      <c r="E3954" s="40" t="s">
        <v>10</v>
      </c>
      <c r="F3954" s="40">
        <v>0.8</v>
      </c>
      <c r="G3954" s="40">
        <v>0</v>
      </c>
      <c r="H3954" s="40">
        <v>1</v>
      </c>
      <c r="I3954" s="40">
        <v>0</v>
      </c>
      <c r="L3954" s="40" t="str">
        <f>IF(LEFT(C3954,1)="[",MID(C3954,2,SEARCH("]",C3954)-2),IF(LEFT(C3954,1)="""",MID(C3954,2,SEARCH("""",C3954,2)-2),C3954))</f>
        <v>Onix GM gps</v>
      </c>
      <c r="M3954">
        <f>WEEKNUM(A3954,2)</f>
        <v>38</v>
      </c>
    </row>
    <row r="3955" spans="1:13" x14ac:dyDescent="0.25">
      <c r="A3955" s="1">
        <v>41544</v>
      </c>
      <c r="B3955" s="40" t="s">
        <v>9</v>
      </c>
      <c r="C3955" s="40" t="s">
        <v>550</v>
      </c>
      <c r="D3955" s="40" t="s">
        <v>110</v>
      </c>
      <c r="E3955" s="40" t="s">
        <v>10</v>
      </c>
      <c r="F3955" s="40">
        <v>0.8</v>
      </c>
      <c r="G3955" s="40">
        <v>0</v>
      </c>
      <c r="H3955" s="40">
        <v>2</v>
      </c>
      <c r="I3955" s="40">
        <v>0</v>
      </c>
      <c r="L3955" s="40" t="str">
        <f>IF(LEFT(C3955,1)="[",MID(C3955,2,SEARCH("]",C3955)-2),IF(LEFT(C3955,1)="""",MID(C3955,2,SEARCH("""",C3955,2)-2),C3955))</f>
        <v>Onix GM my link</v>
      </c>
      <c r="M3955">
        <f>WEEKNUM(A3955,2)</f>
        <v>39</v>
      </c>
    </row>
    <row r="3956" spans="1:13" x14ac:dyDescent="0.25">
      <c r="A3956" s="1">
        <v>41546</v>
      </c>
      <c r="B3956" s="40" t="s">
        <v>9</v>
      </c>
      <c r="C3956" s="40" t="s">
        <v>550</v>
      </c>
      <c r="D3956" s="40" t="s">
        <v>110</v>
      </c>
      <c r="E3956" s="40" t="s">
        <v>10</v>
      </c>
      <c r="F3956" s="40">
        <v>0.8</v>
      </c>
      <c r="G3956" s="40">
        <v>0</v>
      </c>
      <c r="H3956" s="40">
        <v>1</v>
      </c>
      <c r="I3956" s="40">
        <v>0</v>
      </c>
      <c r="L3956" s="40" t="str">
        <f>IF(LEFT(C3956,1)="[",MID(C3956,2,SEARCH("]",C3956)-2),IF(LEFT(C3956,1)="""",MID(C3956,2,SEARCH("""",C3956,2)-2),C3956))</f>
        <v>Onix GM my link</v>
      </c>
      <c r="M3956">
        <f>WEEKNUM(A3956,2)</f>
        <v>39</v>
      </c>
    </row>
    <row r="3957" spans="1:13" x14ac:dyDescent="0.25">
      <c r="A3957" s="1">
        <v>41545</v>
      </c>
      <c r="B3957" s="40" t="s">
        <v>9</v>
      </c>
      <c r="C3957" s="40" t="s">
        <v>550</v>
      </c>
      <c r="D3957" s="40" t="s">
        <v>110</v>
      </c>
      <c r="E3957" s="40" t="s">
        <v>10</v>
      </c>
      <c r="F3957" s="40">
        <v>0.8</v>
      </c>
      <c r="G3957" s="40">
        <v>0</v>
      </c>
      <c r="H3957" s="40">
        <v>1</v>
      </c>
      <c r="I3957" s="40">
        <v>0</v>
      </c>
      <c r="L3957" s="40" t="str">
        <f>IF(LEFT(C3957,1)="[",MID(C3957,2,SEARCH("]",C3957)-2),IF(LEFT(C3957,1)="""",MID(C3957,2,SEARCH("""",C3957,2)-2),C3957))</f>
        <v>Onix GM my link</v>
      </c>
      <c r="M3957">
        <f>WEEKNUM(A3957,2)</f>
        <v>39</v>
      </c>
    </row>
    <row r="3958" spans="1:13" x14ac:dyDescent="0.25">
      <c r="A3958" s="1">
        <v>41542</v>
      </c>
      <c r="B3958" s="40" t="s">
        <v>9</v>
      </c>
      <c r="C3958" s="40" t="s">
        <v>550</v>
      </c>
      <c r="D3958" s="40" t="s">
        <v>110</v>
      </c>
      <c r="E3958" s="40" t="s">
        <v>10</v>
      </c>
      <c r="F3958" s="40">
        <v>0.8</v>
      </c>
      <c r="G3958" s="40">
        <v>0</v>
      </c>
      <c r="H3958" s="40">
        <v>2</v>
      </c>
      <c r="I3958" s="40">
        <v>0</v>
      </c>
      <c r="L3958" s="40" t="str">
        <f>IF(LEFT(C3958,1)="[",MID(C3958,2,SEARCH("]",C3958)-2),IF(LEFT(C3958,1)="""",MID(C3958,2,SEARCH("""",C3958,2)-2),C3958))</f>
        <v>Onix GM my link</v>
      </c>
      <c r="M3958">
        <f>WEEKNUM(A3958,2)</f>
        <v>39</v>
      </c>
    </row>
    <row r="3959" spans="1:13" x14ac:dyDescent="0.25">
      <c r="A3959" s="1">
        <v>41540</v>
      </c>
      <c r="B3959" s="40" t="s">
        <v>9</v>
      </c>
      <c r="C3959" s="40" t="s">
        <v>362</v>
      </c>
      <c r="D3959" s="40" t="s">
        <v>110</v>
      </c>
      <c r="E3959" s="40" t="s">
        <v>10</v>
      </c>
      <c r="F3959" s="40">
        <v>0.8</v>
      </c>
      <c r="G3959" s="40">
        <v>0</v>
      </c>
      <c r="H3959" s="40">
        <v>5</v>
      </c>
      <c r="I3959" s="40">
        <v>0</v>
      </c>
      <c r="L3959" s="40" t="str">
        <f>IF(LEFT(C3959,1)="[",MID(C3959,2,SEARCH("]",C3959)-2),IF(LEFT(C3959,1)="""",MID(C3959,2,SEARCH("""",C3959,2)-2),C3959))</f>
        <v>Onix GM mylink</v>
      </c>
      <c r="M3959">
        <f>WEEKNUM(A3959,2)</f>
        <v>39</v>
      </c>
    </row>
    <row r="3960" spans="1:13" x14ac:dyDescent="0.25">
      <c r="A3960" s="1">
        <v>41524</v>
      </c>
      <c r="B3960" s="40" t="s">
        <v>9</v>
      </c>
      <c r="C3960" s="40" t="s">
        <v>362</v>
      </c>
      <c r="D3960" s="40" t="s">
        <v>110</v>
      </c>
      <c r="E3960" s="40" t="s">
        <v>10</v>
      </c>
      <c r="F3960" s="40">
        <v>0.8</v>
      </c>
      <c r="G3960" s="40">
        <v>1</v>
      </c>
      <c r="H3960" s="40">
        <v>6</v>
      </c>
      <c r="I3960" s="40">
        <v>0.52</v>
      </c>
      <c r="L3960" s="40" t="str">
        <f>IF(LEFT(C3960,1)="[",MID(C3960,2,SEARCH("]",C3960)-2),IF(LEFT(C3960,1)="""",MID(C3960,2,SEARCH("""",C3960,2)-2),C3960))</f>
        <v>Onix GM mylink</v>
      </c>
      <c r="M3960">
        <f>WEEKNUM(A3960,2)</f>
        <v>36</v>
      </c>
    </row>
    <row r="3961" spans="1:13" x14ac:dyDescent="0.25">
      <c r="A3961" s="1">
        <v>41525</v>
      </c>
      <c r="B3961" s="40" t="s">
        <v>9</v>
      </c>
      <c r="C3961" s="40" t="s">
        <v>362</v>
      </c>
      <c r="D3961" s="40" t="s">
        <v>110</v>
      </c>
      <c r="E3961" s="40" t="s">
        <v>10</v>
      </c>
      <c r="F3961" s="40">
        <v>0.8</v>
      </c>
      <c r="G3961" s="40">
        <v>1</v>
      </c>
      <c r="H3961" s="40">
        <v>2</v>
      </c>
      <c r="I3961" s="40">
        <v>0.45</v>
      </c>
      <c r="L3961" s="40" t="str">
        <f>IF(LEFT(C3961,1)="[",MID(C3961,2,SEARCH("]",C3961)-2),IF(LEFT(C3961,1)="""",MID(C3961,2,SEARCH("""",C3961,2)-2),C3961))</f>
        <v>Onix GM mylink</v>
      </c>
      <c r="M3961">
        <f>WEEKNUM(A3961,2)</f>
        <v>36</v>
      </c>
    </row>
    <row r="3962" spans="1:13" x14ac:dyDescent="0.25">
      <c r="A3962" s="1">
        <v>41542</v>
      </c>
      <c r="B3962" s="40" t="s">
        <v>9</v>
      </c>
      <c r="C3962" s="40" t="s">
        <v>362</v>
      </c>
      <c r="D3962" s="40" t="s">
        <v>110</v>
      </c>
      <c r="E3962" s="40" t="s">
        <v>10</v>
      </c>
      <c r="F3962" s="40">
        <v>0.8</v>
      </c>
      <c r="G3962" s="40">
        <v>0</v>
      </c>
      <c r="H3962" s="40">
        <v>8</v>
      </c>
      <c r="I3962" s="40">
        <v>0</v>
      </c>
      <c r="L3962" s="40" t="str">
        <f>IF(LEFT(C3962,1)="[",MID(C3962,2,SEARCH("]",C3962)-2),IF(LEFT(C3962,1)="""",MID(C3962,2,SEARCH("""",C3962,2)-2),C3962))</f>
        <v>Onix GM mylink</v>
      </c>
      <c r="M3962">
        <f>WEEKNUM(A3962,2)</f>
        <v>39</v>
      </c>
    </row>
    <row r="3963" spans="1:13" x14ac:dyDescent="0.25">
      <c r="A3963" s="1">
        <v>41528</v>
      </c>
      <c r="B3963" s="40" t="s">
        <v>9</v>
      </c>
      <c r="C3963" s="40" t="s">
        <v>362</v>
      </c>
      <c r="D3963" s="40" t="s">
        <v>110</v>
      </c>
      <c r="E3963" s="40" t="s">
        <v>10</v>
      </c>
      <c r="F3963" s="40">
        <v>0.8</v>
      </c>
      <c r="G3963" s="40">
        <v>1</v>
      </c>
      <c r="H3963" s="40">
        <v>7</v>
      </c>
      <c r="I3963" s="40">
        <v>0.56000000000000005</v>
      </c>
      <c r="L3963" s="40" t="str">
        <f>IF(LEFT(C3963,1)="[",MID(C3963,2,SEARCH("]",C3963)-2),IF(LEFT(C3963,1)="""",MID(C3963,2,SEARCH("""",C3963,2)-2),C3963))</f>
        <v>Onix GM mylink</v>
      </c>
      <c r="M3963">
        <f>WEEKNUM(A3963,2)</f>
        <v>37</v>
      </c>
    </row>
    <row r="3964" spans="1:13" x14ac:dyDescent="0.25">
      <c r="A3964" s="1">
        <v>41529</v>
      </c>
      <c r="B3964" s="40" t="s">
        <v>9</v>
      </c>
      <c r="C3964" s="40" t="s">
        <v>362</v>
      </c>
      <c r="D3964" s="40" t="s">
        <v>110</v>
      </c>
      <c r="E3964" s="40" t="s">
        <v>10</v>
      </c>
      <c r="F3964" s="40">
        <v>0.8</v>
      </c>
      <c r="G3964" s="40">
        <v>0</v>
      </c>
      <c r="H3964" s="40">
        <v>4</v>
      </c>
      <c r="I3964" s="40">
        <v>0</v>
      </c>
      <c r="L3964" s="40" t="str">
        <f>IF(LEFT(C3964,1)="[",MID(C3964,2,SEARCH("]",C3964)-2),IF(LEFT(C3964,1)="""",MID(C3964,2,SEARCH("""",C3964,2)-2),C3964))</f>
        <v>Onix GM mylink</v>
      </c>
      <c r="M3964">
        <f>WEEKNUM(A3964,2)</f>
        <v>37</v>
      </c>
    </row>
    <row r="3965" spans="1:13" x14ac:dyDescent="0.25">
      <c r="A3965" s="1">
        <v>41539</v>
      </c>
      <c r="B3965" s="40" t="s">
        <v>9</v>
      </c>
      <c r="C3965" s="40" t="s">
        <v>362</v>
      </c>
      <c r="D3965" s="40" t="s">
        <v>110</v>
      </c>
      <c r="E3965" s="40" t="s">
        <v>10</v>
      </c>
      <c r="F3965" s="40">
        <v>0.8</v>
      </c>
      <c r="G3965" s="40">
        <v>1</v>
      </c>
      <c r="H3965" s="40">
        <v>3</v>
      </c>
      <c r="I3965" s="40">
        <v>0.17</v>
      </c>
      <c r="L3965" s="40" t="str">
        <f>IF(LEFT(C3965,1)="[",MID(C3965,2,SEARCH("]",C3965)-2),IF(LEFT(C3965,1)="""",MID(C3965,2,SEARCH("""",C3965,2)-2),C3965))</f>
        <v>Onix GM mylink</v>
      </c>
      <c r="M3965">
        <f>WEEKNUM(A3965,2)</f>
        <v>38</v>
      </c>
    </row>
    <row r="3966" spans="1:13" x14ac:dyDescent="0.25">
      <c r="A3966" s="1">
        <v>41532</v>
      </c>
      <c r="B3966" s="40" t="s">
        <v>9</v>
      </c>
      <c r="C3966" s="40" t="s">
        <v>362</v>
      </c>
      <c r="D3966" s="40" t="s">
        <v>110</v>
      </c>
      <c r="E3966" s="40" t="s">
        <v>10</v>
      </c>
      <c r="F3966" s="40">
        <v>0.8</v>
      </c>
      <c r="G3966" s="40">
        <v>0</v>
      </c>
      <c r="H3966" s="40">
        <v>10</v>
      </c>
      <c r="I3966" s="40">
        <v>0</v>
      </c>
      <c r="L3966" s="40" t="str">
        <f>IF(LEFT(C3966,1)="[",MID(C3966,2,SEARCH("]",C3966)-2),IF(LEFT(C3966,1)="""",MID(C3966,2,SEARCH("""",C3966,2)-2),C3966))</f>
        <v>Onix GM mylink</v>
      </c>
      <c r="M3966">
        <f>WEEKNUM(A3966,2)</f>
        <v>37</v>
      </c>
    </row>
    <row r="3967" spans="1:13" x14ac:dyDescent="0.25">
      <c r="A3967" s="1">
        <v>41541</v>
      </c>
      <c r="B3967" s="40" t="s">
        <v>9</v>
      </c>
      <c r="C3967" s="40" t="s">
        <v>362</v>
      </c>
      <c r="D3967" s="40" t="s">
        <v>110</v>
      </c>
      <c r="E3967" s="40" t="s">
        <v>10</v>
      </c>
      <c r="F3967" s="40">
        <v>0.8</v>
      </c>
      <c r="G3967" s="40">
        <v>1</v>
      </c>
      <c r="H3967" s="40">
        <v>8</v>
      </c>
      <c r="I3967" s="40">
        <v>0.42</v>
      </c>
      <c r="L3967" s="40" t="str">
        <f>IF(LEFT(C3967,1)="[",MID(C3967,2,SEARCH("]",C3967)-2),IF(LEFT(C3967,1)="""",MID(C3967,2,SEARCH("""",C3967,2)-2),C3967))</f>
        <v>Onix GM mylink</v>
      </c>
      <c r="M3967">
        <f>WEEKNUM(A3967,2)</f>
        <v>39</v>
      </c>
    </row>
    <row r="3968" spans="1:13" x14ac:dyDescent="0.25">
      <c r="A3968" s="1">
        <v>41534</v>
      </c>
      <c r="B3968" s="40" t="s">
        <v>9</v>
      </c>
      <c r="C3968" s="40" t="s">
        <v>362</v>
      </c>
      <c r="D3968" s="40" t="s">
        <v>110</v>
      </c>
      <c r="E3968" s="40" t="s">
        <v>10</v>
      </c>
      <c r="F3968" s="40">
        <v>0.8</v>
      </c>
      <c r="G3968" s="40">
        <v>1</v>
      </c>
      <c r="H3968" s="40">
        <v>6</v>
      </c>
      <c r="I3968" s="40">
        <v>0.11</v>
      </c>
      <c r="L3968" s="40" t="str">
        <f>IF(LEFT(C3968,1)="[",MID(C3968,2,SEARCH("]",C3968)-2),IF(LEFT(C3968,1)="""",MID(C3968,2,SEARCH("""",C3968,2)-2),C3968))</f>
        <v>Onix GM mylink</v>
      </c>
      <c r="M3968">
        <f>WEEKNUM(A3968,2)</f>
        <v>38</v>
      </c>
    </row>
    <row r="3969" spans="1:13" x14ac:dyDescent="0.25">
      <c r="A3969" s="1">
        <v>41523</v>
      </c>
      <c r="B3969" s="40" t="s">
        <v>9</v>
      </c>
      <c r="C3969" s="40" t="s">
        <v>362</v>
      </c>
      <c r="D3969" s="40" t="s">
        <v>110</v>
      </c>
      <c r="E3969" s="40" t="s">
        <v>10</v>
      </c>
      <c r="F3969" s="40">
        <v>0.8</v>
      </c>
      <c r="G3969" s="40">
        <v>0</v>
      </c>
      <c r="H3969" s="40">
        <v>9</v>
      </c>
      <c r="I3969" s="40">
        <v>0</v>
      </c>
      <c r="L3969" s="40" t="str">
        <f>IF(LEFT(C3969,1)="[",MID(C3969,2,SEARCH("]",C3969)-2),IF(LEFT(C3969,1)="""",MID(C3969,2,SEARCH("""",C3969,2)-2),C3969))</f>
        <v>Onix GM mylink</v>
      </c>
      <c r="M3969">
        <f>WEEKNUM(A3969,2)</f>
        <v>36</v>
      </c>
    </row>
    <row r="3970" spans="1:13" x14ac:dyDescent="0.25">
      <c r="A3970" s="1">
        <v>41522</v>
      </c>
      <c r="B3970" s="40" t="s">
        <v>9</v>
      </c>
      <c r="C3970" s="40" t="s">
        <v>362</v>
      </c>
      <c r="D3970" s="40" t="s">
        <v>110</v>
      </c>
      <c r="E3970" s="40" t="s">
        <v>10</v>
      </c>
      <c r="F3970" s="40">
        <v>0.8</v>
      </c>
      <c r="G3970" s="40">
        <v>0</v>
      </c>
      <c r="H3970" s="40">
        <v>2</v>
      </c>
      <c r="I3970" s="40">
        <v>0</v>
      </c>
      <c r="L3970" s="40" t="str">
        <f>IF(LEFT(C3970,1)="[",MID(C3970,2,SEARCH("]",C3970)-2),IF(LEFT(C3970,1)="""",MID(C3970,2,SEARCH("""",C3970,2)-2),C3970))</f>
        <v>Onix GM mylink</v>
      </c>
      <c r="M3970">
        <f>WEEKNUM(A3970,2)</f>
        <v>36</v>
      </c>
    </row>
    <row r="3971" spans="1:13" x14ac:dyDescent="0.25">
      <c r="A3971" s="1">
        <v>41527</v>
      </c>
      <c r="B3971" s="40" t="s">
        <v>9</v>
      </c>
      <c r="C3971" s="40" t="s">
        <v>362</v>
      </c>
      <c r="D3971" s="40" t="s">
        <v>110</v>
      </c>
      <c r="E3971" s="40" t="s">
        <v>10</v>
      </c>
      <c r="F3971" s="40">
        <v>0.8</v>
      </c>
      <c r="G3971" s="40">
        <v>0</v>
      </c>
      <c r="H3971" s="40">
        <v>2</v>
      </c>
      <c r="I3971" s="40">
        <v>0</v>
      </c>
      <c r="L3971" s="40" t="str">
        <f>IF(LEFT(C3971,1)="[",MID(C3971,2,SEARCH("]",C3971)-2),IF(LEFT(C3971,1)="""",MID(C3971,2,SEARCH("""",C3971,2)-2),C3971))</f>
        <v>Onix GM mylink</v>
      </c>
      <c r="M3971">
        <f>WEEKNUM(A3971,2)</f>
        <v>37</v>
      </c>
    </row>
    <row r="3972" spans="1:13" x14ac:dyDescent="0.25">
      <c r="A3972" s="1">
        <v>41530</v>
      </c>
      <c r="B3972" s="40" t="s">
        <v>9</v>
      </c>
      <c r="C3972" s="40" t="s">
        <v>362</v>
      </c>
      <c r="D3972" s="40" t="s">
        <v>110</v>
      </c>
      <c r="E3972" s="40" t="s">
        <v>10</v>
      </c>
      <c r="F3972" s="40">
        <v>0.8</v>
      </c>
      <c r="G3972" s="40">
        <v>0</v>
      </c>
      <c r="H3972" s="40">
        <v>3</v>
      </c>
      <c r="I3972" s="40">
        <v>0</v>
      </c>
      <c r="L3972" s="40" t="str">
        <f>IF(LEFT(C3972,1)="[",MID(C3972,2,SEARCH("]",C3972)-2),IF(LEFT(C3972,1)="""",MID(C3972,2,SEARCH("""",C3972,2)-2),C3972))</f>
        <v>Onix GM mylink</v>
      </c>
      <c r="M3972">
        <f>WEEKNUM(A3972,2)</f>
        <v>37</v>
      </c>
    </row>
    <row r="3973" spans="1:13" x14ac:dyDescent="0.25">
      <c r="A3973" s="1">
        <v>41533</v>
      </c>
      <c r="B3973" s="40" t="s">
        <v>9</v>
      </c>
      <c r="C3973" s="40" t="s">
        <v>362</v>
      </c>
      <c r="D3973" s="40" t="s">
        <v>110</v>
      </c>
      <c r="E3973" s="40" t="s">
        <v>10</v>
      </c>
      <c r="F3973" s="40">
        <v>0.8</v>
      </c>
      <c r="G3973" s="40">
        <v>2</v>
      </c>
      <c r="H3973" s="40">
        <v>6</v>
      </c>
      <c r="I3973" s="40">
        <v>0.49</v>
      </c>
      <c r="L3973" s="40" t="str">
        <f>IF(LEFT(C3973,1)="[",MID(C3973,2,SEARCH("]",C3973)-2),IF(LEFT(C3973,1)="""",MID(C3973,2,SEARCH("""",C3973,2)-2),C3973))</f>
        <v>Onix GM mylink</v>
      </c>
      <c r="M3973">
        <f>WEEKNUM(A3973,2)</f>
        <v>38</v>
      </c>
    </row>
    <row r="3974" spans="1:13" x14ac:dyDescent="0.25">
      <c r="A3974" s="1">
        <v>41536</v>
      </c>
      <c r="B3974" s="40" t="s">
        <v>9</v>
      </c>
      <c r="C3974" s="40" t="s">
        <v>362</v>
      </c>
      <c r="D3974" s="40" t="s">
        <v>110</v>
      </c>
      <c r="E3974" s="40" t="s">
        <v>10</v>
      </c>
      <c r="F3974" s="40">
        <v>0.8</v>
      </c>
      <c r="G3974" s="40">
        <v>0</v>
      </c>
      <c r="H3974" s="40">
        <v>6</v>
      </c>
      <c r="I3974" s="40">
        <v>0</v>
      </c>
      <c r="L3974" s="40" t="str">
        <f>IF(LEFT(C3974,1)="[",MID(C3974,2,SEARCH("]",C3974)-2),IF(LEFT(C3974,1)="""",MID(C3974,2,SEARCH("""",C3974,2)-2),C3974))</f>
        <v>Onix GM mylink</v>
      </c>
      <c r="M3974">
        <f>WEEKNUM(A3974,2)</f>
        <v>38</v>
      </c>
    </row>
    <row r="3975" spans="1:13" x14ac:dyDescent="0.25">
      <c r="A3975" s="1">
        <v>41543</v>
      </c>
      <c r="B3975" s="40" t="s">
        <v>9</v>
      </c>
      <c r="C3975" s="40" t="s">
        <v>362</v>
      </c>
      <c r="D3975" s="40" t="s">
        <v>110</v>
      </c>
      <c r="E3975" s="40" t="s">
        <v>10</v>
      </c>
      <c r="F3975" s="40">
        <v>0.8</v>
      </c>
      <c r="G3975" s="40">
        <v>0</v>
      </c>
      <c r="H3975" s="40">
        <v>3</v>
      </c>
      <c r="I3975" s="40">
        <v>0</v>
      </c>
      <c r="L3975" s="40" t="str">
        <f>IF(LEFT(C3975,1)="[",MID(C3975,2,SEARCH("]",C3975)-2),IF(LEFT(C3975,1)="""",MID(C3975,2,SEARCH("""",C3975,2)-2),C3975))</f>
        <v>Onix GM mylink</v>
      </c>
      <c r="M3975">
        <f>WEEKNUM(A3975,2)</f>
        <v>39</v>
      </c>
    </row>
    <row r="3976" spans="1:13" x14ac:dyDescent="0.25">
      <c r="A3976" s="1">
        <v>41535</v>
      </c>
      <c r="B3976" s="40" t="s">
        <v>9</v>
      </c>
      <c r="C3976" s="40" t="s">
        <v>362</v>
      </c>
      <c r="D3976" s="40" t="s">
        <v>110</v>
      </c>
      <c r="E3976" s="40" t="s">
        <v>10</v>
      </c>
      <c r="F3976" s="40">
        <v>0.8</v>
      </c>
      <c r="G3976" s="40">
        <v>0</v>
      </c>
      <c r="H3976" s="40">
        <v>3</v>
      </c>
      <c r="I3976" s="40">
        <v>0</v>
      </c>
      <c r="L3976" s="40" t="str">
        <f>IF(LEFT(C3976,1)="[",MID(C3976,2,SEARCH("]",C3976)-2),IF(LEFT(C3976,1)="""",MID(C3976,2,SEARCH("""",C3976,2)-2),C3976))</f>
        <v>Onix GM mylink</v>
      </c>
      <c r="M3976">
        <f>WEEKNUM(A3976,2)</f>
        <v>38</v>
      </c>
    </row>
    <row r="3977" spans="1:13" x14ac:dyDescent="0.25">
      <c r="A3977" s="1">
        <v>41546</v>
      </c>
      <c r="B3977" s="40" t="s">
        <v>9</v>
      </c>
      <c r="C3977" s="40" t="s">
        <v>362</v>
      </c>
      <c r="D3977" s="40" t="s">
        <v>110</v>
      </c>
      <c r="E3977" s="40" t="s">
        <v>10</v>
      </c>
      <c r="F3977" s="40">
        <v>0.8</v>
      </c>
      <c r="G3977" s="40">
        <v>1</v>
      </c>
      <c r="H3977" s="40">
        <v>2</v>
      </c>
      <c r="I3977" s="40">
        <v>0.74</v>
      </c>
      <c r="L3977" s="40" t="str">
        <f>IF(LEFT(C3977,1)="[",MID(C3977,2,SEARCH("]",C3977)-2),IF(LEFT(C3977,1)="""",MID(C3977,2,SEARCH("""",C3977,2)-2),C3977))</f>
        <v>Onix GM mylink</v>
      </c>
      <c r="M3977">
        <f>WEEKNUM(A3977,2)</f>
        <v>39</v>
      </c>
    </row>
    <row r="3978" spans="1:13" x14ac:dyDescent="0.25">
      <c r="A3978" s="1">
        <v>41538</v>
      </c>
      <c r="B3978" s="40" t="s">
        <v>9</v>
      </c>
      <c r="C3978" s="40" t="s">
        <v>362</v>
      </c>
      <c r="D3978" s="40" t="s">
        <v>110</v>
      </c>
      <c r="E3978" s="40" t="s">
        <v>10</v>
      </c>
      <c r="F3978" s="40">
        <v>0.8</v>
      </c>
      <c r="G3978" s="40">
        <v>4</v>
      </c>
      <c r="H3978" s="40">
        <v>5</v>
      </c>
      <c r="I3978" s="40">
        <v>2.0299999999999998</v>
      </c>
      <c r="L3978" s="40" t="str">
        <f>IF(LEFT(C3978,1)="[",MID(C3978,2,SEARCH("]",C3978)-2),IF(LEFT(C3978,1)="""",MID(C3978,2,SEARCH("""",C3978,2)-2),C3978))</f>
        <v>Onix GM mylink</v>
      </c>
      <c r="M3978">
        <f>WEEKNUM(A3978,2)</f>
        <v>38</v>
      </c>
    </row>
    <row r="3979" spans="1:13" x14ac:dyDescent="0.25">
      <c r="A3979" s="1">
        <v>41544</v>
      </c>
      <c r="B3979" s="40" t="s">
        <v>9</v>
      </c>
      <c r="C3979" s="40" t="s">
        <v>362</v>
      </c>
      <c r="D3979" s="40" t="s">
        <v>110</v>
      </c>
      <c r="E3979" s="40" t="s">
        <v>10</v>
      </c>
      <c r="F3979" s="40">
        <v>0.8</v>
      </c>
      <c r="G3979" s="40">
        <v>0</v>
      </c>
      <c r="H3979" s="40">
        <v>4</v>
      </c>
      <c r="I3979" s="40">
        <v>0</v>
      </c>
      <c r="L3979" s="40" t="str">
        <f>IF(LEFT(C3979,1)="[",MID(C3979,2,SEARCH("]",C3979)-2),IF(LEFT(C3979,1)="""",MID(C3979,2,SEARCH("""",C3979,2)-2),C3979))</f>
        <v>Onix GM mylink</v>
      </c>
      <c r="M3979">
        <f>WEEKNUM(A3979,2)</f>
        <v>39</v>
      </c>
    </row>
    <row r="3980" spans="1:13" x14ac:dyDescent="0.25">
      <c r="A3980" s="1">
        <v>41531</v>
      </c>
      <c r="B3980" s="40" t="s">
        <v>9</v>
      </c>
      <c r="C3980" s="40" t="s">
        <v>362</v>
      </c>
      <c r="D3980" s="40" t="s">
        <v>110</v>
      </c>
      <c r="E3980" s="40" t="s">
        <v>10</v>
      </c>
      <c r="F3980" s="40">
        <v>0.8</v>
      </c>
      <c r="G3980" s="40">
        <v>0</v>
      </c>
      <c r="H3980" s="40">
        <v>6</v>
      </c>
      <c r="I3980" s="40">
        <v>0</v>
      </c>
      <c r="L3980" s="40" t="str">
        <f>IF(LEFT(C3980,1)="[",MID(C3980,2,SEARCH("]",C3980)-2),IF(LEFT(C3980,1)="""",MID(C3980,2,SEARCH("""",C3980,2)-2),C3980))</f>
        <v>Onix GM mylink</v>
      </c>
      <c r="M3980">
        <f>WEEKNUM(A3980,2)</f>
        <v>37</v>
      </c>
    </row>
    <row r="3981" spans="1:13" x14ac:dyDescent="0.25">
      <c r="A3981" s="1">
        <v>41526</v>
      </c>
      <c r="B3981" s="40" t="s">
        <v>9</v>
      </c>
      <c r="C3981" s="40" t="s">
        <v>362</v>
      </c>
      <c r="D3981" s="40" t="s">
        <v>110</v>
      </c>
      <c r="E3981" s="40" t="s">
        <v>10</v>
      </c>
      <c r="F3981" s="40">
        <v>0.8</v>
      </c>
      <c r="G3981" s="40">
        <v>0</v>
      </c>
      <c r="H3981" s="40">
        <v>8</v>
      </c>
      <c r="I3981" s="40">
        <v>0</v>
      </c>
      <c r="L3981" s="40" t="str">
        <f>IF(LEFT(C3981,1)="[",MID(C3981,2,SEARCH("]",C3981)-2),IF(LEFT(C3981,1)="""",MID(C3981,2,SEARCH("""",C3981,2)-2),C3981))</f>
        <v>Onix GM mylink</v>
      </c>
      <c r="M3981">
        <f>WEEKNUM(A3981,2)</f>
        <v>37</v>
      </c>
    </row>
    <row r="3982" spans="1:13" x14ac:dyDescent="0.25">
      <c r="A3982" s="1">
        <v>41545</v>
      </c>
      <c r="B3982" s="40" t="s">
        <v>9</v>
      </c>
      <c r="C3982" s="40" t="s">
        <v>362</v>
      </c>
      <c r="D3982" s="40" t="s">
        <v>110</v>
      </c>
      <c r="E3982" s="40" t="s">
        <v>10</v>
      </c>
      <c r="F3982" s="40">
        <v>0.8</v>
      </c>
      <c r="G3982" s="40">
        <v>1</v>
      </c>
      <c r="H3982" s="40">
        <v>2</v>
      </c>
      <c r="I3982" s="40">
        <v>0.52</v>
      </c>
      <c r="L3982" s="40" t="str">
        <f>IF(LEFT(C3982,1)="[",MID(C3982,2,SEARCH("]",C3982)-2),IF(LEFT(C3982,1)="""",MID(C3982,2,SEARCH("""",C3982,2)-2),C3982))</f>
        <v>Onix GM mylink</v>
      </c>
      <c r="M3982">
        <f>WEEKNUM(A3982,2)</f>
        <v>39</v>
      </c>
    </row>
    <row r="3983" spans="1:13" x14ac:dyDescent="0.25">
      <c r="A3983" s="1">
        <v>41537</v>
      </c>
      <c r="B3983" s="40" t="s">
        <v>9</v>
      </c>
      <c r="C3983" s="40" t="s">
        <v>362</v>
      </c>
      <c r="D3983" s="40" t="s">
        <v>110</v>
      </c>
      <c r="E3983" s="40" t="s">
        <v>10</v>
      </c>
      <c r="F3983" s="40">
        <v>0.8</v>
      </c>
      <c r="G3983" s="40">
        <v>0</v>
      </c>
      <c r="H3983" s="40">
        <v>3</v>
      </c>
      <c r="I3983" s="40">
        <v>0</v>
      </c>
      <c r="L3983" s="40" t="str">
        <f>IF(LEFT(C3983,1)="[",MID(C3983,2,SEARCH("]",C3983)-2),IF(LEFT(C3983,1)="""",MID(C3983,2,SEARCH("""",C3983,2)-2),C3983))</f>
        <v>Onix GM mylink</v>
      </c>
      <c r="M3983">
        <f>WEEKNUM(A3983,2)</f>
        <v>38</v>
      </c>
    </row>
    <row r="3984" spans="1:13" x14ac:dyDescent="0.25">
      <c r="A3984" s="1">
        <v>41514</v>
      </c>
      <c r="B3984" s="40" t="s">
        <v>9</v>
      </c>
      <c r="C3984" s="40" t="s">
        <v>214</v>
      </c>
      <c r="D3984" s="40" t="s">
        <v>126</v>
      </c>
      <c r="E3984" s="40" t="s">
        <v>10</v>
      </c>
      <c r="F3984" s="40">
        <v>0.9</v>
      </c>
      <c r="G3984" s="40">
        <v>0</v>
      </c>
      <c r="H3984" s="40">
        <v>3</v>
      </c>
      <c r="I3984" s="40">
        <v>0</v>
      </c>
      <c r="L3984" s="40" t="str">
        <f>IF(LEFT(C3984,1)="[",MID(C3984,2,SEARCH("]",C3984)-2),IF(LEFT(C3984,1)="""",MID(C3984,2,SEARCH("""",C3984,2)-2),C3984))</f>
        <v>Onix lindo</v>
      </c>
      <c r="M3984">
        <f>WEEKNUM(A3984,2)</f>
        <v>35</v>
      </c>
    </row>
    <row r="3985" spans="1:13" x14ac:dyDescent="0.25">
      <c r="A3985" s="1">
        <v>41530</v>
      </c>
      <c r="B3985" s="40" t="s">
        <v>9</v>
      </c>
      <c r="C3985" s="40" t="s">
        <v>214</v>
      </c>
      <c r="D3985" s="40" t="s">
        <v>126</v>
      </c>
      <c r="E3985" s="40" t="s">
        <v>10</v>
      </c>
      <c r="F3985" s="40">
        <v>0.9</v>
      </c>
      <c r="G3985" s="40">
        <v>0</v>
      </c>
      <c r="H3985" s="40">
        <v>6</v>
      </c>
      <c r="I3985" s="40">
        <v>0</v>
      </c>
      <c r="L3985" s="40" t="str">
        <f>IF(LEFT(C3985,1)="[",MID(C3985,2,SEARCH("]",C3985)-2),IF(LEFT(C3985,1)="""",MID(C3985,2,SEARCH("""",C3985,2)-2),C3985))</f>
        <v>Onix lindo</v>
      </c>
      <c r="M3985">
        <f>WEEKNUM(A3985,2)</f>
        <v>37</v>
      </c>
    </row>
    <row r="3986" spans="1:13" x14ac:dyDescent="0.25">
      <c r="A3986" s="1">
        <v>41540</v>
      </c>
      <c r="B3986" s="40" t="s">
        <v>9</v>
      </c>
      <c r="C3986" s="40" t="s">
        <v>214</v>
      </c>
      <c r="D3986" s="40" t="s">
        <v>126</v>
      </c>
      <c r="E3986" s="40" t="s">
        <v>10</v>
      </c>
      <c r="F3986" s="40">
        <v>0.9</v>
      </c>
      <c r="G3986" s="40">
        <v>0</v>
      </c>
      <c r="H3986" s="40">
        <v>1</v>
      </c>
      <c r="I3986" s="40">
        <v>0</v>
      </c>
      <c r="L3986" s="40" t="str">
        <f>IF(LEFT(C3986,1)="[",MID(C3986,2,SEARCH("]",C3986)-2),IF(LEFT(C3986,1)="""",MID(C3986,2,SEARCH("""",C3986,2)-2),C3986))</f>
        <v>Onix lindo</v>
      </c>
      <c r="M3986">
        <f>WEEKNUM(A3986,2)</f>
        <v>39</v>
      </c>
    </row>
    <row r="3987" spans="1:13" x14ac:dyDescent="0.25">
      <c r="A3987" s="1">
        <v>41515</v>
      </c>
      <c r="B3987" s="40" t="s">
        <v>9</v>
      </c>
      <c r="C3987" s="40" t="s">
        <v>214</v>
      </c>
      <c r="D3987" s="40" t="s">
        <v>126</v>
      </c>
      <c r="E3987" s="40" t="s">
        <v>10</v>
      </c>
      <c r="F3987" s="40">
        <v>0.9</v>
      </c>
      <c r="G3987" s="40">
        <v>1</v>
      </c>
      <c r="H3987" s="40">
        <v>3</v>
      </c>
      <c r="I3987" s="40">
        <v>0.27</v>
      </c>
      <c r="L3987" s="40" t="str">
        <f>IF(LEFT(C3987,1)="[",MID(C3987,2,SEARCH("]",C3987)-2),IF(LEFT(C3987,1)="""",MID(C3987,2,SEARCH("""",C3987,2)-2),C3987))</f>
        <v>Onix lindo</v>
      </c>
      <c r="M3987">
        <f>WEEKNUM(A3987,2)</f>
        <v>35</v>
      </c>
    </row>
    <row r="3988" spans="1:13" x14ac:dyDescent="0.25">
      <c r="A3988" s="1">
        <v>41522</v>
      </c>
      <c r="B3988" s="40" t="s">
        <v>9</v>
      </c>
      <c r="C3988" s="40" t="s">
        <v>214</v>
      </c>
      <c r="D3988" s="40" t="s">
        <v>126</v>
      </c>
      <c r="E3988" s="40" t="s">
        <v>10</v>
      </c>
      <c r="F3988" s="40">
        <v>0.9</v>
      </c>
      <c r="G3988" s="40">
        <v>0</v>
      </c>
      <c r="H3988" s="40">
        <v>1</v>
      </c>
      <c r="I3988" s="40">
        <v>0</v>
      </c>
      <c r="L3988" s="40" t="str">
        <f>IF(LEFT(C3988,1)="[",MID(C3988,2,SEARCH("]",C3988)-2),IF(LEFT(C3988,1)="""",MID(C3988,2,SEARCH("""",C3988,2)-2),C3988))</f>
        <v>Onix lindo</v>
      </c>
      <c r="M3988">
        <f>WEEKNUM(A3988,2)</f>
        <v>36</v>
      </c>
    </row>
    <row r="3989" spans="1:13" x14ac:dyDescent="0.25">
      <c r="A3989" s="1">
        <v>41546</v>
      </c>
      <c r="B3989" s="40" t="s">
        <v>9</v>
      </c>
      <c r="C3989" s="40" t="s">
        <v>214</v>
      </c>
      <c r="D3989" s="40" t="s">
        <v>126</v>
      </c>
      <c r="E3989" s="40" t="s">
        <v>10</v>
      </c>
      <c r="F3989" s="40">
        <v>0.9</v>
      </c>
      <c r="G3989" s="40">
        <v>0</v>
      </c>
      <c r="H3989" s="40">
        <v>1</v>
      </c>
      <c r="I3989" s="40">
        <v>0</v>
      </c>
      <c r="L3989" s="40" t="str">
        <f>IF(LEFT(C3989,1)="[",MID(C3989,2,SEARCH("]",C3989)-2),IF(LEFT(C3989,1)="""",MID(C3989,2,SEARCH("""",C3989,2)-2),C3989))</f>
        <v>Onix lindo</v>
      </c>
      <c r="M3989">
        <f>WEEKNUM(A3989,2)</f>
        <v>39</v>
      </c>
    </row>
    <row r="3990" spans="1:13" x14ac:dyDescent="0.25">
      <c r="A3990" s="1">
        <v>41525</v>
      </c>
      <c r="B3990" s="40" t="s">
        <v>9</v>
      </c>
      <c r="C3990" s="40" t="s">
        <v>214</v>
      </c>
      <c r="D3990" s="40" t="s">
        <v>126</v>
      </c>
      <c r="E3990" s="40" t="s">
        <v>10</v>
      </c>
      <c r="F3990" s="40">
        <v>0.9</v>
      </c>
      <c r="G3990" s="40">
        <v>0</v>
      </c>
      <c r="H3990" s="40">
        <v>1</v>
      </c>
      <c r="I3990" s="40">
        <v>0</v>
      </c>
      <c r="L3990" s="40" t="str">
        <f>IF(LEFT(C3990,1)="[",MID(C3990,2,SEARCH("]",C3990)-2),IF(LEFT(C3990,1)="""",MID(C3990,2,SEARCH("""",C3990,2)-2),C3990))</f>
        <v>Onix lindo</v>
      </c>
      <c r="M3990">
        <f>WEEKNUM(A3990,2)</f>
        <v>36</v>
      </c>
    </row>
    <row r="3991" spans="1:13" x14ac:dyDescent="0.25">
      <c r="A3991" s="1">
        <v>41529</v>
      </c>
      <c r="B3991" s="40" t="s">
        <v>9</v>
      </c>
      <c r="C3991" s="40" t="s">
        <v>214</v>
      </c>
      <c r="D3991" s="40" t="s">
        <v>126</v>
      </c>
      <c r="E3991" s="40" t="s">
        <v>10</v>
      </c>
      <c r="F3991" s="40">
        <v>0.9</v>
      </c>
      <c r="G3991" s="40">
        <v>0</v>
      </c>
      <c r="H3991" s="40">
        <v>1</v>
      </c>
      <c r="I3991" s="40">
        <v>0</v>
      </c>
      <c r="L3991" s="40" t="str">
        <f>IF(LEFT(C3991,1)="[",MID(C3991,2,SEARCH("]",C3991)-2),IF(LEFT(C3991,1)="""",MID(C3991,2,SEARCH("""",C3991,2)-2),C3991))</f>
        <v>Onix lindo</v>
      </c>
      <c r="M3991">
        <f>WEEKNUM(A3991,2)</f>
        <v>37</v>
      </c>
    </row>
    <row r="3992" spans="1:13" x14ac:dyDescent="0.25">
      <c r="A3992" s="1">
        <v>41521</v>
      </c>
      <c r="B3992" s="40" t="s">
        <v>9</v>
      </c>
      <c r="C3992" s="40" t="s">
        <v>214</v>
      </c>
      <c r="D3992" s="40" t="s">
        <v>126</v>
      </c>
      <c r="E3992" s="40" t="s">
        <v>10</v>
      </c>
      <c r="F3992" s="40">
        <v>0.9</v>
      </c>
      <c r="G3992" s="40">
        <v>0</v>
      </c>
      <c r="H3992" s="40">
        <v>5</v>
      </c>
      <c r="I3992" s="40">
        <v>0</v>
      </c>
      <c r="L3992" s="40" t="str">
        <f>IF(LEFT(C3992,1)="[",MID(C3992,2,SEARCH("]",C3992)-2),IF(LEFT(C3992,1)="""",MID(C3992,2,SEARCH("""",C3992,2)-2),C3992))</f>
        <v>Onix lindo</v>
      </c>
      <c r="M3992">
        <f>WEEKNUM(A3992,2)</f>
        <v>36</v>
      </c>
    </row>
    <row r="3993" spans="1:13" x14ac:dyDescent="0.25">
      <c r="A3993" s="1">
        <v>41516</v>
      </c>
      <c r="B3993" s="40" t="s">
        <v>9</v>
      </c>
      <c r="C3993" s="40" t="s">
        <v>214</v>
      </c>
      <c r="D3993" s="40" t="s">
        <v>126</v>
      </c>
      <c r="E3993" s="40" t="s">
        <v>10</v>
      </c>
      <c r="F3993" s="40">
        <v>0.9</v>
      </c>
      <c r="G3993" s="40">
        <v>0</v>
      </c>
      <c r="H3993" s="40">
        <v>4</v>
      </c>
      <c r="I3993" s="40">
        <v>0</v>
      </c>
      <c r="L3993" s="40" t="str">
        <f>IF(LEFT(C3993,1)="[",MID(C3993,2,SEARCH("]",C3993)-2),IF(LEFT(C3993,1)="""",MID(C3993,2,SEARCH("""",C3993,2)-2),C3993))</f>
        <v>Onix lindo</v>
      </c>
      <c r="M3993">
        <f>WEEKNUM(A3993,2)</f>
        <v>35</v>
      </c>
    </row>
    <row r="3994" spans="1:13" x14ac:dyDescent="0.25">
      <c r="A3994" s="1">
        <v>41545</v>
      </c>
      <c r="B3994" s="40" t="s">
        <v>9</v>
      </c>
      <c r="C3994" s="40" t="s">
        <v>214</v>
      </c>
      <c r="D3994" s="40" t="s">
        <v>126</v>
      </c>
      <c r="E3994" s="40" t="s">
        <v>10</v>
      </c>
      <c r="F3994" s="40">
        <v>0.9</v>
      </c>
      <c r="G3994" s="40">
        <v>0</v>
      </c>
      <c r="H3994" s="40">
        <v>1</v>
      </c>
      <c r="I3994" s="40">
        <v>0</v>
      </c>
      <c r="L3994" s="40" t="str">
        <f>IF(LEFT(C3994,1)="[",MID(C3994,2,SEARCH("]",C3994)-2),IF(LEFT(C3994,1)="""",MID(C3994,2,SEARCH("""",C3994,2)-2),C3994))</f>
        <v>Onix lindo</v>
      </c>
      <c r="M3994">
        <f>WEEKNUM(A3994,2)</f>
        <v>39</v>
      </c>
    </row>
    <row r="3995" spans="1:13" x14ac:dyDescent="0.25">
      <c r="A3995" s="1">
        <v>41534</v>
      </c>
      <c r="B3995" s="40" t="s">
        <v>9</v>
      </c>
      <c r="C3995" s="40" t="s">
        <v>214</v>
      </c>
      <c r="D3995" s="40" t="s">
        <v>126</v>
      </c>
      <c r="E3995" s="40" t="s">
        <v>10</v>
      </c>
      <c r="F3995" s="40">
        <v>0.9</v>
      </c>
      <c r="G3995" s="40">
        <v>0</v>
      </c>
      <c r="H3995" s="40">
        <v>1</v>
      </c>
      <c r="I3995" s="40">
        <v>0</v>
      </c>
      <c r="L3995" s="40" t="str">
        <f>IF(LEFT(C3995,1)="[",MID(C3995,2,SEARCH("]",C3995)-2),IF(LEFT(C3995,1)="""",MID(C3995,2,SEARCH("""",C3995,2)-2),C3995))</f>
        <v>Onix lindo</v>
      </c>
      <c r="M3995">
        <f>WEEKNUM(A3995,2)</f>
        <v>38</v>
      </c>
    </row>
    <row r="3996" spans="1:13" x14ac:dyDescent="0.25">
      <c r="A3996" s="1">
        <v>41519</v>
      </c>
      <c r="B3996" s="40" t="s">
        <v>9</v>
      </c>
      <c r="C3996" s="40" t="s">
        <v>214</v>
      </c>
      <c r="D3996" s="40" t="s">
        <v>126</v>
      </c>
      <c r="E3996" s="40" t="s">
        <v>10</v>
      </c>
      <c r="F3996" s="40">
        <v>0.9</v>
      </c>
      <c r="G3996" s="40">
        <v>0</v>
      </c>
      <c r="H3996" s="40">
        <v>2</v>
      </c>
      <c r="I3996" s="40">
        <v>0</v>
      </c>
      <c r="L3996" s="40" t="str">
        <f>IF(LEFT(C3996,1)="[",MID(C3996,2,SEARCH("]",C3996)-2),IF(LEFT(C3996,1)="""",MID(C3996,2,SEARCH("""",C3996,2)-2),C3996))</f>
        <v>Onix lindo</v>
      </c>
      <c r="M3996">
        <f>WEEKNUM(A3996,2)</f>
        <v>36</v>
      </c>
    </row>
    <row r="3997" spans="1:13" x14ac:dyDescent="0.25">
      <c r="A3997" s="1">
        <v>41538</v>
      </c>
      <c r="B3997" s="40" t="s">
        <v>9</v>
      </c>
      <c r="C3997" s="40" t="s">
        <v>214</v>
      </c>
      <c r="D3997" s="40" t="s">
        <v>126</v>
      </c>
      <c r="E3997" s="40" t="s">
        <v>10</v>
      </c>
      <c r="F3997" s="40">
        <v>0.9</v>
      </c>
      <c r="G3997" s="40">
        <v>0</v>
      </c>
      <c r="H3997" s="40">
        <v>2</v>
      </c>
      <c r="I3997" s="40">
        <v>0</v>
      </c>
      <c r="L3997" s="40" t="str">
        <f>IF(LEFT(C3997,1)="[",MID(C3997,2,SEARCH("]",C3997)-2),IF(LEFT(C3997,1)="""",MID(C3997,2,SEARCH("""",C3997,2)-2),C3997))</f>
        <v>Onix lindo</v>
      </c>
      <c r="M3997">
        <f>WEEKNUM(A3997,2)</f>
        <v>38</v>
      </c>
    </row>
    <row r="3998" spans="1:13" x14ac:dyDescent="0.25">
      <c r="A3998" s="1">
        <v>41527</v>
      </c>
      <c r="B3998" s="40" t="s">
        <v>9</v>
      </c>
      <c r="C3998" s="40" t="s">
        <v>214</v>
      </c>
      <c r="D3998" s="40" t="s">
        <v>126</v>
      </c>
      <c r="E3998" s="40" t="s">
        <v>10</v>
      </c>
      <c r="F3998" s="40">
        <v>0.9</v>
      </c>
      <c r="G3998" s="40">
        <v>0</v>
      </c>
      <c r="H3998" s="40">
        <v>1</v>
      </c>
      <c r="I3998" s="40">
        <v>0</v>
      </c>
      <c r="L3998" s="40" t="str">
        <f>IF(LEFT(C3998,1)="[",MID(C3998,2,SEARCH("]",C3998)-2),IF(LEFT(C3998,1)="""",MID(C3998,2,SEARCH("""",C3998,2)-2),C3998))</f>
        <v>Onix lindo</v>
      </c>
      <c r="M3998">
        <f>WEEKNUM(A3998,2)</f>
        <v>37</v>
      </c>
    </row>
    <row r="3999" spans="1:13" x14ac:dyDescent="0.25">
      <c r="A3999" s="1">
        <v>41536</v>
      </c>
      <c r="B3999" s="40" t="s">
        <v>9</v>
      </c>
      <c r="C3999" s="40" t="s">
        <v>214</v>
      </c>
      <c r="D3999" s="40" t="s">
        <v>126</v>
      </c>
      <c r="E3999" s="40" t="s">
        <v>10</v>
      </c>
      <c r="F3999" s="40">
        <v>0.9</v>
      </c>
      <c r="G3999" s="40">
        <v>0</v>
      </c>
      <c r="H3999" s="40">
        <v>2</v>
      </c>
      <c r="I3999" s="40">
        <v>0</v>
      </c>
      <c r="L3999" s="40" t="str">
        <f>IF(LEFT(C3999,1)="[",MID(C3999,2,SEARCH("]",C3999)-2),IF(LEFT(C3999,1)="""",MID(C3999,2,SEARCH("""",C3999,2)-2),C3999))</f>
        <v>Onix lindo</v>
      </c>
      <c r="M3999">
        <f>WEEKNUM(A3999,2)</f>
        <v>38</v>
      </c>
    </row>
    <row r="4000" spans="1:13" x14ac:dyDescent="0.25">
      <c r="A4000" s="1">
        <v>41524</v>
      </c>
      <c r="B4000" s="40" t="s">
        <v>9</v>
      </c>
      <c r="C4000" s="40" t="s">
        <v>214</v>
      </c>
      <c r="D4000" s="40" t="s">
        <v>126</v>
      </c>
      <c r="E4000" s="40" t="s">
        <v>10</v>
      </c>
      <c r="F4000" s="40">
        <v>0.9</v>
      </c>
      <c r="G4000" s="40">
        <v>0</v>
      </c>
      <c r="H4000" s="40">
        <v>1</v>
      </c>
      <c r="I4000" s="40">
        <v>0</v>
      </c>
      <c r="L4000" s="40" t="str">
        <f>IF(LEFT(C4000,1)="[",MID(C4000,2,SEARCH("]",C4000)-2),IF(LEFT(C4000,1)="""",MID(C4000,2,SEARCH("""",C4000,2)-2),C4000))</f>
        <v>Onix lindo</v>
      </c>
      <c r="M4000">
        <f>WEEKNUM(A4000,2)</f>
        <v>36</v>
      </c>
    </row>
    <row r="4001" spans="1:13" x14ac:dyDescent="0.25">
      <c r="A4001" s="1">
        <v>41543</v>
      </c>
      <c r="B4001" s="40" t="s">
        <v>9</v>
      </c>
      <c r="C4001" s="40" t="s">
        <v>214</v>
      </c>
      <c r="D4001" s="40" t="s">
        <v>126</v>
      </c>
      <c r="E4001" s="40" t="s">
        <v>10</v>
      </c>
      <c r="F4001" s="40">
        <v>0.9</v>
      </c>
      <c r="G4001" s="40">
        <v>0</v>
      </c>
      <c r="H4001" s="40">
        <v>2</v>
      </c>
      <c r="I4001" s="40">
        <v>0</v>
      </c>
      <c r="L4001" s="40" t="str">
        <f>IF(LEFT(C4001,1)="[",MID(C4001,2,SEARCH("]",C4001)-2),IF(LEFT(C4001,1)="""",MID(C4001,2,SEARCH("""",C4001,2)-2),C4001))</f>
        <v>Onix lindo</v>
      </c>
      <c r="M4001">
        <f>WEEKNUM(A4001,2)</f>
        <v>39</v>
      </c>
    </row>
    <row r="4002" spans="1:13" x14ac:dyDescent="0.25">
      <c r="A4002" s="1">
        <v>41526</v>
      </c>
      <c r="B4002" s="40" t="s">
        <v>9</v>
      </c>
      <c r="C4002" s="40" t="s">
        <v>214</v>
      </c>
      <c r="D4002" s="40" t="s">
        <v>126</v>
      </c>
      <c r="E4002" s="40" t="s">
        <v>10</v>
      </c>
      <c r="F4002" s="40">
        <v>0.9</v>
      </c>
      <c r="G4002" s="40">
        <v>0</v>
      </c>
      <c r="H4002" s="40">
        <v>1</v>
      </c>
      <c r="I4002" s="40">
        <v>0</v>
      </c>
      <c r="L4002" s="40" t="str">
        <f>IF(LEFT(C4002,1)="[",MID(C4002,2,SEARCH("]",C4002)-2),IF(LEFT(C4002,1)="""",MID(C4002,2,SEARCH("""",C4002,2)-2),C4002))</f>
        <v>Onix lindo</v>
      </c>
      <c r="M4002">
        <f>WEEKNUM(A4002,2)</f>
        <v>37</v>
      </c>
    </row>
    <row r="4003" spans="1:13" x14ac:dyDescent="0.25">
      <c r="A4003" s="1">
        <v>41523</v>
      </c>
      <c r="B4003" s="40" t="s">
        <v>9</v>
      </c>
      <c r="C4003" s="40" t="s">
        <v>214</v>
      </c>
      <c r="D4003" s="40" t="s">
        <v>126</v>
      </c>
      <c r="E4003" s="40" t="s">
        <v>10</v>
      </c>
      <c r="F4003" s="40">
        <v>0.9</v>
      </c>
      <c r="G4003" s="40">
        <v>1</v>
      </c>
      <c r="H4003" s="40">
        <v>2</v>
      </c>
      <c r="I4003" s="40">
        <v>0.79</v>
      </c>
      <c r="L4003" s="40" t="str">
        <f>IF(LEFT(C4003,1)="[",MID(C4003,2,SEARCH("]",C4003)-2),IF(LEFT(C4003,1)="""",MID(C4003,2,SEARCH("""",C4003,2)-2),C4003))</f>
        <v>Onix lindo</v>
      </c>
      <c r="M4003">
        <f>WEEKNUM(A4003,2)</f>
        <v>36</v>
      </c>
    </row>
    <row r="4004" spans="1:13" x14ac:dyDescent="0.25">
      <c r="A4004" s="1">
        <v>41531</v>
      </c>
      <c r="B4004" s="40" t="s">
        <v>9</v>
      </c>
      <c r="C4004" s="40" t="s">
        <v>214</v>
      </c>
      <c r="D4004" s="40" t="s">
        <v>126</v>
      </c>
      <c r="E4004" s="40" t="s">
        <v>10</v>
      </c>
      <c r="F4004" s="40">
        <v>0.9</v>
      </c>
      <c r="G4004" s="40">
        <v>0</v>
      </c>
      <c r="H4004" s="40">
        <v>1</v>
      </c>
      <c r="I4004" s="40">
        <v>0</v>
      </c>
      <c r="L4004" s="40" t="str">
        <f>IF(LEFT(C4004,1)="[",MID(C4004,2,SEARCH("]",C4004)-2),IF(LEFT(C4004,1)="""",MID(C4004,2,SEARCH("""",C4004,2)-2),C4004))</f>
        <v>Onix lindo</v>
      </c>
      <c r="M4004">
        <f>WEEKNUM(A4004,2)</f>
        <v>37</v>
      </c>
    </row>
    <row r="4005" spans="1:13" x14ac:dyDescent="0.25">
      <c r="A4005" s="1">
        <v>41537</v>
      </c>
      <c r="B4005" s="40" t="s">
        <v>9</v>
      </c>
      <c r="C4005" s="40" t="s">
        <v>214</v>
      </c>
      <c r="D4005" s="40" t="s">
        <v>126</v>
      </c>
      <c r="E4005" s="40" t="s">
        <v>10</v>
      </c>
      <c r="F4005" s="40">
        <v>0.9</v>
      </c>
      <c r="G4005" s="40">
        <v>0</v>
      </c>
      <c r="H4005" s="40">
        <v>0</v>
      </c>
      <c r="I4005" s="40">
        <v>0</v>
      </c>
      <c r="L4005" s="40" t="str">
        <f>IF(LEFT(C4005,1)="[",MID(C4005,2,SEARCH("]",C4005)-2),IF(LEFT(C4005,1)="""",MID(C4005,2,SEARCH("""",C4005,2)-2),C4005))</f>
        <v>Onix lindo</v>
      </c>
      <c r="M4005">
        <f>WEEKNUM(A4005,2)</f>
        <v>38</v>
      </c>
    </row>
    <row r="4006" spans="1:13" x14ac:dyDescent="0.25">
      <c r="A4006" s="1">
        <v>41535</v>
      </c>
      <c r="B4006" s="40" t="s">
        <v>9</v>
      </c>
      <c r="C4006" s="40" t="s">
        <v>220</v>
      </c>
      <c r="D4006" s="40" t="s">
        <v>116</v>
      </c>
      <c r="E4006" s="40" t="s">
        <v>10</v>
      </c>
      <c r="F4006" s="40">
        <v>0.24</v>
      </c>
      <c r="G4006" s="40">
        <v>3</v>
      </c>
      <c r="H4006" s="40">
        <v>31</v>
      </c>
      <c r="I4006" s="40">
        <v>0.43</v>
      </c>
      <c r="L4006" s="40" t="str">
        <f>IF(LEFT(C4006,1)="[",MID(C4006,2,SEARCH("]",C4006)-2),IF(LEFT(C4006,1)="""",MID(C4006,2,SEARCH("""",C4006,2)-2),C4006))</f>
        <v>Onix LS</v>
      </c>
      <c r="M4006">
        <f>WEEKNUM(A4006,2)</f>
        <v>38</v>
      </c>
    </row>
    <row r="4007" spans="1:13" x14ac:dyDescent="0.25">
      <c r="A4007" s="1">
        <v>41541</v>
      </c>
      <c r="B4007" s="40" t="s">
        <v>9</v>
      </c>
      <c r="C4007" s="40" t="s">
        <v>220</v>
      </c>
      <c r="D4007" s="40" t="s">
        <v>116</v>
      </c>
      <c r="E4007" s="40" t="s">
        <v>10</v>
      </c>
      <c r="F4007" s="40">
        <v>0.24</v>
      </c>
      <c r="G4007" s="40">
        <v>4</v>
      </c>
      <c r="H4007" s="40">
        <v>49</v>
      </c>
      <c r="I4007" s="40">
        <v>0.68</v>
      </c>
      <c r="L4007" s="40" t="str">
        <f>IF(LEFT(C4007,1)="[",MID(C4007,2,SEARCH("]",C4007)-2),IF(LEFT(C4007,1)="""",MID(C4007,2,SEARCH("""",C4007,2)-2),C4007))</f>
        <v>Onix LS</v>
      </c>
      <c r="M4007">
        <f>WEEKNUM(A4007,2)</f>
        <v>39</v>
      </c>
    </row>
    <row r="4008" spans="1:13" x14ac:dyDescent="0.25">
      <c r="A4008" s="1">
        <v>41515</v>
      </c>
      <c r="B4008" s="40" t="s">
        <v>9</v>
      </c>
      <c r="C4008" s="40" t="s">
        <v>220</v>
      </c>
      <c r="D4008" s="40" t="s">
        <v>116</v>
      </c>
      <c r="E4008" s="40" t="s">
        <v>10</v>
      </c>
      <c r="F4008" s="40">
        <v>0.24</v>
      </c>
      <c r="G4008" s="40">
        <v>7</v>
      </c>
      <c r="H4008" s="40">
        <v>31</v>
      </c>
      <c r="I4008" s="40">
        <v>1.24</v>
      </c>
      <c r="L4008" s="40" t="str">
        <f>IF(LEFT(C4008,1)="[",MID(C4008,2,SEARCH("]",C4008)-2),IF(LEFT(C4008,1)="""",MID(C4008,2,SEARCH("""",C4008,2)-2),C4008))</f>
        <v>Onix LS</v>
      </c>
      <c r="M4008">
        <f>WEEKNUM(A4008,2)</f>
        <v>35</v>
      </c>
    </row>
    <row r="4009" spans="1:13" x14ac:dyDescent="0.25">
      <c r="A4009" s="1">
        <v>41534</v>
      </c>
      <c r="B4009" s="40" t="s">
        <v>9</v>
      </c>
      <c r="C4009" s="40" t="s">
        <v>220</v>
      </c>
      <c r="D4009" s="40" t="s">
        <v>116</v>
      </c>
      <c r="E4009" s="40" t="s">
        <v>10</v>
      </c>
      <c r="F4009" s="40">
        <v>0.24</v>
      </c>
      <c r="G4009" s="40">
        <v>9</v>
      </c>
      <c r="H4009" s="40">
        <v>40</v>
      </c>
      <c r="I4009" s="40">
        <v>1.48</v>
      </c>
      <c r="L4009" s="40" t="str">
        <f>IF(LEFT(C4009,1)="[",MID(C4009,2,SEARCH("]",C4009)-2),IF(LEFT(C4009,1)="""",MID(C4009,2,SEARCH("""",C4009,2)-2),C4009))</f>
        <v>Onix LS</v>
      </c>
      <c r="M4009">
        <f>WEEKNUM(A4009,2)</f>
        <v>38</v>
      </c>
    </row>
    <row r="4010" spans="1:13" x14ac:dyDescent="0.25">
      <c r="A4010" s="1">
        <v>41538</v>
      </c>
      <c r="B4010" s="40" t="s">
        <v>9</v>
      </c>
      <c r="C4010" s="40" t="s">
        <v>220</v>
      </c>
      <c r="D4010" s="40" t="s">
        <v>116</v>
      </c>
      <c r="E4010" s="40" t="s">
        <v>10</v>
      </c>
      <c r="F4010" s="40">
        <v>0.24</v>
      </c>
      <c r="G4010" s="40">
        <v>5</v>
      </c>
      <c r="H4010" s="40">
        <v>24</v>
      </c>
      <c r="I4010" s="40">
        <v>0.7</v>
      </c>
      <c r="L4010" s="40" t="str">
        <f>IF(LEFT(C4010,1)="[",MID(C4010,2,SEARCH("]",C4010)-2),IF(LEFT(C4010,1)="""",MID(C4010,2,SEARCH("""",C4010,2)-2),C4010))</f>
        <v>Onix LS</v>
      </c>
      <c r="M4010">
        <f>WEEKNUM(A4010,2)</f>
        <v>38</v>
      </c>
    </row>
    <row r="4011" spans="1:13" x14ac:dyDescent="0.25">
      <c r="A4011" s="1">
        <v>41542</v>
      </c>
      <c r="B4011" s="40" t="s">
        <v>9</v>
      </c>
      <c r="C4011" s="40" t="s">
        <v>220</v>
      </c>
      <c r="D4011" s="40" t="s">
        <v>116</v>
      </c>
      <c r="E4011" s="40" t="s">
        <v>10</v>
      </c>
      <c r="F4011" s="40">
        <v>0.24</v>
      </c>
      <c r="G4011" s="40">
        <v>12</v>
      </c>
      <c r="H4011" s="40">
        <v>47</v>
      </c>
      <c r="I4011" s="40">
        <v>1.74</v>
      </c>
      <c r="L4011" s="40" t="str">
        <f>IF(LEFT(C4011,1)="[",MID(C4011,2,SEARCH("]",C4011)-2),IF(LEFT(C4011,1)="""",MID(C4011,2,SEARCH("""",C4011,2)-2),C4011))</f>
        <v>Onix LS</v>
      </c>
      <c r="M4011">
        <f>WEEKNUM(A4011,2)</f>
        <v>39</v>
      </c>
    </row>
    <row r="4012" spans="1:13" x14ac:dyDescent="0.25">
      <c r="A4012" s="1">
        <v>41531</v>
      </c>
      <c r="B4012" s="40" t="s">
        <v>9</v>
      </c>
      <c r="C4012" s="40" t="s">
        <v>220</v>
      </c>
      <c r="D4012" s="40" t="s">
        <v>116</v>
      </c>
      <c r="E4012" s="40" t="s">
        <v>10</v>
      </c>
      <c r="F4012" s="40">
        <v>0.24</v>
      </c>
      <c r="G4012" s="40">
        <v>6</v>
      </c>
      <c r="H4012" s="40">
        <v>57</v>
      </c>
      <c r="I4012" s="40">
        <v>1.01</v>
      </c>
      <c r="L4012" s="40" t="str">
        <f>IF(LEFT(C4012,1)="[",MID(C4012,2,SEARCH("]",C4012)-2),IF(LEFT(C4012,1)="""",MID(C4012,2,SEARCH("""",C4012,2)-2),C4012))</f>
        <v>Onix LS</v>
      </c>
      <c r="M4012">
        <f>WEEKNUM(A4012,2)</f>
        <v>37</v>
      </c>
    </row>
    <row r="4013" spans="1:13" x14ac:dyDescent="0.25">
      <c r="A4013" s="1">
        <v>41544</v>
      </c>
      <c r="B4013" s="40" t="s">
        <v>9</v>
      </c>
      <c r="C4013" s="40" t="s">
        <v>220</v>
      </c>
      <c r="D4013" s="40" t="s">
        <v>116</v>
      </c>
      <c r="E4013" s="40" t="s">
        <v>10</v>
      </c>
      <c r="F4013" s="40">
        <v>0.24</v>
      </c>
      <c r="G4013" s="40">
        <v>5</v>
      </c>
      <c r="H4013" s="40">
        <v>35</v>
      </c>
      <c r="I4013" s="40">
        <v>0.88</v>
      </c>
      <c r="L4013" s="40" t="str">
        <f>IF(LEFT(C4013,1)="[",MID(C4013,2,SEARCH("]",C4013)-2),IF(LEFT(C4013,1)="""",MID(C4013,2,SEARCH("""",C4013,2)-2),C4013))</f>
        <v>Onix LS</v>
      </c>
      <c r="M4013">
        <f>WEEKNUM(A4013,2)</f>
        <v>39</v>
      </c>
    </row>
    <row r="4014" spans="1:13" x14ac:dyDescent="0.25">
      <c r="A4014" s="1">
        <v>41527</v>
      </c>
      <c r="B4014" s="40" t="s">
        <v>9</v>
      </c>
      <c r="C4014" s="40" t="s">
        <v>220</v>
      </c>
      <c r="D4014" s="40" t="s">
        <v>116</v>
      </c>
      <c r="E4014" s="40" t="s">
        <v>10</v>
      </c>
      <c r="F4014" s="40">
        <v>0.24</v>
      </c>
      <c r="G4014" s="40">
        <v>6</v>
      </c>
      <c r="H4014" s="40">
        <v>30</v>
      </c>
      <c r="I4014" s="40">
        <v>1.23</v>
      </c>
      <c r="L4014" s="40" t="str">
        <f>IF(LEFT(C4014,1)="[",MID(C4014,2,SEARCH("]",C4014)-2),IF(LEFT(C4014,1)="""",MID(C4014,2,SEARCH("""",C4014,2)-2),C4014))</f>
        <v>Onix LS</v>
      </c>
      <c r="M4014">
        <f>WEEKNUM(A4014,2)</f>
        <v>37</v>
      </c>
    </row>
    <row r="4015" spans="1:13" x14ac:dyDescent="0.25">
      <c r="A4015" s="1">
        <v>41530</v>
      </c>
      <c r="B4015" s="40" t="s">
        <v>9</v>
      </c>
      <c r="C4015" s="40" t="s">
        <v>220</v>
      </c>
      <c r="D4015" s="40" t="s">
        <v>116</v>
      </c>
      <c r="E4015" s="40" t="s">
        <v>10</v>
      </c>
      <c r="F4015" s="40">
        <v>0.24</v>
      </c>
      <c r="G4015" s="40">
        <v>5</v>
      </c>
      <c r="H4015" s="40">
        <v>47</v>
      </c>
      <c r="I4015" s="40">
        <v>0.7</v>
      </c>
      <c r="L4015" s="40" t="str">
        <f>IF(LEFT(C4015,1)="[",MID(C4015,2,SEARCH("]",C4015)-2),IF(LEFT(C4015,1)="""",MID(C4015,2,SEARCH("""",C4015,2)-2),C4015))</f>
        <v>Onix LS</v>
      </c>
      <c r="M4015">
        <f>WEEKNUM(A4015,2)</f>
        <v>37</v>
      </c>
    </row>
    <row r="4016" spans="1:13" x14ac:dyDescent="0.25">
      <c r="A4016" s="1">
        <v>41532</v>
      </c>
      <c r="B4016" s="40" t="s">
        <v>9</v>
      </c>
      <c r="C4016" s="40" t="s">
        <v>220</v>
      </c>
      <c r="D4016" s="40" t="s">
        <v>116</v>
      </c>
      <c r="E4016" s="40" t="s">
        <v>10</v>
      </c>
      <c r="F4016" s="40">
        <v>0.24</v>
      </c>
      <c r="G4016" s="40">
        <v>8</v>
      </c>
      <c r="H4016" s="40">
        <v>36</v>
      </c>
      <c r="I4016" s="40">
        <v>0.91</v>
      </c>
      <c r="L4016" s="40" t="str">
        <f>IF(LEFT(C4016,1)="[",MID(C4016,2,SEARCH("]",C4016)-2),IF(LEFT(C4016,1)="""",MID(C4016,2,SEARCH("""",C4016,2)-2),C4016))</f>
        <v>Onix LS</v>
      </c>
      <c r="M4016">
        <f>WEEKNUM(A4016,2)</f>
        <v>37</v>
      </c>
    </row>
    <row r="4017" spans="1:13" x14ac:dyDescent="0.25">
      <c r="A4017" s="1">
        <v>41539</v>
      </c>
      <c r="B4017" s="40" t="s">
        <v>9</v>
      </c>
      <c r="C4017" s="40" t="s">
        <v>220</v>
      </c>
      <c r="D4017" s="40" t="s">
        <v>116</v>
      </c>
      <c r="E4017" s="40" t="s">
        <v>10</v>
      </c>
      <c r="F4017" s="40">
        <v>0.24</v>
      </c>
      <c r="G4017" s="40">
        <v>14</v>
      </c>
      <c r="H4017" s="40">
        <v>35</v>
      </c>
      <c r="I4017" s="40">
        <v>2.25</v>
      </c>
      <c r="L4017" s="40" t="str">
        <f>IF(LEFT(C4017,1)="[",MID(C4017,2,SEARCH("]",C4017)-2),IF(LEFT(C4017,1)="""",MID(C4017,2,SEARCH("""",C4017,2)-2),C4017))</f>
        <v>Onix LS</v>
      </c>
      <c r="M4017">
        <f>WEEKNUM(A4017,2)</f>
        <v>38</v>
      </c>
    </row>
    <row r="4018" spans="1:13" x14ac:dyDescent="0.25">
      <c r="A4018" s="1">
        <v>41536</v>
      </c>
      <c r="B4018" s="40" t="s">
        <v>9</v>
      </c>
      <c r="C4018" s="40" t="s">
        <v>220</v>
      </c>
      <c r="D4018" s="40" t="s">
        <v>116</v>
      </c>
      <c r="E4018" s="40" t="s">
        <v>10</v>
      </c>
      <c r="F4018" s="40">
        <v>0.24</v>
      </c>
      <c r="G4018" s="40">
        <v>1</v>
      </c>
      <c r="H4018" s="40">
        <v>26</v>
      </c>
      <c r="I4018" s="40">
        <v>0.23</v>
      </c>
      <c r="L4018" s="40" t="str">
        <f>IF(LEFT(C4018,1)="[",MID(C4018,2,SEARCH("]",C4018)-2),IF(LEFT(C4018,1)="""",MID(C4018,2,SEARCH("""",C4018,2)-2),C4018))</f>
        <v>Onix LS</v>
      </c>
      <c r="M4018">
        <f>WEEKNUM(A4018,2)</f>
        <v>38</v>
      </c>
    </row>
    <row r="4019" spans="1:13" x14ac:dyDescent="0.25">
      <c r="A4019" s="1">
        <v>41533</v>
      </c>
      <c r="B4019" s="40" t="s">
        <v>9</v>
      </c>
      <c r="C4019" s="40" t="s">
        <v>220</v>
      </c>
      <c r="D4019" s="40" t="s">
        <v>116</v>
      </c>
      <c r="E4019" s="40" t="s">
        <v>10</v>
      </c>
      <c r="F4019" s="40">
        <v>0.24</v>
      </c>
      <c r="G4019" s="40">
        <v>7</v>
      </c>
      <c r="H4019" s="40">
        <v>46</v>
      </c>
      <c r="I4019" s="40">
        <v>1.29</v>
      </c>
      <c r="L4019" s="40" t="str">
        <f>IF(LEFT(C4019,1)="[",MID(C4019,2,SEARCH("]",C4019)-2),IF(LEFT(C4019,1)="""",MID(C4019,2,SEARCH("""",C4019,2)-2),C4019))</f>
        <v>Onix LS</v>
      </c>
      <c r="M4019">
        <f>WEEKNUM(A4019,2)</f>
        <v>38</v>
      </c>
    </row>
    <row r="4020" spans="1:13" x14ac:dyDescent="0.25">
      <c r="A4020" s="1">
        <v>41545</v>
      </c>
      <c r="B4020" s="40" t="s">
        <v>9</v>
      </c>
      <c r="C4020" s="40" t="s">
        <v>220</v>
      </c>
      <c r="D4020" s="40" t="s">
        <v>116</v>
      </c>
      <c r="E4020" s="40" t="s">
        <v>10</v>
      </c>
      <c r="F4020" s="40">
        <v>0.24</v>
      </c>
      <c r="G4020" s="40">
        <v>3</v>
      </c>
      <c r="H4020" s="40">
        <v>28</v>
      </c>
      <c r="I4020" s="40">
        <v>0.37</v>
      </c>
      <c r="L4020" s="40" t="str">
        <f>IF(LEFT(C4020,1)="[",MID(C4020,2,SEARCH("]",C4020)-2),IF(LEFT(C4020,1)="""",MID(C4020,2,SEARCH("""",C4020,2)-2),C4020))</f>
        <v>Onix LS</v>
      </c>
      <c r="M4020">
        <f>WEEKNUM(A4020,2)</f>
        <v>39</v>
      </c>
    </row>
    <row r="4021" spans="1:13" x14ac:dyDescent="0.25">
      <c r="A4021" s="1">
        <v>41523</v>
      </c>
      <c r="B4021" s="40" t="s">
        <v>9</v>
      </c>
      <c r="C4021" s="40" t="s">
        <v>220</v>
      </c>
      <c r="D4021" s="40" t="s">
        <v>116</v>
      </c>
      <c r="E4021" s="40" t="s">
        <v>10</v>
      </c>
      <c r="F4021" s="40">
        <v>0.24</v>
      </c>
      <c r="G4021" s="40">
        <v>4</v>
      </c>
      <c r="H4021" s="40">
        <v>37</v>
      </c>
      <c r="I4021" s="40">
        <v>0.56999999999999995</v>
      </c>
      <c r="L4021" s="40" t="str">
        <f>IF(LEFT(C4021,1)="[",MID(C4021,2,SEARCH("]",C4021)-2),IF(LEFT(C4021,1)="""",MID(C4021,2,SEARCH("""",C4021,2)-2),C4021))</f>
        <v>Onix LS</v>
      </c>
      <c r="M4021">
        <f>WEEKNUM(A4021,2)</f>
        <v>36</v>
      </c>
    </row>
    <row r="4022" spans="1:13" x14ac:dyDescent="0.25">
      <c r="A4022" s="1">
        <v>41522</v>
      </c>
      <c r="B4022" s="40" t="s">
        <v>9</v>
      </c>
      <c r="C4022" s="40" t="s">
        <v>220</v>
      </c>
      <c r="D4022" s="40" t="s">
        <v>116</v>
      </c>
      <c r="E4022" s="40" t="s">
        <v>10</v>
      </c>
      <c r="F4022" s="40">
        <v>0.24</v>
      </c>
      <c r="G4022" s="40">
        <v>7</v>
      </c>
      <c r="H4022" s="40">
        <v>35</v>
      </c>
      <c r="I4022" s="40">
        <v>0.97</v>
      </c>
      <c r="L4022" s="40" t="str">
        <f>IF(LEFT(C4022,1)="[",MID(C4022,2,SEARCH("]",C4022)-2),IF(LEFT(C4022,1)="""",MID(C4022,2,SEARCH("""",C4022,2)-2),C4022))</f>
        <v>Onix LS</v>
      </c>
      <c r="M4022">
        <f>WEEKNUM(A4022,2)</f>
        <v>36</v>
      </c>
    </row>
    <row r="4023" spans="1:13" x14ac:dyDescent="0.25">
      <c r="A4023" s="1">
        <v>41517</v>
      </c>
      <c r="B4023" s="40" t="s">
        <v>9</v>
      </c>
      <c r="C4023" s="40" t="s">
        <v>220</v>
      </c>
      <c r="D4023" s="40" t="s">
        <v>116</v>
      </c>
      <c r="E4023" s="40" t="s">
        <v>10</v>
      </c>
      <c r="F4023" s="40">
        <v>0.24</v>
      </c>
      <c r="G4023" s="40">
        <v>8</v>
      </c>
      <c r="H4023" s="40">
        <v>38</v>
      </c>
      <c r="I4023" s="40">
        <v>1.37</v>
      </c>
      <c r="L4023" s="40" t="str">
        <f>IF(LEFT(C4023,1)="[",MID(C4023,2,SEARCH("]",C4023)-2),IF(LEFT(C4023,1)="""",MID(C4023,2,SEARCH("""",C4023,2)-2),C4023))</f>
        <v>Onix LS</v>
      </c>
      <c r="M4023">
        <f>WEEKNUM(A4023,2)</f>
        <v>35</v>
      </c>
    </row>
    <row r="4024" spans="1:13" x14ac:dyDescent="0.25">
      <c r="A4024" s="1">
        <v>41525</v>
      </c>
      <c r="B4024" s="40" t="s">
        <v>9</v>
      </c>
      <c r="C4024" s="40" t="s">
        <v>220</v>
      </c>
      <c r="D4024" s="40" t="s">
        <v>116</v>
      </c>
      <c r="E4024" s="40" t="s">
        <v>10</v>
      </c>
      <c r="F4024" s="40">
        <v>0.24</v>
      </c>
      <c r="G4024" s="40">
        <v>5</v>
      </c>
      <c r="H4024" s="40">
        <v>28</v>
      </c>
      <c r="I4024" s="40">
        <v>0.87</v>
      </c>
      <c r="L4024" s="40" t="str">
        <f>IF(LEFT(C4024,1)="[",MID(C4024,2,SEARCH("]",C4024)-2),IF(LEFT(C4024,1)="""",MID(C4024,2,SEARCH("""",C4024,2)-2),C4024))</f>
        <v>Onix LS</v>
      </c>
      <c r="M4024">
        <f>WEEKNUM(A4024,2)</f>
        <v>36</v>
      </c>
    </row>
    <row r="4025" spans="1:13" x14ac:dyDescent="0.25">
      <c r="A4025" s="1">
        <v>41521</v>
      </c>
      <c r="B4025" s="40" t="s">
        <v>9</v>
      </c>
      <c r="C4025" s="40" t="s">
        <v>220</v>
      </c>
      <c r="D4025" s="40" t="s">
        <v>116</v>
      </c>
      <c r="E4025" s="40" t="s">
        <v>10</v>
      </c>
      <c r="F4025" s="40">
        <v>0.24</v>
      </c>
      <c r="G4025" s="40">
        <v>4</v>
      </c>
      <c r="H4025" s="40">
        <v>50</v>
      </c>
      <c r="I4025" s="40">
        <v>0.46</v>
      </c>
      <c r="L4025" s="40" t="str">
        <f>IF(LEFT(C4025,1)="[",MID(C4025,2,SEARCH("]",C4025)-2),IF(LEFT(C4025,1)="""",MID(C4025,2,SEARCH("""",C4025,2)-2),C4025))</f>
        <v>Onix LS</v>
      </c>
      <c r="M4025">
        <f>WEEKNUM(A4025,2)</f>
        <v>36</v>
      </c>
    </row>
    <row r="4026" spans="1:13" x14ac:dyDescent="0.25">
      <c r="A4026" s="1">
        <v>41537</v>
      </c>
      <c r="B4026" s="40" t="s">
        <v>9</v>
      </c>
      <c r="C4026" s="40" t="s">
        <v>220</v>
      </c>
      <c r="D4026" s="40" t="s">
        <v>116</v>
      </c>
      <c r="E4026" s="40" t="s">
        <v>10</v>
      </c>
      <c r="F4026" s="40">
        <v>0.24</v>
      </c>
      <c r="G4026" s="40">
        <v>9</v>
      </c>
      <c r="H4026" s="40">
        <v>37</v>
      </c>
      <c r="I4026" s="40">
        <v>1.51</v>
      </c>
      <c r="L4026" s="40" t="str">
        <f>IF(LEFT(C4026,1)="[",MID(C4026,2,SEARCH("]",C4026)-2),IF(LEFT(C4026,1)="""",MID(C4026,2,SEARCH("""",C4026,2)-2),C4026))</f>
        <v>Onix LS</v>
      </c>
      <c r="M4026">
        <f>WEEKNUM(A4026,2)</f>
        <v>38</v>
      </c>
    </row>
    <row r="4027" spans="1:13" x14ac:dyDescent="0.25">
      <c r="A4027" s="1">
        <v>41524</v>
      </c>
      <c r="B4027" s="40" t="s">
        <v>9</v>
      </c>
      <c r="C4027" s="40" t="s">
        <v>220</v>
      </c>
      <c r="D4027" s="40" t="s">
        <v>116</v>
      </c>
      <c r="E4027" s="40" t="s">
        <v>10</v>
      </c>
      <c r="F4027" s="40">
        <v>0.24</v>
      </c>
      <c r="G4027" s="40">
        <v>6</v>
      </c>
      <c r="H4027" s="40">
        <v>25</v>
      </c>
      <c r="I4027" s="40">
        <v>1.1399999999999999</v>
      </c>
      <c r="L4027" s="40" t="str">
        <f>IF(LEFT(C4027,1)="[",MID(C4027,2,SEARCH("]",C4027)-2),IF(LEFT(C4027,1)="""",MID(C4027,2,SEARCH("""",C4027,2)-2),C4027))</f>
        <v>Onix LS</v>
      </c>
      <c r="M4027">
        <f>WEEKNUM(A4027,2)</f>
        <v>36</v>
      </c>
    </row>
    <row r="4028" spans="1:13" x14ac:dyDescent="0.25">
      <c r="A4028" s="1">
        <v>41518</v>
      </c>
      <c r="B4028" s="40" t="s">
        <v>9</v>
      </c>
      <c r="C4028" s="40" t="s">
        <v>220</v>
      </c>
      <c r="D4028" s="40" t="s">
        <v>116</v>
      </c>
      <c r="E4028" s="40" t="s">
        <v>10</v>
      </c>
      <c r="F4028" s="40">
        <v>0.24</v>
      </c>
      <c r="G4028" s="40">
        <v>7</v>
      </c>
      <c r="H4028" s="40">
        <v>31</v>
      </c>
      <c r="I4028" s="40">
        <v>1.25</v>
      </c>
      <c r="L4028" s="40" t="str">
        <f>IF(LEFT(C4028,1)="[",MID(C4028,2,SEARCH("]",C4028)-2),IF(LEFT(C4028,1)="""",MID(C4028,2,SEARCH("""",C4028,2)-2),C4028))</f>
        <v>Onix LS</v>
      </c>
      <c r="M4028">
        <f>WEEKNUM(A4028,2)</f>
        <v>35</v>
      </c>
    </row>
    <row r="4029" spans="1:13" x14ac:dyDescent="0.25">
      <c r="A4029" s="1">
        <v>41529</v>
      </c>
      <c r="B4029" s="40" t="s">
        <v>9</v>
      </c>
      <c r="C4029" s="40" t="s">
        <v>220</v>
      </c>
      <c r="D4029" s="40" t="s">
        <v>116</v>
      </c>
      <c r="E4029" s="40" t="s">
        <v>10</v>
      </c>
      <c r="F4029" s="40">
        <v>0.24</v>
      </c>
      <c r="G4029" s="40">
        <v>9</v>
      </c>
      <c r="H4029" s="40">
        <v>31</v>
      </c>
      <c r="I4029" s="40">
        <v>1.61</v>
      </c>
      <c r="L4029" s="40" t="str">
        <f>IF(LEFT(C4029,1)="[",MID(C4029,2,SEARCH("]",C4029)-2),IF(LEFT(C4029,1)="""",MID(C4029,2,SEARCH("""",C4029,2)-2),C4029))</f>
        <v>Onix LS</v>
      </c>
      <c r="M4029">
        <f>WEEKNUM(A4029,2)</f>
        <v>37</v>
      </c>
    </row>
    <row r="4030" spans="1:13" x14ac:dyDescent="0.25">
      <c r="A4030" s="1">
        <v>41546</v>
      </c>
      <c r="B4030" s="40" t="s">
        <v>9</v>
      </c>
      <c r="C4030" s="40" t="s">
        <v>220</v>
      </c>
      <c r="D4030" s="40" t="s">
        <v>116</v>
      </c>
      <c r="E4030" s="40" t="s">
        <v>10</v>
      </c>
      <c r="F4030" s="40">
        <v>0.24</v>
      </c>
      <c r="G4030" s="40">
        <v>6</v>
      </c>
      <c r="H4030" s="40">
        <v>27</v>
      </c>
      <c r="I4030" s="40">
        <v>0.77</v>
      </c>
      <c r="L4030" s="40" t="str">
        <f>IF(LEFT(C4030,1)="[",MID(C4030,2,SEARCH("]",C4030)-2),IF(LEFT(C4030,1)="""",MID(C4030,2,SEARCH("""",C4030,2)-2),C4030))</f>
        <v>Onix LS</v>
      </c>
      <c r="M4030">
        <f>WEEKNUM(A4030,2)</f>
        <v>39</v>
      </c>
    </row>
    <row r="4031" spans="1:13" x14ac:dyDescent="0.25">
      <c r="A4031" s="1">
        <v>41514</v>
      </c>
      <c r="B4031" s="40" t="s">
        <v>9</v>
      </c>
      <c r="C4031" s="40" t="s">
        <v>220</v>
      </c>
      <c r="D4031" s="40" t="s">
        <v>116</v>
      </c>
      <c r="E4031" s="40" t="s">
        <v>10</v>
      </c>
      <c r="F4031" s="40">
        <v>0.24</v>
      </c>
      <c r="G4031" s="40">
        <v>4</v>
      </c>
      <c r="H4031" s="40">
        <v>36</v>
      </c>
      <c r="I4031" s="40">
        <v>0.53</v>
      </c>
      <c r="L4031" s="40" t="str">
        <f>IF(LEFT(C4031,1)="[",MID(C4031,2,SEARCH("]",C4031)-2),IF(LEFT(C4031,1)="""",MID(C4031,2,SEARCH("""",C4031,2)-2),C4031))</f>
        <v>Onix LS</v>
      </c>
      <c r="M4031">
        <f>WEEKNUM(A4031,2)</f>
        <v>35</v>
      </c>
    </row>
    <row r="4032" spans="1:13" x14ac:dyDescent="0.25">
      <c r="A4032" s="1">
        <v>41519</v>
      </c>
      <c r="B4032" s="40" t="s">
        <v>9</v>
      </c>
      <c r="C4032" s="40" t="s">
        <v>220</v>
      </c>
      <c r="D4032" s="40" t="s">
        <v>116</v>
      </c>
      <c r="E4032" s="40" t="s">
        <v>10</v>
      </c>
      <c r="F4032" s="40">
        <v>0.24</v>
      </c>
      <c r="G4032" s="40">
        <v>3</v>
      </c>
      <c r="H4032" s="40">
        <v>23</v>
      </c>
      <c r="I4032" s="40">
        <v>0.36</v>
      </c>
      <c r="L4032" s="40" t="str">
        <f>IF(LEFT(C4032,1)="[",MID(C4032,2,SEARCH("]",C4032)-2),IF(LEFT(C4032,1)="""",MID(C4032,2,SEARCH("""",C4032,2)-2),C4032))</f>
        <v>Onix LS</v>
      </c>
      <c r="M4032">
        <f>WEEKNUM(A4032,2)</f>
        <v>36</v>
      </c>
    </row>
    <row r="4033" spans="1:13" x14ac:dyDescent="0.25">
      <c r="A4033" s="1">
        <v>41528</v>
      </c>
      <c r="B4033" s="40" t="s">
        <v>9</v>
      </c>
      <c r="C4033" s="40" t="s">
        <v>220</v>
      </c>
      <c r="D4033" s="40" t="s">
        <v>116</v>
      </c>
      <c r="E4033" s="40" t="s">
        <v>10</v>
      </c>
      <c r="F4033" s="40">
        <v>0.24</v>
      </c>
      <c r="G4033" s="40">
        <v>13</v>
      </c>
      <c r="H4033" s="40">
        <v>41</v>
      </c>
      <c r="I4033" s="40">
        <v>2.27</v>
      </c>
      <c r="L4033" s="40" t="str">
        <f>IF(LEFT(C4033,1)="[",MID(C4033,2,SEARCH("]",C4033)-2),IF(LEFT(C4033,1)="""",MID(C4033,2,SEARCH("""",C4033,2)-2),C4033))</f>
        <v>Onix LS</v>
      </c>
      <c r="M4033">
        <f>WEEKNUM(A4033,2)</f>
        <v>37</v>
      </c>
    </row>
    <row r="4034" spans="1:13" x14ac:dyDescent="0.25">
      <c r="A4034" s="1">
        <v>41543</v>
      </c>
      <c r="B4034" s="40" t="s">
        <v>9</v>
      </c>
      <c r="C4034" s="40" t="s">
        <v>220</v>
      </c>
      <c r="D4034" s="40" t="s">
        <v>116</v>
      </c>
      <c r="E4034" s="40" t="s">
        <v>10</v>
      </c>
      <c r="F4034" s="40">
        <v>0.24</v>
      </c>
      <c r="G4034" s="40">
        <v>5</v>
      </c>
      <c r="H4034" s="40">
        <v>26</v>
      </c>
      <c r="I4034" s="40">
        <v>0.67</v>
      </c>
      <c r="L4034" s="40" t="str">
        <f>IF(LEFT(C4034,1)="[",MID(C4034,2,SEARCH("]",C4034)-2),IF(LEFT(C4034,1)="""",MID(C4034,2,SEARCH("""",C4034,2)-2),C4034))</f>
        <v>Onix LS</v>
      </c>
      <c r="M4034">
        <f>WEEKNUM(A4034,2)</f>
        <v>39</v>
      </c>
    </row>
    <row r="4035" spans="1:13" x14ac:dyDescent="0.25">
      <c r="A4035" s="1">
        <v>41520</v>
      </c>
      <c r="B4035" s="40" t="s">
        <v>9</v>
      </c>
      <c r="C4035" s="40" t="s">
        <v>220</v>
      </c>
      <c r="D4035" s="40" t="s">
        <v>116</v>
      </c>
      <c r="E4035" s="40" t="s">
        <v>10</v>
      </c>
      <c r="F4035" s="40">
        <v>0.24</v>
      </c>
      <c r="G4035" s="40">
        <v>6</v>
      </c>
      <c r="H4035" s="40">
        <v>35</v>
      </c>
      <c r="I4035" s="40">
        <v>0.99</v>
      </c>
      <c r="L4035" s="40" t="str">
        <f>IF(LEFT(C4035,1)="[",MID(C4035,2,SEARCH("]",C4035)-2),IF(LEFT(C4035,1)="""",MID(C4035,2,SEARCH("""",C4035,2)-2),C4035))</f>
        <v>Onix LS</v>
      </c>
      <c r="M4035">
        <f>WEEKNUM(A4035,2)</f>
        <v>36</v>
      </c>
    </row>
    <row r="4036" spans="1:13" x14ac:dyDescent="0.25">
      <c r="A4036" s="1">
        <v>41516</v>
      </c>
      <c r="B4036" s="40" t="s">
        <v>9</v>
      </c>
      <c r="C4036" s="40" t="s">
        <v>220</v>
      </c>
      <c r="D4036" s="40" t="s">
        <v>116</v>
      </c>
      <c r="E4036" s="40" t="s">
        <v>10</v>
      </c>
      <c r="F4036" s="40">
        <v>0.24</v>
      </c>
      <c r="G4036" s="40">
        <v>3</v>
      </c>
      <c r="H4036" s="40">
        <v>40</v>
      </c>
      <c r="I4036" s="40">
        <v>0.67</v>
      </c>
      <c r="L4036" s="40" t="str">
        <f>IF(LEFT(C4036,1)="[",MID(C4036,2,SEARCH("]",C4036)-2),IF(LEFT(C4036,1)="""",MID(C4036,2,SEARCH("""",C4036,2)-2),C4036))</f>
        <v>Onix LS</v>
      </c>
      <c r="M4036">
        <f>WEEKNUM(A4036,2)</f>
        <v>35</v>
      </c>
    </row>
    <row r="4037" spans="1:13" x14ac:dyDescent="0.25">
      <c r="A4037" s="1">
        <v>41526</v>
      </c>
      <c r="B4037" s="40" t="s">
        <v>9</v>
      </c>
      <c r="C4037" s="40" t="s">
        <v>220</v>
      </c>
      <c r="D4037" s="40" t="s">
        <v>116</v>
      </c>
      <c r="E4037" s="40" t="s">
        <v>10</v>
      </c>
      <c r="F4037" s="40">
        <v>0.24</v>
      </c>
      <c r="G4037" s="40">
        <v>8</v>
      </c>
      <c r="H4037" s="40">
        <v>41</v>
      </c>
      <c r="I4037" s="40">
        <v>1.34</v>
      </c>
      <c r="L4037" s="40" t="str">
        <f>IF(LEFT(C4037,1)="[",MID(C4037,2,SEARCH("]",C4037)-2),IF(LEFT(C4037,1)="""",MID(C4037,2,SEARCH("""",C4037,2)-2),C4037))</f>
        <v>Onix LS</v>
      </c>
      <c r="M4037">
        <f>WEEKNUM(A4037,2)</f>
        <v>37</v>
      </c>
    </row>
    <row r="4038" spans="1:13" x14ac:dyDescent="0.25">
      <c r="A4038" s="1">
        <v>41540</v>
      </c>
      <c r="B4038" s="40" t="s">
        <v>9</v>
      </c>
      <c r="C4038" s="40" t="s">
        <v>220</v>
      </c>
      <c r="D4038" s="40" t="s">
        <v>116</v>
      </c>
      <c r="E4038" s="40" t="s">
        <v>10</v>
      </c>
      <c r="F4038" s="40">
        <v>0.24</v>
      </c>
      <c r="G4038" s="40">
        <v>8</v>
      </c>
      <c r="H4038" s="40">
        <v>52</v>
      </c>
      <c r="I4038" s="40">
        <v>1.21</v>
      </c>
      <c r="L4038" s="40" t="str">
        <f>IF(LEFT(C4038,1)="[",MID(C4038,2,SEARCH("]",C4038)-2),IF(LEFT(C4038,1)="""",MID(C4038,2,SEARCH("""",C4038,2)-2),C4038))</f>
        <v>Onix LS</v>
      </c>
      <c r="M4038">
        <f>WEEKNUM(A4038,2)</f>
        <v>39</v>
      </c>
    </row>
    <row r="4039" spans="1:13" x14ac:dyDescent="0.25">
      <c r="A4039" s="1">
        <v>41529</v>
      </c>
      <c r="B4039" s="40" t="s">
        <v>9</v>
      </c>
      <c r="C4039" s="40" t="s">
        <v>480</v>
      </c>
      <c r="D4039" s="40" t="s">
        <v>86</v>
      </c>
      <c r="E4039" s="40" t="s">
        <v>75</v>
      </c>
      <c r="F4039" s="40">
        <v>0.8</v>
      </c>
      <c r="G4039" s="40">
        <v>0</v>
      </c>
      <c r="H4039" s="40">
        <v>1</v>
      </c>
      <c r="I4039" s="40">
        <v>0</v>
      </c>
      <c r="L4039" s="40" t="str">
        <f>IF(LEFT(C4039,1)="[",MID(C4039,2,SEARCH("]",C4039)-2),IF(LEFT(C4039,1)="""",MID(C4039,2,SEARCH("""",C4039,2)-2),C4039))</f>
        <v>Onix LS 0km</v>
      </c>
      <c r="M4039">
        <f>WEEKNUM(A4039,2)</f>
        <v>37</v>
      </c>
    </row>
    <row r="4040" spans="1:13" x14ac:dyDescent="0.25">
      <c r="A4040" s="1">
        <v>41539</v>
      </c>
      <c r="B4040" s="40" t="s">
        <v>9</v>
      </c>
      <c r="C4040" s="40" t="s">
        <v>480</v>
      </c>
      <c r="D4040" s="40" t="s">
        <v>86</v>
      </c>
      <c r="E4040" s="40" t="s">
        <v>75</v>
      </c>
      <c r="F4040" s="40">
        <v>0.8</v>
      </c>
      <c r="G4040" s="40">
        <v>0</v>
      </c>
      <c r="H4040" s="40">
        <v>1</v>
      </c>
      <c r="I4040" s="40">
        <v>0</v>
      </c>
      <c r="L4040" s="40" t="str">
        <f>IF(LEFT(C4040,1)="[",MID(C4040,2,SEARCH("]",C4040)-2),IF(LEFT(C4040,1)="""",MID(C4040,2,SEARCH("""",C4040,2)-2),C4040))</f>
        <v>Onix LS 0km</v>
      </c>
      <c r="M4040">
        <f>WEEKNUM(A4040,2)</f>
        <v>38</v>
      </c>
    </row>
    <row r="4041" spans="1:13" x14ac:dyDescent="0.25">
      <c r="A4041" s="1">
        <v>41527</v>
      </c>
      <c r="B4041" s="40" t="s">
        <v>9</v>
      </c>
      <c r="C4041" s="40" t="s">
        <v>480</v>
      </c>
      <c r="D4041" s="40" t="s">
        <v>86</v>
      </c>
      <c r="E4041" s="40" t="s">
        <v>75</v>
      </c>
      <c r="F4041" s="40">
        <v>0.8</v>
      </c>
      <c r="G4041" s="40">
        <v>0</v>
      </c>
      <c r="H4041" s="40">
        <v>2</v>
      </c>
      <c r="I4041" s="40">
        <v>0</v>
      </c>
      <c r="L4041" s="40" t="str">
        <f>IF(LEFT(C4041,1)="[",MID(C4041,2,SEARCH("]",C4041)-2),IF(LEFT(C4041,1)="""",MID(C4041,2,SEARCH("""",C4041,2)-2),C4041))</f>
        <v>Onix LS 0km</v>
      </c>
      <c r="M4041">
        <f>WEEKNUM(A4041,2)</f>
        <v>37</v>
      </c>
    </row>
    <row r="4042" spans="1:13" x14ac:dyDescent="0.25">
      <c r="A4042" s="1">
        <v>41533</v>
      </c>
      <c r="B4042" s="40" t="s">
        <v>9</v>
      </c>
      <c r="C4042" s="40" t="s">
        <v>480</v>
      </c>
      <c r="D4042" s="40" t="s">
        <v>86</v>
      </c>
      <c r="E4042" s="40" t="s">
        <v>75</v>
      </c>
      <c r="F4042" s="40">
        <v>0.8</v>
      </c>
      <c r="G4042" s="40">
        <v>0</v>
      </c>
      <c r="H4042" s="40">
        <v>6</v>
      </c>
      <c r="I4042" s="40">
        <v>0</v>
      </c>
      <c r="L4042" s="40" t="str">
        <f>IF(LEFT(C4042,1)="[",MID(C4042,2,SEARCH("]",C4042)-2),IF(LEFT(C4042,1)="""",MID(C4042,2,SEARCH("""",C4042,2)-2),C4042))</f>
        <v>Onix LS 0km</v>
      </c>
      <c r="M4042">
        <f>WEEKNUM(A4042,2)</f>
        <v>38</v>
      </c>
    </row>
    <row r="4043" spans="1:13" x14ac:dyDescent="0.25">
      <c r="A4043" s="1">
        <v>41535</v>
      </c>
      <c r="B4043" s="40" t="s">
        <v>9</v>
      </c>
      <c r="C4043" s="40" t="s">
        <v>480</v>
      </c>
      <c r="D4043" s="40" t="s">
        <v>86</v>
      </c>
      <c r="E4043" s="40" t="s">
        <v>75</v>
      </c>
      <c r="F4043" s="40">
        <v>0.8</v>
      </c>
      <c r="G4043" s="40">
        <v>1</v>
      </c>
      <c r="H4043" s="40">
        <v>2</v>
      </c>
      <c r="I4043" s="40">
        <v>0.06</v>
      </c>
      <c r="L4043" s="40" t="str">
        <f>IF(LEFT(C4043,1)="[",MID(C4043,2,SEARCH("]",C4043)-2),IF(LEFT(C4043,1)="""",MID(C4043,2,SEARCH("""",C4043,2)-2),C4043))</f>
        <v>Onix LS 0km</v>
      </c>
      <c r="M4043">
        <f>WEEKNUM(A4043,2)</f>
        <v>38</v>
      </c>
    </row>
    <row r="4044" spans="1:13" x14ac:dyDescent="0.25">
      <c r="A4044" s="1">
        <v>41514</v>
      </c>
      <c r="B4044" s="40" t="s">
        <v>9</v>
      </c>
      <c r="C4044" s="40" t="s">
        <v>159</v>
      </c>
      <c r="D4044" s="40" t="s">
        <v>116</v>
      </c>
      <c r="E4044" s="40" t="s">
        <v>10</v>
      </c>
      <c r="F4044" s="40">
        <v>0.8</v>
      </c>
      <c r="G4044" s="40">
        <v>0</v>
      </c>
      <c r="H4044" s="40">
        <v>2</v>
      </c>
      <c r="I4044" s="40">
        <v>0</v>
      </c>
      <c r="L4044" s="40" t="str">
        <f>IF(LEFT(C4044,1)="[",MID(C4044,2,SEARCH("]",C4044)-2),IF(LEFT(C4044,1)="""",MID(C4044,2,SEARCH("""",C4044,2)-2),C4044))</f>
        <v>onix LS 2012</v>
      </c>
      <c r="M4044">
        <f>WEEKNUM(A4044,2)</f>
        <v>35</v>
      </c>
    </row>
    <row r="4045" spans="1:13" x14ac:dyDescent="0.25">
      <c r="A4045" s="1">
        <v>41544</v>
      </c>
      <c r="B4045" s="40" t="s">
        <v>9</v>
      </c>
      <c r="C4045" s="40" t="s">
        <v>159</v>
      </c>
      <c r="D4045" s="40" t="s">
        <v>116</v>
      </c>
      <c r="E4045" s="40" t="s">
        <v>10</v>
      </c>
      <c r="F4045" s="40">
        <v>0.8</v>
      </c>
      <c r="G4045" s="40">
        <v>2</v>
      </c>
      <c r="H4045" s="40">
        <v>4</v>
      </c>
      <c r="I4045" s="40">
        <v>1.4</v>
      </c>
      <c r="L4045" s="40" t="str">
        <f>IF(LEFT(C4045,1)="[",MID(C4045,2,SEARCH("]",C4045)-2),IF(LEFT(C4045,1)="""",MID(C4045,2,SEARCH("""",C4045,2)-2),C4045))</f>
        <v>onix LS 2012</v>
      </c>
      <c r="M4045">
        <f>WEEKNUM(A4045,2)</f>
        <v>39</v>
      </c>
    </row>
    <row r="4046" spans="1:13" x14ac:dyDescent="0.25">
      <c r="A4046" s="1">
        <v>41531</v>
      </c>
      <c r="B4046" s="40" t="s">
        <v>9</v>
      </c>
      <c r="C4046" s="40" t="s">
        <v>159</v>
      </c>
      <c r="D4046" s="40" t="s">
        <v>116</v>
      </c>
      <c r="E4046" s="40" t="s">
        <v>10</v>
      </c>
      <c r="F4046" s="40">
        <v>0.8</v>
      </c>
      <c r="G4046" s="40">
        <v>0</v>
      </c>
      <c r="H4046" s="40">
        <v>3</v>
      </c>
      <c r="I4046" s="40">
        <v>0</v>
      </c>
      <c r="L4046" s="40" t="str">
        <f>IF(LEFT(C4046,1)="[",MID(C4046,2,SEARCH("]",C4046)-2),IF(LEFT(C4046,1)="""",MID(C4046,2,SEARCH("""",C4046,2)-2),C4046))</f>
        <v>onix LS 2012</v>
      </c>
      <c r="M4046">
        <f>WEEKNUM(A4046,2)</f>
        <v>37</v>
      </c>
    </row>
    <row r="4047" spans="1:13" x14ac:dyDescent="0.25">
      <c r="A4047" s="1">
        <v>41546</v>
      </c>
      <c r="B4047" s="40" t="s">
        <v>9</v>
      </c>
      <c r="C4047" s="40" t="s">
        <v>159</v>
      </c>
      <c r="D4047" s="40" t="s">
        <v>116</v>
      </c>
      <c r="E4047" s="40" t="s">
        <v>10</v>
      </c>
      <c r="F4047" s="40">
        <v>0.8</v>
      </c>
      <c r="G4047" s="40">
        <v>0</v>
      </c>
      <c r="H4047" s="40">
        <v>2</v>
      </c>
      <c r="I4047" s="40">
        <v>0</v>
      </c>
      <c r="L4047" s="40" t="str">
        <f>IF(LEFT(C4047,1)="[",MID(C4047,2,SEARCH("]",C4047)-2),IF(LEFT(C4047,1)="""",MID(C4047,2,SEARCH("""",C4047,2)-2),C4047))</f>
        <v>onix LS 2012</v>
      </c>
      <c r="M4047">
        <f>WEEKNUM(A4047,2)</f>
        <v>39</v>
      </c>
    </row>
    <row r="4048" spans="1:13" x14ac:dyDescent="0.25">
      <c r="A4048" s="1">
        <v>41535</v>
      </c>
      <c r="B4048" s="40" t="s">
        <v>9</v>
      </c>
      <c r="C4048" s="40" t="s">
        <v>159</v>
      </c>
      <c r="D4048" s="40" t="s">
        <v>116</v>
      </c>
      <c r="E4048" s="40" t="s">
        <v>10</v>
      </c>
      <c r="F4048" s="40">
        <v>0.8</v>
      </c>
      <c r="G4048" s="40">
        <v>1</v>
      </c>
      <c r="H4048" s="40">
        <v>2</v>
      </c>
      <c r="I4048" s="40">
        <v>0.69</v>
      </c>
      <c r="L4048" s="40" t="str">
        <f>IF(LEFT(C4048,1)="[",MID(C4048,2,SEARCH("]",C4048)-2),IF(LEFT(C4048,1)="""",MID(C4048,2,SEARCH("""",C4048,2)-2),C4048))</f>
        <v>onix LS 2012</v>
      </c>
      <c r="M4048">
        <f>WEEKNUM(A4048,2)</f>
        <v>38</v>
      </c>
    </row>
    <row r="4049" spans="1:13" x14ac:dyDescent="0.25">
      <c r="A4049" s="1">
        <v>41532</v>
      </c>
      <c r="B4049" s="40" t="s">
        <v>9</v>
      </c>
      <c r="C4049" s="40" t="s">
        <v>159</v>
      </c>
      <c r="D4049" s="40" t="s">
        <v>116</v>
      </c>
      <c r="E4049" s="40" t="s">
        <v>10</v>
      </c>
      <c r="F4049" s="40">
        <v>0.8</v>
      </c>
      <c r="G4049" s="40">
        <v>1</v>
      </c>
      <c r="H4049" s="40">
        <v>2</v>
      </c>
      <c r="I4049" s="40">
        <v>0.06</v>
      </c>
      <c r="L4049" s="40" t="str">
        <f>IF(LEFT(C4049,1)="[",MID(C4049,2,SEARCH("]",C4049)-2),IF(LEFT(C4049,1)="""",MID(C4049,2,SEARCH("""",C4049,2)-2),C4049))</f>
        <v>onix LS 2012</v>
      </c>
      <c r="M4049">
        <f>WEEKNUM(A4049,2)</f>
        <v>37</v>
      </c>
    </row>
    <row r="4050" spans="1:13" x14ac:dyDescent="0.25">
      <c r="A4050" s="1">
        <v>41538</v>
      </c>
      <c r="B4050" s="40" t="s">
        <v>9</v>
      </c>
      <c r="C4050" s="40" t="s">
        <v>159</v>
      </c>
      <c r="D4050" s="40" t="s">
        <v>116</v>
      </c>
      <c r="E4050" s="40" t="s">
        <v>10</v>
      </c>
      <c r="F4050" s="40">
        <v>0.8</v>
      </c>
      <c r="G4050" s="40">
        <v>0</v>
      </c>
      <c r="H4050" s="40">
        <v>3</v>
      </c>
      <c r="I4050" s="40">
        <v>0</v>
      </c>
      <c r="L4050" s="40" t="str">
        <f>IF(LEFT(C4050,1)="[",MID(C4050,2,SEARCH("]",C4050)-2),IF(LEFT(C4050,1)="""",MID(C4050,2,SEARCH("""",C4050,2)-2),C4050))</f>
        <v>onix LS 2012</v>
      </c>
      <c r="M4050">
        <f>WEEKNUM(A4050,2)</f>
        <v>38</v>
      </c>
    </row>
    <row r="4051" spans="1:13" x14ac:dyDescent="0.25">
      <c r="A4051" s="1">
        <v>41515</v>
      </c>
      <c r="B4051" s="40" t="s">
        <v>9</v>
      </c>
      <c r="C4051" s="40" t="s">
        <v>159</v>
      </c>
      <c r="D4051" s="40" t="s">
        <v>116</v>
      </c>
      <c r="E4051" s="40" t="s">
        <v>10</v>
      </c>
      <c r="F4051" s="40">
        <v>0.8</v>
      </c>
      <c r="G4051" s="40">
        <v>1</v>
      </c>
      <c r="H4051" s="40">
        <v>2</v>
      </c>
      <c r="I4051" s="40">
        <v>0.71</v>
      </c>
      <c r="L4051" s="40" t="str">
        <f>IF(LEFT(C4051,1)="[",MID(C4051,2,SEARCH("]",C4051)-2),IF(LEFT(C4051,1)="""",MID(C4051,2,SEARCH("""",C4051,2)-2),C4051))</f>
        <v>onix LS 2012</v>
      </c>
      <c r="M4051">
        <f>WEEKNUM(A4051,2)</f>
        <v>35</v>
      </c>
    </row>
    <row r="4052" spans="1:13" x14ac:dyDescent="0.25">
      <c r="A4052" s="1">
        <v>41522</v>
      </c>
      <c r="B4052" s="40" t="s">
        <v>9</v>
      </c>
      <c r="C4052" s="40" t="s">
        <v>159</v>
      </c>
      <c r="D4052" s="40" t="s">
        <v>116</v>
      </c>
      <c r="E4052" s="40" t="s">
        <v>10</v>
      </c>
      <c r="F4052" s="40">
        <v>0.8</v>
      </c>
      <c r="G4052" s="40">
        <v>1</v>
      </c>
      <c r="H4052" s="40">
        <v>2</v>
      </c>
      <c r="I4052" s="40">
        <v>0.04</v>
      </c>
      <c r="L4052" s="40" t="str">
        <f>IF(LEFT(C4052,1)="[",MID(C4052,2,SEARCH("]",C4052)-2),IF(LEFT(C4052,1)="""",MID(C4052,2,SEARCH("""",C4052,2)-2),C4052))</f>
        <v>onix LS 2012</v>
      </c>
      <c r="M4052">
        <f>WEEKNUM(A4052,2)</f>
        <v>36</v>
      </c>
    </row>
    <row r="4053" spans="1:13" x14ac:dyDescent="0.25">
      <c r="A4053" s="1">
        <v>41516</v>
      </c>
      <c r="B4053" s="40" t="s">
        <v>9</v>
      </c>
      <c r="C4053" s="40" t="s">
        <v>159</v>
      </c>
      <c r="D4053" s="40" t="s">
        <v>116</v>
      </c>
      <c r="E4053" s="40" t="s">
        <v>10</v>
      </c>
      <c r="F4053" s="40">
        <v>0.8</v>
      </c>
      <c r="G4053" s="40">
        <v>1</v>
      </c>
      <c r="H4053" s="40">
        <v>2</v>
      </c>
      <c r="I4053" s="40">
        <v>7.0000000000000007E-2</v>
      </c>
      <c r="L4053" s="40" t="str">
        <f>IF(LEFT(C4053,1)="[",MID(C4053,2,SEARCH("]",C4053)-2),IF(LEFT(C4053,1)="""",MID(C4053,2,SEARCH("""",C4053,2)-2),C4053))</f>
        <v>onix LS 2012</v>
      </c>
      <c r="M4053">
        <f>WEEKNUM(A4053,2)</f>
        <v>35</v>
      </c>
    </row>
    <row r="4054" spans="1:13" x14ac:dyDescent="0.25">
      <c r="A4054" s="1">
        <v>41542</v>
      </c>
      <c r="B4054" s="40" t="s">
        <v>9</v>
      </c>
      <c r="C4054" s="40" t="s">
        <v>159</v>
      </c>
      <c r="D4054" s="40" t="s">
        <v>116</v>
      </c>
      <c r="E4054" s="40" t="s">
        <v>10</v>
      </c>
      <c r="F4054" s="40">
        <v>0.8</v>
      </c>
      <c r="G4054" s="40">
        <v>0</v>
      </c>
      <c r="H4054" s="40">
        <v>3</v>
      </c>
      <c r="I4054" s="40">
        <v>0</v>
      </c>
      <c r="L4054" s="40" t="str">
        <f>IF(LEFT(C4054,1)="[",MID(C4054,2,SEARCH("]",C4054)-2),IF(LEFT(C4054,1)="""",MID(C4054,2,SEARCH("""",C4054,2)-2),C4054))</f>
        <v>onix LS 2012</v>
      </c>
      <c r="M4054">
        <f>WEEKNUM(A4054,2)</f>
        <v>39</v>
      </c>
    </row>
    <row r="4055" spans="1:13" x14ac:dyDescent="0.25">
      <c r="A4055" s="1">
        <v>41545</v>
      </c>
      <c r="B4055" s="40" t="s">
        <v>9</v>
      </c>
      <c r="C4055" s="40" t="s">
        <v>159</v>
      </c>
      <c r="D4055" s="40" t="s">
        <v>116</v>
      </c>
      <c r="E4055" s="40" t="s">
        <v>10</v>
      </c>
      <c r="F4055" s="40">
        <v>0.8</v>
      </c>
      <c r="G4055" s="40">
        <v>1</v>
      </c>
      <c r="H4055" s="40">
        <v>2</v>
      </c>
      <c r="I4055" s="40">
        <v>0.39</v>
      </c>
      <c r="L4055" s="40" t="str">
        <f>IF(LEFT(C4055,1)="[",MID(C4055,2,SEARCH("]",C4055)-2),IF(LEFT(C4055,1)="""",MID(C4055,2,SEARCH("""",C4055,2)-2),C4055))</f>
        <v>onix LS 2012</v>
      </c>
      <c r="M4055">
        <f>WEEKNUM(A4055,2)</f>
        <v>39</v>
      </c>
    </row>
    <row r="4056" spans="1:13" x14ac:dyDescent="0.25">
      <c r="A4056" s="1">
        <v>41526</v>
      </c>
      <c r="B4056" s="40" t="s">
        <v>9</v>
      </c>
      <c r="C4056" s="40" t="s">
        <v>159</v>
      </c>
      <c r="D4056" s="40" t="s">
        <v>116</v>
      </c>
      <c r="E4056" s="40" t="s">
        <v>10</v>
      </c>
      <c r="F4056" s="40">
        <v>0.8</v>
      </c>
      <c r="G4056" s="40">
        <v>1</v>
      </c>
      <c r="H4056" s="40">
        <v>3</v>
      </c>
      <c r="I4056" s="40">
        <v>0.44</v>
      </c>
      <c r="L4056" s="40" t="str">
        <f>IF(LEFT(C4056,1)="[",MID(C4056,2,SEARCH("]",C4056)-2),IF(LEFT(C4056,1)="""",MID(C4056,2,SEARCH("""",C4056,2)-2),C4056))</f>
        <v>onix LS 2012</v>
      </c>
      <c r="M4056">
        <f>WEEKNUM(A4056,2)</f>
        <v>37</v>
      </c>
    </row>
    <row r="4057" spans="1:13" x14ac:dyDescent="0.25">
      <c r="A4057" s="1">
        <v>41530</v>
      </c>
      <c r="B4057" s="40" t="s">
        <v>9</v>
      </c>
      <c r="C4057" s="40" t="s">
        <v>159</v>
      </c>
      <c r="D4057" s="40" t="s">
        <v>116</v>
      </c>
      <c r="E4057" s="40" t="s">
        <v>10</v>
      </c>
      <c r="F4057" s="40">
        <v>0.8</v>
      </c>
      <c r="G4057" s="40">
        <v>2</v>
      </c>
      <c r="H4057" s="40">
        <v>2</v>
      </c>
      <c r="I4057" s="40">
        <v>0.08</v>
      </c>
      <c r="L4057" s="40" t="str">
        <f>IF(LEFT(C4057,1)="[",MID(C4057,2,SEARCH("]",C4057)-2),IF(LEFT(C4057,1)="""",MID(C4057,2,SEARCH("""",C4057,2)-2),C4057))</f>
        <v>onix LS 2012</v>
      </c>
      <c r="M4057">
        <f>WEEKNUM(A4057,2)</f>
        <v>37</v>
      </c>
    </row>
    <row r="4058" spans="1:13" x14ac:dyDescent="0.25">
      <c r="A4058" s="1">
        <v>41540</v>
      </c>
      <c r="B4058" s="40" t="s">
        <v>9</v>
      </c>
      <c r="C4058" s="40" t="s">
        <v>159</v>
      </c>
      <c r="D4058" s="40" t="s">
        <v>116</v>
      </c>
      <c r="E4058" s="40" t="s">
        <v>10</v>
      </c>
      <c r="F4058" s="40">
        <v>0.8</v>
      </c>
      <c r="G4058" s="40">
        <v>0</v>
      </c>
      <c r="H4058" s="40">
        <v>1</v>
      </c>
      <c r="I4058" s="40">
        <v>0</v>
      </c>
      <c r="L4058" s="40" t="str">
        <f>IF(LEFT(C4058,1)="[",MID(C4058,2,SEARCH("]",C4058)-2),IF(LEFT(C4058,1)="""",MID(C4058,2,SEARCH("""",C4058,2)-2),C4058))</f>
        <v>onix LS 2012</v>
      </c>
      <c r="M4058">
        <f>WEEKNUM(A4058,2)</f>
        <v>39</v>
      </c>
    </row>
    <row r="4059" spans="1:13" x14ac:dyDescent="0.25">
      <c r="A4059" s="1">
        <v>41519</v>
      </c>
      <c r="B4059" s="40" t="s">
        <v>9</v>
      </c>
      <c r="C4059" s="40" t="s">
        <v>159</v>
      </c>
      <c r="D4059" s="40" t="s">
        <v>116</v>
      </c>
      <c r="E4059" s="40" t="s">
        <v>10</v>
      </c>
      <c r="F4059" s="40">
        <v>0.8</v>
      </c>
      <c r="G4059" s="40">
        <v>0</v>
      </c>
      <c r="H4059" s="40">
        <v>3</v>
      </c>
      <c r="I4059" s="40">
        <v>0</v>
      </c>
      <c r="L4059" s="40" t="str">
        <f>IF(LEFT(C4059,1)="[",MID(C4059,2,SEARCH("]",C4059)-2),IF(LEFT(C4059,1)="""",MID(C4059,2,SEARCH("""",C4059,2)-2),C4059))</f>
        <v>onix LS 2012</v>
      </c>
      <c r="M4059">
        <f>WEEKNUM(A4059,2)</f>
        <v>36</v>
      </c>
    </row>
    <row r="4060" spans="1:13" x14ac:dyDescent="0.25">
      <c r="A4060" s="1">
        <v>41521</v>
      </c>
      <c r="B4060" s="40" t="s">
        <v>9</v>
      </c>
      <c r="C4060" s="40" t="s">
        <v>159</v>
      </c>
      <c r="D4060" s="40" t="s">
        <v>116</v>
      </c>
      <c r="E4060" s="40" t="s">
        <v>10</v>
      </c>
      <c r="F4060" s="40">
        <v>0.8</v>
      </c>
      <c r="G4060" s="40">
        <v>0</v>
      </c>
      <c r="H4060" s="40">
        <v>1</v>
      </c>
      <c r="I4060" s="40">
        <v>0</v>
      </c>
      <c r="L4060" s="40" t="str">
        <f>IF(LEFT(C4060,1)="[",MID(C4060,2,SEARCH("]",C4060)-2),IF(LEFT(C4060,1)="""",MID(C4060,2,SEARCH("""",C4060,2)-2),C4060))</f>
        <v>onix LS 2012</v>
      </c>
      <c r="M4060">
        <f>WEEKNUM(A4060,2)</f>
        <v>36</v>
      </c>
    </row>
    <row r="4061" spans="1:13" x14ac:dyDescent="0.25">
      <c r="A4061" s="1">
        <v>41517</v>
      </c>
      <c r="B4061" s="40" t="s">
        <v>9</v>
      </c>
      <c r="C4061" s="40" t="s">
        <v>159</v>
      </c>
      <c r="D4061" s="40" t="s">
        <v>116</v>
      </c>
      <c r="E4061" s="40" t="s">
        <v>10</v>
      </c>
      <c r="F4061" s="40">
        <v>0.8</v>
      </c>
      <c r="G4061" s="40">
        <v>0</v>
      </c>
      <c r="H4061" s="40">
        <v>2</v>
      </c>
      <c r="I4061" s="40">
        <v>0</v>
      </c>
      <c r="L4061" s="40" t="str">
        <f>IF(LEFT(C4061,1)="[",MID(C4061,2,SEARCH("]",C4061)-2),IF(LEFT(C4061,1)="""",MID(C4061,2,SEARCH("""",C4061,2)-2),C4061))</f>
        <v>onix LS 2012</v>
      </c>
      <c r="M4061">
        <f>WEEKNUM(A4061,2)</f>
        <v>35</v>
      </c>
    </row>
    <row r="4062" spans="1:13" x14ac:dyDescent="0.25">
      <c r="A4062" s="1">
        <v>41520</v>
      </c>
      <c r="B4062" s="40" t="s">
        <v>9</v>
      </c>
      <c r="C4062" s="40" t="s">
        <v>159</v>
      </c>
      <c r="D4062" s="40" t="s">
        <v>116</v>
      </c>
      <c r="E4062" s="40" t="s">
        <v>10</v>
      </c>
      <c r="F4062" s="40">
        <v>0.8</v>
      </c>
      <c r="G4062" s="40">
        <v>0</v>
      </c>
      <c r="H4062" s="40">
        <v>3</v>
      </c>
      <c r="I4062" s="40">
        <v>0</v>
      </c>
      <c r="L4062" s="40" t="str">
        <f>IF(LEFT(C4062,1)="[",MID(C4062,2,SEARCH("]",C4062)-2),IF(LEFT(C4062,1)="""",MID(C4062,2,SEARCH("""",C4062,2)-2),C4062))</f>
        <v>onix LS 2012</v>
      </c>
      <c r="M4062">
        <f>WEEKNUM(A4062,2)</f>
        <v>36</v>
      </c>
    </row>
    <row r="4063" spans="1:13" x14ac:dyDescent="0.25">
      <c r="A4063" s="1">
        <v>41539</v>
      </c>
      <c r="B4063" s="40" t="s">
        <v>9</v>
      </c>
      <c r="C4063" s="40" t="s">
        <v>159</v>
      </c>
      <c r="D4063" s="40" t="s">
        <v>116</v>
      </c>
      <c r="E4063" s="40" t="s">
        <v>10</v>
      </c>
      <c r="F4063" s="40">
        <v>0.8</v>
      </c>
      <c r="G4063" s="40">
        <v>1</v>
      </c>
      <c r="H4063" s="40">
        <v>5</v>
      </c>
      <c r="I4063" s="40">
        <v>0.53</v>
      </c>
      <c r="L4063" s="40" t="str">
        <f>IF(LEFT(C4063,1)="[",MID(C4063,2,SEARCH("]",C4063)-2),IF(LEFT(C4063,1)="""",MID(C4063,2,SEARCH("""",C4063,2)-2),C4063))</f>
        <v>onix LS 2012</v>
      </c>
      <c r="M4063">
        <f>WEEKNUM(A4063,2)</f>
        <v>38</v>
      </c>
    </row>
    <row r="4064" spans="1:13" x14ac:dyDescent="0.25">
      <c r="A4064" s="1">
        <v>41523</v>
      </c>
      <c r="B4064" s="40" t="s">
        <v>9</v>
      </c>
      <c r="C4064" s="40" t="s">
        <v>159</v>
      </c>
      <c r="D4064" s="40" t="s">
        <v>116</v>
      </c>
      <c r="E4064" s="40" t="s">
        <v>10</v>
      </c>
      <c r="F4064" s="40">
        <v>0.8</v>
      </c>
      <c r="G4064" s="40">
        <v>0</v>
      </c>
      <c r="H4064" s="40">
        <v>4</v>
      </c>
      <c r="I4064" s="40">
        <v>0</v>
      </c>
      <c r="L4064" s="40" t="str">
        <f>IF(LEFT(C4064,1)="[",MID(C4064,2,SEARCH("]",C4064)-2),IF(LEFT(C4064,1)="""",MID(C4064,2,SEARCH("""",C4064,2)-2),C4064))</f>
        <v>onix LS 2012</v>
      </c>
      <c r="M4064">
        <f>WEEKNUM(A4064,2)</f>
        <v>36</v>
      </c>
    </row>
    <row r="4065" spans="1:13" x14ac:dyDescent="0.25">
      <c r="A4065" s="1">
        <v>41541</v>
      </c>
      <c r="B4065" s="40" t="s">
        <v>9</v>
      </c>
      <c r="C4065" s="40" t="s">
        <v>159</v>
      </c>
      <c r="D4065" s="40" t="s">
        <v>116</v>
      </c>
      <c r="E4065" s="40" t="s">
        <v>10</v>
      </c>
      <c r="F4065" s="40">
        <v>0.8</v>
      </c>
      <c r="G4065" s="40">
        <v>1</v>
      </c>
      <c r="H4065" s="40">
        <v>4</v>
      </c>
      <c r="I4065" s="40">
        <v>0.61</v>
      </c>
      <c r="L4065" s="40" t="str">
        <f>IF(LEFT(C4065,1)="[",MID(C4065,2,SEARCH("]",C4065)-2),IF(LEFT(C4065,1)="""",MID(C4065,2,SEARCH("""",C4065,2)-2),C4065))</f>
        <v>onix LS 2012</v>
      </c>
      <c r="M4065">
        <f>WEEKNUM(A4065,2)</f>
        <v>39</v>
      </c>
    </row>
    <row r="4066" spans="1:13" x14ac:dyDescent="0.25">
      <c r="A4066" s="1">
        <v>41543</v>
      </c>
      <c r="B4066" s="40" t="s">
        <v>9</v>
      </c>
      <c r="C4066" s="40" t="s">
        <v>159</v>
      </c>
      <c r="D4066" s="40" t="s">
        <v>116</v>
      </c>
      <c r="E4066" s="40" t="s">
        <v>10</v>
      </c>
      <c r="F4066" s="40">
        <v>0.8</v>
      </c>
      <c r="G4066" s="40">
        <v>0</v>
      </c>
      <c r="H4066" s="40">
        <v>2</v>
      </c>
      <c r="I4066" s="40">
        <v>0</v>
      </c>
      <c r="L4066" s="40" t="str">
        <f>IF(LEFT(C4066,1)="[",MID(C4066,2,SEARCH("]",C4066)-2),IF(LEFT(C4066,1)="""",MID(C4066,2,SEARCH("""",C4066,2)-2),C4066))</f>
        <v>onix LS 2012</v>
      </c>
      <c r="M4066">
        <f>WEEKNUM(A4066,2)</f>
        <v>39</v>
      </c>
    </row>
    <row r="4067" spans="1:13" x14ac:dyDescent="0.25">
      <c r="A4067" s="1">
        <v>41528</v>
      </c>
      <c r="B4067" s="40" t="s">
        <v>9</v>
      </c>
      <c r="C4067" s="40" t="s">
        <v>159</v>
      </c>
      <c r="D4067" s="40" t="s">
        <v>116</v>
      </c>
      <c r="E4067" s="40" t="s">
        <v>10</v>
      </c>
      <c r="F4067" s="40">
        <v>0.8</v>
      </c>
      <c r="G4067" s="40">
        <v>0</v>
      </c>
      <c r="H4067" s="40">
        <v>4</v>
      </c>
      <c r="I4067" s="40">
        <v>0</v>
      </c>
      <c r="L4067" s="40" t="str">
        <f>IF(LEFT(C4067,1)="[",MID(C4067,2,SEARCH("]",C4067)-2),IF(LEFT(C4067,1)="""",MID(C4067,2,SEARCH("""",C4067,2)-2),C4067))</f>
        <v>onix LS 2012</v>
      </c>
      <c r="M4067">
        <f>WEEKNUM(A4067,2)</f>
        <v>37</v>
      </c>
    </row>
    <row r="4068" spans="1:13" x14ac:dyDescent="0.25">
      <c r="A4068" s="1">
        <v>41533</v>
      </c>
      <c r="B4068" s="40" t="s">
        <v>9</v>
      </c>
      <c r="C4068" s="40" t="s">
        <v>159</v>
      </c>
      <c r="D4068" s="40" t="s">
        <v>116</v>
      </c>
      <c r="E4068" s="40" t="s">
        <v>10</v>
      </c>
      <c r="F4068" s="40">
        <v>0.8</v>
      </c>
      <c r="G4068" s="40">
        <v>2</v>
      </c>
      <c r="H4068" s="40">
        <v>8</v>
      </c>
      <c r="I4068" s="40">
        <v>0.16</v>
      </c>
      <c r="L4068" s="40" t="str">
        <f>IF(LEFT(C4068,1)="[",MID(C4068,2,SEARCH("]",C4068)-2),IF(LEFT(C4068,1)="""",MID(C4068,2,SEARCH("""",C4068,2)-2),C4068))</f>
        <v>onix LS 2012</v>
      </c>
      <c r="M4068">
        <f>WEEKNUM(A4068,2)</f>
        <v>38</v>
      </c>
    </row>
    <row r="4069" spans="1:13" x14ac:dyDescent="0.25">
      <c r="A4069" s="1">
        <v>41518</v>
      </c>
      <c r="B4069" s="40" t="s">
        <v>9</v>
      </c>
      <c r="C4069" s="40" t="s">
        <v>159</v>
      </c>
      <c r="D4069" s="40" t="s">
        <v>116</v>
      </c>
      <c r="E4069" s="40" t="s">
        <v>10</v>
      </c>
      <c r="F4069" s="40">
        <v>0.8</v>
      </c>
      <c r="G4069" s="40">
        <v>2</v>
      </c>
      <c r="H4069" s="40">
        <v>2</v>
      </c>
      <c r="I4069" s="40">
        <v>0.22</v>
      </c>
      <c r="L4069" s="40" t="str">
        <f>IF(LEFT(C4069,1)="[",MID(C4069,2,SEARCH("]",C4069)-2),IF(LEFT(C4069,1)="""",MID(C4069,2,SEARCH("""",C4069,2)-2),C4069))</f>
        <v>onix LS 2012</v>
      </c>
      <c r="M4069">
        <f>WEEKNUM(A4069,2)</f>
        <v>35</v>
      </c>
    </row>
    <row r="4070" spans="1:13" x14ac:dyDescent="0.25">
      <c r="A4070" s="1">
        <v>41534</v>
      </c>
      <c r="B4070" s="40" t="s">
        <v>9</v>
      </c>
      <c r="C4070" s="40" t="s">
        <v>159</v>
      </c>
      <c r="D4070" s="40" t="s">
        <v>116</v>
      </c>
      <c r="E4070" s="40" t="s">
        <v>10</v>
      </c>
      <c r="F4070" s="40">
        <v>0.8</v>
      </c>
      <c r="G4070" s="40">
        <v>1</v>
      </c>
      <c r="H4070" s="40">
        <v>3</v>
      </c>
      <c r="I4070" s="40">
        <v>0.15</v>
      </c>
      <c r="L4070" s="40" t="str">
        <f>IF(LEFT(C4070,1)="[",MID(C4070,2,SEARCH("]",C4070)-2),IF(LEFT(C4070,1)="""",MID(C4070,2,SEARCH("""",C4070,2)-2),C4070))</f>
        <v>onix LS 2012</v>
      </c>
      <c r="M4070">
        <f>WEEKNUM(A4070,2)</f>
        <v>38</v>
      </c>
    </row>
    <row r="4071" spans="1:13" x14ac:dyDescent="0.25">
      <c r="A4071" s="1">
        <v>41524</v>
      </c>
      <c r="B4071" s="40" t="s">
        <v>9</v>
      </c>
      <c r="C4071" s="40" t="s">
        <v>159</v>
      </c>
      <c r="D4071" s="40" t="s">
        <v>116</v>
      </c>
      <c r="E4071" s="40" t="s">
        <v>10</v>
      </c>
      <c r="F4071" s="40">
        <v>0.8</v>
      </c>
      <c r="G4071" s="40">
        <v>0</v>
      </c>
      <c r="H4071" s="40">
        <v>5</v>
      </c>
      <c r="I4071" s="40">
        <v>0</v>
      </c>
      <c r="L4071" s="40" t="str">
        <f>IF(LEFT(C4071,1)="[",MID(C4071,2,SEARCH("]",C4071)-2),IF(LEFT(C4071,1)="""",MID(C4071,2,SEARCH("""",C4071,2)-2),C4071))</f>
        <v>onix LS 2012</v>
      </c>
      <c r="M4071">
        <f>WEEKNUM(A4071,2)</f>
        <v>36</v>
      </c>
    </row>
    <row r="4072" spans="1:13" x14ac:dyDescent="0.25">
      <c r="A4072" s="1">
        <v>41537</v>
      </c>
      <c r="B4072" s="40" t="s">
        <v>9</v>
      </c>
      <c r="C4072" s="40" t="s">
        <v>501</v>
      </c>
      <c r="D4072" s="40" t="s">
        <v>116</v>
      </c>
      <c r="E4072" s="40" t="s">
        <v>10</v>
      </c>
      <c r="F4072" s="40">
        <v>0.8</v>
      </c>
      <c r="G4072" s="40">
        <v>0</v>
      </c>
      <c r="H4072" s="40">
        <v>1</v>
      </c>
      <c r="I4072" s="40">
        <v>0</v>
      </c>
      <c r="L4072" s="40" t="str">
        <f>IF(LEFT(C4072,1)="[",MID(C4072,2,SEARCH("]",C4072)-2),IF(LEFT(C4072,1)="""",MID(C4072,2,SEARCH("""",C4072,2)-2),C4072))</f>
        <v>onix LS 2012 chevrolet</v>
      </c>
      <c r="M4072">
        <f>WEEKNUM(A4072,2)</f>
        <v>38</v>
      </c>
    </row>
    <row r="4073" spans="1:13" x14ac:dyDescent="0.25">
      <c r="A4073" s="1">
        <v>41533</v>
      </c>
      <c r="B4073" s="40" t="s">
        <v>9</v>
      </c>
      <c r="C4073" s="40" t="s">
        <v>501</v>
      </c>
      <c r="D4073" s="40" t="s">
        <v>116</v>
      </c>
      <c r="E4073" s="40" t="s">
        <v>10</v>
      </c>
      <c r="F4073" s="40">
        <v>0.8</v>
      </c>
      <c r="G4073" s="40">
        <v>0</v>
      </c>
      <c r="H4073" s="40">
        <v>1</v>
      </c>
      <c r="I4073" s="40">
        <v>0</v>
      </c>
      <c r="L4073" s="40" t="str">
        <f>IF(LEFT(C4073,1)="[",MID(C4073,2,SEARCH("]",C4073)-2),IF(LEFT(C4073,1)="""",MID(C4073,2,SEARCH("""",C4073,2)-2),C4073))</f>
        <v>onix LS 2012 chevrolet</v>
      </c>
      <c r="M4073">
        <f>WEEKNUM(A4073,2)</f>
        <v>38</v>
      </c>
    </row>
    <row r="4074" spans="1:13" x14ac:dyDescent="0.25">
      <c r="A4074" s="1">
        <v>41543</v>
      </c>
      <c r="B4074" s="40" t="s">
        <v>9</v>
      </c>
      <c r="C4074" s="40" t="s">
        <v>501</v>
      </c>
      <c r="D4074" s="40" t="s">
        <v>116</v>
      </c>
      <c r="E4074" s="40" t="s">
        <v>10</v>
      </c>
      <c r="F4074" s="40">
        <v>0.8</v>
      </c>
      <c r="G4074" s="40">
        <v>0</v>
      </c>
      <c r="H4074" s="40">
        <v>2</v>
      </c>
      <c r="I4074" s="40">
        <v>0</v>
      </c>
      <c r="L4074" s="40" t="str">
        <f>IF(LEFT(C4074,1)="[",MID(C4074,2,SEARCH("]",C4074)-2),IF(LEFT(C4074,1)="""",MID(C4074,2,SEARCH("""",C4074,2)-2),C4074))</f>
        <v>onix LS 2012 chevrolet</v>
      </c>
      <c r="M4074">
        <f>WEEKNUM(A4074,2)</f>
        <v>39</v>
      </c>
    </row>
    <row r="4075" spans="1:13" x14ac:dyDescent="0.25">
      <c r="A4075" s="1">
        <v>41521</v>
      </c>
      <c r="B4075" s="40" t="s">
        <v>9</v>
      </c>
      <c r="C4075" s="40" t="s">
        <v>313</v>
      </c>
      <c r="D4075" s="40" t="s">
        <v>116</v>
      </c>
      <c r="E4075" s="40" t="s">
        <v>10</v>
      </c>
      <c r="F4075" s="40">
        <v>0.8</v>
      </c>
      <c r="G4075" s="40">
        <v>0</v>
      </c>
      <c r="H4075" s="40">
        <v>2</v>
      </c>
      <c r="I4075" s="40">
        <v>0</v>
      </c>
      <c r="L4075" s="40" t="str">
        <f>IF(LEFT(C4075,1)="[",MID(C4075,2,SEARCH("]",C4075)-2),IF(LEFT(C4075,1)="""",MID(C4075,2,SEARCH("""",C4075,2)-2),C4075))</f>
        <v>onix LS 2013</v>
      </c>
      <c r="M4075">
        <f>WEEKNUM(A4075,2)</f>
        <v>36</v>
      </c>
    </row>
    <row r="4076" spans="1:13" x14ac:dyDescent="0.25">
      <c r="A4076" s="1">
        <v>41545</v>
      </c>
      <c r="B4076" s="40" t="s">
        <v>9</v>
      </c>
      <c r="C4076" s="40" t="s">
        <v>313</v>
      </c>
      <c r="D4076" s="40" t="s">
        <v>116</v>
      </c>
      <c r="E4076" s="40" t="s">
        <v>10</v>
      </c>
      <c r="F4076" s="40">
        <v>0.8</v>
      </c>
      <c r="G4076" s="40">
        <v>0</v>
      </c>
      <c r="H4076" s="40">
        <v>2</v>
      </c>
      <c r="I4076" s="40">
        <v>0</v>
      </c>
      <c r="L4076" s="40" t="str">
        <f>IF(LEFT(C4076,1)="[",MID(C4076,2,SEARCH("]",C4076)-2),IF(LEFT(C4076,1)="""",MID(C4076,2,SEARCH("""",C4076,2)-2),C4076))</f>
        <v>onix LS 2013</v>
      </c>
      <c r="M4076">
        <f>WEEKNUM(A4076,2)</f>
        <v>39</v>
      </c>
    </row>
    <row r="4077" spans="1:13" x14ac:dyDescent="0.25">
      <c r="A4077" s="1">
        <v>41533</v>
      </c>
      <c r="B4077" s="40" t="s">
        <v>9</v>
      </c>
      <c r="C4077" s="40" t="s">
        <v>313</v>
      </c>
      <c r="D4077" s="40" t="s">
        <v>116</v>
      </c>
      <c r="E4077" s="40" t="s">
        <v>10</v>
      </c>
      <c r="F4077" s="40">
        <v>0.8</v>
      </c>
      <c r="G4077" s="40">
        <v>0</v>
      </c>
      <c r="H4077" s="40">
        <v>4</v>
      </c>
      <c r="I4077" s="40">
        <v>0</v>
      </c>
      <c r="L4077" s="40" t="str">
        <f>IF(LEFT(C4077,1)="[",MID(C4077,2,SEARCH("]",C4077)-2),IF(LEFT(C4077,1)="""",MID(C4077,2,SEARCH("""",C4077,2)-2),C4077))</f>
        <v>onix LS 2013</v>
      </c>
      <c r="M4077">
        <f>WEEKNUM(A4077,2)</f>
        <v>38</v>
      </c>
    </row>
    <row r="4078" spans="1:13" x14ac:dyDescent="0.25">
      <c r="A4078" s="1">
        <v>41525</v>
      </c>
      <c r="B4078" s="40" t="s">
        <v>9</v>
      </c>
      <c r="C4078" s="40" t="s">
        <v>313</v>
      </c>
      <c r="D4078" s="40" t="s">
        <v>116</v>
      </c>
      <c r="E4078" s="40" t="s">
        <v>10</v>
      </c>
      <c r="F4078" s="40">
        <v>0.8</v>
      </c>
      <c r="G4078" s="40">
        <v>0</v>
      </c>
      <c r="H4078" s="40">
        <v>3</v>
      </c>
      <c r="I4078" s="40">
        <v>0</v>
      </c>
      <c r="L4078" s="40" t="str">
        <f>IF(LEFT(C4078,1)="[",MID(C4078,2,SEARCH("]",C4078)-2),IF(LEFT(C4078,1)="""",MID(C4078,2,SEARCH("""",C4078,2)-2),C4078))</f>
        <v>onix LS 2013</v>
      </c>
      <c r="M4078">
        <f>WEEKNUM(A4078,2)</f>
        <v>36</v>
      </c>
    </row>
    <row r="4079" spans="1:13" x14ac:dyDescent="0.25">
      <c r="A4079" s="1">
        <v>41524</v>
      </c>
      <c r="B4079" s="40" t="s">
        <v>9</v>
      </c>
      <c r="C4079" s="40" t="s">
        <v>313</v>
      </c>
      <c r="D4079" s="40" t="s">
        <v>116</v>
      </c>
      <c r="E4079" s="40" t="s">
        <v>10</v>
      </c>
      <c r="F4079" s="40">
        <v>0.8</v>
      </c>
      <c r="G4079" s="40">
        <v>0</v>
      </c>
      <c r="H4079" s="40">
        <v>2</v>
      </c>
      <c r="I4079" s="40">
        <v>0</v>
      </c>
      <c r="L4079" s="40" t="str">
        <f>IF(LEFT(C4079,1)="[",MID(C4079,2,SEARCH("]",C4079)-2),IF(LEFT(C4079,1)="""",MID(C4079,2,SEARCH("""",C4079,2)-2),C4079))</f>
        <v>onix LS 2013</v>
      </c>
      <c r="M4079">
        <f>WEEKNUM(A4079,2)</f>
        <v>36</v>
      </c>
    </row>
    <row r="4080" spans="1:13" x14ac:dyDescent="0.25">
      <c r="A4080" s="1">
        <v>41539</v>
      </c>
      <c r="B4080" s="40" t="s">
        <v>9</v>
      </c>
      <c r="C4080" s="40" t="s">
        <v>313</v>
      </c>
      <c r="D4080" s="40" t="s">
        <v>116</v>
      </c>
      <c r="E4080" s="40" t="s">
        <v>10</v>
      </c>
      <c r="F4080" s="40">
        <v>0.8</v>
      </c>
      <c r="G4080" s="40">
        <v>0</v>
      </c>
      <c r="H4080" s="40">
        <v>2</v>
      </c>
      <c r="I4080" s="40">
        <v>0</v>
      </c>
      <c r="L4080" s="40" t="str">
        <f>IF(LEFT(C4080,1)="[",MID(C4080,2,SEARCH("]",C4080)-2),IF(LEFT(C4080,1)="""",MID(C4080,2,SEARCH("""",C4080,2)-2),C4080))</f>
        <v>onix LS 2013</v>
      </c>
      <c r="M4080">
        <f>WEEKNUM(A4080,2)</f>
        <v>38</v>
      </c>
    </row>
    <row r="4081" spans="1:13" x14ac:dyDescent="0.25">
      <c r="A4081" s="1">
        <v>41542</v>
      </c>
      <c r="B4081" s="40" t="s">
        <v>9</v>
      </c>
      <c r="C4081" s="40" t="s">
        <v>313</v>
      </c>
      <c r="D4081" s="40" t="s">
        <v>116</v>
      </c>
      <c r="E4081" s="40" t="s">
        <v>10</v>
      </c>
      <c r="F4081" s="40">
        <v>0.8</v>
      </c>
      <c r="G4081" s="40">
        <v>0</v>
      </c>
      <c r="H4081" s="40">
        <v>1</v>
      </c>
      <c r="I4081" s="40">
        <v>0</v>
      </c>
      <c r="L4081" s="40" t="str">
        <f>IF(LEFT(C4081,1)="[",MID(C4081,2,SEARCH("]",C4081)-2),IF(LEFT(C4081,1)="""",MID(C4081,2,SEARCH("""",C4081,2)-2),C4081))</f>
        <v>onix LS 2013</v>
      </c>
      <c r="M4081">
        <f>WEEKNUM(A4081,2)</f>
        <v>39</v>
      </c>
    </row>
    <row r="4082" spans="1:13" x14ac:dyDescent="0.25">
      <c r="A4082" s="1">
        <v>41528</v>
      </c>
      <c r="B4082" s="40" t="s">
        <v>9</v>
      </c>
      <c r="C4082" s="40" t="s">
        <v>313</v>
      </c>
      <c r="D4082" s="40" t="s">
        <v>116</v>
      </c>
      <c r="E4082" s="40" t="s">
        <v>10</v>
      </c>
      <c r="F4082" s="40">
        <v>0.8</v>
      </c>
      <c r="G4082" s="40">
        <v>0</v>
      </c>
      <c r="H4082" s="40">
        <v>3</v>
      </c>
      <c r="I4082" s="40">
        <v>0</v>
      </c>
      <c r="L4082" s="40" t="str">
        <f>IF(LEFT(C4082,1)="[",MID(C4082,2,SEARCH("]",C4082)-2),IF(LEFT(C4082,1)="""",MID(C4082,2,SEARCH("""",C4082,2)-2),C4082))</f>
        <v>onix LS 2013</v>
      </c>
      <c r="M4082">
        <f>WEEKNUM(A4082,2)</f>
        <v>37</v>
      </c>
    </row>
    <row r="4083" spans="1:13" x14ac:dyDescent="0.25">
      <c r="A4083" s="1">
        <v>41546</v>
      </c>
      <c r="B4083" s="40" t="s">
        <v>9</v>
      </c>
      <c r="C4083" s="40" t="s">
        <v>313</v>
      </c>
      <c r="D4083" s="40" t="s">
        <v>116</v>
      </c>
      <c r="E4083" s="40" t="s">
        <v>10</v>
      </c>
      <c r="F4083" s="40">
        <v>0.8</v>
      </c>
      <c r="G4083" s="40">
        <v>0</v>
      </c>
      <c r="H4083" s="40">
        <v>4</v>
      </c>
      <c r="I4083" s="40">
        <v>0</v>
      </c>
      <c r="L4083" s="40" t="str">
        <f>IF(LEFT(C4083,1)="[",MID(C4083,2,SEARCH("]",C4083)-2),IF(LEFT(C4083,1)="""",MID(C4083,2,SEARCH("""",C4083,2)-2),C4083))</f>
        <v>onix LS 2013</v>
      </c>
      <c r="M4083">
        <f>WEEKNUM(A4083,2)</f>
        <v>39</v>
      </c>
    </row>
    <row r="4084" spans="1:13" x14ac:dyDescent="0.25">
      <c r="A4084" s="1">
        <v>41538</v>
      </c>
      <c r="B4084" s="40" t="s">
        <v>9</v>
      </c>
      <c r="C4084" s="40" t="s">
        <v>313</v>
      </c>
      <c r="D4084" s="40" t="s">
        <v>116</v>
      </c>
      <c r="E4084" s="40" t="s">
        <v>10</v>
      </c>
      <c r="F4084" s="40">
        <v>0.8</v>
      </c>
      <c r="G4084" s="40">
        <v>0</v>
      </c>
      <c r="H4084" s="40">
        <v>3</v>
      </c>
      <c r="I4084" s="40">
        <v>0</v>
      </c>
      <c r="L4084" s="40" t="str">
        <f>IF(LEFT(C4084,1)="[",MID(C4084,2,SEARCH("]",C4084)-2),IF(LEFT(C4084,1)="""",MID(C4084,2,SEARCH("""",C4084,2)-2),C4084))</f>
        <v>onix LS 2013</v>
      </c>
      <c r="M4084">
        <f>WEEKNUM(A4084,2)</f>
        <v>38</v>
      </c>
    </row>
    <row r="4085" spans="1:13" x14ac:dyDescent="0.25">
      <c r="A4085" s="1">
        <v>41535</v>
      </c>
      <c r="B4085" s="40" t="s">
        <v>9</v>
      </c>
      <c r="C4085" s="40" t="s">
        <v>313</v>
      </c>
      <c r="D4085" s="40" t="s">
        <v>116</v>
      </c>
      <c r="E4085" s="40" t="s">
        <v>10</v>
      </c>
      <c r="F4085" s="40">
        <v>0.8</v>
      </c>
      <c r="G4085" s="40">
        <v>0</v>
      </c>
      <c r="H4085" s="40">
        <v>3</v>
      </c>
      <c r="I4085" s="40">
        <v>0</v>
      </c>
      <c r="L4085" s="40" t="str">
        <f>IF(LEFT(C4085,1)="[",MID(C4085,2,SEARCH("]",C4085)-2),IF(LEFT(C4085,1)="""",MID(C4085,2,SEARCH("""",C4085,2)-2),C4085))</f>
        <v>onix LS 2013</v>
      </c>
      <c r="M4085">
        <f>WEEKNUM(A4085,2)</f>
        <v>38</v>
      </c>
    </row>
    <row r="4086" spans="1:13" x14ac:dyDescent="0.25">
      <c r="A4086" s="1">
        <v>41526</v>
      </c>
      <c r="B4086" s="40" t="s">
        <v>9</v>
      </c>
      <c r="C4086" s="40" t="s">
        <v>313</v>
      </c>
      <c r="D4086" s="40" t="s">
        <v>116</v>
      </c>
      <c r="E4086" s="40" t="s">
        <v>10</v>
      </c>
      <c r="F4086" s="40">
        <v>0.8</v>
      </c>
      <c r="G4086" s="40">
        <v>1</v>
      </c>
      <c r="H4086" s="40">
        <v>7</v>
      </c>
      <c r="I4086" s="40">
        <v>0.3</v>
      </c>
      <c r="L4086" s="40" t="str">
        <f>IF(LEFT(C4086,1)="[",MID(C4086,2,SEARCH("]",C4086)-2),IF(LEFT(C4086,1)="""",MID(C4086,2,SEARCH("""",C4086,2)-2),C4086))</f>
        <v>onix LS 2013</v>
      </c>
      <c r="M4086">
        <f>WEEKNUM(A4086,2)</f>
        <v>37</v>
      </c>
    </row>
    <row r="4087" spans="1:13" x14ac:dyDescent="0.25">
      <c r="A4087" s="1">
        <v>41514</v>
      </c>
      <c r="B4087" s="40" t="s">
        <v>9</v>
      </c>
      <c r="C4087" s="40" t="s">
        <v>313</v>
      </c>
      <c r="D4087" s="40" t="s">
        <v>116</v>
      </c>
      <c r="E4087" s="40" t="s">
        <v>10</v>
      </c>
      <c r="F4087" s="40">
        <v>0.8</v>
      </c>
      <c r="G4087" s="40">
        <v>0</v>
      </c>
      <c r="H4087" s="40">
        <v>1</v>
      </c>
      <c r="I4087" s="40">
        <v>0</v>
      </c>
      <c r="L4087" s="40" t="str">
        <f>IF(LEFT(C4087,1)="[",MID(C4087,2,SEARCH("]",C4087)-2),IF(LEFT(C4087,1)="""",MID(C4087,2,SEARCH("""",C4087,2)-2),C4087))</f>
        <v>onix LS 2013</v>
      </c>
      <c r="M4087">
        <f>WEEKNUM(A4087,2)</f>
        <v>35</v>
      </c>
    </row>
    <row r="4088" spans="1:13" x14ac:dyDescent="0.25">
      <c r="A4088" s="1">
        <v>41523</v>
      </c>
      <c r="B4088" s="40" t="s">
        <v>9</v>
      </c>
      <c r="C4088" s="40" t="s">
        <v>313</v>
      </c>
      <c r="D4088" s="40" t="s">
        <v>116</v>
      </c>
      <c r="E4088" s="40" t="s">
        <v>10</v>
      </c>
      <c r="F4088" s="40">
        <v>0.8</v>
      </c>
      <c r="G4088" s="40">
        <v>0</v>
      </c>
      <c r="H4088" s="40">
        <v>1</v>
      </c>
      <c r="I4088" s="40">
        <v>0</v>
      </c>
      <c r="L4088" s="40" t="str">
        <f>IF(LEFT(C4088,1)="[",MID(C4088,2,SEARCH("]",C4088)-2),IF(LEFT(C4088,1)="""",MID(C4088,2,SEARCH("""",C4088,2)-2),C4088))</f>
        <v>onix LS 2013</v>
      </c>
      <c r="M4088">
        <f>WEEKNUM(A4088,2)</f>
        <v>36</v>
      </c>
    </row>
    <row r="4089" spans="1:13" x14ac:dyDescent="0.25">
      <c r="A4089" s="1">
        <v>41517</v>
      </c>
      <c r="B4089" s="40" t="s">
        <v>9</v>
      </c>
      <c r="C4089" s="40" t="s">
        <v>313</v>
      </c>
      <c r="D4089" s="40" t="s">
        <v>116</v>
      </c>
      <c r="E4089" s="40" t="s">
        <v>10</v>
      </c>
      <c r="F4089" s="40">
        <v>0.8</v>
      </c>
      <c r="G4089" s="40">
        <v>0</v>
      </c>
      <c r="H4089" s="40">
        <v>1</v>
      </c>
      <c r="I4089" s="40">
        <v>0</v>
      </c>
      <c r="L4089" s="40" t="str">
        <f>IF(LEFT(C4089,1)="[",MID(C4089,2,SEARCH("]",C4089)-2),IF(LEFT(C4089,1)="""",MID(C4089,2,SEARCH("""",C4089,2)-2),C4089))</f>
        <v>onix LS 2013</v>
      </c>
      <c r="M4089">
        <f>WEEKNUM(A4089,2)</f>
        <v>35</v>
      </c>
    </row>
    <row r="4090" spans="1:13" x14ac:dyDescent="0.25">
      <c r="A4090" s="1">
        <v>41536</v>
      </c>
      <c r="B4090" s="40" t="s">
        <v>9</v>
      </c>
      <c r="C4090" s="40" t="s">
        <v>313</v>
      </c>
      <c r="D4090" s="40" t="s">
        <v>116</v>
      </c>
      <c r="E4090" s="40" t="s">
        <v>10</v>
      </c>
      <c r="F4090" s="40">
        <v>0.8</v>
      </c>
      <c r="G4090" s="40">
        <v>1</v>
      </c>
      <c r="H4090" s="40">
        <v>4</v>
      </c>
      <c r="I4090" s="40">
        <v>0.1</v>
      </c>
      <c r="L4090" s="40" t="str">
        <f>IF(LEFT(C4090,1)="[",MID(C4090,2,SEARCH("]",C4090)-2),IF(LEFT(C4090,1)="""",MID(C4090,2,SEARCH("""",C4090,2)-2),C4090))</f>
        <v>onix LS 2013</v>
      </c>
      <c r="M4090">
        <f>WEEKNUM(A4090,2)</f>
        <v>38</v>
      </c>
    </row>
    <row r="4091" spans="1:13" x14ac:dyDescent="0.25">
      <c r="A4091" s="1">
        <v>41519</v>
      </c>
      <c r="B4091" s="40" t="s">
        <v>9</v>
      </c>
      <c r="C4091" s="40" t="s">
        <v>313</v>
      </c>
      <c r="D4091" s="40" t="s">
        <v>116</v>
      </c>
      <c r="E4091" s="40" t="s">
        <v>10</v>
      </c>
      <c r="F4091" s="40">
        <v>0.8</v>
      </c>
      <c r="G4091" s="40">
        <v>1</v>
      </c>
      <c r="H4091" s="40">
        <v>3</v>
      </c>
      <c r="I4091" s="40">
        <v>0.09</v>
      </c>
      <c r="L4091" s="40" t="str">
        <f>IF(LEFT(C4091,1)="[",MID(C4091,2,SEARCH("]",C4091)-2),IF(LEFT(C4091,1)="""",MID(C4091,2,SEARCH("""",C4091,2)-2),C4091))</f>
        <v>onix LS 2013</v>
      </c>
      <c r="M4091">
        <f>WEEKNUM(A4091,2)</f>
        <v>36</v>
      </c>
    </row>
    <row r="4092" spans="1:13" x14ac:dyDescent="0.25">
      <c r="A4092" s="1">
        <v>41540</v>
      </c>
      <c r="B4092" s="40" t="s">
        <v>9</v>
      </c>
      <c r="C4092" s="40" t="s">
        <v>313</v>
      </c>
      <c r="D4092" s="40" t="s">
        <v>116</v>
      </c>
      <c r="E4092" s="40" t="s">
        <v>10</v>
      </c>
      <c r="F4092" s="40">
        <v>0.8</v>
      </c>
      <c r="G4092" s="40">
        <v>0</v>
      </c>
      <c r="H4092" s="40">
        <v>1</v>
      </c>
      <c r="I4092" s="40">
        <v>0</v>
      </c>
      <c r="L4092" s="40" t="str">
        <f>IF(LEFT(C4092,1)="[",MID(C4092,2,SEARCH("]",C4092)-2),IF(LEFT(C4092,1)="""",MID(C4092,2,SEARCH("""",C4092,2)-2),C4092))</f>
        <v>onix LS 2013</v>
      </c>
      <c r="M4092">
        <f>WEEKNUM(A4092,2)</f>
        <v>39</v>
      </c>
    </row>
    <row r="4093" spans="1:13" x14ac:dyDescent="0.25">
      <c r="A4093" s="1">
        <v>41516</v>
      </c>
      <c r="B4093" s="40" t="s">
        <v>9</v>
      </c>
      <c r="C4093" s="40" t="s">
        <v>313</v>
      </c>
      <c r="D4093" s="40" t="s">
        <v>116</v>
      </c>
      <c r="E4093" s="40" t="s">
        <v>10</v>
      </c>
      <c r="F4093" s="40">
        <v>0.8</v>
      </c>
      <c r="G4093" s="40">
        <v>0</v>
      </c>
      <c r="H4093" s="40">
        <v>4</v>
      </c>
      <c r="I4093" s="40">
        <v>0</v>
      </c>
      <c r="L4093" s="40" t="str">
        <f>IF(LEFT(C4093,1)="[",MID(C4093,2,SEARCH("]",C4093)-2),IF(LEFT(C4093,1)="""",MID(C4093,2,SEARCH("""",C4093,2)-2),C4093))</f>
        <v>onix LS 2013</v>
      </c>
      <c r="M4093">
        <f>WEEKNUM(A4093,2)</f>
        <v>35</v>
      </c>
    </row>
    <row r="4094" spans="1:13" x14ac:dyDescent="0.25">
      <c r="A4094" s="1">
        <v>41543</v>
      </c>
      <c r="B4094" s="40" t="s">
        <v>9</v>
      </c>
      <c r="C4094" s="40" t="s">
        <v>313</v>
      </c>
      <c r="D4094" s="40" t="s">
        <v>116</v>
      </c>
      <c r="E4094" s="40" t="s">
        <v>10</v>
      </c>
      <c r="F4094" s="40">
        <v>0.8</v>
      </c>
      <c r="G4094" s="40">
        <v>1</v>
      </c>
      <c r="H4094" s="40">
        <v>7</v>
      </c>
      <c r="I4094" s="40">
        <v>0.8</v>
      </c>
      <c r="L4094" s="40" t="str">
        <f>IF(LEFT(C4094,1)="[",MID(C4094,2,SEARCH("]",C4094)-2),IF(LEFT(C4094,1)="""",MID(C4094,2,SEARCH("""",C4094,2)-2),C4094))</f>
        <v>onix LS 2013</v>
      </c>
      <c r="M4094">
        <f>WEEKNUM(A4094,2)</f>
        <v>39</v>
      </c>
    </row>
    <row r="4095" spans="1:13" x14ac:dyDescent="0.25">
      <c r="A4095" s="1">
        <v>41515</v>
      </c>
      <c r="B4095" s="40" t="s">
        <v>9</v>
      </c>
      <c r="C4095" s="40" t="s">
        <v>313</v>
      </c>
      <c r="D4095" s="40" t="s">
        <v>116</v>
      </c>
      <c r="E4095" s="40" t="s">
        <v>10</v>
      </c>
      <c r="F4095" s="40">
        <v>0.8</v>
      </c>
      <c r="G4095" s="40">
        <v>0</v>
      </c>
      <c r="H4095" s="40">
        <v>1</v>
      </c>
      <c r="I4095" s="40">
        <v>0</v>
      </c>
      <c r="L4095" s="40" t="str">
        <f>IF(LEFT(C4095,1)="[",MID(C4095,2,SEARCH("]",C4095)-2),IF(LEFT(C4095,1)="""",MID(C4095,2,SEARCH("""",C4095,2)-2),C4095))</f>
        <v>onix LS 2013</v>
      </c>
      <c r="M4095">
        <f>WEEKNUM(A4095,2)</f>
        <v>35</v>
      </c>
    </row>
    <row r="4096" spans="1:13" x14ac:dyDescent="0.25">
      <c r="A4096" s="1">
        <v>41520</v>
      </c>
      <c r="B4096" s="40" t="s">
        <v>9</v>
      </c>
      <c r="C4096" s="40" t="s">
        <v>313</v>
      </c>
      <c r="D4096" s="40" t="s">
        <v>116</v>
      </c>
      <c r="E4096" s="40" t="s">
        <v>10</v>
      </c>
      <c r="F4096" s="40">
        <v>0.8</v>
      </c>
      <c r="G4096" s="40">
        <v>0</v>
      </c>
      <c r="H4096" s="40">
        <v>2</v>
      </c>
      <c r="I4096" s="40">
        <v>0</v>
      </c>
      <c r="L4096" s="40" t="str">
        <f>IF(LEFT(C4096,1)="[",MID(C4096,2,SEARCH("]",C4096)-2),IF(LEFT(C4096,1)="""",MID(C4096,2,SEARCH("""",C4096,2)-2),C4096))</f>
        <v>onix LS 2013</v>
      </c>
      <c r="M4096">
        <f>WEEKNUM(A4096,2)</f>
        <v>36</v>
      </c>
    </row>
    <row r="4097" spans="1:13" x14ac:dyDescent="0.25">
      <c r="A4097" s="1">
        <v>41531</v>
      </c>
      <c r="B4097" s="40" t="s">
        <v>9</v>
      </c>
      <c r="C4097" s="40" t="s">
        <v>313</v>
      </c>
      <c r="D4097" s="40" t="s">
        <v>116</v>
      </c>
      <c r="E4097" s="40" t="s">
        <v>10</v>
      </c>
      <c r="F4097" s="40">
        <v>0.8</v>
      </c>
      <c r="G4097" s="40">
        <v>0</v>
      </c>
      <c r="H4097" s="40">
        <v>1</v>
      </c>
      <c r="I4097" s="40">
        <v>0</v>
      </c>
      <c r="L4097" s="40" t="str">
        <f>IF(LEFT(C4097,1)="[",MID(C4097,2,SEARCH("]",C4097)-2),IF(LEFT(C4097,1)="""",MID(C4097,2,SEARCH("""",C4097,2)-2),C4097))</f>
        <v>onix LS 2013</v>
      </c>
      <c r="M4097">
        <f>WEEKNUM(A4097,2)</f>
        <v>37</v>
      </c>
    </row>
    <row r="4098" spans="1:13" x14ac:dyDescent="0.25">
      <c r="A4098" s="1">
        <v>41522</v>
      </c>
      <c r="B4098" s="40" t="s">
        <v>9</v>
      </c>
      <c r="C4098" s="40" t="s">
        <v>313</v>
      </c>
      <c r="D4098" s="40" t="s">
        <v>116</v>
      </c>
      <c r="E4098" s="40" t="s">
        <v>10</v>
      </c>
      <c r="F4098" s="40">
        <v>0.8</v>
      </c>
      <c r="G4098" s="40">
        <v>0</v>
      </c>
      <c r="H4098" s="40">
        <v>1</v>
      </c>
      <c r="I4098" s="40">
        <v>0</v>
      </c>
      <c r="L4098" s="40" t="str">
        <f>IF(LEFT(C4098,1)="[",MID(C4098,2,SEARCH("]",C4098)-2),IF(LEFT(C4098,1)="""",MID(C4098,2,SEARCH("""",C4098,2)-2),C4098))</f>
        <v>onix LS 2013</v>
      </c>
      <c r="M4098">
        <f>WEEKNUM(A4098,2)</f>
        <v>36</v>
      </c>
    </row>
    <row r="4099" spans="1:13" x14ac:dyDescent="0.25">
      <c r="A4099" s="1">
        <v>41537</v>
      </c>
      <c r="B4099" s="40" t="s">
        <v>9</v>
      </c>
      <c r="C4099" s="40" t="s">
        <v>313</v>
      </c>
      <c r="D4099" s="40" t="s">
        <v>116</v>
      </c>
      <c r="E4099" s="40" t="s">
        <v>10</v>
      </c>
      <c r="F4099" s="40">
        <v>0.8</v>
      </c>
      <c r="G4099" s="40">
        <v>0</v>
      </c>
      <c r="H4099" s="40">
        <v>2</v>
      </c>
      <c r="I4099" s="40">
        <v>0</v>
      </c>
      <c r="L4099" s="40" t="str">
        <f>IF(LEFT(C4099,1)="[",MID(C4099,2,SEARCH("]",C4099)-2),IF(LEFT(C4099,1)="""",MID(C4099,2,SEARCH("""",C4099,2)-2),C4099))</f>
        <v>onix LS 2013</v>
      </c>
      <c r="M4099">
        <f>WEEKNUM(A4099,2)</f>
        <v>38</v>
      </c>
    </row>
    <row r="4100" spans="1:13" x14ac:dyDescent="0.25">
      <c r="A4100" s="1">
        <v>41521</v>
      </c>
      <c r="B4100" s="40" t="s">
        <v>9</v>
      </c>
      <c r="C4100" s="40" t="s">
        <v>309</v>
      </c>
      <c r="D4100" s="40" t="s">
        <v>116</v>
      </c>
      <c r="E4100" s="40" t="s">
        <v>10</v>
      </c>
      <c r="F4100" s="40">
        <v>0.8</v>
      </c>
      <c r="G4100" s="40">
        <v>0</v>
      </c>
      <c r="H4100" s="40">
        <v>4</v>
      </c>
      <c r="I4100" s="40">
        <v>0</v>
      </c>
      <c r="L4100" s="40" t="str">
        <f>IF(LEFT(C4100,1)="[",MID(C4100,2,SEARCH("]",C4100)-2),IF(LEFT(C4100,1)="""",MID(C4100,2,SEARCH("""",C4100,2)-2),C4100))</f>
        <v>onix LS 2013 chevrolet</v>
      </c>
      <c r="M4100">
        <f>WEEKNUM(A4100,2)</f>
        <v>36</v>
      </c>
    </row>
    <row r="4101" spans="1:13" x14ac:dyDescent="0.25">
      <c r="A4101" s="1">
        <v>41517</v>
      </c>
      <c r="B4101" s="40" t="s">
        <v>9</v>
      </c>
      <c r="C4101" s="40" t="s">
        <v>309</v>
      </c>
      <c r="D4101" s="40" t="s">
        <v>116</v>
      </c>
      <c r="E4101" s="40" t="s">
        <v>10</v>
      </c>
      <c r="F4101" s="40">
        <v>0.8</v>
      </c>
      <c r="G4101" s="40">
        <v>1</v>
      </c>
      <c r="H4101" s="40">
        <v>2</v>
      </c>
      <c r="I4101" s="40">
        <v>0.53</v>
      </c>
      <c r="L4101" s="40" t="str">
        <f>IF(LEFT(C4101,1)="[",MID(C4101,2,SEARCH("]",C4101)-2),IF(LEFT(C4101,1)="""",MID(C4101,2,SEARCH("""",C4101,2)-2),C4101))</f>
        <v>onix LS 2013 chevrolet</v>
      </c>
      <c r="M4101">
        <f>WEEKNUM(A4101,2)</f>
        <v>35</v>
      </c>
    </row>
    <row r="4102" spans="1:13" x14ac:dyDescent="0.25">
      <c r="A4102" s="1">
        <v>41522</v>
      </c>
      <c r="B4102" s="40" t="s">
        <v>9</v>
      </c>
      <c r="C4102" s="40" t="s">
        <v>309</v>
      </c>
      <c r="D4102" s="40" t="s">
        <v>116</v>
      </c>
      <c r="E4102" s="40" t="s">
        <v>10</v>
      </c>
      <c r="F4102" s="40">
        <v>0.8</v>
      </c>
      <c r="G4102" s="40">
        <v>0</v>
      </c>
      <c r="H4102" s="40">
        <v>3</v>
      </c>
      <c r="I4102" s="40">
        <v>0</v>
      </c>
      <c r="L4102" s="40" t="str">
        <f>IF(LEFT(C4102,1)="[",MID(C4102,2,SEARCH("]",C4102)-2),IF(LEFT(C4102,1)="""",MID(C4102,2,SEARCH("""",C4102,2)-2),C4102))</f>
        <v>onix LS 2013 chevrolet</v>
      </c>
      <c r="M4102">
        <f>WEEKNUM(A4102,2)</f>
        <v>36</v>
      </c>
    </row>
    <row r="4103" spans="1:13" x14ac:dyDescent="0.25">
      <c r="A4103" s="1">
        <v>41541</v>
      </c>
      <c r="B4103" s="40" t="s">
        <v>9</v>
      </c>
      <c r="C4103" s="40" t="s">
        <v>309</v>
      </c>
      <c r="D4103" s="40" t="s">
        <v>116</v>
      </c>
      <c r="E4103" s="40" t="s">
        <v>10</v>
      </c>
      <c r="F4103" s="40">
        <v>0.8</v>
      </c>
      <c r="G4103" s="40">
        <v>0</v>
      </c>
      <c r="H4103" s="40">
        <v>10</v>
      </c>
      <c r="I4103" s="40">
        <v>0</v>
      </c>
      <c r="L4103" s="40" t="str">
        <f>IF(LEFT(C4103,1)="[",MID(C4103,2,SEARCH("]",C4103)-2),IF(LEFT(C4103,1)="""",MID(C4103,2,SEARCH("""",C4103,2)-2),C4103))</f>
        <v>onix LS 2013 chevrolet</v>
      </c>
      <c r="M4103">
        <f>WEEKNUM(A4103,2)</f>
        <v>39</v>
      </c>
    </row>
    <row r="4104" spans="1:13" x14ac:dyDescent="0.25">
      <c r="A4104" s="1">
        <v>41526</v>
      </c>
      <c r="B4104" s="40" t="s">
        <v>9</v>
      </c>
      <c r="C4104" s="40" t="s">
        <v>239</v>
      </c>
      <c r="D4104" s="40" t="s">
        <v>90</v>
      </c>
      <c r="E4104" s="40" t="s">
        <v>10</v>
      </c>
      <c r="F4104" s="40">
        <v>0.8</v>
      </c>
      <c r="G4104" s="40">
        <v>0</v>
      </c>
      <c r="H4104" s="40">
        <v>2</v>
      </c>
      <c r="I4104" s="40">
        <v>0</v>
      </c>
      <c r="L4104" s="40" t="str">
        <f>IF(LEFT(C4104,1)="[",MID(C4104,2,SEARCH("]",C4104)-2),IF(LEFT(C4104,1)="""",MID(C4104,2,SEARCH("""",C4104,2)-2),C4104))</f>
        <v>onix LS 2013 preço</v>
      </c>
      <c r="M4104">
        <f>WEEKNUM(A4104,2)</f>
        <v>37</v>
      </c>
    </row>
    <row r="4105" spans="1:13" x14ac:dyDescent="0.25">
      <c r="A4105" s="1">
        <v>41522</v>
      </c>
      <c r="B4105" s="40" t="s">
        <v>9</v>
      </c>
      <c r="C4105" s="40" t="s">
        <v>239</v>
      </c>
      <c r="D4105" s="40" t="s">
        <v>90</v>
      </c>
      <c r="E4105" s="40" t="s">
        <v>10</v>
      </c>
      <c r="F4105" s="40">
        <v>0.8</v>
      </c>
      <c r="G4105" s="40">
        <v>0</v>
      </c>
      <c r="H4105" s="40">
        <v>1</v>
      </c>
      <c r="I4105" s="40">
        <v>0</v>
      </c>
      <c r="L4105" s="40" t="str">
        <f>IF(LEFT(C4105,1)="[",MID(C4105,2,SEARCH("]",C4105)-2),IF(LEFT(C4105,1)="""",MID(C4105,2,SEARCH("""",C4105,2)-2),C4105))</f>
        <v>onix LS 2013 preço</v>
      </c>
      <c r="M4105">
        <f>WEEKNUM(A4105,2)</f>
        <v>36</v>
      </c>
    </row>
    <row r="4106" spans="1:13" x14ac:dyDescent="0.25">
      <c r="A4106" s="1">
        <v>41527</v>
      </c>
      <c r="B4106" s="40" t="s">
        <v>9</v>
      </c>
      <c r="C4106" s="40" t="s">
        <v>239</v>
      </c>
      <c r="D4106" s="40" t="s">
        <v>90</v>
      </c>
      <c r="E4106" s="40" t="s">
        <v>10</v>
      </c>
      <c r="F4106" s="40">
        <v>0.8</v>
      </c>
      <c r="G4106" s="40">
        <v>0</v>
      </c>
      <c r="H4106" s="40">
        <v>1</v>
      </c>
      <c r="I4106" s="40">
        <v>0</v>
      </c>
      <c r="L4106" s="40" t="str">
        <f>IF(LEFT(C4106,1)="[",MID(C4106,2,SEARCH("]",C4106)-2),IF(LEFT(C4106,1)="""",MID(C4106,2,SEARCH("""",C4106,2)-2),C4106))</f>
        <v>onix LS 2013 preço</v>
      </c>
      <c r="M4106">
        <f>WEEKNUM(A4106,2)</f>
        <v>37</v>
      </c>
    </row>
    <row r="4107" spans="1:13" x14ac:dyDescent="0.25">
      <c r="A4107" s="1">
        <v>41516</v>
      </c>
      <c r="B4107" s="40" t="s">
        <v>9</v>
      </c>
      <c r="C4107" s="40" t="s">
        <v>239</v>
      </c>
      <c r="D4107" s="40" t="s">
        <v>90</v>
      </c>
      <c r="E4107" s="40" t="s">
        <v>10</v>
      </c>
      <c r="F4107" s="40">
        <v>0.8</v>
      </c>
      <c r="G4107" s="40">
        <v>0</v>
      </c>
      <c r="H4107" s="40">
        <v>1</v>
      </c>
      <c r="I4107" s="40">
        <v>0</v>
      </c>
      <c r="L4107" s="40" t="str">
        <f>IF(LEFT(C4107,1)="[",MID(C4107,2,SEARCH("]",C4107)-2),IF(LEFT(C4107,1)="""",MID(C4107,2,SEARCH("""",C4107,2)-2),C4107))</f>
        <v>onix LS 2013 preço</v>
      </c>
      <c r="M4107">
        <f>WEEKNUM(A4107,2)</f>
        <v>35</v>
      </c>
    </row>
    <row r="4108" spans="1:13" x14ac:dyDescent="0.25">
      <c r="A4108" s="1">
        <v>41518</v>
      </c>
      <c r="B4108" s="40" t="s">
        <v>9</v>
      </c>
      <c r="C4108" s="40" t="s">
        <v>239</v>
      </c>
      <c r="D4108" s="40" t="s">
        <v>90</v>
      </c>
      <c r="E4108" s="40" t="s">
        <v>10</v>
      </c>
      <c r="F4108" s="40">
        <v>0.8</v>
      </c>
      <c r="G4108" s="40">
        <v>0</v>
      </c>
      <c r="H4108" s="40">
        <v>1</v>
      </c>
      <c r="I4108" s="40">
        <v>0</v>
      </c>
      <c r="L4108" s="40" t="str">
        <f>IF(LEFT(C4108,1)="[",MID(C4108,2,SEARCH("]",C4108)-2),IF(LEFT(C4108,1)="""",MID(C4108,2,SEARCH("""",C4108,2)-2),C4108))</f>
        <v>onix LS 2013 preço</v>
      </c>
      <c r="M4108">
        <f>WEEKNUM(A4108,2)</f>
        <v>35</v>
      </c>
    </row>
    <row r="4109" spans="1:13" x14ac:dyDescent="0.25">
      <c r="A4109" s="1">
        <v>41541</v>
      </c>
      <c r="B4109" s="40" t="s">
        <v>9</v>
      </c>
      <c r="C4109" s="40" t="s">
        <v>239</v>
      </c>
      <c r="D4109" s="40" t="s">
        <v>90</v>
      </c>
      <c r="E4109" s="40" t="s">
        <v>10</v>
      </c>
      <c r="F4109" s="40">
        <v>0.8</v>
      </c>
      <c r="G4109" s="40">
        <v>0</v>
      </c>
      <c r="H4109" s="40">
        <v>2</v>
      </c>
      <c r="I4109" s="40">
        <v>0</v>
      </c>
      <c r="L4109" s="40" t="str">
        <f>IF(LEFT(C4109,1)="[",MID(C4109,2,SEARCH("]",C4109)-2),IF(LEFT(C4109,1)="""",MID(C4109,2,SEARCH("""",C4109,2)-2),C4109))</f>
        <v>onix LS 2013 preço</v>
      </c>
      <c r="M4109">
        <f>WEEKNUM(A4109,2)</f>
        <v>39</v>
      </c>
    </row>
    <row r="4110" spans="1:13" x14ac:dyDescent="0.25">
      <c r="A4110" s="1">
        <v>41524</v>
      </c>
      <c r="B4110" s="40" t="s">
        <v>9</v>
      </c>
      <c r="C4110" s="40" t="s">
        <v>239</v>
      </c>
      <c r="D4110" s="40" t="s">
        <v>90</v>
      </c>
      <c r="E4110" s="40" t="s">
        <v>10</v>
      </c>
      <c r="F4110" s="40">
        <v>0.8</v>
      </c>
      <c r="G4110" s="40">
        <v>0</v>
      </c>
      <c r="H4110" s="40">
        <v>2</v>
      </c>
      <c r="I4110" s="40">
        <v>0</v>
      </c>
      <c r="L4110" s="40" t="str">
        <f>IF(LEFT(C4110,1)="[",MID(C4110,2,SEARCH("]",C4110)-2),IF(LEFT(C4110,1)="""",MID(C4110,2,SEARCH("""",C4110,2)-2),C4110))</f>
        <v>onix LS 2013 preço</v>
      </c>
      <c r="M4110">
        <f>WEEKNUM(A4110,2)</f>
        <v>36</v>
      </c>
    </row>
    <row r="4111" spans="1:13" x14ac:dyDescent="0.25">
      <c r="A4111" s="1">
        <v>41536</v>
      </c>
      <c r="B4111" s="40" t="s">
        <v>9</v>
      </c>
      <c r="C4111" s="40" t="s">
        <v>239</v>
      </c>
      <c r="D4111" s="40" t="s">
        <v>90</v>
      </c>
      <c r="E4111" s="40" t="s">
        <v>10</v>
      </c>
      <c r="F4111" s="40">
        <v>0.8</v>
      </c>
      <c r="G4111" s="40">
        <v>0</v>
      </c>
      <c r="H4111" s="40">
        <v>1</v>
      </c>
      <c r="I4111" s="40">
        <v>0</v>
      </c>
      <c r="L4111" s="40" t="str">
        <f>IF(LEFT(C4111,1)="[",MID(C4111,2,SEARCH("]",C4111)-2),IF(LEFT(C4111,1)="""",MID(C4111,2,SEARCH("""",C4111,2)-2),C4111))</f>
        <v>onix LS 2013 preço</v>
      </c>
      <c r="M4111">
        <f>WEEKNUM(A4111,2)</f>
        <v>38</v>
      </c>
    </row>
    <row r="4112" spans="1:13" x14ac:dyDescent="0.25">
      <c r="A4112" s="1">
        <v>41525</v>
      </c>
      <c r="B4112" s="40" t="s">
        <v>9</v>
      </c>
      <c r="C4112" s="40" t="s">
        <v>239</v>
      </c>
      <c r="D4112" s="40" t="s">
        <v>90</v>
      </c>
      <c r="E4112" s="40" t="s">
        <v>10</v>
      </c>
      <c r="F4112" s="40">
        <v>0.8</v>
      </c>
      <c r="G4112" s="40">
        <v>0</v>
      </c>
      <c r="H4112" s="40">
        <v>1</v>
      </c>
      <c r="I4112" s="40">
        <v>0</v>
      </c>
      <c r="L4112" s="40" t="str">
        <f>IF(LEFT(C4112,1)="[",MID(C4112,2,SEARCH("]",C4112)-2),IF(LEFT(C4112,1)="""",MID(C4112,2,SEARCH("""",C4112,2)-2),C4112))</f>
        <v>onix LS 2013 preço</v>
      </c>
      <c r="M4112">
        <f>WEEKNUM(A4112,2)</f>
        <v>36</v>
      </c>
    </row>
    <row r="4113" spans="1:13" x14ac:dyDescent="0.25">
      <c r="A4113" s="1">
        <v>41515</v>
      </c>
      <c r="B4113" s="40" t="s">
        <v>9</v>
      </c>
      <c r="C4113" s="40" t="s">
        <v>363</v>
      </c>
      <c r="D4113" s="40" t="s">
        <v>116</v>
      </c>
      <c r="E4113" s="40" t="s">
        <v>10</v>
      </c>
      <c r="F4113" s="40">
        <v>0.8</v>
      </c>
      <c r="G4113" s="40">
        <v>0</v>
      </c>
      <c r="H4113" s="40">
        <v>1</v>
      </c>
      <c r="I4113" s="40">
        <v>0</v>
      </c>
      <c r="L4113" s="40" t="str">
        <f>IF(LEFT(C4113,1)="[",MID(C4113,2,SEARCH("]",C4113)-2),IF(LEFT(C4113,1)="""",MID(C4113,2,SEARCH("""",C4113,2)-2),C4113))</f>
        <v>onix LS 2014</v>
      </c>
      <c r="M4113">
        <f>WEEKNUM(A4113,2)</f>
        <v>35</v>
      </c>
    </row>
    <row r="4114" spans="1:13" x14ac:dyDescent="0.25">
      <c r="A4114" s="1">
        <v>41546</v>
      </c>
      <c r="B4114" s="40" t="s">
        <v>9</v>
      </c>
      <c r="C4114" s="40" t="s">
        <v>363</v>
      </c>
      <c r="D4114" s="40" t="s">
        <v>116</v>
      </c>
      <c r="E4114" s="40" t="s">
        <v>10</v>
      </c>
      <c r="F4114" s="40">
        <v>0.8</v>
      </c>
      <c r="G4114" s="40">
        <v>0</v>
      </c>
      <c r="H4114" s="40">
        <v>2</v>
      </c>
      <c r="I4114" s="40">
        <v>0</v>
      </c>
      <c r="L4114" s="40" t="str">
        <f>IF(LEFT(C4114,1)="[",MID(C4114,2,SEARCH("]",C4114)-2),IF(LEFT(C4114,1)="""",MID(C4114,2,SEARCH("""",C4114,2)-2),C4114))</f>
        <v>onix LS 2014</v>
      </c>
      <c r="M4114">
        <f>WEEKNUM(A4114,2)</f>
        <v>39</v>
      </c>
    </row>
    <row r="4115" spans="1:13" x14ac:dyDescent="0.25">
      <c r="A4115" s="1">
        <v>41540</v>
      </c>
      <c r="B4115" s="40" t="s">
        <v>9</v>
      </c>
      <c r="C4115" s="40" t="s">
        <v>363</v>
      </c>
      <c r="D4115" s="40" t="s">
        <v>116</v>
      </c>
      <c r="E4115" s="40" t="s">
        <v>10</v>
      </c>
      <c r="F4115" s="40">
        <v>0.8</v>
      </c>
      <c r="G4115" s="40">
        <v>1</v>
      </c>
      <c r="H4115" s="40">
        <v>2</v>
      </c>
      <c r="I4115" s="40">
        <v>0.47</v>
      </c>
      <c r="L4115" s="40" t="str">
        <f>IF(LEFT(C4115,1)="[",MID(C4115,2,SEARCH("]",C4115)-2),IF(LEFT(C4115,1)="""",MID(C4115,2,SEARCH("""",C4115,2)-2),C4115))</f>
        <v>onix LS 2014</v>
      </c>
      <c r="M4115">
        <f>WEEKNUM(A4115,2)</f>
        <v>39</v>
      </c>
    </row>
    <row r="4116" spans="1:13" x14ac:dyDescent="0.25">
      <c r="A4116" s="1">
        <v>41537</v>
      </c>
      <c r="B4116" s="40" t="s">
        <v>9</v>
      </c>
      <c r="C4116" s="40" t="s">
        <v>363</v>
      </c>
      <c r="D4116" s="40" t="s">
        <v>116</v>
      </c>
      <c r="E4116" s="40" t="s">
        <v>10</v>
      </c>
      <c r="F4116" s="40">
        <v>0.8</v>
      </c>
      <c r="G4116" s="40">
        <v>2</v>
      </c>
      <c r="H4116" s="40">
        <v>6</v>
      </c>
      <c r="I4116" s="40">
        <v>0.11</v>
      </c>
      <c r="L4116" s="40" t="str">
        <f>IF(LEFT(C4116,1)="[",MID(C4116,2,SEARCH("]",C4116)-2),IF(LEFT(C4116,1)="""",MID(C4116,2,SEARCH("""",C4116,2)-2),C4116))</f>
        <v>onix LS 2014</v>
      </c>
      <c r="M4116">
        <f>WEEKNUM(A4116,2)</f>
        <v>38</v>
      </c>
    </row>
    <row r="4117" spans="1:13" x14ac:dyDescent="0.25">
      <c r="A4117" s="1">
        <v>41545</v>
      </c>
      <c r="B4117" s="40" t="s">
        <v>9</v>
      </c>
      <c r="C4117" s="40" t="s">
        <v>363</v>
      </c>
      <c r="D4117" s="40" t="s">
        <v>116</v>
      </c>
      <c r="E4117" s="40" t="s">
        <v>10</v>
      </c>
      <c r="F4117" s="40">
        <v>0.8</v>
      </c>
      <c r="G4117" s="40">
        <v>0</v>
      </c>
      <c r="H4117" s="40">
        <v>1</v>
      </c>
      <c r="I4117" s="40">
        <v>0</v>
      </c>
      <c r="L4117" s="40" t="str">
        <f>IF(LEFT(C4117,1)="[",MID(C4117,2,SEARCH("]",C4117)-2),IF(LEFT(C4117,1)="""",MID(C4117,2,SEARCH("""",C4117,2)-2),C4117))</f>
        <v>onix LS 2014</v>
      </c>
      <c r="M4117">
        <f>WEEKNUM(A4117,2)</f>
        <v>39</v>
      </c>
    </row>
    <row r="4118" spans="1:13" x14ac:dyDescent="0.25">
      <c r="A4118" s="1">
        <v>41544</v>
      </c>
      <c r="B4118" s="40" t="s">
        <v>9</v>
      </c>
      <c r="C4118" s="40" t="s">
        <v>363</v>
      </c>
      <c r="D4118" s="40" t="s">
        <v>116</v>
      </c>
      <c r="E4118" s="40" t="s">
        <v>10</v>
      </c>
      <c r="F4118" s="40">
        <v>0.8</v>
      </c>
      <c r="G4118" s="40">
        <v>1</v>
      </c>
      <c r="H4118" s="40">
        <v>4</v>
      </c>
      <c r="I4118" s="40">
        <v>0.42</v>
      </c>
      <c r="L4118" s="40" t="str">
        <f>IF(LEFT(C4118,1)="[",MID(C4118,2,SEARCH("]",C4118)-2),IF(LEFT(C4118,1)="""",MID(C4118,2,SEARCH("""",C4118,2)-2),C4118))</f>
        <v>onix LS 2014</v>
      </c>
      <c r="M4118">
        <f>WEEKNUM(A4118,2)</f>
        <v>39</v>
      </c>
    </row>
    <row r="4119" spans="1:13" x14ac:dyDescent="0.25">
      <c r="A4119" s="1">
        <v>41528</v>
      </c>
      <c r="B4119" s="40" t="s">
        <v>9</v>
      </c>
      <c r="C4119" s="40" t="s">
        <v>363</v>
      </c>
      <c r="D4119" s="40" t="s">
        <v>116</v>
      </c>
      <c r="E4119" s="40" t="s">
        <v>10</v>
      </c>
      <c r="F4119" s="40">
        <v>0.8</v>
      </c>
      <c r="G4119" s="40">
        <v>0</v>
      </c>
      <c r="H4119" s="40">
        <v>2</v>
      </c>
      <c r="I4119" s="40">
        <v>0</v>
      </c>
      <c r="L4119" s="40" t="str">
        <f>IF(LEFT(C4119,1)="[",MID(C4119,2,SEARCH("]",C4119)-2),IF(LEFT(C4119,1)="""",MID(C4119,2,SEARCH("""",C4119,2)-2),C4119))</f>
        <v>onix LS 2014</v>
      </c>
      <c r="M4119">
        <f>WEEKNUM(A4119,2)</f>
        <v>37</v>
      </c>
    </row>
    <row r="4120" spans="1:13" x14ac:dyDescent="0.25">
      <c r="A4120" s="1">
        <v>41529</v>
      </c>
      <c r="B4120" s="40" t="s">
        <v>9</v>
      </c>
      <c r="C4120" s="40" t="s">
        <v>363</v>
      </c>
      <c r="D4120" s="40" t="s">
        <v>116</v>
      </c>
      <c r="E4120" s="40" t="s">
        <v>10</v>
      </c>
      <c r="F4120" s="40">
        <v>0.8</v>
      </c>
      <c r="G4120" s="40">
        <v>0</v>
      </c>
      <c r="H4120" s="40">
        <v>2</v>
      </c>
      <c r="I4120" s="40">
        <v>0</v>
      </c>
      <c r="L4120" s="40" t="str">
        <f>IF(LEFT(C4120,1)="[",MID(C4120,2,SEARCH("]",C4120)-2),IF(LEFT(C4120,1)="""",MID(C4120,2,SEARCH("""",C4120,2)-2),C4120))</f>
        <v>onix LS 2014</v>
      </c>
      <c r="M4120">
        <f>WEEKNUM(A4120,2)</f>
        <v>37</v>
      </c>
    </row>
    <row r="4121" spans="1:13" x14ac:dyDescent="0.25">
      <c r="A4121" s="1">
        <v>41541</v>
      </c>
      <c r="B4121" s="40" t="s">
        <v>9</v>
      </c>
      <c r="C4121" s="40" t="s">
        <v>363</v>
      </c>
      <c r="D4121" s="40" t="s">
        <v>116</v>
      </c>
      <c r="E4121" s="40" t="s">
        <v>10</v>
      </c>
      <c r="F4121" s="40">
        <v>0.8</v>
      </c>
      <c r="G4121" s="40">
        <v>0</v>
      </c>
      <c r="H4121" s="40">
        <v>1</v>
      </c>
      <c r="I4121" s="40">
        <v>0</v>
      </c>
      <c r="L4121" s="40" t="str">
        <f>IF(LEFT(C4121,1)="[",MID(C4121,2,SEARCH("]",C4121)-2),IF(LEFT(C4121,1)="""",MID(C4121,2,SEARCH("""",C4121,2)-2),C4121))</f>
        <v>onix LS 2014</v>
      </c>
      <c r="M4121">
        <f>WEEKNUM(A4121,2)</f>
        <v>39</v>
      </c>
    </row>
    <row r="4122" spans="1:13" x14ac:dyDescent="0.25">
      <c r="A4122" s="1">
        <v>41536</v>
      </c>
      <c r="B4122" s="40" t="s">
        <v>9</v>
      </c>
      <c r="C4122" s="40" t="s">
        <v>363</v>
      </c>
      <c r="D4122" s="40" t="s">
        <v>116</v>
      </c>
      <c r="E4122" s="40" t="s">
        <v>10</v>
      </c>
      <c r="F4122" s="40">
        <v>0.8</v>
      </c>
      <c r="G4122" s="40">
        <v>0</v>
      </c>
      <c r="H4122" s="40">
        <v>2</v>
      </c>
      <c r="I4122" s="40">
        <v>0</v>
      </c>
      <c r="L4122" s="40" t="str">
        <f>IF(LEFT(C4122,1)="[",MID(C4122,2,SEARCH("]",C4122)-2),IF(LEFT(C4122,1)="""",MID(C4122,2,SEARCH("""",C4122,2)-2),C4122))</f>
        <v>onix LS 2014</v>
      </c>
      <c r="M4122">
        <f>WEEKNUM(A4122,2)</f>
        <v>38</v>
      </c>
    </row>
    <row r="4123" spans="1:13" x14ac:dyDescent="0.25">
      <c r="A4123" s="1">
        <v>41519</v>
      </c>
      <c r="B4123" s="40" t="s">
        <v>9</v>
      </c>
      <c r="C4123" s="40" t="s">
        <v>363</v>
      </c>
      <c r="D4123" s="40" t="s">
        <v>116</v>
      </c>
      <c r="E4123" s="40" t="s">
        <v>10</v>
      </c>
      <c r="F4123" s="40">
        <v>0.8</v>
      </c>
      <c r="G4123" s="40">
        <v>1</v>
      </c>
      <c r="H4123" s="40">
        <v>2</v>
      </c>
      <c r="I4123" s="40">
        <v>0.09</v>
      </c>
      <c r="L4123" s="40" t="str">
        <f>IF(LEFT(C4123,1)="[",MID(C4123,2,SEARCH("]",C4123)-2),IF(LEFT(C4123,1)="""",MID(C4123,2,SEARCH("""",C4123,2)-2),C4123))</f>
        <v>onix LS 2014</v>
      </c>
      <c r="M4123">
        <f>WEEKNUM(A4123,2)</f>
        <v>36</v>
      </c>
    </row>
    <row r="4124" spans="1:13" x14ac:dyDescent="0.25">
      <c r="A4124" s="1">
        <v>41520</v>
      </c>
      <c r="B4124" s="40" t="s">
        <v>9</v>
      </c>
      <c r="C4124" s="40" t="s">
        <v>363</v>
      </c>
      <c r="D4124" s="40" t="s">
        <v>116</v>
      </c>
      <c r="E4124" s="40" t="s">
        <v>10</v>
      </c>
      <c r="F4124" s="40">
        <v>0.8</v>
      </c>
      <c r="G4124" s="40">
        <v>1</v>
      </c>
      <c r="H4124" s="40">
        <v>2</v>
      </c>
      <c r="I4124" s="40">
        <v>0.16</v>
      </c>
      <c r="L4124" s="40" t="str">
        <f>IF(LEFT(C4124,1)="[",MID(C4124,2,SEARCH("]",C4124)-2),IF(LEFT(C4124,1)="""",MID(C4124,2,SEARCH("""",C4124,2)-2),C4124))</f>
        <v>onix LS 2014</v>
      </c>
      <c r="M4124">
        <f>WEEKNUM(A4124,2)</f>
        <v>36</v>
      </c>
    </row>
    <row r="4125" spans="1:13" x14ac:dyDescent="0.25">
      <c r="A4125" s="1">
        <v>41535</v>
      </c>
      <c r="B4125" s="40" t="s">
        <v>9</v>
      </c>
      <c r="C4125" s="40" t="s">
        <v>363</v>
      </c>
      <c r="D4125" s="40" t="s">
        <v>116</v>
      </c>
      <c r="E4125" s="40" t="s">
        <v>10</v>
      </c>
      <c r="F4125" s="40">
        <v>0.8</v>
      </c>
      <c r="G4125" s="40">
        <v>1</v>
      </c>
      <c r="H4125" s="40">
        <v>1</v>
      </c>
      <c r="I4125" s="40">
        <v>0.67</v>
      </c>
      <c r="L4125" s="40" t="str">
        <f>IF(LEFT(C4125,1)="[",MID(C4125,2,SEARCH("]",C4125)-2),IF(LEFT(C4125,1)="""",MID(C4125,2,SEARCH("""",C4125,2)-2),C4125))</f>
        <v>onix LS 2014</v>
      </c>
      <c r="M4125">
        <f>WEEKNUM(A4125,2)</f>
        <v>38</v>
      </c>
    </row>
    <row r="4126" spans="1:13" x14ac:dyDescent="0.25">
      <c r="A4126" s="1">
        <v>41538</v>
      </c>
      <c r="B4126" s="40" t="s">
        <v>9</v>
      </c>
      <c r="C4126" s="40" t="s">
        <v>363</v>
      </c>
      <c r="D4126" s="40" t="s">
        <v>116</v>
      </c>
      <c r="E4126" s="40" t="s">
        <v>10</v>
      </c>
      <c r="F4126" s="40">
        <v>0.8</v>
      </c>
      <c r="G4126" s="40">
        <v>0</v>
      </c>
      <c r="H4126" s="40">
        <v>3</v>
      </c>
      <c r="I4126" s="40">
        <v>0</v>
      </c>
      <c r="L4126" s="40" t="str">
        <f>IF(LEFT(C4126,1)="[",MID(C4126,2,SEARCH("]",C4126)-2),IF(LEFT(C4126,1)="""",MID(C4126,2,SEARCH("""",C4126,2)-2),C4126))</f>
        <v>onix LS 2014</v>
      </c>
      <c r="M4126">
        <f>WEEKNUM(A4126,2)</f>
        <v>38</v>
      </c>
    </row>
    <row r="4127" spans="1:13" x14ac:dyDescent="0.25">
      <c r="A4127" s="1">
        <v>41517</v>
      </c>
      <c r="B4127" s="40" t="s">
        <v>9</v>
      </c>
      <c r="C4127" s="40" t="s">
        <v>363</v>
      </c>
      <c r="D4127" s="40" t="s">
        <v>116</v>
      </c>
      <c r="E4127" s="40" t="s">
        <v>10</v>
      </c>
      <c r="F4127" s="40">
        <v>0.8</v>
      </c>
      <c r="G4127" s="40">
        <v>0</v>
      </c>
      <c r="H4127" s="40">
        <v>4</v>
      </c>
      <c r="I4127" s="40">
        <v>0</v>
      </c>
      <c r="L4127" s="40" t="str">
        <f>IF(LEFT(C4127,1)="[",MID(C4127,2,SEARCH("]",C4127)-2),IF(LEFT(C4127,1)="""",MID(C4127,2,SEARCH("""",C4127,2)-2),C4127))</f>
        <v>onix LS 2014</v>
      </c>
      <c r="M4127">
        <f>WEEKNUM(A4127,2)</f>
        <v>35</v>
      </c>
    </row>
    <row r="4128" spans="1:13" x14ac:dyDescent="0.25">
      <c r="A4128" s="1">
        <v>41542</v>
      </c>
      <c r="B4128" s="40" t="s">
        <v>9</v>
      </c>
      <c r="C4128" s="40" t="s">
        <v>363</v>
      </c>
      <c r="D4128" s="40" t="s">
        <v>116</v>
      </c>
      <c r="E4128" s="40" t="s">
        <v>10</v>
      </c>
      <c r="F4128" s="40">
        <v>0.8</v>
      </c>
      <c r="G4128" s="40">
        <v>1</v>
      </c>
      <c r="H4128" s="40">
        <v>3</v>
      </c>
      <c r="I4128" s="40">
        <v>0.54</v>
      </c>
      <c r="L4128" s="40" t="str">
        <f>IF(LEFT(C4128,1)="[",MID(C4128,2,SEARCH("]",C4128)-2),IF(LEFT(C4128,1)="""",MID(C4128,2,SEARCH("""",C4128,2)-2),C4128))</f>
        <v>onix LS 2014</v>
      </c>
      <c r="M4128">
        <f>WEEKNUM(A4128,2)</f>
        <v>39</v>
      </c>
    </row>
    <row r="4129" spans="1:13" x14ac:dyDescent="0.25">
      <c r="A4129" s="1">
        <v>41533</v>
      </c>
      <c r="B4129" s="40" t="s">
        <v>9</v>
      </c>
      <c r="C4129" s="40" t="s">
        <v>363</v>
      </c>
      <c r="D4129" s="40" t="s">
        <v>116</v>
      </c>
      <c r="E4129" s="40" t="s">
        <v>10</v>
      </c>
      <c r="F4129" s="40">
        <v>0.8</v>
      </c>
      <c r="G4129" s="40">
        <v>0</v>
      </c>
      <c r="H4129" s="40">
        <v>2</v>
      </c>
      <c r="I4129" s="40">
        <v>0</v>
      </c>
      <c r="L4129" s="40" t="str">
        <f>IF(LEFT(C4129,1)="[",MID(C4129,2,SEARCH("]",C4129)-2),IF(LEFT(C4129,1)="""",MID(C4129,2,SEARCH("""",C4129,2)-2),C4129))</f>
        <v>onix LS 2014</v>
      </c>
      <c r="M4129">
        <f>WEEKNUM(A4129,2)</f>
        <v>38</v>
      </c>
    </row>
    <row r="4130" spans="1:13" x14ac:dyDescent="0.25">
      <c r="A4130" s="1">
        <v>41524</v>
      </c>
      <c r="B4130" s="40" t="s">
        <v>9</v>
      </c>
      <c r="C4130" s="40" t="s">
        <v>363</v>
      </c>
      <c r="D4130" s="40" t="s">
        <v>116</v>
      </c>
      <c r="E4130" s="40" t="s">
        <v>10</v>
      </c>
      <c r="F4130" s="40">
        <v>0.8</v>
      </c>
      <c r="G4130" s="40">
        <v>1</v>
      </c>
      <c r="H4130" s="40">
        <v>1</v>
      </c>
      <c r="I4130" s="40">
        <v>0.08</v>
      </c>
      <c r="L4130" s="40" t="str">
        <f>IF(LEFT(C4130,1)="[",MID(C4130,2,SEARCH("]",C4130)-2),IF(LEFT(C4130,1)="""",MID(C4130,2,SEARCH("""",C4130,2)-2),C4130))</f>
        <v>onix LS 2014</v>
      </c>
      <c r="M4130">
        <f>WEEKNUM(A4130,2)</f>
        <v>36</v>
      </c>
    </row>
    <row r="4131" spans="1:13" x14ac:dyDescent="0.25">
      <c r="A4131" s="1">
        <v>41530</v>
      </c>
      <c r="B4131" s="40" t="s">
        <v>9</v>
      </c>
      <c r="C4131" s="40" t="s">
        <v>363</v>
      </c>
      <c r="D4131" s="40" t="s">
        <v>116</v>
      </c>
      <c r="E4131" s="40" t="s">
        <v>10</v>
      </c>
      <c r="F4131" s="40">
        <v>0.8</v>
      </c>
      <c r="G4131" s="40">
        <v>2</v>
      </c>
      <c r="H4131" s="40">
        <v>4</v>
      </c>
      <c r="I4131" s="40">
        <v>0.65</v>
      </c>
      <c r="L4131" s="40" t="str">
        <f>IF(LEFT(C4131,1)="[",MID(C4131,2,SEARCH("]",C4131)-2),IF(LEFT(C4131,1)="""",MID(C4131,2,SEARCH("""",C4131,2)-2),C4131))</f>
        <v>onix LS 2014</v>
      </c>
      <c r="M4131">
        <f>WEEKNUM(A4131,2)</f>
        <v>37</v>
      </c>
    </row>
    <row r="4132" spans="1:13" x14ac:dyDescent="0.25">
      <c r="A4132" s="1">
        <v>41531</v>
      </c>
      <c r="B4132" s="40" t="s">
        <v>9</v>
      </c>
      <c r="C4132" s="40" t="s">
        <v>363</v>
      </c>
      <c r="D4132" s="40" t="s">
        <v>116</v>
      </c>
      <c r="E4132" s="40" t="s">
        <v>10</v>
      </c>
      <c r="F4132" s="40">
        <v>0.8</v>
      </c>
      <c r="G4132" s="40">
        <v>0</v>
      </c>
      <c r="H4132" s="40">
        <v>2</v>
      </c>
      <c r="I4132" s="40">
        <v>0</v>
      </c>
      <c r="L4132" s="40" t="str">
        <f>IF(LEFT(C4132,1)="[",MID(C4132,2,SEARCH("]",C4132)-2),IF(LEFT(C4132,1)="""",MID(C4132,2,SEARCH("""",C4132,2)-2),C4132))</f>
        <v>onix LS 2014</v>
      </c>
      <c r="M4132">
        <f>WEEKNUM(A4132,2)</f>
        <v>37</v>
      </c>
    </row>
    <row r="4133" spans="1:13" x14ac:dyDescent="0.25">
      <c r="A4133" s="1">
        <v>41539</v>
      </c>
      <c r="B4133" s="40" t="s">
        <v>9</v>
      </c>
      <c r="C4133" s="40" t="s">
        <v>363</v>
      </c>
      <c r="D4133" s="40" t="s">
        <v>116</v>
      </c>
      <c r="E4133" s="40" t="s">
        <v>10</v>
      </c>
      <c r="F4133" s="40">
        <v>0.8</v>
      </c>
      <c r="G4133" s="40">
        <v>0</v>
      </c>
      <c r="H4133" s="40">
        <v>2</v>
      </c>
      <c r="I4133" s="40">
        <v>0</v>
      </c>
      <c r="L4133" s="40" t="str">
        <f>IF(LEFT(C4133,1)="[",MID(C4133,2,SEARCH("]",C4133)-2),IF(LEFT(C4133,1)="""",MID(C4133,2,SEARCH("""",C4133,2)-2),C4133))</f>
        <v>onix LS 2014</v>
      </c>
      <c r="M4133">
        <f>WEEKNUM(A4133,2)</f>
        <v>38</v>
      </c>
    </row>
    <row r="4134" spans="1:13" x14ac:dyDescent="0.25">
      <c r="A4134" s="1">
        <v>41543</v>
      </c>
      <c r="B4134" s="40" t="s">
        <v>9</v>
      </c>
      <c r="C4134" s="40" t="s">
        <v>521</v>
      </c>
      <c r="D4134" s="40" t="s">
        <v>116</v>
      </c>
      <c r="E4134" s="40" t="s">
        <v>10</v>
      </c>
      <c r="F4134" s="40">
        <v>0.8</v>
      </c>
      <c r="G4134" s="40">
        <v>0</v>
      </c>
      <c r="H4134" s="40">
        <v>1</v>
      </c>
      <c r="I4134" s="40">
        <v>0</v>
      </c>
      <c r="L4134" s="40" t="str">
        <f>IF(LEFT(C4134,1)="[",MID(C4134,2,SEARCH("]",C4134)-2),IF(LEFT(C4134,1)="""",MID(C4134,2,SEARCH("""",C4134,2)-2),C4134))</f>
        <v>onix LS 2014 chevrolet</v>
      </c>
      <c r="M4134">
        <f>WEEKNUM(A4134,2)</f>
        <v>39</v>
      </c>
    </row>
    <row r="4135" spans="1:13" x14ac:dyDescent="0.25">
      <c r="A4135" s="1">
        <v>41514</v>
      </c>
      <c r="B4135" s="40" t="s">
        <v>9</v>
      </c>
      <c r="C4135" s="40" t="s">
        <v>521</v>
      </c>
      <c r="D4135" s="40" t="s">
        <v>116</v>
      </c>
      <c r="E4135" s="40" t="s">
        <v>10</v>
      </c>
      <c r="F4135" s="40">
        <v>0.8</v>
      </c>
      <c r="G4135" s="40">
        <v>0</v>
      </c>
      <c r="H4135" s="40">
        <v>0</v>
      </c>
      <c r="I4135" s="40">
        <v>0</v>
      </c>
      <c r="L4135" s="40" t="str">
        <f>IF(LEFT(C4135,1)="[",MID(C4135,2,SEARCH("]",C4135)-2),IF(LEFT(C4135,1)="""",MID(C4135,2,SEARCH("""",C4135,2)-2),C4135))</f>
        <v>onix LS 2014 chevrolet</v>
      </c>
      <c r="M4135">
        <f>WEEKNUM(A4135,2)</f>
        <v>35</v>
      </c>
    </row>
    <row r="4136" spans="1:13" x14ac:dyDescent="0.25">
      <c r="A4136" s="1">
        <v>41545</v>
      </c>
      <c r="B4136" s="40" t="s">
        <v>9</v>
      </c>
      <c r="C4136" s="40" t="s">
        <v>521</v>
      </c>
      <c r="D4136" s="40" t="s">
        <v>116</v>
      </c>
      <c r="E4136" s="40" t="s">
        <v>10</v>
      </c>
      <c r="F4136" s="40">
        <v>0.8</v>
      </c>
      <c r="G4136" s="40">
        <v>0</v>
      </c>
      <c r="H4136" s="40">
        <v>1</v>
      </c>
      <c r="I4136" s="40">
        <v>0</v>
      </c>
      <c r="L4136" s="40" t="str">
        <f>IF(LEFT(C4136,1)="[",MID(C4136,2,SEARCH("]",C4136)-2),IF(LEFT(C4136,1)="""",MID(C4136,2,SEARCH("""",C4136,2)-2),C4136))</f>
        <v>onix LS 2014 chevrolet</v>
      </c>
      <c r="M4136">
        <f>WEEKNUM(A4136,2)</f>
        <v>39</v>
      </c>
    </row>
    <row r="4137" spans="1:13" x14ac:dyDescent="0.25">
      <c r="A4137" s="1">
        <v>41546</v>
      </c>
      <c r="B4137" s="40" t="s">
        <v>9</v>
      </c>
      <c r="C4137" s="40" t="s">
        <v>521</v>
      </c>
      <c r="D4137" s="40" t="s">
        <v>116</v>
      </c>
      <c r="E4137" s="40" t="s">
        <v>10</v>
      </c>
      <c r="F4137" s="40">
        <v>0.8</v>
      </c>
      <c r="G4137" s="40">
        <v>0</v>
      </c>
      <c r="H4137" s="40">
        <v>1</v>
      </c>
      <c r="I4137" s="40">
        <v>0</v>
      </c>
      <c r="L4137" s="40" t="str">
        <f>IF(LEFT(C4137,1)="[",MID(C4137,2,SEARCH("]",C4137)-2),IF(LEFT(C4137,1)="""",MID(C4137,2,SEARCH("""",C4137,2)-2),C4137))</f>
        <v>onix LS 2014 chevrolet</v>
      </c>
      <c r="M4137">
        <f>WEEKNUM(A4137,2)</f>
        <v>39</v>
      </c>
    </row>
    <row r="4138" spans="1:13" x14ac:dyDescent="0.25">
      <c r="A4138" s="1">
        <v>41520</v>
      </c>
      <c r="B4138" s="40" t="s">
        <v>9</v>
      </c>
      <c r="C4138" s="40" t="s">
        <v>358</v>
      </c>
      <c r="D4138" s="40" t="s">
        <v>90</v>
      </c>
      <c r="E4138" s="40" t="s">
        <v>10</v>
      </c>
      <c r="F4138" s="40">
        <v>0.8</v>
      </c>
      <c r="G4138" s="40">
        <v>0</v>
      </c>
      <c r="H4138" s="40">
        <v>1</v>
      </c>
      <c r="I4138" s="40">
        <v>0</v>
      </c>
      <c r="L4138" s="40" t="str">
        <f>IF(LEFT(C4138,1)="[",MID(C4138,2,SEARCH("]",C4138)-2),IF(LEFT(C4138,1)="""",MID(C4138,2,SEARCH("""",C4138,2)-2),C4138))</f>
        <v>onix LS 2014 preço</v>
      </c>
      <c r="M4138">
        <f>WEEKNUM(A4138,2)</f>
        <v>36</v>
      </c>
    </row>
    <row r="4139" spans="1:13" x14ac:dyDescent="0.25">
      <c r="A4139" s="1">
        <v>41536</v>
      </c>
      <c r="B4139" s="40" t="s">
        <v>9</v>
      </c>
      <c r="C4139" s="40" t="s">
        <v>358</v>
      </c>
      <c r="D4139" s="40" t="s">
        <v>90</v>
      </c>
      <c r="E4139" s="40" t="s">
        <v>10</v>
      </c>
      <c r="F4139" s="40">
        <v>0.8</v>
      </c>
      <c r="G4139" s="40">
        <v>0</v>
      </c>
      <c r="H4139" s="40">
        <v>1</v>
      </c>
      <c r="I4139" s="40">
        <v>0</v>
      </c>
      <c r="L4139" s="40" t="str">
        <f>IF(LEFT(C4139,1)="[",MID(C4139,2,SEARCH("]",C4139)-2),IF(LEFT(C4139,1)="""",MID(C4139,2,SEARCH("""",C4139,2)-2),C4139))</f>
        <v>onix LS 2014 preço</v>
      </c>
      <c r="M4139">
        <f>WEEKNUM(A4139,2)</f>
        <v>38</v>
      </c>
    </row>
    <row r="4140" spans="1:13" x14ac:dyDescent="0.25">
      <c r="A4140" s="1">
        <v>41522</v>
      </c>
      <c r="B4140" s="40" t="s">
        <v>9</v>
      </c>
      <c r="C4140" s="40" t="s">
        <v>358</v>
      </c>
      <c r="D4140" s="40" t="s">
        <v>90</v>
      </c>
      <c r="E4140" s="40" t="s">
        <v>10</v>
      </c>
      <c r="F4140" s="40">
        <v>0.8</v>
      </c>
      <c r="G4140" s="40">
        <v>1</v>
      </c>
      <c r="H4140" s="40">
        <v>1</v>
      </c>
      <c r="I4140" s="40">
        <v>0.34</v>
      </c>
      <c r="L4140" s="40" t="str">
        <f>IF(LEFT(C4140,1)="[",MID(C4140,2,SEARCH("]",C4140)-2),IF(LEFT(C4140,1)="""",MID(C4140,2,SEARCH("""",C4140,2)-2),C4140))</f>
        <v>onix LS 2014 preço</v>
      </c>
      <c r="M4140">
        <f>WEEKNUM(A4140,2)</f>
        <v>36</v>
      </c>
    </row>
    <row r="4141" spans="1:13" x14ac:dyDescent="0.25">
      <c r="A4141" s="1">
        <v>41531</v>
      </c>
      <c r="B4141" s="40" t="s">
        <v>9</v>
      </c>
      <c r="C4141" s="40" t="s">
        <v>358</v>
      </c>
      <c r="D4141" s="40" t="s">
        <v>90</v>
      </c>
      <c r="E4141" s="40" t="s">
        <v>10</v>
      </c>
      <c r="F4141" s="40">
        <v>0.8</v>
      </c>
      <c r="G4141" s="40">
        <v>0</v>
      </c>
      <c r="H4141" s="40">
        <v>1</v>
      </c>
      <c r="I4141" s="40">
        <v>0</v>
      </c>
      <c r="L4141" s="40" t="str">
        <f>IF(LEFT(C4141,1)="[",MID(C4141,2,SEARCH("]",C4141)-2),IF(LEFT(C4141,1)="""",MID(C4141,2,SEARCH("""",C4141,2)-2),C4141))</f>
        <v>onix LS 2014 preço</v>
      </c>
      <c r="M4141">
        <f>WEEKNUM(A4141,2)</f>
        <v>37</v>
      </c>
    </row>
    <row r="4142" spans="1:13" x14ac:dyDescent="0.25">
      <c r="A4142" s="1">
        <v>41537</v>
      </c>
      <c r="B4142" s="40" t="s">
        <v>9</v>
      </c>
      <c r="C4142" s="40" t="s">
        <v>358</v>
      </c>
      <c r="D4142" s="40" t="s">
        <v>90</v>
      </c>
      <c r="E4142" s="40" t="s">
        <v>10</v>
      </c>
      <c r="F4142" s="40">
        <v>0.8</v>
      </c>
      <c r="G4142" s="40">
        <v>0</v>
      </c>
      <c r="H4142" s="40">
        <v>1</v>
      </c>
      <c r="I4142" s="40">
        <v>0</v>
      </c>
      <c r="L4142" s="40" t="str">
        <f>IF(LEFT(C4142,1)="[",MID(C4142,2,SEARCH("]",C4142)-2),IF(LEFT(C4142,1)="""",MID(C4142,2,SEARCH("""",C4142,2)-2),C4142))</f>
        <v>onix LS 2014 preço</v>
      </c>
      <c r="M4142">
        <f>WEEKNUM(A4142,2)</f>
        <v>38</v>
      </c>
    </row>
    <row r="4143" spans="1:13" x14ac:dyDescent="0.25">
      <c r="A4143" s="1">
        <v>41538</v>
      </c>
      <c r="B4143" s="40" t="s">
        <v>9</v>
      </c>
      <c r="C4143" s="40" t="s">
        <v>358</v>
      </c>
      <c r="D4143" s="40" t="s">
        <v>90</v>
      </c>
      <c r="E4143" s="40" t="s">
        <v>10</v>
      </c>
      <c r="F4143" s="40">
        <v>0.8</v>
      </c>
      <c r="G4143" s="40">
        <v>0</v>
      </c>
      <c r="H4143" s="40">
        <v>1</v>
      </c>
      <c r="I4143" s="40">
        <v>0</v>
      </c>
      <c r="L4143" s="40" t="str">
        <f>IF(LEFT(C4143,1)="[",MID(C4143,2,SEARCH("]",C4143)-2),IF(LEFT(C4143,1)="""",MID(C4143,2,SEARCH("""",C4143,2)-2),C4143))</f>
        <v>onix LS 2014 preço</v>
      </c>
      <c r="M4143">
        <f>WEEKNUM(A4143,2)</f>
        <v>38</v>
      </c>
    </row>
    <row r="4144" spans="1:13" x14ac:dyDescent="0.25">
      <c r="A4144" s="1">
        <v>41534</v>
      </c>
      <c r="B4144" s="40" t="s">
        <v>9</v>
      </c>
      <c r="C4144" s="40" t="s">
        <v>358</v>
      </c>
      <c r="D4144" s="40" t="s">
        <v>90</v>
      </c>
      <c r="E4144" s="40" t="s">
        <v>10</v>
      </c>
      <c r="F4144" s="40">
        <v>0.8</v>
      </c>
      <c r="G4144" s="40">
        <v>0</v>
      </c>
      <c r="H4144" s="40">
        <v>1</v>
      </c>
      <c r="I4144" s="40">
        <v>0</v>
      </c>
      <c r="L4144" s="40" t="str">
        <f>IF(LEFT(C4144,1)="[",MID(C4144,2,SEARCH("]",C4144)-2),IF(LEFT(C4144,1)="""",MID(C4144,2,SEARCH("""",C4144,2)-2),C4144))</f>
        <v>onix LS 2014 preço</v>
      </c>
      <c r="M4144">
        <f>WEEKNUM(A4144,2)</f>
        <v>38</v>
      </c>
    </row>
    <row r="4145" spans="1:13" x14ac:dyDescent="0.25">
      <c r="A4145" s="1">
        <v>41542</v>
      </c>
      <c r="B4145" s="40" t="s">
        <v>9</v>
      </c>
      <c r="C4145" s="40" t="s">
        <v>358</v>
      </c>
      <c r="D4145" s="40" t="s">
        <v>90</v>
      </c>
      <c r="E4145" s="40" t="s">
        <v>10</v>
      </c>
      <c r="F4145" s="40">
        <v>0.8</v>
      </c>
      <c r="G4145" s="40">
        <v>0</v>
      </c>
      <c r="H4145" s="40">
        <v>1</v>
      </c>
      <c r="I4145" s="40">
        <v>0</v>
      </c>
      <c r="L4145" s="40" t="str">
        <f>IF(LEFT(C4145,1)="[",MID(C4145,2,SEARCH("]",C4145)-2),IF(LEFT(C4145,1)="""",MID(C4145,2,SEARCH("""",C4145,2)-2),C4145))</f>
        <v>onix LS 2014 preço</v>
      </c>
      <c r="M4145">
        <f>WEEKNUM(A4145,2)</f>
        <v>39</v>
      </c>
    </row>
    <row r="4146" spans="1:13" x14ac:dyDescent="0.25">
      <c r="A4146" s="1">
        <v>41530</v>
      </c>
      <c r="B4146" s="40" t="s">
        <v>9</v>
      </c>
      <c r="C4146" s="40" t="s">
        <v>207</v>
      </c>
      <c r="D4146" s="40" t="s">
        <v>116</v>
      </c>
      <c r="E4146" s="40" t="s">
        <v>10</v>
      </c>
      <c r="F4146" s="40">
        <v>0.8</v>
      </c>
      <c r="G4146" s="40">
        <v>1</v>
      </c>
      <c r="H4146" s="40">
        <v>3</v>
      </c>
      <c r="I4146" s="40">
        <v>0.05</v>
      </c>
      <c r="L4146" s="40" t="str">
        <f>IF(LEFT(C4146,1)="[",MID(C4146,2,SEARCH("]",C4146)-2),IF(LEFT(C4146,1)="""",MID(C4146,2,SEARCH("""",C4146,2)-2),C4146))</f>
        <v>Onix LS chevrolet</v>
      </c>
      <c r="M4146">
        <f>WEEKNUM(A4146,2)</f>
        <v>37</v>
      </c>
    </row>
    <row r="4147" spans="1:13" x14ac:dyDescent="0.25">
      <c r="A4147" s="1">
        <v>41518</v>
      </c>
      <c r="B4147" s="40" t="s">
        <v>9</v>
      </c>
      <c r="C4147" s="40" t="s">
        <v>207</v>
      </c>
      <c r="D4147" s="40" t="s">
        <v>116</v>
      </c>
      <c r="E4147" s="40" t="s">
        <v>10</v>
      </c>
      <c r="F4147" s="40">
        <v>0.8</v>
      </c>
      <c r="G4147" s="40">
        <v>0</v>
      </c>
      <c r="H4147" s="40">
        <v>4</v>
      </c>
      <c r="I4147" s="40">
        <v>0</v>
      </c>
      <c r="L4147" s="40" t="str">
        <f>IF(LEFT(C4147,1)="[",MID(C4147,2,SEARCH("]",C4147)-2),IF(LEFT(C4147,1)="""",MID(C4147,2,SEARCH("""",C4147,2)-2),C4147))</f>
        <v>Onix LS chevrolet</v>
      </c>
      <c r="M4147">
        <f>WEEKNUM(A4147,2)</f>
        <v>35</v>
      </c>
    </row>
    <row r="4148" spans="1:13" x14ac:dyDescent="0.25">
      <c r="A4148" s="1">
        <v>41533</v>
      </c>
      <c r="B4148" s="40" t="s">
        <v>9</v>
      </c>
      <c r="C4148" s="40" t="s">
        <v>207</v>
      </c>
      <c r="D4148" s="40" t="s">
        <v>116</v>
      </c>
      <c r="E4148" s="40" t="s">
        <v>10</v>
      </c>
      <c r="F4148" s="40">
        <v>0.8</v>
      </c>
      <c r="G4148" s="40">
        <v>1</v>
      </c>
      <c r="H4148" s="40">
        <v>6</v>
      </c>
      <c r="I4148" s="40">
        <v>0.4</v>
      </c>
      <c r="L4148" s="40" t="str">
        <f>IF(LEFT(C4148,1)="[",MID(C4148,2,SEARCH("]",C4148)-2),IF(LEFT(C4148,1)="""",MID(C4148,2,SEARCH("""",C4148,2)-2),C4148))</f>
        <v>Onix LS chevrolet</v>
      </c>
      <c r="M4148">
        <f>WEEKNUM(A4148,2)</f>
        <v>38</v>
      </c>
    </row>
    <row r="4149" spans="1:13" x14ac:dyDescent="0.25">
      <c r="A4149" s="1">
        <v>41522</v>
      </c>
      <c r="B4149" s="40" t="s">
        <v>9</v>
      </c>
      <c r="C4149" s="40" t="s">
        <v>207</v>
      </c>
      <c r="D4149" s="40" t="s">
        <v>116</v>
      </c>
      <c r="E4149" s="40" t="s">
        <v>10</v>
      </c>
      <c r="F4149" s="40">
        <v>0.8</v>
      </c>
      <c r="G4149" s="40">
        <v>1</v>
      </c>
      <c r="H4149" s="40">
        <v>3</v>
      </c>
      <c r="I4149" s="40">
        <v>0.12</v>
      </c>
      <c r="L4149" s="40" t="str">
        <f>IF(LEFT(C4149,1)="[",MID(C4149,2,SEARCH("]",C4149)-2),IF(LEFT(C4149,1)="""",MID(C4149,2,SEARCH("""",C4149,2)-2),C4149))</f>
        <v>Onix LS chevrolet</v>
      </c>
      <c r="M4149">
        <f>WEEKNUM(A4149,2)</f>
        <v>36</v>
      </c>
    </row>
    <row r="4150" spans="1:13" x14ac:dyDescent="0.25">
      <c r="A4150" s="1">
        <v>41538</v>
      </c>
      <c r="B4150" s="40" t="s">
        <v>9</v>
      </c>
      <c r="C4150" s="40" t="s">
        <v>207</v>
      </c>
      <c r="D4150" s="40" t="s">
        <v>116</v>
      </c>
      <c r="E4150" s="40" t="s">
        <v>10</v>
      </c>
      <c r="F4150" s="40">
        <v>0.8</v>
      </c>
      <c r="G4150" s="40">
        <v>0</v>
      </c>
      <c r="H4150" s="40">
        <v>4</v>
      </c>
      <c r="I4150" s="40">
        <v>0</v>
      </c>
      <c r="L4150" s="40" t="str">
        <f>IF(LEFT(C4150,1)="[",MID(C4150,2,SEARCH("]",C4150)-2),IF(LEFT(C4150,1)="""",MID(C4150,2,SEARCH("""",C4150,2)-2),C4150))</f>
        <v>Onix LS chevrolet</v>
      </c>
      <c r="M4150">
        <f>WEEKNUM(A4150,2)</f>
        <v>38</v>
      </c>
    </row>
    <row r="4151" spans="1:13" x14ac:dyDescent="0.25">
      <c r="A4151" s="1">
        <v>41516</v>
      </c>
      <c r="B4151" s="40" t="s">
        <v>9</v>
      </c>
      <c r="C4151" s="40" t="s">
        <v>207</v>
      </c>
      <c r="D4151" s="40" t="s">
        <v>116</v>
      </c>
      <c r="E4151" s="40" t="s">
        <v>10</v>
      </c>
      <c r="F4151" s="40">
        <v>0.8</v>
      </c>
      <c r="G4151" s="40">
        <v>0</v>
      </c>
      <c r="H4151" s="40">
        <v>5</v>
      </c>
      <c r="I4151" s="40">
        <v>0</v>
      </c>
      <c r="L4151" s="40" t="str">
        <f>IF(LEFT(C4151,1)="[",MID(C4151,2,SEARCH("]",C4151)-2),IF(LEFT(C4151,1)="""",MID(C4151,2,SEARCH("""",C4151,2)-2),C4151))</f>
        <v>Onix LS chevrolet</v>
      </c>
      <c r="M4151">
        <f>WEEKNUM(A4151,2)</f>
        <v>35</v>
      </c>
    </row>
    <row r="4152" spans="1:13" x14ac:dyDescent="0.25">
      <c r="A4152" s="1">
        <v>41523</v>
      </c>
      <c r="B4152" s="40" t="s">
        <v>9</v>
      </c>
      <c r="C4152" s="40" t="s">
        <v>207</v>
      </c>
      <c r="D4152" s="40" t="s">
        <v>116</v>
      </c>
      <c r="E4152" s="40" t="s">
        <v>10</v>
      </c>
      <c r="F4152" s="40">
        <v>0.8</v>
      </c>
      <c r="G4152" s="40">
        <v>0</v>
      </c>
      <c r="H4152" s="40">
        <v>3</v>
      </c>
      <c r="I4152" s="40">
        <v>0</v>
      </c>
      <c r="L4152" s="40" t="str">
        <f>IF(LEFT(C4152,1)="[",MID(C4152,2,SEARCH("]",C4152)-2),IF(LEFT(C4152,1)="""",MID(C4152,2,SEARCH("""",C4152,2)-2),C4152))</f>
        <v>Onix LS chevrolet</v>
      </c>
      <c r="M4152">
        <f>WEEKNUM(A4152,2)</f>
        <v>36</v>
      </c>
    </row>
    <row r="4153" spans="1:13" x14ac:dyDescent="0.25">
      <c r="A4153" s="1">
        <v>41536</v>
      </c>
      <c r="B4153" s="40" t="s">
        <v>9</v>
      </c>
      <c r="C4153" s="40" t="s">
        <v>207</v>
      </c>
      <c r="D4153" s="40" t="s">
        <v>116</v>
      </c>
      <c r="E4153" s="40" t="s">
        <v>10</v>
      </c>
      <c r="F4153" s="40">
        <v>0.8</v>
      </c>
      <c r="G4153" s="40">
        <v>0</v>
      </c>
      <c r="H4153" s="40">
        <v>1</v>
      </c>
      <c r="I4153" s="40">
        <v>0</v>
      </c>
      <c r="L4153" s="40" t="str">
        <f>IF(LEFT(C4153,1)="[",MID(C4153,2,SEARCH("]",C4153)-2),IF(LEFT(C4153,1)="""",MID(C4153,2,SEARCH("""",C4153,2)-2),C4153))</f>
        <v>Onix LS chevrolet</v>
      </c>
      <c r="M4153">
        <f>WEEKNUM(A4153,2)</f>
        <v>38</v>
      </c>
    </row>
    <row r="4154" spans="1:13" x14ac:dyDescent="0.25">
      <c r="A4154" s="1">
        <v>41531</v>
      </c>
      <c r="B4154" s="40" t="s">
        <v>9</v>
      </c>
      <c r="C4154" s="40" t="s">
        <v>207</v>
      </c>
      <c r="D4154" s="40" t="s">
        <v>116</v>
      </c>
      <c r="E4154" s="40" t="s">
        <v>10</v>
      </c>
      <c r="F4154" s="40">
        <v>0.8</v>
      </c>
      <c r="G4154" s="40">
        <v>2</v>
      </c>
      <c r="H4154" s="40">
        <v>3</v>
      </c>
      <c r="I4154" s="40">
        <v>0.53</v>
      </c>
      <c r="L4154" s="40" t="str">
        <f>IF(LEFT(C4154,1)="[",MID(C4154,2,SEARCH("]",C4154)-2),IF(LEFT(C4154,1)="""",MID(C4154,2,SEARCH("""",C4154,2)-2),C4154))</f>
        <v>Onix LS chevrolet</v>
      </c>
      <c r="M4154">
        <f>WEEKNUM(A4154,2)</f>
        <v>37</v>
      </c>
    </row>
    <row r="4155" spans="1:13" x14ac:dyDescent="0.25">
      <c r="A4155" s="1">
        <v>41520</v>
      </c>
      <c r="B4155" s="40" t="s">
        <v>9</v>
      </c>
      <c r="C4155" s="40" t="s">
        <v>207</v>
      </c>
      <c r="D4155" s="40" t="s">
        <v>116</v>
      </c>
      <c r="E4155" s="40" t="s">
        <v>10</v>
      </c>
      <c r="F4155" s="40">
        <v>0.8</v>
      </c>
      <c r="G4155" s="40">
        <v>4</v>
      </c>
      <c r="H4155" s="40">
        <v>5</v>
      </c>
      <c r="I4155" s="40">
        <v>1.65</v>
      </c>
      <c r="L4155" s="40" t="str">
        <f>IF(LEFT(C4155,1)="[",MID(C4155,2,SEARCH("]",C4155)-2),IF(LEFT(C4155,1)="""",MID(C4155,2,SEARCH("""",C4155,2)-2),C4155))</f>
        <v>Onix LS chevrolet</v>
      </c>
      <c r="M4155">
        <f>WEEKNUM(A4155,2)</f>
        <v>36</v>
      </c>
    </row>
    <row r="4156" spans="1:13" x14ac:dyDescent="0.25">
      <c r="A4156" s="1">
        <v>41519</v>
      </c>
      <c r="B4156" s="40" t="s">
        <v>9</v>
      </c>
      <c r="C4156" s="40" t="s">
        <v>207</v>
      </c>
      <c r="D4156" s="40" t="s">
        <v>116</v>
      </c>
      <c r="E4156" s="40" t="s">
        <v>10</v>
      </c>
      <c r="F4156" s="40">
        <v>0.8</v>
      </c>
      <c r="G4156" s="40">
        <v>0</v>
      </c>
      <c r="H4156" s="40">
        <v>1</v>
      </c>
      <c r="I4156" s="40">
        <v>0</v>
      </c>
      <c r="L4156" s="40" t="str">
        <f>IF(LEFT(C4156,1)="[",MID(C4156,2,SEARCH("]",C4156)-2),IF(LEFT(C4156,1)="""",MID(C4156,2,SEARCH("""",C4156,2)-2),C4156))</f>
        <v>Onix LS chevrolet</v>
      </c>
      <c r="M4156">
        <f>WEEKNUM(A4156,2)</f>
        <v>36</v>
      </c>
    </row>
    <row r="4157" spans="1:13" x14ac:dyDescent="0.25">
      <c r="A4157" s="1">
        <v>41528</v>
      </c>
      <c r="B4157" s="40" t="s">
        <v>9</v>
      </c>
      <c r="C4157" s="40" t="s">
        <v>207</v>
      </c>
      <c r="D4157" s="40" t="s">
        <v>116</v>
      </c>
      <c r="E4157" s="40" t="s">
        <v>10</v>
      </c>
      <c r="F4157" s="40">
        <v>0.8</v>
      </c>
      <c r="G4157" s="40">
        <v>0</v>
      </c>
      <c r="H4157" s="40">
        <v>1</v>
      </c>
      <c r="I4157" s="40">
        <v>0</v>
      </c>
      <c r="L4157" s="40" t="str">
        <f>IF(LEFT(C4157,1)="[",MID(C4157,2,SEARCH("]",C4157)-2),IF(LEFT(C4157,1)="""",MID(C4157,2,SEARCH("""",C4157,2)-2),C4157))</f>
        <v>Onix LS chevrolet</v>
      </c>
      <c r="M4157">
        <f>WEEKNUM(A4157,2)</f>
        <v>37</v>
      </c>
    </row>
    <row r="4158" spans="1:13" x14ac:dyDescent="0.25">
      <c r="A4158" s="1">
        <v>41515</v>
      </c>
      <c r="B4158" s="40" t="s">
        <v>9</v>
      </c>
      <c r="C4158" s="40" t="s">
        <v>207</v>
      </c>
      <c r="D4158" s="40" t="s">
        <v>116</v>
      </c>
      <c r="E4158" s="40" t="s">
        <v>10</v>
      </c>
      <c r="F4158" s="40">
        <v>0.8</v>
      </c>
      <c r="G4158" s="40">
        <v>0</v>
      </c>
      <c r="H4158" s="40">
        <v>4</v>
      </c>
      <c r="I4158" s="40">
        <v>0</v>
      </c>
      <c r="L4158" s="40" t="str">
        <f>IF(LEFT(C4158,1)="[",MID(C4158,2,SEARCH("]",C4158)-2),IF(LEFT(C4158,1)="""",MID(C4158,2,SEARCH("""",C4158,2)-2),C4158))</f>
        <v>Onix LS chevrolet</v>
      </c>
      <c r="M4158">
        <f>WEEKNUM(A4158,2)</f>
        <v>35</v>
      </c>
    </row>
    <row r="4159" spans="1:13" x14ac:dyDescent="0.25">
      <c r="A4159" s="1">
        <v>41524</v>
      </c>
      <c r="B4159" s="40" t="s">
        <v>9</v>
      </c>
      <c r="C4159" s="40" t="s">
        <v>207</v>
      </c>
      <c r="D4159" s="40" t="s">
        <v>116</v>
      </c>
      <c r="E4159" s="40" t="s">
        <v>10</v>
      </c>
      <c r="F4159" s="40">
        <v>0.8</v>
      </c>
      <c r="G4159" s="40">
        <v>1</v>
      </c>
      <c r="H4159" s="40">
        <v>11</v>
      </c>
      <c r="I4159" s="40">
        <v>0.1</v>
      </c>
      <c r="L4159" s="40" t="str">
        <f>IF(LEFT(C4159,1)="[",MID(C4159,2,SEARCH("]",C4159)-2),IF(LEFT(C4159,1)="""",MID(C4159,2,SEARCH("""",C4159,2)-2),C4159))</f>
        <v>Onix LS chevrolet</v>
      </c>
      <c r="M4159">
        <f>WEEKNUM(A4159,2)</f>
        <v>36</v>
      </c>
    </row>
    <row r="4160" spans="1:13" x14ac:dyDescent="0.25">
      <c r="A4160" s="1">
        <v>41541</v>
      </c>
      <c r="B4160" s="40" t="s">
        <v>9</v>
      </c>
      <c r="C4160" s="40" t="s">
        <v>207</v>
      </c>
      <c r="D4160" s="40" t="s">
        <v>116</v>
      </c>
      <c r="E4160" s="40" t="s">
        <v>10</v>
      </c>
      <c r="F4160" s="40">
        <v>0.8</v>
      </c>
      <c r="G4160" s="40">
        <v>0</v>
      </c>
      <c r="H4160" s="40">
        <v>1</v>
      </c>
      <c r="I4160" s="40">
        <v>0</v>
      </c>
      <c r="L4160" s="40" t="str">
        <f>IF(LEFT(C4160,1)="[",MID(C4160,2,SEARCH("]",C4160)-2),IF(LEFT(C4160,1)="""",MID(C4160,2,SEARCH("""",C4160,2)-2),C4160))</f>
        <v>Onix LS chevrolet</v>
      </c>
      <c r="M4160">
        <f>WEEKNUM(A4160,2)</f>
        <v>39</v>
      </c>
    </row>
    <row r="4161" spans="1:13" x14ac:dyDescent="0.25">
      <c r="A4161" s="1">
        <v>41539</v>
      </c>
      <c r="B4161" s="40" t="s">
        <v>9</v>
      </c>
      <c r="C4161" s="40" t="s">
        <v>207</v>
      </c>
      <c r="D4161" s="40" t="s">
        <v>116</v>
      </c>
      <c r="E4161" s="40" t="s">
        <v>10</v>
      </c>
      <c r="F4161" s="40">
        <v>0.8</v>
      </c>
      <c r="G4161" s="40">
        <v>0</v>
      </c>
      <c r="H4161" s="40">
        <v>7</v>
      </c>
      <c r="I4161" s="40">
        <v>0</v>
      </c>
      <c r="L4161" s="40" t="str">
        <f>IF(LEFT(C4161,1)="[",MID(C4161,2,SEARCH("]",C4161)-2),IF(LEFT(C4161,1)="""",MID(C4161,2,SEARCH("""",C4161,2)-2),C4161))</f>
        <v>Onix LS chevrolet</v>
      </c>
      <c r="M4161">
        <f>WEEKNUM(A4161,2)</f>
        <v>38</v>
      </c>
    </row>
    <row r="4162" spans="1:13" x14ac:dyDescent="0.25">
      <c r="A4162" s="1">
        <v>41535</v>
      </c>
      <c r="B4162" s="40" t="s">
        <v>9</v>
      </c>
      <c r="C4162" s="40" t="s">
        <v>207</v>
      </c>
      <c r="D4162" s="40" t="s">
        <v>116</v>
      </c>
      <c r="E4162" s="40" t="s">
        <v>10</v>
      </c>
      <c r="F4162" s="40">
        <v>0.8</v>
      </c>
      <c r="G4162" s="40">
        <v>0</v>
      </c>
      <c r="H4162" s="40">
        <v>6</v>
      </c>
      <c r="I4162" s="40">
        <v>0</v>
      </c>
      <c r="L4162" s="40" t="str">
        <f>IF(LEFT(C4162,1)="[",MID(C4162,2,SEARCH("]",C4162)-2),IF(LEFT(C4162,1)="""",MID(C4162,2,SEARCH("""",C4162,2)-2),C4162))</f>
        <v>Onix LS chevrolet</v>
      </c>
      <c r="M4162">
        <f>WEEKNUM(A4162,2)</f>
        <v>38</v>
      </c>
    </row>
    <row r="4163" spans="1:13" x14ac:dyDescent="0.25">
      <c r="A4163" s="1">
        <v>41546</v>
      </c>
      <c r="B4163" s="40" t="s">
        <v>9</v>
      </c>
      <c r="C4163" s="40" t="s">
        <v>207</v>
      </c>
      <c r="D4163" s="40" t="s">
        <v>116</v>
      </c>
      <c r="E4163" s="40" t="s">
        <v>10</v>
      </c>
      <c r="F4163" s="40">
        <v>0.8</v>
      </c>
      <c r="G4163" s="40">
        <v>0</v>
      </c>
      <c r="H4163" s="40">
        <v>1</v>
      </c>
      <c r="I4163" s="40">
        <v>0</v>
      </c>
      <c r="L4163" s="40" t="str">
        <f>IF(LEFT(C4163,1)="[",MID(C4163,2,SEARCH("]",C4163)-2),IF(LEFT(C4163,1)="""",MID(C4163,2,SEARCH("""",C4163,2)-2),C4163))</f>
        <v>Onix LS chevrolet</v>
      </c>
      <c r="M4163">
        <f>WEEKNUM(A4163,2)</f>
        <v>39</v>
      </c>
    </row>
    <row r="4164" spans="1:13" x14ac:dyDescent="0.25">
      <c r="A4164" s="1">
        <v>41542</v>
      </c>
      <c r="B4164" s="40" t="s">
        <v>9</v>
      </c>
      <c r="C4164" s="40" t="s">
        <v>207</v>
      </c>
      <c r="D4164" s="40" t="s">
        <v>116</v>
      </c>
      <c r="E4164" s="40" t="s">
        <v>10</v>
      </c>
      <c r="F4164" s="40">
        <v>0.8</v>
      </c>
      <c r="G4164" s="40">
        <v>0</v>
      </c>
      <c r="H4164" s="40">
        <v>2</v>
      </c>
      <c r="I4164" s="40">
        <v>0</v>
      </c>
      <c r="L4164" s="40" t="str">
        <f>IF(LEFT(C4164,1)="[",MID(C4164,2,SEARCH("]",C4164)-2),IF(LEFT(C4164,1)="""",MID(C4164,2,SEARCH("""",C4164,2)-2),C4164))</f>
        <v>Onix LS chevrolet</v>
      </c>
      <c r="M4164">
        <f>WEEKNUM(A4164,2)</f>
        <v>39</v>
      </c>
    </row>
    <row r="4165" spans="1:13" x14ac:dyDescent="0.25">
      <c r="A4165" s="1">
        <v>41529</v>
      </c>
      <c r="B4165" s="40" t="s">
        <v>9</v>
      </c>
      <c r="C4165" s="40" t="s">
        <v>207</v>
      </c>
      <c r="D4165" s="40" t="s">
        <v>116</v>
      </c>
      <c r="E4165" s="40" t="s">
        <v>10</v>
      </c>
      <c r="F4165" s="40">
        <v>0.8</v>
      </c>
      <c r="G4165" s="40">
        <v>2</v>
      </c>
      <c r="H4165" s="40">
        <v>2</v>
      </c>
      <c r="I4165" s="40">
        <v>0.15</v>
      </c>
      <c r="L4165" s="40" t="str">
        <f>IF(LEFT(C4165,1)="[",MID(C4165,2,SEARCH("]",C4165)-2),IF(LEFT(C4165,1)="""",MID(C4165,2,SEARCH("""",C4165,2)-2),C4165))</f>
        <v>Onix LS chevrolet</v>
      </c>
      <c r="M4165">
        <f>WEEKNUM(A4165,2)</f>
        <v>37</v>
      </c>
    </row>
    <row r="4166" spans="1:13" x14ac:dyDescent="0.25">
      <c r="A4166" s="1">
        <v>41521</v>
      </c>
      <c r="B4166" s="40" t="s">
        <v>9</v>
      </c>
      <c r="C4166" s="40" t="s">
        <v>207</v>
      </c>
      <c r="D4166" s="40" t="s">
        <v>116</v>
      </c>
      <c r="E4166" s="40" t="s">
        <v>10</v>
      </c>
      <c r="F4166" s="40">
        <v>0.8</v>
      </c>
      <c r="G4166" s="40">
        <v>0</v>
      </c>
      <c r="H4166" s="40">
        <v>5</v>
      </c>
      <c r="I4166" s="40">
        <v>0</v>
      </c>
      <c r="L4166" s="40" t="str">
        <f>IF(LEFT(C4166,1)="[",MID(C4166,2,SEARCH("]",C4166)-2),IF(LEFT(C4166,1)="""",MID(C4166,2,SEARCH("""",C4166,2)-2),C4166))</f>
        <v>Onix LS chevrolet</v>
      </c>
      <c r="M4166">
        <f>WEEKNUM(A4166,2)</f>
        <v>36</v>
      </c>
    </row>
    <row r="4167" spans="1:13" x14ac:dyDescent="0.25">
      <c r="A4167" s="1">
        <v>41514</v>
      </c>
      <c r="B4167" s="40" t="s">
        <v>9</v>
      </c>
      <c r="C4167" s="40" t="s">
        <v>207</v>
      </c>
      <c r="D4167" s="40" t="s">
        <v>116</v>
      </c>
      <c r="E4167" s="40" t="s">
        <v>10</v>
      </c>
      <c r="F4167" s="40">
        <v>0.8</v>
      </c>
      <c r="G4167" s="40">
        <v>1</v>
      </c>
      <c r="H4167" s="40">
        <v>5</v>
      </c>
      <c r="I4167" s="40">
        <v>0.35</v>
      </c>
      <c r="L4167" s="40" t="str">
        <f>IF(LEFT(C4167,1)="[",MID(C4167,2,SEARCH("]",C4167)-2),IF(LEFT(C4167,1)="""",MID(C4167,2,SEARCH("""",C4167,2)-2),C4167))</f>
        <v>Onix LS chevrolet</v>
      </c>
      <c r="M4167">
        <f>WEEKNUM(A4167,2)</f>
        <v>35</v>
      </c>
    </row>
    <row r="4168" spans="1:13" x14ac:dyDescent="0.25">
      <c r="A4168" s="1">
        <v>41532</v>
      </c>
      <c r="B4168" s="40" t="s">
        <v>9</v>
      </c>
      <c r="C4168" s="40" t="s">
        <v>207</v>
      </c>
      <c r="D4168" s="40" t="s">
        <v>116</v>
      </c>
      <c r="E4168" s="40" t="s">
        <v>10</v>
      </c>
      <c r="F4168" s="40">
        <v>0.8</v>
      </c>
      <c r="G4168" s="40">
        <v>1</v>
      </c>
      <c r="H4168" s="40">
        <v>2</v>
      </c>
      <c r="I4168" s="40">
        <v>0.09</v>
      </c>
      <c r="L4168" s="40" t="str">
        <f>IF(LEFT(C4168,1)="[",MID(C4168,2,SEARCH("]",C4168)-2),IF(LEFT(C4168,1)="""",MID(C4168,2,SEARCH("""",C4168,2)-2),C4168))</f>
        <v>Onix LS chevrolet</v>
      </c>
      <c r="M4168">
        <f>WEEKNUM(A4168,2)</f>
        <v>37</v>
      </c>
    </row>
    <row r="4169" spans="1:13" x14ac:dyDescent="0.25">
      <c r="A4169" s="1">
        <v>41544</v>
      </c>
      <c r="B4169" s="40" t="s">
        <v>9</v>
      </c>
      <c r="C4169" s="40" t="s">
        <v>207</v>
      </c>
      <c r="D4169" s="40" t="s">
        <v>116</v>
      </c>
      <c r="E4169" s="40" t="s">
        <v>10</v>
      </c>
      <c r="F4169" s="40">
        <v>0.8</v>
      </c>
      <c r="G4169" s="40">
        <v>3</v>
      </c>
      <c r="H4169" s="40">
        <v>2</v>
      </c>
      <c r="I4169" s="40">
        <v>1.18</v>
      </c>
      <c r="L4169" s="40" t="str">
        <f>IF(LEFT(C4169,1)="[",MID(C4169,2,SEARCH("]",C4169)-2),IF(LEFT(C4169,1)="""",MID(C4169,2,SEARCH("""",C4169,2)-2),C4169))</f>
        <v>Onix LS chevrolet</v>
      </c>
      <c r="M4169">
        <f>WEEKNUM(A4169,2)</f>
        <v>39</v>
      </c>
    </row>
    <row r="4170" spans="1:13" x14ac:dyDescent="0.25">
      <c r="A4170" s="1">
        <v>41534</v>
      </c>
      <c r="B4170" s="40" t="s">
        <v>9</v>
      </c>
      <c r="C4170" s="40" t="s">
        <v>207</v>
      </c>
      <c r="D4170" s="40" t="s">
        <v>116</v>
      </c>
      <c r="E4170" s="40" t="s">
        <v>10</v>
      </c>
      <c r="F4170" s="40">
        <v>0.8</v>
      </c>
      <c r="G4170" s="40">
        <v>0</v>
      </c>
      <c r="H4170" s="40">
        <v>2</v>
      </c>
      <c r="I4170" s="40">
        <v>0</v>
      </c>
      <c r="L4170" s="40" t="str">
        <f>IF(LEFT(C4170,1)="[",MID(C4170,2,SEARCH("]",C4170)-2),IF(LEFT(C4170,1)="""",MID(C4170,2,SEARCH("""",C4170,2)-2),C4170))</f>
        <v>Onix LS chevrolet</v>
      </c>
      <c r="M4170">
        <f>WEEKNUM(A4170,2)</f>
        <v>38</v>
      </c>
    </row>
    <row r="4171" spans="1:13" x14ac:dyDescent="0.25">
      <c r="A4171" s="1">
        <v>41517</v>
      </c>
      <c r="B4171" s="40" t="s">
        <v>9</v>
      </c>
      <c r="C4171" s="40" t="s">
        <v>207</v>
      </c>
      <c r="D4171" s="40" t="s">
        <v>116</v>
      </c>
      <c r="E4171" s="40" t="s">
        <v>10</v>
      </c>
      <c r="F4171" s="40">
        <v>0.8</v>
      </c>
      <c r="G4171" s="40">
        <v>0</v>
      </c>
      <c r="H4171" s="40">
        <v>3</v>
      </c>
      <c r="I4171" s="40">
        <v>0</v>
      </c>
      <c r="L4171" s="40" t="str">
        <f>IF(LEFT(C4171,1)="[",MID(C4171,2,SEARCH("]",C4171)-2),IF(LEFT(C4171,1)="""",MID(C4171,2,SEARCH("""",C4171,2)-2),C4171))</f>
        <v>Onix LS chevrolet</v>
      </c>
      <c r="M4171">
        <f>WEEKNUM(A4171,2)</f>
        <v>35</v>
      </c>
    </row>
    <row r="4172" spans="1:13" x14ac:dyDescent="0.25">
      <c r="A4172" s="1">
        <v>41537</v>
      </c>
      <c r="B4172" s="40" t="s">
        <v>9</v>
      </c>
      <c r="C4172" s="40" t="s">
        <v>207</v>
      </c>
      <c r="D4172" s="40" t="s">
        <v>116</v>
      </c>
      <c r="E4172" s="40" t="s">
        <v>10</v>
      </c>
      <c r="F4172" s="40">
        <v>0.8</v>
      </c>
      <c r="G4172" s="40">
        <v>1</v>
      </c>
      <c r="H4172" s="40">
        <v>1</v>
      </c>
      <c r="I4172" s="40">
        <v>0.49</v>
      </c>
      <c r="L4172" s="40" t="str">
        <f>IF(LEFT(C4172,1)="[",MID(C4172,2,SEARCH("]",C4172)-2),IF(LEFT(C4172,1)="""",MID(C4172,2,SEARCH("""",C4172,2)-2),C4172))</f>
        <v>Onix LS chevrolet</v>
      </c>
      <c r="M4172">
        <f>WEEKNUM(A4172,2)</f>
        <v>38</v>
      </c>
    </row>
    <row r="4173" spans="1:13" x14ac:dyDescent="0.25">
      <c r="A4173" s="1">
        <v>41545</v>
      </c>
      <c r="B4173" s="40" t="s">
        <v>9</v>
      </c>
      <c r="C4173" s="40" t="s">
        <v>207</v>
      </c>
      <c r="D4173" s="40" t="s">
        <v>116</v>
      </c>
      <c r="E4173" s="40" t="s">
        <v>10</v>
      </c>
      <c r="F4173" s="40">
        <v>0.8</v>
      </c>
      <c r="G4173" s="40">
        <v>3</v>
      </c>
      <c r="H4173" s="40">
        <v>5</v>
      </c>
      <c r="I4173" s="40">
        <v>1.24</v>
      </c>
      <c r="L4173" s="40" t="str">
        <f>IF(LEFT(C4173,1)="[",MID(C4173,2,SEARCH("]",C4173)-2),IF(LEFT(C4173,1)="""",MID(C4173,2,SEARCH("""",C4173,2)-2),C4173))</f>
        <v>Onix LS chevrolet</v>
      </c>
      <c r="M4173">
        <f>WEEKNUM(A4173,2)</f>
        <v>39</v>
      </c>
    </row>
    <row r="4174" spans="1:13" x14ac:dyDescent="0.25">
      <c r="A4174" s="1">
        <v>41543</v>
      </c>
      <c r="B4174" s="40" t="s">
        <v>9</v>
      </c>
      <c r="C4174" s="40" t="s">
        <v>207</v>
      </c>
      <c r="D4174" s="40" t="s">
        <v>116</v>
      </c>
      <c r="E4174" s="40" t="s">
        <v>10</v>
      </c>
      <c r="F4174" s="40">
        <v>0.8</v>
      </c>
      <c r="G4174" s="40">
        <v>0</v>
      </c>
      <c r="H4174" s="40">
        <v>1</v>
      </c>
      <c r="I4174" s="40">
        <v>0</v>
      </c>
      <c r="L4174" s="40" t="str">
        <f>IF(LEFT(C4174,1)="[",MID(C4174,2,SEARCH("]",C4174)-2),IF(LEFT(C4174,1)="""",MID(C4174,2,SEARCH("""",C4174,2)-2),C4174))</f>
        <v>Onix LS chevrolet</v>
      </c>
      <c r="M4174">
        <f>WEEKNUM(A4174,2)</f>
        <v>39</v>
      </c>
    </row>
    <row r="4175" spans="1:13" x14ac:dyDescent="0.25">
      <c r="A4175" s="1">
        <v>41514</v>
      </c>
      <c r="B4175" s="40" t="s">
        <v>9</v>
      </c>
      <c r="C4175" s="40" t="s">
        <v>371</v>
      </c>
      <c r="D4175" s="40" t="s">
        <v>209</v>
      </c>
      <c r="E4175" s="40" t="s">
        <v>10</v>
      </c>
      <c r="F4175" s="40">
        <v>0.8</v>
      </c>
      <c r="G4175" s="40">
        <v>0</v>
      </c>
      <c r="H4175" s="40">
        <v>1</v>
      </c>
      <c r="I4175" s="40">
        <v>0</v>
      </c>
      <c r="L4175" s="40" t="str">
        <f>IF(LEFT(C4175,1)="[",MID(C4175,2,SEARCH("]",C4175)-2),IF(LEFT(C4175,1)="""",MID(C4175,2,SEARCH("""",C4175,2)-2),C4175))</f>
        <v>Onix LS ficha técnica</v>
      </c>
      <c r="M4175">
        <f>WEEKNUM(A4175,2)</f>
        <v>35</v>
      </c>
    </row>
    <row r="4176" spans="1:13" x14ac:dyDescent="0.25">
      <c r="A4176" s="1">
        <v>41523</v>
      </c>
      <c r="B4176" s="40" t="s">
        <v>9</v>
      </c>
      <c r="C4176" s="40" t="s">
        <v>371</v>
      </c>
      <c r="D4176" s="40" t="s">
        <v>209</v>
      </c>
      <c r="E4176" s="40" t="s">
        <v>10</v>
      </c>
      <c r="F4176" s="40">
        <v>0.8</v>
      </c>
      <c r="G4176" s="40">
        <v>0</v>
      </c>
      <c r="H4176" s="40">
        <v>1</v>
      </c>
      <c r="I4176" s="40">
        <v>0</v>
      </c>
      <c r="L4176" s="40" t="str">
        <f>IF(LEFT(C4176,1)="[",MID(C4176,2,SEARCH("]",C4176)-2),IF(LEFT(C4176,1)="""",MID(C4176,2,SEARCH("""",C4176,2)-2),C4176))</f>
        <v>Onix LS ficha técnica</v>
      </c>
      <c r="M4176">
        <f>WEEKNUM(A4176,2)</f>
        <v>36</v>
      </c>
    </row>
    <row r="4177" spans="1:13" x14ac:dyDescent="0.25">
      <c r="A4177" s="1">
        <v>41533</v>
      </c>
      <c r="B4177" s="40" t="s">
        <v>9</v>
      </c>
      <c r="C4177" s="40" t="s">
        <v>115</v>
      </c>
      <c r="D4177" s="40" t="s">
        <v>116</v>
      </c>
      <c r="E4177" s="40" t="s">
        <v>10</v>
      </c>
      <c r="F4177" s="40">
        <v>0.8</v>
      </c>
      <c r="G4177" s="40">
        <v>3</v>
      </c>
      <c r="H4177" s="40">
        <v>13</v>
      </c>
      <c r="I4177" s="40">
        <v>1.19</v>
      </c>
      <c r="L4177" s="40" t="str">
        <f>IF(LEFT(C4177,1)="[",MID(C4177,2,SEARCH("]",C4177)-2),IF(LEFT(C4177,1)="""",MID(C4177,2,SEARCH("""",C4177,2)-2),C4177))</f>
        <v>Onix LS GM</v>
      </c>
      <c r="M4177">
        <f>WEEKNUM(A4177,2)</f>
        <v>38</v>
      </c>
    </row>
    <row r="4178" spans="1:13" x14ac:dyDescent="0.25">
      <c r="A4178" s="1">
        <v>41520</v>
      </c>
      <c r="B4178" s="40" t="s">
        <v>9</v>
      </c>
      <c r="C4178" s="40" t="s">
        <v>115</v>
      </c>
      <c r="D4178" s="40" t="s">
        <v>116</v>
      </c>
      <c r="E4178" s="40" t="s">
        <v>10</v>
      </c>
      <c r="F4178" s="40">
        <v>0.8</v>
      </c>
      <c r="G4178" s="40">
        <v>2</v>
      </c>
      <c r="H4178" s="40">
        <v>19</v>
      </c>
      <c r="I4178" s="40">
        <v>0.24</v>
      </c>
      <c r="L4178" s="40" t="str">
        <f>IF(LEFT(C4178,1)="[",MID(C4178,2,SEARCH("]",C4178)-2),IF(LEFT(C4178,1)="""",MID(C4178,2,SEARCH("""",C4178,2)-2),C4178))</f>
        <v>Onix LS GM</v>
      </c>
      <c r="M4178">
        <f>WEEKNUM(A4178,2)</f>
        <v>36</v>
      </c>
    </row>
    <row r="4179" spans="1:13" x14ac:dyDescent="0.25">
      <c r="A4179" s="1">
        <v>41542</v>
      </c>
      <c r="B4179" s="40" t="s">
        <v>9</v>
      </c>
      <c r="C4179" s="40" t="s">
        <v>115</v>
      </c>
      <c r="D4179" s="40" t="s">
        <v>116</v>
      </c>
      <c r="E4179" s="40" t="s">
        <v>10</v>
      </c>
      <c r="F4179" s="40">
        <v>0.8</v>
      </c>
      <c r="G4179" s="40">
        <v>0</v>
      </c>
      <c r="H4179" s="40">
        <v>10</v>
      </c>
      <c r="I4179" s="40">
        <v>0</v>
      </c>
      <c r="L4179" s="40" t="str">
        <f>IF(LEFT(C4179,1)="[",MID(C4179,2,SEARCH("]",C4179)-2),IF(LEFT(C4179,1)="""",MID(C4179,2,SEARCH("""",C4179,2)-2),C4179))</f>
        <v>Onix LS GM</v>
      </c>
      <c r="M4179">
        <f>WEEKNUM(A4179,2)</f>
        <v>39</v>
      </c>
    </row>
    <row r="4180" spans="1:13" x14ac:dyDescent="0.25">
      <c r="A4180" s="1">
        <v>41517</v>
      </c>
      <c r="B4180" s="40" t="s">
        <v>9</v>
      </c>
      <c r="C4180" s="40" t="s">
        <v>115</v>
      </c>
      <c r="D4180" s="40" t="s">
        <v>116</v>
      </c>
      <c r="E4180" s="40" t="s">
        <v>10</v>
      </c>
      <c r="F4180" s="40">
        <v>0.8</v>
      </c>
      <c r="G4180" s="40">
        <v>2</v>
      </c>
      <c r="H4180" s="40">
        <v>7</v>
      </c>
      <c r="I4180" s="40">
        <v>0.52</v>
      </c>
      <c r="L4180" s="40" t="str">
        <f>IF(LEFT(C4180,1)="[",MID(C4180,2,SEARCH("]",C4180)-2),IF(LEFT(C4180,1)="""",MID(C4180,2,SEARCH("""",C4180,2)-2),C4180))</f>
        <v>Onix LS GM</v>
      </c>
      <c r="M4180">
        <f>WEEKNUM(A4180,2)</f>
        <v>35</v>
      </c>
    </row>
    <row r="4181" spans="1:13" x14ac:dyDescent="0.25">
      <c r="A4181" s="1">
        <v>41519</v>
      </c>
      <c r="B4181" s="40" t="s">
        <v>9</v>
      </c>
      <c r="C4181" s="40" t="s">
        <v>115</v>
      </c>
      <c r="D4181" s="40" t="s">
        <v>116</v>
      </c>
      <c r="E4181" s="40" t="s">
        <v>10</v>
      </c>
      <c r="F4181" s="40">
        <v>0.8</v>
      </c>
      <c r="G4181" s="40">
        <v>0</v>
      </c>
      <c r="H4181" s="40">
        <v>2</v>
      </c>
      <c r="I4181" s="40">
        <v>0</v>
      </c>
      <c r="L4181" s="40" t="str">
        <f>IF(LEFT(C4181,1)="[",MID(C4181,2,SEARCH("]",C4181)-2),IF(LEFT(C4181,1)="""",MID(C4181,2,SEARCH("""",C4181,2)-2),C4181))</f>
        <v>Onix LS GM</v>
      </c>
      <c r="M4181">
        <f>WEEKNUM(A4181,2)</f>
        <v>36</v>
      </c>
    </row>
    <row r="4182" spans="1:13" x14ac:dyDescent="0.25">
      <c r="A4182" s="1">
        <v>41530</v>
      </c>
      <c r="B4182" s="40" t="s">
        <v>9</v>
      </c>
      <c r="C4182" s="40" t="s">
        <v>115</v>
      </c>
      <c r="D4182" s="40" t="s">
        <v>116</v>
      </c>
      <c r="E4182" s="40" t="s">
        <v>10</v>
      </c>
      <c r="F4182" s="40">
        <v>0.8</v>
      </c>
      <c r="G4182" s="40">
        <v>1</v>
      </c>
      <c r="H4182" s="40">
        <v>14</v>
      </c>
      <c r="I4182" s="40">
        <v>0.04</v>
      </c>
      <c r="L4182" s="40" t="str">
        <f>IF(LEFT(C4182,1)="[",MID(C4182,2,SEARCH("]",C4182)-2),IF(LEFT(C4182,1)="""",MID(C4182,2,SEARCH("""",C4182,2)-2),C4182))</f>
        <v>Onix LS GM</v>
      </c>
      <c r="M4182">
        <f>WEEKNUM(A4182,2)</f>
        <v>37</v>
      </c>
    </row>
    <row r="4183" spans="1:13" x14ac:dyDescent="0.25">
      <c r="A4183" s="1">
        <v>41537</v>
      </c>
      <c r="B4183" s="40" t="s">
        <v>9</v>
      </c>
      <c r="C4183" s="40" t="s">
        <v>115</v>
      </c>
      <c r="D4183" s="40" t="s">
        <v>116</v>
      </c>
      <c r="E4183" s="40" t="s">
        <v>10</v>
      </c>
      <c r="F4183" s="40">
        <v>0.8</v>
      </c>
      <c r="G4183" s="40">
        <v>0</v>
      </c>
      <c r="H4183" s="40">
        <v>7</v>
      </c>
      <c r="I4183" s="40">
        <v>0</v>
      </c>
      <c r="L4183" s="40" t="str">
        <f>IF(LEFT(C4183,1)="[",MID(C4183,2,SEARCH("]",C4183)-2),IF(LEFT(C4183,1)="""",MID(C4183,2,SEARCH("""",C4183,2)-2),C4183))</f>
        <v>Onix LS GM</v>
      </c>
      <c r="M4183">
        <f>WEEKNUM(A4183,2)</f>
        <v>38</v>
      </c>
    </row>
    <row r="4184" spans="1:13" x14ac:dyDescent="0.25">
      <c r="A4184" s="1">
        <v>41526</v>
      </c>
      <c r="B4184" s="40" t="s">
        <v>9</v>
      </c>
      <c r="C4184" s="40" t="s">
        <v>115</v>
      </c>
      <c r="D4184" s="40" t="s">
        <v>116</v>
      </c>
      <c r="E4184" s="40" t="s">
        <v>10</v>
      </c>
      <c r="F4184" s="40">
        <v>0.8</v>
      </c>
      <c r="G4184" s="40">
        <v>3</v>
      </c>
      <c r="H4184" s="40">
        <v>8</v>
      </c>
      <c r="I4184" s="40">
        <v>0.6</v>
      </c>
      <c r="L4184" s="40" t="str">
        <f>IF(LEFT(C4184,1)="[",MID(C4184,2,SEARCH("]",C4184)-2),IF(LEFT(C4184,1)="""",MID(C4184,2,SEARCH("""",C4184,2)-2),C4184))</f>
        <v>Onix LS GM</v>
      </c>
      <c r="M4184">
        <f>WEEKNUM(A4184,2)</f>
        <v>37</v>
      </c>
    </row>
    <row r="4185" spans="1:13" x14ac:dyDescent="0.25">
      <c r="A4185" s="1">
        <v>41539</v>
      </c>
      <c r="B4185" s="40" t="s">
        <v>9</v>
      </c>
      <c r="C4185" s="40" t="s">
        <v>115</v>
      </c>
      <c r="D4185" s="40" t="s">
        <v>116</v>
      </c>
      <c r="E4185" s="40" t="s">
        <v>10</v>
      </c>
      <c r="F4185" s="40">
        <v>0.8</v>
      </c>
      <c r="G4185" s="40">
        <v>0</v>
      </c>
      <c r="H4185" s="40">
        <v>5</v>
      </c>
      <c r="I4185" s="40">
        <v>0</v>
      </c>
      <c r="L4185" s="40" t="str">
        <f>IF(LEFT(C4185,1)="[",MID(C4185,2,SEARCH("]",C4185)-2),IF(LEFT(C4185,1)="""",MID(C4185,2,SEARCH("""",C4185,2)-2),C4185))</f>
        <v>Onix LS GM</v>
      </c>
      <c r="M4185">
        <f>WEEKNUM(A4185,2)</f>
        <v>38</v>
      </c>
    </row>
    <row r="4186" spans="1:13" x14ac:dyDescent="0.25">
      <c r="A4186" s="1">
        <v>41522</v>
      </c>
      <c r="B4186" s="40" t="s">
        <v>9</v>
      </c>
      <c r="C4186" s="40" t="s">
        <v>115</v>
      </c>
      <c r="D4186" s="40" t="s">
        <v>116</v>
      </c>
      <c r="E4186" s="40" t="s">
        <v>10</v>
      </c>
      <c r="F4186" s="40">
        <v>0.8</v>
      </c>
      <c r="G4186" s="40">
        <v>2</v>
      </c>
      <c r="H4186" s="40">
        <v>9</v>
      </c>
      <c r="I4186" s="40">
        <v>0.88</v>
      </c>
      <c r="L4186" s="40" t="str">
        <f>IF(LEFT(C4186,1)="[",MID(C4186,2,SEARCH("]",C4186)-2),IF(LEFT(C4186,1)="""",MID(C4186,2,SEARCH("""",C4186,2)-2),C4186))</f>
        <v>Onix LS GM</v>
      </c>
      <c r="M4186">
        <f>WEEKNUM(A4186,2)</f>
        <v>36</v>
      </c>
    </row>
    <row r="4187" spans="1:13" x14ac:dyDescent="0.25">
      <c r="A4187" s="1">
        <v>41523</v>
      </c>
      <c r="B4187" s="40" t="s">
        <v>9</v>
      </c>
      <c r="C4187" s="40" t="s">
        <v>115</v>
      </c>
      <c r="D4187" s="40" t="s">
        <v>116</v>
      </c>
      <c r="E4187" s="40" t="s">
        <v>10</v>
      </c>
      <c r="F4187" s="40">
        <v>0.8</v>
      </c>
      <c r="G4187" s="40">
        <v>2</v>
      </c>
      <c r="H4187" s="40">
        <v>6</v>
      </c>
      <c r="I4187" s="40">
        <v>0.71</v>
      </c>
      <c r="L4187" s="40" t="str">
        <f>IF(LEFT(C4187,1)="[",MID(C4187,2,SEARCH("]",C4187)-2),IF(LEFT(C4187,1)="""",MID(C4187,2,SEARCH("""",C4187,2)-2),C4187))</f>
        <v>Onix LS GM</v>
      </c>
      <c r="M4187">
        <f>WEEKNUM(A4187,2)</f>
        <v>36</v>
      </c>
    </row>
    <row r="4188" spans="1:13" x14ac:dyDescent="0.25">
      <c r="A4188" s="1">
        <v>41541</v>
      </c>
      <c r="B4188" s="40" t="s">
        <v>9</v>
      </c>
      <c r="C4188" s="40" t="s">
        <v>115</v>
      </c>
      <c r="D4188" s="40" t="s">
        <v>116</v>
      </c>
      <c r="E4188" s="40" t="s">
        <v>10</v>
      </c>
      <c r="F4188" s="40">
        <v>0.8</v>
      </c>
      <c r="G4188" s="40">
        <v>1</v>
      </c>
      <c r="H4188" s="40">
        <v>5</v>
      </c>
      <c r="I4188" s="40">
        <v>0.56000000000000005</v>
      </c>
      <c r="L4188" s="40" t="str">
        <f>IF(LEFT(C4188,1)="[",MID(C4188,2,SEARCH("]",C4188)-2),IF(LEFT(C4188,1)="""",MID(C4188,2,SEARCH("""",C4188,2)-2),C4188))</f>
        <v>Onix LS GM</v>
      </c>
      <c r="M4188">
        <f>WEEKNUM(A4188,2)</f>
        <v>39</v>
      </c>
    </row>
    <row r="4189" spans="1:13" x14ac:dyDescent="0.25">
      <c r="A4189" s="1">
        <v>41534</v>
      </c>
      <c r="B4189" s="40" t="s">
        <v>9</v>
      </c>
      <c r="C4189" s="40" t="s">
        <v>115</v>
      </c>
      <c r="D4189" s="40" t="s">
        <v>116</v>
      </c>
      <c r="E4189" s="40" t="s">
        <v>10</v>
      </c>
      <c r="F4189" s="40">
        <v>0.8</v>
      </c>
      <c r="G4189" s="40">
        <v>0</v>
      </c>
      <c r="H4189" s="40">
        <v>5</v>
      </c>
      <c r="I4189" s="40">
        <v>0</v>
      </c>
      <c r="L4189" s="40" t="str">
        <f>IF(LEFT(C4189,1)="[",MID(C4189,2,SEARCH("]",C4189)-2),IF(LEFT(C4189,1)="""",MID(C4189,2,SEARCH("""",C4189,2)-2),C4189))</f>
        <v>Onix LS GM</v>
      </c>
      <c r="M4189">
        <f>WEEKNUM(A4189,2)</f>
        <v>38</v>
      </c>
    </row>
    <row r="4190" spans="1:13" x14ac:dyDescent="0.25">
      <c r="A4190" s="1">
        <v>41531</v>
      </c>
      <c r="B4190" s="40" t="s">
        <v>9</v>
      </c>
      <c r="C4190" s="40" t="s">
        <v>115</v>
      </c>
      <c r="D4190" s="40" t="s">
        <v>116</v>
      </c>
      <c r="E4190" s="40" t="s">
        <v>10</v>
      </c>
      <c r="F4190" s="40">
        <v>0.8</v>
      </c>
      <c r="G4190" s="40">
        <v>0</v>
      </c>
      <c r="H4190" s="40">
        <v>12</v>
      </c>
      <c r="I4190" s="40">
        <v>0</v>
      </c>
      <c r="L4190" s="40" t="str">
        <f>IF(LEFT(C4190,1)="[",MID(C4190,2,SEARCH("]",C4190)-2),IF(LEFT(C4190,1)="""",MID(C4190,2,SEARCH("""",C4190,2)-2),C4190))</f>
        <v>Onix LS GM</v>
      </c>
      <c r="M4190">
        <f>WEEKNUM(A4190,2)</f>
        <v>37</v>
      </c>
    </row>
    <row r="4191" spans="1:13" x14ac:dyDescent="0.25">
      <c r="A4191" s="1">
        <v>41544</v>
      </c>
      <c r="B4191" s="40" t="s">
        <v>9</v>
      </c>
      <c r="C4191" s="40" t="s">
        <v>115</v>
      </c>
      <c r="D4191" s="40" t="s">
        <v>116</v>
      </c>
      <c r="E4191" s="40" t="s">
        <v>10</v>
      </c>
      <c r="F4191" s="40">
        <v>0.8</v>
      </c>
      <c r="G4191" s="40">
        <v>0</v>
      </c>
      <c r="H4191" s="40">
        <v>6</v>
      </c>
      <c r="I4191" s="40">
        <v>0</v>
      </c>
      <c r="L4191" s="40" t="str">
        <f>IF(LEFT(C4191,1)="[",MID(C4191,2,SEARCH("]",C4191)-2),IF(LEFT(C4191,1)="""",MID(C4191,2,SEARCH("""",C4191,2)-2),C4191))</f>
        <v>Onix LS GM</v>
      </c>
      <c r="M4191">
        <f>WEEKNUM(A4191,2)</f>
        <v>39</v>
      </c>
    </row>
    <row r="4192" spans="1:13" x14ac:dyDescent="0.25">
      <c r="A4192" s="1">
        <v>41540</v>
      </c>
      <c r="B4192" s="40" t="s">
        <v>9</v>
      </c>
      <c r="C4192" s="40" t="s">
        <v>115</v>
      </c>
      <c r="D4192" s="40" t="s">
        <v>116</v>
      </c>
      <c r="E4192" s="40" t="s">
        <v>10</v>
      </c>
      <c r="F4192" s="40">
        <v>0.8</v>
      </c>
      <c r="G4192" s="40">
        <v>1</v>
      </c>
      <c r="H4192" s="40">
        <v>3</v>
      </c>
      <c r="I4192" s="40">
        <v>0.27</v>
      </c>
      <c r="L4192" s="40" t="str">
        <f>IF(LEFT(C4192,1)="[",MID(C4192,2,SEARCH("]",C4192)-2),IF(LEFT(C4192,1)="""",MID(C4192,2,SEARCH("""",C4192,2)-2),C4192))</f>
        <v>Onix LS GM</v>
      </c>
      <c r="M4192">
        <f>WEEKNUM(A4192,2)</f>
        <v>39</v>
      </c>
    </row>
    <row r="4193" spans="1:13" x14ac:dyDescent="0.25">
      <c r="A4193" s="1">
        <v>41532</v>
      </c>
      <c r="B4193" s="40" t="s">
        <v>9</v>
      </c>
      <c r="C4193" s="40" t="s">
        <v>115</v>
      </c>
      <c r="D4193" s="40" t="s">
        <v>116</v>
      </c>
      <c r="E4193" s="40" t="s">
        <v>10</v>
      </c>
      <c r="F4193" s="40">
        <v>0.8</v>
      </c>
      <c r="G4193" s="40">
        <v>0</v>
      </c>
      <c r="H4193" s="40">
        <v>12</v>
      </c>
      <c r="I4193" s="40">
        <v>0</v>
      </c>
      <c r="L4193" s="40" t="str">
        <f>IF(LEFT(C4193,1)="[",MID(C4193,2,SEARCH("]",C4193)-2),IF(LEFT(C4193,1)="""",MID(C4193,2,SEARCH("""",C4193,2)-2),C4193))</f>
        <v>Onix LS GM</v>
      </c>
      <c r="M4193">
        <f>WEEKNUM(A4193,2)</f>
        <v>37</v>
      </c>
    </row>
    <row r="4194" spans="1:13" x14ac:dyDescent="0.25">
      <c r="A4194" s="1">
        <v>41529</v>
      </c>
      <c r="B4194" s="40" t="s">
        <v>9</v>
      </c>
      <c r="C4194" s="40" t="s">
        <v>115</v>
      </c>
      <c r="D4194" s="40" t="s">
        <v>116</v>
      </c>
      <c r="E4194" s="40" t="s">
        <v>10</v>
      </c>
      <c r="F4194" s="40">
        <v>0.8</v>
      </c>
      <c r="G4194" s="40">
        <v>2</v>
      </c>
      <c r="H4194" s="40">
        <v>7</v>
      </c>
      <c r="I4194" s="40">
        <v>0.24</v>
      </c>
      <c r="L4194" s="40" t="str">
        <f>IF(LEFT(C4194,1)="[",MID(C4194,2,SEARCH("]",C4194)-2),IF(LEFT(C4194,1)="""",MID(C4194,2,SEARCH("""",C4194,2)-2),C4194))</f>
        <v>Onix LS GM</v>
      </c>
      <c r="M4194">
        <f>WEEKNUM(A4194,2)</f>
        <v>37</v>
      </c>
    </row>
    <row r="4195" spans="1:13" x14ac:dyDescent="0.25">
      <c r="A4195" s="1">
        <v>41535</v>
      </c>
      <c r="B4195" s="40" t="s">
        <v>9</v>
      </c>
      <c r="C4195" s="40" t="s">
        <v>115</v>
      </c>
      <c r="D4195" s="40" t="s">
        <v>116</v>
      </c>
      <c r="E4195" s="40" t="s">
        <v>10</v>
      </c>
      <c r="F4195" s="40">
        <v>0.8</v>
      </c>
      <c r="G4195" s="40">
        <v>1</v>
      </c>
      <c r="H4195" s="40">
        <v>3</v>
      </c>
      <c r="I4195" s="40">
        <v>0.46</v>
      </c>
      <c r="L4195" s="40" t="str">
        <f>IF(LEFT(C4195,1)="[",MID(C4195,2,SEARCH("]",C4195)-2),IF(LEFT(C4195,1)="""",MID(C4195,2,SEARCH("""",C4195,2)-2),C4195))</f>
        <v>Onix LS GM</v>
      </c>
      <c r="M4195">
        <f>WEEKNUM(A4195,2)</f>
        <v>38</v>
      </c>
    </row>
    <row r="4196" spans="1:13" x14ac:dyDescent="0.25">
      <c r="A4196" s="1">
        <v>41516</v>
      </c>
      <c r="B4196" s="40" t="s">
        <v>9</v>
      </c>
      <c r="C4196" s="40" t="s">
        <v>115</v>
      </c>
      <c r="D4196" s="40" t="s">
        <v>116</v>
      </c>
      <c r="E4196" s="40" t="s">
        <v>10</v>
      </c>
      <c r="F4196" s="40">
        <v>0.8</v>
      </c>
      <c r="G4196" s="40">
        <v>2</v>
      </c>
      <c r="H4196" s="40">
        <v>5</v>
      </c>
      <c r="I4196" s="40">
        <v>0.82</v>
      </c>
      <c r="L4196" s="40" t="str">
        <f>IF(LEFT(C4196,1)="[",MID(C4196,2,SEARCH("]",C4196)-2),IF(LEFT(C4196,1)="""",MID(C4196,2,SEARCH("""",C4196,2)-2),C4196))</f>
        <v>Onix LS GM</v>
      </c>
      <c r="M4196">
        <f>WEEKNUM(A4196,2)</f>
        <v>35</v>
      </c>
    </row>
    <row r="4197" spans="1:13" x14ac:dyDescent="0.25">
      <c r="A4197" s="1">
        <v>41546</v>
      </c>
      <c r="B4197" s="40" t="s">
        <v>9</v>
      </c>
      <c r="C4197" s="40" t="s">
        <v>115</v>
      </c>
      <c r="D4197" s="40" t="s">
        <v>116</v>
      </c>
      <c r="E4197" s="40" t="s">
        <v>10</v>
      </c>
      <c r="F4197" s="40">
        <v>0.8</v>
      </c>
      <c r="G4197" s="40">
        <v>1</v>
      </c>
      <c r="H4197" s="40">
        <v>1</v>
      </c>
      <c r="I4197" s="40">
        <v>0.21</v>
      </c>
      <c r="L4197" s="40" t="str">
        <f>IF(LEFT(C4197,1)="[",MID(C4197,2,SEARCH("]",C4197)-2),IF(LEFT(C4197,1)="""",MID(C4197,2,SEARCH("""",C4197,2)-2),C4197))</f>
        <v>Onix LS GM</v>
      </c>
      <c r="M4197">
        <f>WEEKNUM(A4197,2)</f>
        <v>39</v>
      </c>
    </row>
    <row r="4198" spans="1:13" x14ac:dyDescent="0.25">
      <c r="A4198" s="1">
        <v>41543</v>
      </c>
      <c r="B4198" s="40" t="s">
        <v>9</v>
      </c>
      <c r="C4198" s="40" t="s">
        <v>115</v>
      </c>
      <c r="D4198" s="40" t="s">
        <v>116</v>
      </c>
      <c r="E4198" s="40" t="s">
        <v>10</v>
      </c>
      <c r="F4198" s="40">
        <v>0.8</v>
      </c>
      <c r="G4198" s="40">
        <v>1</v>
      </c>
      <c r="H4198" s="40">
        <v>4</v>
      </c>
      <c r="I4198" s="40">
        <v>0.12</v>
      </c>
      <c r="L4198" s="40" t="str">
        <f>IF(LEFT(C4198,1)="[",MID(C4198,2,SEARCH("]",C4198)-2),IF(LEFT(C4198,1)="""",MID(C4198,2,SEARCH("""",C4198,2)-2),C4198))</f>
        <v>Onix LS GM</v>
      </c>
      <c r="M4198">
        <f>WEEKNUM(A4198,2)</f>
        <v>39</v>
      </c>
    </row>
    <row r="4199" spans="1:13" x14ac:dyDescent="0.25">
      <c r="A4199" s="1">
        <v>41545</v>
      </c>
      <c r="B4199" s="40" t="s">
        <v>9</v>
      </c>
      <c r="C4199" s="40" t="s">
        <v>115</v>
      </c>
      <c r="D4199" s="40" t="s">
        <v>116</v>
      </c>
      <c r="E4199" s="40" t="s">
        <v>10</v>
      </c>
      <c r="F4199" s="40">
        <v>0.8</v>
      </c>
      <c r="G4199" s="40">
        <v>0</v>
      </c>
      <c r="H4199" s="40">
        <v>4</v>
      </c>
      <c r="I4199" s="40">
        <v>0</v>
      </c>
      <c r="L4199" s="40" t="str">
        <f>IF(LEFT(C4199,1)="[",MID(C4199,2,SEARCH("]",C4199)-2),IF(LEFT(C4199,1)="""",MID(C4199,2,SEARCH("""",C4199,2)-2),C4199))</f>
        <v>Onix LS GM</v>
      </c>
      <c r="M4199">
        <f>WEEKNUM(A4199,2)</f>
        <v>39</v>
      </c>
    </row>
    <row r="4200" spans="1:13" x14ac:dyDescent="0.25">
      <c r="A4200" s="1">
        <v>41521</v>
      </c>
      <c r="B4200" s="40" t="s">
        <v>9</v>
      </c>
      <c r="C4200" s="40" t="s">
        <v>115</v>
      </c>
      <c r="D4200" s="40" t="s">
        <v>116</v>
      </c>
      <c r="E4200" s="40" t="s">
        <v>10</v>
      </c>
      <c r="F4200" s="40">
        <v>0.8</v>
      </c>
      <c r="G4200" s="40">
        <v>1</v>
      </c>
      <c r="H4200" s="40">
        <v>4</v>
      </c>
      <c r="I4200" s="40">
        <v>0.53</v>
      </c>
      <c r="L4200" s="40" t="str">
        <f>IF(LEFT(C4200,1)="[",MID(C4200,2,SEARCH("]",C4200)-2),IF(LEFT(C4200,1)="""",MID(C4200,2,SEARCH("""",C4200,2)-2),C4200))</f>
        <v>Onix LS GM</v>
      </c>
      <c r="M4200">
        <f>WEEKNUM(A4200,2)</f>
        <v>36</v>
      </c>
    </row>
    <row r="4201" spans="1:13" x14ac:dyDescent="0.25">
      <c r="A4201" s="1">
        <v>41527</v>
      </c>
      <c r="B4201" s="40" t="s">
        <v>9</v>
      </c>
      <c r="C4201" s="40" t="s">
        <v>115</v>
      </c>
      <c r="D4201" s="40" t="s">
        <v>116</v>
      </c>
      <c r="E4201" s="40" t="s">
        <v>10</v>
      </c>
      <c r="F4201" s="40">
        <v>0.8</v>
      </c>
      <c r="G4201" s="40">
        <v>3</v>
      </c>
      <c r="H4201" s="40">
        <v>13</v>
      </c>
      <c r="I4201" s="40">
        <v>0.35</v>
      </c>
      <c r="L4201" s="40" t="str">
        <f>IF(LEFT(C4201,1)="[",MID(C4201,2,SEARCH("]",C4201)-2),IF(LEFT(C4201,1)="""",MID(C4201,2,SEARCH("""",C4201,2)-2),C4201))</f>
        <v>Onix LS GM</v>
      </c>
      <c r="M4201">
        <f>WEEKNUM(A4201,2)</f>
        <v>37</v>
      </c>
    </row>
    <row r="4202" spans="1:13" x14ac:dyDescent="0.25">
      <c r="A4202" s="1">
        <v>41518</v>
      </c>
      <c r="B4202" s="40" t="s">
        <v>9</v>
      </c>
      <c r="C4202" s="40" t="s">
        <v>115</v>
      </c>
      <c r="D4202" s="40" t="s">
        <v>116</v>
      </c>
      <c r="E4202" s="40" t="s">
        <v>10</v>
      </c>
      <c r="F4202" s="40">
        <v>0.8</v>
      </c>
      <c r="G4202" s="40">
        <v>1</v>
      </c>
      <c r="H4202" s="40">
        <v>6</v>
      </c>
      <c r="I4202" s="40">
        <v>0.21</v>
      </c>
      <c r="L4202" s="40" t="str">
        <f>IF(LEFT(C4202,1)="[",MID(C4202,2,SEARCH("]",C4202)-2),IF(LEFT(C4202,1)="""",MID(C4202,2,SEARCH("""",C4202,2)-2),C4202))</f>
        <v>Onix LS GM</v>
      </c>
      <c r="M4202">
        <f>WEEKNUM(A4202,2)</f>
        <v>35</v>
      </c>
    </row>
    <row r="4203" spans="1:13" x14ac:dyDescent="0.25">
      <c r="A4203" s="1">
        <v>41538</v>
      </c>
      <c r="B4203" s="40" t="s">
        <v>9</v>
      </c>
      <c r="C4203" s="40" t="s">
        <v>115</v>
      </c>
      <c r="D4203" s="40" t="s">
        <v>116</v>
      </c>
      <c r="E4203" s="40" t="s">
        <v>10</v>
      </c>
      <c r="F4203" s="40">
        <v>0.8</v>
      </c>
      <c r="G4203" s="40">
        <v>1</v>
      </c>
      <c r="H4203" s="40">
        <v>6</v>
      </c>
      <c r="I4203" s="40">
        <v>0.8</v>
      </c>
      <c r="L4203" s="40" t="str">
        <f>IF(LEFT(C4203,1)="[",MID(C4203,2,SEARCH("]",C4203)-2),IF(LEFT(C4203,1)="""",MID(C4203,2,SEARCH("""",C4203,2)-2),C4203))</f>
        <v>Onix LS GM</v>
      </c>
      <c r="M4203">
        <f>WEEKNUM(A4203,2)</f>
        <v>38</v>
      </c>
    </row>
    <row r="4204" spans="1:13" x14ac:dyDescent="0.25">
      <c r="A4204" s="1">
        <v>41515</v>
      </c>
      <c r="B4204" s="40" t="s">
        <v>9</v>
      </c>
      <c r="C4204" s="40" t="s">
        <v>115</v>
      </c>
      <c r="D4204" s="40" t="s">
        <v>116</v>
      </c>
      <c r="E4204" s="40" t="s">
        <v>10</v>
      </c>
      <c r="F4204" s="40">
        <v>0.8</v>
      </c>
      <c r="G4204" s="40">
        <v>1</v>
      </c>
      <c r="H4204" s="40">
        <v>4</v>
      </c>
      <c r="I4204" s="40">
        <v>0.4</v>
      </c>
      <c r="L4204" s="40" t="str">
        <f>IF(LEFT(C4204,1)="[",MID(C4204,2,SEARCH("]",C4204)-2),IF(LEFT(C4204,1)="""",MID(C4204,2,SEARCH("""",C4204,2)-2),C4204))</f>
        <v>Onix LS GM</v>
      </c>
      <c r="M4204">
        <f>WEEKNUM(A4204,2)</f>
        <v>35</v>
      </c>
    </row>
    <row r="4205" spans="1:13" x14ac:dyDescent="0.25">
      <c r="A4205" s="1">
        <v>41528</v>
      </c>
      <c r="B4205" s="40" t="s">
        <v>9</v>
      </c>
      <c r="C4205" s="40" t="s">
        <v>115</v>
      </c>
      <c r="D4205" s="40" t="s">
        <v>116</v>
      </c>
      <c r="E4205" s="40" t="s">
        <v>10</v>
      </c>
      <c r="F4205" s="40">
        <v>0.8</v>
      </c>
      <c r="G4205" s="40">
        <v>1</v>
      </c>
      <c r="H4205" s="40">
        <v>4</v>
      </c>
      <c r="I4205" s="40">
        <v>0.1</v>
      </c>
      <c r="L4205" s="40" t="str">
        <f>IF(LEFT(C4205,1)="[",MID(C4205,2,SEARCH("]",C4205)-2),IF(LEFT(C4205,1)="""",MID(C4205,2,SEARCH("""",C4205,2)-2),C4205))</f>
        <v>Onix LS GM</v>
      </c>
      <c r="M4205">
        <f>WEEKNUM(A4205,2)</f>
        <v>37</v>
      </c>
    </row>
    <row r="4206" spans="1:13" x14ac:dyDescent="0.25">
      <c r="A4206" s="1">
        <v>41536</v>
      </c>
      <c r="B4206" s="40" t="s">
        <v>9</v>
      </c>
      <c r="C4206" s="40" t="s">
        <v>115</v>
      </c>
      <c r="D4206" s="40" t="s">
        <v>116</v>
      </c>
      <c r="E4206" s="40" t="s">
        <v>10</v>
      </c>
      <c r="F4206" s="40">
        <v>0.8</v>
      </c>
      <c r="G4206" s="40">
        <v>2</v>
      </c>
      <c r="H4206" s="40">
        <v>6</v>
      </c>
      <c r="I4206" s="40">
        <v>0.77</v>
      </c>
      <c r="L4206" s="40" t="str">
        <f>IF(LEFT(C4206,1)="[",MID(C4206,2,SEARCH("]",C4206)-2),IF(LEFT(C4206,1)="""",MID(C4206,2,SEARCH("""",C4206,2)-2),C4206))</f>
        <v>Onix LS GM</v>
      </c>
      <c r="M4206">
        <f>WEEKNUM(A4206,2)</f>
        <v>38</v>
      </c>
    </row>
    <row r="4207" spans="1:13" x14ac:dyDescent="0.25">
      <c r="A4207" s="1">
        <v>41524</v>
      </c>
      <c r="B4207" s="40" t="s">
        <v>9</v>
      </c>
      <c r="C4207" s="40" t="s">
        <v>115</v>
      </c>
      <c r="D4207" s="40" t="s">
        <v>116</v>
      </c>
      <c r="E4207" s="40" t="s">
        <v>10</v>
      </c>
      <c r="F4207" s="40">
        <v>0.8</v>
      </c>
      <c r="G4207" s="40">
        <v>2</v>
      </c>
      <c r="H4207" s="40">
        <v>8</v>
      </c>
      <c r="I4207" s="40">
        <v>0.28999999999999998</v>
      </c>
      <c r="L4207" s="40" t="str">
        <f>IF(LEFT(C4207,1)="[",MID(C4207,2,SEARCH("]",C4207)-2),IF(LEFT(C4207,1)="""",MID(C4207,2,SEARCH("""",C4207,2)-2),C4207))</f>
        <v>Onix LS GM</v>
      </c>
      <c r="M4207">
        <f>WEEKNUM(A4207,2)</f>
        <v>36</v>
      </c>
    </row>
    <row r="4208" spans="1:13" x14ac:dyDescent="0.25">
      <c r="A4208" s="1">
        <v>41525</v>
      </c>
      <c r="B4208" s="40" t="s">
        <v>9</v>
      </c>
      <c r="C4208" s="40" t="s">
        <v>115</v>
      </c>
      <c r="D4208" s="40" t="s">
        <v>116</v>
      </c>
      <c r="E4208" s="40" t="s">
        <v>10</v>
      </c>
      <c r="F4208" s="40">
        <v>0.8</v>
      </c>
      <c r="G4208" s="40">
        <v>1</v>
      </c>
      <c r="H4208" s="40">
        <v>7</v>
      </c>
      <c r="I4208" s="40">
        <v>0.06</v>
      </c>
      <c r="L4208" s="40" t="str">
        <f>IF(LEFT(C4208,1)="[",MID(C4208,2,SEARCH("]",C4208)-2),IF(LEFT(C4208,1)="""",MID(C4208,2,SEARCH("""",C4208,2)-2),C4208))</f>
        <v>Onix LS GM</v>
      </c>
      <c r="M4208">
        <f>WEEKNUM(A4208,2)</f>
        <v>36</v>
      </c>
    </row>
    <row r="4209" spans="1:13" x14ac:dyDescent="0.25">
      <c r="A4209" s="1">
        <v>41514</v>
      </c>
      <c r="B4209" s="40" t="s">
        <v>9</v>
      </c>
      <c r="C4209" s="40" t="s">
        <v>115</v>
      </c>
      <c r="D4209" s="40" t="s">
        <v>116</v>
      </c>
      <c r="E4209" s="40" t="s">
        <v>10</v>
      </c>
      <c r="F4209" s="40">
        <v>0.8</v>
      </c>
      <c r="G4209" s="40">
        <v>1</v>
      </c>
      <c r="H4209" s="40">
        <v>2</v>
      </c>
      <c r="I4209" s="40">
        <v>0.48</v>
      </c>
      <c r="L4209" s="40" t="str">
        <f>IF(LEFT(C4209,1)="[",MID(C4209,2,SEARCH("]",C4209)-2),IF(LEFT(C4209,1)="""",MID(C4209,2,SEARCH("""",C4209,2)-2),C4209))</f>
        <v>Onix LS GM</v>
      </c>
      <c r="M4209">
        <f>WEEKNUM(A4209,2)</f>
        <v>35</v>
      </c>
    </row>
    <row r="4210" spans="1:13" x14ac:dyDescent="0.25">
      <c r="A4210" s="1">
        <v>41522</v>
      </c>
      <c r="B4210" s="40" t="s">
        <v>9</v>
      </c>
      <c r="C4210" s="40" t="s">
        <v>228</v>
      </c>
      <c r="D4210" s="40" t="s">
        <v>90</v>
      </c>
      <c r="E4210" s="40" t="s">
        <v>10</v>
      </c>
      <c r="F4210" s="40">
        <v>0.8</v>
      </c>
      <c r="G4210" s="40">
        <v>1</v>
      </c>
      <c r="H4210" s="40">
        <v>6</v>
      </c>
      <c r="I4210" s="40">
        <v>0.66</v>
      </c>
      <c r="L4210" s="40" t="str">
        <f>IF(LEFT(C4210,1)="[",MID(C4210,2,SEARCH("]",C4210)-2),IF(LEFT(C4210,1)="""",MID(C4210,2,SEARCH("""",C4210,2)-2),C4210))</f>
        <v>Onix LS preço</v>
      </c>
      <c r="M4210">
        <f>WEEKNUM(A4210,2)</f>
        <v>36</v>
      </c>
    </row>
    <row r="4211" spans="1:13" x14ac:dyDescent="0.25">
      <c r="A4211" s="1">
        <v>41535</v>
      </c>
      <c r="B4211" s="40" t="s">
        <v>9</v>
      </c>
      <c r="C4211" s="40" t="s">
        <v>228</v>
      </c>
      <c r="D4211" s="40" t="s">
        <v>90</v>
      </c>
      <c r="E4211" s="40" t="s">
        <v>10</v>
      </c>
      <c r="F4211" s="40">
        <v>0.8</v>
      </c>
      <c r="G4211" s="40">
        <v>1</v>
      </c>
      <c r="H4211" s="40">
        <v>2</v>
      </c>
      <c r="I4211" s="40">
        <v>0.78</v>
      </c>
      <c r="L4211" s="40" t="str">
        <f>IF(LEFT(C4211,1)="[",MID(C4211,2,SEARCH("]",C4211)-2),IF(LEFT(C4211,1)="""",MID(C4211,2,SEARCH("""",C4211,2)-2),C4211))</f>
        <v>Onix LS preço</v>
      </c>
      <c r="M4211">
        <f>WEEKNUM(A4211,2)</f>
        <v>38</v>
      </c>
    </row>
    <row r="4212" spans="1:13" x14ac:dyDescent="0.25">
      <c r="A4212" s="1">
        <v>41544</v>
      </c>
      <c r="B4212" s="40" t="s">
        <v>9</v>
      </c>
      <c r="C4212" s="40" t="s">
        <v>228</v>
      </c>
      <c r="D4212" s="40" t="s">
        <v>90</v>
      </c>
      <c r="E4212" s="40" t="s">
        <v>10</v>
      </c>
      <c r="F4212" s="40">
        <v>0.8</v>
      </c>
      <c r="G4212" s="40">
        <v>0</v>
      </c>
      <c r="H4212" s="40">
        <v>1</v>
      </c>
      <c r="I4212" s="40">
        <v>0</v>
      </c>
      <c r="L4212" s="40" t="str">
        <f>IF(LEFT(C4212,1)="[",MID(C4212,2,SEARCH("]",C4212)-2),IF(LEFT(C4212,1)="""",MID(C4212,2,SEARCH("""",C4212,2)-2),C4212))</f>
        <v>Onix LS preço</v>
      </c>
      <c r="M4212">
        <f>WEEKNUM(A4212,2)</f>
        <v>39</v>
      </c>
    </row>
    <row r="4213" spans="1:13" x14ac:dyDescent="0.25">
      <c r="A4213" s="1">
        <v>41545</v>
      </c>
      <c r="B4213" s="40" t="s">
        <v>9</v>
      </c>
      <c r="C4213" s="40" t="s">
        <v>228</v>
      </c>
      <c r="D4213" s="40" t="s">
        <v>90</v>
      </c>
      <c r="E4213" s="40" t="s">
        <v>10</v>
      </c>
      <c r="F4213" s="40">
        <v>0.8</v>
      </c>
      <c r="G4213" s="40">
        <v>1</v>
      </c>
      <c r="H4213" s="40">
        <v>3</v>
      </c>
      <c r="I4213" s="40">
        <v>0.74</v>
      </c>
      <c r="L4213" s="40" t="str">
        <f>IF(LEFT(C4213,1)="[",MID(C4213,2,SEARCH("]",C4213)-2),IF(LEFT(C4213,1)="""",MID(C4213,2,SEARCH("""",C4213,2)-2),C4213))</f>
        <v>Onix LS preço</v>
      </c>
      <c r="M4213">
        <f>WEEKNUM(A4213,2)</f>
        <v>39</v>
      </c>
    </row>
    <row r="4214" spans="1:13" x14ac:dyDescent="0.25">
      <c r="A4214" s="1">
        <v>41533</v>
      </c>
      <c r="B4214" s="40" t="s">
        <v>9</v>
      </c>
      <c r="C4214" s="40" t="s">
        <v>228</v>
      </c>
      <c r="D4214" s="40" t="s">
        <v>90</v>
      </c>
      <c r="E4214" s="40" t="s">
        <v>10</v>
      </c>
      <c r="F4214" s="40">
        <v>0.8</v>
      </c>
      <c r="G4214" s="40">
        <v>1</v>
      </c>
      <c r="H4214" s="40">
        <v>5</v>
      </c>
      <c r="I4214" s="40">
        <v>0.5</v>
      </c>
      <c r="L4214" s="40" t="str">
        <f>IF(LEFT(C4214,1)="[",MID(C4214,2,SEARCH("]",C4214)-2),IF(LEFT(C4214,1)="""",MID(C4214,2,SEARCH("""",C4214,2)-2),C4214))</f>
        <v>Onix LS preço</v>
      </c>
      <c r="M4214">
        <f>WEEKNUM(A4214,2)</f>
        <v>38</v>
      </c>
    </row>
    <row r="4215" spans="1:13" x14ac:dyDescent="0.25">
      <c r="A4215" s="1">
        <v>41526</v>
      </c>
      <c r="B4215" s="40" t="s">
        <v>9</v>
      </c>
      <c r="C4215" s="40" t="s">
        <v>228</v>
      </c>
      <c r="D4215" s="40" t="s">
        <v>90</v>
      </c>
      <c r="E4215" s="40" t="s">
        <v>10</v>
      </c>
      <c r="F4215" s="40">
        <v>0.8</v>
      </c>
      <c r="G4215" s="40">
        <v>1</v>
      </c>
      <c r="H4215" s="40">
        <v>9</v>
      </c>
      <c r="I4215" s="40">
        <v>0.14000000000000001</v>
      </c>
      <c r="L4215" s="40" t="str">
        <f>IF(LEFT(C4215,1)="[",MID(C4215,2,SEARCH("]",C4215)-2),IF(LEFT(C4215,1)="""",MID(C4215,2,SEARCH("""",C4215,2)-2),C4215))</f>
        <v>Onix LS preço</v>
      </c>
      <c r="M4215">
        <f>WEEKNUM(A4215,2)</f>
        <v>37</v>
      </c>
    </row>
    <row r="4216" spans="1:13" x14ac:dyDescent="0.25">
      <c r="A4216" s="1">
        <v>41523</v>
      </c>
      <c r="B4216" s="40" t="s">
        <v>9</v>
      </c>
      <c r="C4216" s="40" t="s">
        <v>228</v>
      </c>
      <c r="D4216" s="40" t="s">
        <v>90</v>
      </c>
      <c r="E4216" s="40" t="s">
        <v>10</v>
      </c>
      <c r="F4216" s="40">
        <v>0.8</v>
      </c>
      <c r="G4216" s="40">
        <v>0</v>
      </c>
      <c r="H4216" s="40">
        <v>13</v>
      </c>
      <c r="I4216" s="40">
        <v>0</v>
      </c>
      <c r="L4216" s="40" t="str">
        <f>IF(LEFT(C4216,1)="[",MID(C4216,2,SEARCH("]",C4216)-2),IF(LEFT(C4216,1)="""",MID(C4216,2,SEARCH("""",C4216,2)-2),C4216))</f>
        <v>Onix LS preço</v>
      </c>
      <c r="M4216">
        <f>WEEKNUM(A4216,2)</f>
        <v>36</v>
      </c>
    </row>
    <row r="4217" spans="1:13" x14ac:dyDescent="0.25">
      <c r="A4217" s="1">
        <v>41515</v>
      </c>
      <c r="B4217" s="40" t="s">
        <v>9</v>
      </c>
      <c r="C4217" s="40" t="s">
        <v>228</v>
      </c>
      <c r="D4217" s="40" t="s">
        <v>90</v>
      </c>
      <c r="E4217" s="40" t="s">
        <v>10</v>
      </c>
      <c r="F4217" s="40">
        <v>0.8</v>
      </c>
      <c r="G4217" s="40">
        <v>2</v>
      </c>
      <c r="H4217" s="40">
        <v>8</v>
      </c>
      <c r="I4217" s="40">
        <v>0.92</v>
      </c>
      <c r="L4217" s="40" t="str">
        <f>IF(LEFT(C4217,1)="[",MID(C4217,2,SEARCH("]",C4217)-2),IF(LEFT(C4217,1)="""",MID(C4217,2,SEARCH("""",C4217,2)-2),C4217))</f>
        <v>Onix LS preço</v>
      </c>
      <c r="M4217">
        <f>WEEKNUM(A4217,2)</f>
        <v>35</v>
      </c>
    </row>
    <row r="4218" spans="1:13" x14ac:dyDescent="0.25">
      <c r="A4218" s="1">
        <v>41527</v>
      </c>
      <c r="B4218" s="40" t="s">
        <v>9</v>
      </c>
      <c r="C4218" s="40" t="s">
        <v>228</v>
      </c>
      <c r="D4218" s="40" t="s">
        <v>90</v>
      </c>
      <c r="E4218" s="40" t="s">
        <v>10</v>
      </c>
      <c r="F4218" s="40">
        <v>0.8</v>
      </c>
      <c r="G4218" s="40">
        <v>1</v>
      </c>
      <c r="H4218" s="40">
        <v>3</v>
      </c>
      <c r="I4218" s="40">
        <v>0.15</v>
      </c>
      <c r="L4218" s="40" t="str">
        <f>IF(LEFT(C4218,1)="[",MID(C4218,2,SEARCH("]",C4218)-2),IF(LEFT(C4218,1)="""",MID(C4218,2,SEARCH("""",C4218,2)-2),C4218))</f>
        <v>Onix LS preço</v>
      </c>
      <c r="M4218">
        <f>WEEKNUM(A4218,2)</f>
        <v>37</v>
      </c>
    </row>
    <row r="4219" spans="1:13" x14ac:dyDescent="0.25">
      <c r="A4219" s="1">
        <v>41532</v>
      </c>
      <c r="B4219" s="40" t="s">
        <v>9</v>
      </c>
      <c r="C4219" s="40" t="s">
        <v>228</v>
      </c>
      <c r="D4219" s="40" t="s">
        <v>90</v>
      </c>
      <c r="E4219" s="40" t="s">
        <v>10</v>
      </c>
      <c r="F4219" s="40">
        <v>0.8</v>
      </c>
      <c r="G4219" s="40">
        <v>1</v>
      </c>
      <c r="H4219" s="40">
        <v>4</v>
      </c>
      <c r="I4219" s="40">
        <v>0.28000000000000003</v>
      </c>
      <c r="L4219" s="40" t="str">
        <f>IF(LEFT(C4219,1)="[",MID(C4219,2,SEARCH("]",C4219)-2),IF(LEFT(C4219,1)="""",MID(C4219,2,SEARCH("""",C4219,2)-2),C4219))</f>
        <v>Onix LS preço</v>
      </c>
      <c r="M4219">
        <f>WEEKNUM(A4219,2)</f>
        <v>37</v>
      </c>
    </row>
    <row r="4220" spans="1:13" x14ac:dyDescent="0.25">
      <c r="A4220" s="1">
        <v>41542</v>
      </c>
      <c r="B4220" s="40" t="s">
        <v>9</v>
      </c>
      <c r="C4220" s="40" t="s">
        <v>228</v>
      </c>
      <c r="D4220" s="40" t="s">
        <v>90</v>
      </c>
      <c r="E4220" s="40" t="s">
        <v>10</v>
      </c>
      <c r="F4220" s="40">
        <v>0.8</v>
      </c>
      <c r="G4220" s="40">
        <v>0</v>
      </c>
      <c r="H4220" s="40">
        <v>3</v>
      </c>
      <c r="I4220" s="40">
        <v>0</v>
      </c>
      <c r="L4220" s="40" t="str">
        <f>IF(LEFT(C4220,1)="[",MID(C4220,2,SEARCH("]",C4220)-2),IF(LEFT(C4220,1)="""",MID(C4220,2,SEARCH("""",C4220,2)-2),C4220))</f>
        <v>Onix LS preço</v>
      </c>
      <c r="M4220">
        <f>WEEKNUM(A4220,2)</f>
        <v>39</v>
      </c>
    </row>
    <row r="4221" spans="1:13" x14ac:dyDescent="0.25">
      <c r="A4221" s="1">
        <v>41534</v>
      </c>
      <c r="B4221" s="40" t="s">
        <v>9</v>
      </c>
      <c r="C4221" s="40" t="s">
        <v>228</v>
      </c>
      <c r="D4221" s="40" t="s">
        <v>90</v>
      </c>
      <c r="E4221" s="40" t="s">
        <v>10</v>
      </c>
      <c r="F4221" s="40">
        <v>0.8</v>
      </c>
      <c r="G4221" s="40">
        <v>0</v>
      </c>
      <c r="H4221" s="40">
        <v>2</v>
      </c>
      <c r="I4221" s="40">
        <v>0</v>
      </c>
      <c r="L4221" s="40" t="str">
        <f>IF(LEFT(C4221,1)="[",MID(C4221,2,SEARCH("]",C4221)-2),IF(LEFT(C4221,1)="""",MID(C4221,2,SEARCH("""",C4221,2)-2),C4221))</f>
        <v>Onix LS preço</v>
      </c>
      <c r="M4221">
        <f>WEEKNUM(A4221,2)</f>
        <v>38</v>
      </c>
    </row>
    <row r="4222" spans="1:13" x14ac:dyDescent="0.25">
      <c r="A4222" s="1">
        <v>41528</v>
      </c>
      <c r="B4222" s="40" t="s">
        <v>9</v>
      </c>
      <c r="C4222" s="40" t="s">
        <v>228</v>
      </c>
      <c r="D4222" s="40" t="s">
        <v>90</v>
      </c>
      <c r="E4222" s="40" t="s">
        <v>10</v>
      </c>
      <c r="F4222" s="40">
        <v>0.8</v>
      </c>
      <c r="G4222" s="40">
        <v>1</v>
      </c>
      <c r="H4222" s="40">
        <v>5</v>
      </c>
      <c r="I4222" s="40">
        <v>0.14000000000000001</v>
      </c>
      <c r="L4222" s="40" t="str">
        <f>IF(LEFT(C4222,1)="[",MID(C4222,2,SEARCH("]",C4222)-2),IF(LEFT(C4222,1)="""",MID(C4222,2,SEARCH("""",C4222,2)-2),C4222))</f>
        <v>Onix LS preço</v>
      </c>
      <c r="M4222">
        <f>WEEKNUM(A4222,2)</f>
        <v>37</v>
      </c>
    </row>
    <row r="4223" spans="1:13" x14ac:dyDescent="0.25">
      <c r="A4223" s="1">
        <v>41546</v>
      </c>
      <c r="B4223" s="40" t="s">
        <v>9</v>
      </c>
      <c r="C4223" s="40" t="s">
        <v>228</v>
      </c>
      <c r="D4223" s="40" t="s">
        <v>90</v>
      </c>
      <c r="E4223" s="40" t="s">
        <v>10</v>
      </c>
      <c r="F4223" s="40">
        <v>0.8</v>
      </c>
      <c r="G4223" s="40">
        <v>0</v>
      </c>
      <c r="H4223" s="40">
        <v>2</v>
      </c>
      <c r="I4223" s="40">
        <v>0</v>
      </c>
      <c r="L4223" s="40" t="str">
        <f>IF(LEFT(C4223,1)="[",MID(C4223,2,SEARCH("]",C4223)-2),IF(LEFT(C4223,1)="""",MID(C4223,2,SEARCH("""",C4223,2)-2),C4223))</f>
        <v>Onix LS preço</v>
      </c>
      <c r="M4223">
        <f>WEEKNUM(A4223,2)</f>
        <v>39</v>
      </c>
    </row>
    <row r="4224" spans="1:13" x14ac:dyDescent="0.25">
      <c r="A4224" s="1">
        <v>41525</v>
      </c>
      <c r="B4224" s="40" t="s">
        <v>9</v>
      </c>
      <c r="C4224" s="40" t="s">
        <v>228</v>
      </c>
      <c r="D4224" s="40" t="s">
        <v>90</v>
      </c>
      <c r="E4224" s="40" t="s">
        <v>10</v>
      </c>
      <c r="F4224" s="40">
        <v>0.8</v>
      </c>
      <c r="G4224" s="40">
        <v>1</v>
      </c>
      <c r="H4224" s="40">
        <v>6</v>
      </c>
      <c r="I4224" s="40">
        <v>0.33</v>
      </c>
      <c r="L4224" s="40" t="str">
        <f>IF(LEFT(C4224,1)="[",MID(C4224,2,SEARCH("]",C4224)-2),IF(LEFT(C4224,1)="""",MID(C4224,2,SEARCH("""",C4224,2)-2),C4224))</f>
        <v>Onix LS preço</v>
      </c>
      <c r="M4224">
        <f>WEEKNUM(A4224,2)</f>
        <v>36</v>
      </c>
    </row>
    <row r="4225" spans="1:13" x14ac:dyDescent="0.25">
      <c r="A4225" s="1">
        <v>41514</v>
      </c>
      <c r="B4225" s="40" t="s">
        <v>9</v>
      </c>
      <c r="C4225" s="40" t="s">
        <v>228</v>
      </c>
      <c r="D4225" s="40" t="s">
        <v>90</v>
      </c>
      <c r="E4225" s="40" t="s">
        <v>10</v>
      </c>
      <c r="F4225" s="40">
        <v>0.8</v>
      </c>
      <c r="G4225" s="40">
        <v>1</v>
      </c>
      <c r="H4225" s="40">
        <v>5</v>
      </c>
      <c r="I4225" s="40">
        <v>0.4</v>
      </c>
      <c r="L4225" s="40" t="str">
        <f>IF(LEFT(C4225,1)="[",MID(C4225,2,SEARCH("]",C4225)-2),IF(LEFT(C4225,1)="""",MID(C4225,2,SEARCH("""",C4225,2)-2),C4225))</f>
        <v>Onix LS preço</v>
      </c>
      <c r="M4225">
        <f>WEEKNUM(A4225,2)</f>
        <v>35</v>
      </c>
    </row>
    <row r="4226" spans="1:13" x14ac:dyDescent="0.25">
      <c r="A4226" s="1">
        <v>41540</v>
      </c>
      <c r="B4226" s="40" t="s">
        <v>9</v>
      </c>
      <c r="C4226" s="40" t="s">
        <v>228</v>
      </c>
      <c r="D4226" s="40" t="s">
        <v>90</v>
      </c>
      <c r="E4226" s="40" t="s">
        <v>10</v>
      </c>
      <c r="F4226" s="40">
        <v>0.8</v>
      </c>
      <c r="G4226" s="40">
        <v>0</v>
      </c>
      <c r="H4226" s="40">
        <v>5</v>
      </c>
      <c r="I4226" s="40">
        <v>0</v>
      </c>
      <c r="L4226" s="40" t="str">
        <f>IF(LEFT(C4226,1)="[",MID(C4226,2,SEARCH("]",C4226)-2),IF(LEFT(C4226,1)="""",MID(C4226,2,SEARCH("""",C4226,2)-2),C4226))</f>
        <v>Onix LS preço</v>
      </c>
      <c r="M4226">
        <f>WEEKNUM(A4226,2)</f>
        <v>39</v>
      </c>
    </row>
    <row r="4227" spans="1:13" x14ac:dyDescent="0.25">
      <c r="A4227" s="1">
        <v>41531</v>
      </c>
      <c r="B4227" s="40" t="s">
        <v>9</v>
      </c>
      <c r="C4227" s="40" t="s">
        <v>228</v>
      </c>
      <c r="D4227" s="40" t="s">
        <v>90</v>
      </c>
      <c r="E4227" s="40" t="s">
        <v>10</v>
      </c>
      <c r="F4227" s="40">
        <v>0.8</v>
      </c>
      <c r="G4227" s="40">
        <v>0</v>
      </c>
      <c r="H4227" s="40">
        <v>4</v>
      </c>
      <c r="I4227" s="40">
        <v>0</v>
      </c>
      <c r="L4227" s="40" t="str">
        <f>IF(LEFT(C4227,1)="[",MID(C4227,2,SEARCH("]",C4227)-2),IF(LEFT(C4227,1)="""",MID(C4227,2,SEARCH("""",C4227,2)-2),C4227))</f>
        <v>Onix LS preço</v>
      </c>
      <c r="M4227">
        <f>WEEKNUM(A4227,2)</f>
        <v>37</v>
      </c>
    </row>
    <row r="4228" spans="1:13" x14ac:dyDescent="0.25">
      <c r="A4228" s="1">
        <v>41541</v>
      </c>
      <c r="B4228" s="40" t="s">
        <v>9</v>
      </c>
      <c r="C4228" s="40" t="s">
        <v>228</v>
      </c>
      <c r="D4228" s="40" t="s">
        <v>90</v>
      </c>
      <c r="E4228" s="40" t="s">
        <v>10</v>
      </c>
      <c r="F4228" s="40">
        <v>0.8</v>
      </c>
      <c r="G4228" s="40">
        <v>0</v>
      </c>
      <c r="H4228" s="40">
        <v>2</v>
      </c>
      <c r="I4228" s="40">
        <v>0</v>
      </c>
      <c r="L4228" s="40" t="str">
        <f>IF(LEFT(C4228,1)="[",MID(C4228,2,SEARCH("]",C4228)-2),IF(LEFT(C4228,1)="""",MID(C4228,2,SEARCH("""",C4228,2)-2),C4228))</f>
        <v>Onix LS preço</v>
      </c>
      <c r="M4228">
        <f>WEEKNUM(A4228,2)</f>
        <v>39</v>
      </c>
    </row>
    <row r="4229" spans="1:13" x14ac:dyDescent="0.25">
      <c r="A4229" s="1">
        <v>41524</v>
      </c>
      <c r="B4229" s="40" t="s">
        <v>9</v>
      </c>
      <c r="C4229" s="40" t="s">
        <v>228</v>
      </c>
      <c r="D4229" s="40" t="s">
        <v>90</v>
      </c>
      <c r="E4229" s="40" t="s">
        <v>10</v>
      </c>
      <c r="F4229" s="40">
        <v>0.8</v>
      </c>
      <c r="G4229" s="40">
        <v>0</v>
      </c>
      <c r="H4229" s="40">
        <v>2</v>
      </c>
      <c r="I4229" s="40">
        <v>0</v>
      </c>
      <c r="L4229" s="40" t="str">
        <f>IF(LEFT(C4229,1)="[",MID(C4229,2,SEARCH("]",C4229)-2),IF(LEFT(C4229,1)="""",MID(C4229,2,SEARCH("""",C4229,2)-2),C4229))</f>
        <v>Onix LS preço</v>
      </c>
      <c r="M4229">
        <f>WEEKNUM(A4229,2)</f>
        <v>36</v>
      </c>
    </row>
    <row r="4230" spans="1:13" x14ac:dyDescent="0.25">
      <c r="A4230" s="1">
        <v>41521</v>
      </c>
      <c r="B4230" s="40" t="s">
        <v>9</v>
      </c>
      <c r="C4230" s="40" t="s">
        <v>228</v>
      </c>
      <c r="D4230" s="40" t="s">
        <v>90</v>
      </c>
      <c r="E4230" s="40" t="s">
        <v>10</v>
      </c>
      <c r="F4230" s="40">
        <v>0.8</v>
      </c>
      <c r="G4230" s="40">
        <v>2</v>
      </c>
      <c r="H4230" s="40">
        <v>7</v>
      </c>
      <c r="I4230" s="40">
        <v>0.2</v>
      </c>
      <c r="L4230" s="40" t="str">
        <f>IF(LEFT(C4230,1)="[",MID(C4230,2,SEARCH("]",C4230)-2),IF(LEFT(C4230,1)="""",MID(C4230,2,SEARCH("""",C4230,2)-2),C4230))</f>
        <v>Onix LS preço</v>
      </c>
      <c r="M4230">
        <f>WEEKNUM(A4230,2)</f>
        <v>36</v>
      </c>
    </row>
    <row r="4231" spans="1:13" x14ac:dyDescent="0.25">
      <c r="A4231" s="1">
        <v>41530</v>
      </c>
      <c r="B4231" s="40" t="s">
        <v>9</v>
      </c>
      <c r="C4231" s="40" t="s">
        <v>228</v>
      </c>
      <c r="D4231" s="40" t="s">
        <v>90</v>
      </c>
      <c r="E4231" s="40" t="s">
        <v>10</v>
      </c>
      <c r="F4231" s="40">
        <v>0.8</v>
      </c>
      <c r="G4231" s="40">
        <v>0</v>
      </c>
      <c r="H4231" s="40">
        <v>3</v>
      </c>
      <c r="I4231" s="40">
        <v>0</v>
      </c>
      <c r="L4231" s="40" t="str">
        <f>IF(LEFT(C4231,1)="[",MID(C4231,2,SEARCH("]",C4231)-2),IF(LEFT(C4231,1)="""",MID(C4231,2,SEARCH("""",C4231,2)-2),C4231))</f>
        <v>Onix LS preço</v>
      </c>
      <c r="M4231">
        <f>WEEKNUM(A4231,2)</f>
        <v>37</v>
      </c>
    </row>
    <row r="4232" spans="1:13" x14ac:dyDescent="0.25">
      <c r="A4232" s="1">
        <v>41519</v>
      </c>
      <c r="B4232" s="40" t="s">
        <v>9</v>
      </c>
      <c r="C4232" s="40" t="s">
        <v>228</v>
      </c>
      <c r="D4232" s="40" t="s">
        <v>90</v>
      </c>
      <c r="E4232" s="40" t="s">
        <v>10</v>
      </c>
      <c r="F4232" s="40">
        <v>0.8</v>
      </c>
      <c r="G4232" s="40">
        <v>1</v>
      </c>
      <c r="H4232" s="40">
        <v>14</v>
      </c>
      <c r="I4232" s="40">
        <v>0.44</v>
      </c>
      <c r="L4232" s="40" t="str">
        <f>IF(LEFT(C4232,1)="[",MID(C4232,2,SEARCH("]",C4232)-2),IF(LEFT(C4232,1)="""",MID(C4232,2,SEARCH("""",C4232,2)-2),C4232))</f>
        <v>Onix LS preço</v>
      </c>
      <c r="M4232">
        <f>WEEKNUM(A4232,2)</f>
        <v>36</v>
      </c>
    </row>
    <row r="4233" spans="1:13" x14ac:dyDescent="0.25">
      <c r="A4233" s="1">
        <v>41520</v>
      </c>
      <c r="B4233" s="40" t="s">
        <v>9</v>
      </c>
      <c r="C4233" s="40" t="s">
        <v>228</v>
      </c>
      <c r="D4233" s="40" t="s">
        <v>90</v>
      </c>
      <c r="E4233" s="40" t="s">
        <v>10</v>
      </c>
      <c r="F4233" s="40">
        <v>0.8</v>
      </c>
      <c r="G4233" s="40">
        <v>1</v>
      </c>
      <c r="H4233" s="40">
        <v>5</v>
      </c>
      <c r="I4233" s="40">
        <v>0.8</v>
      </c>
      <c r="L4233" s="40" t="str">
        <f>IF(LEFT(C4233,1)="[",MID(C4233,2,SEARCH("]",C4233)-2),IF(LEFT(C4233,1)="""",MID(C4233,2,SEARCH("""",C4233,2)-2),C4233))</f>
        <v>Onix LS preço</v>
      </c>
      <c r="M4233">
        <f>WEEKNUM(A4233,2)</f>
        <v>36</v>
      </c>
    </row>
    <row r="4234" spans="1:13" x14ac:dyDescent="0.25">
      <c r="A4234" s="1">
        <v>41536</v>
      </c>
      <c r="B4234" s="40" t="s">
        <v>9</v>
      </c>
      <c r="C4234" s="40" t="s">
        <v>228</v>
      </c>
      <c r="D4234" s="40" t="s">
        <v>90</v>
      </c>
      <c r="E4234" s="40" t="s">
        <v>10</v>
      </c>
      <c r="F4234" s="40">
        <v>0.8</v>
      </c>
      <c r="G4234" s="40">
        <v>0</v>
      </c>
      <c r="H4234" s="40">
        <v>2</v>
      </c>
      <c r="I4234" s="40">
        <v>0</v>
      </c>
      <c r="L4234" s="40" t="str">
        <f>IF(LEFT(C4234,1)="[",MID(C4234,2,SEARCH("]",C4234)-2),IF(LEFT(C4234,1)="""",MID(C4234,2,SEARCH("""",C4234,2)-2),C4234))</f>
        <v>Onix LS preço</v>
      </c>
      <c r="M4234">
        <f>WEEKNUM(A4234,2)</f>
        <v>38</v>
      </c>
    </row>
    <row r="4235" spans="1:13" x14ac:dyDescent="0.25">
      <c r="A4235" s="1">
        <v>41543</v>
      </c>
      <c r="B4235" s="40" t="s">
        <v>9</v>
      </c>
      <c r="C4235" s="40" t="s">
        <v>228</v>
      </c>
      <c r="D4235" s="40" t="s">
        <v>90</v>
      </c>
      <c r="E4235" s="40" t="s">
        <v>10</v>
      </c>
      <c r="F4235" s="40">
        <v>0.8</v>
      </c>
      <c r="G4235" s="40">
        <v>0</v>
      </c>
      <c r="H4235" s="40">
        <v>2</v>
      </c>
      <c r="I4235" s="40">
        <v>0</v>
      </c>
      <c r="L4235" s="40" t="str">
        <f>IF(LEFT(C4235,1)="[",MID(C4235,2,SEARCH("]",C4235)-2),IF(LEFT(C4235,1)="""",MID(C4235,2,SEARCH("""",C4235,2)-2),C4235))</f>
        <v>Onix LS preço</v>
      </c>
      <c r="M4235">
        <f>WEEKNUM(A4235,2)</f>
        <v>39</v>
      </c>
    </row>
    <row r="4236" spans="1:13" x14ac:dyDescent="0.25">
      <c r="A4236" s="1">
        <v>41539</v>
      </c>
      <c r="B4236" s="40" t="s">
        <v>9</v>
      </c>
      <c r="C4236" s="40" t="s">
        <v>228</v>
      </c>
      <c r="D4236" s="40" t="s">
        <v>90</v>
      </c>
      <c r="E4236" s="40" t="s">
        <v>10</v>
      </c>
      <c r="F4236" s="40">
        <v>0.8</v>
      </c>
      <c r="G4236" s="40">
        <v>0</v>
      </c>
      <c r="H4236" s="40">
        <v>1</v>
      </c>
      <c r="I4236" s="40">
        <v>0</v>
      </c>
      <c r="L4236" s="40" t="str">
        <f>IF(LEFT(C4236,1)="[",MID(C4236,2,SEARCH("]",C4236)-2),IF(LEFT(C4236,1)="""",MID(C4236,2,SEARCH("""",C4236,2)-2),C4236))</f>
        <v>Onix LS preço</v>
      </c>
      <c r="M4236">
        <f>WEEKNUM(A4236,2)</f>
        <v>38</v>
      </c>
    </row>
    <row r="4237" spans="1:13" x14ac:dyDescent="0.25">
      <c r="A4237" s="1">
        <v>41518</v>
      </c>
      <c r="B4237" s="40" t="s">
        <v>9</v>
      </c>
      <c r="C4237" s="40" t="s">
        <v>228</v>
      </c>
      <c r="D4237" s="40" t="s">
        <v>90</v>
      </c>
      <c r="E4237" s="40" t="s">
        <v>10</v>
      </c>
      <c r="F4237" s="40">
        <v>0.8</v>
      </c>
      <c r="G4237" s="40">
        <v>1</v>
      </c>
      <c r="H4237" s="40">
        <v>8</v>
      </c>
      <c r="I4237" s="40">
        <v>0.17</v>
      </c>
      <c r="L4237" s="40" t="str">
        <f>IF(LEFT(C4237,1)="[",MID(C4237,2,SEARCH("]",C4237)-2),IF(LEFT(C4237,1)="""",MID(C4237,2,SEARCH("""",C4237,2)-2),C4237))</f>
        <v>Onix LS preço</v>
      </c>
      <c r="M4237">
        <f>WEEKNUM(A4237,2)</f>
        <v>35</v>
      </c>
    </row>
    <row r="4238" spans="1:13" x14ac:dyDescent="0.25">
      <c r="A4238" s="1">
        <v>41537</v>
      </c>
      <c r="B4238" s="40" t="s">
        <v>9</v>
      </c>
      <c r="C4238" s="40" t="s">
        <v>228</v>
      </c>
      <c r="D4238" s="40" t="s">
        <v>90</v>
      </c>
      <c r="E4238" s="40" t="s">
        <v>10</v>
      </c>
      <c r="F4238" s="40">
        <v>0.8</v>
      </c>
      <c r="G4238" s="40">
        <v>0</v>
      </c>
      <c r="H4238" s="40">
        <v>5</v>
      </c>
      <c r="I4238" s="40">
        <v>0</v>
      </c>
      <c r="L4238" s="40" t="str">
        <f>IF(LEFT(C4238,1)="[",MID(C4238,2,SEARCH("]",C4238)-2),IF(LEFT(C4238,1)="""",MID(C4238,2,SEARCH("""",C4238,2)-2),C4238))</f>
        <v>Onix LS preço</v>
      </c>
      <c r="M4238">
        <f>WEEKNUM(A4238,2)</f>
        <v>38</v>
      </c>
    </row>
    <row r="4239" spans="1:13" x14ac:dyDescent="0.25">
      <c r="A4239" s="1">
        <v>41517</v>
      </c>
      <c r="B4239" s="40" t="s">
        <v>9</v>
      </c>
      <c r="C4239" s="40" t="s">
        <v>228</v>
      </c>
      <c r="D4239" s="40" t="s">
        <v>90</v>
      </c>
      <c r="E4239" s="40" t="s">
        <v>10</v>
      </c>
      <c r="F4239" s="40">
        <v>0.8</v>
      </c>
      <c r="G4239" s="40">
        <v>1</v>
      </c>
      <c r="H4239" s="40">
        <v>3</v>
      </c>
      <c r="I4239" s="40">
        <v>0.78</v>
      </c>
      <c r="L4239" s="40" t="str">
        <f>IF(LEFT(C4239,1)="[",MID(C4239,2,SEARCH("]",C4239)-2),IF(LEFT(C4239,1)="""",MID(C4239,2,SEARCH("""",C4239,2)-2),C4239))</f>
        <v>Onix LS preço</v>
      </c>
      <c r="M4239">
        <f>WEEKNUM(A4239,2)</f>
        <v>35</v>
      </c>
    </row>
    <row r="4240" spans="1:13" x14ac:dyDescent="0.25">
      <c r="A4240" s="1">
        <v>41516</v>
      </c>
      <c r="B4240" s="40" t="s">
        <v>9</v>
      </c>
      <c r="C4240" s="40" t="s">
        <v>228</v>
      </c>
      <c r="D4240" s="40" t="s">
        <v>90</v>
      </c>
      <c r="E4240" s="40" t="s">
        <v>10</v>
      </c>
      <c r="F4240" s="40">
        <v>0.8</v>
      </c>
      <c r="G4240" s="40">
        <v>3</v>
      </c>
      <c r="H4240" s="40">
        <v>6</v>
      </c>
      <c r="I4240" s="40">
        <v>0.87</v>
      </c>
      <c r="L4240" s="40" t="str">
        <f>IF(LEFT(C4240,1)="[",MID(C4240,2,SEARCH("]",C4240)-2),IF(LEFT(C4240,1)="""",MID(C4240,2,SEARCH("""",C4240,2)-2),C4240))</f>
        <v>Onix LS preço</v>
      </c>
      <c r="M4240">
        <f>WEEKNUM(A4240,2)</f>
        <v>35</v>
      </c>
    </row>
    <row r="4241" spans="1:13" x14ac:dyDescent="0.25">
      <c r="A4241" s="1">
        <v>41529</v>
      </c>
      <c r="B4241" s="40" t="s">
        <v>9</v>
      </c>
      <c r="C4241" s="40" t="s">
        <v>228</v>
      </c>
      <c r="D4241" s="40" t="s">
        <v>90</v>
      </c>
      <c r="E4241" s="40" t="s">
        <v>10</v>
      </c>
      <c r="F4241" s="40">
        <v>0.8</v>
      </c>
      <c r="G4241" s="40">
        <v>1</v>
      </c>
      <c r="H4241" s="40">
        <v>4</v>
      </c>
      <c r="I4241" s="40">
        <v>0.05</v>
      </c>
      <c r="L4241" s="40" t="str">
        <f>IF(LEFT(C4241,1)="[",MID(C4241,2,SEARCH("]",C4241)-2),IF(LEFT(C4241,1)="""",MID(C4241,2,SEARCH("""",C4241,2)-2),C4241))</f>
        <v>Onix LS preço</v>
      </c>
      <c r="M4241">
        <f>WEEKNUM(A4241,2)</f>
        <v>37</v>
      </c>
    </row>
    <row r="4242" spans="1:13" x14ac:dyDescent="0.25">
      <c r="A4242" s="1">
        <v>41537</v>
      </c>
      <c r="B4242" s="40" t="s">
        <v>9</v>
      </c>
      <c r="C4242" s="40" t="s">
        <v>268</v>
      </c>
      <c r="D4242" s="40" t="s">
        <v>90</v>
      </c>
      <c r="E4242" s="40" t="s">
        <v>10</v>
      </c>
      <c r="F4242" s="40">
        <v>0.8</v>
      </c>
      <c r="G4242" s="40">
        <v>0</v>
      </c>
      <c r="H4242" s="40">
        <v>1</v>
      </c>
      <c r="I4242" s="40">
        <v>0</v>
      </c>
      <c r="L4242" s="40" t="str">
        <f>IF(LEFT(C4242,1)="[",MID(C4242,2,SEARCH("]",C4242)-2),IF(LEFT(C4242,1)="""",MID(C4242,2,SEARCH("""",C4242,2)-2),C4242))</f>
        <v>Onix LS quanto custa</v>
      </c>
      <c r="M4242">
        <f>WEEKNUM(A4242,2)</f>
        <v>38</v>
      </c>
    </row>
    <row r="4243" spans="1:13" x14ac:dyDescent="0.25">
      <c r="A4243" s="1">
        <v>41524</v>
      </c>
      <c r="B4243" s="40" t="s">
        <v>9</v>
      </c>
      <c r="C4243" s="40" t="s">
        <v>268</v>
      </c>
      <c r="D4243" s="40" t="s">
        <v>90</v>
      </c>
      <c r="E4243" s="40" t="s">
        <v>10</v>
      </c>
      <c r="F4243" s="40">
        <v>0.8</v>
      </c>
      <c r="G4243" s="40">
        <v>0</v>
      </c>
      <c r="H4243" s="40">
        <v>2</v>
      </c>
      <c r="I4243" s="40">
        <v>0</v>
      </c>
      <c r="L4243" s="40" t="str">
        <f>IF(LEFT(C4243,1)="[",MID(C4243,2,SEARCH("]",C4243)-2),IF(LEFT(C4243,1)="""",MID(C4243,2,SEARCH("""",C4243,2)-2),C4243))</f>
        <v>Onix LS quanto custa</v>
      </c>
      <c r="M4243">
        <f>WEEKNUM(A4243,2)</f>
        <v>36</v>
      </c>
    </row>
    <row r="4244" spans="1:13" x14ac:dyDescent="0.25">
      <c r="A4244" s="1">
        <v>41542</v>
      </c>
      <c r="B4244" s="40" t="s">
        <v>9</v>
      </c>
      <c r="C4244" s="40" t="s">
        <v>118</v>
      </c>
      <c r="D4244" s="40" t="s">
        <v>90</v>
      </c>
      <c r="E4244" s="40" t="s">
        <v>10</v>
      </c>
      <c r="F4244" s="40">
        <v>0.8</v>
      </c>
      <c r="G4244" s="40">
        <v>0</v>
      </c>
      <c r="H4244" s="40">
        <v>1</v>
      </c>
      <c r="I4244" s="40">
        <v>0</v>
      </c>
      <c r="L4244" s="40" t="str">
        <f>IF(LEFT(C4244,1)="[",MID(C4244,2,SEARCH("]",C4244)-2),IF(LEFT(C4244,1)="""",MID(C4244,2,SEARCH("""",C4244,2)-2),C4244))</f>
        <v>Onix LS valor</v>
      </c>
      <c r="M4244">
        <f>WEEKNUM(A4244,2)</f>
        <v>39</v>
      </c>
    </row>
    <row r="4245" spans="1:13" x14ac:dyDescent="0.25">
      <c r="A4245" s="1">
        <v>41544</v>
      </c>
      <c r="B4245" s="40" t="s">
        <v>9</v>
      </c>
      <c r="C4245" s="40" t="s">
        <v>118</v>
      </c>
      <c r="D4245" s="40" t="s">
        <v>90</v>
      </c>
      <c r="E4245" s="40" t="s">
        <v>10</v>
      </c>
      <c r="F4245" s="40">
        <v>0.8</v>
      </c>
      <c r="G4245" s="40">
        <v>3</v>
      </c>
      <c r="H4245" s="40">
        <v>5</v>
      </c>
      <c r="I4245" s="40">
        <v>0.56000000000000005</v>
      </c>
      <c r="L4245" s="40" t="str">
        <f>IF(LEFT(C4245,1)="[",MID(C4245,2,SEARCH("]",C4245)-2),IF(LEFT(C4245,1)="""",MID(C4245,2,SEARCH("""",C4245,2)-2),C4245))</f>
        <v>Onix LS valor</v>
      </c>
      <c r="M4245">
        <f>WEEKNUM(A4245,2)</f>
        <v>39</v>
      </c>
    </row>
    <row r="4246" spans="1:13" x14ac:dyDescent="0.25">
      <c r="A4246" s="1">
        <v>41522</v>
      </c>
      <c r="B4246" s="40" t="s">
        <v>9</v>
      </c>
      <c r="C4246" s="40" t="s">
        <v>118</v>
      </c>
      <c r="D4246" s="40" t="s">
        <v>90</v>
      </c>
      <c r="E4246" s="40" t="s">
        <v>10</v>
      </c>
      <c r="F4246" s="40">
        <v>0.8</v>
      </c>
      <c r="G4246" s="40">
        <v>0</v>
      </c>
      <c r="H4246" s="40">
        <v>1</v>
      </c>
      <c r="I4246" s="40">
        <v>0</v>
      </c>
      <c r="L4246" s="40" t="str">
        <f>IF(LEFT(C4246,1)="[",MID(C4246,2,SEARCH("]",C4246)-2),IF(LEFT(C4246,1)="""",MID(C4246,2,SEARCH("""",C4246,2)-2),C4246))</f>
        <v>Onix LS valor</v>
      </c>
      <c r="M4246">
        <f>WEEKNUM(A4246,2)</f>
        <v>36</v>
      </c>
    </row>
    <row r="4247" spans="1:13" x14ac:dyDescent="0.25">
      <c r="A4247" s="1">
        <v>41541</v>
      </c>
      <c r="B4247" s="40" t="s">
        <v>9</v>
      </c>
      <c r="C4247" s="40" t="s">
        <v>118</v>
      </c>
      <c r="D4247" s="40" t="s">
        <v>90</v>
      </c>
      <c r="E4247" s="40" t="s">
        <v>10</v>
      </c>
      <c r="F4247" s="40">
        <v>0.8</v>
      </c>
      <c r="G4247" s="40">
        <v>0</v>
      </c>
      <c r="H4247" s="40">
        <v>2</v>
      </c>
      <c r="I4247" s="40">
        <v>0</v>
      </c>
      <c r="L4247" s="40" t="str">
        <f>IF(LEFT(C4247,1)="[",MID(C4247,2,SEARCH("]",C4247)-2),IF(LEFT(C4247,1)="""",MID(C4247,2,SEARCH("""",C4247,2)-2),C4247))</f>
        <v>Onix LS valor</v>
      </c>
      <c r="M4247">
        <f>WEEKNUM(A4247,2)</f>
        <v>39</v>
      </c>
    </row>
    <row r="4248" spans="1:13" x14ac:dyDescent="0.25">
      <c r="A4248" s="1">
        <v>41526</v>
      </c>
      <c r="B4248" s="40" t="s">
        <v>9</v>
      </c>
      <c r="C4248" s="40" t="s">
        <v>118</v>
      </c>
      <c r="D4248" s="40" t="s">
        <v>90</v>
      </c>
      <c r="E4248" s="40" t="s">
        <v>10</v>
      </c>
      <c r="F4248" s="40">
        <v>0.8</v>
      </c>
      <c r="G4248" s="40">
        <v>0</v>
      </c>
      <c r="H4248" s="40">
        <v>2</v>
      </c>
      <c r="I4248" s="40">
        <v>0</v>
      </c>
      <c r="L4248" s="40" t="str">
        <f>IF(LEFT(C4248,1)="[",MID(C4248,2,SEARCH("]",C4248)-2),IF(LEFT(C4248,1)="""",MID(C4248,2,SEARCH("""",C4248,2)-2),C4248))</f>
        <v>Onix LS valor</v>
      </c>
      <c r="M4248">
        <f>WEEKNUM(A4248,2)</f>
        <v>37</v>
      </c>
    </row>
    <row r="4249" spans="1:13" x14ac:dyDescent="0.25">
      <c r="A4249" s="1">
        <v>41528</v>
      </c>
      <c r="B4249" s="40" t="s">
        <v>9</v>
      </c>
      <c r="C4249" s="40" t="s">
        <v>118</v>
      </c>
      <c r="D4249" s="40" t="s">
        <v>90</v>
      </c>
      <c r="E4249" s="40" t="s">
        <v>10</v>
      </c>
      <c r="F4249" s="40">
        <v>0.8</v>
      </c>
      <c r="G4249" s="40">
        <v>0</v>
      </c>
      <c r="H4249" s="40">
        <v>1</v>
      </c>
      <c r="I4249" s="40">
        <v>0</v>
      </c>
      <c r="L4249" s="40" t="str">
        <f>IF(LEFT(C4249,1)="[",MID(C4249,2,SEARCH("]",C4249)-2),IF(LEFT(C4249,1)="""",MID(C4249,2,SEARCH("""",C4249,2)-2),C4249))</f>
        <v>Onix LS valor</v>
      </c>
      <c r="M4249">
        <f>WEEKNUM(A4249,2)</f>
        <v>37</v>
      </c>
    </row>
    <row r="4250" spans="1:13" x14ac:dyDescent="0.25">
      <c r="A4250" s="1">
        <v>41520</v>
      </c>
      <c r="B4250" s="40" t="s">
        <v>9</v>
      </c>
      <c r="C4250" s="40" t="s">
        <v>118</v>
      </c>
      <c r="D4250" s="40" t="s">
        <v>90</v>
      </c>
      <c r="E4250" s="40" t="s">
        <v>10</v>
      </c>
      <c r="F4250" s="40">
        <v>0.8</v>
      </c>
      <c r="G4250" s="40">
        <v>0</v>
      </c>
      <c r="H4250" s="40">
        <v>5</v>
      </c>
      <c r="I4250" s="40">
        <v>0</v>
      </c>
      <c r="L4250" s="40" t="str">
        <f>IF(LEFT(C4250,1)="[",MID(C4250,2,SEARCH("]",C4250)-2),IF(LEFT(C4250,1)="""",MID(C4250,2,SEARCH("""",C4250,2)-2),C4250))</f>
        <v>Onix LS valor</v>
      </c>
      <c r="M4250">
        <f>WEEKNUM(A4250,2)</f>
        <v>36</v>
      </c>
    </row>
    <row r="4251" spans="1:13" x14ac:dyDescent="0.25">
      <c r="A4251" s="1">
        <v>41516</v>
      </c>
      <c r="B4251" s="40" t="s">
        <v>9</v>
      </c>
      <c r="C4251" s="40" t="s">
        <v>118</v>
      </c>
      <c r="D4251" s="40" t="s">
        <v>90</v>
      </c>
      <c r="E4251" s="40" t="s">
        <v>10</v>
      </c>
      <c r="F4251" s="40">
        <v>0.8</v>
      </c>
      <c r="G4251" s="40">
        <v>1</v>
      </c>
      <c r="H4251" s="40">
        <v>5</v>
      </c>
      <c r="I4251" s="40">
        <v>0.43</v>
      </c>
      <c r="L4251" s="40" t="str">
        <f>IF(LEFT(C4251,1)="[",MID(C4251,2,SEARCH("]",C4251)-2),IF(LEFT(C4251,1)="""",MID(C4251,2,SEARCH("""",C4251,2)-2),C4251))</f>
        <v>Onix LS valor</v>
      </c>
      <c r="M4251">
        <f>WEEKNUM(A4251,2)</f>
        <v>35</v>
      </c>
    </row>
    <row r="4252" spans="1:13" x14ac:dyDescent="0.25">
      <c r="A4252" s="1">
        <v>41517</v>
      </c>
      <c r="B4252" s="40" t="s">
        <v>9</v>
      </c>
      <c r="C4252" s="40" t="s">
        <v>118</v>
      </c>
      <c r="D4252" s="40" t="s">
        <v>90</v>
      </c>
      <c r="E4252" s="40" t="s">
        <v>10</v>
      </c>
      <c r="F4252" s="40">
        <v>0.8</v>
      </c>
      <c r="G4252" s="40">
        <v>0</v>
      </c>
      <c r="H4252" s="40">
        <v>1</v>
      </c>
      <c r="I4252" s="40">
        <v>0</v>
      </c>
      <c r="L4252" s="40" t="str">
        <f>IF(LEFT(C4252,1)="[",MID(C4252,2,SEARCH("]",C4252)-2),IF(LEFT(C4252,1)="""",MID(C4252,2,SEARCH("""",C4252,2)-2),C4252))</f>
        <v>Onix LS valor</v>
      </c>
      <c r="M4252">
        <f>WEEKNUM(A4252,2)</f>
        <v>35</v>
      </c>
    </row>
    <row r="4253" spans="1:13" x14ac:dyDescent="0.25">
      <c r="A4253" s="1">
        <v>41531</v>
      </c>
      <c r="B4253" s="40" t="s">
        <v>9</v>
      </c>
      <c r="C4253" s="40" t="s">
        <v>118</v>
      </c>
      <c r="D4253" s="40" t="s">
        <v>90</v>
      </c>
      <c r="E4253" s="40" t="s">
        <v>10</v>
      </c>
      <c r="F4253" s="40">
        <v>0.8</v>
      </c>
      <c r="G4253" s="40">
        <v>0</v>
      </c>
      <c r="H4253" s="40">
        <v>1</v>
      </c>
      <c r="I4253" s="40">
        <v>0</v>
      </c>
      <c r="L4253" s="40" t="str">
        <f>IF(LEFT(C4253,1)="[",MID(C4253,2,SEARCH("]",C4253)-2),IF(LEFT(C4253,1)="""",MID(C4253,2,SEARCH("""",C4253,2)-2),C4253))</f>
        <v>Onix LS valor</v>
      </c>
      <c r="M4253">
        <f>WEEKNUM(A4253,2)</f>
        <v>37</v>
      </c>
    </row>
    <row r="4254" spans="1:13" x14ac:dyDescent="0.25">
      <c r="A4254" s="1">
        <v>41540</v>
      </c>
      <c r="B4254" s="40" t="s">
        <v>9</v>
      </c>
      <c r="C4254" s="40" t="s">
        <v>118</v>
      </c>
      <c r="D4254" s="40" t="s">
        <v>90</v>
      </c>
      <c r="E4254" s="40" t="s">
        <v>10</v>
      </c>
      <c r="F4254" s="40">
        <v>0.8</v>
      </c>
      <c r="G4254" s="40">
        <v>0</v>
      </c>
      <c r="H4254" s="40">
        <v>2</v>
      </c>
      <c r="I4254" s="40">
        <v>0</v>
      </c>
      <c r="L4254" s="40" t="str">
        <f>IF(LEFT(C4254,1)="[",MID(C4254,2,SEARCH("]",C4254)-2),IF(LEFT(C4254,1)="""",MID(C4254,2,SEARCH("""",C4254,2)-2),C4254))</f>
        <v>Onix LS valor</v>
      </c>
      <c r="M4254">
        <f>WEEKNUM(A4254,2)</f>
        <v>39</v>
      </c>
    </row>
    <row r="4255" spans="1:13" x14ac:dyDescent="0.25">
      <c r="A4255" s="1">
        <v>41523</v>
      </c>
      <c r="B4255" s="40" t="s">
        <v>9</v>
      </c>
      <c r="C4255" s="40" t="s">
        <v>118</v>
      </c>
      <c r="D4255" s="40" t="s">
        <v>90</v>
      </c>
      <c r="E4255" s="40" t="s">
        <v>10</v>
      </c>
      <c r="F4255" s="40">
        <v>0.8</v>
      </c>
      <c r="G4255" s="40">
        <v>0</v>
      </c>
      <c r="H4255" s="40">
        <v>1</v>
      </c>
      <c r="I4255" s="40">
        <v>0</v>
      </c>
      <c r="L4255" s="40" t="str">
        <f>IF(LEFT(C4255,1)="[",MID(C4255,2,SEARCH("]",C4255)-2),IF(LEFT(C4255,1)="""",MID(C4255,2,SEARCH("""",C4255,2)-2),C4255))</f>
        <v>Onix LS valor</v>
      </c>
      <c r="M4255">
        <f>WEEKNUM(A4255,2)</f>
        <v>36</v>
      </c>
    </row>
    <row r="4256" spans="1:13" x14ac:dyDescent="0.25">
      <c r="A4256" s="1">
        <v>41518</v>
      </c>
      <c r="B4256" s="40" t="s">
        <v>9</v>
      </c>
      <c r="C4256" s="40" t="s">
        <v>118</v>
      </c>
      <c r="D4256" s="40" t="s">
        <v>90</v>
      </c>
      <c r="E4256" s="40" t="s">
        <v>10</v>
      </c>
      <c r="F4256" s="40">
        <v>0.8</v>
      </c>
      <c r="G4256" s="40">
        <v>0</v>
      </c>
      <c r="H4256" s="40">
        <v>2</v>
      </c>
      <c r="I4256" s="40">
        <v>0</v>
      </c>
      <c r="L4256" s="40" t="str">
        <f>IF(LEFT(C4256,1)="[",MID(C4256,2,SEARCH("]",C4256)-2),IF(LEFT(C4256,1)="""",MID(C4256,2,SEARCH("""",C4256,2)-2),C4256))</f>
        <v>Onix LS valor</v>
      </c>
      <c r="M4256">
        <f>WEEKNUM(A4256,2)</f>
        <v>35</v>
      </c>
    </row>
    <row r="4257" spans="1:13" x14ac:dyDescent="0.25">
      <c r="A4257" s="1">
        <v>41545</v>
      </c>
      <c r="B4257" s="40" t="s">
        <v>9</v>
      </c>
      <c r="C4257" s="40" t="s">
        <v>118</v>
      </c>
      <c r="D4257" s="40" t="s">
        <v>90</v>
      </c>
      <c r="E4257" s="40" t="s">
        <v>10</v>
      </c>
      <c r="F4257" s="40">
        <v>0.8</v>
      </c>
      <c r="G4257" s="40">
        <v>0</v>
      </c>
      <c r="H4257" s="40">
        <v>2</v>
      </c>
      <c r="I4257" s="40">
        <v>0</v>
      </c>
      <c r="L4257" s="40" t="str">
        <f>IF(LEFT(C4257,1)="[",MID(C4257,2,SEARCH("]",C4257)-2),IF(LEFT(C4257,1)="""",MID(C4257,2,SEARCH("""",C4257,2)-2),C4257))</f>
        <v>Onix LS valor</v>
      </c>
      <c r="M4257">
        <f>WEEKNUM(A4257,2)</f>
        <v>39</v>
      </c>
    </row>
    <row r="4258" spans="1:13" x14ac:dyDescent="0.25">
      <c r="A4258" s="1">
        <v>41534</v>
      </c>
      <c r="B4258" s="40" t="s">
        <v>9</v>
      </c>
      <c r="C4258" s="40" t="s">
        <v>118</v>
      </c>
      <c r="D4258" s="40" t="s">
        <v>90</v>
      </c>
      <c r="E4258" s="40" t="s">
        <v>10</v>
      </c>
      <c r="F4258" s="40">
        <v>0.8</v>
      </c>
      <c r="G4258" s="40">
        <v>1</v>
      </c>
      <c r="H4258" s="40">
        <v>2</v>
      </c>
      <c r="I4258" s="40">
        <v>0.26</v>
      </c>
      <c r="L4258" s="40" t="str">
        <f>IF(LEFT(C4258,1)="[",MID(C4258,2,SEARCH("]",C4258)-2),IF(LEFT(C4258,1)="""",MID(C4258,2,SEARCH("""",C4258,2)-2),C4258))</f>
        <v>Onix LS valor</v>
      </c>
      <c r="M4258">
        <f>WEEKNUM(A4258,2)</f>
        <v>38</v>
      </c>
    </row>
    <row r="4259" spans="1:13" x14ac:dyDescent="0.25">
      <c r="A4259" s="1">
        <v>41521</v>
      </c>
      <c r="B4259" s="40" t="s">
        <v>9</v>
      </c>
      <c r="C4259" s="40" t="s">
        <v>118</v>
      </c>
      <c r="D4259" s="40" t="s">
        <v>90</v>
      </c>
      <c r="E4259" s="40" t="s">
        <v>10</v>
      </c>
      <c r="F4259" s="40">
        <v>0.8</v>
      </c>
      <c r="G4259" s="40">
        <v>1</v>
      </c>
      <c r="H4259" s="40">
        <v>2</v>
      </c>
      <c r="I4259" s="40">
        <v>0.03</v>
      </c>
      <c r="L4259" s="40" t="str">
        <f>IF(LEFT(C4259,1)="[",MID(C4259,2,SEARCH("]",C4259)-2),IF(LEFT(C4259,1)="""",MID(C4259,2,SEARCH("""",C4259,2)-2),C4259))</f>
        <v>Onix LS valor</v>
      </c>
      <c r="M4259">
        <f>WEEKNUM(A4259,2)</f>
        <v>36</v>
      </c>
    </row>
    <row r="4260" spans="1:13" x14ac:dyDescent="0.25">
      <c r="A4260" s="1">
        <v>41514</v>
      </c>
      <c r="B4260" s="40" t="s">
        <v>9</v>
      </c>
      <c r="C4260" s="40" t="s">
        <v>118</v>
      </c>
      <c r="D4260" s="40" t="s">
        <v>90</v>
      </c>
      <c r="E4260" s="40" t="s">
        <v>10</v>
      </c>
      <c r="F4260" s="40">
        <v>0.8</v>
      </c>
      <c r="G4260" s="40">
        <v>0</v>
      </c>
      <c r="H4260" s="40">
        <v>4</v>
      </c>
      <c r="I4260" s="40">
        <v>0</v>
      </c>
      <c r="L4260" s="40" t="str">
        <f>IF(LEFT(C4260,1)="[",MID(C4260,2,SEARCH("]",C4260)-2),IF(LEFT(C4260,1)="""",MID(C4260,2,SEARCH("""",C4260,2)-2),C4260))</f>
        <v>Onix LS valor</v>
      </c>
      <c r="M4260">
        <f>WEEKNUM(A4260,2)</f>
        <v>35</v>
      </c>
    </row>
    <row r="4261" spans="1:13" x14ac:dyDescent="0.25">
      <c r="A4261" s="1">
        <v>41535</v>
      </c>
      <c r="B4261" s="40" t="s">
        <v>9</v>
      </c>
      <c r="C4261" s="40" t="s">
        <v>118</v>
      </c>
      <c r="D4261" s="40" t="s">
        <v>90</v>
      </c>
      <c r="E4261" s="40" t="s">
        <v>10</v>
      </c>
      <c r="F4261" s="40">
        <v>0.8</v>
      </c>
      <c r="G4261" s="40">
        <v>0</v>
      </c>
      <c r="H4261" s="40">
        <v>2</v>
      </c>
      <c r="I4261" s="40">
        <v>0</v>
      </c>
      <c r="L4261" s="40" t="str">
        <f>IF(LEFT(C4261,1)="[",MID(C4261,2,SEARCH("]",C4261)-2),IF(LEFT(C4261,1)="""",MID(C4261,2,SEARCH("""",C4261,2)-2),C4261))</f>
        <v>Onix LS valor</v>
      </c>
      <c r="M4261">
        <f>WEEKNUM(A4261,2)</f>
        <v>38</v>
      </c>
    </row>
    <row r="4262" spans="1:13" x14ac:dyDescent="0.25">
      <c r="A4262" s="1">
        <v>41525</v>
      </c>
      <c r="B4262" s="40" t="s">
        <v>9</v>
      </c>
      <c r="C4262" s="40" t="s">
        <v>118</v>
      </c>
      <c r="D4262" s="40" t="s">
        <v>90</v>
      </c>
      <c r="E4262" s="40" t="s">
        <v>10</v>
      </c>
      <c r="F4262" s="40">
        <v>0.8</v>
      </c>
      <c r="G4262" s="40">
        <v>0</v>
      </c>
      <c r="H4262" s="40">
        <v>4</v>
      </c>
      <c r="I4262" s="40">
        <v>0</v>
      </c>
      <c r="L4262" s="40" t="str">
        <f>IF(LEFT(C4262,1)="[",MID(C4262,2,SEARCH("]",C4262)-2),IF(LEFT(C4262,1)="""",MID(C4262,2,SEARCH("""",C4262,2)-2),C4262))</f>
        <v>Onix LS valor</v>
      </c>
      <c r="M4262">
        <f>WEEKNUM(A4262,2)</f>
        <v>36</v>
      </c>
    </row>
    <row r="4263" spans="1:13" x14ac:dyDescent="0.25">
      <c r="A4263" s="1">
        <v>41529</v>
      </c>
      <c r="B4263" s="40" t="s">
        <v>9</v>
      </c>
      <c r="C4263" s="40" t="s">
        <v>118</v>
      </c>
      <c r="D4263" s="40" t="s">
        <v>90</v>
      </c>
      <c r="E4263" s="40" t="s">
        <v>10</v>
      </c>
      <c r="F4263" s="40">
        <v>0.8</v>
      </c>
      <c r="G4263" s="40">
        <v>0</v>
      </c>
      <c r="H4263" s="40">
        <v>1</v>
      </c>
      <c r="I4263" s="40">
        <v>0</v>
      </c>
      <c r="L4263" s="40" t="str">
        <f>IF(LEFT(C4263,1)="[",MID(C4263,2,SEARCH("]",C4263)-2),IF(LEFT(C4263,1)="""",MID(C4263,2,SEARCH("""",C4263,2)-2),C4263))</f>
        <v>Onix LS valor</v>
      </c>
      <c r="M4263">
        <f>WEEKNUM(A4263,2)</f>
        <v>37</v>
      </c>
    </row>
    <row r="4264" spans="1:13" x14ac:dyDescent="0.25">
      <c r="A4264" s="1">
        <v>41524</v>
      </c>
      <c r="B4264" s="40" t="s">
        <v>9</v>
      </c>
      <c r="C4264" s="40" t="s">
        <v>118</v>
      </c>
      <c r="D4264" s="40" t="s">
        <v>90</v>
      </c>
      <c r="E4264" s="40" t="s">
        <v>10</v>
      </c>
      <c r="F4264" s="40">
        <v>0.8</v>
      </c>
      <c r="G4264" s="40">
        <v>0</v>
      </c>
      <c r="H4264" s="40">
        <v>1</v>
      </c>
      <c r="I4264" s="40">
        <v>0</v>
      </c>
      <c r="L4264" s="40" t="str">
        <f>IF(LEFT(C4264,1)="[",MID(C4264,2,SEARCH("]",C4264)-2),IF(LEFT(C4264,1)="""",MID(C4264,2,SEARCH("""",C4264,2)-2),C4264))</f>
        <v>Onix LS valor</v>
      </c>
      <c r="M4264">
        <f>WEEKNUM(A4264,2)</f>
        <v>36</v>
      </c>
    </row>
    <row r="4265" spans="1:13" x14ac:dyDescent="0.25">
      <c r="A4265" s="1">
        <v>41543</v>
      </c>
      <c r="B4265" s="40" t="s">
        <v>9</v>
      </c>
      <c r="C4265" s="40" t="s">
        <v>118</v>
      </c>
      <c r="D4265" s="40" t="s">
        <v>90</v>
      </c>
      <c r="E4265" s="40" t="s">
        <v>10</v>
      </c>
      <c r="F4265" s="40">
        <v>0.8</v>
      </c>
      <c r="G4265" s="40">
        <v>0</v>
      </c>
      <c r="H4265" s="40">
        <v>1</v>
      </c>
      <c r="I4265" s="40">
        <v>0</v>
      </c>
      <c r="L4265" s="40" t="str">
        <f>IF(LEFT(C4265,1)="[",MID(C4265,2,SEARCH("]",C4265)-2),IF(LEFT(C4265,1)="""",MID(C4265,2,SEARCH("""",C4265,2)-2),C4265))</f>
        <v>Onix LS valor</v>
      </c>
      <c r="M4265">
        <f>WEEKNUM(A4265,2)</f>
        <v>39</v>
      </c>
    </row>
    <row r="4266" spans="1:13" x14ac:dyDescent="0.25">
      <c r="A4266" s="1">
        <v>41539</v>
      </c>
      <c r="B4266" s="40" t="s">
        <v>9</v>
      </c>
      <c r="C4266" s="40" t="s">
        <v>118</v>
      </c>
      <c r="D4266" s="40" t="s">
        <v>90</v>
      </c>
      <c r="E4266" s="40" t="s">
        <v>10</v>
      </c>
      <c r="F4266" s="40">
        <v>0.8</v>
      </c>
      <c r="G4266" s="40">
        <v>1</v>
      </c>
      <c r="H4266" s="40">
        <v>2</v>
      </c>
      <c r="I4266" s="40">
        <v>0.45</v>
      </c>
      <c r="L4266" s="40" t="str">
        <f>IF(LEFT(C4266,1)="[",MID(C4266,2,SEARCH("]",C4266)-2),IF(LEFT(C4266,1)="""",MID(C4266,2,SEARCH("""",C4266,2)-2),C4266))</f>
        <v>Onix LS valor</v>
      </c>
      <c r="M4266">
        <f>WEEKNUM(A4266,2)</f>
        <v>38</v>
      </c>
    </row>
    <row r="4267" spans="1:13" x14ac:dyDescent="0.25">
      <c r="A4267" s="1">
        <v>41533</v>
      </c>
      <c r="B4267" s="40" t="s">
        <v>9</v>
      </c>
      <c r="C4267" s="40" t="s">
        <v>118</v>
      </c>
      <c r="D4267" s="40" t="s">
        <v>90</v>
      </c>
      <c r="E4267" s="40" t="s">
        <v>10</v>
      </c>
      <c r="F4267" s="40">
        <v>0.8</v>
      </c>
      <c r="G4267" s="40">
        <v>0</v>
      </c>
      <c r="H4267" s="40">
        <v>1</v>
      </c>
      <c r="I4267" s="40">
        <v>0</v>
      </c>
      <c r="L4267" s="40" t="str">
        <f>IF(LEFT(C4267,1)="[",MID(C4267,2,SEARCH("]",C4267)-2),IF(LEFT(C4267,1)="""",MID(C4267,2,SEARCH("""",C4267,2)-2),C4267))</f>
        <v>Onix LS valor</v>
      </c>
      <c r="M4267">
        <f>WEEKNUM(A4267,2)</f>
        <v>38</v>
      </c>
    </row>
    <row r="4268" spans="1:13" x14ac:dyDescent="0.25">
      <c r="A4268" s="1">
        <v>41527</v>
      </c>
      <c r="B4268" s="40" t="s">
        <v>9</v>
      </c>
      <c r="C4268" s="40" t="s">
        <v>118</v>
      </c>
      <c r="D4268" s="40" t="s">
        <v>90</v>
      </c>
      <c r="E4268" s="40" t="s">
        <v>10</v>
      </c>
      <c r="F4268" s="40">
        <v>0.8</v>
      </c>
      <c r="G4268" s="40">
        <v>0</v>
      </c>
      <c r="H4268" s="40">
        <v>2</v>
      </c>
      <c r="I4268" s="40">
        <v>0</v>
      </c>
      <c r="L4268" s="40" t="str">
        <f>IF(LEFT(C4268,1)="[",MID(C4268,2,SEARCH("]",C4268)-2),IF(LEFT(C4268,1)="""",MID(C4268,2,SEARCH("""",C4268,2)-2),C4268))</f>
        <v>Onix LS valor</v>
      </c>
      <c r="M4268">
        <f>WEEKNUM(A4268,2)</f>
        <v>37</v>
      </c>
    </row>
    <row r="4269" spans="1:13" x14ac:dyDescent="0.25">
      <c r="A4269" s="1">
        <v>41536</v>
      </c>
      <c r="B4269" s="40" t="s">
        <v>9</v>
      </c>
      <c r="C4269" s="40" t="s">
        <v>511</v>
      </c>
      <c r="D4269" s="40" t="s">
        <v>86</v>
      </c>
      <c r="E4269" s="40" t="s">
        <v>10</v>
      </c>
      <c r="F4269" s="40">
        <v>0.8</v>
      </c>
      <c r="G4269" s="40">
        <v>0</v>
      </c>
      <c r="H4269" s="40">
        <v>1</v>
      </c>
      <c r="I4269" s="40">
        <v>0</v>
      </c>
      <c r="L4269" s="40" t="str">
        <f>IF(LEFT(C4269,1)="[",MID(C4269,2,SEARCH("]",C4269)-2),IF(LEFT(C4269,1)="""",MID(C4269,2,SEARCH("""",C4269,2)-2),C4269))</f>
        <v>Onix LS zero</v>
      </c>
      <c r="M4269">
        <f>WEEKNUM(A4269,2)</f>
        <v>38</v>
      </c>
    </row>
    <row r="4270" spans="1:13" x14ac:dyDescent="0.25">
      <c r="A4270" s="1">
        <v>41544</v>
      </c>
      <c r="B4270" s="40" t="s">
        <v>9</v>
      </c>
      <c r="C4270" s="40" t="s">
        <v>511</v>
      </c>
      <c r="D4270" s="40" t="s">
        <v>86</v>
      </c>
      <c r="E4270" s="40" t="s">
        <v>10</v>
      </c>
      <c r="F4270" s="40">
        <v>0.8</v>
      </c>
      <c r="G4270" s="40">
        <v>1</v>
      </c>
      <c r="H4270" s="40">
        <v>1</v>
      </c>
      <c r="I4270" s="40">
        <v>0.23</v>
      </c>
      <c r="L4270" s="40" t="str">
        <f>IF(LEFT(C4270,1)="[",MID(C4270,2,SEARCH("]",C4270)-2),IF(LEFT(C4270,1)="""",MID(C4270,2,SEARCH("""",C4270,2)-2),C4270))</f>
        <v>Onix LS zero</v>
      </c>
      <c r="M4270">
        <f>WEEKNUM(A4270,2)</f>
        <v>39</v>
      </c>
    </row>
    <row r="4271" spans="1:13" x14ac:dyDescent="0.25">
      <c r="A4271" s="1">
        <v>41542</v>
      </c>
      <c r="B4271" s="40" t="s">
        <v>9</v>
      </c>
      <c r="C4271" s="40" t="s">
        <v>511</v>
      </c>
      <c r="D4271" s="40" t="s">
        <v>86</v>
      </c>
      <c r="E4271" s="40" t="s">
        <v>10</v>
      </c>
      <c r="F4271" s="40">
        <v>0.8</v>
      </c>
      <c r="G4271" s="40">
        <v>1</v>
      </c>
      <c r="H4271" s="40">
        <v>3</v>
      </c>
      <c r="I4271" s="40">
        <v>0.1</v>
      </c>
      <c r="L4271" s="40" t="str">
        <f>IF(LEFT(C4271,1)="[",MID(C4271,2,SEARCH("]",C4271)-2),IF(LEFT(C4271,1)="""",MID(C4271,2,SEARCH("""",C4271,2)-2),C4271))</f>
        <v>Onix LS zero</v>
      </c>
      <c r="M4271">
        <f>WEEKNUM(A4271,2)</f>
        <v>39</v>
      </c>
    </row>
    <row r="4272" spans="1:13" x14ac:dyDescent="0.25">
      <c r="A4272" s="1">
        <v>41534</v>
      </c>
      <c r="B4272" s="40" t="s">
        <v>9</v>
      </c>
      <c r="C4272" s="40" t="s">
        <v>511</v>
      </c>
      <c r="D4272" s="40" t="s">
        <v>86</v>
      </c>
      <c r="E4272" s="40" t="s">
        <v>10</v>
      </c>
      <c r="F4272" s="40">
        <v>0.8</v>
      </c>
      <c r="G4272" s="40">
        <v>0</v>
      </c>
      <c r="H4272" s="40">
        <v>1</v>
      </c>
      <c r="I4272" s="40">
        <v>0</v>
      </c>
      <c r="L4272" s="40" t="str">
        <f>IF(LEFT(C4272,1)="[",MID(C4272,2,SEARCH("]",C4272)-2),IF(LEFT(C4272,1)="""",MID(C4272,2,SEARCH("""",C4272,2)-2),C4272))</f>
        <v>Onix LS zero</v>
      </c>
      <c r="M4272">
        <f>WEEKNUM(A4272,2)</f>
        <v>38</v>
      </c>
    </row>
    <row r="4273" spans="1:13" x14ac:dyDescent="0.25">
      <c r="A4273" s="1">
        <v>41539</v>
      </c>
      <c r="B4273" s="40" t="s">
        <v>9</v>
      </c>
      <c r="C4273" s="40" t="s">
        <v>144</v>
      </c>
      <c r="D4273" s="40" t="s">
        <v>103</v>
      </c>
      <c r="E4273" s="40" t="s">
        <v>10</v>
      </c>
      <c r="F4273" s="40">
        <v>0.37</v>
      </c>
      <c r="G4273" s="40">
        <v>5</v>
      </c>
      <c r="H4273" s="40">
        <v>63</v>
      </c>
      <c r="I4273" s="40">
        <v>1.2</v>
      </c>
      <c r="L4273" s="40" t="str">
        <f>IF(LEFT(C4273,1)="[",MID(C4273,2,SEARCH("]",C4273)-2),IF(LEFT(C4273,1)="""",MID(C4273,2,SEARCH("""",C4273,2)-2),C4273))</f>
        <v>Onix LT</v>
      </c>
      <c r="M4273">
        <f>WEEKNUM(A4273,2)</f>
        <v>38</v>
      </c>
    </row>
    <row r="4274" spans="1:13" x14ac:dyDescent="0.25">
      <c r="A4274" s="1">
        <v>41522</v>
      </c>
      <c r="B4274" s="40" t="s">
        <v>9</v>
      </c>
      <c r="C4274" s="40" t="s">
        <v>144</v>
      </c>
      <c r="D4274" s="40" t="s">
        <v>103</v>
      </c>
      <c r="E4274" s="40" t="s">
        <v>10</v>
      </c>
      <c r="F4274" s="40">
        <v>0.37</v>
      </c>
      <c r="G4274" s="40">
        <v>21</v>
      </c>
      <c r="H4274" s="40">
        <v>106</v>
      </c>
      <c r="I4274" s="40">
        <v>4.43</v>
      </c>
      <c r="L4274" s="40" t="str">
        <f>IF(LEFT(C4274,1)="[",MID(C4274,2,SEARCH("]",C4274)-2),IF(LEFT(C4274,1)="""",MID(C4274,2,SEARCH("""",C4274,2)-2),C4274))</f>
        <v>Onix LT</v>
      </c>
      <c r="M4274">
        <f>WEEKNUM(A4274,2)</f>
        <v>36</v>
      </c>
    </row>
    <row r="4275" spans="1:13" x14ac:dyDescent="0.25">
      <c r="A4275" s="1">
        <v>41515</v>
      </c>
      <c r="B4275" s="40" t="s">
        <v>9</v>
      </c>
      <c r="C4275" s="40" t="s">
        <v>144</v>
      </c>
      <c r="D4275" s="40" t="s">
        <v>103</v>
      </c>
      <c r="E4275" s="40" t="s">
        <v>10</v>
      </c>
      <c r="F4275" s="40">
        <v>0.37</v>
      </c>
      <c r="G4275" s="40">
        <v>25</v>
      </c>
      <c r="H4275" s="40">
        <v>117</v>
      </c>
      <c r="I4275" s="40">
        <v>4.5</v>
      </c>
      <c r="L4275" s="40" t="str">
        <f>IF(LEFT(C4275,1)="[",MID(C4275,2,SEARCH("]",C4275)-2),IF(LEFT(C4275,1)="""",MID(C4275,2,SEARCH("""",C4275,2)-2),C4275))</f>
        <v>Onix LT</v>
      </c>
      <c r="M4275">
        <f>WEEKNUM(A4275,2)</f>
        <v>35</v>
      </c>
    </row>
    <row r="4276" spans="1:13" x14ac:dyDescent="0.25">
      <c r="A4276" s="1">
        <v>41534</v>
      </c>
      <c r="B4276" s="40" t="s">
        <v>9</v>
      </c>
      <c r="C4276" s="40" t="s">
        <v>144</v>
      </c>
      <c r="D4276" s="40" t="s">
        <v>103</v>
      </c>
      <c r="E4276" s="40" t="s">
        <v>10</v>
      </c>
      <c r="F4276" s="40">
        <v>0.37</v>
      </c>
      <c r="G4276" s="40">
        <v>18</v>
      </c>
      <c r="H4276" s="40">
        <v>107</v>
      </c>
      <c r="I4276" s="40">
        <v>4.43</v>
      </c>
      <c r="L4276" s="40" t="str">
        <f>IF(LEFT(C4276,1)="[",MID(C4276,2,SEARCH("]",C4276)-2),IF(LEFT(C4276,1)="""",MID(C4276,2,SEARCH("""",C4276,2)-2),C4276))</f>
        <v>Onix LT</v>
      </c>
      <c r="M4276">
        <f>WEEKNUM(A4276,2)</f>
        <v>38</v>
      </c>
    </row>
    <row r="4277" spans="1:13" x14ac:dyDescent="0.25">
      <c r="A4277" s="1">
        <v>41531</v>
      </c>
      <c r="B4277" s="40" t="s">
        <v>9</v>
      </c>
      <c r="C4277" s="40" t="s">
        <v>144</v>
      </c>
      <c r="D4277" s="40" t="s">
        <v>103</v>
      </c>
      <c r="E4277" s="40" t="s">
        <v>10</v>
      </c>
      <c r="F4277" s="40">
        <v>0.37</v>
      </c>
      <c r="G4277" s="40">
        <v>19</v>
      </c>
      <c r="H4277" s="40">
        <v>80</v>
      </c>
      <c r="I4277" s="40">
        <v>4.21</v>
      </c>
      <c r="L4277" s="40" t="str">
        <f>IF(LEFT(C4277,1)="[",MID(C4277,2,SEARCH("]",C4277)-2),IF(LEFT(C4277,1)="""",MID(C4277,2,SEARCH("""",C4277,2)-2),C4277))</f>
        <v>Onix LT</v>
      </c>
      <c r="M4277">
        <f>WEEKNUM(A4277,2)</f>
        <v>37</v>
      </c>
    </row>
    <row r="4278" spans="1:13" x14ac:dyDescent="0.25">
      <c r="A4278" s="1">
        <v>41524</v>
      </c>
      <c r="B4278" s="40" t="s">
        <v>9</v>
      </c>
      <c r="C4278" s="40" t="s">
        <v>144</v>
      </c>
      <c r="D4278" s="40" t="s">
        <v>103</v>
      </c>
      <c r="E4278" s="40" t="s">
        <v>10</v>
      </c>
      <c r="F4278" s="40">
        <v>0.37</v>
      </c>
      <c r="G4278" s="40">
        <v>19</v>
      </c>
      <c r="H4278" s="40">
        <v>78</v>
      </c>
      <c r="I4278" s="40">
        <v>3.58</v>
      </c>
      <c r="L4278" s="40" t="str">
        <f>IF(LEFT(C4278,1)="[",MID(C4278,2,SEARCH("]",C4278)-2),IF(LEFT(C4278,1)="""",MID(C4278,2,SEARCH("""",C4278,2)-2),C4278))</f>
        <v>Onix LT</v>
      </c>
      <c r="M4278">
        <f>WEEKNUM(A4278,2)</f>
        <v>36</v>
      </c>
    </row>
    <row r="4279" spans="1:13" x14ac:dyDescent="0.25">
      <c r="A4279" s="1">
        <v>41527</v>
      </c>
      <c r="B4279" s="40" t="s">
        <v>9</v>
      </c>
      <c r="C4279" s="40" t="s">
        <v>144</v>
      </c>
      <c r="D4279" s="40" t="s">
        <v>103</v>
      </c>
      <c r="E4279" s="40" t="s">
        <v>10</v>
      </c>
      <c r="F4279" s="40">
        <v>0.37</v>
      </c>
      <c r="G4279" s="40">
        <v>20</v>
      </c>
      <c r="H4279" s="40">
        <v>126</v>
      </c>
      <c r="I4279" s="40">
        <v>4.99</v>
      </c>
      <c r="L4279" s="40" t="str">
        <f>IF(LEFT(C4279,1)="[",MID(C4279,2,SEARCH("]",C4279)-2),IF(LEFT(C4279,1)="""",MID(C4279,2,SEARCH("""",C4279,2)-2),C4279))</f>
        <v>Onix LT</v>
      </c>
      <c r="M4279">
        <f>WEEKNUM(A4279,2)</f>
        <v>37</v>
      </c>
    </row>
    <row r="4280" spans="1:13" x14ac:dyDescent="0.25">
      <c r="A4280" s="1">
        <v>41537</v>
      </c>
      <c r="B4280" s="40" t="s">
        <v>9</v>
      </c>
      <c r="C4280" s="40" t="s">
        <v>144</v>
      </c>
      <c r="D4280" s="40" t="s">
        <v>103</v>
      </c>
      <c r="E4280" s="40" t="s">
        <v>10</v>
      </c>
      <c r="F4280" s="40">
        <v>0.37</v>
      </c>
      <c r="G4280" s="40">
        <v>15</v>
      </c>
      <c r="H4280" s="40">
        <v>98</v>
      </c>
      <c r="I4280" s="40">
        <v>3.46</v>
      </c>
      <c r="L4280" s="40" t="str">
        <f>IF(LEFT(C4280,1)="[",MID(C4280,2,SEARCH("]",C4280)-2),IF(LEFT(C4280,1)="""",MID(C4280,2,SEARCH("""",C4280,2)-2),C4280))</f>
        <v>Onix LT</v>
      </c>
      <c r="M4280">
        <f>WEEKNUM(A4280,2)</f>
        <v>38</v>
      </c>
    </row>
    <row r="4281" spans="1:13" x14ac:dyDescent="0.25">
      <c r="A4281" s="1">
        <v>41520</v>
      </c>
      <c r="B4281" s="40" t="s">
        <v>9</v>
      </c>
      <c r="C4281" s="40" t="s">
        <v>144</v>
      </c>
      <c r="D4281" s="40" t="s">
        <v>103</v>
      </c>
      <c r="E4281" s="40" t="s">
        <v>10</v>
      </c>
      <c r="F4281" s="40">
        <v>0.37</v>
      </c>
      <c r="G4281" s="40">
        <v>9</v>
      </c>
      <c r="H4281" s="40">
        <v>117</v>
      </c>
      <c r="I4281" s="40">
        <v>1.45</v>
      </c>
      <c r="L4281" s="40" t="str">
        <f>IF(LEFT(C4281,1)="[",MID(C4281,2,SEARCH("]",C4281)-2),IF(LEFT(C4281,1)="""",MID(C4281,2,SEARCH("""",C4281,2)-2),C4281))</f>
        <v>Onix LT</v>
      </c>
      <c r="M4281">
        <f>WEEKNUM(A4281,2)</f>
        <v>36</v>
      </c>
    </row>
    <row r="4282" spans="1:13" x14ac:dyDescent="0.25">
      <c r="A4282" s="1">
        <v>41525</v>
      </c>
      <c r="B4282" s="40" t="s">
        <v>9</v>
      </c>
      <c r="C4282" s="40" t="s">
        <v>144</v>
      </c>
      <c r="D4282" s="40" t="s">
        <v>103</v>
      </c>
      <c r="E4282" s="40" t="s">
        <v>10</v>
      </c>
      <c r="F4282" s="40">
        <v>0.37</v>
      </c>
      <c r="G4282" s="40">
        <v>15</v>
      </c>
      <c r="H4282" s="40">
        <v>79</v>
      </c>
      <c r="I4282" s="40">
        <v>3.15</v>
      </c>
      <c r="L4282" s="40" t="str">
        <f>IF(LEFT(C4282,1)="[",MID(C4282,2,SEARCH("]",C4282)-2),IF(LEFT(C4282,1)="""",MID(C4282,2,SEARCH("""",C4282,2)-2),C4282))</f>
        <v>Onix LT</v>
      </c>
      <c r="M4282">
        <f>WEEKNUM(A4282,2)</f>
        <v>36</v>
      </c>
    </row>
    <row r="4283" spans="1:13" x14ac:dyDescent="0.25">
      <c r="A4283" s="1">
        <v>41521</v>
      </c>
      <c r="B4283" s="40" t="s">
        <v>9</v>
      </c>
      <c r="C4283" s="40" t="s">
        <v>144</v>
      </c>
      <c r="D4283" s="40" t="s">
        <v>103</v>
      </c>
      <c r="E4283" s="40" t="s">
        <v>10</v>
      </c>
      <c r="F4283" s="40">
        <v>0.37</v>
      </c>
      <c r="G4283" s="40">
        <v>26</v>
      </c>
      <c r="H4283" s="40">
        <v>131</v>
      </c>
      <c r="I4283" s="40">
        <v>5.19</v>
      </c>
      <c r="L4283" s="40" t="str">
        <f>IF(LEFT(C4283,1)="[",MID(C4283,2,SEARCH("]",C4283)-2),IF(LEFT(C4283,1)="""",MID(C4283,2,SEARCH("""",C4283,2)-2),C4283))</f>
        <v>Onix LT</v>
      </c>
      <c r="M4283">
        <f>WEEKNUM(A4283,2)</f>
        <v>36</v>
      </c>
    </row>
    <row r="4284" spans="1:13" x14ac:dyDescent="0.25">
      <c r="A4284" s="1">
        <v>41543</v>
      </c>
      <c r="B4284" s="40" t="s">
        <v>9</v>
      </c>
      <c r="C4284" s="40" t="s">
        <v>144</v>
      </c>
      <c r="D4284" s="40" t="s">
        <v>103</v>
      </c>
      <c r="E4284" s="40" t="s">
        <v>10</v>
      </c>
      <c r="F4284" s="40">
        <v>0.37</v>
      </c>
      <c r="G4284" s="40">
        <v>12</v>
      </c>
      <c r="H4284" s="40">
        <v>126</v>
      </c>
      <c r="I4284" s="40">
        <v>2.8</v>
      </c>
      <c r="L4284" s="40" t="str">
        <f>IF(LEFT(C4284,1)="[",MID(C4284,2,SEARCH("]",C4284)-2),IF(LEFT(C4284,1)="""",MID(C4284,2,SEARCH("""",C4284,2)-2),C4284))</f>
        <v>Onix LT</v>
      </c>
      <c r="M4284">
        <f>WEEKNUM(A4284,2)</f>
        <v>39</v>
      </c>
    </row>
    <row r="4285" spans="1:13" x14ac:dyDescent="0.25">
      <c r="A4285" s="1">
        <v>41536</v>
      </c>
      <c r="B4285" s="40" t="s">
        <v>9</v>
      </c>
      <c r="C4285" s="40" t="s">
        <v>144</v>
      </c>
      <c r="D4285" s="40" t="s">
        <v>103</v>
      </c>
      <c r="E4285" s="40" t="s">
        <v>10</v>
      </c>
      <c r="F4285" s="40">
        <v>0.37</v>
      </c>
      <c r="G4285" s="40">
        <v>12</v>
      </c>
      <c r="H4285" s="40">
        <v>110</v>
      </c>
      <c r="I4285" s="40">
        <v>3.04</v>
      </c>
      <c r="L4285" s="40" t="str">
        <f>IF(LEFT(C4285,1)="[",MID(C4285,2,SEARCH("]",C4285)-2),IF(LEFT(C4285,1)="""",MID(C4285,2,SEARCH("""",C4285,2)-2),C4285))</f>
        <v>Onix LT</v>
      </c>
      <c r="M4285">
        <f>WEEKNUM(A4285,2)</f>
        <v>38</v>
      </c>
    </row>
    <row r="4286" spans="1:13" x14ac:dyDescent="0.25">
      <c r="A4286" s="1">
        <v>41530</v>
      </c>
      <c r="B4286" s="40" t="s">
        <v>9</v>
      </c>
      <c r="C4286" s="40" t="s">
        <v>144</v>
      </c>
      <c r="D4286" s="40" t="s">
        <v>103</v>
      </c>
      <c r="E4286" s="40" t="s">
        <v>10</v>
      </c>
      <c r="F4286" s="40">
        <v>0.37</v>
      </c>
      <c r="G4286" s="40">
        <v>18</v>
      </c>
      <c r="H4286" s="40">
        <v>133</v>
      </c>
      <c r="I4286" s="40">
        <v>4.0999999999999996</v>
      </c>
      <c r="L4286" s="40" t="str">
        <f>IF(LEFT(C4286,1)="[",MID(C4286,2,SEARCH("]",C4286)-2),IF(LEFT(C4286,1)="""",MID(C4286,2,SEARCH("""",C4286,2)-2),C4286))</f>
        <v>Onix LT</v>
      </c>
      <c r="M4286">
        <f>WEEKNUM(A4286,2)</f>
        <v>37</v>
      </c>
    </row>
    <row r="4287" spans="1:13" x14ac:dyDescent="0.25">
      <c r="A4287" s="1">
        <v>41538</v>
      </c>
      <c r="B4287" s="40" t="s">
        <v>9</v>
      </c>
      <c r="C4287" s="40" t="s">
        <v>144</v>
      </c>
      <c r="D4287" s="40" t="s">
        <v>103</v>
      </c>
      <c r="E4287" s="40" t="s">
        <v>10</v>
      </c>
      <c r="F4287" s="40">
        <v>0.37</v>
      </c>
      <c r="G4287" s="40">
        <v>9</v>
      </c>
      <c r="H4287" s="40">
        <v>83</v>
      </c>
      <c r="I4287" s="40">
        <v>1.9</v>
      </c>
      <c r="L4287" s="40" t="str">
        <f>IF(LEFT(C4287,1)="[",MID(C4287,2,SEARCH("]",C4287)-2),IF(LEFT(C4287,1)="""",MID(C4287,2,SEARCH("""",C4287,2)-2),C4287))</f>
        <v>Onix LT</v>
      </c>
      <c r="M4287">
        <f>WEEKNUM(A4287,2)</f>
        <v>38</v>
      </c>
    </row>
    <row r="4288" spans="1:13" x14ac:dyDescent="0.25">
      <c r="A4288" s="1">
        <v>41528</v>
      </c>
      <c r="B4288" s="40" t="s">
        <v>9</v>
      </c>
      <c r="C4288" s="40" t="s">
        <v>144</v>
      </c>
      <c r="D4288" s="40" t="s">
        <v>103</v>
      </c>
      <c r="E4288" s="40" t="s">
        <v>10</v>
      </c>
      <c r="F4288" s="40">
        <v>0.37</v>
      </c>
      <c r="G4288" s="40">
        <v>19</v>
      </c>
      <c r="H4288" s="40">
        <v>104</v>
      </c>
      <c r="I4288" s="40">
        <v>3.21</v>
      </c>
      <c r="L4288" s="40" t="str">
        <f>IF(LEFT(C4288,1)="[",MID(C4288,2,SEARCH("]",C4288)-2),IF(LEFT(C4288,1)="""",MID(C4288,2,SEARCH("""",C4288,2)-2),C4288))</f>
        <v>Onix LT</v>
      </c>
      <c r="M4288">
        <f>WEEKNUM(A4288,2)</f>
        <v>37</v>
      </c>
    </row>
    <row r="4289" spans="1:13" x14ac:dyDescent="0.25">
      <c r="A4289" s="1">
        <v>41541</v>
      </c>
      <c r="B4289" s="40" t="s">
        <v>9</v>
      </c>
      <c r="C4289" s="40" t="s">
        <v>144</v>
      </c>
      <c r="D4289" s="40" t="s">
        <v>103</v>
      </c>
      <c r="E4289" s="40" t="s">
        <v>10</v>
      </c>
      <c r="F4289" s="40">
        <v>0.37</v>
      </c>
      <c r="G4289" s="40">
        <v>19</v>
      </c>
      <c r="H4289" s="40">
        <v>110</v>
      </c>
      <c r="I4289" s="40">
        <v>4.0199999999999996</v>
      </c>
      <c r="L4289" s="40" t="str">
        <f>IF(LEFT(C4289,1)="[",MID(C4289,2,SEARCH("]",C4289)-2),IF(LEFT(C4289,1)="""",MID(C4289,2,SEARCH("""",C4289,2)-2),C4289))</f>
        <v>Onix LT</v>
      </c>
      <c r="M4289">
        <f>WEEKNUM(A4289,2)</f>
        <v>39</v>
      </c>
    </row>
    <row r="4290" spans="1:13" x14ac:dyDescent="0.25">
      <c r="A4290" s="1">
        <v>41523</v>
      </c>
      <c r="B4290" s="40" t="s">
        <v>9</v>
      </c>
      <c r="C4290" s="40" t="s">
        <v>144</v>
      </c>
      <c r="D4290" s="40" t="s">
        <v>103</v>
      </c>
      <c r="E4290" s="40" t="s">
        <v>10</v>
      </c>
      <c r="F4290" s="40">
        <v>0.37</v>
      </c>
      <c r="G4290" s="40">
        <v>12</v>
      </c>
      <c r="H4290" s="40">
        <v>95</v>
      </c>
      <c r="I4290" s="40">
        <v>2.04</v>
      </c>
      <c r="L4290" s="40" t="str">
        <f>IF(LEFT(C4290,1)="[",MID(C4290,2,SEARCH("]",C4290)-2),IF(LEFT(C4290,1)="""",MID(C4290,2,SEARCH("""",C4290,2)-2),C4290))</f>
        <v>Onix LT</v>
      </c>
      <c r="M4290">
        <f>WEEKNUM(A4290,2)</f>
        <v>36</v>
      </c>
    </row>
    <row r="4291" spans="1:13" x14ac:dyDescent="0.25">
      <c r="A4291" s="1">
        <v>41518</v>
      </c>
      <c r="B4291" s="40" t="s">
        <v>9</v>
      </c>
      <c r="C4291" s="40" t="s">
        <v>144</v>
      </c>
      <c r="D4291" s="40" t="s">
        <v>103</v>
      </c>
      <c r="E4291" s="40" t="s">
        <v>10</v>
      </c>
      <c r="F4291" s="40">
        <v>0.37</v>
      </c>
      <c r="G4291" s="40">
        <v>11</v>
      </c>
      <c r="H4291" s="40">
        <v>73</v>
      </c>
      <c r="I4291" s="40">
        <v>1.46</v>
      </c>
      <c r="L4291" s="40" t="str">
        <f>IF(LEFT(C4291,1)="[",MID(C4291,2,SEARCH("]",C4291)-2),IF(LEFT(C4291,1)="""",MID(C4291,2,SEARCH("""",C4291,2)-2),C4291))</f>
        <v>Onix LT</v>
      </c>
      <c r="M4291">
        <f>WEEKNUM(A4291,2)</f>
        <v>35</v>
      </c>
    </row>
    <row r="4292" spans="1:13" x14ac:dyDescent="0.25">
      <c r="A4292" s="1">
        <v>41546</v>
      </c>
      <c r="B4292" s="40" t="s">
        <v>9</v>
      </c>
      <c r="C4292" s="40" t="s">
        <v>144</v>
      </c>
      <c r="D4292" s="40" t="s">
        <v>103</v>
      </c>
      <c r="E4292" s="40" t="s">
        <v>10</v>
      </c>
      <c r="F4292" s="40">
        <v>0.37</v>
      </c>
      <c r="G4292" s="40">
        <v>8</v>
      </c>
      <c r="H4292" s="40">
        <v>94</v>
      </c>
      <c r="I4292" s="40">
        <v>1.61</v>
      </c>
      <c r="L4292" s="40" t="str">
        <f>IF(LEFT(C4292,1)="[",MID(C4292,2,SEARCH("]",C4292)-2),IF(LEFT(C4292,1)="""",MID(C4292,2,SEARCH("""",C4292,2)-2),C4292))</f>
        <v>Onix LT</v>
      </c>
      <c r="M4292">
        <f>WEEKNUM(A4292,2)</f>
        <v>39</v>
      </c>
    </row>
    <row r="4293" spans="1:13" x14ac:dyDescent="0.25">
      <c r="A4293" s="1">
        <v>41516</v>
      </c>
      <c r="B4293" s="40" t="s">
        <v>9</v>
      </c>
      <c r="C4293" s="40" t="s">
        <v>144</v>
      </c>
      <c r="D4293" s="40" t="s">
        <v>103</v>
      </c>
      <c r="E4293" s="40" t="s">
        <v>10</v>
      </c>
      <c r="F4293" s="40">
        <v>0.37</v>
      </c>
      <c r="G4293" s="40">
        <v>25</v>
      </c>
      <c r="H4293" s="40">
        <v>106</v>
      </c>
      <c r="I4293" s="40">
        <v>4.74</v>
      </c>
      <c r="L4293" s="40" t="str">
        <f>IF(LEFT(C4293,1)="[",MID(C4293,2,SEARCH("]",C4293)-2),IF(LEFT(C4293,1)="""",MID(C4293,2,SEARCH("""",C4293,2)-2),C4293))</f>
        <v>Onix LT</v>
      </c>
      <c r="M4293">
        <f>WEEKNUM(A4293,2)</f>
        <v>35</v>
      </c>
    </row>
    <row r="4294" spans="1:13" x14ac:dyDescent="0.25">
      <c r="A4294" s="1">
        <v>41517</v>
      </c>
      <c r="B4294" s="40" t="s">
        <v>9</v>
      </c>
      <c r="C4294" s="40" t="s">
        <v>144</v>
      </c>
      <c r="D4294" s="40" t="s">
        <v>103</v>
      </c>
      <c r="E4294" s="40" t="s">
        <v>10</v>
      </c>
      <c r="F4294" s="40">
        <v>0.37</v>
      </c>
      <c r="G4294" s="40">
        <v>14</v>
      </c>
      <c r="H4294" s="40">
        <v>108</v>
      </c>
      <c r="I4294" s="40">
        <v>2.37</v>
      </c>
      <c r="L4294" s="40" t="str">
        <f>IF(LEFT(C4294,1)="[",MID(C4294,2,SEARCH("]",C4294)-2),IF(LEFT(C4294,1)="""",MID(C4294,2,SEARCH("""",C4294,2)-2),C4294))</f>
        <v>Onix LT</v>
      </c>
      <c r="M4294">
        <f>WEEKNUM(A4294,2)</f>
        <v>35</v>
      </c>
    </row>
    <row r="4295" spans="1:13" x14ac:dyDescent="0.25">
      <c r="A4295" s="1">
        <v>41540</v>
      </c>
      <c r="B4295" s="40" t="s">
        <v>9</v>
      </c>
      <c r="C4295" s="40" t="s">
        <v>144</v>
      </c>
      <c r="D4295" s="40" t="s">
        <v>103</v>
      </c>
      <c r="E4295" s="40" t="s">
        <v>10</v>
      </c>
      <c r="F4295" s="40">
        <v>0.37</v>
      </c>
      <c r="G4295" s="40">
        <v>20</v>
      </c>
      <c r="H4295" s="40">
        <v>129</v>
      </c>
      <c r="I4295" s="40">
        <v>4.68</v>
      </c>
      <c r="L4295" s="40" t="str">
        <f>IF(LEFT(C4295,1)="[",MID(C4295,2,SEARCH("]",C4295)-2),IF(LEFT(C4295,1)="""",MID(C4295,2,SEARCH("""",C4295,2)-2),C4295))</f>
        <v>Onix LT</v>
      </c>
      <c r="M4295">
        <f>WEEKNUM(A4295,2)</f>
        <v>39</v>
      </c>
    </row>
    <row r="4296" spans="1:13" x14ac:dyDescent="0.25">
      <c r="A4296" s="1">
        <v>41542</v>
      </c>
      <c r="B4296" s="40" t="s">
        <v>9</v>
      </c>
      <c r="C4296" s="40" t="s">
        <v>144</v>
      </c>
      <c r="D4296" s="40" t="s">
        <v>103</v>
      </c>
      <c r="E4296" s="40" t="s">
        <v>10</v>
      </c>
      <c r="F4296" s="40">
        <v>0.37</v>
      </c>
      <c r="G4296" s="40">
        <v>10</v>
      </c>
      <c r="H4296" s="40">
        <v>111</v>
      </c>
      <c r="I4296" s="40">
        <v>2.35</v>
      </c>
      <c r="L4296" s="40" t="str">
        <f>IF(LEFT(C4296,1)="[",MID(C4296,2,SEARCH("]",C4296)-2),IF(LEFT(C4296,1)="""",MID(C4296,2,SEARCH("""",C4296,2)-2),C4296))</f>
        <v>Onix LT</v>
      </c>
      <c r="M4296">
        <f>WEEKNUM(A4296,2)</f>
        <v>39</v>
      </c>
    </row>
    <row r="4297" spans="1:13" x14ac:dyDescent="0.25">
      <c r="A4297" s="1">
        <v>41532</v>
      </c>
      <c r="B4297" s="40" t="s">
        <v>9</v>
      </c>
      <c r="C4297" s="40" t="s">
        <v>144</v>
      </c>
      <c r="D4297" s="40" t="s">
        <v>103</v>
      </c>
      <c r="E4297" s="40" t="s">
        <v>10</v>
      </c>
      <c r="F4297" s="40">
        <v>0.37</v>
      </c>
      <c r="G4297" s="40">
        <v>16</v>
      </c>
      <c r="H4297" s="40">
        <v>78</v>
      </c>
      <c r="I4297" s="40">
        <v>2.4500000000000002</v>
      </c>
      <c r="L4297" s="40" t="str">
        <f>IF(LEFT(C4297,1)="[",MID(C4297,2,SEARCH("]",C4297)-2),IF(LEFT(C4297,1)="""",MID(C4297,2,SEARCH("""",C4297,2)-2),C4297))</f>
        <v>Onix LT</v>
      </c>
      <c r="M4297">
        <f>WEEKNUM(A4297,2)</f>
        <v>37</v>
      </c>
    </row>
    <row r="4298" spans="1:13" x14ac:dyDescent="0.25">
      <c r="A4298" s="1">
        <v>41545</v>
      </c>
      <c r="B4298" s="40" t="s">
        <v>9</v>
      </c>
      <c r="C4298" s="40" t="s">
        <v>144</v>
      </c>
      <c r="D4298" s="40" t="s">
        <v>103</v>
      </c>
      <c r="E4298" s="40" t="s">
        <v>10</v>
      </c>
      <c r="F4298" s="40">
        <v>0.37</v>
      </c>
      <c r="G4298" s="40">
        <v>16</v>
      </c>
      <c r="H4298" s="40">
        <v>96</v>
      </c>
      <c r="I4298" s="40">
        <v>3.85</v>
      </c>
      <c r="L4298" s="40" t="str">
        <f>IF(LEFT(C4298,1)="[",MID(C4298,2,SEARCH("]",C4298)-2),IF(LEFT(C4298,1)="""",MID(C4298,2,SEARCH("""",C4298,2)-2),C4298))</f>
        <v>Onix LT</v>
      </c>
      <c r="M4298">
        <f>WEEKNUM(A4298,2)</f>
        <v>39</v>
      </c>
    </row>
    <row r="4299" spans="1:13" x14ac:dyDescent="0.25">
      <c r="A4299" s="1">
        <v>41544</v>
      </c>
      <c r="B4299" s="40" t="s">
        <v>9</v>
      </c>
      <c r="C4299" s="40" t="s">
        <v>144</v>
      </c>
      <c r="D4299" s="40" t="s">
        <v>103</v>
      </c>
      <c r="E4299" s="40" t="s">
        <v>10</v>
      </c>
      <c r="F4299" s="40">
        <v>0.37</v>
      </c>
      <c r="G4299" s="40">
        <v>22</v>
      </c>
      <c r="H4299" s="40">
        <v>104</v>
      </c>
      <c r="I4299" s="40">
        <v>4.84</v>
      </c>
      <c r="L4299" s="40" t="str">
        <f>IF(LEFT(C4299,1)="[",MID(C4299,2,SEARCH("]",C4299)-2),IF(LEFT(C4299,1)="""",MID(C4299,2,SEARCH("""",C4299,2)-2),C4299))</f>
        <v>Onix LT</v>
      </c>
      <c r="M4299">
        <f>WEEKNUM(A4299,2)</f>
        <v>39</v>
      </c>
    </row>
    <row r="4300" spans="1:13" x14ac:dyDescent="0.25">
      <c r="A4300" s="1">
        <v>41526</v>
      </c>
      <c r="B4300" s="40" t="s">
        <v>9</v>
      </c>
      <c r="C4300" s="40" t="s">
        <v>144</v>
      </c>
      <c r="D4300" s="40" t="s">
        <v>103</v>
      </c>
      <c r="E4300" s="40" t="s">
        <v>10</v>
      </c>
      <c r="F4300" s="40">
        <v>0.37</v>
      </c>
      <c r="G4300" s="40">
        <v>14</v>
      </c>
      <c r="H4300" s="40">
        <v>113</v>
      </c>
      <c r="I4300" s="40">
        <v>3.08</v>
      </c>
      <c r="L4300" s="40" t="str">
        <f>IF(LEFT(C4300,1)="[",MID(C4300,2,SEARCH("]",C4300)-2),IF(LEFT(C4300,1)="""",MID(C4300,2,SEARCH("""",C4300,2)-2),C4300))</f>
        <v>Onix LT</v>
      </c>
      <c r="M4300">
        <f>WEEKNUM(A4300,2)</f>
        <v>37</v>
      </c>
    </row>
    <row r="4301" spans="1:13" x14ac:dyDescent="0.25">
      <c r="A4301" s="1">
        <v>41533</v>
      </c>
      <c r="B4301" s="40" t="s">
        <v>9</v>
      </c>
      <c r="C4301" s="40" t="s">
        <v>144</v>
      </c>
      <c r="D4301" s="40" t="s">
        <v>103</v>
      </c>
      <c r="E4301" s="40" t="s">
        <v>10</v>
      </c>
      <c r="F4301" s="40">
        <v>0.37</v>
      </c>
      <c r="G4301" s="40">
        <v>28</v>
      </c>
      <c r="H4301" s="40">
        <v>156</v>
      </c>
      <c r="I4301" s="40">
        <v>5.24</v>
      </c>
      <c r="L4301" s="40" t="str">
        <f>IF(LEFT(C4301,1)="[",MID(C4301,2,SEARCH("]",C4301)-2),IF(LEFT(C4301,1)="""",MID(C4301,2,SEARCH("""",C4301,2)-2),C4301))</f>
        <v>Onix LT</v>
      </c>
      <c r="M4301">
        <f>WEEKNUM(A4301,2)</f>
        <v>38</v>
      </c>
    </row>
    <row r="4302" spans="1:13" x14ac:dyDescent="0.25">
      <c r="A4302" s="1">
        <v>41519</v>
      </c>
      <c r="B4302" s="40" t="s">
        <v>9</v>
      </c>
      <c r="C4302" s="40" t="s">
        <v>144</v>
      </c>
      <c r="D4302" s="40" t="s">
        <v>103</v>
      </c>
      <c r="E4302" s="40" t="s">
        <v>10</v>
      </c>
      <c r="F4302" s="40">
        <v>0.37</v>
      </c>
      <c r="G4302" s="40">
        <v>10</v>
      </c>
      <c r="H4302" s="40">
        <v>129</v>
      </c>
      <c r="I4302" s="40">
        <v>1.73</v>
      </c>
      <c r="L4302" s="40" t="str">
        <f>IF(LEFT(C4302,1)="[",MID(C4302,2,SEARCH("]",C4302)-2),IF(LEFT(C4302,1)="""",MID(C4302,2,SEARCH("""",C4302,2)-2),C4302))</f>
        <v>Onix LT</v>
      </c>
      <c r="M4302">
        <f>WEEKNUM(A4302,2)</f>
        <v>36</v>
      </c>
    </row>
    <row r="4303" spans="1:13" x14ac:dyDescent="0.25">
      <c r="A4303" s="1">
        <v>41535</v>
      </c>
      <c r="B4303" s="40" t="s">
        <v>9</v>
      </c>
      <c r="C4303" s="40" t="s">
        <v>144</v>
      </c>
      <c r="D4303" s="40" t="s">
        <v>103</v>
      </c>
      <c r="E4303" s="40" t="s">
        <v>10</v>
      </c>
      <c r="F4303" s="40">
        <v>0.37</v>
      </c>
      <c r="G4303" s="40">
        <v>14</v>
      </c>
      <c r="H4303" s="40">
        <v>89</v>
      </c>
      <c r="I4303" s="40">
        <v>3.19</v>
      </c>
      <c r="L4303" s="40" t="str">
        <f>IF(LEFT(C4303,1)="[",MID(C4303,2,SEARCH("]",C4303)-2),IF(LEFT(C4303,1)="""",MID(C4303,2,SEARCH("""",C4303,2)-2),C4303))</f>
        <v>Onix LT</v>
      </c>
      <c r="M4303">
        <f>WEEKNUM(A4303,2)</f>
        <v>38</v>
      </c>
    </row>
    <row r="4304" spans="1:13" x14ac:dyDescent="0.25">
      <c r="A4304" s="1">
        <v>41529</v>
      </c>
      <c r="B4304" s="40" t="s">
        <v>9</v>
      </c>
      <c r="C4304" s="40" t="s">
        <v>144</v>
      </c>
      <c r="D4304" s="40" t="s">
        <v>103</v>
      </c>
      <c r="E4304" s="40" t="s">
        <v>10</v>
      </c>
      <c r="F4304" s="40">
        <v>0.37</v>
      </c>
      <c r="G4304" s="40">
        <v>19</v>
      </c>
      <c r="H4304" s="40">
        <v>106</v>
      </c>
      <c r="I4304" s="40">
        <v>3.57</v>
      </c>
      <c r="L4304" s="40" t="str">
        <f>IF(LEFT(C4304,1)="[",MID(C4304,2,SEARCH("]",C4304)-2),IF(LEFT(C4304,1)="""",MID(C4304,2,SEARCH("""",C4304,2)-2),C4304))</f>
        <v>Onix LT</v>
      </c>
      <c r="M4304">
        <f>WEEKNUM(A4304,2)</f>
        <v>37</v>
      </c>
    </row>
    <row r="4305" spans="1:13" x14ac:dyDescent="0.25">
      <c r="A4305" s="1">
        <v>41514</v>
      </c>
      <c r="B4305" s="40" t="s">
        <v>9</v>
      </c>
      <c r="C4305" s="40" t="s">
        <v>144</v>
      </c>
      <c r="D4305" s="40" t="s">
        <v>103</v>
      </c>
      <c r="E4305" s="40" t="s">
        <v>10</v>
      </c>
      <c r="F4305" s="40">
        <v>0.37</v>
      </c>
      <c r="G4305" s="40">
        <v>24</v>
      </c>
      <c r="H4305" s="40">
        <v>107</v>
      </c>
      <c r="I4305" s="40">
        <v>4.92</v>
      </c>
      <c r="L4305" s="40" t="str">
        <f>IF(LEFT(C4305,1)="[",MID(C4305,2,SEARCH("]",C4305)-2),IF(LEFT(C4305,1)="""",MID(C4305,2,SEARCH("""",C4305,2)-2),C4305))</f>
        <v>Onix LT</v>
      </c>
      <c r="M4305">
        <f>WEEKNUM(A4305,2)</f>
        <v>35</v>
      </c>
    </row>
    <row r="4306" spans="1:13" x14ac:dyDescent="0.25">
      <c r="A4306" s="1">
        <v>41519</v>
      </c>
      <c r="B4306" s="40" t="s">
        <v>9</v>
      </c>
      <c r="C4306" s="40" t="s">
        <v>315</v>
      </c>
      <c r="D4306" s="40" t="s">
        <v>86</v>
      </c>
      <c r="E4306" s="40" t="s">
        <v>10</v>
      </c>
      <c r="F4306" s="40">
        <v>0.8</v>
      </c>
      <c r="G4306" s="40">
        <v>0</v>
      </c>
      <c r="H4306" s="40">
        <v>3</v>
      </c>
      <c r="I4306" s="40">
        <v>0</v>
      </c>
      <c r="L4306" s="40" t="str">
        <f>IF(LEFT(C4306,1)="[",MID(C4306,2,SEARCH("]",C4306)-2),IF(LEFT(C4306,1)="""",MID(C4306,2,SEARCH("""",C4306,2)-2),C4306))</f>
        <v>Onix LT 0km</v>
      </c>
      <c r="M4306">
        <f>WEEKNUM(A4306,2)</f>
        <v>36</v>
      </c>
    </row>
    <row r="4307" spans="1:13" x14ac:dyDescent="0.25">
      <c r="A4307" s="1">
        <v>41539</v>
      </c>
      <c r="B4307" s="40" t="s">
        <v>9</v>
      </c>
      <c r="C4307" s="40" t="s">
        <v>315</v>
      </c>
      <c r="D4307" s="40" t="s">
        <v>86</v>
      </c>
      <c r="E4307" s="40" t="s">
        <v>10</v>
      </c>
      <c r="F4307" s="40">
        <v>0.8</v>
      </c>
      <c r="G4307" s="40">
        <v>0</v>
      </c>
      <c r="H4307" s="40">
        <v>3</v>
      </c>
      <c r="I4307" s="40">
        <v>0</v>
      </c>
      <c r="L4307" s="40" t="str">
        <f>IF(LEFT(C4307,1)="[",MID(C4307,2,SEARCH("]",C4307)-2),IF(LEFT(C4307,1)="""",MID(C4307,2,SEARCH("""",C4307,2)-2),C4307))</f>
        <v>Onix LT 0km</v>
      </c>
      <c r="M4307">
        <f>WEEKNUM(A4307,2)</f>
        <v>38</v>
      </c>
    </row>
    <row r="4308" spans="1:13" x14ac:dyDescent="0.25">
      <c r="A4308" s="1">
        <v>41537</v>
      </c>
      <c r="B4308" s="40" t="s">
        <v>9</v>
      </c>
      <c r="C4308" s="40" t="s">
        <v>315</v>
      </c>
      <c r="D4308" s="40" t="s">
        <v>86</v>
      </c>
      <c r="E4308" s="40" t="s">
        <v>10</v>
      </c>
      <c r="F4308" s="40">
        <v>0.8</v>
      </c>
      <c r="G4308" s="40">
        <v>0</v>
      </c>
      <c r="H4308" s="40">
        <v>1</v>
      </c>
      <c r="I4308" s="40">
        <v>0</v>
      </c>
      <c r="L4308" s="40" t="str">
        <f>IF(LEFT(C4308,1)="[",MID(C4308,2,SEARCH("]",C4308)-2),IF(LEFT(C4308,1)="""",MID(C4308,2,SEARCH("""",C4308,2)-2),C4308))</f>
        <v>Onix LT 0km</v>
      </c>
      <c r="M4308">
        <f>WEEKNUM(A4308,2)</f>
        <v>38</v>
      </c>
    </row>
    <row r="4309" spans="1:13" x14ac:dyDescent="0.25">
      <c r="A4309" s="1">
        <v>41534</v>
      </c>
      <c r="B4309" s="40" t="s">
        <v>9</v>
      </c>
      <c r="C4309" s="40" t="s">
        <v>315</v>
      </c>
      <c r="D4309" s="40" t="s">
        <v>86</v>
      </c>
      <c r="E4309" s="40" t="s">
        <v>10</v>
      </c>
      <c r="F4309" s="40">
        <v>0.8</v>
      </c>
      <c r="G4309" s="40">
        <v>1</v>
      </c>
      <c r="H4309" s="40">
        <v>5</v>
      </c>
      <c r="I4309" s="40">
        <v>0.23</v>
      </c>
      <c r="L4309" s="40" t="str">
        <f>IF(LEFT(C4309,1)="[",MID(C4309,2,SEARCH("]",C4309)-2),IF(LEFT(C4309,1)="""",MID(C4309,2,SEARCH("""",C4309,2)-2),C4309))</f>
        <v>Onix LT 0km</v>
      </c>
      <c r="M4309">
        <f>WEEKNUM(A4309,2)</f>
        <v>38</v>
      </c>
    </row>
    <row r="4310" spans="1:13" x14ac:dyDescent="0.25">
      <c r="A4310" s="1">
        <v>41521</v>
      </c>
      <c r="B4310" s="40" t="s">
        <v>9</v>
      </c>
      <c r="C4310" s="40" t="s">
        <v>315</v>
      </c>
      <c r="D4310" s="40" t="s">
        <v>86</v>
      </c>
      <c r="E4310" s="40" t="s">
        <v>10</v>
      </c>
      <c r="F4310" s="40">
        <v>0.8</v>
      </c>
      <c r="G4310" s="40">
        <v>0</v>
      </c>
      <c r="H4310" s="40">
        <v>2</v>
      </c>
      <c r="I4310" s="40">
        <v>0</v>
      </c>
      <c r="L4310" s="40" t="str">
        <f>IF(LEFT(C4310,1)="[",MID(C4310,2,SEARCH("]",C4310)-2),IF(LEFT(C4310,1)="""",MID(C4310,2,SEARCH("""",C4310,2)-2),C4310))</f>
        <v>Onix LT 0km</v>
      </c>
      <c r="M4310">
        <f>WEEKNUM(A4310,2)</f>
        <v>36</v>
      </c>
    </row>
    <row r="4311" spans="1:13" x14ac:dyDescent="0.25">
      <c r="A4311" s="1">
        <v>41533</v>
      </c>
      <c r="B4311" s="40" t="s">
        <v>9</v>
      </c>
      <c r="C4311" s="40" t="s">
        <v>315</v>
      </c>
      <c r="D4311" s="40" t="s">
        <v>86</v>
      </c>
      <c r="E4311" s="40" t="s">
        <v>10</v>
      </c>
      <c r="F4311" s="40">
        <v>0.8</v>
      </c>
      <c r="G4311" s="40">
        <v>1</v>
      </c>
      <c r="H4311" s="40">
        <v>2</v>
      </c>
      <c r="I4311" s="40">
        <v>0.56000000000000005</v>
      </c>
      <c r="L4311" s="40" t="str">
        <f>IF(LEFT(C4311,1)="[",MID(C4311,2,SEARCH("]",C4311)-2),IF(LEFT(C4311,1)="""",MID(C4311,2,SEARCH("""",C4311,2)-2),C4311))</f>
        <v>Onix LT 0km</v>
      </c>
      <c r="M4311">
        <f>WEEKNUM(A4311,2)</f>
        <v>38</v>
      </c>
    </row>
    <row r="4312" spans="1:13" x14ac:dyDescent="0.25">
      <c r="A4312" s="1">
        <v>41544</v>
      </c>
      <c r="B4312" s="40" t="s">
        <v>9</v>
      </c>
      <c r="C4312" s="40" t="s">
        <v>315</v>
      </c>
      <c r="D4312" s="40" t="s">
        <v>86</v>
      </c>
      <c r="E4312" s="40" t="s">
        <v>10</v>
      </c>
      <c r="F4312" s="40">
        <v>0.8</v>
      </c>
      <c r="G4312" s="40">
        <v>0</v>
      </c>
      <c r="H4312" s="40">
        <v>2</v>
      </c>
      <c r="I4312" s="40">
        <v>0</v>
      </c>
      <c r="L4312" s="40" t="str">
        <f>IF(LEFT(C4312,1)="[",MID(C4312,2,SEARCH("]",C4312)-2),IF(LEFT(C4312,1)="""",MID(C4312,2,SEARCH("""",C4312,2)-2),C4312))</f>
        <v>Onix LT 0km</v>
      </c>
      <c r="M4312">
        <f>WEEKNUM(A4312,2)</f>
        <v>39</v>
      </c>
    </row>
    <row r="4313" spans="1:13" x14ac:dyDescent="0.25">
      <c r="A4313" s="1">
        <v>41546</v>
      </c>
      <c r="B4313" s="40" t="s">
        <v>9</v>
      </c>
      <c r="C4313" s="40" t="s">
        <v>315</v>
      </c>
      <c r="D4313" s="40" t="s">
        <v>86</v>
      </c>
      <c r="E4313" s="40" t="s">
        <v>10</v>
      </c>
      <c r="F4313" s="40">
        <v>0.8</v>
      </c>
      <c r="G4313" s="40">
        <v>1</v>
      </c>
      <c r="H4313" s="40">
        <v>1</v>
      </c>
      <c r="I4313" s="40">
        <v>0.25</v>
      </c>
      <c r="L4313" s="40" t="str">
        <f>IF(LEFT(C4313,1)="[",MID(C4313,2,SEARCH("]",C4313)-2),IF(LEFT(C4313,1)="""",MID(C4313,2,SEARCH("""",C4313,2)-2),C4313))</f>
        <v>Onix LT 0km</v>
      </c>
      <c r="M4313">
        <f>WEEKNUM(A4313,2)</f>
        <v>39</v>
      </c>
    </row>
    <row r="4314" spans="1:13" x14ac:dyDescent="0.25">
      <c r="A4314" s="1">
        <v>41531</v>
      </c>
      <c r="B4314" s="40" t="s">
        <v>9</v>
      </c>
      <c r="C4314" s="40" t="s">
        <v>315</v>
      </c>
      <c r="D4314" s="40" t="s">
        <v>86</v>
      </c>
      <c r="E4314" s="40" t="s">
        <v>10</v>
      </c>
      <c r="F4314" s="40">
        <v>0.8</v>
      </c>
      <c r="G4314" s="40">
        <v>0</v>
      </c>
      <c r="H4314" s="40">
        <v>2</v>
      </c>
      <c r="I4314" s="40">
        <v>0</v>
      </c>
      <c r="L4314" s="40" t="str">
        <f>IF(LEFT(C4314,1)="[",MID(C4314,2,SEARCH("]",C4314)-2),IF(LEFT(C4314,1)="""",MID(C4314,2,SEARCH("""",C4314,2)-2),C4314))</f>
        <v>Onix LT 0km</v>
      </c>
      <c r="M4314">
        <f>WEEKNUM(A4314,2)</f>
        <v>37</v>
      </c>
    </row>
    <row r="4315" spans="1:13" x14ac:dyDescent="0.25">
      <c r="A4315" s="1">
        <v>41521</v>
      </c>
      <c r="B4315" s="40" t="s">
        <v>9</v>
      </c>
      <c r="C4315" s="40" t="s">
        <v>102</v>
      </c>
      <c r="D4315" s="40" t="s">
        <v>103</v>
      </c>
      <c r="E4315" s="40" t="s">
        <v>10</v>
      </c>
      <c r="F4315" s="40">
        <v>0.8</v>
      </c>
      <c r="G4315" s="40">
        <v>1</v>
      </c>
      <c r="H4315" s="40">
        <v>10</v>
      </c>
      <c r="I4315" s="40">
        <v>0.39</v>
      </c>
      <c r="L4315" s="40" t="str">
        <f>IF(LEFT(C4315,1)="[",MID(C4315,2,SEARCH("]",C4315)-2),IF(LEFT(C4315,1)="""",MID(C4315,2,SEARCH("""",C4315,2)-2),C4315))</f>
        <v>onix LT 2012</v>
      </c>
      <c r="M4315">
        <f>WEEKNUM(A4315,2)</f>
        <v>36</v>
      </c>
    </row>
    <row r="4316" spans="1:13" x14ac:dyDescent="0.25">
      <c r="A4316" s="1">
        <v>41544</v>
      </c>
      <c r="B4316" s="40" t="s">
        <v>9</v>
      </c>
      <c r="C4316" s="40" t="s">
        <v>102</v>
      </c>
      <c r="D4316" s="40" t="s">
        <v>103</v>
      </c>
      <c r="E4316" s="40" t="s">
        <v>10</v>
      </c>
      <c r="F4316" s="40">
        <v>0.8</v>
      </c>
      <c r="G4316" s="40">
        <v>4</v>
      </c>
      <c r="H4316" s="40">
        <v>6</v>
      </c>
      <c r="I4316" s="40">
        <v>2.16</v>
      </c>
      <c r="L4316" s="40" t="str">
        <f>IF(LEFT(C4316,1)="[",MID(C4316,2,SEARCH("]",C4316)-2),IF(LEFT(C4316,1)="""",MID(C4316,2,SEARCH("""",C4316,2)-2),C4316))</f>
        <v>onix LT 2012</v>
      </c>
      <c r="M4316">
        <f>WEEKNUM(A4316,2)</f>
        <v>39</v>
      </c>
    </row>
    <row r="4317" spans="1:13" x14ac:dyDescent="0.25">
      <c r="A4317" s="1">
        <v>41514</v>
      </c>
      <c r="B4317" s="40" t="s">
        <v>9</v>
      </c>
      <c r="C4317" s="40" t="s">
        <v>102</v>
      </c>
      <c r="D4317" s="40" t="s">
        <v>103</v>
      </c>
      <c r="E4317" s="40" t="s">
        <v>10</v>
      </c>
      <c r="F4317" s="40">
        <v>0.8</v>
      </c>
      <c r="G4317" s="40">
        <v>0</v>
      </c>
      <c r="H4317" s="40">
        <v>12</v>
      </c>
      <c r="I4317" s="40">
        <v>0</v>
      </c>
      <c r="L4317" s="40" t="str">
        <f>IF(LEFT(C4317,1)="[",MID(C4317,2,SEARCH("]",C4317)-2),IF(LEFT(C4317,1)="""",MID(C4317,2,SEARCH("""",C4317,2)-2),C4317))</f>
        <v>onix LT 2012</v>
      </c>
      <c r="M4317">
        <f>WEEKNUM(A4317,2)</f>
        <v>35</v>
      </c>
    </row>
    <row r="4318" spans="1:13" x14ac:dyDescent="0.25">
      <c r="A4318" s="1">
        <v>41537</v>
      </c>
      <c r="B4318" s="40" t="s">
        <v>9</v>
      </c>
      <c r="C4318" s="40" t="s">
        <v>102</v>
      </c>
      <c r="D4318" s="40" t="s">
        <v>103</v>
      </c>
      <c r="E4318" s="40" t="s">
        <v>10</v>
      </c>
      <c r="F4318" s="40">
        <v>0.8</v>
      </c>
      <c r="G4318" s="40">
        <v>0</v>
      </c>
      <c r="H4318" s="40">
        <v>4</v>
      </c>
      <c r="I4318" s="40">
        <v>0</v>
      </c>
      <c r="L4318" s="40" t="str">
        <f>IF(LEFT(C4318,1)="[",MID(C4318,2,SEARCH("]",C4318)-2),IF(LEFT(C4318,1)="""",MID(C4318,2,SEARCH("""",C4318,2)-2),C4318))</f>
        <v>onix LT 2012</v>
      </c>
      <c r="M4318">
        <f>WEEKNUM(A4318,2)</f>
        <v>38</v>
      </c>
    </row>
    <row r="4319" spans="1:13" x14ac:dyDescent="0.25">
      <c r="A4319" s="1">
        <v>41530</v>
      </c>
      <c r="B4319" s="40" t="s">
        <v>9</v>
      </c>
      <c r="C4319" s="40" t="s">
        <v>102</v>
      </c>
      <c r="D4319" s="40" t="s">
        <v>103</v>
      </c>
      <c r="E4319" s="40" t="s">
        <v>10</v>
      </c>
      <c r="F4319" s="40">
        <v>0.8</v>
      </c>
      <c r="G4319" s="40">
        <v>0</v>
      </c>
      <c r="H4319" s="40">
        <v>9</v>
      </c>
      <c r="I4319" s="40">
        <v>0</v>
      </c>
      <c r="L4319" s="40" t="str">
        <f>IF(LEFT(C4319,1)="[",MID(C4319,2,SEARCH("]",C4319)-2),IF(LEFT(C4319,1)="""",MID(C4319,2,SEARCH("""",C4319,2)-2),C4319))</f>
        <v>onix LT 2012</v>
      </c>
      <c r="M4319">
        <f>WEEKNUM(A4319,2)</f>
        <v>37</v>
      </c>
    </row>
    <row r="4320" spans="1:13" x14ac:dyDescent="0.25">
      <c r="A4320" s="1">
        <v>41545</v>
      </c>
      <c r="B4320" s="40" t="s">
        <v>9</v>
      </c>
      <c r="C4320" s="40" t="s">
        <v>102</v>
      </c>
      <c r="D4320" s="40" t="s">
        <v>103</v>
      </c>
      <c r="E4320" s="40" t="s">
        <v>10</v>
      </c>
      <c r="F4320" s="40">
        <v>0.8</v>
      </c>
      <c r="G4320" s="40">
        <v>0</v>
      </c>
      <c r="H4320" s="40">
        <v>5</v>
      </c>
      <c r="I4320" s="40">
        <v>0</v>
      </c>
      <c r="L4320" s="40" t="str">
        <f>IF(LEFT(C4320,1)="[",MID(C4320,2,SEARCH("]",C4320)-2),IF(LEFT(C4320,1)="""",MID(C4320,2,SEARCH("""",C4320,2)-2),C4320))</f>
        <v>onix LT 2012</v>
      </c>
      <c r="M4320">
        <f>WEEKNUM(A4320,2)</f>
        <v>39</v>
      </c>
    </row>
    <row r="4321" spans="1:13" x14ac:dyDescent="0.25">
      <c r="A4321" s="1">
        <v>41526</v>
      </c>
      <c r="B4321" s="40" t="s">
        <v>9</v>
      </c>
      <c r="C4321" s="40" t="s">
        <v>102</v>
      </c>
      <c r="D4321" s="40" t="s">
        <v>103</v>
      </c>
      <c r="E4321" s="40" t="s">
        <v>10</v>
      </c>
      <c r="F4321" s="40">
        <v>0.8</v>
      </c>
      <c r="G4321" s="40">
        <v>2</v>
      </c>
      <c r="H4321" s="40">
        <v>10</v>
      </c>
      <c r="I4321" s="40">
        <v>1</v>
      </c>
      <c r="L4321" s="40" t="str">
        <f>IF(LEFT(C4321,1)="[",MID(C4321,2,SEARCH("]",C4321)-2),IF(LEFT(C4321,1)="""",MID(C4321,2,SEARCH("""",C4321,2)-2),C4321))</f>
        <v>onix LT 2012</v>
      </c>
      <c r="M4321">
        <f>WEEKNUM(A4321,2)</f>
        <v>37</v>
      </c>
    </row>
    <row r="4322" spans="1:13" x14ac:dyDescent="0.25">
      <c r="A4322" s="1">
        <v>41515</v>
      </c>
      <c r="B4322" s="40" t="s">
        <v>9</v>
      </c>
      <c r="C4322" s="40" t="s">
        <v>102</v>
      </c>
      <c r="D4322" s="40" t="s">
        <v>103</v>
      </c>
      <c r="E4322" s="40" t="s">
        <v>10</v>
      </c>
      <c r="F4322" s="40">
        <v>0.8</v>
      </c>
      <c r="G4322" s="40">
        <v>4</v>
      </c>
      <c r="H4322" s="40">
        <v>14</v>
      </c>
      <c r="I4322" s="40">
        <v>2.58</v>
      </c>
      <c r="L4322" s="40" t="str">
        <f>IF(LEFT(C4322,1)="[",MID(C4322,2,SEARCH("]",C4322)-2),IF(LEFT(C4322,1)="""",MID(C4322,2,SEARCH("""",C4322,2)-2),C4322))</f>
        <v>onix LT 2012</v>
      </c>
      <c r="M4322">
        <f>WEEKNUM(A4322,2)</f>
        <v>35</v>
      </c>
    </row>
    <row r="4323" spans="1:13" x14ac:dyDescent="0.25">
      <c r="A4323" s="1">
        <v>41543</v>
      </c>
      <c r="B4323" s="40" t="s">
        <v>9</v>
      </c>
      <c r="C4323" s="40" t="s">
        <v>102</v>
      </c>
      <c r="D4323" s="40" t="s">
        <v>103</v>
      </c>
      <c r="E4323" s="40" t="s">
        <v>10</v>
      </c>
      <c r="F4323" s="40">
        <v>0.8</v>
      </c>
      <c r="G4323" s="40">
        <v>0</v>
      </c>
      <c r="H4323" s="40">
        <v>11</v>
      </c>
      <c r="I4323" s="40">
        <v>0</v>
      </c>
      <c r="L4323" s="40" t="str">
        <f>IF(LEFT(C4323,1)="[",MID(C4323,2,SEARCH("]",C4323)-2),IF(LEFT(C4323,1)="""",MID(C4323,2,SEARCH("""",C4323,2)-2),C4323))</f>
        <v>onix LT 2012</v>
      </c>
      <c r="M4323">
        <f>WEEKNUM(A4323,2)</f>
        <v>39</v>
      </c>
    </row>
    <row r="4324" spans="1:13" x14ac:dyDescent="0.25">
      <c r="A4324" s="1">
        <v>41516</v>
      </c>
      <c r="B4324" s="40" t="s">
        <v>9</v>
      </c>
      <c r="C4324" s="40" t="s">
        <v>102</v>
      </c>
      <c r="D4324" s="40" t="s">
        <v>103</v>
      </c>
      <c r="E4324" s="40" t="s">
        <v>10</v>
      </c>
      <c r="F4324" s="40">
        <v>0.8</v>
      </c>
      <c r="G4324" s="40">
        <v>2</v>
      </c>
      <c r="H4324" s="40">
        <v>12</v>
      </c>
      <c r="I4324" s="40">
        <v>0.94</v>
      </c>
      <c r="L4324" s="40" t="str">
        <f>IF(LEFT(C4324,1)="[",MID(C4324,2,SEARCH("]",C4324)-2),IF(LEFT(C4324,1)="""",MID(C4324,2,SEARCH("""",C4324,2)-2),C4324))</f>
        <v>onix LT 2012</v>
      </c>
      <c r="M4324">
        <f>WEEKNUM(A4324,2)</f>
        <v>35</v>
      </c>
    </row>
    <row r="4325" spans="1:13" x14ac:dyDescent="0.25">
      <c r="A4325" s="1">
        <v>41519</v>
      </c>
      <c r="B4325" s="40" t="s">
        <v>9</v>
      </c>
      <c r="C4325" s="40" t="s">
        <v>102</v>
      </c>
      <c r="D4325" s="40" t="s">
        <v>103</v>
      </c>
      <c r="E4325" s="40" t="s">
        <v>10</v>
      </c>
      <c r="F4325" s="40">
        <v>0.8</v>
      </c>
      <c r="G4325" s="40">
        <v>4</v>
      </c>
      <c r="H4325" s="40">
        <v>13</v>
      </c>
      <c r="I4325" s="40">
        <v>1.06</v>
      </c>
      <c r="L4325" s="40" t="str">
        <f>IF(LEFT(C4325,1)="[",MID(C4325,2,SEARCH("]",C4325)-2),IF(LEFT(C4325,1)="""",MID(C4325,2,SEARCH("""",C4325,2)-2),C4325))</f>
        <v>onix LT 2012</v>
      </c>
      <c r="M4325">
        <f>WEEKNUM(A4325,2)</f>
        <v>36</v>
      </c>
    </row>
    <row r="4326" spans="1:13" x14ac:dyDescent="0.25">
      <c r="A4326" s="1">
        <v>41529</v>
      </c>
      <c r="B4326" s="40" t="s">
        <v>9</v>
      </c>
      <c r="C4326" s="40" t="s">
        <v>102</v>
      </c>
      <c r="D4326" s="40" t="s">
        <v>103</v>
      </c>
      <c r="E4326" s="40" t="s">
        <v>10</v>
      </c>
      <c r="F4326" s="40">
        <v>0.8</v>
      </c>
      <c r="G4326" s="40">
        <v>1</v>
      </c>
      <c r="H4326" s="40">
        <v>9</v>
      </c>
      <c r="I4326" s="40">
        <v>0.41</v>
      </c>
      <c r="L4326" s="40" t="str">
        <f>IF(LEFT(C4326,1)="[",MID(C4326,2,SEARCH("]",C4326)-2),IF(LEFT(C4326,1)="""",MID(C4326,2,SEARCH("""",C4326,2)-2),C4326))</f>
        <v>onix LT 2012</v>
      </c>
      <c r="M4326">
        <f>WEEKNUM(A4326,2)</f>
        <v>37</v>
      </c>
    </row>
    <row r="4327" spans="1:13" x14ac:dyDescent="0.25">
      <c r="A4327" s="1">
        <v>41541</v>
      </c>
      <c r="B4327" s="40" t="s">
        <v>9</v>
      </c>
      <c r="C4327" s="40" t="s">
        <v>102</v>
      </c>
      <c r="D4327" s="40" t="s">
        <v>103</v>
      </c>
      <c r="E4327" s="40" t="s">
        <v>10</v>
      </c>
      <c r="F4327" s="40">
        <v>0.8</v>
      </c>
      <c r="G4327" s="40">
        <v>0</v>
      </c>
      <c r="H4327" s="40">
        <v>1</v>
      </c>
      <c r="I4327" s="40">
        <v>0</v>
      </c>
      <c r="L4327" s="40" t="str">
        <f>IF(LEFT(C4327,1)="[",MID(C4327,2,SEARCH("]",C4327)-2),IF(LEFT(C4327,1)="""",MID(C4327,2,SEARCH("""",C4327,2)-2),C4327))</f>
        <v>onix LT 2012</v>
      </c>
      <c r="M4327">
        <f>WEEKNUM(A4327,2)</f>
        <v>39</v>
      </c>
    </row>
    <row r="4328" spans="1:13" x14ac:dyDescent="0.25">
      <c r="A4328" s="1">
        <v>41539</v>
      </c>
      <c r="B4328" s="40" t="s">
        <v>9</v>
      </c>
      <c r="C4328" s="40" t="s">
        <v>102</v>
      </c>
      <c r="D4328" s="40" t="s">
        <v>103</v>
      </c>
      <c r="E4328" s="40" t="s">
        <v>10</v>
      </c>
      <c r="F4328" s="40">
        <v>0.8</v>
      </c>
      <c r="G4328" s="40">
        <v>1</v>
      </c>
      <c r="H4328" s="40">
        <v>3</v>
      </c>
      <c r="I4328" s="40">
        <v>0.14000000000000001</v>
      </c>
      <c r="L4328" s="40" t="str">
        <f>IF(LEFT(C4328,1)="[",MID(C4328,2,SEARCH("]",C4328)-2),IF(LEFT(C4328,1)="""",MID(C4328,2,SEARCH("""",C4328,2)-2),C4328))</f>
        <v>onix LT 2012</v>
      </c>
      <c r="M4328">
        <f>WEEKNUM(A4328,2)</f>
        <v>38</v>
      </c>
    </row>
    <row r="4329" spans="1:13" x14ac:dyDescent="0.25">
      <c r="A4329" s="1">
        <v>41531</v>
      </c>
      <c r="B4329" s="40" t="s">
        <v>9</v>
      </c>
      <c r="C4329" s="40" t="s">
        <v>102</v>
      </c>
      <c r="D4329" s="40" t="s">
        <v>103</v>
      </c>
      <c r="E4329" s="40" t="s">
        <v>10</v>
      </c>
      <c r="F4329" s="40">
        <v>0.8</v>
      </c>
      <c r="G4329" s="40">
        <v>1</v>
      </c>
      <c r="H4329" s="40">
        <v>9</v>
      </c>
      <c r="I4329" s="40">
        <v>0.12</v>
      </c>
      <c r="L4329" s="40" t="str">
        <f>IF(LEFT(C4329,1)="[",MID(C4329,2,SEARCH("]",C4329)-2),IF(LEFT(C4329,1)="""",MID(C4329,2,SEARCH("""",C4329,2)-2),C4329))</f>
        <v>onix LT 2012</v>
      </c>
      <c r="M4329">
        <f>WEEKNUM(A4329,2)</f>
        <v>37</v>
      </c>
    </row>
    <row r="4330" spans="1:13" x14ac:dyDescent="0.25">
      <c r="A4330" s="1">
        <v>41525</v>
      </c>
      <c r="B4330" s="40" t="s">
        <v>9</v>
      </c>
      <c r="C4330" s="40" t="s">
        <v>102</v>
      </c>
      <c r="D4330" s="40" t="s">
        <v>103</v>
      </c>
      <c r="E4330" s="40" t="s">
        <v>10</v>
      </c>
      <c r="F4330" s="40">
        <v>0.8</v>
      </c>
      <c r="G4330" s="40">
        <v>0</v>
      </c>
      <c r="H4330" s="40">
        <v>4</v>
      </c>
      <c r="I4330" s="40">
        <v>0</v>
      </c>
      <c r="L4330" s="40" t="str">
        <f>IF(LEFT(C4330,1)="[",MID(C4330,2,SEARCH("]",C4330)-2),IF(LEFT(C4330,1)="""",MID(C4330,2,SEARCH("""",C4330,2)-2),C4330))</f>
        <v>onix LT 2012</v>
      </c>
      <c r="M4330">
        <f>WEEKNUM(A4330,2)</f>
        <v>36</v>
      </c>
    </row>
    <row r="4331" spans="1:13" x14ac:dyDescent="0.25">
      <c r="A4331" s="1">
        <v>41535</v>
      </c>
      <c r="B4331" s="40" t="s">
        <v>9</v>
      </c>
      <c r="C4331" s="40" t="s">
        <v>102</v>
      </c>
      <c r="D4331" s="40" t="s">
        <v>103</v>
      </c>
      <c r="E4331" s="40" t="s">
        <v>10</v>
      </c>
      <c r="F4331" s="40">
        <v>0.8</v>
      </c>
      <c r="G4331" s="40">
        <v>0</v>
      </c>
      <c r="H4331" s="40">
        <v>6</v>
      </c>
      <c r="I4331" s="40">
        <v>0</v>
      </c>
      <c r="L4331" s="40" t="str">
        <f>IF(LEFT(C4331,1)="[",MID(C4331,2,SEARCH("]",C4331)-2),IF(LEFT(C4331,1)="""",MID(C4331,2,SEARCH("""",C4331,2)-2),C4331))</f>
        <v>onix LT 2012</v>
      </c>
      <c r="M4331">
        <f>WEEKNUM(A4331,2)</f>
        <v>38</v>
      </c>
    </row>
    <row r="4332" spans="1:13" x14ac:dyDescent="0.25">
      <c r="A4332" s="1">
        <v>41528</v>
      </c>
      <c r="B4332" s="40" t="s">
        <v>9</v>
      </c>
      <c r="C4332" s="40" t="s">
        <v>102</v>
      </c>
      <c r="D4332" s="40" t="s">
        <v>103</v>
      </c>
      <c r="E4332" s="40" t="s">
        <v>10</v>
      </c>
      <c r="F4332" s="40">
        <v>0.8</v>
      </c>
      <c r="G4332" s="40">
        <v>0</v>
      </c>
      <c r="H4332" s="40">
        <v>4</v>
      </c>
      <c r="I4332" s="40">
        <v>0</v>
      </c>
      <c r="L4332" s="40" t="str">
        <f>IF(LEFT(C4332,1)="[",MID(C4332,2,SEARCH("]",C4332)-2),IF(LEFT(C4332,1)="""",MID(C4332,2,SEARCH("""",C4332,2)-2),C4332))</f>
        <v>onix LT 2012</v>
      </c>
      <c r="M4332">
        <f>WEEKNUM(A4332,2)</f>
        <v>37</v>
      </c>
    </row>
    <row r="4333" spans="1:13" x14ac:dyDescent="0.25">
      <c r="A4333" s="1">
        <v>41538</v>
      </c>
      <c r="B4333" s="40" t="s">
        <v>9</v>
      </c>
      <c r="C4333" s="40" t="s">
        <v>102</v>
      </c>
      <c r="D4333" s="40" t="s">
        <v>103</v>
      </c>
      <c r="E4333" s="40" t="s">
        <v>10</v>
      </c>
      <c r="F4333" s="40">
        <v>0.8</v>
      </c>
      <c r="G4333" s="40">
        <v>0</v>
      </c>
      <c r="H4333" s="40">
        <v>3</v>
      </c>
      <c r="I4333" s="40">
        <v>0</v>
      </c>
      <c r="L4333" s="40" t="str">
        <f>IF(LEFT(C4333,1)="[",MID(C4333,2,SEARCH("]",C4333)-2),IF(LEFT(C4333,1)="""",MID(C4333,2,SEARCH("""",C4333,2)-2),C4333))</f>
        <v>onix LT 2012</v>
      </c>
      <c r="M4333">
        <f>WEEKNUM(A4333,2)</f>
        <v>38</v>
      </c>
    </row>
    <row r="4334" spans="1:13" x14ac:dyDescent="0.25">
      <c r="A4334" s="1">
        <v>41527</v>
      </c>
      <c r="B4334" s="40" t="s">
        <v>9</v>
      </c>
      <c r="C4334" s="40" t="s">
        <v>102</v>
      </c>
      <c r="D4334" s="40" t="s">
        <v>103</v>
      </c>
      <c r="E4334" s="40" t="s">
        <v>10</v>
      </c>
      <c r="F4334" s="40">
        <v>0.8</v>
      </c>
      <c r="G4334" s="40">
        <v>2</v>
      </c>
      <c r="H4334" s="40">
        <v>12</v>
      </c>
      <c r="I4334" s="40">
        <v>0.49</v>
      </c>
      <c r="L4334" s="40" t="str">
        <f>IF(LEFT(C4334,1)="[",MID(C4334,2,SEARCH("]",C4334)-2),IF(LEFT(C4334,1)="""",MID(C4334,2,SEARCH("""",C4334,2)-2),C4334))</f>
        <v>onix LT 2012</v>
      </c>
      <c r="M4334">
        <f>WEEKNUM(A4334,2)</f>
        <v>37</v>
      </c>
    </row>
    <row r="4335" spans="1:13" x14ac:dyDescent="0.25">
      <c r="A4335" s="1">
        <v>41542</v>
      </c>
      <c r="B4335" s="40" t="s">
        <v>9</v>
      </c>
      <c r="C4335" s="40" t="s">
        <v>102</v>
      </c>
      <c r="D4335" s="40" t="s">
        <v>103</v>
      </c>
      <c r="E4335" s="40" t="s">
        <v>10</v>
      </c>
      <c r="F4335" s="40">
        <v>0.8</v>
      </c>
      <c r="G4335" s="40">
        <v>1</v>
      </c>
      <c r="H4335" s="40">
        <v>2</v>
      </c>
      <c r="I4335" s="40">
        <v>0.49</v>
      </c>
      <c r="L4335" s="40" t="str">
        <f>IF(LEFT(C4335,1)="[",MID(C4335,2,SEARCH("]",C4335)-2),IF(LEFT(C4335,1)="""",MID(C4335,2,SEARCH("""",C4335,2)-2),C4335))</f>
        <v>onix LT 2012</v>
      </c>
      <c r="M4335">
        <f>WEEKNUM(A4335,2)</f>
        <v>39</v>
      </c>
    </row>
    <row r="4336" spans="1:13" x14ac:dyDescent="0.25">
      <c r="A4336" s="1">
        <v>41536</v>
      </c>
      <c r="B4336" s="40" t="s">
        <v>9</v>
      </c>
      <c r="C4336" s="40" t="s">
        <v>102</v>
      </c>
      <c r="D4336" s="40" t="s">
        <v>103</v>
      </c>
      <c r="E4336" s="40" t="s">
        <v>10</v>
      </c>
      <c r="F4336" s="40">
        <v>0.8</v>
      </c>
      <c r="G4336" s="40">
        <v>1</v>
      </c>
      <c r="H4336" s="40">
        <v>11</v>
      </c>
      <c r="I4336" s="40">
        <v>0.48</v>
      </c>
      <c r="L4336" s="40" t="str">
        <f>IF(LEFT(C4336,1)="[",MID(C4336,2,SEARCH("]",C4336)-2),IF(LEFT(C4336,1)="""",MID(C4336,2,SEARCH("""",C4336,2)-2),C4336))</f>
        <v>onix LT 2012</v>
      </c>
      <c r="M4336">
        <f>WEEKNUM(A4336,2)</f>
        <v>38</v>
      </c>
    </row>
    <row r="4337" spans="1:13" x14ac:dyDescent="0.25">
      <c r="A4337" s="1">
        <v>41520</v>
      </c>
      <c r="B4337" s="40" t="s">
        <v>9</v>
      </c>
      <c r="C4337" s="40" t="s">
        <v>102</v>
      </c>
      <c r="D4337" s="40" t="s">
        <v>103</v>
      </c>
      <c r="E4337" s="40" t="s">
        <v>10</v>
      </c>
      <c r="F4337" s="40">
        <v>0.8</v>
      </c>
      <c r="G4337" s="40">
        <v>5</v>
      </c>
      <c r="H4337" s="40">
        <v>19</v>
      </c>
      <c r="I4337" s="40">
        <v>1.45</v>
      </c>
      <c r="L4337" s="40" t="str">
        <f>IF(LEFT(C4337,1)="[",MID(C4337,2,SEARCH("]",C4337)-2),IF(LEFT(C4337,1)="""",MID(C4337,2,SEARCH("""",C4337,2)-2),C4337))</f>
        <v>onix LT 2012</v>
      </c>
      <c r="M4337">
        <f>WEEKNUM(A4337,2)</f>
        <v>36</v>
      </c>
    </row>
    <row r="4338" spans="1:13" x14ac:dyDescent="0.25">
      <c r="A4338" s="1">
        <v>41524</v>
      </c>
      <c r="B4338" s="40" t="s">
        <v>9</v>
      </c>
      <c r="C4338" s="40" t="s">
        <v>102</v>
      </c>
      <c r="D4338" s="40" t="s">
        <v>103</v>
      </c>
      <c r="E4338" s="40" t="s">
        <v>10</v>
      </c>
      <c r="F4338" s="40">
        <v>0.8</v>
      </c>
      <c r="G4338" s="40">
        <v>1</v>
      </c>
      <c r="H4338" s="40">
        <v>14</v>
      </c>
      <c r="I4338" s="40">
        <v>0.1</v>
      </c>
      <c r="L4338" s="40" t="str">
        <f>IF(LEFT(C4338,1)="[",MID(C4338,2,SEARCH("]",C4338)-2),IF(LEFT(C4338,1)="""",MID(C4338,2,SEARCH("""",C4338,2)-2),C4338))</f>
        <v>onix LT 2012</v>
      </c>
      <c r="M4338">
        <f>WEEKNUM(A4338,2)</f>
        <v>36</v>
      </c>
    </row>
    <row r="4339" spans="1:13" x14ac:dyDescent="0.25">
      <c r="A4339" s="1">
        <v>41532</v>
      </c>
      <c r="B4339" s="40" t="s">
        <v>9</v>
      </c>
      <c r="C4339" s="40" t="s">
        <v>102</v>
      </c>
      <c r="D4339" s="40" t="s">
        <v>103</v>
      </c>
      <c r="E4339" s="40" t="s">
        <v>10</v>
      </c>
      <c r="F4339" s="40">
        <v>0.8</v>
      </c>
      <c r="G4339" s="40">
        <v>1</v>
      </c>
      <c r="H4339" s="40">
        <v>8</v>
      </c>
      <c r="I4339" s="40">
        <v>0.15</v>
      </c>
      <c r="L4339" s="40" t="str">
        <f>IF(LEFT(C4339,1)="[",MID(C4339,2,SEARCH("]",C4339)-2),IF(LEFT(C4339,1)="""",MID(C4339,2,SEARCH("""",C4339,2)-2),C4339))</f>
        <v>onix LT 2012</v>
      </c>
      <c r="M4339">
        <f>WEEKNUM(A4339,2)</f>
        <v>37</v>
      </c>
    </row>
    <row r="4340" spans="1:13" x14ac:dyDescent="0.25">
      <c r="A4340" s="1">
        <v>41518</v>
      </c>
      <c r="B4340" s="40" t="s">
        <v>9</v>
      </c>
      <c r="C4340" s="40" t="s">
        <v>102</v>
      </c>
      <c r="D4340" s="40" t="s">
        <v>103</v>
      </c>
      <c r="E4340" s="40" t="s">
        <v>10</v>
      </c>
      <c r="F4340" s="40">
        <v>0.8</v>
      </c>
      <c r="G4340" s="40">
        <v>3</v>
      </c>
      <c r="H4340" s="40">
        <v>18</v>
      </c>
      <c r="I4340" s="40">
        <v>1.0900000000000001</v>
      </c>
      <c r="L4340" s="40" t="str">
        <f>IF(LEFT(C4340,1)="[",MID(C4340,2,SEARCH("]",C4340)-2),IF(LEFT(C4340,1)="""",MID(C4340,2,SEARCH("""",C4340,2)-2),C4340))</f>
        <v>onix LT 2012</v>
      </c>
      <c r="M4340">
        <f>WEEKNUM(A4340,2)</f>
        <v>35</v>
      </c>
    </row>
    <row r="4341" spans="1:13" x14ac:dyDescent="0.25">
      <c r="A4341" s="1">
        <v>41517</v>
      </c>
      <c r="B4341" s="40" t="s">
        <v>9</v>
      </c>
      <c r="C4341" s="40" t="s">
        <v>102</v>
      </c>
      <c r="D4341" s="40" t="s">
        <v>103</v>
      </c>
      <c r="E4341" s="40" t="s">
        <v>10</v>
      </c>
      <c r="F4341" s="40">
        <v>0.8</v>
      </c>
      <c r="G4341" s="40">
        <v>2</v>
      </c>
      <c r="H4341" s="40">
        <v>22</v>
      </c>
      <c r="I4341" s="40">
        <v>0.72</v>
      </c>
      <c r="L4341" s="40" t="str">
        <f>IF(LEFT(C4341,1)="[",MID(C4341,2,SEARCH("]",C4341)-2),IF(LEFT(C4341,1)="""",MID(C4341,2,SEARCH("""",C4341,2)-2),C4341))</f>
        <v>onix LT 2012</v>
      </c>
      <c r="M4341">
        <f>WEEKNUM(A4341,2)</f>
        <v>35</v>
      </c>
    </row>
    <row r="4342" spans="1:13" x14ac:dyDescent="0.25">
      <c r="A4342" s="1">
        <v>41533</v>
      </c>
      <c r="B4342" s="40" t="s">
        <v>9</v>
      </c>
      <c r="C4342" s="40" t="s">
        <v>102</v>
      </c>
      <c r="D4342" s="40" t="s">
        <v>103</v>
      </c>
      <c r="E4342" s="40" t="s">
        <v>10</v>
      </c>
      <c r="F4342" s="40">
        <v>0.8</v>
      </c>
      <c r="G4342" s="40">
        <v>2</v>
      </c>
      <c r="H4342" s="40">
        <v>16</v>
      </c>
      <c r="I4342" s="40">
        <v>1.19</v>
      </c>
      <c r="L4342" s="40" t="str">
        <f>IF(LEFT(C4342,1)="[",MID(C4342,2,SEARCH("]",C4342)-2),IF(LEFT(C4342,1)="""",MID(C4342,2,SEARCH("""",C4342,2)-2),C4342))</f>
        <v>onix LT 2012</v>
      </c>
      <c r="M4342">
        <f>WEEKNUM(A4342,2)</f>
        <v>38</v>
      </c>
    </row>
    <row r="4343" spans="1:13" x14ac:dyDescent="0.25">
      <c r="A4343" s="1">
        <v>41522</v>
      </c>
      <c r="B4343" s="40" t="s">
        <v>9</v>
      </c>
      <c r="C4343" s="40" t="s">
        <v>102</v>
      </c>
      <c r="D4343" s="40" t="s">
        <v>103</v>
      </c>
      <c r="E4343" s="40" t="s">
        <v>10</v>
      </c>
      <c r="F4343" s="40">
        <v>0.8</v>
      </c>
      <c r="G4343" s="40">
        <v>1</v>
      </c>
      <c r="H4343" s="40">
        <v>13</v>
      </c>
      <c r="I4343" s="40">
        <v>0.11</v>
      </c>
      <c r="L4343" s="40" t="str">
        <f>IF(LEFT(C4343,1)="[",MID(C4343,2,SEARCH("]",C4343)-2),IF(LEFT(C4343,1)="""",MID(C4343,2,SEARCH("""",C4343,2)-2),C4343))</f>
        <v>onix LT 2012</v>
      </c>
      <c r="M4343">
        <f>WEEKNUM(A4343,2)</f>
        <v>36</v>
      </c>
    </row>
    <row r="4344" spans="1:13" x14ac:dyDescent="0.25">
      <c r="A4344" s="1">
        <v>41534</v>
      </c>
      <c r="B4344" s="40" t="s">
        <v>9</v>
      </c>
      <c r="C4344" s="40" t="s">
        <v>102</v>
      </c>
      <c r="D4344" s="40" t="s">
        <v>103</v>
      </c>
      <c r="E4344" s="40" t="s">
        <v>10</v>
      </c>
      <c r="F4344" s="40">
        <v>0.8</v>
      </c>
      <c r="G4344" s="40">
        <v>0</v>
      </c>
      <c r="H4344" s="40">
        <v>7</v>
      </c>
      <c r="I4344" s="40">
        <v>0</v>
      </c>
      <c r="L4344" s="40" t="str">
        <f>IF(LEFT(C4344,1)="[",MID(C4344,2,SEARCH("]",C4344)-2),IF(LEFT(C4344,1)="""",MID(C4344,2,SEARCH("""",C4344,2)-2),C4344))</f>
        <v>onix LT 2012</v>
      </c>
      <c r="M4344">
        <f>WEEKNUM(A4344,2)</f>
        <v>38</v>
      </c>
    </row>
    <row r="4345" spans="1:13" x14ac:dyDescent="0.25">
      <c r="A4345" s="1">
        <v>41540</v>
      </c>
      <c r="B4345" s="40" t="s">
        <v>9</v>
      </c>
      <c r="C4345" s="40" t="s">
        <v>102</v>
      </c>
      <c r="D4345" s="40" t="s">
        <v>103</v>
      </c>
      <c r="E4345" s="40" t="s">
        <v>10</v>
      </c>
      <c r="F4345" s="40">
        <v>0.8</v>
      </c>
      <c r="G4345" s="40">
        <v>0</v>
      </c>
      <c r="H4345" s="40">
        <v>2</v>
      </c>
      <c r="I4345" s="40">
        <v>0</v>
      </c>
      <c r="L4345" s="40" t="str">
        <f>IF(LEFT(C4345,1)="[",MID(C4345,2,SEARCH("]",C4345)-2),IF(LEFT(C4345,1)="""",MID(C4345,2,SEARCH("""",C4345,2)-2),C4345))</f>
        <v>onix LT 2012</v>
      </c>
      <c r="M4345">
        <f>WEEKNUM(A4345,2)</f>
        <v>39</v>
      </c>
    </row>
    <row r="4346" spans="1:13" x14ac:dyDescent="0.25">
      <c r="A4346" s="1">
        <v>41523</v>
      </c>
      <c r="B4346" s="40" t="s">
        <v>9</v>
      </c>
      <c r="C4346" s="40" t="s">
        <v>102</v>
      </c>
      <c r="D4346" s="40" t="s">
        <v>103</v>
      </c>
      <c r="E4346" s="40" t="s">
        <v>10</v>
      </c>
      <c r="F4346" s="40">
        <v>0.8</v>
      </c>
      <c r="G4346" s="40">
        <v>0</v>
      </c>
      <c r="H4346" s="40">
        <v>9</v>
      </c>
      <c r="I4346" s="40">
        <v>0</v>
      </c>
      <c r="L4346" s="40" t="str">
        <f>IF(LEFT(C4346,1)="[",MID(C4346,2,SEARCH("]",C4346)-2),IF(LEFT(C4346,1)="""",MID(C4346,2,SEARCH("""",C4346,2)-2),C4346))</f>
        <v>onix LT 2012</v>
      </c>
      <c r="M4346">
        <f>WEEKNUM(A4346,2)</f>
        <v>36</v>
      </c>
    </row>
    <row r="4347" spans="1:13" x14ac:dyDescent="0.25">
      <c r="A4347" s="1">
        <v>41529</v>
      </c>
      <c r="B4347" s="40" t="s">
        <v>9</v>
      </c>
      <c r="C4347" s="40" t="s">
        <v>143</v>
      </c>
      <c r="D4347" s="40" t="s">
        <v>103</v>
      </c>
      <c r="E4347" s="40" t="s">
        <v>75</v>
      </c>
      <c r="F4347" s="40">
        <v>0.8</v>
      </c>
      <c r="G4347" s="40">
        <v>0</v>
      </c>
      <c r="H4347" s="40">
        <v>1</v>
      </c>
      <c r="I4347" s="40">
        <v>0</v>
      </c>
      <c r="L4347" s="40" t="str">
        <f>IF(LEFT(C4347,1)="[",MID(C4347,2,SEARCH("]",C4347)-2),IF(LEFT(C4347,1)="""",MID(C4347,2,SEARCH("""",C4347,2)-2),C4347))</f>
        <v>onix LT 2012 chevrolet</v>
      </c>
      <c r="M4347">
        <f>WEEKNUM(A4347,2)</f>
        <v>37</v>
      </c>
    </row>
    <row r="4348" spans="1:13" x14ac:dyDescent="0.25">
      <c r="A4348" s="1">
        <v>41519</v>
      </c>
      <c r="B4348" s="40" t="s">
        <v>9</v>
      </c>
      <c r="C4348" s="40" t="s">
        <v>143</v>
      </c>
      <c r="D4348" s="40" t="s">
        <v>103</v>
      </c>
      <c r="E4348" s="40" t="s">
        <v>75</v>
      </c>
      <c r="F4348" s="40">
        <v>0.8</v>
      </c>
      <c r="G4348" s="40">
        <v>0</v>
      </c>
      <c r="H4348" s="40">
        <v>3</v>
      </c>
      <c r="I4348" s="40">
        <v>0</v>
      </c>
      <c r="L4348" s="40" t="str">
        <f>IF(LEFT(C4348,1)="[",MID(C4348,2,SEARCH("]",C4348)-2),IF(LEFT(C4348,1)="""",MID(C4348,2,SEARCH("""",C4348,2)-2),C4348))</f>
        <v>onix LT 2012 chevrolet</v>
      </c>
      <c r="M4348">
        <f>WEEKNUM(A4348,2)</f>
        <v>36</v>
      </c>
    </row>
    <row r="4349" spans="1:13" x14ac:dyDescent="0.25">
      <c r="A4349" s="1">
        <v>41527</v>
      </c>
      <c r="B4349" s="40" t="s">
        <v>9</v>
      </c>
      <c r="C4349" s="40" t="s">
        <v>143</v>
      </c>
      <c r="D4349" s="40" t="s">
        <v>103</v>
      </c>
      <c r="E4349" s="40" t="s">
        <v>75</v>
      </c>
      <c r="F4349" s="40">
        <v>0.8</v>
      </c>
      <c r="G4349" s="40">
        <v>0</v>
      </c>
      <c r="H4349" s="40">
        <v>1</v>
      </c>
      <c r="I4349" s="40">
        <v>0</v>
      </c>
      <c r="L4349" s="40" t="str">
        <f>IF(LEFT(C4349,1)="[",MID(C4349,2,SEARCH("]",C4349)-2),IF(LEFT(C4349,1)="""",MID(C4349,2,SEARCH("""",C4349,2)-2),C4349))</f>
        <v>onix LT 2012 chevrolet</v>
      </c>
      <c r="M4349">
        <f>WEEKNUM(A4349,2)</f>
        <v>37</v>
      </c>
    </row>
    <row r="4350" spans="1:13" x14ac:dyDescent="0.25">
      <c r="A4350" s="1">
        <v>41535</v>
      </c>
      <c r="B4350" s="40" t="s">
        <v>9</v>
      </c>
      <c r="C4350" s="40" t="s">
        <v>143</v>
      </c>
      <c r="D4350" s="40" t="s">
        <v>103</v>
      </c>
      <c r="E4350" s="40" t="s">
        <v>75</v>
      </c>
      <c r="F4350" s="40">
        <v>0.8</v>
      </c>
      <c r="G4350" s="40">
        <v>0</v>
      </c>
      <c r="H4350" s="40">
        <v>1</v>
      </c>
      <c r="I4350" s="40">
        <v>0</v>
      </c>
      <c r="L4350" s="40" t="str">
        <f>IF(LEFT(C4350,1)="[",MID(C4350,2,SEARCH("]",C4350)-2),IF(LEFT(C4350,1)="""",MID(C4350,2,SEARCH("""",C4350,2)-2),C4350))</f>
        <v>onix LT 2012 chevrolet</v>
      </c>
      <c r="M4350">
        <f>WEEKNUM(A4350,2)</f>
        <v>38</v>
      </c>
    </row>
    <row r="4351" spans="1:13" x14ac:dyDescent="0.25">
      <c r="A4351" s="1">
        <v>41531</v>
      </c>
      <c r="B4351" s="40" t="s">
        <v>9</v>
      </c>
      <c r="C4351" s="40" t="s">
        <v>143</v>
      </c>
      <c r="D4351" s="40" t="s">
        <v>103</v>
      </c>
      <c r="E4351" s="40" t="s">
        <v>75</v>
      </c>
      <c r="F4351" s="40">
        <v>0.8</v>
      </c>
      <c r="G4351" s="40">
        <v>0</v>
      </c>
      <c r="H4351" s="40">
        <v>3</v>
      </c>
      <c r="I4351" s="40">
        <v>0</v>
      </c>
      <c r="L4351" s="40" t="str">
        <f>IF(LEFT(C4351,1)="[",MID(C4351,2,SEARCH("]",C4351)-2),IF(LEFT(C4351,1)="""",MID(C4351,2,SEARCH("""",C4351,2)-2),C4351))</f>
        <v>onix LT 2012 chevrolet</v>
      </c>
      <c r="M4351">
        <f>WEEKNUM(A4351,2)</f>
        <v>37</v>
      </c>
    </row>
    <row r="4352" spans="1:13" x14ac:dyDescent="0.25">
      <c r="A4352" s="1">
        <v>41526</v>
      </c>
      <c r="B4352" s="40" t="s">
        <v>9</v>
      </c>
      <c r="C4352" s="40" t="s">
        <v>143</v>
      </c>
      <c r="D4352" s="40" t="s">
        <v>103</v>
      </c>
      <c r="E4352" s="40" t="s">
        <v>75</v>
      </c>
      <c r="F4352" s="40">
        <v>0.8</v>
      </c>
      <c r="G4352" s="40">
        <v>0</v>
      </c>
      <c r="H4352" s="40">
        <v>1</v>
      </c>
      <c r="I4352" s="40">
        <v>0</v>
      </c>
      <c r="L4352" s="40" t="str">
        <f>IF(LEFT(C4352,1)="[",MID(C4352,2,SEARCH("]",C4352)-2),IF(LEFT(C4352,1)="""",MID(C4352,2,SEARCH("""",C4352,2)-2),C4352))</f>
        <v>onix LT 2012 chevrolet</v>
      </c>
      <c r="M4352">
        <f>WEEKNUM(A4352,2)</f>
        <v>37</v>
      </c>
    </row>
    <row r="4353" spans="1:13" x14ac:dyDescent="0.25">
      <c r="A4353" s="1">
        <v>41522</v>
      </c>
      <c r="B4353" s="40" t="s">
        <v>9</v>
      </c>
      <c r="C4353" s="40" t="s">
        <v>143</v>
      </c>
      <c r="D4353" s="40" t="s">
        <v>103</v>
      </c>
      <c r="E4353" s="40" t="s">
        <v>75</v>
      </c>
      <c r="F4353" s="40">
        <v>0.8</v>
      </c>
      <c r="G4353" s="40">
        <v>0</v>
      </c>
      <c r="H4353" s="40">
        <v>1</v>
      </c>
      <c r="I4353" s="40">
        <v>0</v>
      </c>
      <c r="L4353" s="40" t="str">
        <f>IF(LEFT(C4353,1)="[",MID(C4353,2,SEARCH("]",C4353)-2),IF(LEFT(C4353,1)="""",MID(C4353,2,SEARCH("""",C4353,2)-2),C4353))</f>
        <v>onix LT 2012 chevrolet</v>
      </c>
      <c r="M4353">
        <f>WEEKNUM(A4353,2)</f>
        <v>36</v>
      </c>
    </row>
    <row r="4354" spans="1:13" x14ac:dyDescent="0.25">
      <c r="A4354" s="1">
        <v>41533</v>
      </c>
      <c r="B4354" s="40" t="s">
        <v>9</v>
      </c>
      <c r="C4354" s="40" t="s">
        <v>143</v>
      </c>
      <c r="D4354" s="40" t="s">
        <v>103</v>
      </c>
      <c r="E4354" s="40" t="s">
        <v>75</v>
      </c>
      <c r="F4354" s="40">
        <v>0.8</v>
      </c>
      <c r="G4354" s="40">
        <v>0</v>
      </c>
      <c r="H4354" s="40">
        <v>1</v>
      </c>
      <c r="I4354" s="40">
        <v>0</v>
      </c>
      <c r="L4354" s="40" t="str">
        <f>IF(LEFT(C4354,1)="[",MID(C4354,2,SEARCH("]",C4354)-2),IF(LEFT(C4354,1)="""",MID(C4354,2,SEARCH("""",C4354,2)-2),C4354))</f>
        <v>onix LT 2012 chevrolet</v>
      </c>
      <c r="M4354">
        <f>WEEKNUM(A4354,2)</f>
        <v>38</v>
      </c>
    </row>
    <row r="4355" spans="1:13" x14ac:dyDescent="0.25">
      <c r="A4355" s="1">
        <v>41536</v>
      </c>
      <c r="B4355" s="40" t="s">
        <v>9</v>
      </c>
      <c r="C4355" s="40" t="s">
        <v>143</v>
      </c>
      <c r="D4355" s="40" t="s">
        <v>103</v>
      </c>
      <c r="E4355" s="40" t="s">
        <v>75</v>
      </c>
      <c r="F4355" s="40">
        <v>0.8</v>
      </c>
      <c r="G4355" s="40">
        <v>0</v>
      </c>
      <c r="H4355" s="40">
        <v>1</v>
      </c>
      <c r="I4355" s="40">
        <v>0</v>
      </c>
      <c r="L4355" s="40" t="str">
        <f>IF(LEFT(C4355,1)="[",MID(C4355,2,SEARCH("]",C4355)-2),IF(LEFT(C4355,1)="""",MID(C4355,2,SEARCH("""",C4355,2)-2),C4355))</f>
        <v>onix LT 2012 chevrolet</v>
      </c>
      <c r="M4355">
        <f>WEEKNUM(A4355,2)</f>
        <v>38</v>
      </c>
    </row>
    <row r="4356" spans="1:13" x14ac:dyDescent="0.25">
      <c r="A4356" s="1">
        <v>41516</v>
      </c>
      <c r="B4356" s="40" t="s">
        <v>9</v>
      </c>
      <c r="C4356" s="40" t="s">
        <v>143</v>
      </c>
      <c r="D4356" s="40" t="s">
        <v>103</v>
      </c>
      <c r="E4356" s="40" t="s">
        <v>75</v>
      </c>
      <c r="F4356" s="40">
        <v>0.8</v>
      </c>
      <c r="G4356" s="40">
        <v>0</v>
      </c>
      <c r="H4356" s="40">
        <v>2</v>
      </c>
      <c r="I4356" s="40">
        <v>0</v>
      </c>
      <c r="L4356" s="40" t="str">
        <f>IF(LEFT(C4356,1)="[",MID(C4356,2,SEARCH("]",C4356)-2),IF(LEFT(C4356,1)="""",MID(C4356,2,SEARCH("""",C4356,2)-2),C4356))</f>
        <v>onix LT 2012 chevrolet</v>
      </c>
      <c r="M4356">
        <f>WEEKNUM(A4356,2)</f>
        <v>35</v>
      </c>
    </row>
    <row r="4357" spans="1:13" x14ac:dyDescent="0.25">
      <c r="A4357" s="1">
        <v>41517</v>
      </c>
      <c r="B4357" s="40" t="s">
        <v>9</v>
      </c>
      <c r="C4357" s="40" t="s">
        <v>143</v>
      </c>
      <c r="D4357" s="40" t="s">
        <v>103</v>
      </c>
      <c r="E4357" s="40" t="s">
        <v>75</v>
      </c>
      <c r="F4357" s="40">
        <v>0.8</v>
      </c>
      <c r="G4357" s="40">
        <v>1</v>
      </c>
      <c r="H4357" s="40">
        <v>1</v>
      </c>
      <c r="I4357" s="40">
        <v>0.16</v>
      </c>
      <c r="L4357" s="40" t="str">
        <f>IF(LEFT(C4357,1)="[",MID(C4357,2,SEARCH("]",C4357)-2),IF(LEFT(C4357,1)="""",MID(C4357,2,SEARCH("""",C4357,2)-2),C4357))</f>
        <v>onix LT 2012 chevrolet</v>
      </c>
      <c r="M4357">
        <f>WEEKNUM(A4357,2)</f>
        <v>35</v>
      </c>
    </row>
    <row r="4358" spans="1:13" x14ac:dyDescent="0.25">
      <c r="A4358" s="1">
        <v>41537</v>
      </c>
      <c r="B4358" s="40" t="s">
        <v>9</v>
      </c>
      <c r="C4358" s="40" t="s">
        <v>143</v>
      </c>
      <c r="D4358" s="40" t="s">
        <v>103</v>
      </c>
      <c r="E4358" s="40" t="s">
        <v>75</v>
      </c>
      <c r="F4358" s="40">
        <v>0.8</v>
      </c>
      <c r="G4358" s="40">
        <v>0</v>
      </c>
      <c r="H4358" s="40">
        <v>0</v>
      </c>
      <c r="I4358" s="40">
        <v>0</v>
      </c>
      <c r="L4358" s="40" t="str">
        <f>IF(LEFT(C4358,1)="[",MID(C4358,2,SEARCH("]",C4358)-2),IF(LEFT(C4358,1)="""",MID(C4358,2,SEARCH("""",C4358,2)-2),C4358))</f>
        <v>onix LT 2012 chevrolet</v>
      </c>
      <c r="M4358">
        <f>WEEKNUM(A4358,2)</f>
        <v>38</v>
      </c>
    </row>
    <row r="4359" spans="1:13" x14ac:dyDescent="0.25">
      <c r="A4359" s="1">
        <v>41534</v>
      </c>
      <c r="B4359" s="40" t="s">
        <v>9</v>
      </c>
      <c r="C4359" s="40" t="s">
        <v>143</v>
      </c>
      <c r="D4359" s="40" t="s">
        <v>103</v>
      </c>
      <c r="E4359" s="40" t="s">
        <v>75</v>
      </c>
      <c r="F4359" s="40">
        <v>0.8</v>
      </c>
      <c r="G4359" s="40">
        <v>0</v>
      </c>
      <c r="H4359" s="40">
        <v>1</v>
      </c>
      <c r="I4359" s="40">
        <v>0</v>
      </c>
      <c r="L4359" s="40" t="str">
        <f>IF(LEFT(C4359,1)="[",MID(C4359,2,SEARCH("]",C4359)-2),IF(LEFT(C4359,1)="""",MID(C4359,2,SEARCH("""",C4359,2)-2),C4359))</f>
        <v>onix LT 2012 chevrolet</v>
      </c>
      <c r="M4359">
        <f>WEEKNUM(A4359,2)</f>
        <v>38</v>
      </c>
    </row>
    <row r="4360" spans="1:13" x14ac:dyDescent="0.25">
      <c r="A4360" s="1">
        <v>41517</v>
      </c>
      <c r="B4360" s="40" t="s">
        <v>9</v>
      </c>
      <c r="C4360" s="40" t="s">
        <v>343</v>
      </c>
      <c r="D4360" s="40" t="s">
        <v>90</v>
      </c>
      <c r="E4360" s="40" t="s">
        <v>10</v>
      </c>
      <c r="F4360" s="40">
        <v>0.8</v>
      </c>
      <c r="G4360" s="40">
        <v>0</v>
      </c>
      <c r="H4360" s="40">
        <v>5</v>
      </c>
      <c r="I4360" s="40">
        <v>0</v>
      </c>
      <c r="L4360" s="40" t="str">
        <f>IF(LEFT(C4360,1)="[",MID(C4360,2,SEARCH("]",C4360)-2),IF(LEFT(C4360,1)="""",MID(C4360,2,SEARCH("""",C4360,2)-2),C4360))</f>
        <v>onix LT 2012 preço</v>
      </c>
      <c r="M4360">
        <f>WEEKNUM(A4360,2)</f>
        <v>35</v>
      </c>
    </row>
    <row r="4361" spans="1:13" x14ac:dyDescent="0.25">
      <c r="A4361" s="1">
        <v>41528</v>
      </c>
      <c r="B4361" s="40" t="s">
        <v>9</v>
      </c>
      <c r="C4361" s="40" t="s">
        <v>343</v>
      </c>
      <c r="D4361" s="40" t="s">
        <v>90</v>
      </c>
      <c r="E4361" s="40" t="s">
        <v>10</v>
      </c>
      <c r="F4361" s="40">
        <v>0.8</v>
      </c>
      <c r="G4361" s="40">
        <v>1</v>
      </c>
      <c r="H4361" s="40">
        <v>1</v>
      </c>
      <c r="I4361" s="40">
        <v>0.6</v>
      </c>
      <c r="L4361" s="40" t="str">
        <f>IF(LEFT(C4361,1)="[",MID(C4361,2,SEARCH("]",C4361)-2),IF(LEFT(C4361,1)="""",MID(C4361,2,SEARCH("""",C4361,2)-2),C4361))</f>
        <v>onix LT 2012 preço</v>
      </c>
      <c r="M4361">
        <f>WEEKNUM(A4361,2)</f>
        <v>37</v>
      </c>
    </row>
    <row r="4362" spans="1:13" x14ac:dyDescent="0.25">
      <c r="A4362" s="1">
        <v>41523</v>
      </c>
      <c r="B4362" s="40" t="s">
        <v>9</v>
      </c>
      <c r="C4362" s="40" t="s">
        <v>343</v>
      </c>
      <c r="D4362" s="40" t="s">
        <v>90</v>
      </c>
      <c r="E4362" s="40" t="s">
        <v>10</v>
      </c>
      <c r="F4362" s="40">
        <v>0.8</v>
      </c>
      <c r="G4362" s="40">
        <v>0</v>
      </c>
      <c r="H4362" s="40">
        <v>1</v>
      </c>
      <c r="I4362" s="40">
        <v>0</v>
      </c>
      <c r="L4362" s="40" t="str">
        <f>IF(LEFT(C4362,1)="[",MID(C4362,2,SEARCH("]",C4362)-2),IF(LEFT(C4362,1)="""",MID(C4362,2,SEARCH("""",C4362,2)-2),C4362))</f>
        <v>onix LT 2012 preço</v>
      </c>
      <c r="M4362">
        <f>WEEKNUM(A4362,2)</f>
        <v>36</v>
      </c>
    </row>
    <row r="4363" spans="1:13" x14ac:dyDescent="0.25">
      <c r="A4363" s="1">
        <v>41532</v>
      </c>
      <c r="B4363" s="40" t="s">
        <v>9</v>
      </c>
      <c r="C4363" s="40" t="s">
        <v>343</v>
      </c>
      <c r="D4363" s="40" t="s">
        <v>90</v>
      </c>
      <c r="E4363" s="40" t="s">
        <v>10</v>
      </c>
      <c r="F4363" s="40">
        <v>0.8</v>
      </c>
      <c r="G4363" s="40">
        <v>0</v>
      </c>
      <c r="H4363" s="40">
        <v>2</v>
      </c>
      <c r="I4363" s="40">
        <v>0</v>
      </c>
      <c r="L4363" s="40" t="str">
        <f>IF(LEFT(C4363,1)="[",MID(C4363,2,SEARCH("]",C4363)-2),IF(LEFT(C4363,1)="""",MID(C4363,2,SEARCH("""",C4363,2)-2),C4363))</f>
        <v>onix LT 2012 preço</v>
      </c>
      <c r="M4363">
        <f>WEEKNUM(A4363,2)</f>
        <v>37</v>
      </c>
    </row>
    <row r="4364" spans="1:13" x14ac:dyDescent="0.25">
      <c r="A4364" s="1">
        <v>41538</v>
      </c>
      <c r="B4364" s="40" t="s">
        <v>9</v>
      </c>
      <c r="C4364" s="40" t="s">
        <v>343</v>
      </c>
      <c r="D4364" s="40" t="s">
        <v>90</v>
      </c>
      <c r="E4364" s="40" t="s">
        <v>10</v>
      </c>
      <c r="F4364" s="40">
        <v>0.8</v>
      </c>
      <c r="G4364" s="40">
        <v>1</v>
      </c>
      <c r="H4364" s="40">
        <v>1</v>
      </c>
      <c r="I4364" s="40">
        <v>0.03</v>
      </c>
      <c r="L4364" s="40" t="str">
        <f>IF(LEFT(C4364,1)="[",MID(C4364,2,SEARCH("]",C4364)-2),IF(LEFT(C4364,1)="""",MID(C4364,2,SEARCH("""",C4364,2)-2),C4364))</f>
        <v>onix LT 2012 preço</v>
      </c>
      <c r="M4364">
        <f>WEEKNUM(A4364,2)</f>
        <v>38</v>
      </c>
    </row>
    <row r="4365" spans="1:13" x14ac:dyDescent="0.25">
      <c r="A4365" s="1">
        <v>41530</v>
      </c>
      <c r="B4365" s="40" t="s">
        <v>9</v>
      </c>
      <c r="C4365" s="40" t="s">
        <v>343</v>
      </c>
      <c r="D4365" s="40" t="s">
        <v>90</v>
      </c>
      <c r="E4365" s="40" t="s">
        <v>10</v>
      </c>
      <c r="F4365" s="40">
        <v>0.8</v>
      </c>
      <c r="G4365" s="40">
        <v>0</v>
      </c>
      <c r="H4365" s="40">
        <v>1</v>
      </c>
      <c r="I4365" s="40">
        <v>0</v>
      </c>
      <c r="L4365" s="40" t="str">
        <f>IF(LEFT(C4365,1)="[",MID(C4365,2,SEARCH("]",C4365)-2),IF(LEFT(C4365,1)="""",MID(C4365,2,SEARCH("""",C4365,2)-2),C4365))</f>
        <v>onix LT 2012 preço</v>
      </c>
      <c r="M4365">
        <f>WEEKNUM(A4365,2)</f>
        <v>37</v>
      </c>
    </row>
    <row r="4366" spans="1:13" x14ac:dyDescent="0.25">
      <c r="A4366" s="1">
        <v>41514</v>
      </c>
      <c r="B4366" s="40" t="s">
        <v>9</v>
      </c>
      <c r="C4366" s="40" t="s">
        <v>343</v>
      </c>
      <c r="D4366" s="40" t="s">
        <v>90</v>
      </c>
      <c r="E4366" s="40" t="s">
        <v>10</v>
      </c>
      <c r="F4366" s="40">
        <v>0.8</v>
      </c>
      <c r="G4366" s="40">
        <v>0</v>
      </c>
      <c r="H4366" s="40">
        <v>2</v>
      </c>
      <c r="I4366" s="40">
        <v>0</v>
      </c>
      <c r="L4366" s="40" t="str">
        <f>IF(LEFT(C4366,1)="[",MID(C4366,2,SEARCH("]",C4366)-2),IF(LEFT(C4366,1)="""",MID(C4366,2,SEARCH("""",C4366,2)-2),C4366))</f>
        <v>onix LT 2012 preço</v>
      </c>
      <c r="M4366">
        <f>WEEKNUM(A4366,2)</f>
        <v>35</v>
      </c>
    </row>
    <row r="4367" spans="1:13" x14ac:dyDescent="0.25">
      <c r="A4367" s="1">
        <v>41521</v>
      </c>
      <c r="B4367" s="40" t="s">
        <v>9</v>
      </c>
      <c r="C4367" s="40" t="s">
        <v>343</v>
      </c>
      <c r="D4367" s="40" t="s">
        <v>90</v>
      </c>
      <c r="E4367" s="40" t="s">
        <v>10</v>
      </c>
      <c r="F4367" s="40">
        <v>0.8</v>
      </c>
      <c r="G4367" s="40">
        <v>0</v>
      </c>
      <c r="H4367" s="40">
        <v>2</v>
      </c>
      <c r="I4367" s="40">
        <v>0</v>
      </c>
      <c r="L4367" s="40" t="str">
        <f>IF(LEFT(C4367,1)="[",MID(C4367,2,SEARCH("]",C4367)-2),IF(LEFT(C4367,1)="""",MID(C4367,2,SEARCH("""",C4367,2)-2),C4367))</f>
        <v>onix LT 2012 preço</v>
      </c>
      <c r="M4367">
        <f>WEEKNUM(A4367,2)</f>
        <v>36</v>
      </c>
    </row>
    <row r="4368" spans="1:13" x14ac:dyDescent="0.25">
      <c r="A4368" s="1">
        <v>41526</v>
      </c>
      <c r="B4368" s="40" t="s">
        <v>9</v>
      </c>
      <c r="C4368" s="40" t="s">
        <v>343</v>
      </c>
      <c r="D4368" s="40" t="s">
        <v>90</v>
      </c>
      <c r="E4368" s="40" t="s">
        <v>10</v>
      </c>
      <c r="F4368" s="40">
        <v>0.8</v>
      </c>
      <c r="G4368" s="40">
        <v>0</v>
      </c>
      <c r="H4368" s="40">
        <v>1</v>
      </c>
      <c r="I4368" s="40">
        <v>0</v>
      </c>
      <c r="L4368" s="40" t="str">
        <f>IF(LEFT(C4368,1)="[",MID(C4368,2,SEARCH("]",C4368)-2),IF(LEFT(C4368,1)="""",MID(C4368,2,SEARCH("""",C4368,2)-2),C4368))</f>
        <v>onix LT 2012 preço</v>
      </c>
      <c r="M4368">
        <f>WEEKNUM(A4368,2)</f>
        <v>37</v>
      </c>
    </row>
    <row r="4369" spans="1:13" x14ac:dyDescent="0.25">
      <c r="A4369" s="1">
        <v>41527</v>
      </c>
      <c r="B4369" s="40" t="s">
        <v>9</v>
      </c>
      <c r="C4369" s="40" t="s">
        <v>343</v>
      </c>
      <c r="D4369" s="40" t="s">
        <v>90</v>
      </c>
      <c r="E4369" s="40" t="s">
        <v>10</v>
      </c>
      <c r="F4369" s="40">
        <v>0.8</v>
      </c>
      <c r="G4369" s="40">
        <v>0</v>
      </c>
      <c r="H4369" s="40">
        <v>1</v>
      </c>
      <c r="I4369" s="40">
        <v>0</v>
      </c>
      <c r="L4369" s="40" t="str">
        <f>IF(LEFT(C4369,1)="[",MID(C4369,2,SEARCH("]",C4369)-2),IF(LEFT(C4369,1)="""",MID(C4369,2,SEARCH("""",C4369,2)-2),C4369))</f>
        <v>onix LT 2012 preço</v>
      </c>
      <c r="M4369">
        <f>WEEKNUM(A4369,2)</f>
        <v>37</v>
      </c>
    </row>
    <row r="4370" spans="1:13" x14ac:dyDescent="0.25">
      <c r="A4370" s="1">
        <v>41515</v>
      </c>
      <c r="B4370" s="40" t="s">
        <v>9</v>
      </c>
      <c r="C4370" s="40" t="s">
        <v>343</v>
      </c>
      <c r="D4370" s="40" t="s">
        <v>90</v>
      </c>
      <c r="E4370" s="40" t="s">
        <v>10</v>
      </c>
      <c r="F4370" s="40">
        <v>0.8</v>
      </c>
      <c r="G4370" s="40">
        <v>0</v>
      </c>
      <c r="H4370" s="40">
        <v>3</v>
      </c>
      <c r="I4370" s="40">
        <v>0</v>
      </c>
      <c r="L4370" s="40" t="str">
        <f>IF(LEFT(C4370,1)="[",MID(C4370,2,SEARCH("]",C4370)-2),IF(LEFT(C4370,1)="""",MID(C4370,2,SEARCH("""",C4370,2)-2),C4370))</f>
        <v>onix LT 2012 preço</v>
      </c>
      <c r="M4370">
        <f>WEEKNUM(A4370,2)</f>
        <v>35</v>
      </c>
    </row>
    <row r="4371" spans="1:13" x14ac:dyDescent="0.25">
      <c r="A4371" s="1">
        <v>41535</v>
      </c>
      <c r="B4371" s="40" t="s">
        <v>9</v>
      </c>
      <c r="C4371" s="40" t="s">
        <v>343</v>
      </c>
      <c r="D4371" s="40" t="s">
        <v>90</v>
      </c>
      <c r="E4371" s="40" t="s">
        <v>10</v>
      </c>
      <c r="F4371" s="40">
        <v>0.8</v>
      </c>
      <c r="G4371" s="40">
        <v>1</v>
      </c>
      <c r="H4371" s="40">
        <v>1</v>
      </c>
      <c r="I4371" s="40">
        <v>0.2</v>
      </c>
      <c r="L4371" s="40" t="str">
        <f>IF(LEFT(C4371,1)="[",MID(C4371,2,SEARCH("]",C4371)-2),IF(LEFT(C4371,1)="""",MID(C4371,2,SEARCH("""",C4371,2)-2),C4371))</f>
        <v>onix LT 2012 preço</v>
      </c>
      <c r="M4371">
        <f>WEEKNUM(A4371,2)</f>
        <v>38</v>
      </c>
    </row>
    <row r="4372" spans="1:13" x14ac:dyDescent="0.25">
      <c r="A4372" s="1">
        <v>41522</v>
      </c>
      <c r="B4372" s="40" t="s">
        <v>9</v>
      </c>
      <c r="C4372" s="40" t="s">
        <v>343</v>
      </c>
      <c r="D4372" s="40" t="s">
        <v>90</v>
      </c>
      <c r="E4372" s="40" t="s">
        <v>10</v>
      </c>
      <c r="F4372" s="40">
        <v>0.8</v>
      </c>
      <c r="G4372" s="40">
        <v>0</v>
      </c>
      <c r="H4372" s="40">
        <v>1</v>
      </c>
      <c r="I4372" s="40">
        <v>0</v>
      </c>
      <c r="L4372" s="40" t="str">
        <f>IF(LEFT(C4372,1)="[",MID(C4372,2,SEARCH("]",C4372)-2),IF(LEFT(C4372,1)="""",MID(C4372,2,SEARCH("""",C4372,2)-2),C4372))</f>
        <v>onix LT 2012 preço</v>
      </c>
      <c r="M4372">
        <f>WEEKNUM(A4372,2)</f>
        <v>36</v>
      </c>
    </row>
    <row r="4373" spans="1:13" x14ac:dyDescent="0.25">
      <c r="A4373" s="1">
        <v>41546</v>
      </c>
      <c r="B4373" s="40" t="s">
        <v>9</v>
      </c>
      <c r="C4373" s="40" t="s">
        <v>343</v>
      </c>
      <c r="D4373" s="40" t="s">
        <v>90</v>
      </c>
      <c r="E4373" s="40" t="s">
        <v>10</v>
      </c>
      <c r="F4373" s="40">
        <v>0.8</v>
      </c>
      <c r="G4373" s="40">
        <v>0</v>
      </c>
      <c r="H4373" s="40">
        <v>1</v>
      </c>
      <c r="I4373" s="40">
        <v>0</v>
      </c>
      <c r="L4373" s="40" t="str">
        <f>IF(LEFT(C4373,1)="[",MID(C4373,2,SEARCH("]",C4373)-2),IF(LEFT(C4373,1)="""",MID(C4373,2,SEARCH("""",C4373,2)-2),C4373))</f>
        <v>onix LT 2012 preço</v>
      </c>
      <c r="M4373">
        <f>WEEKNUM(A4373,2)</f>
        <v>39</v>
      </c>
    </row>
    <row r="4374" spans="1:13" x14ac:dyDescent="0.25">
      <c r="A4374" s="1">
        <v>41544</v>
      </c>
      <c r="B4374" s="40" t="s">
        <v>9</v>
      </c>
      <c r="C4374" s="40" t="s">
        <v>343</v>
      </c>
      <c r="D4374" s="40" t="s">
        <v>90</v>
      </c>
      <c r="E4374" s="40" t="s">
        <v>10</v>
      </c>
      <c r="F4374" s="40">
        <v>0.8</v>
      </c>
      <c r="G4374" s="40">
        <v>1</v>
      </c>
      <c r="H4374" s="40">
        <v>2</v>
      </c>
      <c r="I4374" s="40">
        <v>0.35</v>
      </c>
      <c r="L4374" s="40" t="str">
        <f>IF(LEFT(C4374,1)="[",MID(C4374,2,SEARCH("]",C4374)-2),IF(LEFT(C4374,1)="""",MID(C4374,2,SEARCH("""",C4374,2)-2),C4374))</f>
        <v>onix LT 2012 preço</v>
      </c>
      <c r="M4374">
        <f>WEEKNUM(A4374,2)</f>
        <v>39</v>
      </c>
    </row>
    <row r="4375" spans="1:13" x14ac:dyDescent="0.25">
      <c r="A4375" s="1">
        <v>41518</v>
      </c>
      <c r="B4375" s="40" t="s">
        <v>9</v>
      </c>
      <c r="C4375" s="40" t="s">
        <v>343</v>
      </c>
      <c r="D4375" s="40" t="s">
        <v>90</v>
      </c>
      <c r="E4375" s="40" t="s">
        <v>10</v>
      </c>
      <c r="F4375" s="40">
        <v>0.8</v>
      </c>
      <c r="G4375" s="40">
        <v>1</v>
      </c>
      <c r="H4375" s="40">
        <v>2</v>
      </c>
      <c r="I4375" s="40">
        <v>0.55000000000000004</v>
      </c>
      <c r="L4375" s="40" t="str">
        <f>IF(LEFT(C4375,1)="[",MID(C4375,2,SEARCH("]",C4375)-2),IF(LEFT(C4375,1)="""",MID(C4375,2,SEARCH("""",C4375,2)-2),C4375))</f>
        <v>onix LT 2012 preço</v>
      </c>
      <c r="M4375">
        <f>WEEKNUM(A4375,2)</f>
        <v>35</v>
      </c>
    </row>
    <row r="4376" spans="1:13" x14ac:dyDescent="0.25">
      <c r="A4376" s="1">
        <v>41534</v>
      </c>
      <c r="B4376" s="40" t="s">
        <v>9</v>
      </c>
      <c r="C4376" s="40" t="s">
        <v>343</v>
      </c>
      <c r="D4376" s="40" t="s">
        <v>90</v>
      </c>
      <c r="E4376" s="40" t="s">
        <v>10</v>
      </c>
      <c r="F4376" s="40">
        <v>0.8</v>
      </c>
      <c r="G4376" s="40">
        <v>1</v>
      </c>
      <c r="H4376" s="40">
        <v>4</v>
      </c>
      <c r="I4376" s="40">
        <v>0.12</v>
      </c>
      <c r="L4376" s="40" t="str">
        <f>IF(LEFT(C4376,1)="[",MID(C4376,2,SEARCH("]",C4376)-2),IF(LEFT(C4376,1)="""",MID(C4376,2,SEARCH("""",C4376,2)-2),C4376))</f>
        <v>onix LT 2012 preço</v>
      </c>
      <c r="M4376">
        <f>WEEKNUM(A4376,2)</f>
        <v>38</v>
      </c>
    </row>
    <row r="4377" spans="1:13" x14ac:dyDescent="0.25">
      <c r="A4377" s="1">
        <v>41543</v>
      </c>
      <c r="B4377" s="40" t="s">
        <v>9</v>
      </c>
      <c r="C4377" s="40" t="s">
        <v>343</v>
      </c>
      <c r="D4377" s="40" t="s">
        <v>90</v>
      </c>
      <c r="E4377" s="40" t="s">
        <v>10</v>
      </c>
      <c r="F4377" s="40">
        <v>0.8</v>
      </c>
      <c r="G4377" s="40">
        <v>0</v>
      </c>
      <c r="H4377" s="40">
        <v>1</v>
      </c>
      <c r="I4377" s="40">
        <v>0</v>
      </c>
      <c r="L4377" s="40" t="str">
        <f>IF(LEFT(C4377,1)="[",MID(C4377,2,SEARCH("]",C4377)-2),IF(LEFT(C4377,1)="""",MID(C4377,2,SEARCH("""",C4377,2)-2),C4377))</f>
        <v>onix LT 2012 preço</v>
      </c>
      <c r="M4377">
        <f>WEEKNUM(A4377,2)</f>
        <v>39</v>
      </c>
    </row>
    <row r="4378" spans="1:13" x14ac:dyDescent="0.25">
      <c r="A4378" s="1">
        <v>41536</v>
      </c>
      <c r="B4378" s="40" t="s">
        <v>9</v>
      </c>
      <c r="C4378" s="40" t="s">
        <v>343</v>
      </c>
      <c r="D4378" s="40" t="s">
        <v>90</v>
      </c>
      <c r="E4378" s="40" t="s">
        <v>10</v>
      </c>
      <c r="F4378" s="40">
        <v>0.8</v>
      </c>
      <c r="G4378" s="40">
        <v>0</v>
      </c>
      <c r="H4378" s="40">
        <v>1</v>
      </c>
      <c r="I4378" s="40">
        <v>0</v>
      </c>
      <c r="L4378" s="40" t="str">
        <f>IF(LEFT(C4378,1)="[",MID(C4378,2,SEARCH("]",C4378)-2),IF(LEFT(C4378,1)="""",MID(C4378,2,SEARCH("""",C4378,2)-2),C4378))</f>
        <v>onix LT 2012 preço</v>
      </c>
      <c r="M4378">
        <f>WEEKNUM(A4378,2)</f>
        <v>38</v>
      </c>
    </row>
    <row r="4379" spans="1:13" x14ac:dyDescent="0.25">
      <c r="A4379" s="1">
        <v>41541</v>
      </c>
      <c r="B4379" s="40" t="s">
        <v>9</v>
      </c>
      <c r="C4379" s="40" t="s">
        <v>343</v>
      </c>
      <c r="D4379" s="40" t="s">
        <v>90</v>
      </c>
      <c r="E4379" s="40" t="s">
        <v>10</v>
      </c>
      <c r="F4379" s="40">
        <v>0.8</v>
      </c>
      <c r="G4379" s="40">
        <v>0</v>
      </c>
      <c r="H4379" s="40">
        <v>1</v>
      </c>
      <c r="I4379" s="40">
        <v>0</v>
      </c>
      <c r="L4379" s="40" t="str">
        <f>IF(LEFT(C4379,1)="[",MID(C4379,2,SEARCH("]",C4379)-2),IF(LEFT(C4379,1)="""",MID(C4379,2,SEARCH("""",C4379,2)-2),C4379))</f>
        <v>onix LT 2012 preço</v>
      </c>
      <c r="M4379">
        <f>WEEKNUM(A4379,2)</f>
        <v>39</v>
      </c>
    </row>
    <row r="4380" spans="1:13" x14ac:dyDescent="0.25">
      <c r="A4380" s="1">
        <v>41516</v>
      </c>
      <c r="B4380" s="40" t="s">
        <v>9</v>
      </c>
      <c r="C4380" s="40" t="s">
        <v>343</v>
      </c>
      <c r="D4380" s="40" t="s">
        <v>90</v>
      </c>
      <c r="E4380" s="40" t="s">
        <v>10</v>
      </c>
      <c r="F4380" s="40">
        <v>0.8</v>
      </c>
      <c r="G4380" s="40">
        <v>0</v>
      </c>
      <c r="H4380" s="40">
        <v>1</v>
      </c>
      <c r="I4380" s="40">
        <v>0</v>
      </c>
      <c r="L4380" s="40" t="str">
        <f>IF(LEFT(C4380,1)="[",MID(C4380,2,SEARCH("]",C4380)-2),IF(LEFT(C4380,1)="""",MID(C4380,2,SEARCH("""",C4380,2)-2),C4380))</f>
        <v>onix LT 2012 preço</v>
      </c>
      <c r="M4380">
        <f>WEEKNUM(A4380,2)</f>
        <v>35</v>
      </c>
    </row>
    <row r="4381" spans="1:13" x14ac:dyDescent="0.25">
      <c r="A4381" s="1">
        <v>41519</v>
      </c>
      <c r="B4381" s="40" t="s">
        <v>9</v>
      </c>
      <c r="C4381" s="40" t="s">
        <v>343</v>
      </c>
      <c r="D4381" s="40" t="s">
        <v>90</v>
      </c>
      <c r="E4381" s="40" t="s">
        <v>10</v>
      </c>
      <c r="F4381" s="40">
        <v>0.8</v>
      </c>
      <c r="G4381" s="40">
        <v>0</v>
      </c>
      <c r="H4381" s="40">
        <v>1</v>
      </c>
      <c r="I4381" s="40">
        <v>0</v>
      </c>
      <c r="L4381" s="40" t="str">
        <f>IF(LEFT(C4381,1)="[",MID(C4381,2,SEARCH("]",C4381)-2),IF(LEFT(C4381,1)="""",MID(C4381,2,SEARCH("""",C4381,2)-2),C4381))</f>
        <v>onix LT 2012 preço</v>
      </c>
      <c r="M4381">
        <f>WEEKNUM(A4381,2)</f>
        <v>36</v>
      </c>
    </row>
    <row r="4382" spans="1:13" x14ac:dyDescent="0.25">
      <c r="A4382" s="1">
        <v>41532</v>
      </c>
      <c r="B4382" s="40" t="s">
        <v>9</v>
      </c>
      <c r="C4382" s="40" t="s">
        <v>174</v>
      </c>
      <c r="D4382" s="40" t="s">
        <v>103</v>
      </c>
      <c r="E4382" s="40" t="s">
        <v>10</v>
      </c>
      <c r="F4382" s="40">
        <v>0.8</v>
      </c>
      <c r="G4382" s="40">
        <v>0</v>
      </c>
      <c r="H4382" s="40">
        <v>4</v>
      </c>
      <c r="I4382" s="40">
        <v>0</v>
      </c>
      <c r="L4382" s="40" t="str">
        <f>IF(LEFT(C4382,1)="[",MID(C4382,2,SEARCH("]",C4382)-2),IF(LEFT(C4382,1)="""",MID(C4382,2,SEARCH("""",C4382,2)-2),C4382))</f>
        <v>onix LT 2013</v>
      </c>
      <c r="M4382">
        <f>WEEKNUM(A4382,2)</f>
        <v>37</v>
      </c>
    </row>
    <row r="4383" spans="1:13" x14ac:dyDescent="0.25">
      <c r="A4383" s="1">
        <v>41528</v>
      </c>
      <c r="B4383" s="40" t="s">
        <v>9</v>
      </c>
      <c r="C4383" s="40" t="s">
        <v>174</v>
      </c>
      <c r="D4383" s="40" t="s">
        <v>103</v>
      </c>
      <c r="E4383" s="40" t="s">
        <v>10</v>
      </c>
      <c r="F4383" s="40">
        <v>0.8</v>
      </c>
      <c r="G4383" s="40">
        <v>0</v>
      </c>
      <c r="H4383" s="40">
        <v>8</v>
      </c>
      <c r="I4383" s="40">
        <v>0</v>
      </c>
      <c r="L4383" s="40" t="str">
        <f>IF(LEFT(C4383,1)="[",MID(C4383,2,SEARCH("]",C4383)-2),IF(LEFT(C4383,1)="""",MID(C4383,2,SEARCH("""",C4383,2)-2),C4383))</f>
        <v>onix LT 2013</v>
      </c>
      <c r="M4383">
        <f>WEEKNUM(A4383,2)</f>
        <v>37</v>
      </c>
    </row>
    <row r="4384" spans="1:13" x14ac:dyDescent="0.25">
      <c r="A4384" s="1">
        <v>41546</v>
      </c>
      <c r="B4384" s="40" t="s">
        <v>9</v>
      </c>
      <c r="C4384" s="40" t="s">
        <v>174</v>
      </c>
      <c r="D4384" s="40" t="s">
        <v>103</v>
      </c>
      <c r="E4384" s="40" t="s">
        <v>10</v>
      </c>
      <c r="F4384" s="40">
        <v>0.8</v>
      </c>
      <c r="G4384" s="40">
        <v>0</v>
      </c>
      <c r="H4384" s="40">
        <v>1</v>
      </c>
      <c r="I4384" s="40">
        <v>0</v>
      </c>
      <c r="L4384" s="40" t="str">
        <f>IF(LEFT(C4384,1)="[",MID(C4384,2,SEARCH("]",C4384)-2),IF(LEFT(C4384,1)="""",MID(C4384,2,SEARCH("""",C4384,2)-2),C4384))</f>
        <v>onix LT 2013</v>
      </c>
      <c r="M4384">
        <f>WEEKNUM(A4384,2)</f>
        <v>39</v>
      </c>
    </row>
    <row r="4385" spans="1:13" x14ac:dyDescent="0.25">
      <c r="A4385" s="1">
        <v>41542</v>
      </c>
      <c r="B4385" s="40" t="s">
        <v>9</v>
      </c>
      <c r="C4385" s="40" t="s">
        <v>174</v>
      </c>
      <c r="D4385" s="40" t="s">
        <v>103</v>
      </c>
      <c r="E4385" s="40" t="s">
        <v>10</v>
      </c>
      <c r="F4385" s="40">
        <v>0.8</v>
      </c>
      <c r="G4385" s="40">
        <v>0</v>
      </c>
      <c r="H4385" s="40">
        <v>2</v>
      </c>
      <c r="I4385" s="40">
        <v>0</v>
      </c>
      <c r="L4385" s="40" t="str">
        <f>IF(LEFT(C4385,1)="[",MID(C4385,2,SEARCH("]",C4385)-2),IF(LEFT(C4385,1)="""",MID(C4385,2,SEARCH("""",C4385,2)-2),C4385))</f>
        <v>onix LT 2013</v>
      </c>
      <c r="M4385">
        <f>WEEKNUM(A4385,2)</f>
        <v>39</v>
      </c>
    </row>
    <row r="4386" spans="1:13" x14ac:dyDescent="0.25">
      <c r="A4386" s="1">
        <v>41519</v>
      </c>
      <c r="B4386" s="40" t="s">
        <v>9</v>
      </c>
      <c r="C4386" s="40" t="s">
        <v>174</v>
      </c>
      <c r="D4386" s="40" t="s">
        <v>103</v>
      </c>
      <c r="E4386" s="40" t="s">
        <v>10</v>
      </c>
      <c r="F4386" s="40">
        <v>0.8</v>
      </c>
      <c r="G4386" s="40">
        <v>1</v>
      </c>
      <c r="H4386" s="40">
        <v>5</v>
      </c>
      <c r="I4386" s="40">
        <v>0.18</v>
      </c>
      <c r="L4386" s="40" t="str">
        <f>IF(LEFT(C4386,1)="[",MID(C4386,2,SEARCH("]",C4386)-2),IF(LEFT(C4386,1)="""",MID(C4386,2,SEARCH("""",C4386,2)-2),C4386))</f>
        <v>onix LT 2013</v>
      </c>
      <c r="M4386">
        <f>WEEKNUM(A4386,2)</f>
        <v>36</v>
      </c>
    </row>
    <row r="4387" spans="1:13" x14ac:dyDescent="0.25">
      <c r="A4387" s="1">
        <v>41534</v>
      </c>
      <c r="B4387" s="40" t="s">
        <v>9</v>
      </c>
      <c r="C4387" s="40" t="s">
        <v>174</v>
      </c>
      <c r="D4387" s="40" t="s">
        <v>103</v>
      </c>
      <c r="E4387" s="40" t="s">
        <v>10</v>
      </c>
      <c r="F4387" s="40">
        <v>0.8</v>
      </c>
      <c r="G4387" s="40">
        <v>0</v>
      </c>
      <c r="H4387" s="40">
        <v>8</v>
      </c>
      <c r="I4387" s="40">
        <v>0</v>
      </c>
      <c r="L4387" s="40" t="str">
        <f>IF(LEFT(C4387,1)="[",MID(C4387,2,SEARCH("]",C4387)-2),IF(LEFT(C4387,1)="""",MID(C4387,2,SEARCH("""",C4387,2)-2),C4387))</f>
        <v>onix LT 2013</v>
      </c>
      <c r="M4387">
        <f>WEEKNUM(A4387,2)</f>
        <v>38</v>
      </c>
    </row>
    <row r="4388" spans="1:13" x14ac:dyDescent="0.25">
      <c r="A4388" s="1">
        <v>41533</v>
      </c>
      <c r="B4388" s="40" t="s">
        <v>9</v>
      </c>
      <c r="C4388" s="40" t="s">
        <v>174</v>
      </c>
      <c r="D4388" s="40" t="s">
        <v>103</v>
      </c>
      <c r="E4388" s="40" t="s">
        <v>10</v>
      </c>
      <c r="F4388" s="40">
        <v>0.8</v>
      </c>
      <c r="G4388" s="40">
        <v>0</v>
      </c>
      <c r="H4388" s="40">
        <v>13</v>
      </c>
      <c r="I4388" s="40">
        <v>0</v>
      </c>
      <c r="L4388" s="40" t="str">
        <f>IF(LEFT(C4388,1)="[",MID(C4388,2,SEARCH("]",C4388)-2),IF(LEFT(C4388,1)="""",MID(C4388,2,SEARCH("""",C4388,2)-2),C4388))</f>
        <v>onix LT 2013</v>
      </c>
      <c r="M4388">
        <f>WEEKNUM(A4388,2)</f>
        <v>38</v>
      </c>
    </row>
    <row r="4389" spans="1:13" x14ac:dyDescent="0.25">
      <c r="A4389" s="1">
        <v>41544</v>
      </c>
      <c r="B4389" s="40" t="s">
        <v>9</v>
      </c>
      <c r="C4389" s="40" t="s">
        <v>174</v>
      </c>
      <c r="D4389" s="40" t="s">
        <v>103</v>
      </c>
      <c r="E4389" s="40" t="s">
        <v>10</v>
      </c>
      <c r="F4389" s="40">
        <v>0.8</v>
      </c>
      <c r="G4389" s="40">
        <v>2</v>
      </c>
      <c r="H4389" s="40">
        <v>7</v>
      </c>
      <c r="I4389" s="40">
        <v>0.18</v>
      </c>
      <c r="L4389" s="40" t="str">
        <f>IF(LEFT(C4389,1)="[",MID(C4389,2,SEARCH("]",C4389)-2),IF(LEFT(C4389,1)="""",MID(C4389,2,SEARCH("""",C4389,2)-2),C4389))</f>
        <v>onix LT 2013</v>
      </c>
      <c r="M4389">
        <f>WEEKNUM(A4389,2)</f>
        <v>39</v>
      </c>
    </row>
    <row r="4390" spans="1:13" x14ac:dyDescent="0.25">
      <c r="A4390" s="1">
        <v>41521</v>
      </c>
      <c r="B4390" s="40" t="s">
        <v>9</v>
      </c>
      <c r="C4390" s="40" t="s">
        <v>174</v>
      </c>
      <c r="D4390" s="40" t="s">
        <v>103</v>
      </c>
      <c r="E4390" s="40" t="s">
        <v>10</v>
      </c>
      <c r="F4390" s="40">
        <v>0.8</v>
      </c>
      <c r="G4390" s="40">
        <v>1</v>
      </c>
      <c r="H4390" s="40">
        <v>6</v>
      </c>
      <c r="I4390" s="40">
        <v>0.14000000000000001</v>
      </c>
      <c r="L4390" s="40" t="str">
        <f>IF(LEFT(C4390,1)="[",MID(C4390,2,SEARCH("]",C4390)-2),IF(LEFT(C4390,1)="""",MID(C4390,2,SEARCH("""",C4390,2)-2),C4390))</f>
        <v>onix LT 2013</v>
      </c>
      <c r="M4390">
        <f>WEEKNUM(A4390,2)</f>
        <v>36</v>
      </c>
    </row>
    <row r="4391" spans="1:13" x14ac:dyDescent="0.25">
      <c r="A4391" s="1">
        <v>41514</v>
      </c>
      <c r="B4391" s="40" t="s">
        <v>9</v>
      </c>
      <c r="C4391" s="40" t="s">
        <v>174</v>
      </c>
      <c r="D4391" s="40" t="s">
        <v>103</v>
      </c>
      <c r="E4391" s="40" t="s">
        <v>10</v>
      </c>
      <c r="F4391" s="40">
        <v>0.8</v>
      </c>
      <c r="G4391" s="40">
        <v>4</v>
      </c>
      <c r="H4391" s="40">
        <v>6</v>
      </c>
      <c r="I4391" s="40">
        <v>0.76</v>
      </c>
      <c r="L4391" s="40" t="str">
        <f>IF(LEFT(C4391,1)="[",MID(C4391,2,SEARCH("]",C4391)-2),IF(LEFT(C4391,1)="""",MID(C4391,2,SEARCH("""",C4391,2)-2),C4391))</f>
        <v>onix LT 2013</v>
      </c>
      <c r="M4391">
        <f>WEEKNUM(A4391,2)</f>
        <v>35</v>
      </c>
    </row>
    <row r="4392" spans="1:13" x14ac:dyDescent="0.25">
      <c r="A4392" s="1">
        <v>41538</v>
      </c>
      <c r="B4392" s="40" t="s">
        <v>9</v>
      </c>
      <c r="C4392" s="40" t="s">
        <v>174</v>
      </c>
      <c r="D4392" s="40" t="s">
        <v>103</v>
      </c>
      <c r="E4392" s="40" t="s">
        <v>10</v>
      </c>
      <c r="F4392" s="40">
        <v>0.8</v>
      </c>
      <c r="G4392" s="40">
        <v>0</v>
      </c>
      <c r="H4392" s="40">
        <v>5</v>
      </c>
      <c r="I4392" s="40">
        <v>0</v>
      </c>
      <c r="L4392" s="40" t="str">
        <f>IF(LEFT(C4392,1)="[",MID(C4392,2,SEARCH("]",C4392)-2),IF(LEFT(C4392,1)="""",MID(C4392,2,SEARCH("""",C4392,2)-2),C4392))</f>
        <v>onix LT 2013</v>
      </c>
      <c r="M4392">
        <f>WEEKNUM(A4392,2)</f>
        <v>38</v>
      </c>
    </row>
    <row r="4393" spans="1:13" x14ac:dyDescent="0.25">
      <c r="A4393" s="1">
        <v>41520</v>
      </c>
      <c r="B4393" s="40" t="s">
        <v>9</v>
      </c>
      <c r="C4393" s="40" t="s">
        <v>174</v>
      </c>
      <c r="D4393" s="40" t="s">
        <v>103</v>
      </c>
      <c r="E4393" s="40" t="s">
        <v>10</v>
      </c>
      <c r="F4393" s="40">
        <v>0.8</v>
      </c>
      <c r="G4393" s="40">
        <v>0</v>
      </c>
      <c r="H4393" s="40">
        <v>1</v>
      </c>
      <c r="I4393" s="40">
        <v>0</v>
      </c>
      <c r="L4393" s="40" t="str">
        <f>IF(LEFT(C4393,1)="[",MID(C4393,2,SEARCH("]",C4393)-2),IF(LEFT(C4393,1)="""",MID(C4393,2,SEARCH("""",C4393,2)-2),C4393))</f>
        <v>onix LT 2013</v>
      </c>
      <c r="M4393">
        <f>WEEKNUM(A4393,2)</f>
        <v>36</v>
      </c>
    </row>
    <row r="4394" spans="1:13" x14ac:dyDescent="0.25">
      <c r="A4394" s="1">
        <v>41523</v>
      </c>
      <c r="B4394" s="40" t="s">
        <v>9</v>
      </c>
      <c r="C4394" s="40" t="s">
        <v>174</v>
      </c>
      <c r="D4394" s="40" t="s">
        <v>103</v>
      </c>
      <c r="E4394" s="40" t="s">
        <v>10</v>
      </c>
      <c r="F4394" s="40">
        <v>0.8</v>
      </c>
      <c r="G4394" s="40">
        <v>0</v>
      </c>
      <c r="H4394" s="40">
        <v>1</v>
      </c>
      <c r="I4394" s="40">
        <v>0</v>
      </c>
      <c r="L4394" s="40" t="str">
        <f>IF(LEFT(C4394,1)="[",MID(C4394,2,SEARCH("]",C4394)-2),IF(LEFT(C4394,1)="""",MID(C4394,2,SEARCH("""",C4394,2)-2),C4394))</f>
        <v>onix LT 2013</v>
      </c>
      <c r="M4394">
        <f>WEEKNUM(A4394,2)</f>
        <v>36</v>
      </c>
    </row>
    <row r="4395" spans="1:13" x14ac:dyDescent="0.25">
      <c r="A4395" s="1">
        <v>41526</v>
      </c>
      <c r="B4395" s="40" t="s">
        <v>9</v>
      </c>
      <c r="C4395" s="40" t="s">
        <v>174</v>
      </c>
      <c r="D4395" s="40" t="s">
        <v>103</v>
      </c>
      <c r="E4395" s="40" t="s">
        <v>10</v>
      </c>
      <c r="F4395" s="40">
        <v>0.8</v>
      </c>
      <c r="G4395" s="40">
        <v>1</v>
      </c>
      <c r="H4395" s="40">
        <v>5</v>
      </c>
      <c r="I4395" s="40">
        <v>0.19</v>
      </c>
      <c r="L4395" s="40" t="str">
        <f>IF(LEFT(C4395,1)="[",MID(C4395,2,SEARCH("]",C4395)-2),IF(LEFT(C4395,1)="""",MID(C4395,2,SEARCH("""",C4395,2)-2),C4395))</f>
        <v>onix LT 2013</v>
      </c>
      <c r="M4395">
        <f>WEEKNUM(A4395,2)</f>
        <v>37</v>
      </c>
    </row>
    <row r="4396" spans="1:13" x14ac:dyDescent="0.25">
      <c r="A4396" s="1">
        <v>41535</v>
      </c>
      <c r="B4396" s="40" t="s">
        <v>9</v>
      </c>
      <c r="C4396" s="40" t="s">
        <v>174</v>
      </c>
      <c r="D4396" s="40" t="s">
        <v>103</v>
      </c>
      <c r="E4396" s="40" t="s">
        <v>10</v>
      </c>
      <c r="F4396" s="40">
        <v>0.8</v>
      </c>
      <c r="G4396" s="40">
        <v>1</v>
      </c>
      <c r="H4396" s="40">
        <v>8</v>
      </c>
      <c r="I4396" s="40">
        <v>0.14000000000000001</v>
      </c>
      <c r="L4396" s="40" t="str">
        <f>IF(LEFT(C4396,1)="[",MID(C4396,2,SEARCH("]",C4396)-2),IF(LEFT(C4396,1)="""",MID(C4396,2,SEARCH("""",C4396,2)-2),C4396))</f>
        <v>onix LT 2013</v>
      </c>
      <c r="M4396">
        <f>WEEKNUM(A4396,2)</f>
        <v>38</v>
      </c>
    </row>
    <row r="4397" spans="1:13" x14ac:dyDescent="0.25">
      <c r="A4397" s="1">
        <v>41524</v>
      </c>
      <c r="B4397" s="40" t="s">
        <v>9</v>
      </c>
      <c r="C4397" s="40" t="s">
        <v>174</v>
      </c>
      <c r="D4397" s="40" t="s">
        <v>103</v>
      </c>
      <c r="E4397" s="40" t="s">
        <v>10</v>
      </c>
      <c r="F4397" s="40">
        <v>0.8</v>
      </c>
      <c r="G4397" s="40">
        <v>0</v>
      </c>
      <c r="H4397" s="40">
        <v>2</v>
      </c>
      <c r="I4397" s="40">
        <v>0</v>
      </c>
      <c r="L4397" s="40" t="str">
        <f>IF(LEFT(C4397,1)="[",MID(C4397,2,SEARCH("]",C4397)-2),IF(LEFT(C4397,1)="""",MID(C4397,2,SEARCH("""",C4397,2)-2),C4397))</f>
        <v>onix LT 2013</v>
      </c>
      <c r="M4397">
        <f>WEEKNUM(A4397,2)</f>
        <v>36</v>
      </c>
    </row>
    <row r="4398" spans="1:13" x14ac:dyDescent="0.25">
      <c r="A4398" s="1">
        <v>41543</v>
      </c>
      <c r="B4398" s="40" t="s">
        <v>9</v>
      </c>
      <c r="C4398" s="40" t="s">
        <v>174</v>
      </c>
      <c r="D4398" s="40" t="s">
        <v>103</v>
      </c>
      <c r="E4398" s="40" t="s">
        <v>10</v>
      </c>
      <c r="F4398" s="40">
        <v>0.8</v>
      </c>
      <c r="G4398" s="40">
        <v>1</v>
      </c>
      <c r="H4398" s="40">
        <v>1</v>
      </c>
      <c r="I4398" s="40">
        <v>0.3</v>
      </c>
      <c r="L4398" s="40" t="str">
        <f>IF(LEFT(C4398,1)="[",MID(C4398,2,SEARCH("]",C4398)-2),IF(LEFT(C4398,1)="""",MID(C4398,2,SEARCH("""",C4398,2)-2),C4398))</f>
        <v>onix LT 2013</v>
      </c>
      <c r="M4398">
        <f>WEEKNUM(A4398,2)</f>
        <v>39</v>
      </c>
    </row>
    <row r="4399" spans="1:13" x14ac:dyDescent="0.25">
      <c r="A4399" s="1">
        <v>41540</v>
      </c>
      <c r="B4399" s="40" t="s">
        <v>9</v>
      </c>
      <c r="C4399" s="40" t="s">
        <v>174</v>
      </c>
      <c r="D4399" s="40" t="s">
        <v>103</v>
      </c>
      <c r="E4399" s="40" t="s">
        <v>10</v>
      </c>
      <c r="F4399" s="40">
        <v>0.8</v>
      </c>
      <c r="G4399" s="40">
        <v>0</v>
      </c>
      <c r="H4399" s="40">
        <v>4</v>
      </c>
      <c r="I4399" s="40">
        <v>0</v>
      </c>
      <c r="L4399" s="40" t="str">
        <f>IF(LEFT(C4399,1)="[",MID(C4399,2,SEARCH("]",C4399)-2),IF(LEFT(C4399,1)="""",MID(C4399,2,SEARCH("""",C4399,2)-2),C4399))</f>
        <v>onix LT 2013</v>
      </c>
      <c r="M4399">
        <f>WEEKNUM(A4399,2)</f>
        <v>39</v>
      </c>
    </row>
    <row r="4400" spans="1:13" x14ac:dyDescent="0.25">
      <c r="A4400" s="1">
        <v>41545</v>
      </c>
      <c r="B4400" s="40" t="s">
        <v>9</v>
      </c>
      <c r="C4400" s="40" t="s">
        <v>174</v>
      </c>
      <c r="D4400" s="40" t="s">
        <v>103</v>
      </c>
      <c r="E4400" s="40" t="s">
        <v>10</v>
      </c>
      <c r="F4400" s="40">
        <v>0.8</v>
      </c>
      <c r="G4400" s="40">
        <v>3</v>
      </c>
      <c r="H4400" s="40">
        <v>8</v>
      </c>
      <c r="I4400" s="40">
        <v>1.46</v>
      </c>
      <c r="L4400" s="40" t="str">
        <f>IF(LEFT(C4400,1)="[",MID(C4400,2,SEARCH("]",C4400)-2),IF(LEFT(C4400,1)="""",MID(C4400,2,SEARCH("""",C4400,2)-2),C4400))</f>
        <v>onix LT 2013</v>
      </c>
      <c r="M4400">
        <f>WEEKNUM(A4400,2)</f>
        <v>39</v>
      </c>
    </row>
    <row r="4401" spans="1:13" x14ac:dyDescent="0.25">
      <c r="A4401" s="1">
        <v>41539</v>
      </c>
      <c r="B4401" s="40" t="s">
        <v>9</v>
      </c>
      <c r="C4401" s="40" t="s">
        <v>174</v>
      </c>
      <c r="D4401" s="40" t="s">
        <v>103</v>
      </c>
      <c r="E4401" s="40" t="s">
        <v>10</v>
      </c>
      <c r="F4401" s="40">
        <v>0.8</v>
      </c>
      <c r="G4401" s="40">
        <v>2</v>
      </c>
      <c r="H4401" s="40">
        <v>7</v>
      </c>
      <c r="I4401" s="40">
        <v>0.56000000000000005</v>
      </c>
      <c r="L4401" s="40" t="str">
        <f>IF(LEFT(C4401,1)="[",MID(C4401,2,SEARCH("]",C4401)-2),IF(LEFT(C4401,1)="""",MID(C4401,2,SEARCH("""",C4401,2)-2),C4401))</f>
        <v>onix LT 2013</v>
      </c>
      <c r="M4401">
        <f>WEEKNUM(A4401,2)</f>
        <v>38</v>
      </c>
    </row>
    <row r="4402" spans="1:13" x14ac:dyDescent="0.25">
      <c r="A4402" s="1">
        <v>41530</v>
      </c>
      <c r="B4402" s="40" t="s">
        <v>9</v>
      </c>
      <c r="C4402" s="40" t="s">
        <v>174</v>
      </c>
      <c r="D4402" s="40" t="s">
        <v>103</v>
      </c>
      <c r="E4402" s="40" t="s">
        <v>10</v>
      </c>
      <c r="F4402" s="40">
        <v>0.8</v>
      </c>
      <c r="G4402" s="40">
        <v>0</v>
      </c>
      <c r="H4402" s="40">
        <v>5</v>
      </c>
      <c r="I4402" s="40">
        <v>0</v>
      </c>
      <c r="L4402" s="40" t="str">
        <f>IF(LEFT(C4402,1)="[",MID(C4402,2,SEARCH("]",C4402)-2),IF(LEFT(C4402,1)="""",MID(C4402,2,SEARCH("""",C4402,2)-2),C4402))</f>
        <v>onix LT 2013</v>
      </c>
      <c r="M4402">
        <f>WEEKNUM(A4402,2)</f>
        <v>37</v>
      </c>
    </row>
    <row r="4403" spans="1:13" x14ac:dyDescent="0.25">
      <c r="A4403" s="1">
        <v>41516</v>
      </c>
      <c r="B4403" s="40" t="s">
        <v>9</v>
      </c>
      <c r="C4403" s="40" t="s">
        <v>174</v>
      </c>
      <c r="D4403" s="40" t="s">
        <v>103</v>
      </c>
      <c r="E4403" s="40" t="s">
        <v>10</v>
      </c>
      <c r="F4403" s="40">
        <v>0.8</v>
      </c>
      <c r="G4403" s="40">
        <v>1</v>
      </c>
      <c r="H4403" s="40">
        <v>5</v>
      </c>
      <c r="I4403" s="40">
        <v>0.22</v>
      </c>
      <c r="L4403" s="40" t="str">
        <f>IF(LEFT(C4403,1)="[",MID(C4403,2,SEARCH("]",C4403)-2),IF(LEFT(C4403,1)="""",MID(C4403,2,SEARCH("""",C4403,2)-2),C4403))</f>
        <v>onix LT 2013</v>
      </c>
      <c r="M4403">
        <f>WEEKNUM(A4403,2)</f>
        <v>35</v>
      </c>
    </row>
    <row r="4404" spans="1:13" x14ac:dyDescent="0.25">
      <c r="A4404" s="1">
        <v>41541</v>
      </c>
      <c r="B4404" s="40" t="s">
        <v>9</v>
      </c>
      <c r="C4404" s="40" t="s">
        <v>174</v>
      </c>
      <c r="D4404" s="40" t="s">
        <v>103</v>
      </c>
      <c r="E4404" s="40" t="s">
        <v>10</v>
      </c>
      <c r="F4404" s="40">
        <v>0.8</v>
      </c>
      <c r="G4404" s="40">
        <v>4</v>
      </c>
      <c r="H4404" s="40">
        <v>9</v>
      </c>
      <c r="I4404" s="40">
        <v>0.83</v>
      </c>
      <c r="L4404" s="40" t="str">
        <f>IF(LEFT(C4404,1)="[",MID(C4404,2,SEARCH("]",C4404)-2),IF(LEFT(C4404,1)="""",MID(C4404,2,SEARCH("""",C4404,2)-2),C4404))</f>
        <v>onix LT 2013</v>
      </c>
      <c r="M4404">
        <f>WEEKNUM(A4404,2)</f>
        <v>39</v>
      </c>
    </row>
    <row r="4405" spans="1:13" x14ac:dyDescent="0.25">
      <c r="A4405" s="1">
        <v>41517</v>
      </c>
      <c r="B4405" s="40" t="s">
        <v>9</v>
      </c>
      <c r="C4405" s="40" t="s">
        <v>174</v>
      </c>
      <c r="D4405" s="40" t="s">
        <v>103</v>
      </c>
      <c r="E4405" s="40" t="s">
        <v>10</v>
      </c>
      <c r="F4405" s="40">
        <v>0.8</v>
      </c>
      <c r="G4405" s="40">
        <v>0</v>
      </c>
      <c r="H4405" s="40">
        <v>14</v>
      </c>
      <c r="I4405" s="40">
        <v>0</v>
      </c>
      <c r="L4405" s="40" t="str">
        <f>IF(LEFT(C4405,1)="[",MID(C4405,2,SEARCH("]",C4405)-2),IF(LEFT(C4405,1)="""",MID(C4405,2,SEARCH("""",C4405,2)-2),C4405))</f>
        <v>onix LT 2013</v>
      </c>
      <c r="M4405">
        <f>WEEKNUM(A4405,2)</f>
        <v>35</v>
      </c>
    </row>
    <row r="4406" spans="1:13" x14ac:dyDescent="0.25">
      <c r="A4406" s="1">
        <v>41529</v>
      </c>
      <c r="B4406" s="40" t="s">
        <v>9</v>
      </c>
      <c r="C4406" s="40" t="s">
        <v>174</v>
      </c>
      <c r="D4406" s="40" t="s">
        <v>103</v>
      </c>
      <c r="E4406" s="40" t="s">
        <v>10</v>
      </c>
      <c r="F4406" s="40">
        <v>0.8</v>
      </c>
      <c r="G4406" s="40">
        <v>0</v>
      </c>
      <c r="H4406" s="40">
        <v>9</v>
      </c>
      <c r="I4406" s="40">
        <v>0</v>
      </c>
      <c r="L4406" s="40" t="str">
        <f>IF(LEFT(C4406,1)="[",MID(C4406,2,SEARCH("]",C4406)-2),IF(LEFT(C4406,1)="""",MID(C4406,2,SEARCH("""",C4406,2)-2),C4406))</f>
        <v>onix LT 2013</v>
      </c>
      <c r="M4406">
        <f>WEEKNUM(A4406,2)</f>
        <v>37</v>
      </c>
    </row>
    <row r="4407" spans="1:13" x14ac:dyDescent="0.25">
      <c r="A4407" s="1">
        <v>41527</v>
      </c>
      <c r="B4407" s="40" t="s">
        <v>9</v>
      </c>
      <c r="C4407" s="40" t="s">
        <v>174</v>
      </c>
      <c r="D4407" s="40" t="s">
        <v>103</v>
      </c>
      <c r="E4407" s="40" t="s">
        <v>10</v>
      </c>
      <c r="F4407" s="40">
        <v>0.8</v>
      </c>
      <c r="G4407" s="40">
        <v>0</v>
      </c>
      <c r="H4407" s="40">
        <v>3</v>
      </c>
      <c r="I4407" s="40">
        <v>0</v>
      </c>
      <c r="L4407" s="40" t="str">
        <f>IF(LEFT(C4407,1)="[",MID(C4407,2,SEARCH("]",C4407)-2),IF(LEFT(C4407,1)="""",MID(C4407,2,SEARCH("""",C4407,2)-2),C4407))</f>
        <v>onix LT 2013</v>
      </c>
      <c r="M4407">
        <f>WEEKNUM(A4407,2)</f>
        <v>37</v>
      </c>
    </row>
    <row r="4408" spans="1:13" x14ac:dyDescent="0.25">
      <c r="A4408" s="1">
        <v>41525</v>
      </c>
      <c r="B4408" s="40" t="s">
        <v>9</v>
      </c>
      <c r="C4408" s="40" t="s">
        <v>174</v>
      </c>
      <c r="D4408" s="40" t="s">
        <v>103</v>
      </c>
      <c r="E4408" s="40" t="s">
        <v>10</v>
      </c>
      <c r="F4408" s="40">
        <v>0.8</v>
      </c>
      <c r="G4408" s="40">
        <v>0</v>
      </c>
      <c r="H4408" s="40">
        <v>9</v>
      </c>
      <c r="I4408" s="40">
        <v>0</v>
      </c>
      <c r="L4408" s="40" t="str">
        <f>IF(LEFT(C4408,1)="[",MID(C4408,2,SEARCH("]",C4408)-2),IF(LEFT(C4408,1)="""",MID(C4408,2,SEARCH("""",C4408,2)-2),C4408))</f>
        <v>onix LT 2013</v>
      </c>
      <c r="M4408">
        <f>WEEKNUM(A4408,2)</f>
        <v>36</v>
      </c>
    </row>
    <row r="4409" spans="1:13" x14ac:dyDescent="0.25">
      <c r="A4409" s="1">
        <v>41515</v>
      </c>
      <c r="B4409" s="40" t="s">
        <v>9</v>
      </c>
      <c r="C4409" s="40" t="s">
        <v>174</v>
      </c>
      <c r="D4409" s="40" t="s">
        <v>103</v>
      </c>
      <c r="E4409" s="40" t="s">
        <v>10</v>
      </c>
      <c r="F4409" s="40">
        <v>0.8</v>
      </c>
      <c r="G4409" s="40">
        <v>0</v>
      </c>
      <c r="H4409" s="40">
        <v>6</v>
      </c>
      <c r="I4409" s="40">
        <v>0</v>
      </c>
      <c r="L4409" s="40" t="str">
        <f>IF(LEFT(C4409,1)="[",MID(C4409,2,SEARCH("]",C4409)-2),IF(LEFT(C4409,1)="""",MID(C4409,2,SEARCH("""",C4409,2)-2),C4409))</f>
        <v>onix LT 2013</v>
      </c>
      <c r="M4409">
        <f>WEEKNUM(A4409,2)</f>
        <v>35</v>
      </c>
    </row>
    <row r="4410" spans="1:13" x14ac:dyDescent="0.25">
      <c r="A4410" s="1">
        <v>41518</v>
      </c>
      <c r="B4410" s="40" t="s">
        <v>9</v>
      </c>
      <c r="C4410" s="40" t="s">
        <v>174</v>
      </c>
      <c r="D4410" s="40" t="s">
        <v>103</v>
      </c>
      <c r="E4410" s="40" t="s">
        <v>10</v>
      </c>
      <c r="F4410" s="40">
        <v>0.8</v>
      </c>
      <c r="G4410" s="40">
        <v>0</v>
      </c>
      <c r="H4410" s="40">
        <v>3</v>
      </c>
      <c r="I4410" s="40">
        <v>0</v>
      </c>
      <c r="L4410" s="40" t="str">
        <f>IF(LEFT(C4410,1)="[",MID(C4410,2,SEARCH("]",C4410)-2),IF(LEFT(C4410,1)="""",MID(C4410,2,SEARCH("""",C4410,2)-2),C4410))</f>
        <v>onix LT 2013</v>
      </c>
      <c r="M4410">
        <f>WEEKNUM(A4410,2)</f>
        <v>35</v>
      </c>
    </row>
    <row r="4411" spans="1:13" x14ac:dyDescent="0.25">
      <c r="A4411" s="1">
        <v>41531</v>
      </c>
      <c r="B4411" s="40" t="s">
        <v>9</v>
      </c>
      <c r="C4411" s="40" t="s">
        <v>174</v>
      </c>
      <c r="D4411" s="40" t="s">
        <v>103</v>
      </c>
      <c r="E4411" s="40" t="s">
        <v>10</v>
      </c>
      <c r="F4411" s="40">
        <v>0.8</v>
      </c>
      <c r="G4411" s="40">
        <v>2</v>
      </c>
      <c r="H4411" s="40">
        <v>7</v>
      </c>
      <c r="I4411" s="40">
        <v>0.61</v>
      </c>
      <c r="L4411" s="40" t="str">
        <f>IF(LEFT(C4411,1)="[",MID(C4411,2,SEARCH("]",C4411)-2),IF(LEFT(C4411,1)="""",MID(C4411,2,SEARCH("""",C4411,2)-2),C4411))</f>
        <v>onix LT 2013</v>
      </c>
      <c r="M4411">
        <f>WEEKNUM(A4411,2)</f>
        <v>37</v>
      </c>
    </row>
    <row r="4412" spans="1:13" x14ac:dyDescent="0.25">
      <c r="A4412" s="1">
        <v>41522</v>
      </c>
      <c r="B4412" s="40" t="s">
        <v>9</v>
      </c>
      <c r="C4412" s="40" t="s">
        <v>174</v>
      </c>
      <c r="D4412" s="40" t="s">
        <v>103</v>
      </c>
      <c r="E4412" s="40" t="s">
        <v>10</v>
      </c>
      <c r="F4412" s="40">
        <v>0.8</v>
      </c>
      <c r="G4412" s="40">
        <v>1</v>
      </c>
      <c r="H4412" s="40">
        <v>12</v>
      </c>
      <c r="I4412" s="40">
        <v>0.12</v>
      </c>
      <c r="L4412" s="40" t="str">
        <f>IF(LEFT(C4412,1)="[",MID(C4412,2,SEARCH("]",C4412)-2),IF(LEFT(C4412,1)="""",MID(C4412,2,SEARCH("""",C4412,2)-2),C4412))</f>
        <v>onix LT 2013</v>
      </c>
      <c r="M4412">
        <f>WEEKNUM(A4412,2)</f>
        <v>36</v>
      </c>
    </row>
    <row r="4413" spans="1:13" x14ac:dyDescent="0.25">
      <c r="A4413" s="1">
        <v>41536</v>
      </c>
      <c r="B4413" s="40" t="s">
        <v>9</v>
      </c>
      <c r="C4413" s="40" t="s">
        <v>174</v>
      </c>
      <c r="D4413" s="40" t="s">
        <v>103</v>
      </c>
      <c r="E4413" s="40" t="s">
        <v>10</v>
      </c>
      <c r="F4413" s="40">
        <v>0.8</v>
      </c>
      <c r="G4413" s="40">
        <v>0</v>
      </c>
      <c r="H4413" s="40">
        <v>5</v>
      </c>
      <c r="I4413" s="40">
        <v>0</v>
      </c>
      <c r="L4413" s="40" t="str">
        <f>IF(LEFT(C4413,1)="[",MID(C4413,2,SEARCH("]",C4413)-2),IF(LEFT(C4413,1)="""",MID(C4413,2,SEARCH("""",C4413,2)-2),C4413))</f>
        <v>onix LT 2013</v>
      </c>
      <c r="M4413">
        <f>WEEKNUM(A4413,2)</f>
        <v>38</v>
      </c>
    </row>
    <row r="4414" spans="1:13" x14ac:dyDescent="0.25">
      <c r="A4414" s="1">
        <v>41537</v>
      </c>
      <c r="B4414" s="40" t="s">
        <v>9</v>
      </c>
      <c r="C4414" s="40" t="s">
        <v>174</v>
      </c>
      <c r="D4414" s="40" t="s">
        <v>103</v>
      </c>
      <c r="E4414" s="40" t="s">
        <v>10</v>
      </c>
      <c r="F4414" s="40">
        <v>0.8</v>
      </c>
      <c r="G4414" s="40">
        <v>0</v>
      </c>
      <c r="H4414" s="40">
        <v>15</v>
      </c>
      <c r="I4414" s="40">
        <v>0</v>
      </c>
      <c r="L4414" s="40" t="str">
        <f>IF(LEFT(C4414,1)="[",MID(C4414,2,SEARCH("]",C4414)-2),IF(LEFT(C4414,1)="""",MID(C4414,2,SEARCH("""",C4414,2)-2),C4414))</f>
        <v>onix LT 2013</v>
      </c>
      <c r="M4414">
        <f>WEEKNUM(A4414,2)</f>
        <v>38</v>
      </c>
    </row>
    <row r="4415" spans="1:13" x14ac:dyDescent="0.25">
      <c r="A4415" s="1">
        <v>41521</v>
      </c>
      <c r="B4415" s="40" t="s">
        <v>9</v>
      </c>
      <c r="C4415" s="40" t="s">
        <v>280</v>
      </c>
      <c r="D4415" s="40" t="s">
        <v>103</v>
      </c>
      <c r="E4415" s="40" t="s">
        <v>10</v>
      </c>
      <c r="F4415" s="40">
        <v>0.8</v>
      </c>
      <c r="G4415" s="40">
        <v>0</v>
      </c>
      <c r="H4415" s="40">
        <v>1</v>
      </c>
      <c r="I4415" s="40">
        <v>0</v>
      </c>
      <c r="L4415" s="40" t="str">
        <f>IF(LEFT(C4415,1)="[",MID(C4415,2,SEARCH("]",C4415)-2),IF(LEFT(C4415,1)="""",MID(C4415,2,SEARCH("""",C4415,2)-2),C4415))</f>
        <v>onix LT 2013 chevrolet</v>
      </c>
      <c r="M4415">
        <f>WEEKNUM(A4415,2)</f>
        <v>36</v>
      </c>
    </row>
    <row r="4416" spans="1:13" x14ac:dyDescent="0.25">
      <c r="A4416" s="1">
        <v>41516</v>
      </c>
      <c r="B4416" s="40" t="s">
        <v>9</v>
      </c>
      <c r="C4416" s="40" t="s">
        <v>280</v>
      </c>
      <c r="D4416" s="40" t="s">
        <v>103</v>
      </c>
      <c r="E4416" s="40" t="s">
        <v>10</v>
      </c>
      <c r="F4416" s="40">
        <v>0.8</v>
      </c>
      <c r="G4416" s="40">
        <v>0</v>
      </c>
      <c r="H4416" s="40">
        <v>2</v>
      </c>
      <c r="I4416" s="40">
        <v>0</v>
      </c>
      <c r="L4416" s="40" t="str">
        <f>IF(LEFT(C4416,1)="[",MID(C4416,2,SEARCH("]",C4416)-2),IF(LEFT(C4416,1)="""",MID(C4416,2,SEARCH("""",C4416,2)-2),C4416))</f>
        <v>onix LT 2013 chevrolet</v>
      </c>
      <c r="M4416">
        <f>WEEKNUM(A4416,2)</f>
        <v>35</v>
      </c>
    </row>
    <row r="4417" spans="1:13" x14ac:dyDescent="0.25">
      <c r="A4417" s="1">
        <v>41543</v>
      </c>
      <c r="B4417" s="40" t="s">
        <v>9</v>
      </c>
      <c r="C4417" s="40" t="s">
        <v>280</v>
      </c>
      <c r="D4417" s="40" t="s">
        <v>103</v>
      </c>
      <c r="E4417" s="40" t="s">
        <v>10</v>
      </c>
      <c r="F4417" s="40">
        <v>0.8</v>
      </c>
      <c r="G4417" s="40">
        <v>0</v>
      </c>
      <c r="H4417" s="40">
        <v>4</v>
      </c>
      <c r="I4417" s="40">
        <v>0</v>
      </c>
      <c r="L4417" s="40" t="str">
        <f>IF(LEFT(C4417,1)="[",MID(C4417,2,SEARCH("]",C4417)-2),IF(LEFT(C4417,1)="""",MID(C4417,2,SEARCH("""",C4417,2)-2),C4417))</f>
        <v>onix LT 2013 chevrolet</v>
      </c>
      <c r="M4417">
        <f>WEEKNUM(A4417,2)</f>
        <v>39</v>
      </c>
    </row>
    <row r="4418" spans="1:13" x14ac:dyDescent="0.25">
      <c r="A4418" s="1">
        <v>41528</v>
      </c>
      <c r="B4418" s="40" t="s">
        <v>9</v>
      </c>
      <c r="C4418" s="40" t="s">
        <v>280</v>
      </c>
      <c r="D4418" s="40" t="s">
        <v>103</v>
      </c>
      <c r="E4418" s="40" t="s">
        <v>10</v>
      </c>
      <c r="F4418" s="40">
        <v>0.8</v>
      </c>
      <c r="G4418" s="40">
        <v>1</v>
      </c>
      <c r="H4418" s="40">
        <v>3</v>
      </c>
      <c r="I4418" s="40">
        <v>0.17</v>
      </c>
      <c r="L4418" s="40" t="str">
        <f>IF(LEFT(C4418,1)="[",MID(C4418,2,SEARCH("]",C4418)-2),IF(LEFT(C4418,1)="""",MID(C4418,2,SEARCH("""",C4418,2)-2),C4418))</f>
        <v>onix LT 2013 chevrolet</v>
      </c>
      <c r="M4418">
        <f>WEEKNUM(A4418,2)</f>
        <v>37</v>
      </c>
    </row>
    <row r="4419" spans="1:13" x14ac:dyDescent="0.25">
      <c r="A4419" s="1">
        <v>41544</v>
      </c>
      <c r="B4419" s="40" t="s">
        <v>9</v>
      </c>
      <c r="C4419" s="40" t="s">
        <v>280</v>
      </c>
      <c r="D4419" s="40" t="s">
        <v>103</v>
      </c>
      <c r="E4419" s="40" t="s">
        <v>10</v>
      </c>
      <c r="F4419" s="40">
        <v>0.8</v>
      </c>
      <c r="G4419" s="40">
        <v>0</v>
      </c>
      <c r="H4419" s="40">
        <v>1</v>
      </c>
      <c r="I4419" s="40">
        <v>0</v>
      </c>
      <c r="L4419" s="40" t="str">
        <f>IF(LEFT(C4419,1)="[",MID(C4419,2,SEARCH("]",C4419)-2),IF(LEFT(C4419,1)="""",MID(C4419,2,SEARCH("""",C4419,2)-2),C4419))</f>
        <v>onix LT 2013 chevrolet</v>
      </c>
      <c r="M4419">
        <f>WEEKNUM(A4419,2)</f>
        <v>39</v>
      </c>
    </row>
    <row r="4420" spans="1:13" x14ac:dyDescent="0.25">
      <c r="A4420" s="1">
        <v>41533</v>
      </c>
      <c r="B4420" s="40" t="s">
        <v>9</v>
      </c>
      <c r="C4420" s="40" t="s">
        <v>280</v>
      </c>
      <c r="D4420" s="40" t="s">
        <v>103</v>
      </c>
      <c r="E4420" s="40" t="s">
        <v>10</v>
      </c>
      <c r="F4420" s="40">
        <v>0.8</v>
      </c>
      <c r="G4420" s="40">
        <v>0</v>
      </c>
      <c r="H4420" s="40">
        <v>7</v>
      </c>
      <c r="I4420" s="40">
        <v>0</v>
      </c>
      <c r="L4420" s="40" t="str">
        <f>IF(LEFT(C4420,1)="[",MID(C4420,2,SEARCH("]",C4420)-2),IF(LEFT(C4420,1)="""",MID(C4420,2,SEARCH("""",C4420,2)-2),C4420))</f>
        <v>onix LT 2013 chevrolet</v>
      </c>
      <c r="M4420">
        <f>WEEKNUM(A4420,2)</f>
        <v>38</v>
      </c>
    </row>
    <row r="4421" spans="1:13" x14ac:dyDescent="0.25">
      <c r="A4421" s="1">
        <v>41539</v>
      </c>
      <c r="B4421" s="40" t="s">
        <v>9</v>
      </c>
      <c r="C4421" s="40" t="s">
        <v>280</v>
      </c>
      <c r="D4421" s="40" t="s">
        <v>103</v>
      </c>
      <c r="E4421" s="40" t="s">
        <v>10</v>
      </c>
      <c r="F4421" s="40">
        <v>0.8</v>
      </c>
      <c r="G4421" s="40">
        <v>0</v>
      </c>
      <c r="H4421" s="40">
        <v>2</v>
      </c>
      <c r="I4421" s="40">
        <v>0</v>
      </c>
      <c r="L4421" s="40" t="str">
        <f>IF(LEFT(C4421,1)="[",MID(C4421,2,SEARCH("]",C4421)-2),IF(LEFT(C4421,1)="""",MID(C4421,2,SEARCH("""",C4421,2)-2),C4421))</f>
        <v>onix LT 2013 chevrolet</v>
      </c>
      <c r="M4421">
        <f>WEEKNUM(A4421,2)</f>
        <v>38</v>
      </c>
    </row>
    <row r="4422" spans="1:13" x14ac:dyDescent="0.25">
      <c r="A4422" s="1">
        <v>41520</v>
      </c>
      <c r="B4422" s="40" t="s">
        <v>9</v>
      </c>
      <c r="C4422" s="40" t="s">
        <v>280</v>
      </c>
      <c r="D4422" s="40" t="s">
        <v>103</v>
      </c>
      <c r="E4422" s="40" t="s">
        <v>10</v>
      </c>
      <c r="F4422" s="40">
        <v>0.8</v>
      </c>
      <c r="G4422" s="40">
        <v>0</v>
      </c>
      <c r="H4422" s="40">
        <v>1</v>
      </c>
      <c r="I4422" s="40">
        <v>0</v>
      </c>
      <c r="L4422" s="40" t="str">
        <f>IF(LEFT(C4422,1)="[",MID(C4422,2,SEARCH("]",C4422)-2),IF(LEFT(C4422,1)="""",MID(C4422,2,SEARCH("""",C4422,2)-2),C4422))</f>
        <v>onix LT 2013 chevrolet</v>
      </c>
      <c r="M4422">
        <f>WEEKNUM(A4422,2)</f>
        <v>36</v>
      </c>
    </row>
    <row r="4423" spans="1:13" x14ac:dyDescent="0.25">
      <c r="A4423" s="1">
        <v>41537</v>
      </c>
      <c r="B4423" s="40" t="s">
        <v>9</v>
      </c>
      <c r="C4423" s="40" t="s">
        <v>280</v>
      </c>
      <c r="D4423" s="40" t="s">
        <v>103</v>
      </c>
      <c r="E4423" s="40" t="s">
        <v>10</v>
      </c>
      <c r="F4423" s="40">
        <v>0.8</v>
      </c>
      <c r="G4423" s="40">
        <v>0</v>
      </c>
      <c r="H4423" s="40">
        <v>1</v>
      </c>
      <c r="I4423" s="40">
        <v>0</v>
      </c>
      <c r="L4423" s="40" t="str">
        <f>IF(LEFT(C4423,1)="[",MID(C4423,2,SEARCH("]",C4423)-2),IF(LEFT(C4423,1)="""",MID(C4423,2,SEARCH("""",C4423,2)-2),C4423))</f>
        <v>onix LT 2013 chevrolet</v>
      </c>
      <c r="M4423">
        <f>WEEKNUM(A4423,2)</f>
        <v>38</v>
      </c>
    </row>
    <row r="4424" spans="1:13" x14ac:dyDescent="0.25">
      <c r="A4424" s="1">
        <v>41524</v>
      </c>
      <c r="B4424" s="40" t="s">
        <v>9</v>
      </c>
      <c r="C4424" s="40" t="s">
        <v>280</v>
      </c>
      <c r="D4424" s="40" t="s">
        <v>103</v>
      </c>
      <c r="E4424" s="40" t="s">
        <v>10</v>
      </c>
      <c r="F4424" s="40">
        <v>0.8</v>
      </c>
      <c r="G4424" s="40">
        <v>0</v>
      </c>
      <c r="H4424" s="40">
        <v>1</v>
      </c>
      <c r="I4424" s="40">
        <v>0</v>
      </c>
      <c r="L4424" s="40" t="str">
        <f>IF(LEFT(C4424,1)="[",MID(C4424,2,SEARCH("]",C4424)-2),IF(LEFT(C4424,1)="""",MID(C4424,2,SEARCH("""",C4424,2)-2),C4424))</f>
        <v>onix LT 2013 chevrolet</v>
      </c>
      <c r="M4424">
        <f>WEEKNUM(A4424,2)</f>
        <v>36</v>
      </c>
    </row>
    <row r="4425" spans="1:13" x14ac:dyDescent="0.25">
      <c r="A4425" s="1">
        <v>41523</v>
      </c>
      <c r="B4425" s="40" t="s">
        <v>9</v>
      </c>
      <c r="C4425" s="40" t="s">
        <v>280</v>
      </c>
      <c r="D4425" s="40" t="s">
        <v>103</v>
      </c>
      <c r="E4425" s="40" t="s">
        <v>10</v>
      </c>
      <c r="F4425" s="40">
        <v>0.8</v>
      </c>
      <c r="G4425" s="40">
        <v>0</v>
      </c>
      <c r="H4425" s="40">
        <v>1</v>
      </c>
      <c r="I4425" s="40">
        <v>0</v>
      </c>
      <c r="L4425" s="40" t="str">
        <f>IF(LEFT(C4425,1)="[",MID(C4425,2,SEARCH("]",C4425)-2),IF(LEFT(C4425,1)="""",MID(C4425,2,SEARCH("""",C4425,2)-2),C4425))</f>
        <v>onix LT 2013 chevrolet</v>
      </c>
      <c r="M4425">
        <f>WEEKNUM(A4425,2)</f>
        <v>36</v>
      </c>
    </row>
    <row r="4426" spans="1:13" x14ac:dyDescent="0.25">
      <c r="A4426" s="1">
        <v>41519</v>
      </c>
      <c r="B4426" s="40" t="s">
        <v>9</v>
      </c>
      <c r="C4426" s="40" t="s">
        <v>280</v>
      </c>
      <c r="D4426" s="40" t="s">
        <v>103</v>
      </c>
      <c r="E4426" s="40" t="s">
        <v>10</v>
      </c>
      <c r="F4426" s="40">
        <v>0.8</v>
      </c>
      <c r="G4426" s="40">
        <v>0</v>
      </c>
      <c r="H4426" s="40">
        <v>3</v>
      </c>
      <c r="I4426" s="40">
        <v>0</v>
      </c>
      <c r="L4426" s="40" t="str">
        <f>IF(LEFT(C4426,1)="[",MID(C4426,2,SEARCH("]",C4426)-2),IF(LEFT(C4426,1)="""",MID(C4426,2,SEARCH("""",C4426,2)-2),C4426))</f>
        <v>onix LT 2013 chevrolet</v>
      </c>
      <c r="M4426">
        <f>WEEKNUM(A4426,2)</f>
        <v>36</v>
      </c>
    </row>
    <row r="4427" spans="1:13" x14ac:dyDescent="0.25">
      <c r="A4427" s="1">
        <v>41517</v>
      </c>
      <c r="B4427" s="40" t="s">
        <v>9</v>
      </c>
      <c r="C4427" s="40" t="s">
        <v>280</v>
      </c>
      <c r="D4427" s="40" t="s">
        <v>103</v>
      </c>
      <c r="E4427" s="40" t="s">
        <v>10</v>
      </c>
      <c r="F4427" s="40">
        <v>0.8</v>
      </c>
      <c r="G4427" s="40">
        <v>0</v>
      </c>
      <c r="H4427" s="40">
        <v>1</v>
      </c>
      <c r="I4427" s="40">
        <v>0</v>
      </c>
      <c r="L4427" s="40" t="str">
        <f>IF(LEFT(C4427,1)="[",MID(C4427,2,SEARCH("]",C4427)-2),IF(LEFT(C4427,1)="""",MID(C4427,2,SEARCH("""",C4427,2)-2),C4427))</f>
        <v>onix LT 2013 chevrolet</v>
      </c>
      <c r="M4427">
        <f>WEEKNUM(A4427,2)</f>
        <v>35</v>
      </c>
    </row>
    <row r="4428" spans="1:13" x14ac:dyDescent="0.25">
      <c r="A4428" s="1">
        <v>41525</v>
      </c>
      <c r="B4428" s="40" t="s">
        <v>9</v>
      </c>
      <c r="C4428" s="40" t="s">
        <v>280</v>
      </c>
      <c r="D4428" s="40" t="s">
        <v>103</v>
      </c>
      <c r="E4428" s="40" t="s">
        <v>10</v>
      </c>
      <c r="F4428" s="40">
        <v>0.8</v>
      </c>
      <c r="G4428" s="40">
        <v>1</v>
      </c>
      <c r="H4428" s="40">
        <v>3</v>
      </c>
      <c r="I4428" s="40">
        <v>0.05</v>
      </c>
      <c r="L4428" s="40" t="str">
        <f>IF(LEFT(C4428,1)="[",MID(C4428,2,SEARCH("]",C4428)-2),IF(LEFT(C4428,1)="""",MID(C4428,2,SEARCH("""",C4428,2)-2),C4428))</f>
        <v>onix LT 2013 chevrolet</v>
      </c>
      <c r="M4428">
        <f>WEEKNUM(A4428,2)</f>
        <v>36</v>
      </c>
    </row>
    <row r="4429" spans="1:13" x14ac:dyDescent="0.25">
      <c r="A4429" s="1">
        <v>41515</v>
      </c>
      <c r="B4429" s="40" t="s">
        <v>9</v>
      </c>
      <c r="C4429" s="40" t="s">
        <v>280</v>
      </c>
      <c r="D4429" s="40" t="s">
        <v>103</v>
      </c>
      <c r="E4429" s="40" t="s">
        <v>10</v>
      </c>
      <c r="F4429" s="40">
        <v>0.8</v>
      </c>
      <c r="G4429" s="40">
        <v>0</v>
      </c>
      <c r="H4429" s="40">
        <v>1</v>
      </c>
      <c r="I4429" s="40">
        <v>0</v>
      </c>
      <c r="L4429" s="40" t="str">
        <f>IF(LEFT(C4429,1)="[",MID(C4429,2,SEARCH("]",C4429)-2),IF(LEFT(C4429,1)="""",MID(C4429,2,SEARCH("""",C4429,2)-2),C4429))</f>
        <v>onix LT 2013 chevrolet</v>
      </c>
      <c r="M4429">
        <f>WEEKNUM(A4429,2)</f>
        <v>35</v>
      </c>
    </row>
    <row r="4430" spans="1:13" x14ac:dyDescent="0.25">
      <c r="A4430" s="1">
        <v>41531</v>
      </c>
      <c r="B4430" s="40" t="s">
        <v>9</v>
      </c>
      <c r="C4430" s="40" t="s">
        <v>280</v>
      </c>
      <c r="D4430" s="40" t="s">
        <v>103</v>
      </c>
      <c r="E4430" s="40" t="s">
        <v>10</v>
      </c>
      <c r="F4430" s="40">
        <v>0.8</v>
      </c>
      <c r="G4430" s="40">
        <v>0</v>
      </c>
      <c r="H4430" s="40">
        <v>2</v>
      </c>
      <c r="I4430" s="40">
        <v>0</v>
      </c>
      <c r="L4430" s="40" t="str">
        <f>IF(LEFT(C4430,1)="[",MID(C4430,2,SEARCH("]",C4430)-2),IF(LEFT(C4430,1)="""",MID(C4430,2,SEARCH("""",C4430,2)-2),C4430))</f>
        <v>onix LT 2013 chevrolet</v>
      </c>
      <c r="M4430">
        <f>WEEKNUM(A4430,2)</f>
        <v>37</v>
      </c>
    </row>
    <row r="4431" spans="1:13" x14ac:dyDescent="0.25">
      <c r="A4431" s="1">
        <v>41527</v>
      </c>
      <c r="B4431" s="40" t="s">
        <v>9</v>
      </c>
      <c r="C4431" s="40" t="s">
        <v>280</v>
      </c>
      <c r="D4431" s="40" t="s">
        <v>103</v>
      </c>
      <c r="E4431" s="40" t="s">
        <v>10</v>
      </c>
      <c r="F4431" s="40">
        <v>0.8</v>
      </c>
      <c r="G4431" s="40">
        <v>0</v>
      </c>
      <c r="H4431" s="40">
        <v>2</v>
      </c>
      <c r="I4431" s="40">
        <v>0</v>
      </c>
      <c r="L4431" s="40" t="str">
        <f>IF(LEFT(C4431,1)="[",MID(C4431,2,SEARCH("]",C4431)-2),IF(LEFT(C4431,1)="""",MID(C4431,2,SEARCH("""",C4431,2)-2),C4431))</f>
        <v>onix LT 2013 chevrolet</v>
      </c>
      <c r="M4431">
        <f>WEEKNUM(A4431,2)</f>
        <v>37</v>
      </c>
    </row>
    <row r="4432" spans="1:13" x14ac:dyDescent="0.25">
      <c r="A4432" s="1">
        <v>41542</v>
      </c>
      <c r="B4432" s="40" t="s">
        <v>9</v>
      </c>
      <c r="C4432" s="40" t="s">
        <v>280</v>
      </c>
      <c r="D4432" s="40" t="s">
        <v>103</v>
      </c>
      <c r="E4432" s="40" t="s">
        <v>10</v>
      </c>
      <c r="F4432" s="40">
        <v>0.8</v>
      </c>
      <c r="G4432" s="40">
        <v>1</v>
      </c>
      <c r="H4432" s="40">
        <v>2</v>
      </c>
      <c r="I4432" s="40">
        <v>0.34</v>
      </c>
      <c r="L4432" s="40" t="str">
        <f>IF(LEFT(C4432,1)="[",MID(C4432,2,SEARCH("]",C4432)-2),IF(LEFT(C4432,1)="""",MID(C4432,2,SEARCH("""",C4432,2)-2),C4432))</f>
        <v>onix LT 2013 chevrolet</v>
      </c>
      <c r="M4432">
        <f>WEEKNUM(A4432,2)</f>
        <v>39</v>
      </c>
    </row>
    <row r="4433" spans="1:13" x14ac:dyDescent="0.25">
      <c r="A4433" s="1">
        <v>41530</v>
      </c>
      <c r="B4433" s="40" t="s">
        <v>9</v>
      </c>
      <c r="C4433" s="40" t="s">
        <v>280</v>
      </c>
      <c r="D4433" s="40" t="s">
        <v>103</v>
      </c>
      <c r="E4433" s="40" t="s">
        <v>10</v>
      </c>
      <c r="F4433" s="40">
        <v>0.8</v>
      </c>
      <c r="G4433" s="40">
        <v>0</v>
      </c>
      <c r="H4433" s="40">
        <v>4</v>
      </c>
      <c r="I4433" s="40">
        <v>0</v>
      </c>
      <c r="L4433" s="40" t="str">
        <f>IF(LEFT(C4433,1)="[",MID(C4433,2,SEARCH("]",C4433)-2),IF(LEFT(C4433,1)="""",MID(C4433,2,SEARCH("""",C4433,2)-2),C4433))</f>
        <v>onix LT 2013 chevrolet</v>
      </c>
      <c r="M4433">
        <f>WEEKNUM(A4433,2)</f>
        <v>37</v>
      </c>
    </row>
    <row r="4434" spans="1:13" x14ac:dyDescent="0.25">
      <c r="A4434" s="1">
        <v>41537</v>
      </c>
      <c r="B4434" s="40" t="s">
        <v>9</v>
      </c>
      <c r="C4434" s="40" t="s">
        <v>89</v>
      </c>
      <c r="D4434" s="40" t="s">
        <v>90</v>
      </c>
      <c r="E4434" s="40" t="s">
        <v>10</v>
      </c>
      <c r="F4434" s="40">
        <v>0.8</v>
      </c>
      <c r="G4434" s="40">
        <v>0</v>
      </c>
      <c r="H4434" s="40">
        <v>2</v>
      </c>
      <c r="I4434" s="40">
        <v>0</v>
      </c>
      <c r="L4434" s="40" t="str">
        <f>IF(LEFT(C4434,1)="[",MID(C4434,2,SEARCH("]",C4434)-2),IF(LEFT(C4434,1)="""",MID(C4434,2,SEARCH("""",C4434,2)-2),C4434))</f>
        <v>onix LT 2013 preço</v>
      </c>
      <c r="M4434">
        <f>WEEKNUM(A4434,2)</f>
        <v>38</v>
      </c>
    </row>
    <row r="4435" spans="1:13" x14ac:dyDescent="0.25">
      <c r="A4435" s="1">
        <v>41532</v>
      </c>
      <c r="B4435" s="40" t="s">
        <v>9</v>
      </c>
      <c r="C4435" s="40" t="s">
        <v>89</v>
      </c>
      <c r="D4435" s="40" t="s">
        <v>90</v>
      </c>
      <c r="E4435" s="40" t="s">
        <v>10</v>
      </c>
      <c r="F4435" s="40">
        <v>0.8</v>
      </c>
      <c r="G4435" s="40">
        <v>0</v>
      </c>
      <c r="H4435" s="40">
        <v>2</v>
      </c>
      <c r="I4435" s="40">
        <v>0</v>
      </c>
      <c r="L4435" s="40" t="str">
        <f>IF(LEFT(C4435,1)="[",MID(C4435,2,SEARCH("]",C4435)-2),IF(LEFT(C4435,1)="""",MID(C4435,2,SEARCH("""",C4435,2)-2),C4435))</f>
        <v>onix LT 2013 preço</v>
      </c>
      <c r="M4435">
        <f>WEEKNUM(A4435,2)</f>
        <v>37</v>
      </c>
    </row>
    <row r="4436" spans="1:13" x14ac:dyDescent="0.25">
      <c r="A4436" s="1">
        <v>41543</v>
      </c>
      <c r="B4436" s="40" t="s">
        <v>9</v>
      </c>
      <c r="C4436" s="40" t="s">
        <v>89</v>
      </c>
      <c r="D4436" s="40" t="s">
        <v>90</v>
      </c>
      <c r="E4436" s="40" t="s">
        <v>10</v>
      </c>
      <c r="F4436" s="40">
        <v>0.8</v>
      </c>
      <c r="G4436" s="40">
        <v>0</v>
      </c>
      <c r="H4436" s="40">
        <v>4</v>
      </c>
      <c r="I4436" s="40">
        <v>0</v>
      </c>
      <c r="L4436" s="40" t="str">
        <f>IF(LEFT(C4436,1)="[",MID(C4436,2,SEARCH("]",C4436)-2),IF(LEFT(C4436,1)="""",MID(C4436,2,SEARCH("""",C4436,2)-2),C4436))</f>
        <v>onix LT 2013 preço</v>
      </c>
      <c r="M4436">
        <f>WEEKNUM(A4436,2)</f>
        <v>39</v>
      </c>
    </row>
    <row r="4437" spans="1:13" x14ac:dyDescent="0.25">
      <c r="A4437" s="1">
        <v>41528</v>
      </c>
      <c r="B4437" s="40" t="s">
        <v>9</v>
      </c>
      <c r="C4437" s="40" t="s">
        <v>89</v>
      </c>
      <c r="D4437" s="40" t="s">
        <v>90</v>
      </c>
      <c r="E4437" s="40" t="s">
        <v>10</v>
      </c>
      <c r="F4437" s="40">
        <v>0.8</v>
      </c>
      <c r="G4437" s="40">
        <v>4</v>
      </c>
      <c r="H4437" s="40">
        <v>10</v>
      </c>
      <c r="I4437" s="40">
        <v>0.6</v>
      </c>
      <c r="L4437" s="40" t="str">
        <f>IF(LEFT(C4437,1)="[",MID(C4437,2,SEARCH("]",C4437)-2),IF(LEFT(C4437,1)="""",MID(C4437,2,SEARCH("""",C4437,2)-2),C4437))</f>
        <v>onix LT 2013 preço</v>
      </c>
      <c r="M4437">
        <f>WEEKNUM(A4437,2)</f>
        <v>37</v>
      </c>
    </row>
    <row r="4438" spans="1:13" x14ac:dyDescent="0.25">
      <c r="A4438" s="1">
        <v>41523</v>
      </c>
      <c r="B4438" s="40" t="s">
        <v>9</v>
      </c>
      <c r="C4438" s="40" t="s">
        <v>89</v>
      </c>
      <c r="D4438" s="40" t="s">
        <v>90</v>
      </c>
      <c r="E4438" s="40" t="s">
        <v>10</v>
      </c>
      <c r="F4438" s="40">
        <v>0.8</v>
      </c>
      <c r="G4438" s="40">
        <v>0</v>
      </c>
      <c r="H4438" s="40">
        <v>5</v>
      </c>
      <c r="I4438" s="40">
        <v>0</v>
      </c>
      <c r="L4438" s="40" t="str">
        <f>IF(LEFT(C4438,1)="[",MID(C4438,2,SEARCH("]",C4438)-2),IF(LEFT(C4438,1)="""",MID(C4438,2,SEARCH("""",C4438,2)-2),C4438))</f>
        <v>onix LT 2013 preço</v>
      </c>
      <c r="M4438">
        <f>WEEKNUM(A4438,2)</f>
        <v>36</v>
      </c>
    </row>
    <row r="4439" spans="1:13" x14ac:dyDescent="0.25">
      <c r="A4439" s="1">
        <v>41530</v>
      </c>
      <c r="B4439" s="40" t="s">
        <v>9</v>
      </c>
      <c r="C4439" s="40" t="s">
        <v>89</v>
      </c>
      <c r="D4439" s="40" t="s">
        <v>90</v>
      </c>
      <c r="E4439" s="40" t="s">
        <v>10</v>
      </c>
      <c r="F4439" s="40">
        <v>0.8</v>
      </c>
      <c r="G4439" s="40">
        <v>1</v>
      </c>
      <c r="H4439" s="40">
        <v>7</v>
      </c>
      <c r="I4439" s="40">
        <v>7.0000000000000007E-2</v>
      </c>
      <c r="L4439" s="40" t="str">
        <f>IF(LEFT(C4439,1)="[",MID(C4439,2,SEARCH("]",C4439)-2),IF(LEFT(C4439,1)="""",MID(C4439,2,SEARCH("""",C4439,2)-2),C4439))</f>
        <v>onix LT 2013 preço</v>
      </c>
      <c r="M4439">
        <f>WEEKNUM(A4439,2)</f>
        <v>37</v>
      </c>
    </row>
    <row r="4440" spans="1:13" x14ac:dyDescent="0.25">
      <c r="A4440" s="1">
        <v>41521</v>
      </c>
      <c r="B4440" s="40" t="s">
        <v>9</v>
      </c>
      <c r="C4440" s="40" t="s">
        <v>89</v>
      </c>
      <c r="D4440" s="40" t="s">
        <v>90</v>
      </c>
      <c r="E4440" s="40" t="s">
        <v>10</v>
      </c>
      <c r="F4440" s="40">
        <v>0.8</v>
      </c>
      <c r="G4440" s="40">
        <v>0</v>
      </c>
      <c r="H4440" s="40">
        <v>1</v>
      </c>
      <c r="I4440" s="40">
        <v>0</v>
      </c>
      <c r="L4440" s="40" t="str">
        <f>IF(LEFT(C4440,1)="[",MID(C4440,2,SEARCH("]",C4440)-2),IF(LEFT(C4440,1)="""",MID(C4440,2,SEARCH("""",C4440,2)-2),C4440))</f>
        <v>onix LT 2013 preço</v>
      </c>
      <c r="M4440">
        <f>WEEKNUM(A4440,2)</f>
        <v>36</v>
      </c>
    </row>
    <row r="4441" spans="1:13" x14ac:dyDescent="0.25">
      <c r="A4441" s="1">
        <v>41534</v>
      </c>
      <c r="B4441" s="40" t="s">
        <v>9</v>
      </c>
      <c r="C4441" s="40" t="s">
        <v>89</v>
      </c>
      <c r="D4441" s="40" t="s">
        <v>90</v>
      </c>
      <c r="E4441" s="40" t="s">
        <v>10</v>
      </c>
      <c r="F4441" s="40">
        <v>0.8</v>
      </c>
      <c r="G4441" s="40">
        <v>2</v>
      </c>
      <c r="H4441" s="40">
        <v>5</v>
      </c>
      <c r="I4441" s="40">
        <v>0.9</v>
      </c>
      <c r="L4441" s="40" t="str">
        <f>IF(LEFT(C4441,1)="[",MID(C4441,2,SEARCH("]",C4441)-2),IF(LEFT(C4441,1)="""",MID(C4441,2,SEARCH("""",C4441,2)-2),C4441))</f>
        <v>onix LT 2013 preço</v>
      </c>
      <c r="M4441">
        <f>WEEKNUM(A4441,2)</f>
        <v>38</v>
      </c>
    </row>
    <row r="4442" spans="1:13" x14ac:dyDescent="0.25">
      <c r="A4442" s="1">
        <v>41529</v>
      </c>
      <c r="B4442" s="40" t="s">
        <v>9</v>
      </c>
      <c r="C4442" s="40" t="s">
        <v>89</v>
      </c>
      <c r="D4442" s="40" t="s">
        <v>90</v>
      </c>
      <c r="E4442" s="40" t="s">
        <v>10</v>
      </c>
      <c r="F4442" s="40">
        <v>0.8</v>
      </c>
      <c r="G4442" s="40">
        <v>0</v>
      </c>
      <c r="H4442" s="40">
        <v>3</v>
      </c>
      <c r="I4442" s="40">
        <v>0</v>
      </c>
      <c r="L4442" s="40" t="str">
        <f>IF(LEFT(C4442,1)="[",MID(C4442,2,SEARCH("]",C4442)-2),IF(LEFT(C4442,1)="""",MID(C4442,2,SEARCH("""",C4442,2)-2),C4442))</f>
        <v>onix LT 2013 preço</v>
      </c>
      <c r="M4442">
        <f>WEEKNUM(A4442,2)</f>
        <v>37</v>
      </c>
    </row>
    <row r="4443" spans="1:13" x14ac:dyDescent="0.25">
      <c r="A4443" s="1">
        <v>41536</v>
      </c>
      <c r="B4443" s="40" t="s">
        <v>9</v>
      </c>
      <c r="C4443" s="40" t="s">
        <v>89</v>
      </c>
      <c r="D4443" s="40" t="s">
        <v>90</v>
      </c>
      <c r="E4443" s="40" t="s">
        <v>10</v>
      </c>
      <c r="F4443" s="40">
        <v>0.8</v>
      </c>
      <c r="G4443" s="40">
        <v>2</v>
      </c>
      <c r="H4443" s="40">
        <v>4</v>
      </c>
      <c r="I4443" s="40">
        <v>0.06</v>
      </c>
      <c r="L4443" s="40" t="str">
        <f>IF(LEFT(C4443,1)="[",MID(C4443,2,SEARCH("]",C4443)-2),IF(LEFT(C4443,1)="""",MID(C4443,2,SEARCH("""",C4443,2)-2),C4443))</f>
        <v>onix LT 2013 preço</v>
      </c>
      <c r="M4443">
        <f>WEEKNUM(A4443,2)</f>
        <v>38</v>
      </c>
    </row>
    <row r="4444" spans="1:13" x14ac:dyDescent="0.25">
      <c r="A4444" s="1">
        <v>41517</v>
      </c>
      <c r="B4444" s="40" t="s">
        <v>9</v>
      </c>
      <c r="C4444" s="40" t="s">
        <v>89</v>
      </c>
      <c r="D4444" s="40" t="s">
        <v>90</v>
      </c>
      <c r="E4444" s="40" t="s">
        <v>10</v>
      </c>
      <c r="F4444" s="40">
        <v>0.8</v>
      </c>
      <c r="G4444" s="40">
        <v>0</v>
      </c>
      <c r="H4444" s="40">
        <v>1</v>
      </c>
      <c r="I4444" s="40">
        <v>0</v>
      </c>
      <c r="L4444" s="40" t="str">
        <f>IF(LEFT(C4444,1)="[",MID(C4444,2,SEARCH("]",C4444)-2),IF(LEFT(C4444,1)="""",MID(C4444,2,SEARCH("""",C4444,2)-2),C4444))</f>
        <v>onix LT 2013 preço</v>
      </c>
      <c r="M4444">
        <f>WEEKNUM(A4444,2)</f>
        <v>35</v>
      </c>
    </row>
    <row r="4445" spans="1:13" x14ac:dyDescent="0.25">
      <c r="A4445" s="1">
        <v>41514</v>
      </c>
      <c r="B4445" s="40" t="s">
        <v>9</v>
      </c>
      <c r="C4445" s="40" t="s">
        <v>89</v>
      </c>
      <c r="D4445" s="40" t="s">
        <v>90</v>
      </c>
      <c r="E4445" s="40" t="s">
        <v>10</v>
      </c>
      <c r="F4445" s="40">
        <v>0.8</v>
      </c>
      <c r="G4445" s="40">
        <v>2</v>
      </c>
      <c r="H4445" s="40">
        <v>7</v>
      </c>
      <c r="I4445" s="40">
        <v>0.46</v>
      </c>
      <c r="L4445" s="40" t="str">
        <f>IF(LEFT(C4445,1)="[",MID(C4445,2,SEARCH("]",C4445)-2),IF(LEFT(C4445,1)="""",MID(C4445,2,SEARCH("""",C4445,2)-2),C4445))</f>
        <v>onix LT 2013 preço</v>
      </c>
      <c r="M4445">
        <f>WEEKNUM(A4445,2)</f>
        <v>35</v>
      </c>
    </row>
    <row r="4446" spans="1:13" x14ac:dyDescent="0.25">
      <c r="A4446" s="1">
        <v>41541</v>
      </c>
      <c r="B4446" s="40" t="s">
        <v>9</v>
      </c>
      <c r="C4446" s="40" t="s">
        <v>89</v>
      </c>
      <c r="D4446" s="40" t="s">
        <v>90</v>
      </c>
      <c r="E4446" s="40" t="s">
        <v>10</v>
      </c>
      <c r="F4446" s="40">
        <v>0.8</v>
      </c>
      <c r="G4446" s="40">
        <v>0</v>
      </c>
      <c r="H4446" s="40">
        <v>1</v>
      </c>
      <c r="I4446" s="40">
        <v>0</v>
      </c>
      <c r="L4446" s="40" t="str">
        <f>IF(LEFT(C4446,1)="[",MID(C4446,2,SEARCH("]",C4446)-2),IF(LEFT(C4446,1)="""",MID(C4446,2,SEARCH("""",C4446,2)-2),C4446))</f>
        <v>onix LT 2013 preço</v>
      </c>
      <c r="M4446">
        <f>WEEKNUM(A4446,2)</f>
        <v>39</v>
      </c>
    </row>
    <row r="4447" spans="1:13" x14ac:dyDescent="0.25">
      <c r="A4447" s="1">
        <v>41515</v>
      </c>
      <c r="B4447" s="40" t="s">
        <v>9</v>
      </c>
      <c r="C4447" s="40" t="s">
        <v>89</v>
      </c>
      <c r="D4447" s="40" t="s">
        <v>90</v>
      </c>
      <c r="E4447" s="40" t="s">
        <v>10</v>
      </c>
      <c r="F4447" s="40">
        <v>0.8</v>
      </c>
      <c r="G4447" s="40">
        <v>0</v>
      </c>
      <c r="H4447" s="40">
        <v>4</v>
      </c>
      <c r="I4447" s="40">
        <v>0</v>
      </c>
      <c r="L4447" s="40" t="str">
        <f>IF(LEFT(C4447,1)="[",MID(C4447,2,SEARCH("]",C4447)-2),IF(LEFT(C4447,1)="""",MID(C4447,2,SEARCH("""",C4447,2)-2),C4447))</f>
        <v>onix LT 2013 preço</v>
      </c>
      <c r="M4447">
        <f>WEEKNUM(A4447,2)</f>
        <v>35</v>
      </c>
    </row>
    <row r="4448" spans="1:13" x14ac:dyDescent="0.25">
      <c r="A4448" s="1">
        <v>41531</v>
      </c>
      <c r="B4448" s="40" t="s">
        <v>9</v>
      </c>
      <c r="C4448" s="40" t="s">
        <v>89</v>
      </c>
      <c r="D4448" s="40" t="s">
        <v>90</v>
      </c>
      <c r="E4448" s="40" t="s">
        <v>10</v>
      </c>
      <c r="F4448" s="40">
        <v>0.8</v>
      </c>
      <c r="G4448" s="40">
        <v>1</v>
      </c>
      <c r="H4448" s="40">
        <v>4</v>
      </c>
      <c r="I4448" s="40">
        <v>0.69</v>
      </c>
      <c r="L4448" s="40" t="str">
        <f>IF(LEFT(C4448,1)="[",MID(C4448,2,SEARCH("]",C4448)-2),IF(LEFT(C4448,1)="""",MID(C4448,2,SEARCH("""",C4448,2)-2),C4448))</f>
        <v>onix LT 2013 preço</v>
      </c>
      <c r="M4448">
        <f>WEEKNUM(A4448,2)</f>
        <v>37</v>
      </c>
    </row>
    <row r="4449" spans="1:13" x14ac:dyDescent="0.25">
      <c r="A4449" s="1">
        <v>41526</v>
      </c>
      <c r="B4449" s="40" t="s">
        <v>9</v>
      </c>
      <c r="C4449" s="40" t="s">
        <v>89</v>
      </c>
      <c r="D4449" s="40" t="s">
        <v>90</v>
      </c>
      <c r="E4449" s="40" t="s">
        <v>10</v>
      </c>
      <c r="F4449" s="40">
        <v>0.8</v>
      </c>
      <c r="G4449" s="40">
        <v>0</v>
      </c>
      <c r="H4449" s="40">
        <v>2</v>
      </c>
      <c r="I4449" s="40">
        <v>0</v>
      </c>
      <c r="L4449" s="40" t="str">
        <f>IF(LEFT(C4449,1)="[",MID(C4449,2,SEARCH("]",C4449)-2),IF(LEFT(C4449,1)="""",MID(C4449,2,SEARCH("""",C4449,2)-2),C4449))</f>
        <v>onix LT 2013 preço</v>
      </c>
      <c r="M4449">
        <f>WEEKNUM(A4449,2)</f>
        <v>37</v>
      </c>
    </row>
    <row r="4450" spans="1:13" x14ac:dyDescent="0.25">
      <c r="A4450" s="1">
        <v>41524</v>
      </c>
      <c r="B4450" s="40" t="s">
        <v>9</v>
      </c>
      <c r="C4450" s="40" t="s">
        <v>89</v>
      </c>
      <c r="D4450" s="40" t="s">
        <v>90</v>
      </c>
      <c r="E4450" s="40" t="s">
        <v>10</v>
      </c>
      <c r="F4450" s="40">
        <v>0.8</v>
      </c>
      <c r="G4450" s="40">
        <v>0</v>
      </c>
      <c r="H4450" s="40">
        <v>1</v>
      </c>
      <c r="I4450" s="40">
        <v>0</v>
      </c>
      <c r="L4450" s="40" t="str">
        <f>IF(LEFT(C4450,1)="[",MID(C4450,2,SEARCH("]",C4450)-2),IF(LEFT(C4450,1)="""",MID(C4450,2,SEARCH("""",C4450,2)-2),C4450))</f>
        <v>onix LT 2013 preço</v>
      </c>
      <c r="M4450">
        <f>WEEKNUM(A4450,2)</f>
        <v>36</v>
      </c>
    </row>
    <row r="4451" spans="1:13" x14ac:dyDescent="0.25">
      <c r="A4451" s="1">
        <v>41540</v>
      </c>
      <c r="B4451" s="40" t="s">
        <v>9</v>
      </c>
      <c r="C4451" s="40" t="s">
        <v>89</v>
      </c>
      <c r="D4451" s="40" t="s">
        <v>90</v>
      </c>
      <c r="E4451" s="40" t="s">
        <v>10</v>
      </c>
      <c r="F4451" s="40">
        <v>0.8</v>
      </c>
      <c r="G4451" s="40">
        <v>2</v>
      </c>
      <c r="H4451" s="40">
        <v>3</v>
      </c>
      <c r="I4451" s="40">
        <v>0.16</v>
      </c>
      <c r="L4451" s="40" t="str">
        <f>IF(LEFT(C4451,1)="[",MID(C4451,2,SEARCH("]",C4451)-2),IF(LEFT(C4451,1)="""",MID(C4451,2,SEARCH("""",C4451,2)-2),C4451))</f>
        <v>onix LT 2013 preço</v>
      </c>
      <c r="M4451">
        <f>WEEKNUM(A4451,2)</f>
        <v>39</v>
      </c>
    </row>
    <row r="4452" spans="1:13" x14ac:dyDescent="0.25">
      <c r="A4452" s="1">
        <v>41522</v>
      </c>
      <c r="B4452" s="40" t="s">
        <v>9</v>
      </c>
      <c r="C4452" s="40" t="s">
        <v>89</v>
      </c>
      <c r="D4452" s="40" t="s">
        <v>90</v>
      </c>
      <c r="E4452" s="40" t="s">
        <v>10</v>
      </c>
      <c r="F4452" s="40">
        <v>0.8</v>
      </c>
      <c r="G4452" s="40">
        <v>1</v>
      </c>
      <c r="H4452" s="40">
        <v>3</v>
      </c>
      <c r="I4452" s="40">
        <v>0.2</v>
      </c>
      <c r="L4452" s="40" t="str">
        <f>IF(LEFT(C4452,1)="[",MID(C4452,2,SEARCH("]",C4452)-2),IF(LEFT(C4452,1)="""",MID(C4452,2,SEARCH("""",C4452,2)-2),C4452))</f>
        <v>onix LT 2013 preço</v>
      </c>
      <c r="M4452">
        <f>WEEKNUM(A4452,2)</f>
        <v>36</v>
      </c>
    </row>
    <row r="4453" spans="1:13" x14ac:dyDescent="0.25">
      <c r="A4453" s="1">
        <v>41516</v>
      </c>
      <c r="B4453" s="40" t="s">
        <v>9</v>
      </c>
      <c r="C4453" s="40" t="s">
        <v>89</v>
      </c>
      <c r="D4453" s="40" t="s">
        <v>90</v>
      </c>
      <c r="E4453" s="40" t="s">
        <v>10</v>
      </c>
      <c r="F4453" s="40">
        <v>0.8</v>
      </c>
      <c r="G4453" s="40">
        <v>2</v>
      </c>
      <c r="H4453" s="40">
        <v>8</v>
      </c>
      <c r="I4453" s="40">
        <v>1.1599999999999999</v>
      </c>
      <c r="L4453" s="40" t="str">
        <f>IF(LEFT(C4453,1)="[",MID(C4453,2,SEARCH("]",C4453)-2),IF(LEFT(C4453,1)="""",MID(C4453,2,SEARCH("""",C4453,2)-2),C4453))</f>
        <v>onix LT 2013 preço</v>
      </c>
      <c r="M4453">
        <f>WEEKNUM(A4453,2)</f>
        <v>35</v>
      </c>
    </row>
    <row r="4454" spans="1:13" x14ac:dyDescent="0.25">
      <c r="A4454" s="1">
        <v>41518</v>
      </c>
      <c r="B4454" s="40" t="s">
        <v>9</v>
      </c>
      <c r="C4454" s="40" t="s">
        <v>89</v>
      </c>
      <c r="D4454" s="40" t="s">
        <v>90</v>
      </c>
      <c r="E4454" s="40" t="s">
        <v>10</v>
      </c>
      <c r="F4454" s="40">
        <v>0.8</v>
      </c>
      <c r="G4454" s="40">
        <v>1</v>
      </c>
      <c r="H4454" s="40">
        <v>2</v>
      </c>
      <c r="I4454" s="40">
        <v>0.48</v>
      </c>
      <c r="L4454" s="40" t="str">
        <f>IF(LEFT(C4454,1)="[",MID(C4454,2,SEARCH("]",C4454)-2),IF(LEFT(C4454,1)="""",MID(C4454,2,SEARCH("""",C4454,2)-2),C4454))</f>
        <v>onix LT 2013 preço</v>
      </c>
      <c r="M4454">
        <f>WEEKNUM(A4454,2)</f>
        <v>35</v>
      </c>
    </row>
    <row r="4455" spans="1:13" x14ac:dyDescent="0.25">
      <c r="A4455" s="1">
        <v>41519</v>
      </c>
      <c r="B4455" s="40" t="s">
        <v>9</v>
      </c>
      <c r="C4455" s="40" t="s">
        <v>89</v>
      </c>
      <c r="D4455" s="40" t="s">
        <v>90</v>
      </c>
      <c r="E4455" s="40" t="s">
        <v>10</v>
      </c>
      <c r="F4455" s="40">
        <v>0.8</v>
      </c>
      <c r="G4455" s="40">
        <v>0</v>
      </c>
      <c r="H4455" s="40">
        <v>2</v>
      </c>
      <c r="I4455" s="40">
        <v>0</v>
      </c>
      <c r="L4455" s="40" t="str">
        <f>IF(LEFT(C4455,1)="[",MID(C4455,2,SEARCH("]",C4455)-2),IF(LEFT(C4455,1)="""",MID(C4455,2,SEARCH("""",C4455,2)-2),C4455))</f>
        <v>onix LT 2013 preço</v>
      </c>
      <c r="M4455">
        <f>WEEKNUM(A4455,2)</f>
        <v>36</v>
      </c>
    </row>
    <row r="4456" spans="1:13" x14ac:dyDescent="0.25">
      <c r="A4456" s="1">
        <v>41546</v>
      </c>
      <c r="B4456" s="40" t="s">
        <v>9</v>
      </c>
      <c r="C4456" s="40" t="s">
        <v>89</v>
      </c>
      <c r="D4456" s="40" t="s">
        <v>90</v>
      </c>
      <c r="E4456" s="40" t="s">
        <v>10</v>
      </c>
      <c r="F4456" s="40">
        <v>0.8</v>
      </c>
      <c r="G4456" s="40">
        <v>0</v>
      </c>
      <c r="H4456" s="40">
        <v>1</v>
      </c>
      <c r="I4456" s="40">
        <v>0</v>
      </c>
      <c r="L4456" s="40" t="str">
        <f>IF(LEFT(C4456,1)="[",MID(C4456,2,SEARCH("]",C4456)-2),IF(LEFT(C4456,1)="""",MID(C4456,2,SEARCH("""",C4456,2)-2),C4456))</f>
        <v>onix LT 2013 preço</v>
      </c>
      <c r="M4456">
        <f>WEEKNUM(A4456,2)</f>
        <v>39</v>
      </c>
    </row>
    <row r="4457" spans="1:13" x14ac:dyDescent="0.25">
      <c r="A4457" s="1">
        <v>41544</v>
      </c>
      <c r="B4457" s="40" t="s">
        <v>9</v>
      </c>
      <c r="C4457" s="40" t="s">
        <v>89</v>
      </c>
      <c r="D4457" s="40" t="s">
        <v>90</v>
      </c>
      <c r="E4457" s="40" t="s">
        <v>10</v>
      </c>
      <c r="F4457" s="40">
        <v>0.8</v>
      </c>
      <c r="G4457" s="40">
        <v>1</v>
      </c>
      <c r="H4457" s="40">
        <v>3</v>
      </c>
      <c r="I4457" s="40">
        <v>0.3</v>
      </c>
      <c r="L4457" s="40" t="str">
        <f>IF(LEFT(C4457,1)="[",MID(C4457,2,SEARCH("]",C4457)-2),IF(LEFT(C4457,1)="""",MID(C4457,2,SEARCH("""",C4457,2)-2),C4457))</f>
        <v>onix LT 2013 preço</v>
      </c>
      <c r="M4457">
        <f>WEEKNUM(A4457,2)</f>
        <v>39</v>
      </c>
    </row>
    <row r="4458" spans="1:13" x14ac:dyDescent="0.25">
      <c r="A4458" s="1">
        <v>41520</v>
      </c>
      <c r="B4458" s="40" t="s">
        <v>9</v>
      </c>
      <c r="C4458" s="40" t="s">
        <v>89</v>
      </c>
      <c r="D4458" s="40" t="s">
        <v>90</v>
      </c>
      <c r="E4458" s="40" t="s">
        <v>10</v>
      </c>
      <c r="F4458" s="40">
        <v>0.8</v>
      </c>
      <c r="G4458" s="40">
        <v>0</v>
      </c>
      <c r="H4458" s="40">
        <v>2</v>
      </c>
      <c r="I4458" s="40">
        <v>0</v>
      </c>
      <c r="L4458" s="40" t="str">
        <f>IF(LEFT(C4458,1)="[",MID(C4458,2,SEARCH("]",C4458)-2),IF(LEFT(C4458,1)="""",MID(C4458,2,SEARCH("""",C4458,2)-2),C4458))</f>
        <v>onix LT 2013 preço</v>
      </c>
      <c r="M4458">
        <f>WEEKNUM(A4458,2)</f>
        <v>36</v>
      </c>
    </row>
    <row r="4459" spans="1:13" x14ac:dyDescent="0.25">
      <c r="A4459" s="1">
        <v>41539</v>
      </c>
      <c r="B4459" s="40" t="s">
        <v>9</v>
      </c>
      <c r="C4459" s="40" t="s">
        <v>89</v>
      </c>
      <c r="D4459" s="40" t="s">
        <v>90</v>
      </c>
      <c r="E4459" s="40" t="s">
        <v>10</v>
      </c>
      <c r="F4459" s="40">
        <v>0.8</v>
      </c>
      <c r="G4459" s="40">
        <v>1</v>
      </c>
      <c r="H4459" s="40">
        <v>5</v>
      </c>
      <c r="I4459" s="40">
        <v>0.1</v>
      </c>
      <c r="L4459" s="40" t="str">
        <f>IF(LEFT(C4459,1)="[",MID(C4459,2,SEARCH("]",C4459)-2),IF(LEFT(C4459,1)="""",MID(C4459,2,SEARCH("""",C4459,2)-2),C4459))</f>
        <v>onix LT 2013 preço</v>
      </c>
      <c r="M4459">
        <f>WEEKNUM(A4459,2)</f>
        <v>38</v>
      </c>
    </row>
    <row r="4460" spans="1:13" x14ac:dyDescent="0.25">
      <c r="A4460" s="1">
        <v>41525</v>
      </c>
      <c r="B4460" s="40" t="s">
        <v>9</v>
      </c>
      <c r="C4460" s="40" t="s">
        <v>89</v>
      </c>
      <c r="D4460" s="40" t="s">
        <v>90</v>
      </c>
      <c r="E4460" s="40" t="s">
        <v>10</v>
      </c>
      <c r="F4460" s="40">
        <v>0.8</v>
      </c>
      <c r="G4460" s="40">
        <v>0</v>
      </c>
      <c r="H4460" s="40">
        <v>3</v>
      </c>
      <c r="I4460" s="40">
        <v>0</v>
      </c>
      <c r="L4460" s="40" t="str">
        <f>IF(LEFT(C4460,1)="[",MID(C4460,2,SEARCH("]",C4460)-2),IF(LEFT(C4460,1)="""",MID(C4460,2,SEARCH("""",C4460,2)-2),C4460))</f>
        <v>onix LT 2013 preço</v>
      </c>
      <c r="M4460">
        <f>WEEKNUM(A4460,2)</f>
        <v>36</v>
      </c>
    </row>
    <row r="4461" spans="1:13" x14ac:dyDescent="0.25">
      <c r="A4461" s="1">
        <v>41535</v>
      </c>
      <c r="B4461" s="40" t="s">
        <v>9</v>
      </c>
      <c r="C4461" s="40" t="s">
        <v>89</v>
      </c>
      <c r="D4461" s="40" t="s">
        <v>90</v>
      </c>
      <c r="E4461" s="40" t="s">
        <v>10</v>
      </c>
      <c r="F4461" s="40">
        <v>0.8</v>
      </c>
      <c r="G4461" s="40">
        <v>0</v>
      </c>
      <c r="H4461" s="40">
        <v>1</v>
      </c>
      <c r="I4461" s="40">
        <v>0</v>
      </c>
      <c r="L4461" s="40" t="str">
        <f>IF(LEFT(C4461,1)="[",MID(C4461,2,SEARCH("]",C4461)-2),IF(LEFT(C4461,1)="""",MID(C4461,2,SEARCH("""",C4461,2)-2),C4461))</f>
        <v>onix LT 2013 preço</v>
      </c>
      <c r="M4461">
        <f>WEEKNUM(A4461,2)</f>
        <v>38</v>
      </c>
    </row>
    <row r="4462" spans="1:13" x14ac:dyDescent="0.25">
      <c r="A4462" s="1">
        <v>41527</v>
      </c>
      <c r="B4462" s="40" t="s">
        <v>9</v>
      </c>
      <c r="C4462" s="40" t="s">
        <v>89</v>
      </c>
      <c r="D4462" s="40" t="s">
        <v>90</v>
      </c>
      <c r="E4462" s="40" t="s">
        <v>10</v>
      </c>
      <c r="F4462" s="40">
        <v>0.8</v>
      </c>
      <c r="G4462" s="40">
        <v>2</v>
      </c>
      <c r="H4462" s="40">
        <v>2</v>
      </c>
      <c r="I4462" s="40">
        <v>0.4</v>
      </c>
      <c r="L4462" s="40" t="str">
        <f>IF(LEFT(C4462,1)="[",MID(C4462,2,SEARCH("]",C4462)-2),IF(LEFT(C4462,1)="""",MID(C4462,2,SEARCH("""",C4462,2)-2),C4462))</f>
        <v>onix LT 2013 preço</v>
      </c>
      <c r="M4462">
        <f>WEEKNUM(A4462,2)</f>
        <v>37</v>
      </c>
    </row>
    <row r="4463" spans="1:13" x14ac:dyDescent="0.25">
      <c r="A4463" s="1">
        <v>41542</v>
      </c>
      <c r="B4463" s="40" t="s">
        <v>9</v>
      </c>
      <c r="C4463" s="40" t="s">
        <v>89</v>
      </c>
      <c r="D4463" s="40" t="s">
        <v>90</v>
      </c>
      <c r="E4463" s="40" t="s">
        <v>10</v>
      </c>
      <c r="F4463" s="40">
        <v>0.8</v>
      </c>
      <c r="G4463" s="40">
        <v>0</v>
      </c>
      <c r="H4463" s="40">
        <v>5</v>
      </c>
      <c r="I4463" s="40">
        <v>0</v>
      </c>
      <c r="L4463" s="40" t="str">
        <f>IF(LEFT(C4463,1)="[",MID(C4463,2,SEARCH("]",C4463)-2),IF(LEFT(C4463,1)="""",MID(C4463,2,SEARCH("""",C4463,2)-2),C4463))</f>
        <v>onix LT 2013 preço</v>
      </c>
      <c r="M4463">
        <f>WEEKNUM(A4463,2)</f>
        <v>39</v>
      </c>
    </row>
    <row r="4464" spans="1:13" x14ac:dyDescent="0.25">
      <c r="A4464" s="1">
        <v>41538</v>
      </c>
      <c r="B4464" s="40" t="s">
        <v>9</v>
      </c>
      <c r="C4464" s="40" t="s">
        <v>89</v>
      </c>
      <c r="D4464" s="40" t="s">
        <v>90</v>
      </c>
      <c r="E4464" s="40" t="s">
        <v>10</v>
      </c>
      <c r="F4464" s="40">
        <v>0.8</v>
      </c>
      <c r="G4464" s="40">
        <v>0</v>
      </c>
      <c r="H4464" s="40">
        <v>2</v>
      </c>
      <c r="I4464" s="40">
        <v>0</v>
      </c>
      <c r="L4464" s="40" t="str">
        <f>IF(LEFT(C4464,1)="[",MID(C4464,2,SEARCH("]",C4464)-2),IF(LEFT(C4464,1)="""",MID(C4464,2,SEARCH("""",C4464,2)-2),C4464))</f>
        <v>onix LT 2013 preço</v>
      </c>
      <c r="M4464">
        <f>WEEKNUM(A4464,2)</f>
        <v>38</v>
      </c>
    </row>
    <row r="4465" spans="1:13" x14ac:dyDescent="0.25">
      <c r="A4465" s="1">
        <v>41533</v>
      </c>
      <c r="B4465" s="40" t="s">
        <v>9</v>
      </c>
      <c r="C4465" s="40" t="s">
        <v>89</v>
      </c>
      <c r="D4465" s="40" t="s">
        <v>90</v>
      </c>
      <c r="E4465" s="40" t="s">
        <v>10</v>
      </c>
      <c r="F4465" s="40">
        <v>0.8</v>
      </c>
      <c r="G4465" s="40">
        <v>2</v>
      </c>
      <c r="H4465" s="40">
        <v>3</v>
      </c>
      <c r="I4465" s="40">
        <v>0.88</v>
      </c>
      <c r="L4465" s="40" t="str">
        <f>IF(LEFT(C4465,1)="[",MID(C4465,2,SEARCH("]",C4465)-2),IF(LEFT(C4465,1)="""",MID(C4465,2,SEARCH("""",C4465,2)-2),C4465))</f>
        <v>onix LT 2013 preço</v>
      </c>
      <c r="M4465">
        <f>WEEKNUM(A4465,2)</f>
        <v>38</v>
      </c>
    </row>
    <row r="4466" spans="1:13" x14ac:dyDescent="0.25">
      <c r="A4466" s="1">
        <v>41546</v>
      </c>
      <c r="B4466" s="40" t="s">
        <v>9</v>
      </c>
      <c r="C4466" s="40" t="s">
        <v>506</v>
      </c>
      <c r="D4466" s="40" t="s">
        <v>90</v>
      </c>
      <c r="E4466" s="40" t="s">
        <v>10</v>
      </c>
      <c r="F4466" s="40">
        <v>0.8</v>
      </c>
      <c r="G4466" s="40">
        <v>0</v>
      </c>
      <c r="H4466" s="40">
        <v>1</v>
      </c>
      <c r="I4466" s="40">
        <v>0</v>
      </c>
      <c r="L4466" s="40" t="str">
        <f>IF(LEFT(C4466,1)="[",MID(C4466,2,SEARCH("]",C4466)-2),IF(LEFT(C4466,1)="""",MID(C4466,2,SEARCH("""",C4466,2)-2),C4466))</f>
        <v>onix LT 2013 preços</v>
      </c>
      <c r="M4466">
        <f>WEEKNUM(A4466,2)</f>
        <v>39</v>
      </c>
    </row>
    <row r="4467" spans="1:13" x14ac:dyDescent="0.25">
      <c r="A4467" s="1">
        <v>41541</v>
      </c>
      <c r="B4467" s="40" t="s">
        <v>9</v>
      </c>
      <c r="C4467" s="40" t="s">
        <v>506</v>
      </c>
      <c r="D4467" s="40" t="s">
        <v>90</v>
      </c>
      <c r="E4467" s="40" t="s">
        <v>10</v>
      </c>
      <c r="F4467" s="40">
        <v>0.8</v>
      </c>
      <c r="G4467" s="40">
        <v>0</v>
      </c>
      <c r="H4467" s="40">
        <v>1</v>
      </c>
      <c r="I4467" s="40">
        <v>0</v>
      </c>
      <c r="L4467" s="40" t="str">
        <f>IF(LEFT(C4467,1)="[",MID(C4467,2,SEARCH("]",C4467)-2),IF(LEFT(C4467,1)="""",MID(C4467,2,SEARCH("""",C4467,2)-2),C4467))</f>
        <v>onix LT 2013 preços</v>
      </c>
      <c r="M4467">
        <f>WEEKNUM(A4467,2)</f>
        <v>39</v>
      </c>
    </row>
    <row r="4468" spans="1:13" x14ac:dyDescent="0.25">
      <c r="A4468" s="1">
        <v>41539</v>
      </c>
      <c r="B4468" s="40" t="s">
        <v>9</v>
      </c>
      <c r="C4468" s="40" t="s">
        <v>506</v>
      </c>
      <c r="D4468" s="40" t="s">
        <v>90</v>
      </c>
      <c r="E4468" s="40" t="s">
        <v>10</v>
      </c>
      <c r="F4468" s="40">
        <v>0.8</v>
      </c>
      <c r="G4468" s="40">
        <v>1</v>
      </c>
      <c r="H4468" s="40">
        <v>1</v>
      </c>
      <c r="I4468" s="40">
        <v>0.54</v>
      </c>
      <c r="L4468" s="40" t="str">
        <f>IF(LEFT(C4468,1)="[",MID(C4468,2,SEARCH("]",C4468)-2),IF(LEFT(C4468,1)="""",MID(C4468,2,SEARCH("""",C4468,2)-2),C4468))</f>
        <v>onix LT 2013 preços</v>
      </c>
      <c r="M4468">
        <f>WEEKNUM(A4468,2)</f>
        <v>38</v>
      </c>
    </row>
    <row r="4469" spans="1:13" x14ac:dyDescent="0.25">
      <c r="A4469" s="1">
        <v>41534</v>
      </c>
      <c r="B4469" s="40" t="s">
        <v>9</v>
      </c>
      <c r="C4469" s="40" t="s">
        <v>506</v>
      </c>
      <c r="D4469" s="40" t="s">
        <v>90</v>
      </c>
      <c r="E4469" s="40" t="s">
        <v>10</v>
      </c>
      <c r="F4469" s="40">
        <v>0.8</v>
      </c>
      <c r="G4469" s="40">
        <v>1</v>
      </c>
      <c r="H4469" s="40">
        <v>2</v>
      </c>
      <c r="I4469" s="40">
        <v>0.12</v>
      </c>
      <c r="L4469" s="40" t="str">
        <f>IF(LEFT(C4469,1)="[",MID(C4469,2,SEARCH("]",C4469)-2),IF(LEFT(C4469,1)="""",MID(C4469,2,SEARCH("""",C4469,2)-2),C4469))</f>
        <v>onix LT 2013 preços</v>
      </c>
      <c r="M4469">
        <f>WEEKNUM(A4469,2)</f>
        <v>38</v>
      </c>
    </row>
    <row r="4470" spans="1:13" x14ac:dyDescent="0.25">
      <c r="A4470" s="1">
        <v>41528</v>
      </c>
      <c r="B4470" s="40" t="s">
        <v>9</v>
      </c>
      <c r="C4470" s="40" t="s">
        <v>483</v>
      </c>
      <c r="D4470" s="40" t="s">
        <v>90</v>
      </c>
      <c r="E4470" s="40" t="s">
        <v>75</v>
      </c>
      <c r="F4470" s="40">
        <v>0.8</v>
      </c>
      <c r="G4470" s="40">
        <v>0</v>
      </c>
      <c r="H4470" s="40">
        <v>1</v>
      </c>
      <c r="I4470" s="40">
        <v>0</v>
      </c>
      <c r="L4470" s="40" t="str">
        <f>IF(LEFT(C4470,1)="[",MID(C4470,2,SEARCH("]",C4470)-2),IF(LEFT(C4470,1)="""",MID(C4470,2,SEARCH("""",C4470,2)-2),C4470))</f>
        <v>onix LT 2013 quanto custa</v>
      </c>
      <c r="M4470">
        <f>WEEKNUM(A4470,2)</f>
        <v>37</v>
      </c>
    </row>
    <row r="4471" spans="1:13" x14ac:dyDescent="0.25">
      <c r="A4471" s="1">
        <v>41546</v>
      </c>
      <c r="B4471" s="40" t="s">
        <v>9</v>
      </c>
      <c r="C4471" s="40" t="s">
        <v>202</v>
      </c>
      <c r="D4471" s="40" t="s">
        <v>90</v>
      </c>
      <c r="E4471" s="40" t="s">
        <v>10</v>
      </c>
      <c r="F4471" s="40">
        <v>0.8</v>
      </c>
      <c r="G4471" s="40">
        <v>0</v>
      </c>
      <c r="H4471" s="40">
        <v>1</v>
      </c>
      <c r="I4471" s="40">
        <v>0</v>
      </c>
      <c r="L4471" s="40" t="str">
        <f>IF(LEFT(C4471,1)="[",MID(C4471,2,SEARCH("]",C4471)-2),IF(LEFT(C4471,1)="""",MID(C4471,2,SEARCH("""",C4471,2)-2),C4471))</f>
        <v>onix LT 2013 valor</v>
      </c>
      <c r="M4471">
        <f>WEEKNUM(A4471,2)</f>
        <v>39</v>
      </c>
    </row>
    <row r="4472" spans="1:13" x14ac:dyDescent="0.25">
      <c r="A4472" s="1">
        <v>41529</v>
      </c>
      <c r="B4472" s="40" t="s">
        <v>9</v>
      </c>
      <c r="C4472" s="40" t="s">
        <v>202</v>
      </c>
      <c r="D4472" s="40" t="s">
        <v>90</v>
      </c>
      <c r="E4472" s="40" t="s">
        <v>10</v>
      </c>
      <c r="F4472" s="40">
        <v>0.8</v>
      </c>
      <c r="G4472" s="40">
        <v>0</v>
      </c>
      <c r="H4472" s="40">
        <v>1</v>
      </c>
      <c r="I4472" s="40">
        <v>0</v>
      </c>
      <c r="L4472" s="40" t="str">
        <f>IF(LEFT(C4472,1)="[",MID(C4472,2,SEARCH("]",C4472)-2),IF(LEFT(C4472,1)="""",MID(C4472,2,SEARCH("""",C4472,2)-2),C4472))</f>
        <v>onix LT 2013 valor</v>
      </c>
      <c r="M4472">
        <f>WEEKNUM(A4472,2)</f>
        <v>37</v>
      </c>
    </row>
    <row r="4473" spans="1:13" x14ac:dyDescent="0.25">
      <c r="A4473" s="1">
        <v>41519</v>
      </c>
      <c r="B4473" s="40" t="s">
        <v>9</v>
      </c>
      <c r="C4473" s="40" t="s">
        <v>202</v>
      </c>
      <c r="D4473" s="40" t="s">
        <v>90</v>
      </c>
      <c r="E4473" s="40" t="s">
        <v>10</v>
      </c>
      <c r="F4473" s="40">
        <v>0.8</v>
      </c>
      <c r="G4473" s="40">
        <v>0</v>
      </c>
      <c r="H4473" s="40">
        <v>2</v>
      </c>
      <c r="I4473" s="40">
        <v>0</v>
      </c>
      <c r="L4473" s="40" t="str">
        <f>IF(LEFT(C4473,1)="[",MID(C4473,2,SEARCH("]",C4473)-2),IF(LEFT(C4473,1)="""",MID(C4473,2,SEARCH("""",C4473,2)-2),C4473))</f>
        <v>onix LT 2013 valor</v>
      </c>
      <c r="M4473">
        <f>WEEKNUM(A4473,2)</f>
        <v>36</v>
      </c>
    </row>
    <row r="4474" spans="1:13" x14ac:dyDescent="0.25">
      <c r="A4474" s="1">
        <v>41542</v>
      </c>
      <c r="B4474" s="40" t="s">
        <v>9</v>
      </c>
      <c r="C4474" s="40" t="s">
        <v>202</v>
      </c>
      <c r="D4474" s="40" t="s">
        <v>90</v>
      </c>
      <c r="E4474" s="40" t="s">
        <v>10</v>
      </c>
      <c r="F4474" s="40">
        <v>0.8</v>
      </c>
      <c r="G4474" s="40">
        <v>0</v>
      </c>
      <c r="H4474" s="40">
        <v>1</v>
      </c>
      <c r="I4474" s="40">
        <v>0</v>
      </c>
      <c r="L4474" s="40" t="str">
        <f>IF(LEFT(C4474,1)="[",MID(C4474,2,SEARCH("]",C4474)-2),IF(LEFT(C4474,1)="""",MID(C4474,2,SEARCH("""",C4474,2)-2),C4474))</f>
        <v>onix LT 2013 valor</v>
      </c>
      <c r="M4474">
        <f>WEEKNUM(A4474,2)</f>
        <v>39</v>
      </c>
    </row>
    <row r="4475" spans="1:13" x14ac:dyDescent="0.25">
      <c r="A4475" s="1">
        <v>41522</v>
      </c>
      <c r="B4475" s="40" t="s">
        <v>9</v>
      </c>
      <c r="C4475" s="40" t="s">
        <v>202</v>
      </c>
      <c r="D4475" s="40" t="s">
        <v>90</v>
      </c>
      <c r="E4475" s="40" t="s">
        <v>10</v>
      </c>
      <c r="F4475" s="40">
        <v>0.8</v>
      </c>
      <c r="G4475" s="40">
        <v>0</v>
      </c>
      <c r="H4475" s="40">
        <v>1</v>
      </c>
      <c r="I4475" s="40">
        <v>0</v>
      </c>
      <c r="L4475" s="40" t="str">
        <f>IF(LEFT(C4475,1)="[",MID(C4475,2,SEARCH("]",C4475)-2),IF(LEFT(C4475,1)="""",MID(C4475,2,SEARCH("""",C4475,2)-2),C4475))</f>
        <v>onix LT 2013 valor</v>
      </c>
      <c r="M4475">
        <f>WEEKNUM(A4475,2)</f>
        <v>36</v>
      </c>
    </row>
    <row r="4476" spans="1:13" x14ac:dyDescent="0.25">
      <c r="A4476" s="1">
        <v>41526</v>
      </c>
      <c r="B4476" s="40" t="s">
        <v>9</v>
      </c>
      <c r="C4476" s="40" t="s">
        <v>202</v>
      </c>
      <c r="D4476" s="40" t="s">
        <v>90</v>
      </c>
      <c r="E4476" s="40" t="s">
        <v>10</v>
      </c>
      <c r="F4476" s="40">
        <v>0.8</v>
      </c>
      <c r="G4476" s="40">
        <v>0</v>
      </c>
      <c r="H4476" s="40">
        <v>1</v>
      </c>
      <c r="I4476" s="40">
        <v>0</v>
      </c>
      <c r="L4476" s="40" t="str">
        <f>IF(LEFT(C4476,1)="[",MID(C4476,2,SEARCH("]",C4476)-2),IF(LEFT(C4476,1)="""",MID(C4476,2,SEARCH("""",C4476,2)-2),C4476))</f>
        <v>onix LT 2013 valor</v>
      </c>
      <c r="M4476">
        <f>WEEKNUM(A4476,2)</f>
        <v>37</v>
      </c>
    </row>
    <row r="4477" spans="1:13" x14ac:dyDescent="0.25">
      <c r="A4477" s="1">
        <v>41516</v>
      </c>
      <c r="B4477" s="40" t="s">
        <v>9</v>
      </c>
      <c r="C4477" s="40" t="s">
        <v>202</v>
      </c>
      <c r="D4477" s="40" t="s">
        <v>90</v>
      </c>
      <c r="E4477" s="40" t="s">
        <v>10</v>
      </c>
      <c r="F4477" s="40">
        <v>0.8</v>
      </c>
      <c r="G4477" s="40">
        <v>0</v>
      </c>
      <c r="H4477" s="40">
        <v>1</v>
      </c>
      <c r="I4477" s="40">
        <v>0</v>
      </c>
      <c r="L4477" s="40" t="str">
        <f>IF(LEFT(C4477,1)="[",MID(C4477,2,SEARCH("]",C4477)-2),IF(LEFT(C4477,1)="""",MID(C4477,2,SEARCH("""",C4477,2)-2),C4477))</f>
        <v>onix LT 2013 valor</v>
      </c>
      <c r="M4477">
        <f>WEEKNUM(A4477,2)</f>
        <v>35</v>
      </c>
    </row>
    <row r="4478" spans="1:13" x14ac:dyDescent="0.25">
      <c r="A4478" s="1">
        <v>41514</v>
      </c>
      <c r="B4478" s="40" t="s">
        <v>9</v>
      </c>
      <c r="C4478" s="40" t="s">
        <v>202</v>
      </c>
      <c r="D4478" s="40" t="s">
        <v>90</v>
      </c>
      <c r="E4478" s="40" t="s">
        <v>10</v>
      </c>
      <c r="F4478" s="40">
        <v>0.8</v>
      </c>
      <c r="G4478" s="40">
        <v>0</v>
      </c>
      <c r="H4478" s="40">
        <v>1</v>
      </c>
      <c r="I4478" s="40">
        <v>0</v>
      </c>
      <c r="L4478" s="40" t="str">
        <f>IF(LEFT(C4478,1)="[",MID(C4478,2,SEARCH("]",C4478)-2),IF(LEFT(C4478,1)="""",MID(C4478,2,SEARCH("""",C4478,2)-2),C4478))</f>
        <v>onix LT 2013 valor</v>
      </c>
      <c r="M4478">
        <f>WEEKNUM(A4478,2)</f>
        <v>35</v>
      </c>
    </row>
    <row r="4479" spans="1:13" x14ac:dyDescent="0.25">
      <c r="A4479" s="1">
        <v>41530</v>
      </c>
      <c r="B4479" s="40" t="s">
        <v>9</v>
      </c>
      <c r="C4479" s="40" t="s">
        <v>202</v>
      </c>
      <c r="D4479" s="40" t="s">
        <v>90</v>
      </c>
      <c r="E4479" s="40" t="s">
        <v>10</v>
      </c>
      <c r="F4479" s="40">
        <v>0.8</v>
      </c>
      <c r="G4479" s="40">
        <v>0</v>
      </c>
      <c r="H4479" s="40">
        <v>1</v>
      </c>
      <c r="I4479" s="40">
        <v>0</v>
      </c>
      <c r="L4479" s="40" t="str">
        <f>IF(LEFT(C4479,1)="[",MID(C4479,2,SEARCH("]",C4479)-2),IF(LEFT(C4479,1)="""",MID(C4479,2,SEARCH("""",C4479,2)-2),C4479))</f>
        <v>onix LT 2013 valor</v>
      </c>
      <c r="M4479">
        <f>WEEKNUM(A4479,2)</f>
        <v>37</v>
      </c>
    </row>
    <row r="4480" spans="1:13" x14ac:dyDescent="0.25">
      <c r="A4480" s="1">
        <v>41528</v>
      </c>
      <c r="B4480" s="40" t="s">
        <v>9</v>
      </c>
      <c r="C4480" s="40" t="s">
        <v>202</v>
      </c>
      <c r="D4480" s="40" t="s">
        <v>90</v>
      </c>
      <c r="E4480" s="40" t="s">
        <v>10</v>
      </c>
      <c r="F4480" s="40">
        <v>0.8</v>
      </c>
      <c r="G4480" s="40">
        <v>0</v>
      </c>
      <c r="H4480" s="40">
        <v>0</v>
      </c>
      <c r="I4480" s="40">
        <v>0</v>
      </c>
      <c r="L4480" s="40" t="str">
        <f>IF(LEFT(C4480,1)="[",MID(C4480,2,SEARCH("]",C4480)-2),IF(LEFT(C4480,1)="""",MID(C4480,2,SEARCH("""",C4480,2)-2),C4480))</f>
        <v>onix LT 2013 valor</v>
      </c>
      <c r="M4480">
        <f>WEEKNUM(A4480,2)</f>
        <v>37</v>
      </c>
    </row>
    <row r="4481" spans="1:13" x14ac:dyDescent="0.25">
      <c r="A4481" s="1">
        <v>41538</v>
      </c>
      <c r="B4481" s="40" t="s">
        <v>9</v>
      </c>
      <c r="C4481" s="40" t="s">
        <v>312</v>
      </c>
      <c r="D4481" s="40" t="s">
        <v>103</v>
      </c>
      <c r="E4481" s="40" t="s">
        <v>10</v>
      </c>
      <c r="F4481" s="40">
        <v>0.8</v>
      </c>
      <c r="G4481" s="40">
        <v>1</v>
      </c>
      <c r="H4481" s="40">
        <v>8</v>
      </c>
      <c r="I4481" s="40">
        <v>0.76</v>
      </c>
      <c r="L4481" s="40" t="str">
        <f>IF(LEFT(C4481,1)="[",MID(C4481,2,SEARCH("]",C4481)-2),IF(LEFT(C4481,1)="""",MID(C4481,2,SEARCH("""",C4481,2)-2),C4481))</f>
        <v>onix LT 2014</v>
      </c>
      <c r="M4481">
        <f>WEEKNUM(A4481,2)</f>
        <v>38</v>
      </c>
    </row>
    <row r="4482" spans="1:13" x14ac:dyDescent="0.25">
      <c r="A4482" s="1">
        <v>41539</v>
      </c>
      <c r="B4482" s="40" t="s">
        <v>9</v>
      </c>
      <c r="C4482" s="40" t="s">
        <v>312</v>
      </c>
      <c r="D4482" s="40" t="s">
        <v>103</v>
      </c>
      <c r="E4482" s="40" t="s">
        <v>10</v>
      </c>
      <c r="F4482" s="40">
        <v>0.8</v>
      </c>
      <c r="G4482" s="40">
        <v>0</v>
      </c>
      <c r="H4482" s="40">
        <v>4</v>
      </c>
      <c r="I4482" s="40">
        <v>0</v>
      </c>
      <c r="L4482" s="40" t="str">
        <f>IF(LEFT(C4482,1)="[",MID(C4482,2,SEARCH("]",C4482)-2),IF(LEFT(C4482,1)="""",MID(C4482,2,SEARCH("""",C4482,2)-2),C4482))</f>
        <v>onix LT 2014</v>
      </c>
      <c r="M4482">
        <f>WEEKNUM(A4482,2)</f>
        <v>38</v>
      </c>
    </row>
    <row r="4483" spans="1:13" x14ac:dyDescent="0.25">
      <c r="A4483" s="1">
        <v>41528</v>
      </c>
      <c r="B4483" s="40" t="s">
        <v>9</v>
      </c>
      <c r="C4483" s="40" t="s">
        <v>312</v>
      </c>
      <c r="D4483" s="40" t="s">
        <v>103</v>
      </c>
      <c r="E4483" s="40" t="s">
        <v>10</v>
      </c>
      <c r="F4483" s="40">
        <v>0.8</v>
      </c>
      <c r="G4483" s="40">
        <v>1</v>
      </c>
      <c r="H4483" s="40">
        <v>16</v>
      </c>
      <c r="I4483" s="40">
        <v>0.3</v>
      </c>
      <c r="L4483" s="40" t="str">
        <f>IF(LEFT(C4483,1)="[",MID(C4483,2,SEARCH("]",C4483)-2),IF(LEFT(C4483,1)="""",MID(C4483,2,SEARCH("""",C4483,2)-2),C4483))</f>
        <v>onix LT 2014</v>
      </c>
      <c r="M4483">
        <f>WEEKNUM(A4483,2)</f>
        <v>37</v>
      </c>
    </row>
    <row r="4484" spans="1:13" x14ac:dyDescent="0.25">
      <c r="A4484" s="1">
        <v>41530</v>
      </c>
      <c r="B4484" s="40" t="s">
        <v>9</v>
      </c>
      <c r="C4484" s="40" t="s">
        <v>312</v>
      </c>
      <c r="D4484" s="40" t="s">
        <v>103</v>
      </c>
      <c r="E4484" s="40" t="s">
        <v>10</v>
      </c>
      <c r="F4484" s="40">
        <v>0.8</v>
      </c>
      <c r="G4484" s="40">
        <v>2</v>
      </c>
      <c r="H4484" s="40">
        <v>12</v>
      </c>
      <c r="I4484" s="40">
        <v>0.46</v>
      </c>
      <c r="L4484" s="40" t="str">
        <f>IF(LEFT(C4484,1)="[",MID(C4484,2,SEARCH("]",C4484)-2),IF(LEFT(C4484,1)="""",MID(C4484,2,SEARCH("""",C4484,2)-2),C4484))</f>
        <v>onix LT 2014</v>
      </c>
      <c r="M4484">
        <f>WEEKNUM(A4484,2)</f>
        <v>37</v>
      </c>
    </row>
    <row r="4485" spans="1:13" x14ac:dyDescent="0.25">
      <c r="A4485" s="1">
        <v>41518</v>
      </c>
      <c r="B4485" s="40" t="s">
        <v>9</v>
      </c>
      <c r="C4485" s="40" t="s">
        <v>312</v>
      </c>
      <c r="D4485" s="40" t="s">
        <v>103</v>
      </c>
      <c r="E4485" s="40" t="s">
        <v>10</v>
      </c>
      <c r="F4485" s="40">
        <v>0.8</v>
      </c>
      <c r="G4485" s="40">
        <v>3</v>
      </c>
      <c r="H4485" s="40">
        <v>5</v>
      </c>
      <c r="I4485" s="40">
        <v>0.71</v>
      </c>
      <c r="L4485" s="40" t="str">
        <f>IF(LEFT(C4485,1)="[",MID(C4485,2,SEARCH("]",C4485)-2),IF(LEFT(C4485,1)="""",MID(C4485,2,SEARCH("""",C4485,2)-2),C4485))</f>
        <v>onix LT 2014</v>
      </c>
      <c r="M4485">
        <f>WEEKNUM(A4485,2)</f>
        <v>35</v>
      </c>
    </row>
    <row r="4486" spans="1:13" x14ac:dyDescent="0.25">
      <c r="A4486" s="1">
        <v>41514</v>
      </c>
      <c r="B4486" s="40" t="s">
        <v>9</v>
      </c>
      <c r="C4486" s="40" t="s">
        <v>312</v>
      </c>
      <c r="D4486" s="40" t="s">
        <v>103</v>
      </c>
      <c r="E4486" s="40" t="s">
        <v>10</v>
      </c>
      <c r="F4486" s="40">
        <v>0.8</v>
      </c>
      <c r="G4486" s="40">
        <v>1</v>
      </c>
      <c r="H4486" s="40">
        <v>2</v>
      </c>
      <c r="I4486" s="40">
        <v>0.33</v>
      </c>
      <c r="L4486" s="40" t="str">
        <f>IF(LEFT(C4486,1)="[",MID(C4486,2,SEARCH("]",C4486)-2),IF(LEFT(C4486,1)="""",MID(C4486,2,SEARCH("""",C4486,2)-2),C4486))</f>
        <v>onix LT 2014</v>
      </c>
      <c r="M4486">
        <f>WEEKNUM(A4486,2)</f>
        <v>35</v>
      </c>
    </row>
    <row r="4487" spans="1:13" x14ac:dyDescent="0.25">
      <c r="A4487" s="1">
        <v>41540</v>
      </c>
      <c r="B4487" s="40" t="s">
        <v>9</v>
      </c>
      <c r="C4487" s="40" t="s">
        <v>312</v>
      </c>
      <c r="D4487" s="40" t="s">
        <v>103</v>
      </c>
      <c r="E4487" s="40" t="s">
        <v>10</v>
      </c>
      <c r="F4487" s="40">
        <v>0.8</v>
      </c>
      <c r="G4487" s="40">
        <v>2</v>
      </c>
      <c r="H4487" s="40">
        <v>8</v>
      </c>
      <c r="I4487" s="40">
        <v>0.6</v>
      </c>
      <c r="L4487" s="40" t="str">
        <f>IF(LEFT(C4487,1)="[",MID(C4487,2,SEARCH("]",C4487)-2),IF(LEFT(C4487,1)="""",MID(C4487,2,SEARCH("""",C4487,2)-2),C4487))</f>
        <v>onix LT 2014</v>
      </c>
      <c r="M4487">
        <f>WEEKNUM(A4487,2)</f>
        <v>39</v>
      </c>
    </row>
    <row r="4488" spans="1:13" x14ac:dyDescent="0.25">
      <c r="A4488" s="1">
        <v>41532</v>
      </c>
      <c r="B4488" s="40" t="s">
        <v>9</v>
      </c>
      <c r="C4488" s="40" t="s">
        <v>312</v>
      </c>
      <c r="D4488" s="40" t="s">
        <v>103</v>
      </c>
      <c r="E4488" s="40" t="s">
        <v>10</v>
      </c>
      <c r="F4488" s="40">
        <v>0.8</v>
      </c>
      <c r="G4488" s="40">
        <v>1</v>
      </c>
      <c r="H4488" s="40">
        <v>2</v>
      </c>
      <c r="I4488" s="40">
        <v>0.14000000000000001</v>
      </c>
      <c r="L4488" s="40" t="str">
        <f>IF(LEFT(C4488,1)="[",MID(C4488,2,SEARCH("]",C4488)-2),IF(LEFT(C4488,1)="""",MID(C4488,2,SEARCH("""",C4488,2)-2),C4488))</f>
        <v>onix LT 2014</v>
      </c>
      <c r="M4488">
        <f>WEEKNUM(A4488,2)</f>
        <v>37</v>
      </c>
    </row>
    <row r="4489" spans="1:13" x14ac:dyDescent="0.25">
      <c r="A4489" s="1">
        <v>41544</v>
      </c>
      <c r="B4489" s="40" t="s">
        <v>9</v>
      </c>
      <c r="C4489" s="40" t="s">
        <v>312</v>
      </c>
      <c r="D4489" s="40" t="s">
        <v>103</v>
      </c>
      <c r="E4489" s="40" t="s">
        <v>10</v>
      </c>
      <c r="F4489" s="40">
        <v>0.8</v>
      </c>
      <c r="G4489" s="40">
        <v>2</v>
      </c>
      <c r="H4489" s="40">
        <v>15</v>
      </c>
      <c r="I4489" s="40">
        <v>0.24</v>
      </c>
      <c r="L4489" s="40" t="str">
        <f>IF(LEFT(C4489,1)="[",MID(C4489,2,SEARCH("]",C4489)-2),IF(LEFT(C4489,1)="""",MID(C4489,2,SEARCH("""",C4489,2)-2),C4489))</f>
        <v>onix LT 2014</v>
      </c>
      <c r="M4489">
        <f>WEEKNUM(A4489,2)</f>
        <v>39</v>
      </c>
    </row>
    <row r="4490" spans="1:13" x14ac:dyDescent="0.25">
      <c r="A4490" s="1">
        <v>41516</v>
      </c>
      <c r="B4490" s="40" t="s">
        <v>9</v>
      </c>
      <c r="C4490" s="40" t="s">
        <v>312</v>
      </c>
      <c r="D4490" s="40" t="s">
        <v>103</v>
      </c>
      <c r="E4490" s="40" t="s">
        <v>10</v>
      </c>
      <c r="F4490" s="40">
        <v>0.8</v>
      </c>
      <c r="G4490" s="40">
        <v>0</v>
      </c>
      <c r="H4490" s="40">
        <v>8</v>
      </c>
      <c r="I4490" s="40">
        <v>0</v>
      </c>
      <c r="L4490" s="40" t="str">
        <f>IF(LEFT(C4490,1)="[",MID(C4490,2,SEARCH("]",C4490)-2),IF(LEFT(C4490,1)="""",MID(C4490,2,SEARCH("""",C4490,2)-2),C4490))</f>
        <v>onix LT 2014</v>
      </c>
      <c r="M4490">
        <f>WEEKNUM(A4490,2)</f>
        <v>35</v>
      </c>
    </row>
    <row r="4491" spans="1:13" x14ac:dyDescent="0.25">
      <c r="A4491" s="1">
        <v>41525</v>
      </c>
      <c r="B4491" s="40" t="s">
        <v>9</v>
      </c>
      <c r="C4491" s="40" t="s">
        <v>312</v>
      </c>
      <c r="D4491" s="40" t="s">
        <v>103</v>
      </c>
      <c r="E4491" s="40" t="s">
        <v>10</v>
      </c>
      <c r="F4491" s="40">
        <v>0.8</v>
      </c>
      <c r="G4491" s="40">
        <v>0</v>
      </c>
      <c r="H4491" s="40">
        <v>4</v>
      </c>
      <c r="I4491" s="40">
        <v>0</v>
      </c>
      <c r="L4491" s="40" t="str">
        <f>IF(LEFT(C4491,1)="[",MID(C4491,2,SEARCH("]",C4491)-2),IF(LEFT(C4491,1)="""",MID(C4491,2,SEARCH("""",C4491,2)-2),C4491))</f>
        <v>onix LT 2014</v>
      </c>
      <c r="M4491">
        <f>WEEKNUM(A4491,2)</f>
        <v>36</v>
      </c>
    </row>
    <row r="4492" spans="1:13" x14ac:dyDescent="0.25">
      <c r="A4492" s="1">
        <v>41523</v>
      </c>
      <c r="B4492" s="40" t="s">
        <v>9</v>
      </c>
      <c r="C4492" s="40" t="s">
        <v>312</v>
      </c>
      <c r="D4492" s="40" t="s">
        <v>103</v>
      </c>
      <c r="E4492" s="40" t="s">
        <v>10</v>
      </c>
      <c r="F4492" s="40">
        <v>0.8</v>
      </c>
      <c r="G4492" s="40">
        <v>2</v>
      </c>
      <c r="H4492" s="40">
        <v>7</v>
      </c>
      <c r="I4492" s="40">
        <v>0.7</v>
      </c>
      <c r="L4492" s="40" t="str">
        <f>IF(LEFT(C4492,1)="[",MID(C4492,2,SEARCH("]",C4492)-2),IF(LEFT(C4492,1)="""",MID(C4492,2,SEARCH("""",C4492,2)-2),C4492))</f>
        <v>onix LT 2014</v>
      </c>
      <c r="M4492">
        <f>WEEKNUM(A4492,2)</f>
        <v>36</v>
      </c>
    </row>
    <row r="4493" spans="1:13" x14ac:dyDescent="0.25">
      <c r="A4493" s="1">
        <v>41520</v>
      </c>
      <c r="B4493" s="40" t="s">
        <v>9</v>
      </c>
      <c r="C4493" s="40" t="s">
        <v>312</v>
      </c>
      <c r="D4493" s="40" t="s">
        <v>103</v>
      </c>
      <c r="E4493" s="40" t="s">
        <v>10</v>
      </c>
      <c r="F4493" s="40">
        <v>0.8</v>
      </c>
      <c r="G4493" s="40">
        <v>2</v>
      </c>
      <c r="H4493" s="40">
        <v>7</v>
      </c>
      <c r="I4493" s="40">
        <v>1.04</v>
      </c>
      <c r="L4493" s="40" t="str">
        <f>IF(LEFT(C4493,1)="[",MID(C4493,2,SEARCH("]",C4493)-2),IF(LEFT(C4493,1)="""",MID(C4493,2,SEARCH("""",C4493,2)-2),C4493))</f>
        <v>onix LT 2014</v>
      </c>
      <c r="M4493">
        <f>WEEKNUM(A4493,2)</f>
        <v>36</v>
      </c>
    </row>
    <row r="4494" spans="1:13" x14ac:dyDescent="0.25">
      <c r="A4494" s="1">
        <v>41542</v>
      </c>
      <c r="B4494" s="40" t="s">
        <v>9</v>
      </c>
      <c r="C4494" s="40" t="s">
        <v>312</v>
      </c>
      <c r="D4494" s="40" t="s">
        <v>103</v>
      </c>
      <c r="E4494" s="40" t="s">
        <v>10</v>
      </c>
      <c r="F4494" s="40">
        <v>0.8</v>
      </c>
      <c r="G4494" s="40">
        <v>0</v>
      </c>
      <c r="H4494" s="40">
        <v>5</v>
      </c>
      <c r="I4494" s="40">
        <v>0</v>
      </c>
      <c r="L4494" s="40" t="str">
        <f>IF(LEFT(C4494,1)="[",MID(C4494,2,SEARCH("]",C4494)-2),IF(LEFT(C4494,1)="""",MID(C4494,2,SEARCH("""",C4494,2)-2),C4494))</f>
        <v>onix LT 2014</v>
      </c>
      <c r="M4494">
        <f>WEEKNUM(A4494,2)</f>
        <v>39</v>
      </c>
    </row>
    <row r="4495" spans="1:13" x14ac:dyDescent="0.25">
      <c r="A4495" s="1">
        <v>41526</v>
      </c>
      <c r="B4495" s="40" t="s">
        <v>9</v>
      </c>
      <c r="C4495" s="40" t="s">
        <v>312</v>
      </c>
      <c r="D4495" s="40" t="s">
        <v>103</v>
      </c>
      <c r="E4495" s="40" t="s">
        <v>10</v>
      </c>
      <c r="F4495" s="40">
        <v>0.8</v>
      </c>
      <c r="G4495" s="40">
        <v>1</v>
      </c>
      <c r="H4495" s="40">
        <v>8</v>
      </c>
      <c r="I4495" s="40">
        <v>0.56000000000000005</v>
      </c>
      <c r="L4495" s="40" t="str">
        <f>IF(LEFT(C4495,1)="[",MID(C4495,2,SEARCH("]",C4495)-2),IF(LEFT(C4495,1)="""",MID(C4495,2,SEARCH("""",C4495,2)-2),C4495))</f>
        <v>onix LT 2014</v>
      </c>
      <c r="M4495">
        <f>WEEKNUM(A4495,2)</f>
        <v>37</v>
      </c>
    </row>
    <row r="4496" spans="1:13" x14ac:dyDescent="0.25">
      <c r="A4496" s="1">
        <v>41546</v>
      </c>
      <c r="B4496" s="40" t="s">
        <v>9</v>
      </c>
      <c r="C4496" s="40" t="s">
        <v>312</v>
      </c>
      <c r="D4496" s="40" t="s">
        <v>103</v>
      </c>
      <c r="E4496" s="40" t="s">
        <v>10</v>
      </c>
      <c r="F4496" s="40">
        <v>0.8</v>
      </c>
      <c r="G4496" s="40">
        <v>2</v>
      </c>
      <c r="H4496" s="40">
        <v>8</v>
      </c>
      <c r="I4496" s="40">
        <v>0.33</v>
      </c>
      <c r="L4496" s="40" t="str">
        <f>IF(LEFT(C4496,1)="[",MID(C4496,2,SEARCH("]",C4496)-2),IF(LEFT(C4496,1)="""",MID(C4496,2,SEARCH("""",C4496,2)-2),C4496))</f>
        <v>onix LT 2014</v>
      </c>
      <c r="M4496">
        <f>WEEKNUM(A4496,2)</f>
        <v>39</v>
      </c>
    </row>
    <row r="4497" spans="1:13" x14ac:dyDescent="0.25">
      <c r="A4497" s="1">
        <v>41535</v>
      </c>
      <c r="B4497" s="40" t="s">
        <v>9</v>
      </c>
      <c r="C4497" s="40" t="s">
        <v>312</v>
      </c>
      <c r="D4497" s="40" t="s">
        <v>103</v>
      </c>
      <c r="E4497" s="40" t="s">
        <v>10</v>
      </c>
      <c r="F4497" s="40">
        <v>0.8</v>
      </c>
      <c r="G4497" s="40">
        <v>1</v>
      </c>
      <c r="H4497" s="40">
        <v>7</v>
      </c>
      <c r="I4497" s="40">
        <v>0.16</v>
      </c>
      <c r="L4497" s="40" t="str">
        <f>IF(LEFT(C4497,1)="[",MID(C4497,2,SEARCH("]",C4497)-2),IF(LEFT(C4497,1)="""",MID(C4497,2,SEARCH("""",C4497,2)-2),C4497))</f>
        <v>onix LT 2014</v>
      </c>
      <c r="M4497">
        <f>WEEKNUM(A4497,2)</f>
        <v>38</v>
      </c>
    </row>
    <row r="4498" spans="1:13" x14ac:dyDescent="0.25">
      <c r="A4498" s="1">
        <v>41536</v>
      </c>
      <c r="B4498" s="40" t="s">
        <v>9</v>
      </c>
      <c r="C4498" s="40" t="s">
        <v>312</v>
      </c>
      <c r="D4498" s="40" t="s">
        <v>103</v>
      </c>
      <c r="E4498" s="40" t="s">
        <v>10</v>
      </c>
      <c r="F4498" s="40">
        <v>0.8</v>
      </c>
      <c r="G4498" s="40">
        <v>1</v>
      </c>
      <c r="H4498" s="40">
        <v>14</v>
      </c>
      <c r="I4498" s="40">
        <v>0.04</v>
      </c>
      <c r="L4498" s="40" t="str">
        <f>IF(LEFT(C4498,1)="[",MID(C4498,2,SEARCH("]",C4498)-2),IF(LEFT(C4498,1)="""",MID(C4498,2,SEARCH("""",C4498,2)-2),C4498))</f>
        <v>onix LT 2014</v>
      </c>
      <c r="M4498">
        <f>WEEKNUM(A4498,2)</f>
        <v>38</v>
      </c>
    </row>
    <row r="4499" spans="1:13" x14ac:dyDescent="0.25">
      <c r="A4499" s="1">
        <v>41515</v>
      </c>
      <c r="B4499" s="40" t="s">
        <v>9</v>
      </c>
      <c r="C4499" s="40" t="s">
        <v>312</v>
      </c>
      <c r="D4499" s="40" t="s">
        <v>103</v>
      </c>
      <c r="E4499" s="40" t="s">
        <v>10</v>
      </c>
      <c r="F4499" s="40">
        <v>0.8</v>
      </c>
      <c r="G4499" s="40">
        <v>1</v>
      </c>
      <c r="H4499" s="40">
        <v>4</v>
      </c>
      <c r="I4499" s="40">
        <v>0.08</v>
      </c>
      <c r="L4499" s="40" t="str">
        <f>IF(LEFT(C4499,1)="[",MID(C4499,2,SEARCH("]",C4499)-2),IF(LEFT(C4499,1)="""",MID(C4499,2,SEARCH("""",C4499,2)-2),C4499))</f>
        <v>onix LT 2014</v>
      </c>
      <c r="M4499">
        <f>WEEKNUM(A4499,2)</f>
        <v>35</v>
      </c>
    </row>
    <row r="4500" spans="1:13" x14ac:dyDescent="0.25">
      <c r="A4500" s="1">
        <v>41529</v>
      </c>
      <c r="B4500" s="40" t="s">
        <v>9</v>
      </c>
      <c r="C4500" s="40" t="s">
        <v>312</v>
      </c>
      <c r="D4500" s="40" t="s">
        <v>103</v>
      </c>
      <c r="E4500" s="40" t="s">
        <v>10</v>
      </c>
      <c r="F4500" s="40">
        <v>0.8</v>
      </c>
      <c r="G4500" s="40">
        <v>3</v>
      </c>
      <c r="H4500" s="40">
        <v>13</v>
      </c>
      <c r="I4500" s="40">
        <v>0.98</v>
      </c>
      <c r="L4500" s="40" t="str">
        <f>IF(LEFT(C4500,1)="[",MID(C4500,2,SEARCH("]",C4500)-2),IF(LEFT(C4500,1)="""",MID(C4500,2,SEARCH("""",C4500,2)-2),C4500))</f>
        <v>onix LT 2014</v>
      </c>
      <c r="M4500">
        <f>WEEKNUM(A4500,2)</f>
        <v>37</v>
      </c>
    </row>
    <row r="4501" spans="1:13" x14ac:dyDescent="0.25">
      <c r="A4501" s="1">
        <v>41522</v>
      </c>
      <c r="B4501" s="40" t="s">
        <v>9</v>
      </c>
      <c r="C4501" s="40" t="s">
        <v>312</v>
      </c>
      <c r="D4501" s="40" t="s">
        <v>103</v>
      </c>
      <c r="E4501" s="40" t="s">
        <v>10</v>
      </c>
      <c r="F4501" s="40">
        <v>0.8</v>
      </c>
      <c r="G4501" s="40">
        <v>0</v>
      </c>
      <c r="H4501" s="40">
        <v>6</v>
      </c>
      <c r="I4501" s="40">
        <v>0</v>
      </c>
      <c r="L4501" s="40" t="str">
        <f>IF(LEFT(C4501,1)="[",MID(C4501,2,SEARCH("]",C4501)-2),IF(LEFT(C4501,1)="""",MID(C4501,2,SEARCH("""",C4501,2)-2),C4501))</f>
        <v>onix LT 2014</v>
      </c>
      <c r="M4501">
        <f>WEEKNUM(A4501,2)</f>
        <v>36</v>
      </c>
    </row>
    <row r="4502" spans="1:13" x14ac:dyDescent="0.25">
      <c r="A4502" s="1">
        <v>41519</v>
      </c>
      <c r="B4502" s="40" t="s">
        <v>9</v>
      </c>
      <c r="C4502" s="40" t="s">
        <v>312</v>
      </c>
      <c r="D4502" s="40" t="s">
        <v>103</v>
      </c>
      <c r="E4502" s="40" t="s">
        <v>10</v>
      </c>
      <c r="F4502" s="40">
        <v>0.8</v>
      </c>
      <c r="G4502" s="40">
        <v>0</v>
      </c>
      <c r="H4502" s="40">
        <v>7</v>
      </c>
      <c r="I4502" s="40">
        <v>0</v>
      </c>
      <c r="L4502" s="40" t="str">
        <f>IF(LEFT(C4502,1)="[",MID(C4502,2,SEARCH("]",C4502)-2),IF(LEFT(C4502,1)="""",MID(C4502,2,SEARCH("""",C4502,2)-2),C4502))</f>
        <v>onix LT 2014</v>
      </c>
      <c r="M4502">
        <f>WEEKNUM(A4502,2)</f>
        <v>36</v>
      </c>
    </row>
    <row r="4503" spans="1:13" x14ac:dyDescent="0.25">
      <c r="A4503" s="1">
        <v>41541</v>
      </c>
      <c r="B4503" s="40" t="s">
        <v>9</v>
      </c>
      <c r="C4503" s="40" t="s">
        <v>312</v>
      </c>
      <c r="D4503" s="40" t="s">
        <v>103</v>
      </c>
      <c r="E4503" s="40" t="s">
        <v>10</v>
      </c>
      <c r="F4503" s="40">
        <v>0.8</v>
      </c>
      <c r="G4503" s="40">
        <v>0</v>
      </c>
      <c r="H4503" s="40">
        <v>12</v>
      </c>
      <c r="I4503" s="40">
        <v>0</v>
      </c>
      <c r="L4503" s="40" t="str">
        <f>IF(LEFT(C4503,1)="[",MID(C4503,2,SEARCH("]",C4503)-2),IF(LEFT(C4503,1)="""",MID(C4503,2,SEARCH("""",C4503,2)-2),C4503))</f>
        <v>onix LT 2014</v>
      </c>
      <c r="M4503">
        <f>WEEKNUM(A4503,2)</f>
        <v>39</v>
      </c>
    </row>
    <row r="4504" spans="1:13" x14ac:dyDescent="0.25">
      <c r="A4504" s="1">
        <v>41543</v>
      </c>
      <c r="B4504" s="40" t="s">
        <v>9</v>
      </c>
      <c r="C4504" s="40" t="s">
        <v>312</v>
      </c>
      <c r="D4504" s="40" t="s">
        <v>103</v>
      </c>
      <c r="E4504" s="40" t="s">
        <v>10</v>
      </c>
      <c r="F4504" s="40">
        <v>0.8</v>
      </c>
      <c r="G4504" s="40">
        <v>3</v>
      </c>
      <c r="H4504" s="40">
        <v>17</v>
      </c>
      <c r="I4504" s="40">
        <v>0.88</v>
      </c>
      <c r="L4504" s="40" t="str">
        <f>IF(LEFT(C4504,1)="[",MID(C4504,2,SEARCH("]",C4504)-2),IF(LEFT(C4504,1)="""",MID(C4504,2,SEARCH("""",C4504,2)-2),C4504))</f>
        <v>onix LT 2014</v>
      </c>
      <c r="M4504">
        <f>WEEKNUM(A4504,2)</f>
        <v>39</v>
      </c>
    </row>
    <row r="4505" spans="1:13" x14ac:dyDescent="0.25">
      <c r="A4505" s="1">
        <v>41521</v>
      </c>
      <c r="B4505" s="40" t="s">
        <v>9</v>
      </c>
      <c r="C4505" s="40" t="s">
        <v>312</v>
      </c>
      <c r="D4505" s="40" t="s">
        <v>103</v>
      </c>
      <c r="E4505" s="40" t="s">
        <v>10</v>
      </c>
      <c r="F4505" s="40">
        <v>0.8</v>
      </c>
      <c r="G4505" s="40">
        <v>6</v>
      </c>
      <c r="H4505" s="40">
        <v>13</v>
      </c>
      <c r="I4505" s="40">
        <v>1.29</v>
      </c>
      <c r="L4505" s="40" t="str">
        <f>IF(LEFT(C4505,1)="[",MID(C4505,2,SEARCH("]",C4505)-2),IF(LEFT(C4505,1)="""",MID(C4505,2,SEARCH("""",C4505,2)-2),C4505))</f>
        <v>onix LT 2014</v>
      </c>
      <c r="M4505">
        <f>WEEKNUM(A4505,2)</f>
        <v>36</v>
      </c>
    </row>
    <row r="4506" spans="1:13" x14ac:dyDescent="0.25">
      <c r="A4506" s="1">
        <v>41537</v>
      </c>
      <c r="B4506" s="40" t="s">
        <v>9</v>
      </c>
      <c r="C4506" s="40" t="s">
        <v>312</v>
      </c>
      <c r="D4506" s="40" t="s">
        <v>103</v>
      </c>
      <c r="E4506" s="40" t="s">
        <v>10</v>
      </c>
      <c r="F4506" s="40">
        <v>0.8</v>
      </c>
      <c r="G4506" s="40">
        <v>2</v>
      </c>
      <c r="H4506" s="40">
        <v>8</v>
      </c>
      <c r="I4506" s="40">
        <v>0.08</v>
      </c>
      <c r="L4506" s="40" t="str">
        <f>IF(LEFT(C4506,1)="[",MID(C4506,2,SEARCH("]",C4506)-2),IF(LEFT(C4506,1)="""",MID(C4506,2,SEARCH("""",C4506,2)-2),C4506))</f>
        <v>onix LT 2014</v>
      </c>
      <c r="M4506">
        <f>WEEKNUM(A4506,2)</f>
        <v>38</v>
      </c>
    </row>
    <row r="4507" spans="1:13" x14ac:dyDescent="0.25">
      <c r="A4507" s="1">
        <v>41531</v>
      </c>
      <c r="B4507" s="40" t="s">
        <v>9</v>
      </c>
      <c r="C4507" s="40" t="s">
        <v>312</v>
      </c>
      <c r="D4507" s="40" t="s">
        <v>103</v>
      </c>
      <c r="E4507" s="40" t="s">
        <v>10</v>
      </c>
      <c r="F4507" s="40">
        <v>0.8</v>
      </c>
      <c r="G4507" s="40">
        <v>1</v>
      </c>
      <c r="H4507" s="40">
        <v>8</v>
      </c>
      <c r="I4507" s="40">
        <v>0.23</v>
      </c>
      <c r="L4507" s="40" t="str">
        <f>IF(LEFT(C4507,1)="[",MID(C4507,2,SEARCH("]",C4507)-2),IF(LEFT(C4507,1)="""",MID(C4507,2,SEARCH("""",C4507,2)-2),C4507))</f>
        <v>onix LT 2014</v>
      </c>
      <c r="M4507">
        <f>WEEKNUM(A4507,2)</f>
        <v>37</v>
      </c>
    </row>
    <row r="4508" spans="1:13" x14ac:dyDescent="0.25">
      <c r="A4508" s="1">
        <v>41534</v>
      </c>
      <c r="B4508" s="40" t="s">
        <v>9</v>
      </c>
      <c r="C4508" s="40" t="s">
        <v>312</v>
      </c>
      <c r="D4508" s="40" t="s">
        <v>103</v>
      </c>
      <c r="E4508" s="40" t="s">
        <v>10</v>
      </c>
      <c r="F4508" s="40">
        <v>0.8</v>
      </c>
      <c r="G4508" s="40">
        <v>1</v>
      </c>
      <c r="H4508" s="40">
        <v>12</v>
      </c>
      <c r="I4508" s="40">
        <v>0.16</v>
      </c>
      <c r="L4508" s="40" t="str">
        <f>IF(LEFT(C4508,1)="[",MID(C4508,2,SEARCH("]",C4508)-2),IF(LEFT(C4508,1)="""",MID(C4508,2,SEARCH("""",C4508,2)-2),C4508))</f>
        <v>onix LT 2014</v>
      </c>
      <c r="M4508">
        <f>WEEKNUM(A4508,2)</f>
        <v>38</v>
      </c>
    </row>
    <row r="4509" spans="1:13" x14ac:dyDescent="0.25">
      <c r="A4509" s="1">
        <v>41533</v>
      </c>
      <c r="B4509" s="40" t="s">
        <v>9</v>
      </c>
      <c r="C4509" s="40" t="s">
        <v>312</v>
      </c>
      <c r="D4509" s="40" t="s">
        <v>103</v>
      </c>
      <c r="E4509" s="40" t="s">
        <v>10</v>
      </c>
      <c r="F4509" s="40">
        <v>0.8</v>
      </c>
      <c r="G4509" s="40">
        <v>2</v>
      </c>
      <c r="H4509" s="40">
        <v>8</v>
      </c>
      <c r="I4509" s="40">
        <v>0.47</v>
      </c>
      <c r="L4509" s="40" t="str">
        <f>IF(LEFT(C4509,1)="[",MID(C4509,2,SEARCH("]",C4509)-2),IF(LEFT(C4509,1)="""",MID(C4509,2,SEARCH("""",C4509,2)-2),C4509))</f>
        <v>onix LT 2014</v>
      </c>
      <c r="M4509">
        <f>WEEKNUM(A4509,2)</f>
        <v>38</v>
      </c>
    </row>
    <row r="4510" spans="1:13" x14ac:dyDescent="0.25">
      <c r="A4510" s="1">
        <v>41524</v>
      </c>
      <c r="B4510" s="40" t="s">
        <v>9</v>
      </c>
      <c r="C4510" s="40" t="s">
        <v>312</v>
      </c>
      <c r="D4510" s="40" t="s">
        <v>103</v>
      </c>
      <c r="E4510" s="40" t="s">
        <v>10</v>
      </c>
      <c r="F4510" s="40">
        <v>0.8</v>
      </c>
      <c r="G4510" s="40">
        <v>4</v>
      </c>
      <c r="H4510" s="40">
        <v>6</v>
      </c>
      <c r="I4510" s="40">
        <v>1.1000000000000001</v>
      </c>
      <c r="L4510" s="40" t="str">
        <f>IF(LEFT(C4510,1)="[",MID(C4510,2,SEARCH("]",C4510)-2),IF(LEFT(C4510,1)="""",MID(C4510,2,SEARCH("""",C4510,2)-2),C4510))</f>
        <v>onix LT 2014</v>
      </c>
      <c r="M4510">
        <f>WEEKNUM(A4510,2)</f>
        <v>36</v>
      </c>
    </row>
    <row r="4511" spans="1:13" x14ac:dyDescent="0.25">
      <c r="A4511" s="1">
        <v>41517</v>
      </c>
      <c r="B4511" s="40" t="s">
        <v>9</v>
      </c>
      <c r="C4511" s="40" t="s">
        <v>312</v>
      </c>
      <c r="D4511" s="40" t="s">
        <v>103</v>
      </c>
      <c r="E4511" s="40" t="s">
        <v>10</v>
      </c>
      <c r="F4511" s="40">
        <v>0.8</v>
      </c>
      <c r="G4511" s="40">
        <v>1</v>
      </c>
      <c r="H4511" s="40">
        <v>5</v>
      </c>
      <c r="I4511" s="40">
        <v>0.28999999999999998</v>
      </c>
      <c r="L4511" s="40" t="str">
        <f>IF(LEFT(C4511,1)="[",MID(C4511,2,SEARCH("]",C4511)-2),IF(LEFT(C4511,1)="""",MID(C4511,2,SEARCH("""",C4511,2)-2),C4511))</f>
        <v>onix LT 2014</v>
      </c>
      <c r="M4511">
        <f>WEEKNUM(A4511,2)</f>
        <v>35</v>
      </c>
    </row>
    <row r="4512" spans="1:13" x14ac:dyDescent="0.25">
      <c r="A4512" s="1">
        <v>41545</v>
      </c>
      <c r="B4512" s="40" t="s">
        <v>9</v>
      </c>
      <c r="C4512" s="40" t="s">
        <v>312</v>
      </c>
      <c r="D4512" s="40" t="s">
        <v>103</v>
      </c>
      <c r="E4512" s="40" t="s">
        <v>10</v>
      </c>
      <c r="F4512" s="40">
        <v>0.8</v>
      </c>
      <c r="G4512" s="40">
        <v>1</v>
      </c>
      <c r="H4512" s="40">
        <v>18</v>
      </c>
      <c r="I4512" s="40">
        <v>0.26</v>
      </c>
      <c r="L4512" s="40" t="str">
        <f>IF(LEFT(C4512,1)="[",MID(C4512,2,SEARCH("]",C4512)-2),IF(LEFT(C4512,1)="""",MID(C4512,2,SEARCH("""",C4512,2)-2),C4512))</f>
        <v>onix LT 2014</v>
      </c>
      <c r="M4512">
        <f>WEEKNUM(A4512,2)</f>
        <v>39</v>
      </c>
    </row>
    <row r="4513" spans="1:13" x14ac:dyDescent="0.25">
      <c r="A4513" s="1">
        <v>41527</v>
      </c>
      <c r="B4513" s="40" t="s">
        <v>9</v>
      </c>
      <c r="C4513" s="40" t="s">
        <v>312</v>
      </c>
      <c r="D4513" s="40" t="s">
        <v>103</v>
      </c>
      <c r="E4513" s="40" t="s">
        <v>10</v>
      </c>
      <c r="F4513" s="40">
        <v>0.8</v>
      </c>
      <c r="G4513" s="40">
        <v>4</v>
      </c>
      <c r="H4513" s="40">
        <v>17</v>
      </c>
      <c r="I4513" s="40">
        <v>0.42</v>
      </c>
      <c r="L4513" s="40" t="str">
        <f>IF(LEFT(C4513,1)="[",MID(C4513,2,SEARCH("]",C4513)-2),IF(LEFT(C4513,1)="""",MID(C4513,2,SEARCH("""",C4513,2)-2),C4513))</f>
        <v>onix LT 2014</v>
      </c>
      <c r="M4513">
        <f>WEEKNUM(A4513,2)</f>
        <v>37</v>
      </c>
    </row>
    <row r="4514" spans="1:13" x14ac:dyDescent="0.25">
      <c r="A4514" s="1">
        <v>41524</v>
      </c>
      <c r="B4514" s="40" t="s">
        <v>9</v>
      </c>
      <c r="C4514" s="40" t="s">
        <v>224</v>
      </c>
      <c r="D4514" s="40" t="s">
        <v>103</v>
      </c>
      <c r="E4514" s="40" t="s">
        <v>10</v>
      </c>
      <c r="F4514" s="40">
        <v>0.8</v>
      </c>
      <c r="G4514" s="40">
        <v>0</v>
      </c>
      <c r="H4514" s="40">
        <v>1</v>
      </c>
      <c r="I4514" s="40">
        <v>0</v>
      </c>
      <c r="L4514" s="40" t="str">
        <f>IF(LEFT(C4514,1)="[",MID(C4514,2,SEARCH("]",C4514)-2),IF(LEFT(C4514,1)="""",MID(C4514,2,SEARCH("""",C4514,2)-2),C4514))</f>
        <v>onix LT 2014 chevrolet</v>
      </c>
      <c r="M4514">
        <f>WEEKNUM(A4514,2)</f>
        <v>36</v>
      </c>
    </row>
    <row r="4515" spans="1:13" x14ac:dyDescent="0.25">
      <c r="A4515" s="1">
        <v>41514</v>
      </c>
      <c r="B4515" s="40" t="s">
        <v>9</v>
      </c>
      <c r="C4515" s="40" t="s">
        <v>224</v>
      </c>
      <c r="D4515" s="40" t="s">
        <v>103</v>
      </c>
      <c r="E4515" s="40" t="s">
        <v>10</v>
      </c>
      <c r="F4515" s="40">
        <v>0.8</v>
      </c>
      <c r="G4515" s="40">
        <v>0</v>
      </c>
      <c r="H4515" s="40">
        <v>1</v>
      </c>
      <c r="I4515" s="40">
        <v>0</v>
      </c>
      <c r="L4515" s="40" t="str">
        <f>IF(LEFT(C4515,1)="[",MID(C4515,2,SEARCH("]",C4515)-2),IF(LEFT(C4515,1)="""",MID(C4515,2,SEARCH("""",C4515,2)-2),C4515))</f>
        <v>onix LT 2014 chevrolet</v>
      </c>
      <c r="M4515">
        <f>WEEKNUM(A4515,2)</f>
        <v>35</v>
      </c>
    </row>
    <row r="4516" spans="1:13" x14ac:dyDescent="0.25">
      <c r="A4516" s="1">
        <v>41518</v>
      </c>
      <c r="B4516" s="40" t="s">
        <v>9</v>
      </c>
      <c r="C4516" s="40" t="s">
        <v>224</v>
      </c>
      <c r="D4516" s="40" t="s">
        <v>103</v>
      </c>
      <c r="E4516" s="40" t="s">
        <v>10</v>
      </c>
      <c r="F4516" s="40">
        <v>0.8</v>
      </c>
      <c r="G4516" s="40">
        <v>0</v>
      </c>
      <c r="H4516" s="40">
        <v>0</v>
      </c>
      <c r="I4516" s="40">
        <v>0</v>
      </c>
      <c r="L4516" s="40" t="str">
        <f>IF(LEFT(C4516,1)="[",MID(C4516,2,SEARCH("]",C4516)-2),IF(LEFT(C4516,1)="""",MID(C4516,2,SEARCH("""",C4516,2)-2),C4516))</f>
        <v>onix LT 2014 chevrolet</v>
      </c>
      <c r="M4516">
        <f>WEEKNUM(A4516,2)</f>
        <v>35</v>
      </c>
    </row>
    <row r="4517" spans="1:13" x14ac:dyDescent="0.25">
      <c r="A4517" s="1">
        <v>41519</v>
      </c>
      <c r="B4517" s="40" t="s">
        <v>9</v>
      </c>
      <c r="C4517" s="40" t="s">
        <v>224</v>
      </c>
      <c r="D4517" s="40" t="s">
        <v>103</v>
      </c>
      <c r="E4517" s="40" t="s">
        <v>10</v>
      </c>
      <c r="F4517" s="40">
        <v>0.8</v>
      </c>
      <c r="G4517" s="40">
        <v>2</v>
      </c>
      <c r="H4517" s="40">
        <v>8</v>
      </c>
      <c r="I4517" s="40">
        <v>0.13</v>
      </c>
      <c r="L4517" s="40" t="str">
        <f>IF(LEFT(C4517,1)="[",MID(C4517,2,SEARCH("]",C4517)-2),IF(LEFT(C4517,1)="""",MID(C4517,2,SEARCH("""",C4517,2)-2),C4517))</f>
        <v>onix LT 2014 chevrolet</v>
      </c>
      <c r="M4517">
        <f>WEEKNUM(A4517,2)</f>
        <v>36</v>
      </c>
    </row>
    <row r="4518" spans="1:13" x14ac:dyDescent="0.25">
      <c r="A4518" s="1">
        <v>41517</v>
      </c>
      <c r="B4518" s="40" t="s">
        <v>9</v>
      </c>
      <c r="C4518" s="40" t="s">
        <v>224</v>
      </c>
      <c r="D4518" s="40" t="s">
        <v>103</v>
      </c>
      <c r="E4518" s="40" t="s">
        <v>10</v>
      </c>
      <c r="F4518" s="40">
        <v>0.8</v>
      </c>
      <c r="G4518" s="40">
        <v>0</v>
      </c>
      <c r="H4518" s="40">
        <v>1</v>
      </c>
      <c r="I4518" s="40">
        <v>0</v>
      </c>
      <c r="L4518" s="40" t="str">
        <f>IF(LEFT(C4518,1)="[",MID(C4518,2,SEARCH("]",C4518)-2),IF(LEFT(C4518,1)="""",MID(C4518,2,SEARCH("""",C4518,2)-2),C4518))</f>
        <v>onix LT 2014 chevrolet</v>
      </c>
      <c r="M4518">
        <f>WEEKNUM(A4518,2)</f>
        <v>35</v>
      </c>
    </row>
    <row r="4519" spans="1:13" x14ac:dyDescent="0.25">
      <c r="A4519" s="1">
        <v>41516</v>
      </c>
      <c r="B4519" s="40" t="s">
        <v>9</v>
      </c>
      <c r="C4519" s="40" t="s">
        <v>224</v>
      </c>
      <c r="D4519" s="40" t="s">
        <v>103</v>
      </c>
      <c r="E4519" s="40" t="s">
        <v>10</v>
      </c>
      <c r="F4519" s="40">
        <v>0.8</v>
      </c>
      <c r="G4519" s="40">
        <v>0</v>
      </c>
      <c r="H4519" s="40">
        <v>1</v>
      </c>
      <c r="I4519" s="40">
        <v>0</v>
      </c>
      <c r="L4519" s="40" t="str">
        <f>IF(LEFT(C4519,1)="[",MID(C4519,2,SEARCH("]",C4519)-2),IF(LEFT(C4519,1)="""",MID(C4519,2,SEARCH("""",C4519,2)-2),C4519))</f>
        <v>onix LT 2014 chevrolet</v>
      </c>
      <c r="M4519">
        <f>WEEKNUM(A4519,2)</f>
        <v>35</v>
      </c>
    </row>
    <row r="4520" spans="1:13" x14ac:dyDescent="0.25">
      <c r="A4520" s="1">
        <v>41515</v>
      </c>
      <c r="B4520" s="40" t="s">
        <v>9</v>
      </c>
      <c r="C4520" s="40" t="s">
        <v>224</v>
      </c>
      <c r="D4520" s="40" t="s">
        <v>103</v>
      </c>
      <c r="E4520" s="40" t="s">
        <v>10</v>
      </c>
      <c r="F4520" s="40">
        <v>0.8</v>
      </c>
      <c r="G4520" s="40">
        <v>0</v>
      </c>
      <c r="H4520" s="40">
        <v>2</v>
      </c>
      <c r="I4520" s="40">
        <v>0</v>
      </c>
      <c r="L4520" s="40" t="str">
        <f>IF(LEFT(C4520,1)="[",MID(C4520,2,SEARCH("]",C4520)-2),IF(LEFT(C4520,1)="""",MID(C4520,2,SEARCH("""",C4520,2)-2),C4520))</f>
        <v>onix LT 2014 chevrolet</v>
      </c>
      <c r="M4520">
        <f>WEEKNUM(A4520,2)</f>
        <v>35</v>
      </c>
    </row>
    <row r="4521" spans="1:13" x14ac:dyDescent="0.25">
      <c r="A4521" s="1">
        <v>41537</v>
      </c>
      <c r="B4521" s="40" t="s">
        <v>9</v>
      </c>
      <c r="C4521" s="40" t="s">
        <v>224</v>
      </c>
      <c r="D4521" s="40" t="s">
        <v>103</v>
      </c>
      <c r="E4521" s="40" t="s">
        <v>10</v>
      </c>
      <c r="F4521" s="40">
        <v>0.8</v>
      </c>
      <c r="G4521" s="40">
        <v>0</v>
      </c>
      <c r="H4521" s="40">
        <v>1</v>
      </c>
      <c r="I4521" s="40">
        <v>0</v>
      </c>
      <c r="L4521" s="40" t="str">
        <f>IF(LEFT(C4521,1)="[",MID(C4521,2,SEARCH("]",C4521)-2),IF(LEFT(C4521,1)="""",MID(C4521,2,SEARCH("""",C4521,2)-2),C4521))</f>
        <v>onix LT 2014 chevrolet</v>
      </c>
      <c r="M4521">
        <f>WEEKNUM(A4521,2)</f>
        <v>38</v>
      </c>
    </row>
    <row r="4522" spans="1:13" x14ac:dyDescent="0.25">
      <c r="A4522" s="1">
        <v>41542</v>
      </c>
      <c r="B4522" s="40" t="s">
        <v>9</v>
      </c>
      <c r="C4522" s="40" t="s">
        <v>224</v>
      </c>
      <c r="D4522" s="40" t="s">
        <v>103</v>
      </c>
      <c r="E4522" s="40" t="s">
        <v>10</v>
      </c>
      <c r="F4522" s="40">
        <v>0.8</v>
      </c>
      <c r="G4522" s="40">
        <v>0</v>
      </c>
      <c r="H4522" s="40">
        <v>1</v>
      </c>
      <c r="I4522" s="40">
        <v>0</v>
      </c>
      <c r="L4522" s="40" t="str">
        <f>IF(LEFT(C4522,1)="[",MID(C4522,2,SEARCH("]",C4522)-2),IF(LEFT(C4522,1)="""",MID(C4522,2,SEARCH("""",C4522,2)-2),C4522))</f>
        <v>onix LT 2014 chevrolet</v>
      </c>
      <c r="M4522">
        <f>WEEKNUM(A4522,2)</f>
        <v>39</v>
      </c>
    </row>
    <row r="4523" spans="1:13" x14ac:dyDescent="0.25">
      <c r="A4523" s="1">
        <v>41540</v>
      </c>
      <c r="B4523" s="40" t="s">
        <v>9</v>
      </c>
      <c r="C4523" s="40" t="s">
        <v>224</v>
      </c>
      <c r="D4523" s="40" t="s">
        <v>103</v>
      </c>
      <c r="E4523" s="40" t="s">
        <v>10</v>
      </c>
      <c r="F4523" s="40">
        <v>0.8</v>
      </c>
      <c r="G4523" s="40">
        <v>0</v>
      </c>
      <c r="H4523" s="40">
        <v>1</v>
      </c>
      <c r="I4523" s="40">
        <v>0</v>
      </c>
      <c r="L4523" s="40" t="str">
        <f>IF(LEFT(C4523,1)="[",MID(C4523,2,SEARCH("]",C4523)-2),IF(LEFT(C4523,1)="""",MID(C4523,2,SEARCH("""",C4523,2)-2),C4523))</f>
        <v>onix LT 2014 chevrolet</v>
      </c>
      <c r="M4523">
        <f>WEEKNUM(A4523,2)</f>
        <v>39</v>
      </c>
    </row>
    <row r="4524" spans="1:13" x14ac:dyDescent="0.25">
      <c r="A4524" s="1">
        <v>41528</v>
      </c>
      <c r="B4524" s="40" t="s">
        <v>9</v>
      </c>
      <c r="C4524" s="40" t="s">
        <v>224</v>
      </c>
      <c r="D4524" s="40" t="s">
        <v>103</v>
      </c>
      <c r="E4524" s="40" t="s">
        <v>10</v>
      </c>
      <c r="F4524" s="40">
        <v>0.8</v>
      </c>
      <c r="G4524" s="40">
        <v>0</v>
      </c>
      <c r="H4524" s="40">
        <v>2</v>
      </c>
      <c r="I4524" s="40">
        <v>0</v>
      </c>
      <c r="L4524" s="40" t="str">
        <f>IF(LEFT(C4524,1)="[",MID(C4524,2,SEARCH("]",C4524)-2),IF(LEFT(C4524,1)="""",MID(C4524,2,SEARCH("""",C4524,2)-2),C4524))</f>
        <v>onix LT 2014 chevrolet</v>
      </c>
      <c r="M4524">
        <f>WEEKNUM(A4524,2)</f>
        <v>37</v>
      </c>
    </row>
    <row r="4525" spans="1:13" x14ac:dyDescent="0.25">
      <c r="A4525" s="1">
        <v>41527</v>
      </c>
      <c r="B4525" s="40" t="s">
        <v>9</v>
      </c>
      <c r="C4525" s="40" t="s">
        <v>224</v>
      </c>
      <c r="D4525" s="40" t="s">
        <v>103</v>
      </c>
      <c r="E4525" s="40" t="s">
        <v>10</v>
      </c>
      <c r="F4525" s="40">
        <v>0.8</v>
      </c>
      <c r="G4525" s="40">
        <v>1</v>
      </c>
      <c r="H4525" s="40">
        <v>1</v>
      </c>
      <c r="I4525" s="40">
        <v>0.25</v>
      </c>
      <c r="L4525" s="40" t="str">
        <f>IF(LEFT(C4525,1)="[",MID(C4525,2,SEARCH("]",C4525)-2),IF(LEFT(C4525,1)="""",MID(C4525,2,SEARCH("""",C4525,2)-2),C4525))</f>
        <v>onix LT 2014 chevrolet</v>
      </c>
      <c r="M4525">
        <f>WEEKNUM(A4525,2)</f>
        <v>37</v>
      </c>
    </row>
    <row r="4526" spans="1:13" x14ac:dyDescent="0.25">
      <c r="A4526" s="1">
        <v>41531</v>
      </c>
      <c r="B4526" s="40" t="s">
        <v>9</v>
      </c>
      <c r="C4526" s="40" t="s">
        <v>224</v>
      </c>
      <c r="D4526" s="40" t="s">
        <v>103</v>
      </c>
      <c r="E4526" s="40" t="s">
        <v>10</v>
      </c>
      <c r="F4526" s="40">
        <v>0.8</v>
      </c>
      <c r="G4526" s="40">
        <v>0</v>
      </c>
      <c r="H4526" s="40">
        <v>5</v>
      </c>
      <c r="I4526" s="40">
        <v>0</v>
      </c>
      <c r="L4526" s="40" t="str">
        <f>IF(LEFT(C4526,1)="[",MID(C4526,2,SEARCH("]",C4526)-2),IF(LEFT(C4526,1)="""",MID(C4526,2,SEARCH("""",C4526,2)-2),C4526))</f>
        <v>onix LT 2014 chevrolet</v>
      </c>
      <c r="M4526">
        <f>WEEKNUM(A4526,2)</f>
        <v>37</v>
      </c>
    </row>
    <row r="4527" spans="1:13" x14ac:dyDescent="0.25">
      <c r="A4527" s="1">
        <v>41546</v>
      </c>
      <c r="B4527" s="40" t="s">
        <v>9</v>
      </c>
      <c r="C4527" s="40" t="s">
        <v>224</v>
      </c>
      <c r="D4527" s="40" t="s">
        <v>103</v>
      </c>
      <c r="E4527" s="40" t="s">
        <v>10</v>
      </c>
      <c r="F4527" s="40">
        <v>0.8</v>
      </c>
      <c r="G4527" s="40">
        <v>0</v>
      </c>
      <c r="H4527" s="40">
        <v>1</v>
      </c>
      <c r="I4527" s="40">
        <v>0</v>
      </c>
      <c r="L4527" s="40" t="str">
        <f>IF(LEFT(C4527,1)="[",MID(C4527,2,SEARCH("]",C4527)-2),IF(LEFT(C4527,1)="""",MID(C4527,2,SEARCH("""",C4527,2)-2),C4527))</f>
        <v>onix LT 2014 chevrolet</v>
      </c>
      <c r="M4527">
        <f>WEEKNUM(A4527,2)</f>
        <v>39</v>
      </c>
    </row>
    <row r="4528" spans="1:13" x14ac:dyDescent="0.25">
      <c r="A4528" s="1">
        <v>41533</v>
      </c>
      <c r="B4528" s="40" t="s">
        <v>9</v>
      </c>
      <c r="C4528" s="40" t="s">
        <v>224</v>
      </c>
      <c r="D4528" s="40" t="s">
        <v>103</v>
      </c>
      <c r="E4528" s="40" t="s">
        <v>10</v>
      </c>
      <c r="F4528" s="40">
        <v>0.8</v>
      </c>
      <c r="G4528" s="40">
        <v>0</v>
      </c>
      <c r="H4528" s="40">
        <v>2</v>
      </c>
      <c r="I4528" s="40">
        <v>0</v>
      </c>
      <c r="L4528" s="40" t="str">
        <f>IF(LEFT(C4528,1)="[",MID(C4528,2,SEARCH("]",C4528)-2),IF(LEFT(C4528,1)="""",MID(C4528,2,SEARCH("""",C4528,2)-2),C4528))</f>
        <v>onix LT 2014 chevrolet</v>
      </c>
      <c r="M4528">
        <f>WEEKNUM(A4528,2)</f>
        <v>38</v>
      </c>
    </row>
    <row r="4529" spans="1:13" x14ac:dyDescent="0.25">
      <c r="A4529" s="1">
        <v>41539</v>
      </c>
      <c r="B4529" s="40" t="s">
        <v>9</v>
      </c>
      <c r="C4529" s="40" t="s">
        <v>224</v>
      </c>
      <c r="D4529" s="40" t="s">
        <v>103</v>
      </c>
      <c r="E4529" s="40" t="s">
        <v>10</v>
      </c>
      <c r="F4529" s="40">
        <v>0.8</v>
      </c>
      <c r="G4529" s="40">
        <v>0</v>
      </c>
      <c r="H4529" s="40">
        <v>1</v>
      </c>
      <c r="I4529" s="40">
        <v>0</v>
      </c>
      <c r="L4529" s="40" t="str">
        <f>IF(LEFT(C4529,1)="[",MID(C4529,2,SEARCH("]",C4529)-2),IF(LEFT(C4529,1)="""",MID(C4529,2,SEARCH("""",C4529,2)-2),C4529))</f>
        <v>onix LT 2014 chevrolet</v>
      </c>
      <c r="M4529">
        <f>WEEKNUM(A4529,2)</f>
        <v>38</v>
      </c>
    </row>
    <row r="4530" spans="1:13" x14ac:dyDescent="0.25">
      <c r="A4530" s="1">
        <v>41526</v>
      </c>
      <c r="B4530" s="40" t="s">
        <v>9</v>
      </c>
      <c r="C4530" s="40" t="s">
        <v>224</v>
      </c>
      <c r="D4530" s="40" t="s">
        <v>103</v>
      </c>
      <c r="E4530" s="40" t="s">
        <v>10</v>
      </c>
      <c r="F4530" s="40">
        <v>0.8</v>
      </c>
      <c r="G4530" s="40">
        <v>0</v>
      </c>
      <c r="H4530" s="40">
        <v>1</v>
      </c>
      <c r="I4530" s="40">
        <v>0</v>
      </c>
      <c r="L4530" s="40" t="str">
        <f>IF(LEFT(C4530,1)="[",MID(C4530,2,SEARCH("]",C4530)-2),IF(LEFT(C4530,1)="""",MID(C4530,2,SEARCH("""",C4530,2)-2),C4530))</f>
        <v>onix LT 2014 chevrolet</v>
      </c>
      <c r="M4530">
        <f>WEEKNUM(A4530,2)</f>
        <v>37</v>
      </c>
    </row>
    <row r="4531" spans="1:13" x14ac:dyDescent="0.25">
      <c r="A4531" s="1">
        <v>41534</v>
      </c>
      <c r="B4531" s="40" t="s">
        <v>9</v>
      </c>
      <c r="C4531" s="40" t="s">
        <v>224</v>
      </c>
      <c r="D4531" s="40" t="s">
        <v>103</v>
      </c>
      <c r="E4531" s="40" t="s">
        <v>10</v>
      </c>
      <c r="F4531" s="40">
        <v>0.8</v>
      </c>
      <c r="G4531" s="40">
        <v>1</v>
      </c>
      <c r="H4531" s="40">
        <v>1</v>
      </c>
      <c r="I4531" s="40">
        <v>0.73</v>
      </c>
      <c r="L4531" s="40" t="str">
        <f>IF(LEFT(C4531,1)="[",MID(C4531,2,SEARCH("]",C4531)-2),IF(LEFT(C4531,1)="""",MID(C4531,2,SEARCH("""",C4531,2)-2),C4531))</f>
        <v>onix LT 2014 chevrolet</v>
      </c>
      <c r="M4531">
        <f>WEEKNUM(A4531,2)</f>
        <v>38</v>
      </c>
    </row>
    <row r="4532" spans="1:13" x14ac:dyDescent="0.25">
      <c r="A4532" s="1">
        <v>41544</v>
      </c>
      <c r="B4532" s="40" t="s">
        <v>9</v>
      </c>
      <c r="C4532" s="40" t="s">
        <v>224</v>
      </c>
      <c r="D4532" s="40" t="s">
        <v>103</v>
      </c>
      <c r="E4532" s="40" t="s">
        <v>10</v>
      </c>
      <c r="F4532" s="40">
        <v>0.8</v>
      </c>
      <c r="G4532" s="40">
        <v>0</v>
      </c>
      <c r="H4532" s="40">
        <v>3</v>
      </c>
      <c r="I4532" s="40">
        <v>0</v>
      </c>
      <c r="L4532" s="40" t="str">
        <f>IF(LEFT(C4532,1)="[",MID(C4532,2,SEARCH("]",C4532)-2),IF(LEFT(C4532,1)="""",MID(C4532,2,SEARCH("""",C4532,2)-2),C4532))</f>
        <v>onix LT 2014 chevrolet</v>
      </c>
      <c r="M4532">
        <f>WEEKNUM(A4532,2)</f>
        <v>39</v>
      </c>
    </row>
    <row r="4533" spans="1:13" x14ac:dyDescent="0.25">
      <c r="A4533" s="1">
        <v>41545</v>
      </c>
      <c r="B4533" s="40" t="s">
        <v>9</v>
      </c>
      <c r="C4533" s="40" t="s">
        <v>224</v>
      </c>
      <c r="D4533" s="40" t="s">
        <v>103</v>
      </c>
      <c r="E4533" s="40" t="s">
        <v>10</v>
      </c>
      <c r="F4533" s="40">
        <v>0.8</v>
      </c>
      <c r="G4533" s="40">
        <v>0</v>
      </c>
      <c r="H4533" s="40">
        <v>2</v>
      </c>
      <c r="I4533" s="40">
        <v>0</v>
      </c>
      <c r="L4533" s="40" t="str">
        <f>IF(LEFT(C4533,1)="[",MID(C4533,2,SEARCH("]",C4533)-2),IF(LEFT(C4533,1)="""",MID(C4533,2,SEARCH("""",C4533,2)-2),C4533))</f>
        <v>onix LT 2014 chevrolet</v>
      </c>
      <c r="M4533">
        <f>WEEKNUM(A4533,2)</f>
        <v>39</v>
      </c>
    </row>
    <row r="4534" spans="1:13" x14ac:dyDescent="0.25">
      <c r="A4534" s="1">
        <v>41530</v>
      </c>
      <c r="B4534" s="40" t="s">
        <v>9</v>
      </c>
      <c r="C4534" s="40" t="s">
        <v>486</v>
      </c>
      <c r="D4534" s="40" t="s">
        <v>103</v>
      </c>
      <c r="E4534" s="40" t="s">
        <v>10</v>
      </c>
      <c r="F4534" s="40">
        <v>0.8</v>
      </c>
      <c r="G4534" s="40">
        <v>0</v>
      </c>
      <c r="H4534" s="40">
        <v>2</v>
      </c>
      <c r="I4534" s="40">
        <v>0</v>
      </c>
      <c r="L4534" s="40" t="str">
        <f>IF(LEFT(C4534,1)="[",MID(C4534,2,SEARCH("]",C4534)-2),IF(LEFT(C4534,1)="""",MID(C4534,2,SEARCH("""",C4534,2)-2),C4534))</f>
        <v>onix LT 2014 GM</v>
      </c>
      <c r="M4534">
        <f>WEEKNUM(A4534,2)</f>
        <v>37</v>
      </c>
    </row>
    <row r="4535" spans="1:13" x14ac:dyDescent="0.25">
      <c r="A4535" s="1">
        <v>41537</v>
      </c>
      <c r="B4535" s="40" t="s">
        <v>9</v>
      </c>
      <c r="C4535" s="40" t="s">
        <v>486</v>
      </c>
      <c r="D4535" s="40" t="s">
        <v>103</v>
      </c>
      <c r="E4535" s="40" t="s">
        <v>10</v>
      </c>
      <c r="F4535" s="40">
        <v>0.8</v>
      </c>
      <c r="G4535" s="40">
        <v>0</v>
      </c>
      <c r="H4535" s="40">
        <v>2</v>
      </c>
      <c r="I4535" s="40">
        <v>0</v>
      </c>
      <c r="L4535" s="40" t="str">
        <f>IF(LEFT(C4535,1)="[",MID(C4535,2,SEARCH("]",C4535)-2),IF(LEFT(C4535,1)="""",MID(C4535,2,SEARCH("""",C4535,2)-2),C4535))</f>
        <v>onix LT 2014 GM</v>
      </c>
      <c r="M4535">
        <f>WEEKNUM(A4535,2)</f>
        <v>38</v>
      </c>
    </row>
    <row r="4536" spans="1:13" x14ac:dyDescent="0.25">
      <c r="A4536" s="1">
        <v>41544</v>
      </c>
      <c r="B4536" s="40" t="s">
        <v>9</v>
      </c>
      <c r="C4536" s="40" t="s">
        <v>486</v>
      </c>
      <c r="D4536" s="40" t="s">
        <v>103</v>
      </c>
      <c r="E4536" s="40" t="s">
        <v>10</v>
      </c>
      <c r="F4536" s="40">
        <v>0.8</v>
      </c>
      <c r="G4536" s="40">
        <v>0</v>
      </c>
      <c r="H4536" s="40">
        <v>1</v>
      </c>
      <c r="I4536" s="40">
        <v>0</v>
      </c>
      <c r="L4536" s="40" t="str">
        <f>IF(LEFT(C4536,1)="[",MID(C4536,2,SEARCH("]",C4536)-2),IF(LEFT(C4536,1)="""",MID(C4536,2,SEARCH("""",C4536,2)-2),C4536))</f>
        <v>onix LT 2014 GM</v>
      </c>
      <c r="M4536">
        <f>WEEKNUM(A4536,2)</f>
        <v>39</v>
      </c>
    </row>
    <row r="4537" spans="1:13" x14ac:dyDescent="0.25">
      <c r="A4537" s="1">
        <v>41542</v>
      </c>
      <c r="B4537" s="40" t="s">
        <v>9</v>
      </c>
      <c r="C4537" s="40" t="s">
        <v>185</v>
      </c>
      <c r="D4537" s="40" t="s">
        <v>90</v>
      </c>
      <c r="E4537" s="40" t="s">
        <v>10</v>
      </c>
      <c r="F4537" s="40">
        <v>0.8</v>
      </c>
      <c r="G4537" s="40">
        <v>2</v>
      </c>
      <c r="H4537" s="40">
        <v>4</v>
      </c>
      <c r="I4537" s="40">
        <v>0.56999999999999995</v>
      </c>
      <c r="L4537" s="40" t="str">
        <f>IF(LEFT(C4537,1)="[",MID(C4537,2,SEARCH("]",C4537)-2),IF(LEFT(C4537,1)="""",MID(C4537,2,SEARCH("""",C4537,2)-2),C4537))</f>
        <v>onix LT 2014 preço</v>
      </c>
      <c r="M4537">
        <f>WEEKNUM(A4537,2)</f>
        <v>39</v>
      </c>
    </row>
    <row r="4538" spans="1:13" x14ac:dyDescent="0.25">
      <c r="A4538" s="1">
        <v>41527</v>
      </c>
      <c r="B4538" s="40" t="s">
        <v>9</v>
      </c>
      <c r="C4538" s="40" t="s">
        <v>185</v>
      </c>
      <c r="D4538" s="40" t="s">
        <v>90</v>
      </c>
      <c r="E4538" s="40" t="s">
        <v>10</v>
      </c>
      <c r="F4538" s="40">
        <v>0.8</v>
      </c>
      <c r="G4538" s="40">
        <v>2</v>
      </c>
      <c r="H4538" s="40">
        <v>4</v>
      </c>
      <c r="I4538" s="40">
        <v>0.38</v>
      </c>
      <c r="L4538" s="40" t="str">
        <f>IF(LEFT(C4538,1)="[",MID(C4538,2,SEARCH("]",C4538)-2),IF(LEFT(C4538,1)="""",MID(C4538,2,SEARCH("""",C4538,2)-2),C4538))</f>
        <v>onix LT 2014 preço</v>
      </c>
      <c r="M4538">
        <f>WEEKNUM(A4538,2)</f>
        <v>37</v>
      </c>
    </row>
    <row r="4539" spans="1:13" x14ac:dyDescent="0.25">
      <c r="A4539" s="1">
        <v>41543</v>
      </c>
      <c r="B4539" s="40" t="s">
        <v>9</v>
      </c>
      <c r="C4539" s="40" t="s">
        <v>185</v>
      </c>
      <c r="D4539" s="40" t="s">
        <v>90</v>
      </c>
      <c r="E4539" s="40" t="s">
        <v>10</v>
      </c>
      <c r="F4539" s="40">
        <v>0.8</v>
      </c>
      <c r="G4539" s="40">
        <v>1</v>
      </c>
      <c r="H4539" s="40">
        <v>12</v>
      </c>
      <c r="I4539" s="40">
        <v>0.02</v>
      </c>
      <c r="L4539" s="40" t="str">
        <f>IF(LEFT(C4539,1)="[",MID(C4539,2,SEARCH("]",C4539)-2),IF(LEFT(C4539,1)="""",MID(C4539,2,SEARCH("""",C4539,2)-2),C4539))</f>
        <v>onix LT 2014 preço</v>
      </c>
      <c r="M4539">
        <f>WEEKNUM(A4539,2)</f>
        <v>39</v>
      </c>
    </row>
    <row r="4540" spans="1:13" x14ac:dyDescent="0.25">
      <c r="A4540" s="1">
        <v>41538</v>
      </c>
      <c r="B4540" s="40" t="s">
        <v>9</v>
      </c>
      <c r="C4540" s="40" t="s">
        <v>185</v>
      </c>
      <c r="D4540" s="40" t="s">
        <v>90</v>
      </c>
      <c r="E4540" s="40" t="s">
        <v>10</v>
      </c>
      <c r="F4540" s="40">
        <v>0.8</v>
      </c>
      <c r="G4540" s="40">
        <v>0</v>
      </c>
      <c r="H4540" s="40">
        <v>2</v>
      </c>
      <c r="I4540" s="40">
        <v>0</v>
      </c>
      <c r="L4540" s="40" t="str">
        <f>IF(LEFT(C4540,1)="[",MID(C4540,2,SEARCH("]",C4540)-2),IF(LEFT(C4540,1)="""",MID(C4540,2,SEARCH("""",C4540,2)-2),C4540))</f>
        <v>onix LT 2014 preço</v>
      </c>
      <c r="M4540">
        <f>WEEKNUM(A4540,2)</f>
        <v>38</v>
      </c>
    </row>
    <row r="4541" spans="1:13" x14ac:dyDescent="0.25">
      <c r="A4541" s="1">
        <v>41544</v>
      </c>
      <c r="B4541" s="40" t="s">
        <v>9</v>
      </c>
      <c r="C4541" s="40" t="s">
        <v>185</v>
      </c>
      <c r="D4541" s="40" t="s">
        <v>90</v>
      </c>
      <c r="E4541" s="40" t="s">
        <v>10</v>
      </c>
      <c r="F4541" s="40">
        <v>0.8</v>
      </c>
      <c r="G4541" s="40">
        <v>0</v>
      </c>
      <c r="H4541" s="40">
        <v>2</v>
      </c>
      <c r="I4541" s="40">
        <v>0</v>
      </c>
      <c r="L4541" s="40" t="str">
        <f>IF(LEFT(C4541,1)="[",MID(C4541,2,SEARCH("]",C4541)-2),IF(LEFT(C4541,1)="""",MID(C4541,2,SEARCH("""",C4541,2)-2),C4541))</f>
        <v>onix LT 2014 preço</v>
      </c>
      <c r="M4541">
        <f>WEEKNUM(A4541,2)</f>
        <v>39</v>
      </c>
    </row>
    <row r="4542" spans="1:13" x14ac:dyDescent="0.25">
      <c r="A4542" s="1">
        <v>41545</v>
      </c>
      <c r="B4542" s="40" t="s">
        <v>9</v>
      </c>
      <c r="C4542" s="40" t="s">
        <v>185</v>
      </c>
      <c r="D4542" s="40" t="s">
        <v>90</v>
      </c>
      <c r="E4542" s="40" t="s">
        <v>10</v>
      </c>
      <c r="F4542" s="40">
        <v>0.8</v>
      </c>
      <c r="G4542" s="40">
        <v>1</v>
      </c>
      <c r="H4542" s="40">
        <v>1</v>
      </c>
      <c r="I4542" s="40">
        <v>0.31</v>
      </c>
      <c r="L4542" s="40" t="str">
        <f>IF(LEFT(C4542,1)="[",MID(C4542,2,SEARCH("]",C4542)-2),IF(LEFT(C4542,1)="""",MID(C4542,2,SEARCH("""",C4542,2)-2),C4542))</f>
        <v>onix LT 2014 preço</v>
      </c>
      <c r="M4542">
        <f>WEEKNUM(A4542,2)</f>
        <v>39</v>
      </c>
    </row>
    <row r="4543" spans="1:13" x14ac:dyDescent="0.25">
      <c r="A4543" s="1">
        <v>41539</v>
      </c>
      <c r="B4543" s="40" t="s">
        <v>9</v>
      </c>
      <c r="C4543" s="40" t="s">
        <v>185</v>
      </c>
      <c r="D4543" s="40" t="s">
        <v>90</v>
      </c>
      <c r="E4543" s="40" t="s">
        <v>10</v>
      </c>
      <c r="F4543" s="40">
        <v>0.8</v>
      </c>
      <c r="G4543" s="40">
        <v>0</v>
      </c>
      <c r="H4543" s="40">
        <v>1</v>
      </c>
      <c r="I4543" s="40">
        <v>0</v>
      </c>
      <c r="L4543" s="40" t="str">
        <f>IF(LEFT(C4543,1)="[",MID(C4543,2,SEARCH("]",C4543)-2),IF(LEFT(C4543,1)="""",MID(C4543,2,SEARCH("""",C4543,2)-2),C4543))</f>
        <v>onix LT 2014 preço</v>
      </c>
      <c r="M4543">
        <f>WEEKNUM(A4543,2)</f>
        <v>38</v>
      </c>
    </row>
    <row r="4544" spans="1:13" x14ac:dyDescent="0.25">
      <c r="A4544" s="1">
        <v>41521</v>
      </c>
      <c r="B4544" s="40" t="s">
        <v>9</v>
      </c>
      <c r="C4544" s="40" t="s">
        <v>185</v>
      </c>
      <c r="D4544" s="40" t="s">
        <v>90</v>
      </c>
      <c r="E4544" s="40" t="s">
        <v>10</v>
      </c>
      <c r="F4544" s="40">
        <v>0.8</v>
      </c>
      <c r="G4544" s="40">
        <v>0</v>
      </c>
      <c r="H4544" s="40">
        <v>3</v>
      </c>
      <c r="I4544" s="40">
        <v>0</v>
      </c>
      <c r="L4544" s="40" t="str">
        <f>IF(LEFT(C4544,1)="[",MID(C4544,2,SEARCH("]",C4544)-2),IF(LEFT(C4544,1)="""",MID(C4544,2,SEARCH("""",C4544,2)-2),C4544))</f>
        <v>onix LT 2014 preço</v>
      </c>
      <c r="M4544">
        <f>WEEKNUM(A4544,2)</f>
        <v>36</v>
      </c>
    </row>
    <row r="4545" spans="1:13" x14ac:dyDescent="0.25">
      <c r="A4545" s="1">
        <v>41525</v>
      </c>
      <c r="B4545" s="40" t="s">
        <v>9</v>
      </c>
      <c r="C4545" s="40" t="s">
        <v>185</v>
      </c>
      <c r="D4545" s="40" t="s">
        <v>90</v>
      </c>
      <c r="E4545" s="40" t="s">
        <v>10</v>
      </c>
      <c r="F4545" s="40">
        <v>0.8</v>
      </c>
      <c r="G4545" s="40">
        <v>1</v>
      </c>
      <c r="H4545" s="40">
        <v>1</v>
      </c>
      <c r="I4545" s="40">
        <v>0.6</v>
      </c>
      <c r="L4545" s="40" t="str">
        <f>IF(LEFT(C4545,1)="[",MID(C4545,2,SEARCH("]",C4545)-2),IF(LEFT(C4545,1)="""",MID(C4545,2,SEARCH("""",C4545,2)-2),C4545))</f>
        <v>onix LT 2014 preço</v>
      </c>
      <c r="M4545">
        <f>WEEKNUM(A4545,2)</f>
        <v>36</v>
      </c>
    </row>
    <row r="4546" spans="1:13" x14ac:dyDescent="0.25">
      <c r="A4546" s="1">
        <v>41541</v>
      </c>
      <c r="B4546" s="40" t="s">
        <v>9</v>
      </c>
      <c r="C4546" s="40" t="s">
        <v>185</v>
      </c>
      <c r="D4546" s="40" t="s">
        <v>90</v>
      </c>
      <c r="E4546" s="40" t="s">
        <v>10</v>
      </c>
      <c r="F4546" s="40">
        <v>0.8</v>
      </c>
      <c r="G4546" s="40">
        <v>2</v>
      </c>
      <c r="H4546" s="40">
        <v>9</v>
      </c>
      <c r="I4546" s="40">
        <v>0.26</v>
      </c>
      <c r="L4546" s="40" t="str">
        <f>IF(LEFT(C4546,1)="[",MID(C4546,2,SEARCH("]",C4546)-2),IF(LEFT(C4546,1)="""",MID(C4546,2,SEARCH("""",C4546,2)-2),C4546))</f>
        <v>onix LT 2014 preço</v>
      </c>
      <c r="M4546">
        <f>WEEKNUM(A4546,2)</f>
        <v>39</v>
      </c>
    </row>
    <row r="4547" spans="1:13" x14ac:dyDescent="0.25">
      <c r="A4547" s="1">
        <v>41515</v>
      </c>
      <c r="B4547" s="40" t="s">
        <v>9</v>
      </c>
      <c r="C4547" s="40" t="s">
        <v>185</v>
      </c>
      <c r="D4547" s="40" t="s">
        <v>90</v>
      </c>
      <c r="E4547" s="40" t="s">
        <v>10</v>
      </c>
      <c r="F4547" s="40">
        <v>0.8</v>
      </c>
      <c r="G4547" s="40">
        <v>0</v>
      </c>
      <c r="H4547" s="40">
        <v>3</v>
      </c>
      <c r="I4547" s="40">
        <v>0</v>
      </c>
      <c r="L4547" s="40" t="str">
        <f>IF(LEFT(C4547,1)="[",MID(C4547,2,SEARCH("]",C4547)-2),IF(LEFT(C4547,1)="""",MID(C4547,2,SEARCH("""",C4547,2)-2),C4547))</f>
        <v>onix LT 2014 preço</v>
      </c>
      <c r="M4547">
        <f>WEEKNUM(A4547,2)</f>
        <v>35</v>
      </c>
    </row>
    <row r="4548" spans="1:13" x14ac:dyDescent="0.25">
      <c r="A4548" s="1">
        <v>41533</v>
      </c>
      <c r="B4548" s="40" t="s">
        <v>9</v>
      </c>
      <c r="C4548" s="40" t="s">
        <v>185</v>
      </c>
      <c r="D4548" s="40" t="s">
        <v>90</v>
      </c>
      <c r="E4548" s="40" t="s">
        <v>10</v>
      </c>
      <c r="F4548" s="40">
        <v>0.8</v>
      </c>
      <c r="G4548" s="40">
        <v>3</v>
      </c>
      <c r="H4548" s="40">
        <v>7</v>
      </c>
      <c r="I4548" s="40">
        <v>0.47</v>
      </c>
      <c r="L4548" s="40" t="str">
        <f>IF(LEFT(C4548,1)="[",MID(C4548,2,SEARCH("]",C4548)-2),IF(LEFT(C4548,1)="""",MID(C4548,2,SEARCH("""",C4548,2)-2),C4548))</f>
        <v>onix LT 2014 preço</v>
      </c>
      <c r="M4548">
        <f>WEEKNUM(A4548,2)</f>
        <v>38</v>
      </c>
    </row>
    <row r="4549" spans="1:13" x14ac:dyDescent="0.25">
      <c r="A4549" s="1">
        <v>41535</v>
      </c>
      <c r="B4549" s="40" t="s">
        <v>9</v>
      </c>
      <c r="C4549" s="40" t="s">
        <v>185</v>
      </c>
      <c r="D4549" s="40" t="s">
        <v>90</v>
      </c>
      <c r="E4549" s="40" t="s">
        <v>10</v>
      </c>
      <c r="F4549" s="40">
        <v>0.8</v>
      </c>
      <c r="G4549" s="40">
        <v>0</v>
      </c>
      <c r="H4549" s="40">
        <v>1</v>
      </c>
      <c r="I4549" s="40">
        <v>0</v>
      </c>
      <c r="L4549" s="40" t="str">
        <f>IF(LEFT(C4549,1)="[",MID(C4549,2,SEARCH("]",C4549)-2),IF(LEFT(C4549,1)="""",MID(C4549,2,SEARCH("""",C4549,2)-2),C4549))</f>
        <v>onix LT 2014 preço</v>
      </c>
      <c r="M4549">
        <f>WEEKNUM(A4549,2)</f>
        <v>38</v>
      </c>
    </row>
    <row r="4550" spans="1:13" x14ac:dyDescent="0.25">
      <c r="A4550" s="1">
        <v>41546</v>
      </c>
      <c r="B4550" s="40" t="s">
        <v>9</v>
      </c>
      <c r="C4550" s="40" t="s">
        <v>185</v>
      </c>
      <c r="D4550" s="40" t="s">
        <v>90</v>
      </c>
      <c r="E4550" s="40" t="s">
        <v>10</v>
      </c>
      <c r="F4550" s="40">
        <v>0.8</v>
      </c>
      <c r="G4550" s="40">
        <v>1</v>
      </c>
      <c r="H4550" s="40">
        <v>3</v>
      </c>
      <c r="I4550" s="40">
        <v>0.25</v>
      </c>
      <c r="L4550" s="40" t="str">
        <f>IF(LEFT(C4550,1)="[",MID(C4550,2,SEARCH("]",C4550)-2),IF(LEFT(C4550,1)="""",MID(C4550,2,SEARCH("""",C4550,2)-2),C4550))</f>
        <v>onix LT 2014 preço</v>
      </c>
      <c r="M4550">
        <f>WEEKNUM(A4550,2)</f>
        <v>39</v>
      </c>
    </row>
    <row r="4551" spans="1:13" x14ac:dyDescent="0.25">
      <c r="A4551" s="1">
        <v>41540</v>
      </c>
      <c r="B4551" s="40" t="s">
        <v>9</v>
      </c>
      <c r="C4551" s="40" t="s">
        <v>185</v>
      </c>
      <c r="D4551" s="40" t="s">
        <v>90</v>
      </c>
      <c r="E4551" s="40" t="s">
        <v>10</v>
      </c>
      <c r="F4551" s="40">
        <v>0.8</v>
      </c>
      <c r="G4551" s="40">
        <v>1</v>
      </c>
      <c r="H4551" s="40">
        <v>2</v>
      </c>
      <c r="I4551" s="40">
        <v>0.33</v>
      </c>
      <c r="L4551" s="40" t="str">
        <f>IF(LEFT(C4551,1)="[",MID(C4551,2,SEARCH("]",C4551)-2),IF(LEFT(C4551,1)="""",MID(C4551,2,SEARCH("""",C4551,2)-2),C4551))</f>
        <v>onix LT 2014 preço</v>
      </c>
      <c r="M4551">
        <f>WEEKNUM(A4551,2)</f>
        <v>39</v>
      </c>
    </row>
    <row r="4552" spans="1:13" x14ac:dyDescent="0.25">
      <c r="A4552" s="1">
        <v>41536</v>
      </c>
      <c r="B4552" s="40" t="s">
        <v>9</v>
      </c>
      <c r="C4552" s="40" t="s">
        <v>185</v>
      </c>
      <c r="D4552" s="40" t="s">
        <v>90</v>
      </c>
      <c r="E4552" s="40" t="s">
        <v>10</v>
      </c>
      <c r="F4552" s="40">
        <v>0.8</v>
      </c>
      <c r="G4552" s="40">
        <v>1</v>
      </c>
      <c r="H4552" s="40">
        <v>1</v>
      </c>
      <c r="I4552" s="40">
        <v>0.33</v>
      </c>
      <c r="L4552" s="40" t="str">
        <f>IF(LEFT(C4552,1)="[",MID(C4552,2,SEARCH("]",C4552)-2),IF(LEFT(C4552,1)="""",MID(C4552,2,SEARCH("""",C4552,2)-2),C4552))</f>
        <v>onix LT 2014 preço</v>
      </c>
      <c r="M4552">
        <f>WEEKNUM(A4552,2)</f>
        <v>38</v>
      </c>
    </row>
    <row r="4553" spans="1:13" x14ac:dyDescent="0.25">
      <c r="A4553" s="1">
        <v>41532</v>
      </c>
      <c r="B4553" s="40" t="s">
        <v>9</v>
      </c>
      <c r="C4553" s="40" t="s">
        <v>185</v>
      </c>
      <c r="D4553" s="40" t="s">
        <v>90</v>
      </c>
      <c r="E4553" s="40" t="s">
        <v>10</v>
      </c>
      <c r="F4553" s="40">
        <v>0.8</v>
      </c>
      <c r="G4553" s="40">
        <v>1</v>
      </c>
      <c r="H4553" s="40">
        <v>2</v>
      </c>
      <c r="I4553" s="40">
        <v>0.2</v>
      </c>
      <c r="L4553" s="40" t="str">
        <f>IF(LEFT(C4553,1)="[",MID(C4553,2,SEARCH("]",C4553)-2),IF(LEFT(C4553,1)="""",MID(C4553,2,SEARCH("""",C4553,2)-2),C4553))</f>
        <v>onix LT 2014 preço</v>
      </c>
      <c r="M4553">
        <f>WEEKNUM(A4553,2)</f>
        <v>37</v>
      </c>
    </row>
    <row r="4554" spans="1:13" x14ac:dyDescent="0.25">
      <c r="A4554" s="1">
        <v>41522</v>
      </c>
      <c r="B4554" s="40" t="s">
        <v>9</v>
      </c>
      <c r="C4554" s="40" t="s">
        <v>185</v>
      </c>
      <c r="D4554" s="40" t="s">
        <v>90</v>
      </c>
      <c r="E4554" s="40" t="s">
        <v>10</v>
      </c>
      <c r="F4554" s="40">
        <v>0.8</v>
      </c>
      <c r="G4554" s="40">
        <v>0</v>
      </c>
      <c r="H4554" s="40">
        <v>1</v>
      </c>
      <c r="I4554" s="40">
        <v>0</v>
      </c>
      <c r="L4554" s="40" t="str">
        <f>IF(LEFT(C4554,1)="[",MID(C4554,2,SEARCH("]",C4554)-2),IF(LEFT(C4554,1)="""",MID(C4554,2,SEARCH("""",C4554,2)-2),C4554))</f>
        <v>onix LT 2014 preço</v>
      </c>
      <c r="M4554">
        <f>WEEKNUM(A4554,2)</f>
        <v>36</v>
      </c>
    </row>
    <row r="4555" spans="1:13" x14ac:dyDescent="0.25">
      <c r="A4555" s="1">
        <v>41520</v>
      </c>
      <c r="B4555" s="40" t="s">
        <v>9</v>
      </c>
      <c r="C4555" s="40" t="s">
        <v>185</v>
      </c>
      <c r="D4555" s="40" t="s">
        <v>90</v>
      </c>
      <c r="E4555" s="40" t="s">
        <v>10</v>
      </c>
      <c r="F4555" s="40">
        <v>0.8</v>
      </c>
      <c r="G4555" s="40">
        <v>2</v>
      </c>
      <c r="H4555" s="40">
        <v>3</v>
      </c>
      <c r="I4555" s="40">
        <v>0.1</v>
      </c>
      <c r="L4555" s="40" t="str">
        <f>IF(LEFT(C4555,1)="[",MID(C4555,2,SEARCH("]",C4555)-2),IF(LEFT(C4555,1)="""",MID(C4555,2,SEARCH("""",C4555,2)-2),C4555))</f>
        <v>onix LT 2014 preço</v>
      </c>
      <c r="M4555">
        <f>WEEKNUM(A4555,2)</f>
        <v>36</v>
      </c>
    </row>
    <row r="4556" spans="1:13" x14ac:dyDescent="0.25">
      <c r="A4556" s="1">
        <v>41530</v>
      </c>
      <c r="B4556" s="40" t="s">
        <v>9</v>
      </c>
      <c r="C4556" s="40" t="s">
        <v>185</v>
      </c>
      <c r="D4556" s="40" t="s">
        <v>90</v>
      </c>
      <c r="E4556" s="40" t="s">
        <v>10</v>
      </c>
      <c r="F4556" s="40">
        <v>0.8</v>
      </c>
      <c r="G4556" s="40">
        <v>0</v>
      </c>
      <c r="H4556" s="40">
        <v>5</v>
      </c>
      <c r="I4556" s="40">
        <v>0</v>
      </c>
      <c r="L4556" s="40" t="str">
        <f>IF(LEFT(C4556,1)="[",MID(C4556,2,SEARCH("]",C4556)-2),IF(LEFT(C4556,1)="""",MID(C4556,2,SEARCH("""",C4556,2)-2),C4556))</f>
        <v>onix LT 2014 preço</v>
      </c>
      <c r="M4556">
        <f>WEEKNUM(A4556,2)</f>
        <v>37</v>
      </c>
    </row>
    <row r="4557" spans="1:13" x14ac:dyDescent="0.25">
      <c r="A4557" s="1">
        <v>41517</v>
      </c>
      <c r="B4557" s="40" t="s">
        <v>9</v>
      </c>
      <c r="C4557" s="40" t="s">
        <v>185</v>
      </c>
      <c r="D4557" s="40" t="s">
        <v>90</v>
      </c>
      <c r="E4557" s="40" t="s">
        <v>10</v>
      </c>
      <c r="F4557" s="40">
        <v>0.8</v>
      </c>
      <c r="G4557" s="40">
        <v>1</v>
      </c>
      <c r="H4557" s="40">
        <v>10</v>
      </c>
      <c r="I4557" s="40">
        <v>0.31</v>
      </c>
      <c r="L4557" s="40" t="str">
        <f>IF(LEFT(C4557,1)="[",MID(C4557,2,SEARCH("]",C4557)-2),IF(LEFT(C4557,1)="""",MID(C4557,2,SEARCH("""",C4557,2)-2),C4557))</f>
        <v>onix LT 2014 preço</v>
      </c>
      <c r="M4557">
        <f>WEEKNUM(A4557,2)</f>
        <v>35</v>
      </c>
    </row>
    <row r="4558" spans="1:13" x14ac:dyDescent="0.25">
      <c r="A4558" s="1">
        <v>41534</v>
      </c>
      <c r="B4558" s="40" t="s">
        <v>9</v>
      </c>
      <c r="C4558" s="40" t="s">
        <v>185</v>
      </c>
      <c r="D4558" s="40" t="s">
        <v>90</v>
      </c>
      <c r="E4558" s="40" t="s">
        <v>10</v>
      </c>
      <c r="F4558" s="40">
        <v>0.8</v>
      </c>
      <c r="G4558" s="40">
        <v>0</v>
      </c>
      <c r="H4558" s="40">
        <v>1</v>
      </c>
      <c r="I4558" s="40">
        <v>0</v>
      </c>
      <c r="L4558" s="40" t="str">
        <f>IF(LEFT(C4558,1)="[",MID(C4558,2,SEARCH("]",C4558)-2),IF(LEFT(C4558,1)="""",MID(C4558,2,SEARCH("""",C4558,2)-2),C4558))</f>
        <v>onix LT 2014 preço</v>
      </c>
      <c r="M4558">
        <f>WEEKNUM(A4558,2)</f>
        <v>38</v>
      </c>
    </row>
    <row r="4559" spans="1:13" x14ac:dyDescent="0.25">
      <c r="A4559" s="1">
        <v>41529</v>
      </c>
      <c r="B4559" s="40" t="s">
        <v>9</v>
      </c>
      <c r="C4559" s="40" t="s">
        <v>185</v>
      </c>
      <c r="D4559" s="40" t="s">
        <v>90</v>
      </c>
      <c r="E4559" s="40" t="s">
        <v>10</v>
      </c>
      <c r="F4559" s="40">
        <v>0.8</v>
      </c>
      <c r="G4559" s="40">
        <v>0</v>
      </c>
      <c r="H4559" s="40">
        <v>1</v>
      </c>
      <c r="I4559" s="40">
        <v>0</v>
      </c>
      <c r="L4559" s="40" t="str">
        <f>IF(LEFT(C4559,1)="[",MID(C4559,2,SEARCH("]",C4559)-2),IF(LEFT(C4559,1)="""",MID(C4559,2,SEARCH("""",C4559,2)-2),C4559))</f>
        <v>onix LT 2014 preço</v>
      </c>
      <c r="M4559">
        <f>WEEKNUM(A4559,2)</f>
        <v>37</v>
      </c>
    </row>
    <row r="4560" spans="1:13" x14ac:dyDescent="0.25">
      <c r="A4560" s="1">
        <v>41531</v>
      </c>
      <c r="B4560" s="40" t="s">
        <v>9</v>
      </c>
      <c r="C4560" s="40" t="s">
        <v>185</v>
      </c>
      <c r="D4560" s="40" t="s">
        <v>90</v>
      </c>
      <c r="E4560" s="40" t="s">
        <v>10</v>
      </c>
      <c r="F4560" s="40">
        <v>0.8</v>
      </c>
      <c r="G4560" s="40">
        <v>2</v>
      </c>
      <c r="H4560" s="40">
        <v>5</v>
      </c>
      <c r="I4560" s="40">
        <v>0.57999999999999996</v>
      </c>
      <c r="L4560" s="40" t="str">
        <f>IF(LEFT(C4560,1)="[",MID(C4560,2,SEARCH("]",C4560)-2),IF(LEFT(C4560,1)="""",MID(C4560,2,SEARCH("""",C4560,2)-2),C4560))</f>
        <v>onix LT 2014 preço</v>
      </c>
      <c r="M4560">
        <f>WEEKNUM(A4560,2)</f>
        <v>37</v>
      </c>
    </row>
    <row r="4561" spans="1:13" x14ac:dyDescent="0.25">
      <c r="A4561" s="1">
        <v>41528</v>
      </c>
      <c r="B4561" s="40" t="s">
        <v>9</v>
      </c>
      <c r="C4561" s="40" t="s">
        <v>185</v>
      </c>
      <c r="D4561" s="40" t="s">
        <v>90</v>
      </c>
      <c r="E4561" s="40" t="s">
        <v>10</v>
      </c>
      <c r="F4561" s="40">
        <v>0.8</v>
      </c>
      <c r="G4561" s="40">
        <v>0</v>
      </c>
      <c r="H4561" s="40">
        <v>7</v>
      </c>
      <c r="I4561" s="40">
        <v>0</v>
      </c>
      <c r="L4561" s="40" t="str">
        <f>IF(LEFT(C4561,1)="[",MID(C4561,2,SEARCH("]",C4561)-2),IF(LEFT(C4561,1)="""",MID(C4561,2,SEARCH("""",C4561,2)-2),C4561))</f>
        <v>onix LT 2014 preço</v>
      </c>
      <c r="M4561">
        <f>WEEKNUM(A4561,2)</f>
        <v>37</v>
      </c>
    </row>
    <row r="4562" spans="1:13" x14ac:dyDescent="0.25">
      <c r="A4562" s="1">
        <v>41523</v>
      </c>
      <c r="B4562" s="40" t="s">
        <v>9</v>
      </c>
      <c r="C4562" s="40" t="s">
        <v>185</v>
      </c>
      <c r="D4562" s="40" t="s">
        <v>90</v>
      </c>
      <c r="E4562" s="40" t="s">
        <v>10</v>
      </c>
      <c r="F4562" s="40">
        <v>0.8</v>
      </c>
      <c r="G4562" s="40">
        <v>2</v>
      </c>
      <c r="H4562" s="40">
        <v>5</v>
      </c>
      <c r="I4562" s="40">
        <v>0.42</v>
      </c>
      <c r="L4562" s="40" t="str">
        <f>IF(LEFT(C4562,1)="[",MID(C4562,2,SEARCH("]",C4562)-2),IF(LEFT(C4562,1)="""",MID(C4562,2,SEARCH("""",C4562,2)-2),C4562))</f>
        <v>onix LT 2014 preço</v>
      </c>
      <c r="M4562">
        <f>WEEKNUM(A4562,2)</f>
        <v>36</v>
      </c>
    </row>
    <row r="4563" spans="1:13" x14ac:dyDescent="0.25">
      <c r="A4563" s="1">
        <v>41519</v>
      </c>
      <c r="B4563" s="40" t="s">
        <v>9</v>
      </c>
      <c r="C4563" s="40" t="s">
        <v>185</v>
      </c>
      <c r="D4563" s="40" t="s">
        <v>90</v>
      </c>
      <c r="E4563" s="40" t="s">
        <v>10</v>
      </c>
      <c r="F4563" s="40">
        <v>0.8</v>
      </c>
      <c r="G4563" s="40">
        <v>0</v>
      </c>
      <c r="H4563" s="40">
        <v>1</v>
      </c>
      <c r="I4563" s="40">
        <v>0</v>
      </c>
      <c r="L4563" s="40" t="str">
        <f>IF(LEFT(C4563,1)="[",MID(C4563,2,SEARCH("]",C4563)-2),IF(LEFT(C4563,1)="""",MID(C4563,2,SEARCH("""",C4563,2)-2),C4563))</f>
        <v>onix LT 2014 preço</v>
      </c>
      <c r="M4563">
        <f>WEEKNUM(A4563,2)</f>
        <v>36</v>
      </c>
    </row>
    <row r="4564" spans="1:13" x14ac:dyDescent="0.25">
      <c r="A4564" s="1">
        <v>41537</v>
      </c>
      <c r="B4564" s="40" t="s">
        <v>9</v>
      </c>
      <c r="C4564" s="40" t="s">
        <v>185</v>
      </c>
      <c r="D4564" s="40" t="s">
        <v>90</v>
      </c>
      <c r="E4564" s="40" t="s">
        <v>10</v>
      </c>
      <c r="F4564" s="40">
        <v>0.8</v>
      </c>
      <c r="G4564" s="40">
        <v>1</v>
      </c>
      <c r="H4564" s="40">
        <v>4</v>
      </c>
      <c r="I4564" s="40">
        <v>0.15</v>
      </c>
      <c r="L4564" s="40" t="str">
        <f>IF(LEFT(C4564,1)="[",MID(C4564,2,SEARCH("]",C4564)-2),IF(LEFT(C4564,1)="""",MID(C4564,2,SEARCH("""",C4564,2)-2),C4564))</f>
        <v>onix LT 2014 preço</v>
      </c>
      <c r="M4564">
        <f>WEEKNUM(A4564,2)</f>
        <v>38</v>
      </c>
    </row>
    <row r="4565" spans="1:13" x14ac:dyDescent="0.25">
      <c r="A4565" s="1">
        <v>41516</v>
      </c>
      <c r="B4565" s="40" t="s">
        <v>9</v>
      </c>
      <c r="C4565" s="40" t="s">
        <v>349</v>
      </c>
      <c r="D4565" s="40" t="s">
        <v>90</v>
      </c>
      <c r="E4565" s="40" t="s">
        <v>10</v>
      </c>
      <c r="F4565" s="40">
        <v>0.8</v>
      </c>
      <c r="G4565" s="40">
        <v>1</v>
      </c>
      <c r="H4565" s="40">
        <v>2</v>
      </c>
      <c r="I4565" s="40">
        <v>0.24</v>
      </c>
      <c r="L4565" s="40" t="str">
        <f>IF(LEFT(C4565,1)="[",MID(C4565,2,SEARCH("]",C4565)-2),IF(LEFT(C4565,1)="""",MID(C4565,2,SEARCH("""",C4565,2)-2),C4565))</f>
        <v>onix LT 2014 valor</v>
      </c>
      <c r="M4565">
        <f>WEEKNUM(A4565,2)</f>
        <v>35</v>
      </c>
    </row>
    <row r="4566" spans="1:13" x14ac:dyDescent="0.25">
      <c r="A4566" s="1">
        <v>41544</v>
      </c>
      <c r="B4566" s="40" t="s">
        <v>9</v>
      </c>
      <c r="C4566" s="40" t="s">
        <v>349</v>
      </c>
      <c r="D4566" s="40" t="s">
        <v>90</v>
      </c>
      <c r="E4566" s="40" t="s">
        <v>10</v>
      </c>
      <c r="F4566" s="40">
        <v>0.8</v>
      </c>
      <c r="G4566" s="40">
        <v>0</v>
      </c>
      <c r="H4566" s="40">
        <v>1</v>
      </c>
      <c r="I4566" s="40">
        <v>0</v>
      </c>
      <c r="L4566" s="40" t="str">
        <f>IF(LEFT(C4566,1)="[",MID(C4566,2,SEARCH("]",C4566)-2),IF(LEFT(C4566,1)="""",MID(C4566,2,SEARCH("""",C4566,2)-2),C4566))</f>
        <v>onix LT 2014 valor</v>
      </c>
      <c r="M4566">
        <f>WEEKNUM(A4566,2)</f>
        <v>39</v>
      </c>
    </row>
    <row r="4567" spans="1:13" x14ac:dyDescent="0.25">
      <c r="A4567" s="1">
        <v>41519</v>
      </c>
      <c r="B4567" s="40" t="s">
        <v>9</v>
      </c>
      <c r="C4567" s="40" t="s">
        <v>349</v>
      </c>
      <c r="D4567" s="40" t="s">
        <v>90</v>
      </c>
      <c r="E4567" s="40" t="s">
        <v>10</v>
      </c>
      <c r="F4567" s="40">
        <v>0.8</v>
      </c>
      <c r="G4567" s="40">
        <v>0</v>
      </c>
      <c r="H4567" s="40">
        <v>2</v>
      </c>
      <c r="I4567" s="40">
        <v>0</v>
      </c>
      <c r="L4567" s="40" t="str">
        <f>IF(LEFT(C4567,1)="[",MID(C4567,2,SEARCH("]",C4567)-2),IF(LEFT(C4567,1)="""",MID(C4567,2,SEARCH("""",C4567,2)-2),C4567))</f>
        <v>onix LT 2014 valor</v>
      </c>
      <c r="M4567">
        <f>WEEKNUM(A4567,2)</f>
        <v>36</v>
      </c>
    </row>
    <row r="4568" spans="1:13" x14ac:dyDescent="0.25">
      <c r="A4568" s="1">
        <v>41541</v>
      </c>
      <c r="B4568" s="40" t="s">
        <v>9</v>
      </c>
      <c r="C4568" s="40" t="s">
        <v>349</v>
      </c>
      <c r="D4568" s="40" t="s">
        <v>90</v>
      </c>
      <c r="E4568" s="40" t="s">
        <v>10</v>
      </c>
      <c r="F4568" s="40">
        <v>0.8</v>
      </c>
      <c r="G4568" s="40">
        <v>0</v>
      </c>
      <c r="H4568" s="40">
        <v>1</v>
      </c>
      <c r="I4568" s="40">
        <v>0</v>
      </c>
      <c r="L4568" s="40" t="str">
        <f>IF(LEFT(C4568,1)="[",MID(C4568,2,SEARCH("]",C4568)-2),IF(LEFT(C4568,1)="""",MID(C4568,2,SEARCH("""",C4568,2)-2),C4568))</f>
        <v>onix LT 2014 valor</v>
      </c>
      <c r="M4568">
        <f>WEEKNUM(A4568,2)</f>
        <v>39</v>
      </c>
    </row>
    <row r="4569" spans="1:13" x14ac:dyDescent="0.25">
      <c r="A4569" s="1">
        <v>41517</v>
      </c>
      <c r="B4569" s="40" t="s">
        <v>9</v>
      </c>
      <c r="C4569" s="40" t="s">
        <v>349</v>
      </c>
      <c r="D4569" s="40" t="s">
        <v>90</v>
      </c>
      <c r="E4569" s="40" t="s">
        <v>10</v>
      </c>
      <c r="F4569" s="40">
        <v>0.8</v>
      </c>
      <c r="G4569" s="40">
        <v>0</v>
      </c>
      <c r="H4569" s="40">
        <v>1</v>
      </c>
      <c r="I4569" s="40">
        <v>0</v>
      </c>
      <c r="L4569" s="40" t="str">
        <f>IF(LEFT(C4569,1)="[",MID(C4569,2,SEARCH("]",C4569)-2),IF(LEFT(C4569,1)="""",MID(C4569,2,SEARCH("""",C4569,2)-2),C4569))</f>
        <v>onix LT 2014 valor</v>
      </c>
      <c r="M4569">
        <f>WEEKNUM(A4569,2)</f>
        <v>35</v>
      </c>
    </row>
    <row r="4570" spans="1:13" x14ac:dyDescent="0.25">
      <c r="A4570" s="1">
        <v>41528</v>
      </c>
      <c r="B4570" s="40" t="s">
        <v>9</v>
      </c>
      <c r="C4570" s="40" t="s">
        <v>349</v>
      </c>
      <c r="D4570" s="40" t="s">
        <v>90</v>
      </c>
      <c r="E4570" s="40" t="s">
        <v>10</v>
      </c>
      <c r="F4570" s="40">
        <v>0.8</v>
      </c>
      <c r="G4570" s="40">
        <v>1</v>
      </c>
      <c r="H4570" s="40">
        <v>1</v>
      </c>
      <c r="I4570" s="40">
        <v>0.28999999999999998</v>
      </c>
      <c r="L4570" s="40" t="str">
        <f>IF(LEFT(C4570,1)="[",MID(C4570,2,SEARCH("]",C4570)-2),IF(LEFT(C4570,1)="""",MID(C4570,2,SEARCH("""",C4570,2)-2),C4570))</f>
        <v>onix LT 2014 valor</v>
      </c>
      <c r="M4570">
        <f>WEEKNUM(A4570,2)</f>
        <v>37</v>
      </c>
    </row>
    <row r="4571" spans="1:13" x14ac:dyDescent="0.25">
      <c r="A4571" s="1">
        <v>41521</v>
      </c>
      <c r="B4571" s="40" t="s">
        <v>9</v>
      </c>
      <c r="C4571" s="40" t="s">
        <v>349</v>
      </c>
      <c r="D4571" s="40" t="s">
        <v>90</v>
      </c>
      <c r="E4571" s="40" t="s">
        <v>10</v>
      </c>
      <c r="F4571" s="40">
        <v>0.8</v>
      </c>
      <c r="G4571" s="40">
        <v>0</v>
      </c>
      <c r="H4571" s="40">
        <v>1</v>
      </c>
      <c r="I4571" s="40">
        <v>0</v>
      </c>
      <c r="L4571" s="40" t="str">
        <f>IF(LEFT(C4571,1)="[",MID(C4571,2,SEARCH("]",C4571)-2),IF(LEFT(C4571,1)="""",MID(C4571,2,SEARCH("""",C4571,2)-2),C4571))</f>
        <v>onix LT 2014 valor</v>
      </c>
      <c r="M4571">
        <f>WEEKNUM(A4571,2)</f>
        <v>36</v>
      </c>
    </row>
    <row r="4572" spans="1:13" x14ac:dyDescent="0.25">
      <c r="A4572" s="1">
        <v>41525</v>
      </c>
      <c r="B4572" s="40" t="s">
        <v>9</v>
      </c>
      <c r="C4572" s="40" t="s">
        <v>349</v>
      </c>
      <c r="D4572" s="40" t="s">
        <v>90</v>
      </c>
      <c r="E4572" s="40" t="s">
        <v>10</v>
      </c>
      <c r="F4572" s="40">
        <v>0.8</v>
      </c>
      <c r="G4572" s="40">
        <v>0</v>
      </c>
      <c r="H4572" s="40">
        <v>1</v>
      </c>
      <c r="I4572" s="40">
        <v>0</v>
      </c>
      <c r="L4572" s="40" t="str">
        <f>IF(LEFT(C4572,1)="[",MID(C4572,2,SEARCH("]",C4572)-2),IF(LEFT(C4572,1)="""",MID(C4572,2,SEARCH("""",C4572,2)-2),C4572))</f>
        <v>onix LT 2014 valor</v>
      </c>
      <c r="M4572">
        <f>WEEKNUM(A4572,2)</f>
        <v>36</v>
      </c>
    </row>
    <row r="4573" spans="1:13" x14ac:dyDescent="0.25">
      <c r="A4573" s="1">
        <v>41533</v>
      </c>
      <c r="B4573" s="40" t="s">
        <v>9</v>
      </c>
      <c r="C4573" s="40" t="s">
        <v>349</v>
      </c>
      <c r="D4573" s="40" t="s">
        <v>90</v>
      </c>
      <c r="E4573" s="40" t="s">
        <v>10</v>
      </c>
      <c r="F4573" s="40">
        <v>0.8</v>
      </c>
      <c r="G4573" s="40">
        <v>0</v>
      </c>
      <c r="H4573" s="40">
        <v>1</v>
      </c>
      <c r="I4573" s="40">
        <v>0</v>
      </c>
      <c r="L4573" s="40" t="str">
        <f>IF(LEFT(C4573,1)="[",MID(C4573,2,SEARCH("]",C4573)-2),IF(LEFT(C4573,1)="""",MID(C4573,2,SEARCH("""",C4573,2)-2),C4573))</f>
        <v>onix LT 2014 valor</v>
      </c>
      <c r="M4573">
        <f>WEEKNUM(A4573,2)</f>
        <v>38</v>
      </c>
    </row>
    <row r="4574" spans="1:13" x14ac:dyDescent="0.25">
      <c r="A4574" s="1">
        <v>41526</v>
      </c>
      <c r="B4574" s="40" t="s">
        <v>9</v>
      </c>
      <c r="C4574" s="40" t="s">
        <v>349</v>
      </c>
      <c r="D4574" s="40" t="s">
        <v>90</v>
      </c>
      <c r="E4574" s="40" t="s">
        <v>10</v>
      </c>
      <c r="F4574" s="40">
        <v>0.8</v>
      </c>
      <c r="G4574" s="40">
        <v>1</v>
      </c>
      <c r="H4574" s="40">
        <v>1</v>
      </c>
      <c r="I4574" s="40">
        <v>0.08</v>
      </c>
      <c r="L4574" s="40" t="str">
        <f>IF(LEFT(C4574,1)="[",MID(C4574,2,SEARCH("]",C4574)-2),IF(LEFT(C4574,1)="""",MID(C4574,2,SEARCH("""",C4574,2)-2),C4574))</f>
        <v>onix LT 2014 valor</v>
      </c>
      <c r="M4574">
        <f>WEEKNUM(A4574,2)</f>
        <v>37</v>
      </c>
    </row>
    <row r="4575" spans="1:13" x14ac:dyDescent="0.25">
      <c r="A4575" s="1">
        <v>41533</v>
      </c>
      <c r="B4575" s="40" t="s">
        <v>9</v>
      </c>
      <c r="C4575" s="40" t="s">
        <v>147</v>
      </c>
      <c r="D4575" s="40" t="s">
        <v>103</v>
      </c>
      <c r="E4575" s="40" t="s">
        <v>10</v>
      </c>
      <c r="F4575" s="40">
        <v>0.2</v>
      </c>
      <c r="G4575" s="40">
        <v>1</v>
      </c>
      <c r="H4575" s="40">
        <v>1</v>
      </c>
      <c r="I4575" s="40">
        <v>7.0000000000000007E-2</v>
      </c>
      <c r="L4575" s="40" t="str">
        <f>IF(LEFT(C4575,1)="[",MID(C4575,2,SEARCH("]",C4575)-2),IF(LEFT(C4575,1)="""",MID(C4575,2,SEARCH("""",C4575,2)-2),C4575))</f>
        <v>Onix LT chevrolet</v>
      </c>
      <c r="M4575">
        <f>WEEKNUM(A4575,2)</f>
        <v>38</v>
      </c>
    </row>
    <row r="4576" spans="1:13" x14ac:dyDescent="0.25">
      <c r="A4576" s="1">
        <v>41541</v>
      </c>
      <c r="B4576" s="40" t="s">
        <v>9</v>
      </c>
      <c r="C4576" s="40" t="s">
        <v>147</v>
      </c>
      <c r="D4576" s="40" t="s">
        <v>103</v>
      </c>
      <c r="E4576" s="40" t="s">
        <v>10</v>
      </c>
      <c r="F4576" s="40">
        <v>0.2</v>
      </c>
      <c r="G4576" s="40">
        <v>0</v>
      </c>
      <c r="H4576" s="40">
        <v>0</v>
      </c>
      <c r="I4576" s="40">
        <v>0</v>
      </c>
      <c r="L4576" s="40" t="str">
        <f>IF(LEFT(C4576,1)="[",MID(C4576,2,SEARCH("]",C4576)-2),IF(LEFT(C4576,1)="""",MID(C4576,2,SEARCH("""",C4576,2)-2),C4576))</f>
        <v>Onix LT chevrolet</v>
      </c>
      <c r="M4576">
        <f>WEEKNUM(A4576,2)</f>
        <v>39</v>
      </c>
    </row>
    <row r="4577" spans="1:13" x14ac:dyDescent="0.25">
      <c r="A4577" s="1">
        <v>41524</v>
      </c>
      <c r="B4577" s="40" t="s">
        <v>9</v>
      </c>
      <c r="C4577" s="40" t="s">
        <v>147</v>
      </c>
      <c r="D4577" s="40" t="s">
        <v>103</v>
      </c>
      <c r="E4577" s="40" t="s">
        <v>10</v>
      </c>
      <c r="F4577" s="40">
        <v>0.2</v>
      </c>
      <c r="G4577" s="40">
        <v>0</v>
      </c>
      <c r="H4577" s="40">
        <v>1</v>
      </c>
      <c r="I4577" s="40">
        <v>0</v>
      </c>
      <c r="L4577" s="40" t="str">
        <f>IF(LEFT(C4577,1)="[",MID(C4577,2,SEARCH("]",C4577)-2),IF(LEFT(C4577,1)="""",MID(C4577,2,SEARCH("""",C4577,2)-2),C4577))</f>
        <v>Onix LT chevrolet</v>
      </c>
      <c r="M4577">
        <f>WEEKNUM(A4577,2)</f>
        <v>36</v>
      </c>
    </row>
    <row r="4578" spans="1:13" x14ac:dyDescent="0.25">
      <c r="A4578" s="1">
        <v>41542</v>
      </c>
      <c r="B4578" s="40" t="s">
        <v>9</v>
      </c>
      <c r="C4578" s="40" t="s">
        <v>147</v>
      </c>
      <c r="D4578" s="40" t="s">
        <v>103</v>
      </c>
      <c r="E4578" s="40" t="s">
        <v>10</v>
      </c>
      <c r="F4578" s="40">
        <v>0.2</v>
      </c>
      <c r="G4578" s="40">
        <v>0</v>
      </c>
      <c r="H4578" s="40">
        <v>1</v>
      </c>
      <c r="I4578" s="40">
        <v>0</v>
      </c>
      <c r="L4578" s="40" t="str">
        <f>IF(LEFT(C4578,1)="[",MID(C4578,2,SEARCH("]",C4578)-2),IF(LEFT(C4578,1)="""",MID(C4578,2,SEARCH("""",C4578,2)-2),C4578))</f>
        <v>Onix LT chevrolet</v>
      </c>
      <c r="M4578">
        <f>WEEKNUM(A4578,2)</f>
        <v>39</v>
      </c>
    </row>
    <row r="4579" spans="1:13" x14ac:dyDescent="0.25">
      <c r="A4579" s="1">
        <v>41538</v>
      </c>
      <c r="B4579" s="40" t="s">
        <v>9</v>
      </c>
      <c r="C4579" s="40" t="s">
        <v>147</v>
      </c>
      <c r="D4579" s="40" t="s">
        <v>103</v>
      </c>
      <c r="E4579" s="40" t="s">
        <v>10</v>
      </c>
      <c r="F4579" s="40">
        <v>0.2</v>
      </c>
      <c r="G4579" s="40">
        <v>0</v>
      </c>
      <c r="H4579" s="40">
        <v>1</v>
      </c>
      <c r="I4579" s="40">
        <v>0</v>
      </c>
      <c r="L4579" s="40" t="str">
        <f>IF(LEFT(C4579,1)="[",MID(C4579,2,SEARCH("]",C4579)-2),IF(LEFT(C4579,1)="""",MID(C4579,2,SEARCH("""",C4579,2)-2),C4579))</f>
        <v>Onix LT chevrolet</v>
      </c>
      <c r="M4579">
        <f>WEEKNUM(A4579,2)</f>
        <v>38</v>
      </c>
    </row>
    <row r="4580" spans="1:13" x14ac:dyDescent="0.25">
      <c r="A4580" s="1">
        <v>41526</v>
      </c>
      <c r="B4580" s="40" t="s">
        <v>9</v>
      </c>
      <c r="C4580" s="40" t="s">
        <v>147</v>
      </c>
      <c r="D4580" s="40" t="s">
        <v>103</v>
      </c>
      <c r="E4580" s="40" t="s">
        <v>10</v>
      </c>
      <c r="F4580" s="40">
        <v>0.2</v>
      </c>
      <c r="G4580" s="40">
        <v>0</v>
      </c>
      <c r="H4580" s="40">
        <v>1</v>
      </c>
      <c r="I4580" s="40">
        <v>0</v>
      </c>
      <c r="L4580" s="40" t="str">
        <f>IF(LEFT(C4580,1)="[",MID(C4580,2,SEARCH("]",C4580)-2),IF(LEFT(C4580,1)="""",MID(C4580,2,SEARCH("""",C4580,2)-2),C4580))</f>
        <v>Onix LT chevrolet</v>
      </c>
      <c r="M4580">
        <f>WEEKNUM(A4580,2)</f>
        <v>37</v>
      </c>
    </row>
    <row r="4581" spans="1:13" x14ac:dyDescent="0.25">
      <c r="A4581" s="1">
        <v>41543</v>
      </c>
      <c r="B4581" s="40" t="s">
        <v>9</v>
      </c>
      <c r="C4581" s="40" t="s">
        <v>147</v>
      </c>
      <c r="D4581" s="40" t="s">
        <v>103</v>
      </c>
      <c r="E4581" s="40" t="s">
        <v>10</v>
      </c>
      <c r="F4581" s="40">
        <v>0.2</v>
      </c>
      <c r="G4581" s="40">
        <v>0</v>
      </c>
      <c r="H4581" s="40">
        <v>1</v>
      </c>
      <c r="I4581" s="40">
        <v>0</v>
      </c>
      <c r="L4581" s="40" t="str">
        <f>IF(LEFT(C4581,1)="[",MID(C4581,2,SEARCH("]",C4581)-2),IF(LEFT(C4581,1)="""",MID(C4581,2,SEARCH("""",C4581,2)-2),C4581))</f>
        <v>Onix LT chevrolet</v>
      </c>
      <c r="M4581">
        <f>WEEKNUM(A4581,2)</f>
        <v>39</v>
      </c>
    </row>
    <row r="4582" spans="1:13" x14ac:dyDescent="0.25">
      <c r="A4582" s="1">
        <v>41521</v>
      </c>
      <c r="B4582" s="40" t="s">
        <v>9</v>
      </c>
      <c r="C4582" s="40" t="s">
        <v>147</v>
      </c>
      <c r="D4582" s="40" t="s">
        <v>103</v>
      </c>
      <c r="E4582" s="40" t="s">
        <v>10</v>
      </c>
      <c r="F4582" s="40">
        <v>0.2</v>
      </c>
      <c r="G4582" s="40">
        <v>0</v>
      </c>
      <c r="H4582" s="40">
        <v>1</v>
      </c>
      <c r="I4582" s="40">
        <v>0</v>
      </c>
      <c r="L4582" s="40" t="str">
        <f>IF(LEFT(C4582,1)="[",MID(C4582,2,SEARCH("]",C4582)-2),IF(LEFT(C4582,1)="""",MID(C4582,2,SEARCH("""",C4582,2)-2),C4582))</f>
        <v>Onix LT chevrolet</v>
      </c>
      <c r="M4582">
        <f>WEEKNUM(A4582,2)</f>
        <v>36</v>
      </c>
    </row>
    <row r="4583" spans="1:13" x14ac:dyDescent="0.25">
      <c r="A4583" s="1">
        <v>41518</v>
      </c>
      <c r="B4583" s="40" t="s">
        <v>9</v>
      </c>
      <c r="C4583" s="40" t="s">
        <v>147</v>
      </c>
      <c r="D4583" s="40" t="s">
        <v>103</v>
      </c>
      <c r="E4583" s="40" t="s">
        <v>10</v>
      </c>
      <c r="F4583" s="40">
        <v>0.2</v>
      </c>
      <c r="G4583" s="40">
        <v>0</v>
      </c>
      <c r="H4583" s="40">
        <v>0</v>
      </c>
      <c r="I4583" s="40">
        <v>0</v>
      </c>
      <c r="L4583" s="40" t="str">
        <f>IF(LEFT(C4583,1)="[",MID(C4583,2,SEARCH("]",C4583)-2),IF(LEFT(C4583,1)="""",MID(C4583,2,SEARCH("""",C4583,2)-2),C4583))</f>
        <v>Onix LT chevrolet</v>
      </c>
      <c r="M4583">
        <f>WEEKNUM(A4583,2)</f>
        <v>35</v>
      </c>
    </row>
    <row r="4584" spans="1:13" x14ac:dyDescent="0.25">
      <c r="A4584" s="1">
        <v>41534</v>
      </c>
      <c r="B4584" s="40" t="s">
        <v>9</v>
      </c>
      <c r="C4584" s="40" t="s">
        <v>147</v>
      </c>
      <c r="D4584" s="40" t="s">
        <v>103</v>
      </c>
      <c r="E4584" s="40" t="s">
        <v>10</v>
      </c>
      <c r="F4584" s="40">
        <v>0.2</v>
      </c>
      <c r="G4584" s="40">
        <v>0</v>
      </c>
      <c r="H4584" s="40">
        <v>1</v>
      </c>
      <c r="I4584" s="40">
        <v>0</v>
      </c>
      <c r="L4584" s="40" t="str">
        <f>IF(LEFT(C4584,1)="[",MID(C4584,2,SEARCH("]",C4584)-2),IF(LEFT(C4584,1)="""",MID(C4584,2,SEARCH("""",C4584,2)-2),C4584))</f>
        <v>Onix LT chevrolet</v>
      </c>
      <c r="M4584">
        <f>WEEKNUM(A4584,2)</f>
        <v>38</v>
      </c>
    </row>
    <row r="4585" spans="1:13" x14ac:dyDescent="0.25">
      <c r="A4585" s="1">
        <v>41530</v>
      </c>
      <c r="B4585" s="40" t="s">
        <v>9</v>
      </c>
      <c r="C4585" s="40" t="s">
        <v>147</v>
      </c>
      <c r="D4585" s="40" t="s">
        <v>103</v>
      </c>
      <c r="E4585" s="40" t="s">
        <v>10</v>
      </c>
      <c r="F4585" s="40">
        <v>0.2</v>
      </c>
      <c r="G4585" s="40">
        <v>0</v>
      </c>
      <c r="H4585" s="40">
        <v>1</v>
      </c>
      <c r="I4585" s="40">
        <v>0</v>
      </c>
      <c r="L4585" s="40" t="str">
        <f>IF(LEFT(C4585,1)="[",MID(C4585,2,SEARCH("]",C4585)-2),IF(LEFT(C4585,1)="""",MID(C4585,2,SEARCH("""",C4585,2)-2),C4585))</f>
        <v>Onix LT chevrolet</v>
      </c>
      <c r="M4585">
        <f>WEEKNUM(A4585,2)</f>
        <v>37</v>
      </c>
    </row>
    <row r="4586" spans="1:13" x14ac:dyDescent="0.25">
      <c r="A4586" s="1">
        <v>41544</v>
      </c>
      <c r="B4586" s="40" t="s">
        <v>9</v>
      </c>
      <c r="C4586" s="40" t="s">
        <v>147</v>
      </c>
      <c r="D4586" s="40" t="s">
        <v>103</v>
      </c>
      <c r="E4586" s="40" t="s">
        <v>10</v>
      </c>
      <c r="F4586" s="40">
        <v>0.2</v>
      </c>
      <c r="G4586" s="40">
        <v>1</v>
      </c>
      <c r="H4586" s="40">
        <v>1</v>
      </c>
      <c r="I4586" s="40">
        <v>0.2</v>
      </c>
      <c r="L4586" s="40" t="str">
        <f>IF(LEFT(C4586,1)="[",MID(C4586,2,SEARCH("]",C4586)-2),IF(LEFT(C4586,1)="""",MID(C4586,2,SEARCH("""",C4586,2)-2),C4586))</f>
        <v>Onix LT chevrolet</v>
      </c>
      <c r="M4586">
        <f>WEEKNUM(A4586,2)</f>
        <v>39</v>
      </c>
    </row>
    <row r="4587" spans="1:13" x14ac:dyDescent="0.25">
      <c r="A4587" s="1">
        <v>41523</v>
      </c>
      <c r="B4587" s="40" t="s">
        <v>9</v>
      </c>
      <c r="C4587" s="40" t="s">
        <v>147</v>
      </c>
      <c r="D4587" s="40" t="s">
        <v>103</v>
      </c>
      <c r="E4587" s="40" t="s">
        <v>10</v>
      </c>
      <c r="F4587" s="40">
        <v>0.2</v>
      </c>
      <c r="G4587" s="40">
        <v>0</v>
      </c>
      <c r="H4587" s="40">
        <v>1</v>
      </c>
      <c r="I4587" s="40">
        <v>0</v>
      </c>
      <c r="L4587" s="40" t="str">
        <f>IF(LEFT(C4587,1)="[",MID(C4587,2,SEARCH("]",C4587)-2),IF(LEFT(C4587,1)="""",MID(C4587,2,SEARCH("""",C4587,2)-2),C4587))</f>
        <v>Onix LT chevrolet</v>
      </c>
      <c r="M4587">
        <f>WEEKNUM(A4587,2)</f>
        <v>36</v>
      </c>
    </row>
    <row r="4588" spans="1:13" x14ac:dyDescent="0.25">
      <c r="A4588" s="1">
        <v>41522</v>
      </c>
      <c r="B4588" s="40" t="s">
        <v>9</v>
      </c>
      <c r="C4588" s="40" t="s">
        <v>147</v>
      </c>
      <c r="D4588" s="40" t="s">
        <v>103</v>
      </c>
      <c r="E4588" s="40" t="s">
        <v>10</v>
      </c>
      <c r="F4588" s="40">
        <v>0.2</v>
      </c>
      <c r="G4588" s="40">
        <v>1</v>
      </c>
      <c r="H4588" s="40">
        <v>2</v>
      </c>
      <c r="I4588" s="40">
        <v>0.06</v>
      </c>
      <c r="L4588" s="40" t="str">
        <f>IF(LEFT(C4588,1)="[",MID(C4588,2,SEARCH("]",C4588)-2),IF(LEFT(C4588,1)="""",MID(C4588,2,SEARCH("""",C4588,2)-2),C4588))</f>
        <v>Onix LT chevrolet</v>
      </c>
      <c r="M4588">
        <f>WEEKNUM(A4588,2)</f>
        <v>36</v>
      </c>
    </row>
    <row r="4589" spans="1:13" x14ac:dyDescent="0.25">
      <c r="A4589" s="1">
        <v>41520</v>
      </c>
      <c r="B4589" s="40" t="s">
        <v>9</v>
      </c>
      <c r="C4589" s="40" t="s">
        <v>147</v>
      </c>
      <c r="D4589" s="40" t="s">
        <v>103</v>
      </c>
      <c r="E4589" s="40" t="s">
        <v>10</v>
      </c>
      <c r="F4589" s="40">
        <v>0.2</v>
      </c>
      <c r="G4589" s="40">
        <v>0</v>
      </c>
      <c r="H4589" s="40">
        <v>1</v>
      </c>
      <c r="I4589" s="40">
        <v>0</v>
      </c>
      <c r="L4589" s="40" t="str">
        <f>IF(LEFT(C4589,1)="[",MID(C4589,2,SEARCH("]",C4589)-2),IF(LEFT(C4589,1)="""",MID(C4589,2,SEARCH("""",C4589,2)-2),C4589))</f>
        <v>Onix LT chevrolet</v>
      </c>
      <c r="M4589">
        <f>WEEKNUM(A4589,2)</f>
        <v>36</v>
      </c>
    </row>
    <row r="4590" spans="1:13" x14ac:dyDescent="0.25">
      <c r="A4590" s="1">
        <v>41514</v>
      </c>
      <c r="B4590" s="40" t="s">
        <v>9</v>
      </c>
      <c r="C4590" s="40" t="s">
        <v>147</v>
      </c>
      <c r="D4590" s="40" t="s">
        <v>103</v>
      </c>
      <c r="E4590" s="40" t="s">
        <v>10</v>
      </c>
      <c r="F4590" s="40">
        <v>0.2</v>
      </c>
      <c r="G4590" s="40">
        <v>0</v>
      </c>
      <c r="H4590" s="40">
        <v>0</v>
      </c>
      <c r="I4590" s="40">
        <v>0</v>
      </c>
      <c r="L4590" s="40" t="str">
        <f>IF(LEFT(C4590,1)="[",MID(C4590,2,SEARCH("]",C4590)-2),IF(LEFT(C4590,1)="""",MID(C4590,2,SEARCH("""",C4590,2)-2),C4590))</f>
        <v>Onix LT chevrolet</v>
      </c>
      <c r="M4590">
        <f>WEEKNUM(A4590,2)</f>
        <v>35</v>
      </c>
    </row>
    <row r="4591" spans="1:13" x14ac:dyDescent="0.25">
      <c r="A4591" s="1">
        <v>41525</v>
      </c>
      <c r="B4591" s="40" t="s">
        <v>9</v>
      </c>
      <c r="C4591" s="40" t="s">
        <v>147</v>
      </c>
      <c r="D4591" s="40" t="s">
        <v>103</v>
      </c>
      <c r="E4591" s="40" t="s">
        <v>10</v>
      </c>
      <c r="F4591" s="40">
        <v>0.2</v>
      </c>
      <c r="G4591" s="40">
        <v>1</v>
      </c>
      <c r="H4591" s="40">
        <v>1</v>
      </c>
      <c r="I4591" s="40">
        <v>0.04</v>
      </c>
      <c r="L4591" s="40" t="str">
        <f>IF(LEFT(C4591,1)="[",MID(C4591,2,SEARCH("]",C4591)-2),IF(LEFT(C4591,1)="""",MID(C4591,2,SEARCH("""",C4591,2)-2),C4591))</f>
        <v>Onix LT chevrolet</v>
      </c>
      <c r="M4591">
        <f>WEEKNUM(A4591,2)</f>
        <v>36</v>
      </c>
    </row>
    <row r="4592" spans="1:13" x14ac:dyDescent="0.25">
      <c r="A4592" s="1">
        <v>41532</v>
      </c>
      <c r="B4592" s="40" t="s">
        <v>9</v>
      </c>
      <c r="C4592" s="40" t="s">
        <v>147</v>
      </c>
      <c r="D4592" s="40" t="s">
        <v>103</v>
      </c>
      <c r="E4592" s="40" t="s">
        <v>10</v>
      </c>
      <c r="F4592" s="40">
        <v>0.2</v>
      </c>
      <c r="G4592" s="40">
        <v>0</v>
      </c>
      <c r="H4592" s="40">
        <v>3</v>
      </c>
      <c r="I4592" s="40">
        <v>0</v>
      </c>
      <c r="L4592" s="40" t="str">
        <f>IF(LEFT(C4592,1)="[",MID(C4592,2,SEARCH("]",C4592)-2),IF(LEFT(C4592,1)="""",MID(C4592,2,SEARCH("""",C4592,2)-2),C4592))</f>
        <v>Onix LT chevrolet</v>
      </c>
      <c r="M4592">
        <f>WEEKNUM(A4592,2)</f>
        <v>37</v>
      </c>
    </row>
    <row r="4593" spans="1:13" x14ac:dyDescent="0.25">
      <c r="A4593" s="1">
        <v>41518</v>
      </c>
      <c r="B4593" s="40" t="s">
        <v>9</v>
      </c>
      <c r="C4593" s="40" t="s">
        <v>522</v>
      </c>
      <c r="D4593" s="40" t="s">
        <v>103</v>
      </c>
      <c r="E4593" s="40" t="s">
        <v>75</v>
      </c>
      <c r="F4593" s="40">
        <v>0.8</v>
      </c>
      <c r="G4593" s="40">
        <v>0</v>
      </c>
      <c r="H4593" s="40">
        <v>1</v>
      </c>
      <c r="I4593" s="40">
        <v>0</v>
      </c>
      <c r="L4593" s="40" t="str">
        <f>IF(LEFT(C4593,1)="[",MID(C4593,2,SEARCH("]",C4593)-2),IF(LEFT(C4593,1)="""",MID(C4593,2,SEARCH("""",C4593,2)-2),C4593))</f>
        <v>Onix LT chevrolete</v>
      </c>
      <c r="M4593">
        <f>WEEKNUM(A4593,2)</f>
        <v>35</v>
      </c>
    </row>
    <row r="4594" spans="1:13" x14ac:dyDescent="0.25">
      <c r="A4594" s="1">
        <v>41537</v>
      </c>
      <c r="B4594" s="40" t="s">
        <v>9</v>
      </c>
      <c r="C4594" s="40" t="s">
        <v>518</v>
      </c>
      <c r="D4594" s="40" t="s">
        <v>209</v>
      </c>
      <c r="E4594" s="40" t="s">
        <v>10</v>
      </c>
      <c r="F4594" s="40">
        <v>0.8</v>
      </c>
      <c r="G4594" s="40">
        <v>0</v>
      </c>
      <c r="H4594" s="40">
        <v>2</v>
      </c>
      <c r="I4594" s="40">
        <v>0</v>
      </c>
      <c r="L4594" s="40" t="str">
        <f>IF(LEFT(C4594,1)="[",MID(C4594,2,SEARCH("]",C4594)-2),IF(LEFT(C4594,1)="""",MID(C4594,2,SEARCH("""",C4594,2)-2),C4594))</f>
        <v>Onix LT detalhes</v>
      </c>
      <c r="M4594">
        <f>WEEKNUM(A4594,2)</f>
        <v>38</v>
      </c>
    </row>
    <row r="4595" spans="1:13" x14ac:dyDescent="0.25">
      <c r="A4595" s="1">
        <v>41540</v>
      </c>
      <c r="B4595" s="40" t="s">
        <v>9</v>
      </c>
      <c r="C4595" s="40" t="s">
        <v>518</v>
      </c>
      <c r="D4595" s="40" t="s">
        <v>209</v>
      </c>
      <c r="E4595" s="40" t="s">
        <v>10</v>
      </c>
      <c r="F4595" s="40">
        <v>0.8</v>
      </c>
      <c r="G4595" s="40">
        <v>0</v>
      </c>
      <c r="H4595" s="40">
        <v>1</v>
      </c>
      <c r="I4595" s="40">
        <v>0</v>
      </c>
      <c r="L4595" s="40" t="str">
        <f>IF(LEFT(C4595,1)="[",MID(C4595,2,SEARCH("]",C4595)-2),IF(LEFT(C4595,1)="""",MID(C4595,2,SEARCH("""",C4595,2)-2),C4595))</f>
        <v>Onix LT detalhes</v>
      </c>
      <c r="M4595">
        <f>WEEKNUM(A4595,2)</f>
        <v>39</v>
      </c>
    </row>
    <row r="4596" spans="1:13" x14ac:dyDescent="0.25">
      <c r="A4596" s="1">
        <v>41542</v>
      </c>
      <c r="B4596" s="40" t="s">
        <v>9</v>
      </c>
      <c r="C4596" s="40" t="s">
        <v>368</v>
      </c>
      <c r="D4596" s="40" t="s">
        <v>209</v>
      </c>
      <c r="E4596" s="40" t="s">
        <v>10</v>
      </c>
      <c r="F4596" s="40">
        <v>0.8</v>
      </c>
      <c r="G4596" s="40">
        <v>0</v>
      </c>
      <c r="H4596" s="40">
        <v>2</v>
      </c>
      <c r="I4596" s="40">
        <v>0</v>
      </c>
      <c r="L4596" s="40" t="str">
        <f>IF(LEFT(C4596,1)="[",MID(C4596,2,SEARCH("]",C4596)-2),IF(LEFT(C4596,1)="""",MID(C4596,2,SEARCH("""",C4596,2)-2),C4596))</f>
        <v>Onix LT especificações</v>
      </c>
      <c r="M4596">
        <f>WEEKNUM(A4596,2)</f>
        <v>39</v>
      </c>
    </row>
    <row r="4597" spans="1:13" x14ac:dyDescent="0.25">
      <c r="A4597" s="1">
        <v>41517</v>
      </c>
      <c r="B4597" s="40" t="s">
        <v>9</v>
      </c>
      <c r="C4597" s="40" t="s">
        <v>368</v>
      </c>
      <c r="D4597" s="40" t="s">
        <v>209</v>
      </c>
      <c r="E4597" s="40" t="s">
        <v>10</v>
      </c>
      <c r="F4597" s="40">
        <v>0.8</v>
      </c>
      <c r="G4597" s="40">
        <v>0</v>
      </c>
      <c r="H4597" s="40">
        <v>1</v>
      </c>
      <c r="I4597" s="40">
        <v>0</v>
      </c>
      <c r="L4597" s="40" t="str">
        <f>IF(LEFT(C4597,1)="[",MID(C4597,2,SEARCH("]",C4597)-2),IF(LEFT(C4597,1)="""",MID(C4597,2,SEARCH("""",C4597,2)-2),C4597))</f>
        <v>Onix LT especificações</v>
      </c>
      <c r="M4597">
        <f>WEEKNUM(A4597,2)</f>
        <v>35</v>
      </c>
    </row>
    <row r="4598" spans="1:13" x14ac:dyDescent="0.25">
      <c r="A4598" s="1">
        <v>41516</v>
      </c>
      <c r="B4598" s="40" t="s">
        <v>9</v>
      </c>
      <c r="C4598" s="40" t="s">
        <v>368</v>
      </c>
      <c r="D4598" s="40" t="s">
        <v>209</v>
      </c>
      <c r="E4598" s="40" t="s">
        <v>10</v>
      </c>
      <c r="F4598" s="40">
        <v>0.8</v>
      </c>
      <c r="G4598" s="40">
        <v>0</v>
      </c>
      <c r="H4598" s="40">
        <v>1</v>
      </c>
      <c r="I4598" s="40">
        <v>0</v>
      </c>
      <c r="L4598" s="40" t="str">
        <f>IF(LEFT(C4598,1)="[",MID(C4598,2,SEARCH("]",C4598)-2),IF(LEFT(C4598,1)="""",MID(C4598,2,SEARCH("""",C4598,2)-2),C4598))</f>
        <v>Onix LT especificações</v>
      </c>
      <c r="M4598">
        <f>WEEKNUM(A4598,2)</f>
        <v>35</v>
      </c>
    </row>
    <row r="4599" spans="1:13" x14ac:dyDescent="0.25">
      <c r="A4599" s="1">
        <v>41540</v>
      </c>
      <c r="B4599" s="40" t="s">
        <v>9</v>
      </c>
      <c r="C4599" s="40" t="s">
        <v>368</v>
      </c>
      <c r="D4599" s="40" t="s">
        <v>209</v>
      </c>
      <c r="E4599" s="40" t="s">
        <v>10</v>
      </c>
      <c r="F4599" s="40">
        <v>0.8</v>
      </c>
      <c r="G4599" s="40">
        <v>0</v>
      </c>
      <c r="H4599" s="40">
        <v>1</v>
      </c>
      <c r="I4599" s="40">
        <v>0</v>
      </c>
      <c r="L4599" s="40" t="str">
        <f>IF(LEFT(C4599,1)="[",MID(C4599,2,SEARCH("]",C4599)-2),IF(LEFT(C4599,1)="""",MID(C4599,2,SEARCH("""",C4599,2)-2),C4599))</f>
        <v>Onix LT especificações</v>
      </c>
      <c r="M4599">
        <f>WEEKNUM(A4599,2)</f>
        <v>39</v>
      </c>
    </row>
    <row r="4600" spans="1:13" x14ac:dyDescent="0.25">
      <c r="A4600" s="1">
        <v>41515</v>
      </c>
      <c r="B4600" s="40" t="s">
        <v>9</v>
      </c>
      <c r="C4600" s="40" t="s">
        <v>368</v>
      </c>
      <c r="D4600" s="40" t="s">
        <v>209</v>
      </c>
      <c r="E4600" s="40" t="s">
        <v>10</v>
      </c>
      <c r="F4600" s="40">
        <v>0.8</v>
      </c>
      <c r="G4600" s="40">
        <v>0</v>
      </c>
      <c r="H4600" s="40">
        <v>1</v>
      </c>
      <c r="I4600" s="40">
        <v>0</v>
      </c>
      <c r="L4600" s="40" t="str">
        <f>IF(LEFT(C4600,1)="[",MID(C4600,2,SEARCH("]",C4600)-2),IF(LEFT(C4600,1)="""",MID(C4600,2,SEARCH("""",C4600,2)-2),C4600))</f>
        <v>Onix LT especificações</v>
      </c>
      <c r="M4600">
        <f>WEEKNUM(A4600,2)</f>
        <v>35</v>
      </c>
    </row>
    <row r="4601" spans="1:13" x14ac:dyDescent="0.25">
      <c r="A4601" s="1">
        <v>41529</v>
      </c>
      <c r="B4601" s="40" t="s">
        <v>9</v>
      </c>
      <c r="C4601" s="40" t="s">
        <v>368</v>
      </c>
      <c r="D4601" s="40" t="s">
        <v>209</v>
      </c>
      <c r="E4601" s="40" t="s">
        <v>10</v>
      </c>
      <c r="F4601" s="40">
        <v>0.8</v>
      </c>
      <c r="G4601" s="40">
        <v>0</v>
      </c>
      <c r="H4601" s="40">
        <v>1</v>
      </c>
      <c r="I4601" s="40">
        <v>0</v>
      </c>
      <c r="L4601" s="40" t="str">
        <f>IF(LEFT(C4601,1)="[",MID(C4601,2,SEARCH("]",C4601)-2),IF(LEFT(C4601,1)="""",MID(C4601,2,SEARCH("""",C4601,2)-2),C4601))</f>
        <v>Onix LT especificações</v>
      </c>
      <c r="M4601">
        <f>WEEKNUM(A4601,2)</f>
        <v>37</v>
      </c>
    </row>
    <row r="4602" spans="1:13" x14ac:dyDescent="0.25">
      <c r="A4602" s="1">
        <v>41523</v>
      </c>
      <c r="B4602" s="40" t="s">
        <v>9</v>
      </c>
      <c r="C4602" s="40" t="s">
        <v>368</v>
      </c>
      <c r="D4602" s="40" t="s">
        <v>209</v>
      </c>
      <c r="E4602" s="40" t="s">
        <v>10</v>
      </c>
      <c r="F4602" s="40">
        <v>0.8</v>
      </c>
      <c r="G4602" s="40">
        <v>0</v>
      </c>
      <c r="H4602" s="40">
        <v>2</v>
      </c>
      <c r="I4602" s="40">
        <v>0</v>
      </c>
      <c r="L4602" s="40" t="str">
        <f>IF(LEFT(C4602,1)="[",MID(C4602,2,SEARCH("]",C4602)-2),IF(LEFT(C4602,1)="""",MID(C4602,2,SEARCH("""",C4602,2)-2),C4602))</f>
        <v>Onix LT especificações</v>
      </c>
      <c r="M4602">
        <f>WEEKNUM(A4602,2)</f>
        <v>36</v>
      </c>
    </row>
    <row r="4603" spans="1:13" x14ac:dyDescent="0.25">
      <c r="A4603" s="1">
        <v>41518</v>
      </c>
      <c r="B4603" s="40" t="s">
        <v>9</v>
      </c>
      <c r="C4603" s="40" t="s">
        <v>368</v>
      </c>
      <c r="D4603" s="40" t="s">
        <v>209</v>
      </c>
      <c r="E4603" s="40" t="s">
        <v>10</v>
      </c>
      <c r="F4603" s="40">
        <v>0.8</v>
      </c>
      <c r="G4603" s="40">
        <v>0</v>
      </c>
      <c r="H4603" s="40">
        <v>1</v>
      </c>
      <c r="I4603" s="40">
        <v>0</v>
      </c>
      <c r="L4603" s="40" t="str">
        <f>IF(LEFT(C4603,1)="[",MID(C4603,2,SEARCH("]",C4603)-2),IF(LEFT(C4603,1)="""",MID(C4603,2,SEARCH("""",C4603,2)-2),C4603))</f>
        <v>Onix LT especificações</v>
      </c>
      <c r="M4603">
        <f>WEEKNUM(A4603,2)</f>
        <v>35</v>
      </c>
    </row>
    <row r="4604" spans="1:13" x14ac:dyDescent="0.25">
      <c r="A4604" s="1">
        <v>41539</v>
      </c>
      <c r="B4604" s="40" t="s">
        <v>9</v>
      </c>
      <c r="C4604" s="40" t="s">
        <v>368</v>
      </c>
      <c r="D4604" s="40" t="s">
        <v>209</v>
      </c>
      <c r="E4604" s="40" t="s">
        <v>10</v>
      </c>
      <c r="F4604" s="40">
        <v>0.8</v>
      </c>
      <c r="G4604" s="40">
        <v>0</v>
      </c>
      <c r="H4604" s="40">
        <v>1</v>
      </c>
      <c r="I4604" s="40">
        <v>0</v>
      </c>
      <c r="L4604" s="40" t="str">
        <f>IF(LEFT(C4604,1)="[",MID(C4604,2,SEARCH("]",C4604)-2),IF(LEFT(C4604,1)="""",MID(C4604,2,SEARCH("""",C4604,2)-2),C4604))</f>
        <v>Onix LT especificações</v>
      </c>
      <c r="M4604">
        <f>WEEKNUM(A4604,2)</f>
        <v>38</v>
      </c>
    </row>
    <row r="4605" spans="1:13" x14ac:dyDescent="0.25">
      <c r="A4605" s="1">
        <v>41534</v>
      </c>
      <c r="B4605" s="40" t="s">
        <v>9</v>
      </c>
      <c r="C4605" s="40" t="s">
        <v>368</v>
      </c>
      <c r="D4605" s="40" t="s">
        <v>209</v>
      </c>
      <c r="E4605" s="40" t="s">
        <v>10</v>
      </c>
      <c r="F4605" s="40">
        <v>0.8</v>
      </c>
      <c r="G4605" s="40">
        <v>1</v>
      </c>
      <c r="H4605" s="40">
        <v>1</v>
      </c>
      <c r="I4605" s="40">
        <v>0.12</v>
      </c>
      <c r="L4605" s="40" t="str">
        <f>IF(LEFT(C4605,1)="[",MID(C4605,2,SEARCH("]",C4605)-2),IF(LEFT(C4605,1)="""",MID(C4605,2,SEARCH("""",C4605,2)-2),C4605))</f>
        <v>Onix LT especificações</v>
      </c>
      <c r="M4605">
        <f>WEEKNUM(A4605,2)</f>
        <v>38</v>
      </c>
    </row>
    <row r="4606" spans="1:13" x14ac:dyDescent="0.25">
      <c r="A4606" s="1">
        <v>41528</v>
      </c>
      <c r="B4606" s="40" t="s">
        <v>9</v>
      </c>
      <c r="C4606" s="40" t="s">
        <v>368</v>
      </c>
      <c r="D4606" s="40" t="s">
        <v>209</v>
      </c>
      <c r="E4606" s="40" t="s">
        <v>10</v>
      </c>
      <c r="F4606" s="40">
        <v>0.8</v>
      </c>
      <c r="G4606" s="40">
        <v>0</v>
      </c>
      <c r="H4606" s="40">
        <v>1</v>
      </c>
      <c r="I4606" s="40">
        <v>0</v>
      </c>
      <c r="L4606" s="40" t="str">
        <f>IF(LEFT(C4606,1)="[",MID(C4606,2,SEARCH("]",C4606)-2),IF(LEFT(C4606,1)="""",MID(C4606,2,SEARCH("""",C4606,2)-2),C4606))</f>
        <v>Onix LT especificações</v>
      </c>
      <c r="M4606">
        <f>WEEKNUM(A4606,2)</f>
        <v>37</v>
      </c>
    </row>
    <row r="4607" spans="1:13" x14ac:dyDescent="0.25">
      <c r="A4607" s="1">
        <v>41516</v>
      </c>
      <c r="B4607" s="40" t="s">
        <v>9</v>
      </c>
      <c r="C4607" s="40" t="s">
        <v>373</v>
      </c>
      <c r="D4607" s="40" t="s">
        <v>209</v>
      </c>
      <c r="E4607" s="40" t="s">
        <v>10</v>
      </c>
      <c r="F4607" s="40">
        <v>0.8</v>
      </c>
      <c r="G4607" s="40">
        <v>0</v>
      </c>
      <c r="H4607" s="40">
        <v>1</v>
      </c>
      <c r="I4607" s="40">
        <v>0</v>
      </c>
      <c r="L4607" s="40" t="str">
        <f>IF(LEFT(C4607,1)="[",MID(C4607,2,SEARCH("]",C4607)-2),IF(LEFT(C4607,1)="""",MID(C4607,2,SEARCH("""",C4607,2)-2),C4607))</f>
        <v>Onix LT ficha técnica</v>
      </c>
      <c r="M4607">
        <f>WEEKNUM(A4607,2)</f>
        <v>35</v>
      </c>
    </row>
    <row r="4608" spans="1:13" x14ac:dyDescent="0.25">
      <c r="A4608" s="1">
        <v>41534</v>
      </c>
      <c r="B4608" s="40" t="s">
        <v>9</v>
      </c>
      <c r="C4608" s="40" t="s">
        <v>373</v>
      </c>
      <c r="D4608" s="40" t="s">
        <v>209</v>
      </c>
      <c r="E4608" s="40" t="s">
        <v>10</v>
      </c>
      <c r="F4608" s="40">
        <v>0.8</v>
      </c>
      <c r="G4608" s="40">
        <v>1</v>
      </c>
      <c r="H4608" s="40">
        <v>1</v>
      </c>
      <c r="I4608" s="40">
        <v>0.75</v>
      </c>
      <c r="L4608" s="40" t="str">
        <f>IF(LEFT(C4608,1)="[",MID(C4608,2,SEARCH("]",C4608)-2),IF(LEFT(C4608,1)="""",MID(C4608,2,SEARCH("""",C4608,2)-2),C4608))</f>
        <v>Onix LT ficha técnica</v>
      </c>
      <c r="M4608">
        <f>WEEKNUM(A4608,2)</f>
        <v>38</v>
      </c>
    </row>
    <row r="4609" spans="1:13" x14ac:dyDescent="0.25">
      <c r="A4609" s="1">
        <v>41519</v>
      </c>
      <c r="B4609" s="40" t="s">
        <v>9</v>
      </c>
      <c r="C4609" s="40" t="s">
        <v>373</v>
      </c>
      <c r="D4609" s="40" t="s">
        <v>209</v>
      </c>
      <c r="E4609" s="40" t="s">
        <v>10</v>
      </c>
      <c r="F4609" s="40">
        <v>0.8</v>
      </c>
      <c r="G4609" s="40">
        <v>0</v>
      </c>
      <c r="H4609" s="40">
        <v>1</v>
      </c>
      <c r="I4609" s="40">
        <v>0</v>
      </c>
      <c r="L4609" s="40" t="str">
        <f>IF(LEFT(C4609,1)="[",MID(C4609,2,SEARCH("]",C4609)-2),IF(LEFT(C4609,1)="""",MID(C4609,2,SEARCH("""",C4609,2)-2),C4609))</f>
        <v>Onix LT ficha técnica</v>
      </c>
      <c r="M4609">
        <f>WEEKNUM(A4609,2)</f>
        <v>36</v>
      </c>
    </row>
    <row r="4610" spans="1:13" x14ac:dyDescent="0.25">
      <c r="A4610" s="1">
        <v>41527</v>
      </c>
      <c r="B4610" s="40" t="s">
        <v>9</v>
      </c>
      <c r="C4610" s="40" t="s">
        <v>373</v>
      </c>
      <c r="D4610" s="40" t="s">
        <v>209</v>
      </c>
      <c r="E4610" s="40" t="s">
        <v>10</v>
      </c>
      <c r="F4610" s="40">
        <v>0.8</v>
      </c>
      <c r="G4610" s="40">
        <v>0</v>
      </c>
      <c r="H4610" s="40">
        <v>2</v>
      </c>
      <c r="I4610" s="40">
        <v>0</v>
      </c>
      <c r="L4610" s="40" t="str">
        <f>IF(LEFT(C4610,1)="[",MID(C4610,2,SEARCH("]",C4610)-2),IF(LEFT(C4610,1)="""",MID(C4610,2,SEARCH("""",C4610,2)-2),C4610))</f>
        <v>Onix LT ficha técnica</v>
      </c>
      <c r="M4610">
        <f>WEEKNUM(A4610,2)</f>
        <v>37</v>
      </c>
    </row>
    <row r="4611" spans="1:13" x14ac:dyDescent="0.25">
      <c r="A4611" s="1">
        <v>41514</v>
      </c>
      <c r="B4611" s="40" t="s">
        <v>9</v>
      </c>
      <c r="C4611" s="40" t="s">
        <v>373</v>
      </c>
      <c r="D4611" s="40" t="s">
        <v>209</v>
      </c>
      <c r="E4611" s="40" t="s">
        <v>10</v>
      </c>
      <c r="F4611" s="40">
        <v>0.8</v>
      </c>
      <c r="G4611" s="40">
        <v>0</v>
      </c>
      <c r="H4611" s="40">
        <v>0</v>
      </c>
      <c r="I4611" s="40">
        <v>0</v>
      </c>
      <c r="L4611" s="40" t="str">
        <f>IF(LEFT(C4611,1)="[",MID(C4611,2,SEARCH("]",C4611)-2),IF(LEFT(C4611,1)="""",MID(C4611,2,SEARCH("""",C4611,2)-2),C4611))</f>
        <v>Onix LT ficha técnica</v>
      </c>
      <c r="M4611">
        <f>WEEKNUM(A4611,2)</f>
        <v>35</v>
      </c>
    </row>
    <row r="4612" spans="1:13" x14ac:dyDescent="0.25">
      <c r="A4612" s="1">
        <v>41525</v>
      </c>
      <c r="B4612" s="40" t="s">
        <v>9</v>
      </c>
      <c r="C4612" s="40" t="s">
        <v>373</v>
      </c>
      <c r="D4612" s="40" t="s">
        <v>209</v>
      </c>
      <c r="E4612" s="40" t="s">
        <v>10</v>
      </c>
      <c r="F4612" s="40">
        <v>0.8</v>
      </c>
      <c r="G4612" s="40">
        <v>0</v>
      </c>
      <c r="H4612" s="40">
        <v>0</v>
      </c>
      <c r="I4612" s="40">
        <v>0</v>
      </c>
      <c r="L4612" s="40" t="str">
        <f>IF(LEFT(C4612,1)="[",MID(C4612,2,SEARCH("]",C4612)-2),IF(LEFT(C4612,1)="""",MID(C4612,2,SEARCH("""",C4612,2)-2),C4612))</f>
        <v>Onix LT ficha técnica</v>
      </c>
      <c r="M4612">
        <f>WEEKNUM(A4612,2)</f>
        <v>36</v>
      </c>
    </row>
    <row r="4613" spans="1:13" x14ac:dyDescent="0.25">
      <c r="A4613" s="1">
        <v>41544</v>
      </c>
      <c r="B4613" s="40" t="s">
        <v>9</v>
      </c>
      <c r="C4613" s="40" t="s">
        <v>373</v>
      </c>
      <c r="D4613" s="40" t="s">
        <v>209</v>
      </c>
      <c r="E4613" s="40" t="s">
        <v>10</v>
      </c>
      <c r="F4613" s="40">
        <v>0.8</v>
      </c>
      <c r="G4613" s="40">
        <v>0</v>
      </c>
      <c r="H4613" s="40">
        <v>1</v>
      </c>
      <c r="I4613" s="40">
        <v>0</v>
      </c>
      <c r="L4613" s="40" t="str">
        <f>IF(LEFT(C4613,1)="[",MID(C4613,2,SEARCH("]",C4613)-2),IF(LEFT(C4613,1)="""",MID(C4613,2,SEARCH("""",C4613,2)-2),C4613))</f>
        <v>Onix LT ficha técnica</v>
      </c>
      <c r="M4613">
        <f>WEEKNUM(A4613,2)</f>
        <v>39</v>
      </c>
    </row>
    <row r="4614" spans="1:13" x14ac:dyDescent="0.25">
      <c r="A4614" s="1">
        <v>41520</v>
      </c>
      <c r="B4614" s="40" t="s">
        <v>9</v>
      </c>
      <c r="C4614" s="40" t="s">
        <v>373</v>
      </c>
      <c r="D4614" s="40" t="s">
        <v>209</v>
      </c>
      <c r="E4614" s="40" t="s">
        <v>10</v>
      </c>
      <c r="F4614" s="40">
        <v>0.8</v>
      </c>
      <c r="G4614" s="40">
        <v>1</v>
      </c>
      <c r="H4614" s="40">
        <v>1</v>
      </c>
      <c r="I4614" s="40">
        <v>0.56000000000000005</v>
      </c>
      <c r="L4614" s="40" t="str">
        <f>IF(LEFT(C4614,1)="[",MID(C4614,2,SEARCH("]",C4614)-2),IF(LEFT(C4614,1)="""",MID(C4614,2,SEARCH("""",C4614,2)-2),C4614))</f>
        <v>Onix LT ficha técnica</v>
      </c>
      <c r="M4614">
        <f>WEEKNUM(A4614,2)</f>
        <v>36</v>
      </c>
    </row>
    <row r="4615" spans="1:13" x14ac:dyDescent="0.25">
      <c r="A4615" s="1">
        <v>41518</v>
      </c>
      <c r="B4615" s="40" t="s">
        <v>9</v>
      </c>
      <c r="C4615" s="40" t="s">
        <v>373</v>
      </c>
      <c r="D4615" s="40" t="s">
        <v>209</v>
      </c>
      <c r="E4615" s="40" t="s">
        <v>10</v>
      </c>
      <c r="F4615" s="40">
        <v>0.8</v>
      </c>
      <c r="G4615" s="40">
        <v>0</v>
      </c>
      <c r="H4615" s="40">
        <v>0</v>
      </c>
      <c r="I4615" s="40">
        <v>0</v>
      </c>
      <c r="L4615" s="40" t="str">
        <f>IF(LEFT(C4615,1)="[",MID(C4615,2,SEARCH("]",C4615)-2),IF(LEFT(C4615,1)="""",MID(C4615,2,SEARCH("""",C4615,2)-2),C4615))</f>
        <v>Onix LT ficha técnica</v>
      </c>
      <c r="M4615">
        <f>WEEKNUM(A4615,2)</f>
        <v>35</v>
      </c>
    </row>
    <row r="4616" spans="1:13" x14ac:dyDescent="0.25">
      <c r="A4616" s="1">
        <v>41519</v>
      </c>
      <c r="B4616" s="40" t="s">
        <v>9</v>
      </c>
      <c r="C4616" s="40" t="s">
        <v>187</v>
      </c>
      <c r="D4616" s="40" t="s">
        <v>103</v>
      </c>
      <c r="E4616" s="40" t="s">
        <v>10</v>
      </c>
      <c r="F4616" s="40">
        <v>0.3</v>
      </c>
      <c r="G4616" s="40">
        <v>0</v>
      </c>
      <c r="H4616" s="40">
        <v>1</v>
      </c>
      <c r="I4616" s="40">
        <v>0</v>
      </c>
      <c r="L4616" s="40" t="str">
        <f>IF(LEFT(C4616,1)="[",MID(C4616,2,SEARCH("]",C4616)-2),IF(LEFT(C4616,1)="""",MID(C4616,2,SEARCH("""",C4616,2)-2),C4616))</f>
        <v>Onix LT GM</v>
      </c>
      <c r="M4616">
        <f>WEEKNUM(A4616,2)</f>
        <v>36</v>
      </c>
    </row>
    <row r="4617" spans="1:13" x14ac:dyDescent="0.25">
      <c r="A4617" s="1">
        <v>41539</v>
      </c>
      <c r="B4617" s="40" t="s">
        <v>9</v>
      </c>
      <c r="C4617" s="40" t="s">
        <v>187</v>
      </c>
      <c r="D4617" s="40" t="s">
        <v>103</v>
      </c>
      <c r="E4617" s="40" t="s">
        <v>10</v>
      </c>
      <c r="F4617" s="40">
        <v>0.3</v>
      </c>
      <c r="G4617" s="40">
        <v>1</v>
      </c>
      <c r="H4617" s="40">
        <v>1</v>
      </c>
      <c r="I4617" s="40">
        <v>0.25</v>
      </c>
      <c r="L4617" s="40" t="str">
        <f>IF(LEFT(C4617,1)="[",MID(C4617,2,SEARCH("]",C4617)-2),IF(LEFT(C4617,1)="""",MID(C4617,2,SEARCH("""",C4617,2)-2),C4617))</f>
        <v>Onix LT GM</v>
      </c>
      <c r="M4617">
        <f>WEEKNUM(A4617,2)</f>
        <v>38</v>
      </c>
    </row>
    <row r="4618" spans="1:13" x14ac:dyDescent="0.25">
      <c r="A4618" s="1">
        <v>41525</v>
      </c>
      <c r="B4618" s="40" t="s">
        <v>9</v>
      </c>
      <c r="C4618" s="40" t="s">
        <v>187</v>
      </c>
      <c r="D4618" s="40" t="s">
        <v>103</v>
      </c>
      <c r="E4618" s="40" t="s">
        <v>10</v>
      </c>
      <c r="F4618" s="40">
        <v>0.3</v>
      </c>
      <c r="G4618" s="40">
        <v>1</v>
      </c>
      <c r="H4618" s="40">
        <v>1</v>
      </c>
      <c r="I4618" s="40">
        <v>0.17</v>
      </c>
      <c r="L4618" s="40" t="str">
        <f>IF(LEFT(C4618,1)="[",MID(C4618,2,SEARCH("]",C4618)-2),IF(LEFT(C4618,1)="""",MID(C4618,2,SEARCH("""",C4618,2)-2),C4618))</f>
        <v>Onix LT GM</v>
      </c>
      <c r="M4618">
        <f>WEEKNUM(A4618,2)</f>
        <v>36</v>
      </c>
    </row>
    <row r="4619" spans="1:13" x14ac:dyDescent="0.25">
      <c r="A4619" s="1">
        <v>41526</v>
      </c>
      <c r="B4619" s="40" t="s">
        <v>9</v>
      </c>
      <c r="C4619" s="40" t="s">
        <v>187</v>
      </c>
      <c r="D4619" s="40" t="s">
        <v>103</v>
      </c>
      <c r="E4619" s="40" t="s">
        <v>10</v>
      </c>
      <c r="F4619" s="40">
        <v>0.3</v>
      </c>
      <c r="G4619" s="40">
        <v>0</v>
      </c>
      <c r="H4619" s="40">
        <v>1</v>
      </c>
      <c r="I4619" s="40">
        <v>0</v>
      </c>
      <c r="L4619" s="40" t="str">
        <f>IF(LEFT(C4619,1)="[",MID(C4619,2,SEARCH("]",C4619)-2),IF(LEFT(C4619,1)="""",MID(C4619,2,SEARCH("""",C4619,2)-2),C4619))</f>
        <v>Onix LT GM</v>
      </c>
      <c r="M4619">
        <f>WEEKNUM(A4619,2)</f>
        <v>37</v>
      </c>
    </row>
    <row r="4620" spans="1:13" x14ac:dyDescent="0.25">
      <c r="A4620" s="1">
        <v>41535</v>
      </c>
      <c r="B4620" s="40" t="s">
        <v>9</v>
      </c>
      <c r="C4620" s="40" t="s">
        <v>187</v>
      </c>
      <c r="D4620" s="40" t="s">
        <v>103</v>
      </c>
      <c r="E4620" s="40" t="s">
        <v>10</v>
      </c>
      <c r="F4620" s="40">
        <v>0.3</v>
      </c>
      <c r="G4620" s="40">
        <v>0</v>
      </c>
      <c r="H4620" s="40">
        <v>1</v>
      </c>
      <c r="I4620" s="40">
        <v>0</v>
      </c>
      <c r="L4620" s="40" t="str">
        <f>IF(LEFT(C4620,1)="[",MID(C4620,2,SEARCH("]",C4620)-2),IF(LEFT(C4620,1)="""",MID(C4620,2,SEARCH("""",C4620,2)-2),C4620))</f>
        <v>Onix LT GM</v>
      </c>
      <c r="M4620">
        <f>WEEKNUM(A4620,2)</f>
        <v>38</v>
      </c>
    </row>
    <row r="4621" spans="1:13" x14ac:dyDescent="0.25">
      <c r="A4621" s="1">
        <v>41534</v>
      </c>
      <c r="B4621" s="40" t="s">
        <v>9</v>
      </c>
      <c r="C4621" s="40" t="s">
        <v>187</v>
      </c>
      <c r="D4621" s="40" t="s">
        <v>103</v>
      </c>
      <c r="E4621" s="40" t="s">
        <v>10</v>
      </c>
      <c r="F4621" s="40">
        <v>0.3</v>
      </c>
      <c r="G4621" s="40">
        <v>0</v>
      </c>
      <c r="H4621" s="40">
        <v>3</v>
      </c>
      <c r="I4621" s="40">
        <v>0</v>
      </c>
      <c r="L4621" s="40" t="str">
        <f>IF(LEFT(C4621,1)="[",MID(C4621,2,SEARCH("]",C4621)-2),IF(LEFT(C4621,1)="""",MID(C4621,2,SEARCH("""",C4621,2)-2),C4621))</f>
        <v>Onix LT GM</v>
      </c>
      <c r="M4621">
        <f>WEEKNUM(A4621,2)</f>
        <v>38</v>
      </c>
    </row>
    <row r="4622" spans="1:13" x14ac:dyDescent="0.25">
      <c r="A4622" s="1">
        <v>41520</v>
      </c>
      <c r="B4622" s="40" t="s">
        <v>9</v>
      </c>
      <c r="C4622" s="40" t="s">
        <v>187</v>
      </c>
      <c r="D4622" s="40" t="s">
        <v>103</v>
      </c>
      <c r="E4622" s="40" t="s">
        <v>10</v>
      </c>
      <c r="F4622" s="40">
        <v>0.3</v>
      </c>
      <c r="G4622" s="40">
        <v>1</v>
      </c>
      <c r="H4622" s="40">
        <v>2</v>
      </c>
      <c r="I4622" s="40">
        <v>0.23</v>
      </c>
      <c r="L4622" s="40" t="str">
        <f>IF(LEFT(C4622,1)="[",MID(C4622,2,SEARCH("]",C4622)-2),IF(LEFT(C4622,1)="""",MID(C4622,2,SEARCH("""",C4622,2)-2),C4622))</f>
        <v>Onix LT GM</v>
      </c>
      <c r="M4622">
        <f>WEEKNUM(A4622,2)</f>
        <v>36</v>
      </c>
    </row>
    <row r="4623" spans="1:13" x14ac:dyDescent="0.25">
      <c r="A4623" s="1">
        <v>41523</v>
      </c>
      <c r="B4623" s="40" t="s">
        <v>9</v>
      </c>
      <c r="C4623" s="40" t="s">
        <v>187</v>
      </c>
      <c r="D4623" s="40" t="s">
        <v>103</v>
      </c>
      <c r="E4623" s="40" t="s">
        <v>10</v>
      </c>
      <c r="F4623" s="40">
        <v>0.3</v>
      </c>
      <c r="G4623" s="40">
        <v>0</v>
      </c>
      <c r="H4623" s="40">
        <v>1</v>
      </c>
      <c r="I4623" s="40">
        <v>0</v>
      </c>
      <c r="L4623" s="40" t="str">
        <f>IF(LEFT(C4623,1)="[",MID(C4623,2,SEARCH("]",C4623)-2),IF(LEFT(C4623,1)="""",MID(C4623,2,SEARCH("""",C4623,2)-2),C4623))</f>
        <v>Onix LT GM</v>
      </c>
      <c r="M4623">
        <f>WEEKNUM(A4623,2)</f>
        <v>36</v>
      </c>
    </row>
    <row r="4624" spans="1:13" x14ac:dyDescent="0.25">
      <c r="A4624" s="1">
        <v>41515</v>
      </c>
      <c r="B4624" s="40" t="s">
        <v>9</v>
      </c>
      <c r="C4624" s="40" t="s">
        <v>187</v>
      </c>
      <c r="D4624" s="40" t="s">
        <v>103</v>
      </c>
      <c r="E4624" s="40" t="s">
        <v>10</v>
      </c>
      <c r="F4624" s="40">
        <v>0.3</v>
      </c>
      <c r="G4624" s="40">
        <v>0</v>
      </c>
      <c r="H4624" s="40">
        <v>2</v>
      </c>
      <c r="I4624" s="40">
        <v>0</v>
      </c>
      <c r="L4624" s="40" t="str">
        <f>IF(LEFT(C4624,1)="[",MID(C4624,2,SEARCH("]",C4624)-2),IF(LEFT(C4624,1)="""",MID(C4624,2,SEARCH("""",C4624,2)-2),C4624))</f>
        <v>Onix LT GM</v>
      </c>
      <c r="M4624">
        <f>WEEKNUM(A4624,2)</f>
        <v>35</v>
      </c>
    </row>
    <row r="4625" spans="1:13" x14ac:dyDescent="0.25">
      <c r="A4625" s="1">
        <v>41517</v>
      </c>
      <c r="B4625" s="40" t="s">
        <v>9</v>
      </c>
      <c r="C4625" s="40" t="s">
        <v>187</v>
      </c>
      <c r="D4625" s="40" t="s">
        <v>103</v>
      </c>
      <c r="E4625" s="40" t="s">
        <v>10</v>
      </c>
      <c r="F4625" s="40">
        <v>0.3</v>
      </c>
      <c r="G4625" s="40">
        <v>0</v>
      </c>
      <c r="H4625" s="40">
        <v>1</v>
      </c>
      <c r="I4625" s="40">
        <v>0</v>
      </c>
      <c r="L4625" s="40" t="str">
        <f>IF(LEFT(C4625,1)="[",MID(C4625,2,SEARCH("]",C4625)-2),IF(LEFT(C4625,1)="""",MID(C4625,2,SEARCH("""",C4625,2)-2),C4625))</f>
        <v>Onix LT GM</v>
      </c>
      <c r="M4625">
        <f>WEEKNUM(A4625,2)</f>
        <v>35</v>
      </c>
    </row>
    <row r="4626" spans="1:13" x14ac:dyDescent="0.25">
      <c r="A4626" s="1">
        <v>41514</v>
      </c>
      <c r="B4626" s="40" t="s">
        <v>9</v>
      </c>
      <c r="C4626" s="40" t="s">
        <v>187</v>
      </c>
      <c r="D4626" s="40" t="s">
        <v>103</v>
      </c>
      <c r="E4626" s="40" t="s">
        <v>10</v>
      </c>
      <c r="F4626" s="40">
        <v>0.3</v>
      </c>
      <c r="G4626" s="40">
        <v>0</v>
      </c>
      <c r="H4626" s="40">
        <v>2</v>
      </c>
      <c r="I4626" s="40">
        <v>0</v>
      </c>
      <c r="L4626" s="40" t="str">
        <f>IF(LEFT(C4626,1)="[",MID(C4626,2,SEARCH("]",C4626)-2),IF(LEFT(C4626,1)="""",MID(C4626,2,SEARCH("""",C4626,2)-2),C4626))</f>
        <v>Onix LT GM</v>
      </c>
      <c r="M4626">
        <f>WEEKNUM(A4626,2)</f>
        <v>35</v>
      </c>
    </row>
    <row r="4627" spans="1:13" x14ac:dyDescent="0.25">
      <c r="A4627" s="1">
        <v>41518</v>
      </c>
      <c r="B4627" s="40" t="s">
        <v>9</v>
      </c>
      <c r="C4627" s="40" t="s">
        <v>187</v>
      </c>
      <c r="D4627" s="40" t="s">
        <v>103</v>
      </c>
      <c r="E4627" s="40" t="s">
        <v>10</v>
      </c>
      <c r="F4627" s="40">
        <v>0.3</v>
      </c>
      <c r="G4627" s="40">
        <v>0</v>
      </c>
      <c r="H4627" s="40">
        <v>5</v>
      </c>
      <c r="I4627" s="40">
        <v>0</v>
      </c>
      <c r="L4627" s="40" t="str">
        <f>IF(LEFT(C4627,1)="[",MID(C4627,2,SEARCH("]",C4627)-2),IF(LEFT(C4627,1)="""",MID(C4627,2,SEARCH("""",C4627,2)-2),C4627))</f>
        <v>Onix LT GM</v>
      </c>
      <c r="M4627">
        <f>WEEKNUM(A4627,2)</f>
        <v>35</v>
      </c>
    </row>
    <row r="4628" spans="1:13" x14ac:dyDescent="0.25">
      <c r="A4628" s="1">
        <v>41524</v>
      </c>
      <c r="B4628" s="40" t="s">
        <v>9</v>
      </c>
      <c r="C4628" s="40" t="s">
        <v>187</v>
      </c>
      <c r="D4628" s="40" t="s">
        <v>103</v>
      </c>
      <c r="E4628" s="40" t="s">
        <v>10</v>
      </c>
      <c r="F4628" s="40">
        <v>0.3</v>
      </c>
      <c r="G4628" s="40">
        <v>0</v>
      </c>
      <c r="H4628" s="40">
        <v>4</v>
      </c>
      <c r="I4628" s="40">
        <v>0</v>
      </c>
      <c r="L4628" s="40" t="str">
        <f>IF(LEFT(C4628,1)="[",MID(C4628,2,SEARCH("]",C4628)-2),IF(LEFT(C4628,1)="""",MID(C4628,2,SEARCH("""",C4628,2)-2),C4628))</f>
        <v>Onix LT GM</v>
      </c>
      <c r="M4628">
        <f>WEEKNUM(A4628,2)</f>
        <v>36</v>
      </c>
    </row>
    <row r="4629" spans="1:13" x14ac:dyDescent="0.25">
      <c r="A4629" s="1">
        <v>41533</v>
      </c>
      <c r="B4629" s="40" t="s">
        <v>9</v>
      </c>
      <c r="C4629" s="40" t="s">
        <v>187</v>
      </c>
      <c r="D4629" s="40" t="s">
        <v>103</v>
      </c>
      <c r="E4629" s="40" t="s">
        <v>10</v>
      </c>
      <c r="F4629" s="40">
        <v>0.3</v>
      </c>
      <c r="G4629" s="40">
        <v>1</v>
      </c>
      <c r="H4629" s="40">
        <v>2</v>
      </c>
      <c r="I4629" s="40">
        <v>0.22</v>
      </c>
      <c r="L4629" s="40" t="str">
        <f>IF(LEFT(C4629,1)="[",MID(C4629,2,SEARCH("]",C4629)-2),IF(LEFT(C4629,1)="""",MID(C4629,2,SEARCH("""",C4629,2)-2),C4629))</f>
        <v>Onix LT GM</v>
      </c>
      <c r="M4629">
        <f>WEEKNUM(A4629,2)</f>
        <v>38</v>
      </c>
    </row>
    <row r="4630" spans="1:13" x14ac:dyDescent="0.25">
      <c r="A4630" s="1">
        <v>41530</v>
      </c>
      <c r="B4630" s="40" t="s">
        <v>9</v>
      </c>
      <c r="C4630" s="40" t="s">
        <v>187</v>
      </c>
      <c r="D4630" s="40" t="s">
        <v>103</v>
      </c>
      <c r="E4630" s="40" t="s">
        <v>10</v>
      </c>
      <c r="F4630" s="40">
        <v>0.3</v>
      </c>
      <c r="G4630" s="40">
        <v>0</v>
      </c>
      <c r="H4630" s="40">
        <v>2</v>
      </c>
      <c r="I4630" s="40">
        <v>0</v>
      </c>
      <c r="L4630" s="40" t="str">
        <f>IF(LEFT(C4630,1)="[",MID(C4630,2,SEARCH("]",C4630)-2),IF(LEFT(C4630,1)="""",MID(C4630,2,SEARCH("""",C4630,2)-2),C4630))</f>
        <v>Onix LT GM</v>
      </c>
      <c r="M4630">
        <f>WEEKNUM(A4630,2)</f>
        <v>37</v>
      </c>
    </row>
    <row r="4631" spans="1:13" x14ac:dyDescent="0.25">
      <c r="A4631" s="1">
        <v>41523</v>
      </c>
      <c r="B4631" s="40" t="s">
        <v>9</v>
      </c>
      <c r="C4631" s="40" t="s">
        <v>331</v>
      </c>
      <c r="D4631" s="40" t="s">
        <v>90</v>
      </c>
      <c r="E4631" s="40" t="s">
        <v>10</v>
      </c>
      <c r="F4631" s="40">
        <v>0.54</v>
      </c>
      <c r="G4631" s="40">
        <v>2</v>
      </c>
      <c r="H4631" s="40">
        <v>20</v>
      </c>
      <c r="I4631" s="40">
        <v>0.37</v>
      </c>
      <c r="L4631" s="40" t="str">
        <f>IF(LEFT(C4631,1)="[",MID(C4631,2,SEARCH("]",C4631)-2),IF(LEFT(C4631,1)="""",MID(C4631,2,SEARCH("""",C4631,2)-2),C4631))</f>
        <v>Onix LT preço</v>
      </c>
      <c r="M4631">
        <f>WEEKNUM(A4631,2)</f>
        <v>36</v>
      </c>
    </row>
    <row r="4632" spans="1:13" x14ac:dyDescent="0.25">
      <c r="A4632" s="1">
        <v>41537</v>
      </c>
      <c r="B4632" s="40" t="s">
        <v>9</v>
      </c>
      <c r="C4632" s="40" t="s">
        <v>331</v>
      </c>
      <c r="D4632" s="40" t="s">
        <v>90</v>
      </c>
      <c r="E4632" s="40" t="s">
        <v>10</v>
      </c>
      <c r="F4632" s="40">
        <v>0.54</v>
      </c>
      <c r="G4632" s="40">
        <v>5</v>
      </c>
      <c r="H4632" s="40">
        <v>9</v>
      </c>
      <c r="I4632" s="40">
        <v>0.59</v>
      </c>
      <c r="L4632" s="40" t="str">
        <f>IF(LEFT(C4632,1)="[",MID(C4632,2,SEARCH("]",C4632)-2),IF(LEFT(C4632,1)="""",MID(C4632,2,SEARCH("""",C4632,2)-2),C4632))</f>
        <v>Onix LT preço</v>
      </c>
      <c r="M4632">
        <f>WEEKNUM(A4632,2)</f>
        <v>38</v>
      </c>
    </row>
    <row r="4633" spans="1:13" x14ac:dyDescent="0.25">
      <c r="A4633" s="1">
        <v>41519</v>
      </c>
      <c r="B4633" s="40" t="s">
        <v>9</v>
      </c>
      <c r="C4633" s="40" t="s">
        <v>331</v>
      </c>
      <c r="D4633" s="40" t="s">
        <v>90</v>
      </c>
      <c r="E4633" s="40" t="s">
        <v>10</v>
      </c>
      <c r="F4633" s="40">
        <v>0.54</v>
      </c>
      <c r="G4633" s="40">
        <v>5</v>
      </c>
      <c r="H4633" s="40">
        <v>24</v>
      </c>
      <c r="I4633" s="40">
        <v>1.33</v>
      </c>
      <c r="L4633" s="40" t="str">
        <f>IF(LEFT(C4633,1)="[",MID(C4633,2,SEARCH("]",C4633)-2),IF(LEFT(C4633,1)="""",MID(C4633,2,SEARCH("""",C4633,2)-2),C4633))</f>
        <v>Onix LT preço</v>
      </c>
      <c r="M4633">
        <f>WEEKNUM(A4633,2)</f>
        <v>36</v>
      </c>
    </row>
    <row r="4634" spans="1:13" x14ac:dyDescent="0.25">
      <c r="A4634" s="1">
        <v>41544</v>
      </c>
      <c r="B4634" s="40" t="s">
        <v>9</v>
      </c>
      <c r="C4634" s="40" t="s">
        <v>331</v>
      </c>
      <c r="D4634" s="40" t="s">
        <v>90</v>
      </c>
      <c r="E4634" s="40" t="s">
        <v>10</v>
      </c>
      <c r="F4634" s="40">
        <v>0.54</v>
      </c>
      <c r="G4634" s="40">
        <v>3</v>
      </c>
      <c r="H4634" s="40">
        <v>12</v>
      </c>
      <c r="I4634" s="40">
        <v>0.68</v>
      </c>
      <c r="L4634" s="40" t="str">
        <f>IF(LEFT(C4634,1)="[",MID(C4634,2,SEARCH("]",C4634)-2),IF(LEFT(C4634,1)="""",MID(C4634,2,SEARCH("""",C4634,2)-2),C4634))</f>
        <v>Onix LT preço</v>
      </c>
      <c r="M4634">
        <f>WEEKNUM(A4634,2)</f>
        <v>39</v>
      </c>
    </row>
    <row r="4635" spans="1:13" x14ac:dyDescent="0.25">
      <c r="A4635" s="1">
        <v>41524</v>
      </c>
      <c r="B4635" s="40" t="s">
        <v>9</v>
      </c>
      <c r="C4635" s="40" t="s">
        <v>331</v>
      </c>
      <c r="D4635" s="40" t="s">
        <v>90</v>
      </c>
      <c r="E4635" s="40" t="s">
        <v>10</v>
      </c>
      <c r="F4635" s="40">
        <v>0.54</v>
      </c>
      <c r="G4635" s="40">
        <v>2</v>
      </c>
      <c r="H4635" s="40">
        <v>12</v>
      </c>
      <c r="I4635" s="40">
        <v>0.28999999999999998</v>
      </c>
      <c r="L4635" s="40" t="str">
        <f>IF(LEFT(C4635,1)="[",MID(C4635,2,SEARCH("]",C4635)-2),IF(LEFT(C4635,1)="""",MID(C4635,2,SEARCH("""",C4635,2)-2),C4635))</f>
        <v>Onix LT preço</v>
      </c>
      <c r="M4635">
        <f>WEEKNUM(A4635,2)</f>
        <v>36</v>
      </c>
    </row>
    <row r="4636" spans="1:13" x14ac:dyDescent="0.25">
      <c r="A4636" s="1">
        <v>41545</v>
      </c>
      <c r="B4636" s="40" t="s">
        <v>9</v>
      </c>
      <c r="C4636" s="40" t="s">
        <v>331</v>
      </c>
      <c r="D4636" s="40" t="s">
        <v>90</v>
      </c>
      <c r="E4636" s="40" t="s">
        <v>10</v>
      </c>
      <c r="F4636" s="40">
        <v>0.54</v>
      </c>
      <c r="G4636" s="40">
        <v>2</v>
      </c>
      <c r="H4636" s="40">
        <v>13</v>
      </c>
      <c r="I4636" s="40">
        <v>0.75</v>
      </c>
      <c r="L4636" s="40" t="str">
        <f>IF(LEFT(C4636,1)="[",MID(C4636,2,SEARCH("]",C4636)-2),IF(LEFT(C4636,1)="""",MID(C4636,2,SEARCH("""",C4636,2)-2),C4636))</f>
        <v>Onix LT preço</v>
      </c>
      <c r="M4636">
        <f>WEEKNUM(A4636,2)</f>
        <v>39</v>
      </c>
    </row>
    <row r="4637" spans="1:13" x14ac:dyDescent="0.25">
      <c r="A4637" s="1">
        <v>41526</v>
      </c>
      <c r="B4637" s="40" t="s">
        <v>9</v>
      </c>
      <c r="C4637" s="40" t="s">
        <v>331</v>
      </c>
      <c r="D4637" s="40" t="s">
        <v>90</v>
      </c>
      <c r="E4637" s="40" t="s">
        <v>10</v>
      </c>
      <c r="F4637" s="40">
        <v>0.54</v>
      </c>
      <c r="G4637" s="40">
        <v>4</v>
      </c>
      <c r="H4637" s="40">
        <v>17</v>
      </c>
      <c r="I4637" s="40">
        <v>0.84</v>
      </c>
      <c r="L4637" s="40" t="str">
        <f>IF(LEFT(C4637,1)="[",MID(C4637,2,SEARCH("]",C4637)-2),IF(LEFT(C4637,1)="""",MID(C4637,2,SEARCH("""",C4637,2)-2),C4637))</f>
        <v>Onix LT preço</v>
      </c>
      <c r="M4637">
        <f>WEEKNUM(A4637,2)</f>
        <v>37</v>
      </c>
    </row>
    <row r="4638" spans="1:13" x14ac:dyDescent="0.25">
      <c r="A4638" s="1">
        <v>41515</v>
      </c>
      <c r="B4638" s="40" t="s">
        <v>9</v>
      </c>
      <c r="C4638" s="40" t="s">
        <v>331</v>
      </c>
      <c r="D4638" s="40" t="s">
        <v>90</v>
      </c>
      <c r="E4638" s="40" t="s">
        <v>10</v>
      </c>
      <c r="F4638" s="40">
        <v>0.54</v>
      </c>
      <c r="G4638" s="40">
        <v>6</v>
      </c>
      <c r="H4638" s="40">
        <v>22</v>
      </c>
      <c r="I4638" s="40">
        <v>1.88</v>
      </c>
      <c r="L4638" s="40" t="str">
        <f>IF(LEFT(C4638,1)="[",MID(C4638,2,SEARCH("]",C4638)-2),IF(LEFT(C4638,1)="""",MID(C4638,2,SEARCH("""",C4638,2)-2),C4638))</f>
        <v>Onix LT preço</v>
      </c>
      <c r="M4638">
        <f>WEEKNUM(A4638,2)</f>
        <v>35</v>
      </c>
    </row>
    <row r="4639" spans="1:13" x14ac:dyDescent="0.25">
      <c r="A4639" s="1">
        <v>41516</v>
      </c>
      <c r="B4639" s="40" t="s">
        <v>9</v>
      </c>
      <c r="C4639" s="40" t="s">
        <v>331</v>
      </c>
      <c r="D4639" s="40" t="s">
        <v>90</v>
      </c>
      <c r="E4639" s="40" t="s">
        <v>10</v>
      </c>
      <c r="F4639" s="40">
        <v>0.54</v>
      </c>
      <c r="G4639" s="40">
        <v>2</v>
      </c>
      <c r="H4639" s="40">
        <v>9</v>
      </c>
      <c r="I4639" s="40">
        <v>0.66</v>
      </c>
      <c r="L4639" s="40" t="str">
        <f>IF(LEFT(C4639,1)="[",MID(C4639,2,SEARCH("]",C4639)-2),IF(LEFT(C4639,1)="""",MID(C4639,2,SEARCH("""",C4639,2)-2),C4639))</f>
        <v>Onix LT preço</v>
      </c>
      <c r="M4639">
        <f>WEEKNUM(A4639,2)</f>
        <v>35</v>
      </c>
    </row>
    <row r="4640" spans="1:13" x14ac:dyDescent="0.25">
      <c r="A4640" s="1">
        <v>41541</v>
      </c>
      <c r="B4640" s="40" t="s">
        <v>9</v>
      </c>
      <c r="C4640" s="40" t="s">
        <v>331</v>
      </c>
      <c r="D4640" s="40" t="s">
        <v>90</v>
      </c>
      <c r="E4640" s="40" t="s">
        <v>10</v>
      </c>
      <c r="F4640" s="40">
        <v>0.54</v>
      </c>
      <c r="G4640" s="40">
        <v>3</v>
      </c>
      <c r="H4640" s="40">
        <v>17</v>
      </c>
      <c r="I4640" s="40">
        <v>0.63</v>
      </c>
      <c r="L4640" s="40" t="str">
        <f>IF(LEFT(C4640,1)="[",MID(C4640,2,SEARCH("]",C4640)-2),IF(LEFT(C4640,1)="""",MID(C4640,2,SEARCH("""",C4640,2)-2),C4640))</f>
        <v>Onix LT preço</v>
      </c>
      <c r="M4640">
        <f>WEEKNUM(A4640,2)</f>
        <v>39</v>
      </c>
    </row>
    <row r="4641" spans="1:13" x14ac:dyDescent="0.25">
      <c r="A4641" s="1">
        <v>41528</v>
      </c>
      <c r="B4641" s="40" t="s">
        <v>9</v>
      </c>
      <c r="C4641" s="40" t="s">
        <v>331</v>
      </c>
      <c r="D4641" s="40" t="s">
        <v>90</v>
      </c>
      <c r="E4641" s="40" t="s">
        <v>10</v>
      </c>
      <c r="F4641" s="40">
        <v>0.54</v>
      </c>
      <c r="G4641" s="40">
        <v>6</v>
      </c>
      <c r="H4641" s="40">
        <v>14</v>
      </c>
      <c r="I4641" s="40">
        <v>1.64</v>
      </c>
      <c r="L4641" s="40" t="str">
        <f>IF(LEFT(C4641,1)="[",MID(C4641,2,SEARCH("]",C4641)-2),IF(LEFT(C4641,1)="""",MID(C4641,2,SEARCH("""",C4641,2)-2),C4641))</f>
        <v>Onix LT preço</v>
      </c>
      <c r="M4641">
        <f>WEEKNUM(A4641,2)</f>
        <v>37</v>
      </c>
    </row>
    <row r="4642" spans="1:13" x14ac:dyDescent="0.25">
      <c r="A4642" s="1">
        <v>41536</v>
      </c>
      <c r="B4642" s="40" t="s">
        <v>9</v>
      </c>
      <c r="C4642" s="40" t="s">
        <v>331</v>
      </c>
      <c r="D4642" s="40" t="s">
        <v>90</v>
      </c>
      <c r="E4642" s="40" t="s">
        <v>10</v>
      </c>
      <c r="F4642" s="40">
        <v>0.54</v>
      </c>
      <c r="G4642" s="40">
        <v>1</v>
      </c>
      <c r="H4642" s="40">
        <v>12</v>
      </c>
      <c r="I4642" s="40">
        <v>0.17</v>
      </c>
      <c r="L4642" s="40" t="str">
        <f>IF(LEFT(C4642,1)="[",MID(C4642,2,SEARCH("]",C4642)-2),IF(LEFT(C4642,1)="""",MID(C4642,2,SEARCH("""",C4642,2)-2),C4642))</f>
        <v>Onix LT preço</v>
      </c>
      <c r="M4642">
        <f>WEEKNUM(A4642,2)</f>
        <v>38</v>
      </c>
    </row>
    <row r="4643" spans="1:13" x14ac:dyDescent="0.25">
      <c r="A4643" s="1">
        <v>41540</v>
      </c>
      <c r="B4643" s="40" t="s">
        <v>9</v>
      </c>
      <c r="C4643" s="40" t="s">
        <v>331</v>
      </c>
      <c r="D4643" s="40" t="s">
        <v>90</v>
      </c>
      <c r="E4643" s="40" t="s">
        <v>10</v>
      </c>
      <c r="F4643" s="40">
        <v>0.54</v>
      </c>
      <c r="G4643" s="40">
        <v>2</v>
      </c>
      <c r="H4643" s="40">
        <v>15</v>
      </c>
      <c r="I4643" s="40">
        <v>0.56000000000000005</v>
      </c>
      <c r="L4643" s="40" t="str">
        <f>IF(LEFT(C4643,1)="[",MID(C4643,2,SEARCH("]",C4643)-2),IF(LEFT(C4643,1)="""",MID(C4643,2,SEARCH("""",C4643,2)-2),C4643))</f>
        <v>Onix LT preço</v>
      </c>
      <c r="M4643">
        <f>WEEKNUM(A4643,2)</f>
        <v>39</v>
      </c>
    </row>
    <row r="4644" spans="1:13" x14ac:dyDescent="0.25">
      <c r="A4644" s="1">
        <v>41517</v>
      </c>
      <c r="B4644" s="40" t="s">
        <v>9</v>
      </c>
      <c r="C4644" s="40" t="s">
        <v>331</v>
      </c>
      <c r="D4644" s="40" t="s">
        <v>90</v>
      </c>
      <c r="E4644" s="40" t="s">
        <v>10</v>
      </c>
      <c r="F4644" s="40">
        <v>0.54</v>
      </c>
      <c r="G4644" s="40">
        <v>1</v>
      </c>
      <c r="H4644" s="40">
        <v>11</v>
      </c>
      <c r="I4644" s="40">
        <v>0.17</v>
      </c>
      <c r="L4644" s="40" t="str">
        <f>IF(LEFT(C4644,1)="[",MID(C4644,2,SEARCH("]",C4644)-2),IF(LEFT(C4644,1)="""",MID(C4644,2,SEARCH("""",C4644,2)-2),C4644))</f>
        <v>Onix LT preço</v>
      </c>
      <c r="M4644">
        <f>WEEKNUM(A4644,2)</f>
        <v>35</v>
      </c>
    </row>
    <row r="4645" spans="1:13" x14ac:dyDescent="0.25">
      <c r="A4645" s="1">
        <v>41538</v>
      </c>
      <c r="B4645" s="40" t="s">
        <v>9</v>
      </c>
      <c r="C4645" s="40" t="s">
        <v>331</v>
      </c>
      <c r="D4645" s="40" t="s">
        <v>90</v>
      </c>
      <c r="E4645" s="40" t="s">
        <v>10</v>
      </c>
      <c r="F4645" s="40">
        <v>0.54</v>
      </c>
      <c r="G4645" s="40">
        <v>1</v>
      </c>
      <c r="H4645" s="40">
        <v>6</v>
      </c>
      <c r="I4645" s="40">
        <v>0.43</v>
      </c>
      <c r="L4645" s="40" t="str">
        <f>IF(LEFT(C4645,1)="[",MID(C4645,2,SEARCH("]",C4645)-2),IF(LEFT(C4645,1)="""",MID(C4645,2,SEARCH("""",C4645,2)-2),C4645))</f>
        <v>Onix LT preço</v>
      </c>
      <c r="M4645">
        <f>WEEKNUM(A4645,2)</f>
        <v>38</v>
      </c>
    </row>
    <row r="4646" spans="1:13" x14ac:dyDescent="0.25">
      <c r="A4646" s="1">
        <v>41531</v>
      </c>
      <c r="B4646" s="40" t="s">
        <v>9</v>
      </c>
      <c r="C4646" s="40" t="s">
        <v>331</v>
      </c>
      <c r="D4646" s="40" t="s">
        <v>90</v>
      </c>
      <c r="E4646" s="40" t="s">
        <v>10</v>
      </c>
      <c r="F4646" s="40">
        <v>0.54</v>
      </c>
      <c r="G4646" s="40">
        <v>1</v>
      </c>
      <c r="H4646" s="40">
        <v>12</v>
      </c>
      <c r="I4646" s="40">
        <v>7.0000000000000007E-2</v>
      </c>
      <c r="L4646" s="40" t="str">
        <f>IF(LEFT(C4646,1)="[",MID(C4646,2,SEARCH("]",C4646)-2),IF(LEFT(C4646,1)="""",MID(C4646,2,SEARCH("""",C4646,2)-2),C4646))</f>
        <v>Onix LT preço</v>
      </c>
      <c r="M4646">
        <f>WEEKNUM(A4646,2)</f>
        <v>37</v>
      </c>
    </row>
    <row r="4647" spans="1:13" x14ac:dyDescent="0.25">
      <c r="A4647" s="1">
        <v>41534</v>
      </c>
      <c r="B4647" s="40" t="s">
        <v>9</v>
      </c>
      <c r="C4647" s="40" t="s">
        <v>331</v>
      </c>
      <c r="D4647" s="40" t="s">
        <v>90</v>
      </c>
      <c r="E4647" s="40" t="s">
        <v>10</v>
      </c>
      <c r="F4647" s="40">
        <v>0.54</v>
      </c>
      <c r="G4647" s="40">
        <v>4</v>
      </c>
      <c r="H4647" s="40">
        <v>12</v>
      </c>
      <c r="I4647" s="40">
        <v>0.96</v>
      </c>
      <c r="L4647" s="40" t="str">
        <f>IF(LEFT(C4647,1)="[",MID(C4647,2,SEARCH("]",C4647)-2),IF(LEFT(C4647,1)="""",MID(C4647,2,SEARCH("""",C4647,2)-2),C4647))</f>
        <v>Onix LT preço</v>
      </c>
      <c r="M4647">
        <f>WEEKNUM(A4647,2)</f>
        <v>38</v>
      </c>
    </row>
    <row r="4648" spans="1:13" x14ac:dyDescent="0.25">
      <c r="A4648" s="1">
        <v>41521</v>
      </c>
      <c r="B4648" s="40" t="s">
        <v>9</v>
      </c>
      <c r="C4648" s="40" t="s">
        <v>331</v>
      </c>
      <c r="D4648" s="40" t="s">
        <v>90</v>
      </c>
      <c r="E4648" s="40" t="s">
        <v>10</v>
      </c>
      <c r="F4648" s="40">
        <v>0.54</v>
      </c>
      <c r="G4648" s="40">
        <v>2</v>
      </c>
      <c r="H4648" s="40">
        <v>19</v>
      </c>
      <c r="I4648" s="40">
        <v>0.79</v>
      </c>
      <c r="L4648" s="40" t="str">
        <f>IF(LEFT(C4648,1)="[",MID(C4648,2,SEARCH("]",C4648)-2),IF(LEFT(C4648,1)="""",MID(C4648,2,SEARCH("""",C4648,2)-2),C4648))</f>
        <v>Onix LT preço</v>
      </c>
      <c r="M4648">
        <f>WEEKNUM(A4648,2)</f>
        <v>36</v>
      </c>
    </row>
    <row r="4649" spans="1:13" x14ac:dyDescent="0.25">
      <c r="A4649" s="1">
        <v>41520</v>
      </c>
      <c r="B4649" s="40" t="s">
        <v>9</v>
      </c>
      <c r="C4649" s="40" t="s">
        <v>331</v>
      </c>
      <c r="D4649" s="40" t="s">
        <v>90</v>
      </c>
      <c r="E4649" s="40" t="s">
        <v>10</v>
      </c>
      <c r="F4649" s="40">
        <v>0.54</v>
      </c>
      <c r="G4649" s="40">
        <v>2</v>
      </c>
      <c r="H4649" s="40">
        <v>15</v>
      </c>
      <c r="I4649" s="40">
        <v>0.4</v>
      </c>
      <c r="L4649" s="40" t="str">
        <f>IF(LEFT(C4649,1)="[",MID(C4649,2,SEARCH("]",C4649)-2),IF(LEFT(C4649,1)="""",MID(C4649,2,SEARCH("""",C4649,2)-2),C4649))</f>
        <v>Onix LT preço</v>
      </c>
      <c r="M4649">
        <f>WEEKNUM(A4649,2)</f>
        <v>36</v>
      </c>
    </row>
    <row r="4650" spans="1:13" x14ac:dyDescent="0.25">
      <c r="A4650" s="1">
        <v>41542</v>
      </c>
      <c r="B4650" s="40" t="s">
        <v>9</v>
      </c>
      <c r="C4650" s="40" t="s">
        <v>331</v>
      </c>
      <c r="D4650" s="40" t="s">
        <v>90</v>
      </c>
      <c r="E4650" s="40" t="s">
        <v>10</v>
      </c>
      <c r="F4650" s="40">
        <v>0.54</v>
      </c>
      <c r="G4650" s="40">
        <v>1</v>
      </c>
      <c r="H4650" s="40">
        <v>17</v>
      </c>
      <c r="I4650" s="40">
        <v>0.08</v>
      </c>
      <c r="L4650" s="40" t="str">
        <f>IF(LEFT(C4650,1)="[",MID(C4650,2,SEARCH("]",C4650)-2),IF(LEFT(C4650,1)="""",MID(C4650,2,SEARCH("""",C4650,2)-2),C4650))</f>
        <v>Onix LT preço</v>
      </c>
      <c r="M4650">
        <f>WEEKNUM(A4650,2)</f>
        <v>39</v>
      </c>
    </row>
    <row r="4651" spans="1:13" x14ac:dyDescent="0.25">
      <c r="A4651" s="1">
        <v>41533</v>
      </c>
      <c r="B4651" s="40" t="s">
        <v>9</v>
      </c>
      <c r="C4651" s="40" t="s">
        <v>331</v>
      </c>
      <c r="D4651" s="40" t="s">
        <v>90</v>
      </c>
      <c r="E4651" s="40" t="s">
        <v>10</v>
      </c>
      <c r="F4651" s="40">
        <v>0.54</v>
      </c>
      <c r="G4651" s="40">
        <v>9</v>
      </c>
      <c r="H4651" s="40">
        <v>18</v>
      </c>
      <c r="I4651" s="40">
        <v>2.2999999999999998</v>
      </c>
      <c r="L4651" s="40" t="str">
        <f>IF(LEFT(C4651,1)="[",MID(C4651,2,SEARCH("]",C4651)-2),IF(LEFT(C4651,1)="""",MID(C4651,2,SEARCH("""",C4651,2)-2),C4651))</f>
        <v>Onix LT preço</v>
      </c>
      <c r="M4651">
        <f>WEEKNUM(A4651,2)</f>
        <v>38</v>
      </c>
    </row>
    <row r="4652" spans="1:13" x14ac:dyDescent="0.25">
      <c r="A4652" s="1">
        <v>41535</v>
      </c>
      <c r="B4652" s="40" t="s">
        <v>9</v>
      </c>
      <c r="C4652" s="40" t="s">
        <v>331</v>
      </c>
      <c r="D4652" s="40" t="s">
        <v>90</v>
      </c>
      <c r="E4652" s="40" t="s">
        <v>10</v>
      </c>
      <c r="F4652" s="40">
        <v>0.54</v>
      </c>
      <c r="G4652" s="40">
        <v>1</v>
      </c>
      <c r="H4652" s="40">
        <v>14</v>
      </c>
      <c r="I4652" s="40">
        <v>0.06</v>
      </c>
      <c r="L4652" s="40" t="str">
        <f>IF(LEFT(C4652,1)="[",MID(C4652,2,SEARCH("]",C4652)-2),IF(LEFT(C4652,1)="""",MID(C4652,2,SEARCH("""",C4652,2)-2),C4652))</f>
        <v>Onix LT preço</v>
      </c>
      <c r="M4652">
        <f>WEEKNUM(A4652,2)</f>
        <v>38</v>
      </c>
    </row>
    <row r="4653" spans="1:13" x14ac:dyDescent="0.25">
      <c r="A4653" s="1">
        <v>41529</v>
      </c>
      <c r="B4653" s="40" t="s">
        <v>9</v>
      </c>
      <c r="C4653" s="40" t="s">
        <v>331</v>
      </c>
      <c r="D4653" s="40" t="s">
        <v>90</v>
      </c>
      <c r="E4653" s="40" t="s">
        <v>10</v>
      </c>
      <c r="F4653" s="40">
        <v>0.54</v>
      </c>
      <c r="G4653" s="40">
        <v>2</v>
      </c>
      <c r="H4653" s="40">
        <v>14</v>
      </c>
      <c r="I4653" s="40">
        <v>0.71</v>
      </c>
      <c r="L4653" s="40" t="str">
        <f>IF(LEFT(C4653,1)="[",MID(C4653,2,SEARCH("]",C4653)-2),IF(LEFT(C4653,1)="""",MID(C4653,2,SEARCH("""",C4653,2)-2),C4653))</f>
        <v>Onix LT preço</v>
      </c>
      <c r="M4653">
        <f>WEEKNUM(A4653,2)</f>
        <v>37</v>
      </c>
    </row>
    <row r="4654" spans="1:13" x14ac:dyDescent="0.25">
      <c r="A4654" s="1">
        <v>41532</v>
      </c>
      <c r="B4654" s="40" t="s">
        <v>9</v>
      </c>
      <c r="C4654" s="40" t="s">
        <v>331</v>
      </c>
      <c r="D4654" s="40" t="s">
        <v>90</v>
      </c>
      <c r="E4654" s="40" t="s">
        <v>10</v>
      </c>
      <c r="F4654" s="40">
        <v>0.54</v>
      </c>
      <c r="G4654" s="40">
        <v>1</v>
      </c>
      <c r="H4654" s="40">
        <v>8</v>
      </c>
      <c r="I4654" s="40">
        <v>0.18</v>
      </c>
      <c r="L4654" s="40" t="str">
        <f>IF(LEFT(C4654,1)="[",MID(C4654,2,SEARCH("]",C4654)-2),IF(LEFT(C4654,1)="""",MID(C4654,2,SEARCH("""",C4654,2)-2),C4654))</f>
        <v>Onix LT preço</v>
      </c>
      <c r="M4654">
        <f>WEEKNUM(A4654,2)</f>
        <v>37</v>
      </c>
    </row>
    <row r="4655" spans="1:13" x14ac:dyDescent="0.25">
      <c r="A4655" s="1">
        <v>41518</v>
      </c>
      <c r="B4655" s="40" t="s">
        <v>9</v>
      </c>
      <c r="C4655" s="40" t="s">
        <v>331</v>
      </c>
      <c r="D4655" s="40" t="s">
        <v>90</v>
      </c>
      <c r="E4655" s="40" t="s">
        <v>10</v>
      </c>
      <c r="F4655" s="40">
        <v>0.54</v>
      </c>
      <c r="G4655" s="40">
        <v>1</v>
      </c>
      <c r="H4655" s="40">
        <v>12</v>
      </c>
      <c r="I4655" s="40">
        <v>0.38</v>
      </c>
      <c r="L4655" s="40" t="str">
        <f>IF(LEFT(C4655,1)="[",MID(C4655,2,SEARCH("]",C4655)-2),IF(LEFT(C4655,1)="""",MID(C4655,2,SEARCH("""",C4655,2)-2),C4655))</f>
        <v>Onix LT preço</v>
      </c>
      <c r="M4655">
        <f>WEEKNUM(A4655,2)</f>
        <v>35</v>
      </c>
    </row>
    <row r="4656" spans="1:13" x14ac:dyDescent="0.25">
      <c r="A4656" s="1">
        <v>41514</v>
      </c>
      <c r="B4656" s="40" t="s">
        <v>9</v>
      </c>
      <c r="C4656" s="40" t="s">
        <v>331</v>
      </c>
      <c r="D4656" s="40" t="s">
        <v>90</v>
      </c>
      <c r="E4656" s="40" t="s">
        <v>10</v>
      </c>
      <c r="F4656" s="40">
        <v>0.54</v>
      </c>
      <c r="G4656" s="40">
        <v>5</v>
      </c>
      <c r="H4656" s="40">
        <v>29</v>
      </c>
      <c r="I4656" s="40">
        <v>1.79</v>
      </c>
      <c r="L4656" s="40" t="str">
        <f>IF(LEFT(C4656,1)="[",MID(C4656,2,SEARCH("]",C4656)-2),IF(LEFT(C4656,1)="""",MID(C4656,2,SEARCH("""",C4656,2)-2),C4656))</f>
        <v>Onix LT preço</v>
      </c>
      <c r="M4656">
        <f>WEEKNUM(A4656,2)</f>
        <v>35</v>
      </c>
    </row>
    <row r="4657" spans="1:13" x14ac:dyDescent="0.25">
      <c r="A4657" s="1">
        <v>41525</v>
      </c>
      <c r="B4657" s="40" t="s">
        <v>9</v>
      </c>
      <c r="C4657" s="40" t="s">
        <v>331</v>
      </c>
      <c r="D4657" s="40" t="s">
        <v>90</v>
      </c>
      <c r="E4657" s="40" t="s">
        <v>10</v>
      </c>
      <c r="F4657" s="40">
        <v>0.54</v>
      </c>
      <c r="G4657" s="40">
        <v>4</v>
      </c>
      <c r="H4657" s="40">
        <v>21</v>
      </c>
      <c r="I4657" s="40">
        <v>0.67</v>
      </c>
      <c r="L4657" s="40" t="str">
        <f>IF(LEFT(C4657,1)="[",MID(C4657,2,SEARCH("]",C4657)-2),IF(LEFT(C4657,1)="""",MID(C4657,2,SEARCH("""",C4657,2)-2),C4657))</f>
        <v>Onix LT preço</v>
      </c>
      <c r="M4657">
        <f>WEEKNUM(A4657,2)</f>
        <v>36</v>
      </c>
    </row>
    <row r="4658" spans="1:13" x14ac:dyDescent="0.25">
      <c r="A4658" s="1">
        <v>41546</v>
      </c>
      <c r="B4658" s="40" t="s">
        <v>9</v>
      </c>
      <c r="C4658" s="40" t="s">
        <v>331</v>
      </c>
      <c r="D4658" s="40" t="s">
        <v>90</v>
      </c>
      <c r="E4658" s="40" t="s">
        <v>10</v>
      </c>
      <c r="F4658" s="40">
        <v>0.54</v>
      </c>
      <c r="G4658" s="40">
        <v>0</v>
      </c>
      <c r="H4658" s="40">
        <v>3</v>
      </c>
      <c r="I4658" s="40">
        <v>0</v>
      </c>
      <c r="L4658" s="40" t="str">
        <f>IF(LEFT(C4658,1)="[",MID(C4658,2,SEARCH("]",C4658)-2),IF(LEFT(C4658,1)="""",MID(C4658,2,SEARCH("""",C4658,2)-2),C4658))</f>
        <v>Onix LT preço</v>
      </c>
      <c r="M4658">
        <f>WEEKNUM(A4658,2)</f>
        <v>39</v>
      </c>
    </row>
    <row r="4659" spans="1:13" x14ac:dyDescent="0.25">
      <c r="A4659" s="1">
        <v>41539</v>
      </c>
      <c r="B4659" s="40" t="s">
        <v>9</v>
      </c>
      <c r="C4659" s="40" t="s">
        <v>331</v>
      </c>
      <c r="D4659" s="40" t="s">
        <v>90</v>
      </c>
      <c r="E4659" s="40" t="s">
        <v>10</v>
      </c>
      <c r="F4659" s="40">
        <v>0.54</v>
      </c>
      <c r="G4659" s="40">
        <v>5</v>
      </c>
      <c r="H4659" s="40">
        <v>11</v>
      </c>
      <c r="I4659" s="40">
        <v>0.97</v>
      </c>
      <c r="L4659" s="40" t="str">
        <f>IF(LEFT(C4659,1)="[",MID(C4659,2,SEARCH("]",C4659)-2),IF(LEFT(C4659,1)="""",MID(C4659,2,SEARCH("""",C4659,2)-2),C4659))</f>
        <v>Onix LT preço</v>
      </c>
      <c r="M4659">
        <f>WEEKNUM(A4659,2)</f>
        <v>38</v>
      </c>
    </row>
    <row r="4660" spans="1:13" x14ac:dyDescent="0.25">
      <c r="A4660" s="1">
        <v>41527</v>
      </c>
      <c r="B4660" s="40" t="s">
        <v>9</v>
      </c>
      <c r="C4660" s="40" t="s">
        <v>331</v>
      </c>
      <c r="D4660" s="40" t="s">
        <v>90</v>
      </c>
      <c r="E4660" s="40" t="s">
        <v>10</v>
      </c>
      <c r="F4660" s="40">
        <v>0.54</v>
      </c>
      <c r="G4660" s="40">
        <v>3</v>
      </c>
      <c r="H4660" s="40">
        <v>9</v>
      </c>
      <c r="I4660" s="40">
        <v>0.86</v>
      </c>
      <c r="L4660" s="40" t="str">
        <f>IF(LEFT(C4660,1)="[",MID(C4660,2,SEARCH("]",C4660)-2),IF(LEFT(C4660,1)="""",MID(C4660,2,SEARCH("""",C4660,2)-2),C4660))</f>
        <v>Onix LT preço</v>
      </c>
      <c r="M4660">
        <f>WEEKNUM(A4660,2)</f>
        <v>37</v>
      </c>
    </row>
    <row r="4661" spans="1:13" x14ac:dyDescent="0.25">
      <c r="A4661" s="1">
        <v>41530</v>
      </c>
      <c r="B4661" s="40" t="s">
        <v>9</v>
      </c>
      <c r="C4661" s="40" t="s">
        <v>331</v>
      </c>
      <c r="D4661" s="40" t="s">
        <v>90</v>
      </c>
      <c r="E4661" s="40" t="s">
        <v>10</v>
      </c>
      <c r="F4661" s="40">
        <v>0.54</v>
      </c>
      <c r="G4661" s="40">
        <v>4</v>
      </c>
      <c r="H4661" s="40">
        <v>21</v>
      </c>
      <c r="I4661" s="40">
        <v>1.25</v>
      </c>
      <c r="L4661" s="40" t="str">
        <f>IF(LEFT(C4661,1)="[",MID(C4661,2,SEARCH("]",C4661)-2),IF(LEFT(C4661,1)="""",MID(C4661,2,SEARCH("""",C4661,2)-2),C4661))</f>
        <v>Onix LT preço</v>
      </c>
      <c r="M4661">
        <f>WEEKNUM(A4661,2)</f>
        <v>37</v>
      </c>
    </row>
    <row r="4662" spans="1:13" x14ac:dyDescent="0.25">
      <c r="A4662" s="1">
        <v>41543</v>
      </c>
      <c r="B4662" s="40" t="s">
        <v>9</v>
      </c>
      <c r="C4662" s="40" t="s">
        <v>331</v>
      </c>
      <c r="D4662" s="40" t="s">
        <v>90</v>
      </c>
      <c r="E4662" s="40" t="s">
        <v>10</v>
      </c>
      <c r="F4662" s="40">
        <v>0.54</v>
      </c>
      <c r="G4662" s="40">
        <v>3</v>
      </c>
      <c r="H4662" s="40">
        <v>10</v>
      </c>
      <c r="I4662" s="40">
        <v>0.65</v>
      </c>
      <c r="L4662" s="40" t="str">
        <f>IF(LEFT(C4662,1)="[",MID(C4662,2,SEARCH("]",C4662)-2),IF(LEFT(C4662,1)="""",MID(C4662,2,SEARCH("""",C4662,2)-2),C4662))</f>
        <v>Onix LT preço</v>
      </c>
      <c r="M4662">
        <f>WEEKNUM(A4662,2)</f>
        <v>39</v>
      </c>
    </row>
    <row r="4663" spans="1:13" x14ac:dyDescent="0.25">
      <c r="A4663" s="1">
        <v>41522</v>
      </c>
      <c r="B4663" s="40" t="s">
        <v>9</v>
      </c>
      <c r="C4663" s="40" t="s">
        <v>331</v>
      </c>
      <c r="D4663" s="40" t="s">
        <v>90</v>
      </c>
      <c r="E4663" s="40" t="s">
        <v>10</v>
      </c>
      <c r="F4663" s="40">
        <v>0.54</v>
      </c>
      <c r="G4663" s="40">
        <v>1</v>
      </c>
      <c r="H4663" s="40">
        <v>14</v>
      </c>
      <c r="I4663" s="40">
        <v>0.4</v>
      </c>
      <c r="L4663" s="40" t="str">
        <f>IF(LEFT(C4663,1)="[",MID(C4663,2,SEARCH("]",C4663)-2),IF(LEFT(C4663,1)="""",MID(C4663,2,SEARCH("""",C4663,2)-2),C4663))</f>
        <v>Onix LT preço</v>
      </c>
      <c r="M4663">
        <f>WEEKNUM(A4663,2)</f>
        <v>36</v>
      </c>
    </row>
    <row r="4664" spans="1:13" x14ac:dyDescent="0.25">
      <c r="A4664" s="1">
        <v>41520</v>
      </c>
      <c r="B4664" s="40" t="s">
        <v>9</v>
      </c>
      <c r="C4664" s="40" t="s">
        <v>291</v>
      </c>
      <c r="D4664" s="40" t="s">
        <v>90</v>
      </c>
      <c r="E4664" s="40" t="s">
        <v>10</v>
      </c>
      <c r="F4664" s="40">
        <v>0.27</v>
      </c>
      <c r="G4664" s="40">
        <v>0</v>
      </c>
      <c r="H4664" s="40">
        <v>1</v>
      </c>
      <c r="I4664" s="40">
        <v>0</v>
      </c>
      <c r="L4664" s="40" t="str">
        <f>IF(LEFT(C4664,1)="[",MID(C4664,2,SEARCH("]",C4664)-2),IF(LEFT(C4664,1)="""",MID(C4664,2,SEARCH("""",C4664,2)-2),C4664))</f>
        <v>Onix LT preços</v>
      </c>
      <c r="M4664">
        <f>WEEKNUM(A4664,2)</f>
        <v>36</v>
      </c>
    </row>
    <row r="4665" spans="1:13" x14ac:dyDescent="0.25">
      <c r="A4665" s="1">
        <v>41536</v>
      </c>
      <c r="B4665" s="40" t="s">
        <v>9</v>
      </c>
      <c r="C4665" s="40" t="s">
        <v>291</v>
      </c>
      <c r="D4665" s="40" t="s">
        <v>90</v>
      </c>
      <c r="E4665" s="40" t="s">
        <v>10</v>
      </c>
      <c r="F4665" s="40">
        <v>0.27</v>
      </c>
      <c r="G4665" s="40">
        <v>0</v>
      </c>
      <c r="H4665" s="40">
        <v>1</v>
      </c>
      <c r="I4665" s="40">
        <v>0</v>
      </c>
      <c r="L4665" s="40" t="str">
        <f>IF(LEFT(C4665,1)="[",MID(C4665,2,SEARCH("]",C4665)-2),IF(LEFT(C4665,1)="""",MID(C4665,2,SEARCH("""",C4665,2)-2),C4665))</f>
        <v>Onix LT preços</v>
      </c>
      <c r="M4665">
        <f>WEEKNUM(A4665,2)</f>
        <v>38</v>
      </c>
    </row>
    <row r="4666" spans="1:13" x14ac:dyDescent="0.25">
      <c r="A4666" s="1">
        <v>41527</v>
      </c>
      <c r="B4666" s="40" t="s">
        <v>9</v>
      </c>
      <c r="C4666" s="40" t="s">
        <v>291</v>
      </c>
      <c r="D4666" s="40" t="s">
        <v>90</v>
      </c>
      <c r="E4666" s="40" t="s">
        <v>10</v>
      </c>
      <c r="F4666" s="40">
        <v>0.27</v>
      </c>
      <c r="G4666" s="40">
        <v>0</v>
      </c>
      <c r="H4666" s="40">
        <v>2</v>
      </c>
      <c r="I4666" s="40">
        <v>0</v>
      </c>
      <c r="L4666" s="40" t="str">
        <f>IF(LEFT(C4666,1)="[",MID(C4666,2,SEARCH("]",C4666)-2),IF(LEFT(C4666,1)="""",MID(C4666,2,SEARCH("""",C4666,2)-2),C4666))</f>
        <v>Onix LT preços</v>
      </c>
      <c r="M4666">
        <f>WEEKNUM(A4666,2)</f>
        <v>37</v>
      </c>
    </row>
    <row r="4667" spans="1:13" x14ac:dyDescent="0.25">
      <c r="A4667" s="1">
        <v>41521</v>
      </c>
      <c r="B4667" s="40" t="s">
        <v>9</v>
      </c>
      <c r="C4667" s="40" t="s">
        <v>291</v>
      </c>
      <c r="D4667" s="40" t="s">
        <v>90</v>
      </c>
      <c r="E4667" s="40" t="s">
        <v>10</v>
      </c>
      <c r="F4667" s="40">
        <v>0.27</v>
      </c>
      <c r="G4667" s="40">
        <v>0</v>
      </c>
      <c r="H4667" s="40">
        <v>2</v>
      </c>
      <c r="I4667" s="40">
        <v>0</v>
      </c>
      <c r="L4667" s="40" t="str">
        <f>IF(LEFT(C4667,1)="[",MID(C4667,2,SEARCH("]",C4667)-2),IF(LEFT(C4667,1)="""",MID(C4667,2,SEARCH("""",C4667,2)-2),C4667))</f>
        <v>Onix LT preços</v>
      </c>
      <c r="M4667">
        <f>WEEKNUM(A4667,2)</f>
        <v>36</v>
      </c>
    </row>
    <row r="4668" spans="1:13" x14ac:dyDescent="0.25">
      <c r="A4668" s="1">
        <v>41514</v>
      </c>
      <c r="B4668" s="40" t="s">
        <v>9</v>
      </c>
      <c r="C4668" s="40" t="s">
        <v>291</v>
      </c>
      <c r="D4668" s="40" t="s">
        <v>90</v>
      </c>
      <c r="E4668" s="40" t="s">
        <v>10</v>
      </c>
      <c r="F4668" s="40">
        <v>0.27</v>
      </c>
      <c r="G4668" s="40">
        <v>0</v>
      </c>
      <c r="H4668" s="40">
        <v>5</v>
      </c>
      <c r="I4668" s="40">
        <v>0</v>
      </c>
      <c r="L4668" s="40" t="str">
        <f>IF(LEFT(C4668,1)="[",MID(C4668,2,SEARCH("]",C4668)-2),IF(LEFT(C4668,1)="""",MID(C4668,2,SEARCH("""",C4668,2)-2),C4668))</f>
        <v>Onix LT preços</v>
      </c>
      <c r="M4668">
        <f>WEEKNUM(A4668,2)</f>
        <v>35</v>
      </c>
    </row>
    <row r="4669" spans="1:13" x14ac:dyDescent="0.25">
      <c r="A4669" s="1">
        <v>41535</v>
      </c>
      <c r="B4669" s="40" t="s">
        <v>9</v>
      </c>
      <c r="C4669" s="40" t="s">
        <v>291</v>
      </c>
      <c r="D4669" s="40" t="s">
        <v>90</v>
      </c>
      <c r="E4669" s="40" t="s">
        <v>10</v>
      </c>
      <c r="F4669" s="40">
        <v>0.27</v>
      </c>
      <c r="G4669" s="40">
        <v>0</v>
      </c>
      <c r="H4669" s="40">
        <v>2</v>
      </c>
      <c r="I4669" s="40">
        <v>0</v>
      </c>
      <c r="L4669" s="40" t="str">
        <f>IF(LEFT(C4669,1)="[",MID(C4669,2,SEARCH("]",C4669)-2),IF(LEFT(C4669,1)="""",MID(C4669,2,SEARCH("""",C4669,2)-2),C4669))</f>
        <v>Onix LT preços</v>
      </c>
      <c r="M4669">
        <f>WEEKNUM(A4669,2)</f>
        <v>38</v>
      </c>
    </row>
    <row r="4670" spans="1:13" x14ac:dyDescent="0.25">
      <c r="A4670" s="1">
        <v>41528</v>
      </c>
      <c r="B4670" s="40" t="s">
        <v>9</v>
      </c>
      <c r="C4670" s="40" t="s">
        <v>291</v>
      </c>
      <c r="D4670" s="40" t="s">
        <v>90</v>
      </c>
      <c r="E4670" s="40" t="s">
        <v>10</v>
      </c>
      <c r="F4670" s="40">
        <v>0.27</v>
      </c>
      <c r="G4670" s="40">
        <v>0</v>
      </c>
      <c r="H4670" s="40">
        <v>2</v>
      </c>
      <c r="I4670" s="40">
        <v>0</v>
      </c>
      <c r="L4670" s="40" t="str">
        <f>IF(LEFT(C4670,1)="[",MID(C4670,2,SEARCH("]",C4670)-2),IF(LEFT(C4670,1)="""",MID(C4670,2,SEARCH("""",C4670,2)-2),C4670))</f>
        <v>Onix LT preços</v>
      </c>
      <c r="M4670">
        <f>WEEKNUM(A4670,2)</f>
        <v>37</v>
      </c>
    </row>
    <row r="4671" spans="1:13" x14ac:dyDescent="0.25">
      <c r="A4671" s="1">
        <v>41531</v>
      </c>
      <c r="B4671" s="40" t="s">
        <v>9</v>
      </c>
      <c r="C4671" s="40" t="s">
        <v>291</v>
      </c>
      <c r="D4671" s="40" t="s">
        <v>90</v>
      </c>
      <c r="E4671" s="40" t="s">
        <v>10</v>
      </c>
      <c r="F4671" s="40">
        <v>0.27</v>
      </c>
      <c r="G4671" s="40">
        <v>0</v>
      </c>
      <c r="H4671" s="40">
        <v>1</v>
      </c>
      <c r="I4671" s="40">
        <v>0</v>
      </c>
      <c r="L4671" s="40" t="str">
        <f>IF(LEFT(C4671,1)="[",MID(C4671,2,SEARCH("]",C4671)-2),IF(LEFT(C4671,1)="""",MID(C4671,2,SEARCH("""",C4671,2)-2),C4671))</f>
        <v>Onix LT preços</v>
      </c>
      <c r="M4671">
        <f>WEEKNUM(A4671,2)</f>
        <v>37</v>
      </c>
    </row>
    <row r="4672" spans="1:13" x14ac:dyDescent="0.25">
      <c r="A4672" s="1">
        <v>41515</v>
      </c>
      <c r="B4672" s="40" t="s">
        <v>9</v>
      </c>
      <c r="C4672" s="40" t="s">
        <v>291</v>
      </c>
      <c r="D4672" s="40" t="s">
        <v>90</v>
      </c>
      <c r="E4672" s="40" t="s">
        <v>10</v>
      </c>
      <c r="F4672" s="40">
        <v>0.27</v>
      </c>
      <c r="G4672" s="40">
        <v>0</v>
      </c>
      <c r="H4672" s="40">
        <v>2</v>
      </c>
      <c r="I4672" s="40">
        <v>0</v>
      </c>
      <c r="L4672" s="40" t="str">
        <f>IF(LEFT(C4672,1)="[",MID(C4672,2,SEARCH("]",C4672)-2),IF(LEFT(C4672,1)="""",MID(C4672,2,SEARCH("""",C4672,2)-2),C4672))</f>
        <v>Onix LT preços</v>
      </c>
      <c r="M4672">
        <f>WEEKNUM(A4672,2)</f>
        <v>35</v>
      </c>
    </row>
    <row r="4673" spans="1:13" x14ac:dyDescent="0.25">
      <c r="A4673" s="1">
        <v>41542</v>
      </c>
      <c r="B4673" s="40" t="s">
        <v>9</v>
      </c>
      <c r="C4673" s="40" t="s">
        <v>291</v>
      </c>
      <c r="D4673" s="40" t="s">
        <v>90</v>
      </c>
      <c r="E4673" s="40" t="s">
        <v>10</v>
      </c>
      <c r="F4673" s="40">
        <v>0.27</v>
      </c>
      <c r="G4673" s="40">
        <v>0</v>
      </c>
      <c r="H4673" s="40">
        <v>1</v>
      </c>
      <c r="I4673" s="40">
        <v>0</v>
      </c>
      <c r="L4673" s="40" t="str">
        <f>IF(LEFT(C4673,1)="[",MID(C4673,2,SEARCH("]",C4673)-2),IF(LEFT(C4673,1)="""",MID(C4673,2,SEARCH("""",C4673,2)-2),C4673))</f>
        <v>Onix LT preços</v>
      </c>
      <c r="M4673">
        <f>WEEKNUM(A4673,2)</f>
        <v>39</v>
      </c>
    </row>
    <row r="4674" spans="1:13" x14ac:dyDescent="0.25">
      <c r="A4674" s="1">
        <v>41533</v>
      </c>
      <c r="B4674" s="40" t="s">
        <v>9</v>
      </c>
      <c r="C4674" s="40" t="s">
        <v>291</v>
      </c>
      <c r="D4674" s="40" t="s">
        <v>90</v>
      </c>
      <c r="E4674" s="40" t="s">
        <v>10</v>
      </c>
      <c r="F4674" s="40">
        <v>0.27</v>
      </c>
      <c r="G4674" s="40">
        <v>1</v>
      </c>
      <c r="H4674" s="40">
        <v>1</v>
      </c>
      <c r="I4674" s="40">
        <v>0.21</v>
      </c>
      <c r="L4674" s="40" t="str">
        <f>IF(LEFT(C4674,1)="[",MID(C4674,2,SEARCH("]",C4674)-2),IF(LEFT(C4674,1)="""",MID(C4674,2,SEARCH("""",C4674,2)-2),C4674))</f>
        <v>Onix LT preços</v>
      </c>
      <c r="M4674">
        <f>WEEKNUM(A4674,2)</f>
        <v>38</v>
      </c>
    </row>
    <row r="4675" spans="1:13" x14ac:dyDescent="0.25">
      <c r="A4675" s="1">
        <v>41519</v>
      </c>
      <c r="B4675" s="40" t="s">
        <v>9</v>
      </c>
      <c r="C4675" s="40" t="s">
        <v>291</v>
      </c>
      <c r="D4675" s="40" t="s">
        <v>90</v>
      </c>
      <c r="E4675" s="40" t="s">
        <v>10</v>
      </c>
      <c r="F4675" s="40">
        <v>0.27</v>
      </c>
      <c r="G4675" s="40">
        <v>0</v>
      </c>
      <c r="H4675" s="40">
        <v>1</v>
      </c>
      <c r="I4675" s="40">
        <v>0</v>
      </c>
      <c r="L4675" s="40" t="str">
        <f>IF(LEFT(C4675,1)="[",MID(C4675,2,SEARCH("]",C4675)-2),IF(LEFT(C4675,1)="""",MID(C4675,2,SEARCH("""",C4675,2)-2),C4675))</f>
        <v>Onix LT preços</v>
      </c>
      <c r="M4675">
        <f>WEEKNUM(A4675,2)</f>
        <v>36</v>
      </c>
    </row>
    <row r="4676" spans="1:13" x14ac:dyDescent="0.25">
      <c r="A4676" s="1">
        <v>41518</v>
      </c>
      <c r="B4676" s="40" t="s">
        <v>9</v>
      </c>
      <c r="C4676" s="40" t="s">
        <v>291</v>
      </c>
      <c r="D4676" s="40" t="s">
        <v>90</v>
      </c>
      <c r="E4676" s="40" t="s">
        <v>10</v>
      </c>
      <c r="F4676" s="40">
        <v>0.27</v>
      </c>
      <c r="G4676" s="40">
        <v>0</v>
      </c>
      <c r="H4676" s="40">
        <v>1</v>
      </c>
      <c r="I4676" s="40">
        <v>0</v>
      </c>
      <c r="L4676" s="40" t="str">
        <f>IF(LEFT(C4676,1)="[",MID(C4676,2,SEARCH("]",C4676)-2),IF(LEFT(C4676,1)="""",MID(C4676,2,SEARCH("""",C4676,2)-2),C4676))</f>
        <v>Onix LT preços</v>
      </c>
      <c r="M4676">
        <f>WEEKNUM(A4676,2)</f>
        <v>35</v>
      </c>
    </row>
    <row r="4677" spans="1:13" x14ac:dyDescent="0.25">
      <c r="A4677" s="1">
        <v>41546</v>
      </c>
      <c r="B4677" s="40" t="s">
        <v>9</v>
      </c>
      <c r="C4677" s="40" t="s">
        <v>291</v>
      </c>
      <c r="D4677" s="40" t="s">
        <v>90</v>
      </c>
      <c r="E4677" s="40" t="s">
        <v>10</v>
      </c>
      <c r="F4677" s="40">
        <v>0.27</v>
      </c>
      <c r="G4677" s="40">
        <v>0</v>
      </c>
      <c r="H4677" s="40">
        <v>1</v>
      </c>
      <c r="I4677" s="40">
        <v>0</v>
      </c>
      <c r="L4677" s="40" t="str">
        <f>IF(LEFT(C4677,1)="[",MID(C4677,2,SEARCH("]",C4677)-2),IF(LEFT(C4677,1)="""",MID(C4677,2,SEARCH("""",C4677,2)-2),C4677))</f>
        <v>Onix LT preços</v>
      </c>
      <c r="M4677">
        <f>WEEKNUM(A4677,2)</f>
        <v>39</v>
      </c>
    </row>
    <row r="4678" spans="1:13" x14ac:dyDescent="0.25">
      <c r="A4678" s="1">
        <v>41530</v>
      </c>
      <c r="B4678" s="40" t="s">
        <v>9</v>
      </c>
      <c r="C4678" s="40" t="s">
        <v>291</v>
      </c>
      <c r="D4678" s="40" t="s">
        <v>90</v>
      </c>
      <c r="E4678" s="40" t="s">
        <v>10</v>
      </c>
      <c r="F4678" s="40">
        <v>0.27</v>
      </c>
      <c r="G4678" s="40">
        <v>0</v>
      </c>
      <c r="H4678" s="40">
        <v>1</v>
      </c>
      <c r="I4678" s="40">
        <v>0</v>
      </c>
      <c r="L4678" s="40" t="str">
        <f>IF(LEFT(C4678,1)="[",MID(C4678,2,SEARCH("]",C4678)-2),IF(LEFT(C4678,1)="""",MID(C4678,2,SEARCH("""",C4678,2)-2),C4678))</f>
        <v>Onix LT preços</v>
      </c>
      <c r="M4678">
        <f>WEEKNUM(A4678,2)</f>
        <v>37</v>
      </c>
    </row>
    <row r="4679" spans="1:13" x14ac:dyDescent="0.25">
      <c r="A4679" s="1">
        <v>41516</v>
      </c>
      <c r="B4679" s="40" t="s">
        <v>9</v>
      </c>
      <c r="C4679" s="40" t="s">
        <v>291</v>
      </c>
      <c r="D4679" s="40" t="s">
        <v>90</v>
      </c>
      <c r="E4679" s="40" t="s">
        <v>10</v>
      </c>
      <c r="F4679" s="40">
        <v>0.27</v>
      </c>
      <c r="G4679" s="40">
        <v>0</v>
      </c>
      <c r="H4679" s="40">
        <v>1</v>
      </c>
      <c r="I4679" s="40">
        <v>0</v>
      </c>
      <c r="L4679" s="40" t="str">
        <f>IF(LEFT(C4679,1)="[",MID(C4679,2,SEARCH("]",C4679)-2),IF(LEFT(C4679,1)="""",MID(C4679,2,SEARCH("""",C4679,2)-2),C4679))</f>
        <v>Onix LT preços</v>
      </c>
      <c r="M4679">
        <f>WEEKNUM(A4679,2)</f>
        <v>35</v>
      </c>
    </row>
    <row r="4680" spans="1:13" x14ac:dyDescent="0.25">
      <c r="A4680" s="1">
        <v>41521</v>
      </c>
      <c r="B4680" s="40" t="s">
        <v>9</v>
      </c>
      <c r="C4680" s="40" t="s">
        <v>260</v>
      </c>
      <c r="D4680" s="40" t="s">
        <v>90</v>
      </c>
      <c r="E4680" s="40" t="s">
        <v>10</v>
      </c>
      <c r="F4680" s="40">
        <v>0.8</v>
      </c>
      <c r="G4680" s="40">
        <v>0</v>
      </c>
      <c r="H4680" s="40">
        <v>1</v>
      </c>
      <c r="I4680" s="40">
        <v>0</v>
      </c>
      <c r="L4680" s="40" t="str">
        <f>IF(LEFT(C4680,1)="[",MID(C4680,2,SEARCH("]",C4680)-2),IF(LEFT(C4680,1)="""",MID(C4680,2,SEARCH("""",C4680,2)-2),C4680))</f>
        <v>Onix LT qual o valor</v>
      </c>
      <c r="M4680">
        <f>WEEKNUM(A4680,2)</f>
        <v>36</v>
      </c>
    </row>
    <row r="4681" spans="1:13" x14ac:dyDescent="0.25">
      <c r="A4681" s="1">
        <v>41527</v>
      </c>
      <c r="B4681" s="40" t="s">
        <v>9</v>
      </c>
      <c r="C4681" s="40" t="s">
        <v>260</v>
      </c>
      <c r="D4681" s="40" t="s">
        <v>90</v>
      </c>
      <c r="E4681" s="40" t="s">
        <v>10</v>
      </c>
      <c r="F4681" s="40">
        <v>0.8</v>
      </c>
      <c r="G4681" s="40">
        <v>0</v>
      </c>
      <c r="H4681" s="40">
        <v>2</v>
      </c>
      <c r="I4681" s="40">
        <v>0</v>
      </c>
      <c r="L4681" s="40" t="str">
        <f>IF(LEFT(C4681,1)="[",MID(C4681,2,SEARCH("]",C4681)-2),IF(LEFT(C4681,1)="""",MID(C4681,2,SEARCH("""",C4681,2)-2),C4681))</f>
        <v>Onix LT qual o valor</v>
      </c>
      <c r="M4681">
        <f>WEEKNUM(A4681,2)</f>
        <v>37</v>
      </c>
    </row>
    <row r="4682" spans="1:13" x14ac:dyDescent="0.25">
      <c r="A4682" s="1">
        <v>41519</v>
      </c>
      <c r="B4682" s="40" t="s">
        <v>9</v>
      </c>
      <c r="C4682" s="40" t="s">
        <v>260</v>
      </c>
      <c r="D4682" s="40" t="s">
        <v>90</v>
      </c>
      <c r="E4682" s="40" t="s">
        <v>10</v>
      </c>
      <c r="F4682" s="40">
        <v>0.8</v>
      </c>
      <c r="G4682" s="40">
        <v>1</v>
      </c>
      <c r="H4682" s="40">
        <v>4</v>
      </c>
      <c r="I4682" s="40">
        <v>7.0000000000000007E-2</v>
      </c>
      <c r="L4682" s="40" t="str">
        <f>IF(LEFT(C4682,1)="[",MID(C4682,2,SEARCH("]",C4682)-2),IF(LEFT(C4682,1)="""",MID(C4682,2,SEARCH("""",C4682,2)-2),C4682))</f>
        <v>Onix LT qual o valor</v>
      </c>
      <c r="M4682">
        <f>WEEKNUM(A4682,2)</f>
        <v>36</v>
      </c>
    </row>
    <row r="4683" spans="1:13" x14ac:dyDescent="0.25">
      <c r="A4683" s="1">
        <v>41540</v>
      </c>
      <c r="B4683" s="40" t="s">
        <v>9</v>
      </c>
      <c r="C4683" s="40" t="s">
        <v>260</v>
      </c>
      <c r="D4683" s="40" t="s">
        <v>90</v>
      </c>
      <c r="E4683" s="40" t="s">
        <v>10</v>
      </c>
      <c r="F4683" s="40">
        <v>0.8</v>
      </c>
      <c r="G4683" s="40">
        <v>0</v>
      </c>
      <c r="H4683" s="40">
        <v>1</v>
      </c>
      <c r="I4683" s="40">
        <v>0</v>
      </c>
      <c r="L4683" s="40" t="str">
        <f>IF(LEFT(C4683,1)="[",MID(C4683,2,SEARCH("]",C4683)-2),IF(LEFT(C4683,1)="""",MID(C4683,2,SEARCH("""",C4683,2)-2),C4683))</f>
        <v>Onix LT qual o valor</v>
      </c>
      <c r="M4683">
        <f>WEEKNUM(A4683,2)</f>
        <v>39</v>
      </c>
    </row>
    <row r="4684" spans="1:13" x14ac:dyDescent="0.25">
      <c r="A4684" s="1">
        <v>41534</v>
      </c>
      <c r="B4684" s="40" t="s">
        <v>9</v>
      </c>
      <c r="C4684" s="40" t="s">
        <v>260</v>
      </c>
      <c r="D4684" s="40" t="s">
        <v>90</v>
      </c>
      <c r="E4684" s="40" t="s">
        <v>10</v>
      </c>
      <c r="F4684" s="40">
        <v>0.8</v>
      </c>
      <c r="G4684" s="40">
        <v>0</v>
      </c>
      <c r="H4684" s="40">
        <v>1</v>
      </c>
      <c r="I4684" s="40">
        <v>0</v>
      </c>
      <c r="L4684" s="40" t="str">
        <f>IF(LEFT(C4684,1)="[",MID(C4684,2,SEARCH("]",C4684)-2),IF(LEFT(C4684,1)="""",MID(C4684,2,SEARCH("""",C4684,2)-2),C4684))</f>
        <v>Onix LT qual o valor</v>
      </c>
      <c r="M4684">
        <f>WEEKNUM(A4684,2)</f>
        <v>38</v>
      </c>
    </row>
    <row r="4685" spans="1:13" x14ac:dyDescent="0.25">
      <c r="A4685" s="1">
        <v>41518</v>
      </c>
      <c r="B4685" s="40" t="s">
        <v>9</v>
      </c>
      <c r="C4685" s="40" t="s">
        <v>260</v>
      </c>
      <c r="D4685" s="40" t="s">
        <v>90</v>
      </c>
      <c r="E4685" s="40" t="s">
        <v>10</v>
      </c>
      <c r="F4685" s="40">
        <v>0.8</v>
      </c>
      <c r="G4685" s="40">
        <v>1</v>
      </c>
      <c r="H4685" s="40">
        <v>1</v>
      </c>
      <c r="I4685" s="40">
        <v>0.7</v>
      </c>
      <c r="L4685" s="40" t="str">
        <f>IF(LEFT(C4685,1)="[",MID(C4685,2,SEARCH("]",C4685)-2),IF(LEFT(C4685,1)="""",MID(C4685,2,SEARCH("""",C4685,2)-2),C4685))</f>
        <v>Onix LT qual o valor</v>
      </c>
      <c r="M4685">
        <f>WEEKNUM(A4685,2)</f>
        <v>35</v>
      </c>
    </row>
    <row r="4686" spans="1:13" x14ac:dyDescent="0.25">
      <c r="A4686" s="1">
        <v>41544</v>
      </c>
      <c r="B4686" s="40" t="s">
        <v>9</v>
      </c>
      <c r="C4686" s="40" t="s">
        <v>200</v>
      </c>
      <c r="D4686" s="40" t="s">
        <v>90</v>
      </c>
      <c r="E4686" s="40" t="s">
        <v>10</v>
      </c>
      <c r="F4686" s="40">
        <v>0.8</v>
      </c>
      <c r="G4686" s="40">
        <v>0</v>
      </c>
      <c r="H4686" s="40">
        <v>1</v>
      </c>
      <c r="I4686" s="40">
        <v>0</v>
      </c>
      <c r="L4686" s="40" t="str">
        <f>IF(LEFT(C4686,1)="[",MID(C4686,2,SEARCH("]",C4686)-2),IF(LEFT(C4686,1)="""",MID(C4686,2,SEARCH("""",C4686,2)-2),C4686))</f>
        <v>Onix LT quanto custa</v>
      </c>
      <c r="M4686">
        <f>WEEKNUM(A4686,2)</f>
        <v>39</v>
      </c>
    </row>
    <row r="4687" spans="1:13" x14ac:dyDescent="0.25">
      <c r="A4687" s="1">
        <v>41527</v>
      </c>
      <c r="B4687" s="40" t="s">
        <v>9</v>
      </c>
      <c r="C4687" s="40" t="s">
        <v>200</v>
      </c>
      <c r="D4687" s="40" t="s">
        <v>90</v>
      </c>
      <c r="E4687" s="40" t="s">
        <v>10</v>
      </c>
      <c r="F4687" s="40">
        <v>0.8</v>
      </c>
      <c r="G4687" s="40">
        <v>2</v>
      </c>
      <c r="H4687" s="40">
        <v>1</v>
      </c>
      <c r="I4687" s="40">
        <v>0.2</v>
      </c>
      <c r="L4687" s="40" t="str">
        <f>IF(LEFT(C4687,1)="[",MID(C4687,2,SEARCH("]",C4687)-2),IF(LEFT(C4687,1)="""",MID(C4687,2,SEARCH("""",C4687,2)-2),C4687))</f>
        <v>Onix LT quanto custa</v>
      </c>
      <c r="M4687">
        <f>WEEKNUM(A4687,2)</f>
        <v>37</v>
      </c>
    </row>
    <row r="4688" spans="1:13" x14ac:dyDescent="0.25">
      <c r="A4688" s="1">
        <v>41534</v>
      </c>
      <c r="B4688" s="40" t="s">
        <v>9</v>
      </c>
      <c r="C4688" s="40" t="s">
        <v>200</v>
      </c>
      <c r="D4688" s="40" t="s">
        <v>90</v>
      </c>
      <c r="E4688" s="40" t="s">
        <v>10</v>
      </c>
      <c r="F4688" s="40">
        <v>0.8</v>
      </c>
      <c r="G4688" s="40">
        <v>0</v>
      </c>
      <c r="H4688" s="40">
        <v>1</v>
      </c>
      <c r="I4688" s="40">
        <v>0</v>
      </c>
      <c r="L4688" s="40" t="str">
        <f>IF(LEFT(C4688,1)="[",MID(C4688,2,SEARCH("]",C4688)-2),IF(LEFT(C4688,1)="""",MID(C4688,2,SEARCH("""",C4688,2)-2),C4688))</f>
        <v>Onix LT quanto custa</v>
      </c>
      <c r="M4688">
        <f>WEEKNUM(A4688,2)</f>
        <v>38</v>
      </c>
    </row>
    <row r="4689" spans="1:13" x14ac:dyDescent="0.25">
      <c r="A4689" s="1">
        <v>41533</v>
      </c>
      <c r="B4689" s="40" t="s">
        <v>9</v>
      </c>
      <c r="C4689" s="40" t="s">
        <v>200</v>
      </c>
      <c r="D4689" s="40" t="s">
        <v>90</v>
      </c>
      <c r="E4689" s="40" t="s">
        <v>10</v>
      </c>
      <c r="F4689" s="40">
        <v>0.8</v>
      </c>
      <c r="G4689" s="40">
        <v>1</v>
      </c>
      <c r="H4689" s="40">
        <v>3</v>
      </c>
      <c r="I4689" s="40">
        <v>0.06</v>
      </c>
      <c r="L4689" s="40" t="str">
        <f>IF(LEFT(C4689,1)="[",MID(C4689,2,SEARCH("]",C4689)-2),IF(LEFT(C4689,1)="""",MID(C4689,2,SEARCH("""",C4689,2)-2),C4689))</f>
        <v>Onix LT quanto custa</v>
      </c>
      <c r="M4689">
        <f>WEEKNUM(A4689,2)</f>
        <v>38</v>
      </c>
    </row>
    <row r="4690" spans="1:13" x14ac:dyDescent="0.25">
      <c r="A4690" s="1">
        <v>41515</v>
      </c>
      <c r="B4690" s="40" t="s">
        <v>9</v>
      </c>
      <c r="C4690" s="40" t="s">
        <v>200</v>
      </c>
      <c r="D4690" s="40" t="s">
        <v>90</v>
      </c>
      <c r="E4690" s="40" t="s">
        <v>10</v>
      </c>
      <c r="F4690" s="40">
        <v>0.8</v>
      </c>
      <c r="G4690" s="40">
        <v>0</v>
      </c>
      <c r="H4690" s="40">
        <v>1</v>
      </c>
      <c r="I4690" s="40">
        <v>0</v>
      </c>
      <c r="L4690" s="40" t="str">
        <f>IF(LEFT(C4690,1)="[",MID(C4690,2,SEARCH("]",C4690)-2),IF(LEFT(C4690,1)="""",MID(C4690,2,SEARCH("""",C4690,2)-2),C4690))</f>
        <v>Onix LT quanto custa</v>
      </c>
      <c r="M4690">
        <f>WEEKNUM(A4690,2)</f>
        <v>35</v>
      </c>
    </row>
    <row r="4691" spans="1:13" x14ac:dyDescent="0.25">
      <c r="A4691" s="1">
        <v>41517</v>
      </c>
      <c r="B4691" s="40" t="s">
        <v>9</v>
      </c>
      <c r="C4691" s="40" t="s">
        <v>200</v>
      </c>
      <c r="D4691" s="40" t="s">
        <v>90</v>
      </c>
      <c r="E4691" s="40" t="s">
        <v>10</v>
      </c>
      <c r="F4691" s="40">
        <v>0.8</v>
      </c>
      <c r="G4691" s="40">
        <v>1</v>
      </c>
      <c r="H4691" s="40">
        <v>2</v>
      </c>
      <c r="I4691" s="40">
        <v>0.5</v>
      </c>
      <c r="L4691" s="40" t="str">
        <f>IF(LEFT(C4691,1)="[",MID(C4691,2,SEARCH("]",C4691)-2),IF(LEFT(C4691,1)="""",MID(C4691,2,SEARCH("""",C4691,2)-2),C4691))</f>
        <v>Onix LT quanto custa</v>
      </c>
      <c r="M4691">
        <f>WEEKNUM(A4691,2)</f>
        <v>35</v>
      </c>
    </row>
    <row r="4692" spans="1:13" x14ac:dyDescent="0.25">
      <c r="A4692" s="1">
        <v>41526</v>
      </c>
      <c r="B4692" s="40" t="s">
        <v>9</v>
      </c>
      <c r="C4692" s="40" t="s">
        <v>200</v>
      </c>
      <c r="D4692" s="40" t="s">
        <v>90</v>
      </c>
      <c r="E4692" s="40" t="s">
        <v>10</v>
      </c>
      <c r="F4692" s="40">
        <v>0.8</v>
      </c>
      <c r="G4692" s="40">
        <v>0</v>
      </c>
      <c r="H4692" s="40">
        <v>2</v>
      </c>
      <c r="I4692" s="40">
        <v>0</v>
      </c>
      <c r="L4692" s="40" t="str">
        <f>IF(LEFT(C4692,1)="[",MID(C4692,2,SEARCH("]",C4692)-2),IF(LEFT(C4692,1)="""",MID(C4692,2,SEARCH("""",C4692,2)-2),C4692))</f>
        <v>Onix LT quanto custa</v>
      </c>
      <c r="M4692">
        <f>WEEKNUM(A4692,2)</f>
        <v>37</v>
      </c>
    </row>
    <row r="4693" spans="1:13" x14ac:dyDescent="0.25">
      <c r="A4693" s="1">
        <v>41514</v>
      </c>
      <c r="B4693" s="40" t="s">
        <v>9</v>
      </c>
      <c r="C4693" s="40" t="s">
        <v>200</v>
      </c>
      <c r="D4693" s="40" t="s">
        <v>90</v>
      </c>
      <c r="E4693" s="40" t="s">
        <v>10</v>
      </c>
      <c r="F4693" s="40">
        <v>0.8</v>
      </c>
      <c r="G4693" s="40">
        <v>1</v>
      </c>
      <c r="H4693" s="40">
        <v>1</v>
      </c>
      <c r="I4693" s="40">
        <v>0.71</v>
      </c>
      <c r="L4693" s="40" t="str">
        <f>IF(LEFT(C4693,1)="[",MID(C4693,2,SEARCH("]",C4693)-2),IF(LEFT(C4693,1)="""",MID(C4693,2,SEARCH("""",C4693,2)-2),C4693))</f>
        <v>Onix LT quanto custa</v>
      </c>
      <c r="M4693">
        <f>WEEKNUM(A4693,2)</f>
        <v>35</v>
      </c>
    </row>
    <row r="4694" spans="1:13" x14ac:dyDescent="0.25">
      <c r="A4694" s="1">
        <v>41540</v>
      </c>
      <c r="B4694" s="40" t="s">
        <v>9</v>
      </c>
      <c r="C4694" s="40" t="s">
        <v>200</v>
      </c>
      <c r="D4694" s="40" t="s">
        <v>90</v>
      </c>
      <c r="E4694" s="40" t="s">
        <v>10</v>
      </c>
      <c r="F4694" s="40">
        <v>0.8</v>
      </c>
      <c r="G4694" s="40">
        <v>0</v>
      </c>
      <c r="H4694" s="40">
        <v>1</v>
      </c>
      <c r="I4694" s="40">
        <v>0</v>
      </c>
      <c r="L4694" s="40" t="str">
        <f>IF(LEFT(C4694,1)="[",MID(C4694,2,SEARCH("]",C4694)-2),IF(LEFT(C4694,1)="""",MID(C4694,2,SEARCH("""",C4694,2)-2),C4694))</f>
        <v>Onix LT quanto custa</v>
      </c>
      <c r="M4694">
        <f>WEEKNUM(A4694,2)</f>
        <v>39</v>
      </c>
    </row>
    <row r="4695" spans="1:13" x14ac:dyDescent="0.25">
      <c r="A4695" s="1">
        <v>41522</v>
      </c>
      <c r="B4695" s="40" t="s">
        <v>9</v>
      </c>
      <c r="C4695" s="40" t="s">
        <v>200</v>
      </c>
      <c r="D4695" s="40" t="s">
        <v>90</v>
      </c>
      <c r="E4695" s="40" t="s">
        <v>10</v>
      </c>
      <c r="F4695" s="40">
        <v>0.8</v>
      </c>
      <c r="G4695" s="40">
        <v>0</v>
      </c>
      <c r="H4695" s="40">
        <v>1</v>
      </c>
      <c r="I4695" s="40">
        <v>0</v>
      </c>
      <c r="L4695" s="40" t="str">
        <f>IF(LEFT(C4695,1)="[",MID(C4695,2,SEARCH("]",C4695)-2),IF(LEFT(C4695,1)="""",MID(C4695,2,SEARCH("""",C4695,2)-2),C4695))</f>
        <v>Onix LT quanto custa</v>
      </c>
      <c r="M4695">
        <f>WEEKNUM(A4695,2)</f>
        <v>36</v>
      </c>
    </row>
    <row r="4696" spans="1:13" x14ac:dyDescent="0.25">
      <c r="A4696" s="1">
        <v>41520</v>
      </c>
      <c r="B4696" s="40" t="s">
        <v>9</v>
      </c>
      <c r="C4696" s="40" t="s">
        <v>200</v>
      </c>
      <c r="D4696" s="40" t="s">
        <v>90</v>
      </c>
      <c r="E4696" s="40" t="s">
        <v>10</v>
      </c>
      <c r="F4696" s="40">
        <v>0.8</v>
      </c>
      <c r="G4696" s="40">
        <v>0</v>
      </c>
      <c r="H4696" s="40">
        <v>1</v>
      </c>
      <c r="I4696" s="40">
        <v>0</v>
      </c>
      <c r="L4696" s="40" t="str">
        <f>IF(LEFT(C4696,1)="[",MID(C4696,2,SEARCH("]",C4696)-2),IF(LEFT(C4696,1)="""",MID(C4696,2,SEARCH("""",C4696,2)-2),C4696))</f>
        <v>Onix LT quanto custa</v>
      </c>
      <c r="M4696">
        <f>WEEKNUM(A4696,2)</f>
        <v>36</v>
      </c>
    </row>
    <row r="4697" spans="1:13" x14ac:dyDescent="0.25">
      <c r="A4697" s="1">
        <v>41539</v>
      </c>
      <c r="B4697" s="40" t="s">
        <v>9</v>
      </c>
      <c r="C4697" s="40" t="s">
        <v>200</v>
      </c>
      <c r="D4697" s="40" t="s">
        <v>90</v>
      </c>
      <c r="E4697" s="40" t="s">
        <v>10</v>
      </c>
      <c r="F4697" s="40">
        <v>0.8</v>
      </c>
      <c r="G4697" s="40">
        <v>0</v>
      </c>
      <c r="H4697" s="40">
        <v>2</v>
      </c>
      <c r="I4697" s="40">
        <v>0</v>
      </c>
      <c r="L4697" s="40" t="str">
        <f>IF(LEFT(C4697,1)="[",MID(C4697,2,SEARCH("]",C4697)-2),IF(LEFT(C4697,1)="""",MID(C4697,2,SEARCH("""",C4697,2)-2),C4697))</f>
        <v>Onix LT quanto custa</v>
      </c>
      <c r="M4697">
        <f>WEEKNUM(A4697,2)</f>
        <v>38</v>
      </c>
    </row>
    <row r="4698" spans="1:13" x14ac:dyDescent="0.25">
      <c r="A4698" s="1">
        <v>41516</v>
      </c>
      <c r="B4698" s="40" t="s">
        <v>9</v>
      </c>
      <c r="C4698" s="40" t="s">
        <v>200</v>
      </c>
      <c r="D4698" s="40" t="s">
        <v>90</v>
      </c>
      <c r="E4698" s="40" t="s">
        <v>10</v>
      </c>
      <c r="F4698" s="40">
        <v>0.8</v>
      </c>
      <c r="G4698" s="40">
        <v>0</v>
      </c>
      <c r="H4698" s="40">
        <v>1</v>
      </c>
      <c r="I4698" s="40">
        <v>0</v>
      </c>
      <c r="L4698" s="40" t="str">
        <f>IF(LEFT(C4698,1)="[",MID(C4698,2,SEARCH("]",C4698)-2),IF(LEFT(C4698,1)="""",MID(C4698,2,SEARCH("""",C4698,2)-2),C4698))</f>
        <v>Onix LT quanto custa</v>
      </c>
      <c r="M4698">
        <f>WEEKNUM(A4698,2)</f>
        <v>35</v>
      </c>
    </row>
    <row r="4699" spans="1:13" x14ac:dyDescent="0.25">
      <c r="A4699" s="1">
        <v>41519</v>
      </c>
      <c r="B4699" s="40" t="s">
        <v>9</v>
      </c>
      <c r="C4699" s="40" t="s">
        <v>200</v>
      </c>
      <c r="D4699" s="40" t="s">
        <v>90</v>
      </c>
      <c r="E4699" s="40" t="s">
        <v>10</v>
      </c>
      <c r="F4699" s="40">
        <v>0.8</v>
      </c>
      <c r="G4699" s="40">
        <v>0</v>
      </c>
      <c r="H4699" s="40">
        <v>2</v>
      </c>
      <c r="I4699" s="40">
        <v>0</v>
      </c>
      <c r="L4699" s="40" t="str">
        <f>IF(LEFT(C4699,1)="[",MID(C4699,2,SEARCH("]",C4699)-2),IF(LEFT(C4699,1)="""",MID(C4699,2,SEARCH("""",C4699,2)-2),C4699))</f>
        <v>Onix LT quanto custa</v>
      </c>
      <c r="M4699">
        <f>WEEKNUM(A4699,2)</f>
        <v>36</v>
      </c>
    </row>
    <row r="4700" spans="1:13" x14ac:dyDescent="0.25">
      <c r="A4700" s="1">
        <v>41543</v>
      </c>
      <c r="B4700" s="40" t="s">
        <v>9</v>
      </c>
      <c r="C4700" s="40" t="s">
        <v>200</v>
      </c>
      <c r="D4700" s="40" t="s">
        <v>90</v>
      </c>
      <c r="E4700" s="40" t="s">
        <v>10</v>
      </c>
      <c r="F4700" s="40">
        <v>0.8</v>
      </c>
      <c r="G4700" s="40">
        <v>0</v>
      </c>
      <c r="H4700" s="40">
        <v>1</v>
      </c>
      <c r="I4700" s="40">
        <v>0</v>
      </c>
      <c r="L4700" s="40" t="str">
        <f>IF(LEFT(C4700,1)="[",MID(C4700,2,SEARCH("]",C4700)-2),IF(LEFT(C4700,1)="""",MID(C4700,2,SEARCH("""",C4700,2)-2),C4700))</f>
        <v>Onix LT quanto custa</v>
      </c>
      <c r="M4700">
        <f>WEEKNUM(A4700,2)</f>
        <v>39</v>
      </c>
    </row>
    <row r="4701" spans="1:13" x14ac:dyDescent="0.25">
      <c r="A4701" s="1">
        <v>41525</v>
      </c>
      <c r="B4701" s="40" t="s">
        <v>9</v>
      </c>
      <c r="C4701" s="40" t="s">
        <v>200</v>
      </c>
      <c r="D4701" s="40" t="s">
        <v>90</v>
      </c>
      <c r="E4701" s="40" t="s">
        <v>10</v>
      </c>
      <c r="F4701" s="40">
        <v>0.8</v>
      </c>
      <c r="G4701" s="40">
        <v>1</v>
      </c>
      <c r="H4701" s="40">
        <v>2</v>
      </c>
      <c r="I4701" s="40">
        <v>0.04</v>
      </c>
      <c r="L4701" s="40" t="str">
        <f>IF(LEFT(C4701,1)="[",MID(C4701,2,SEARCH("]",C4701)-2),IF(LEFT(C4701,1)="""",MID(C4701,2,SEARCH("""",C4701,2)-2),C4701))</f>
        <v>Onix LT quanto custa</v>
      </c>
      <c r="M4701">
        <f>WEEKNUM(A4701,2)</f>
        <v>36</v>
      </c>
    </row>
    <row r="4702" spans="1:13" x14ac:dyDescent="0.25">
      <c r="A4702" s="1">
        <v>41529</v>
      </c>
      <c r="B4702" s="40" t="s">
        <v>9</v>
      </c>
      <c r="C4702" s="40" t="s">
        <v>200</v>
      </c>
      <c r="D4702" s="40" t="s">
        <v>90</v>
      </c>
      <c r="E4702" s="40" t="s">
        <v>10</v>
      </c>
      <c r="F4702" s="40">
        <v>0.8</v>
      </c>
      <c r="G4702" s="40">
        <v>1</v>
      </c>
      <c r="H4702" s="40">
        <v>2</v>
      </c>
      <c r="I4702" s="40">
        <v>0.15</v>
      </c>
      <c r="L4702" s="40" t="str">
        <f>IF(LEFT(C4702,1)="[",MID(C4702,2,SEARCH("]",C4702)-2),IF(LEFT(C4702,1)="""",MID(C4702,2,SEARCH("""",C4702,2)-2),C4702))</f>
        <v>Onix LT quanto custa</v>
      </c>
      <c r="M4702">
        <f>WEEKNUM(A4702,2)</f>
        <v>37</v>
      </c>
    </row>
    <row r="4703" spans="1:13" x14ac:dyDescent="0.25">
      <c r="A4703" s="1">
        <v>41531</v>
      </c>
      <c r="B4703" s="40" t="s">
        <v>9</v>
      </c>
      <c r="C4703" s="40" t="s">
        <v>200</v>
      </c>
      <c r="D4703" s="40" t="s">
        <v>90</v>
      </c>
      <c r="E4703" s="40" t="s">
        <v>10</v>
      </c>
      <c r="F4703" s="40">
        <v>0.8</v>
      </c>
      <c r="G4703" s="40">
        <v>0</v>
      </c>
      <c r="H4703" s="40">
        <v>2</v>
      </c>
      <c r="I4703" s="40">
        <v>0</v>
      </c>
      <c r="L4703" s="40" t="str">
        <f>IF(LEFT(C4703,1)="[",MID(C4703,2,SEARCH("]",C4703)-2),IF(LEFT(C4703,1)="""",MID(C4703,2,SEARCH("""",C4703,2)-2),C4703))</f>
        <v>Onix LT quanto custa</v>
      </c>
      <c r="M4703">
        <f>WEEKNUM(A4703,2)</f>
        <v>37</v>
      </c>
    </row>
    <row r="4704" spans="1:13" x14ac:dyDescent="0.25">
      <c r="A4704" s="1">
        <v>41537</v>
      </c>
      <c r="B4704" s="40" t="s">
        <v>9</v>
      </c>
      <c r="C4704" s="40" t="s">
        <v>200</v>
      </c>
      <c r="D4704" s="40" t="s">
        <v>90</v>
      </c>
      <c r="E4704" s="40" t="s">
        <v>10</v>
      </c>
      <c r="F4704" s="40">
        <v>0.8</v>
      </c>
      <c r="G4704" s="40">
        <v>0</v>
      </c>
      <c r="H4704" s="40">
        <v>5</v>
      </c>
      <c r="I4704" s="40">
        <v>0</v>
      </c>
      <c r="L4704" s="40" t="str">
        <f>IF(LEFT(C4704,1)="[",MID(C4704,2,SEARCH("]",C4704)-2),IF(LEFT(C4704,1)="""",MID(C4704,2,SEARCH("""",C4704,2)-2),C4704))</f>
        <v>Onix LT quanto custa</v>
      </c>
      <c r="M4704">
        <f>WEEKNUM(A4704,2)</f>
        <v>38</v>
      </c>
    </row>
    <row r="4705" spans="1:13" x14ac:dyDescent="0.25">
      <c r="A4705" s="1">
        <v>41534</v>
      </c>
      <c r="B4705" s="40" t="s">
        <v>9</v>
      </c>
      <c r="C4705" s="40" t="s">
        <v>139</v>
      </c>
      <c r="D4705" s="40" t="s">
        <v>90</v>
      </c>
      <c r="E4705" s="40" t="s">
        <v>10</v>
      </c>
      <c r="F4705" s="40">
        <v>0.8</v>
      </c>
      <c r="G4705" s="40">
        <v>0</v>
      </c>
      <c r="H4705" s="40">
        <v>2</v>
      </c>
      <c r="I4705" s="40">
        <v>0</v>
      </c>
      <c r="L4705" s="40" t="str">
        <f>IF(LEFT(C4705,1)="[",MID(C4705,2,SEARCH("]",C4705)-2),IF(LEFT(C4705,1)="""",MID(C4705,2,SEARCH("""",C4705,2)-2),C4705))</f>
        <v>Onix LT valor</v>
      </c>
      <c r="M4705">
        <f>WEEKNUM(A4705,2)</f>
        <v>38</v>
      </c>
    </row>
    <row r="4706" spans="1:13" x14ac:dyDescent="0.25">
      <c r="A4706" s="1">
        <v>41544</v>
      </c>
      <c r="B4706" s="40" t="s">
        <v>9</v>
      </c>
      <c r="C4706" s="40" t="s">
        <v>139</v>
      </c>
      <c r="D4706" s="40" t="s">
        <v>90</v>
      </c>
      <c r="E4706" s="40" t="s">
        <v>10</v>
      </c>
      <c r="F4706" s="40">
        <v>0.8</v>
      </c>
      <c r="G4706" s="40">
        <v>0</v>
      </c>
      <c r="H4706" s="40">
        <v>3</v>
      </c>
      <c r="I4706" s="40">
        <v>0</v>
      </c>
      <c r="L4706" s="40" t="str">
        <f>IF(LEFT(C4706,1)="[",MID(C4706,2,SEARCH("]",C4706)-2),IF(LEFT(C4706,1)="""",MID(C4706,2,SEARCH("""",C4706,2)-2),C4706))</f>
        <v>Onix LT valor</v>
      </c>
      <c r="M4706">
        <f>WEEKNUM(A4706,2)</f>
        <v>39</v>
      </c>
    </row>
    <row r="4707" spans="1:13" x14ac:dyDescent="0.25">
      <c r="A4707" s="1">
        <v>41535</v>
      </c>
      <c r="B4707" s="40" t="s">
        <v>9</v>
      </c>
      <c r="C4707" s="40" t="s">
        <v>139</v>
      </c>
      <c r="D4707" s="40" t="s">
        <v>90</v>
      </c>
      <c r="E4707" s="40" t="s">
        <v>10</v>
      </c>
      <c r="F4707" s="40">
        <v>0.8</v>
      </c>
      <c r="G4707" s="40">
        <v>2</v>
      </c>
      <c r="H4707" s="40">
        <v>3</v>
      </c>
      <c r="I4707" s="40">
        <v>0.4</v>
      </c>
      <c r="L4707" s="40" t="str">
        <f>IF(LEFT(C4707,1)="[",MID(C4707,2,SEARCH("]",C4707)-2),IF(LEFT(C4707,1)="""",MID(C4707,2,SEARCH("""",C4707,2)-2),C4707))</f>
        <v>Onix LT valor</v>
      </c>
      <c r="M4707">
        <f>WEEKNUM(A4707,2)</f>
        <v>38</v>
      </c>
    </row>
    <row r="4708" spans="1:13" x14ac:dyDescent="0.25">
      <c r="A4708" s="1">
        <v>41524</v>
      </c>
      <c r="B4708" s="40" t="s">
        <v>9</v>
      </c>
      <c r="C4708" s="40" t="s">
        <v>139</v>
      </c>
      <c r="D4708" s="40" t="s">
        <v>90</v>
      </c>
      <c r="E4708" s="40" t="s">
        <v>10</v>
      </c>
      <c r="F4708" s="40">
        <v>0.8</v>
      </c>
      <c r="G4708" s="40">
        <v>0</v>
      </c>
      <c r="H4708" s="40">
        <v>8</v>
      </c>
      <c r="I4708" s="40">
        <v>0</v>
      </c>
      <c r="L4708" s="40" t="str">
        <f>IF(LEFT(C4708,1)="[",MID(C4708,2,SEARCH("]",C4708)-2),IF(LEFT(C4708,1)="""",MID(C4708,2,SEARCH("""",C4708,2)-2),C4708))</f>
        <v>Onix LT valor</v>
      </c>
      <c r="M4708">
        <f>WEEKNUM(A4708,2)</f>
        <v>36</v>
      </c>
    </row>
    <row r="4709" spans="1:13" x14ac:dyDescent="0.25">
      <c r="A4709" s="1">
        <v>41546</v>
      </c>
      <c r="B4709" s="40" t="s">
        <v>9</v>
      </c>
      <c r="C4709" s="40" t="s">
        <v>139</v>
      </c>
      <c r="D4709" s="40" t="s">
        <v>90</v>
      </c>
      <c r="E4709" s="40" t="s">
        <v>10</v>
      </c>
      <c r="F4709" s="40">
        <v>0.8</v>
      </c>
      <c r="G4709" s="40">
        <v>0</v>
      </c>
      <c r="H4709" s="40">
        <v>7</v>
      </c>
      <c r="I4709" s="40">
        <v>0</v>
      </c>
      <c r="L4709" s="40" t="str">
        <f>IF(LEFT(C4709,1)="[",MID(C4709,2,SEARCH("]",C4709)-2),IF(LEFT(C4709,1)="""",MID(C4709,2,SEARCH("""",C4709,2)-2),C4709))</f>
        <v>Onix LT valor</v>
      </c>
      <c r="M4709">
        <f>WEEKNUM(A4709,2)</f>
        <v>39</v>
      </c>
    </row>
    <row r="4710" spans="1:13" x14ac:dyDescent="0.25">
      <c r="A4710" s="1">
        <v>41530</v>
      </c>
      <c r="B4710" s="40" t="s">
        <v>9</v>
      </c>
      <c r="C4710" s="40" t="s">
        <v>139</v>
      </c>
      <c r="D4710" s="40" t="s">
        <v>90</v>
      </c>
      <c r="E4710" s="40" t="s">
        <v>10</v>
      </c>
      <c r="F4710" s="40">
        <v>0.8</v>
      </c>
      <c r="G4710" s="40">
        <v>0</v>
      </c>
      <c r="H4710" s="40">
        <v>10</v>
      </c>
      <c r="I4710" s="40">
        <v>0</v>
      </c>
      <c r="L4710" s="40" t="str">
        <f>IF(LEFT(C4710,1)="[",MID(C4710,2,SEARCH("]",C4710)-2),IF(LEFT(C4710,1)="""",MID(C4710,2,SEARCH("""",C4710,2)-2),C4710))</f>
        <v>Onix LT valor</v>
      </c>
      <c r="M4710">
        <f>WEEKNUM(A4710,2)</f>
        <v>37</v>
      </c>
    </row>
    <row r="4711" spans="1:13" x14ac:dyDescent="0.25">
      <c r="A4711" s="1">
        <v>41536</v>
      </c>
      <c r="B4711" s="40" t="s">
        <v>9</v>
      </c>
      <c r="C4711" s="40" t="s">
        <v>139</v>
      </c>
      <c r="D4711" s="40" t="s">
        <v>90</v>
      </c>
      <c r="E4711" s="40" t="s">
        <v>10</v>
      </c>
      <c r="F4711" s="40">
        <v>0.8</v>
      </c>
      <c r="G4711" s="40">
        <v>0</v>
      </c>
      <c r="H4711" s="40">
        <v>4</v>
      </c>
      <c r="I4711" s="40">
        <v>0</v>
      </c>
      <c r="L4711" s="40" t="str">
        <f>IF(LEFT(C4711,1)="[",MID(C4711,2,SEARCH("]",C4711)-2),IF(LEFT(C4711,1)="""",MID(C4711,2,SEARCH("""",C4711,2)-2),C4711))</f>
        <v>Onix LT valor</v>
      </c>
      <c r="M4711">
        <f>WEEKNUM(A4711,2)</f>
        <v>38</v>
      </c>
    </row>
    <row r="4712" spans="1:13" x14ac:dyDescent="0.25">
      <c r="A4712" s="1">
        <v>41525</v>
      </c>
      <c r="B4712" s="40" t="s">
        <v>9</v>
      </c>
      <c r="C4712" s="40" t="s">
        <v>139</v>
      </c>
      <c r="D4712" s="40" t="s">
        <v>90</v>
      </c>
      <c r="E4712" s="40" t="s">
        <v>10</v>
      </c>
      <c r="F4712" s="40">
        <v>0.8</v>
      </c>
      <c r="G4712" s="40">
        <v>0</v>
      </c>
      <c r="H4712" s="40">
        <v>3</v>
      </c>
      <c r="I4712" s="40">
        <v>0</v>
      </c>
      <c r="L4712" s="40" t="str">
        <f>IF(LEFT(C4712,1)="[",MID(C4712,2,SEARCH("]",C4712)-2),IF(LEFT(C4712,1)="""",MID(C4712,2,SEARCH("""",C4712,2)-2),C4712))</f>
        <v>Onix LT valor</v>
      </c>
      <c r="M4712">
        <f>WEEKNUM(A4712,2)</f>
        <v>36</v>
      </c>
    </row>
    <row r="4713" spans="1:13" x14ac:dyDescent="0.25">
      <c r="A4713" s="1">
        <v>41543</v>
      </c>
      <c r="B4713" s="40" t="s">
        <v>9</v>
      </c>
      <c r="C4713" s="40" t="s">
        <v>139</v>
      </c>
      <c r="D4713" s="40" t="s">
        <v>90</v>
      </c>
      <c r="E4713" s="40" t="s">
        <v>10</v>
      </c>
      <c r="F4713" s="40">
        <v>0.8</v>
      </c>
      <c r="G4713" s="40">
        <v>2</v>
      </c>
      <c r="H4713" s="40">
        <v>7</v>
      </c>
      <c r="I4713" s="40">
        <v>0.66</v>
      </c>
      <c r="L4713" s="40" t="str">
        <f>IF(LEFT(C4713,1)="[",MID(C4713,2,SEARCH("]",C4713)-2),IF(LEFT(C4713,1)="""",MID(C4713,2,SEARCH("""",C4713,2)-2),C4713))</f>
        <v>Onix LT valor</v>
      </c>
      <c r="M4713">
        <f>WEEKNUM(A4713,2)</f>
        <v>39</v>
      </c>
    </row>
    <row r="4714" spans="1:13" x14ac:dyDescent="0.25">
      <c r="A4714" s="1">
        <v>41520</v>
      </c>
      <c r="B4714" s="40" t="s">
        <v>9</v>
      </c>
      <c r="C4714" s="40" t="s">
        <v>139</v>
      </c>
      <c r="D4714" s="40" t="s">
        <v>90</v>
      </c>
      <c r="E4714" s="40" t="s">
        <v>10</v>
      </c>
      <c r="F4714" s="40">
        <v>0.8</v>
      </c>
      <c r="G4714" s="40">
        <v>2</v>
      </c>
      <c r="H4714" s="40">
        <v>7</v>
      </c>
      <c r="I4714" s="40">
        <v>0.86</v>
      </c>
      <c r="L4714" s="40" t="str">
        <f>IF(LEFT(C4714,1)="[",MID(C4714,2,SEARCH("]",C4714)-2),IF(LEFT(C4714,1)="""",MID(C4714,2,SEARCH("""",C4714,2)-2),C4714))</f>
        <v>Onix LT valor</v>
      </c>
      <c r="M4714">
        <f>WEEKNUM(A4714,2)</f>
        <v>36</v>
      </c>
    </row>
    <row r="4715" spans="1:13" x14ac:dyDescent="0.25">
      <c r="A4715" s="1">
        <v>41529</v>
      </c>
      <c r="B4715" s="40" t="s">
        <v>9</v>
      </c>
      <c r="C4715" s="40" t="s">
        <v>139</v>
      </c>
      <c r="D4715" s="40" t="s">
        <v>90</v>
      </c>
      <c r="E4715" s="40" t="s">
        <v>10</v>
      </c>
      <c r="F4715" s="40">
        <v>0.8</v>
      </c>
      <c r="G4715" s="40">
        <v>0</v>
      </c>
      <c r="H4715" s="40">
        <v>6</v>
      </c>
      <c r="I4715" s="40">
        <v>0</v>
      </c>
      <c r="L4715" s="40" t="str">
        <f>IF(LEFT(C4715,1)="[",MID(C4715,2,SEARCH("]",C4715)-2),IF(LEFT(C4715,1)="""",MID(C4715,2,SEARCH("""",C4715,2)-2),C4715))</f>
        <v>Onix LT valor</v>
      </c>
      <c r="M4715">
        <f>WEEKNUM(A4715,2)</f>
        <v>37</v>
      </c>
    </row>
    <row r="4716" spans="1:13" x14ac:dyDescent="0.25">
      <c r="A4716" s="1">
        <v>41523</v>
      </c>
      <c r="B4716" s="40" t="s">
        <v>9</v>
      </c>
      <c r="C4716" s="40" t="s">
        <v>139</v>
      </c>
      <c r="D4716" s="40" t="s">
        <v>90</v>
      </c>
      <c r="E4716" s="40" t="s">
        <v>10</v>
      </c>
      <c r="F4716" s="40">
        <v>0.8</v>
      </c>
      <c r="G4716" s="40">
        <v>0</v>
      </c>
      <c r="H4716" s="40">
        <v>17</v>
      </c>
      <c r="I4716" s="40">
        <v>0</v>
      </c>
      <c r="L4716" s="40" t="str">
        <f>IF(LEFT(C4716,1)="[",MID(C4716,2,SEARCH("]",C4716)-2),IF(LEFT(C4716,1)="""",MID(C4716,2,SEARCH("""",C4716,2)-2),C4716))</f>
        <v>Onix LT valor</v>
      </c>
      <c r="M4716">
        <f>WEEKNUM(A4716,2)</f>
        <v>36</v>
      </c>
    </row>
    <row r="4717" spans="1:13" x14ac:dyDescent="0.25">
      <c r="A4717" s="1">
        <v>41532</v>
      </c>
      <c r="B4717" s="40" t="s">
        <v>9</v>
      </c>
      <c r="C4717" s="40" t="s">
        <v>139</v>
      </c>
      <c r="D4717" s="40" t="s">
        <v>90</v>
      </c>
      <c r="E4717" s="40" t="s">
        <v>10</v>
      </c>
      <c r="F4717" s="40">
        <v>0.8</v>
      </c>
      <c r="G4717" s="40">
        <v>0</v>
      </c>
      <c r="H4717" s="40">
        <v>7</v>
      </c>
      <c r="I4717" s="40">
        <v>0</v>
      </c>
      <c r="L4717" s="40" t="str">
        <f>IF(LEFT(C4717,1)="[",MID(C4717,2,SEARCH("]",C4717)-2),IF(LEFT(C4717,1)="""",MID(C4717,2,SEARCH("""",C4717,2)-2),C4717))</f>
        <v>Onix LT valor</v>
      </c>
      <c r="M4717">
        <f>WEEKNUM(A4717,2)</f>
        <v>37</v>
      </c>
    </row>
    <row r="4718" spans="1:13" x14ac:dyDescent="0.25">
      <c r="A4718" s="1">
        <v>41515</v>
      </c>
      <c r="B4718" s="40" t="s">
        <v>9</v>
      </c>
      <c r="C4718" s="40" t="s">
        <v>139</v>
      </c>
      <c r="D4718" s="40" t="s">
        <v>90</v>
      </c>
      <c r="E4718" s="40" t="s">
        <v>10</v>
      </c>
      <c r="F4718" s="40">
        <v>0.8</v>
      </c>
      <c r="G4718" s="40">
        <v>1</v>
      </c>
      <c r="H4718" s="40">
        <v>5</v>
      </c>
      <c r="I4718" s="40">
        <v>0.22</v>
      </c>
      <c r="L4718" s="40" t="str">
        <f>IF(LEFT(C4718,1)="[",MID(C4718,2,SEARCH("]",C4718)-2),IF(LEFT(C4718,1)="""",MID(C4718,2,SEARCH("""",C4718,2)-2),C4718))</f>
        <v>Onix LT valor</v>
      </c>
      <c r="M4718">
        <f>WEEKNUM(A4718,2)</f>
        <v>35</v>
      </c>
    </row>
    <row r="4719" spans="1:13" x14ac:dyDescent="0.25">
      <c r="A4719" s="1">
        <v>41541</v>
      </c>
      <c r="B4719" s="40" t="s">
        <v>9</v>
      </c>
      <c r="C4719" s="40" t="s">
        <v>139</v>
      </c>
      <c r="D4719" s="40" t="s">
        <v>90</v>
      </c>
      <c r="E4719" s="40" t="s">
        <v>10</v>
      </c>
      <c r="F4719" s="40">
        <v>0.8</v>
      </c>
      <c r="G4719" s="40">
        <v>0</v>
      </c>
      <c r="H4719" s="40">
        <v>4</v>
      </c>
      <c r="I4719" s="40">
        <v>0</v>
      </c>
      <c r="L4719" s="40" t="str">
        <f>IF(LEFT(C4719,1)="[",MID(C4719,2,SEARCH("]",C4719)-2),IF(LEFT(C4719,1)="""",MID(C4719,2,SEARCH("""",C4719,2)-2),C4719))</f>
        <v>Onix LT valor</v>
      </c>
      <c r="M4719">
        <f>WEEKNUM(A4719,2)</f>
        <v>39</v>
      </c>
    </row>
    <row r="4720" spans="1:13" x14ac:dyDescent="0.25">
      <c r="A4720" s="1">
        <v>41537</v>
      </c>
      <c r="B4720" s="40" t="s">
        <v>9</v>
      </c>
      <c r="C4720" s="40" t="s">
        <v>139</v>
      </c>
      <c r="D4720" s="40" t="s">
        <v>90</v>
      </c>
      <c r="E4720" s="40" t="s">
        <v>10</v>
      </c>
      <c r="F4720" s="40">
        <v>0.8</v>
      </c>
      <c r="G4720" s="40">
        <v>1</v>
      </c>
      <c r="H4720" s="40">
        <v>7</v>
      </c>
      <c r="I4720" s="40">
        <v>0.2</v>
      </c>
      <c r="L4720" s="40" t="str">
        <f>IF(LEFT(C4720,1)="[",MID(C4720,2,SEARCH("]",C4720)-2),IF(LEFT(C4720,1)="""",MID(C4720,2,SEARCH("""",C4720,2)-2),C4720))</f>
        <v>Onix LT valor</v>
      </c>
      <c r="M4720">
        <f>WEEKNUM(A4720,2)</f>
        <v>38</v>
      </c>
    </row>
    <row r="4721" spans="1:13" x14ac:dyDescent="0.25">
      <c r="A4721" s="1">
        <v>41539</v>
      </c>
      <c r="B4721" s="40" t="s">
        <v>9</v>
      </c>
      <c r="C4721" s="40" t="s">
        <v>139</v>
      </c>
      <c r="D4721" s="40" t="s">
        <v>90</v>
      </c>
      <c r="E4721" s="40" t="s">
        <v>10</v>
      </c>
      <c r="F4721" s="40">
        <v>0.8</v>
      </c>
      <c r="G4721" s="40">
        <v>0</v>
      </c>
      <c r="H4721" s="40">
        <v>1</v>
      </c>
      <c r="I4721" s="40">
        <v>0</v>
      </c>
      <c r="L4721" s="40" t="str">
        <f>IF(LEFT(C4721,1)="[",MID(C4721,2,SEARCH("]",C4721)-2),IF(LEFT(C4721,1)="""",MID(C4721,2,SEARCH("""",C4721,2)-2),C4721))</f>
        <v>Onix LT valor</v>
      </c>
      <c r="M4721">
        <f>WEEKNUM(A4721,2)</f>
        <v>38</v>
      </c>
    </row>
    <row r="4722" spans="1:13" x14ac:dyDescent="0.25">
      <c r="A4722" s="1">
        <v>41540</v>
      </c>
      <c r="B4722" s="40" t="s">
        <v>9</v>
      </c>
      <c r="C4722" s="40" t="s">
        <v>139</v>
      </c>
      <c r="D4722" s="40" t="s">
        <v>90</v>
      </c>
      <c r="E4722" s="40" t="s">
        <v>10</v>
      </c>
      <c r="F4722" s="40">
        <v>0.8</v>
      </c>
      <c r="G4722" s="40">
        <v>3</v>
      </c>
      <c r="H4722" s="40">
        <v>13</v>
      </c>
      <c r="I4722" s="40">
        <v>0.75</v>
      </c>
      <c r="L4722" s="40" t="str">
        <f>IF(LEFT(C4722,1)="[",MID(C4722,2,SEARCH("]",C4722)-2),IF(LEFT(C4722,1)="""",MID(C4722,2,SEARCH("""",C4722,2)-2),C4722))</f>
        <v>Onix LT valor</v>
      </c>
      <c r="M4722">
        <f>WEEKNUM(A4722,2)</f>
        <v>39</v>
      </c>
    </row>
    <row r="4723" spans="1:13" x14ac:dyDescent="0.25">
      <c r="A4723" s="1">
        <v>41519</v>
      </c>
      <c r="B4723" s="40" t="s">
        <v>9</v>
      </c>
      <c r="C4723" s="40" t="s">
        <v>139</v>
      </c>
      <c r="D4723" s="40" t="s">
        <v>90</v>
      </c>
      <c r="E4723" s="40" t="s">
        <v>10</v>
      </c>
      <c r="F4723" s="40">
        <v>0.8</v>
      </c>
      <c r="G4723" s="40">
        <v>0</v>
      </c>
      <c r="H4723" s="40">
        <v>14</v>
      </c>
      <c r="I4723" s="40">
        <v>0</v>
      </c>
      <c r="L4723" s="40" t="str">
        <f>IF(LEFT(C4723,1)="[",MID(C4723,2,SEARCH("]",C4723)-2),IF(LEFT(C4723,1)="""",MID(C4723,2,SEARCH("""",C4723,2)-2),C4723))</f>
        <v>Onix LT valor</v>
      </c>
      <c r="M4723">
        <f>WEEKNUM(A4723,2)</f>
        <v>36</v>
      </c>
    </row>
    <row r="4724" spans="1:13" x14ac:dyDescent="0.25">
      <c r="A4724" s="1">
        <v>41522</v>
      </c>
      <c r="B4724" s="40" t="s">
        <v>9</v>
      </c>
      <c r="C4724" s="40" t="s">
        <v>139</v>
      </c>
      <c r="D4724" s="40" t="s">
        <v>90</v>
      </c>
      <c r="E4724" s="40" t="s">
        <v>10</v>
      </c>
      <c r="F4724" s="40">
        <v>0.8</v>
      </c>
      <c r="G4724" s="40">
        <v>0</v>
      </c>
      <c r="H4724" s="40">
        <v>6</v>
      </c>
      <c r="I4724" s="40">
        <v>0</v>
      </c>
      <c r="L4724" s="40" t="str">
        <f>IF(LEFT(C4724,1)="[",MID(C4724,2,SEARCH("]",C4724)-2),IF(LEFT(C4724,1)="""",MID(C4724,2,SEARCH("""",C4724,2)-2),C4724))</f>
        <v>Onix LT valor</v>
      </c>
      <c r="M4724">
        <f>WEEKNUM(A4724,2)</f>
        <v>36</v>
      </c>
    </row>
    <row r="4725" spans="1:13" x14ac:dyDescent="0.25">
      <c r="A4725" s="1">
        <v>41514</v>
      </c>
      <c r="B4725" s="40" t="s">
        <v>9</v>
      </c>
      <c r="C4725" s="40" t="s">
        <v>139</v>
      </c>
      <c r="D4725" s="40" t="s">
        <v>90</v>
      </c>
      <c r="E4725" s="40" t="s">
        <v>10</v>
      </c>
      <c r="F4725" s="40">
        <v>0.8</v>
      </c>
      <c r="G4725" s="40">
        <v>3</v>
      </c>
      <c r="H4725" s="40">
        <v>8</v>
      </c>
      <c r="I4725" s="40">
        <v>0.44</v>
      </c>
      <c r="L4725" s="40" t="str">
        <f>IF(LEFT(C4725,1)="[",MID(C4725,2,SEARCH("]",C4725)-2),IF(LEFT(C4725,1)="""",MID(C4725,2,SEARCH("""",C4725,2)-2),C4725))</f>
        <v>Onix LT valor</v>
      </c>
      <c r="M4725">
        <f>WEEKNUM(A4725,2)</f>
        <v>35</v>
      </c>
    </row>
    <row r="4726" spans="1:13" x14ac:dyDescent="0.25">
      <c r="A4726" s="1">
        <v>41542</v>
      </c>
      <c r="B4726" s="40" t="s">
        <v>9</v>
      </c>
      <c r="C4726" s="40" t="s">
        <v>139</v>
      </c>
      <c r="D4726" s="40" t="s">
        <v>90</v>
      </c>
      <c r="E4726" s="40" t="s">
        <v>10</v>
      </c>
      <c r="F4726" s="40">
        <v>0.8</v>
      </c>
      <c r="G4726" s="40">
        <v>0</v>
      </c>
      <c r="H4726" s="40">
        <v>2</v>
      </c>
      <c r="I4726" s="40">
        <v>0</v>
      </c>
      <c r="L4726" s="40" t="str">
        <f>IF(LEFT(C4726,1)="[",MID(C4726,2,SEARCH("]",C4726)-2),IF(LEFT(C4726,1)="""",MID(C4726,2,SEARCH("""",C4726,2)-2),C4726))</f>
        <v>Onix LT valor</v>
      </c>
      <c r="M4726">
        <f>WEEKNUM(A4726,2)</f>
        <v>39</v>
      </c>
    </row>
    <row r="4727" spans="1:13" x14ac:dyDescent="0.25">
      <c r="A4727" s="1">
        <v>41526</v>
      </c>
      <c r="B4727" s="40" t="s">
        <v>9</v>
      </c>
      <c r="C4727" s="40" t="s">
        <v>139</v>
      </c>
      <c r="D4727" s="40" t="s">
        <v>90</v>
      </c>
      <c r="E4727" s="40" t="s">
        <v>10</v>
      </c>
      <c r="F4727" s="40">
        <v>0.8</v>
      </c>
      <c r="G4727" s="40">
        <v>2</v>
      </c>
      <c r="H4727" s="40">
        <v>7</v>
      </c>
      <c r="I4727" s="40">
        <v>0.52</v>
      </c>
      <c r="L4727" s="40" t="str">
        <f>IF(LEFT(C4727,1)="[",MID(C4727,2,SEARCH("]",C4727)-2),IF(LEFT(C4727,1)="""",MID(C4727,2,SEARCH("""",C4727,2)-2),C4727))</f>
        <v>Onix LT valor</v>
      </c>
      <c r="M4727">
        <f>WEEKNUM(A4727,2)</f>
        <v>37</v>
      </c>
    </row>
    <row r="4728" spans="1:13" x14ac:dyDescent="0.25">
      <c r="A4728" s="1">
        <v>41517</v>
      </c>
      <c r="B4728" s="40" t="s">
        <v>9</v>
      </c>
      <c r="C4728" s="40" t="s">
        <v>139</v>
      </c>
      <c r="D4728" s="40" t="s">
        <v>90</v>
      </c>
      <c r="E4728" s="40" t="s">
        <v>10</v>
      </c>
      <c r="F4728" s="40">
        <v>0.8</v>
      </c>
      <c r="G4728" s="40">
        <v>1</v>
      </c>
      <c r="H4728" s="40">
        <v>7</v>
      </c>
      <c r="I4728" s="40">
        <v>0.05</v>
      </c>
      <c r="L4728" s="40" t="str">
        <f>IF(LEFT(C4728,1)="[",MID(C4728,2,SEARCH("]",C4728)-2),IF(LEFT(C4728,1)="""",MID(C4728,2,SEARCH("""",C4728,2)-2),C4728))</f>
        <v>Onix LT valor</v>
      </c>
      <c r="M4728">
        <f>WEEKNUM(A4728,2)</f>
        <v>35</v>
      </c>
    </row>
    <row r="4729" spans="1:13" x14ac:dyDescent="0.25">
      <c r="A4729" s="1">
        <v>41531</v>
      </c>
      <c r="B4729" s="40" t="s">
        <v>9</v>
      </c>
      <c r="C4729" s="40" t="s">
        <v>139</v>
      </c>
      <c r="D4729" s="40" t="s">
        <v>90</v>
      </c>
      <c r="E4729" s="40" t="s">
        <v>10</v>
      </c>
      <c r="F4729" s="40">
        <v>0.8</v>
      </c>
      <c r="G4729" s="40">
        <v>2</v>
      </c>
      <c r="H4729" s="40">
        <v>11</v>
      </c>
      <c r="I4729" s="40">
        <v>0.63</v>
      </c>
      <c r="L4729" s="40" t="str">
        <f>IF(LEFT(C4729,1)="[",MID(C4729,2,SEARCH("]",C4729)-2),IF(LEFT(C4729,1)="""",MID(C4729,2,SEARCH("""",C4729,2)-2),C4729))</f>
        <v>Onix LT valor</v>
      </c>
      <c r="M4729">
        <f>WEEKNUM(A4729,2)</f>
        <v>37</v>
      </c>
    </row>
    <row r="4730" spans="1:13" x14ac:dyDescent="0.25">
      <c r="A4730" s="1">
        <v>41538</v>
      </c>
      <c r="B4730" s="40" t="s">
        <v>9</v>
      </c>
      <c r="C4730" s="40" t="s">
        <v>139</v>
      </c>
      <c r="D4730" s="40" t="s">
        <v>90</v>
      </c>
      <c r="E4730" s="40" t="s">
        <v>10</v>
      </c>
      <c r="F4730" s="40">
        <v>0.8</v>
      </c>
      <c r="G4730" s="40">
        <v>2</v>
      </c>
      <c r="H4730" s="40">
        <v>6</v>
      </c>
      <c r="I4730" s="40">
        <v>1</v>
      </c>
      <c r="L4730" s="40" t="str">
        <f>IF(LEFT(C4730,1)="[",MID(C4730,2,SEARCH("]",C4730)-2),IF(LEFT(C4730,1)="""",MID(C4730,2,SEARCH("""",C4730,2)-2),C4730))</f>
        <v>Onix LT valor</v>
      </c>
      <c r="M4730">
        <f>WEEKNUM(A4730,2)</f>
        <v>38</v>
      </c>
    </row>
    <row r="4731" spans="1:13" x14ac:dyDescent="0.25">
      <c r="A4731" s="1">
        <v>41545</v>
      </c>
      <c r="B4731" s="40" t="s">
        <v>9</v>
      </c>
      <c r="C4731" s="40" t="s">
        <v>139</v>
      </c>
      <c r="D4731" s="40" t="s">
        <v>90</v>
      </c>
      <c r="E4731" s="40" t="s">
        <v>10</v>
      </c>
      <c r="F4731" s="40">
        <v>0.8</v>
      </c>
      <c r="G4731" s="40">
        <v>1</v>
      </c>
      <c r="H4731" s="40">
        <v>5</v>
      </c>
      <c r="I4731" s="40">
        <v>0.27</v>
      </c>
      <c r="L4731" s="40" t="str">
        <f>IF(LEFT(C4731,1)="[",MID(C4731,2,SEARCH("]",C4731)-2),IF(LEFT(C4731,1)="""",MID(C4731,2,SEARCH("""",C4731,2)-2),C4731))</f>
        <v>Onix LT valor</v>
      </c>
      <c r="M4731">
        <f>WEEKNUM(A4731,2)</f>
        <v>39</v>
      </c>
    </row>
    <row r="4732" spans="1:13" x14ac:dyDescent="0.25">
      <c r="A4732" s="1">
        <v>41518</v>
      </c>
      <c r="B4732" s="40" t="s">
        <v>9</v>
      </c>
      <c r="C4732" s="40" t="s">
        <v>139</v>
      </c>
      <c r="D4732" s="40" t="s">
        <v>90</v>
      </c>
      <c r="E4732" s="40" t="s">
        <v>10</v>
      </c>
      <c r="F4732" s="40">
        <v>0.8</v>
      </c>
      <c r="G4732" s="40">
        <v>0</v>
      </c>
      <c r="H4732" s="40">
        <v>7</v>
      </c>
      <c r="I4732" s="40">
        <v>0</v>
      </c>
      <c r="L4732" s="40" t="str">
        <f>IF(LEFT(C4732,1)="[",MID(C4732,2,SEARCH("]",C4732)-2),IF(LEFT(C4732,1)="""",MID(C4732,2,SEARCH("""",C4732,2)-2),C4732))</f>
        <v>Onix LT valor</v>
      </c>
      <c r="M4732">
        <f>WEEKNUM(A4732,2)</f>
        <v>35</v>
      </c>
    </row>
    <row r="4733" spans="1:13" x14ac:dyDescent="0.25">
      <c r="A4733" s="1">
        <v>41516</v>
      </c>
      <c r="B4733" s="40" t="s">
        <v>9</v>
      </c>
      <c r="C4733" s="40" t="s">
        <v>139</v>
      </c>
      <c r="D4733" s="40" t="s">
        <v>90</v>
      </c>
      <c r="E4733" s="40" t="s">
        <v>10</v>
      </c>
      <c r="F4733" s="40">
        <v>0.8</v>
      </c>
      <c r="G4733" s="40">
        <v>0</v>
      </c>
      <c r="H4733" s="40">
        <v>8</v>
      </c>
      <c r="I4733" s="40">
        <v>0</v>
      </c>
      <c r="L4733" s="40" t="str">
        <f>IF(LEFT(C4733,1)="[",MID(C4733,2,SEARCH("]",C4733)-2),IF(LEFT(C4733,1)="""",MID(C4733,2,SEARCH("""",C4733,2)-2),C4733))</f>
        <v>Onix LT valor</v>
      </c>
      <c r="M4733">
        <f>WEEKNUM(A4733,2)</f>
        <v>35</v>
      </c>
    </row>
    <row r="4734" spans="1:13" x14ac:dyDescent="0.25">
      <c r="A4734" s="1">
        <v>41521</v>
      </c>
      <c r="B4734" s="40" t="s">
        <v>9</v>
      </c>
      <c r="C4734" s="40" t="s">
        <v>139</v>
      </c>
      <c r="D4734" s="40" t="s">
        <v>90</v>
      </c>
      <c r="E4734" s="40" t="s">
        <v>10</v>
      </c>
      <c r="F4734" s="40">
        <v>0.8</v>
      </c>
      <c r="G4734" s="40">
        <v>1</v>
      </c>
      <c r="H4734" s="40">
        <v>8</v>
      </c>
      <c r="I4734" s="40">
        <v>0.34</v>
      </c>
      <c r="L4734" s="40" t="str">
        <f>IF(LEFT(C4734,1)="[",MID(C4734,2,SEARCH("]",C4734)-2),IF(LEFT(C4734,1)="""",MID(C4734,2,SEARCH("""",C4734,2)-2),C4734))</f>
        <v>Onix LT valor</v>
      </c>
      <c r="M4734">
        <f>WEEKNUM(A4734,2)</f>
        <v>36</v>
      </c>
    </row>
    <row r="4735" spans="1:13" x14ac:dyDescent="0.25">
      <c r="A4735" s="1">
        <v>41533</v>
      </c>
      <c r="B4735" s="40" t="s">
        <v>9</v>
      </c>
      <c r="C4735" s="40" t="s">
        <v>139</v>
      </c>
      <c r="D4735" s="40" t="s">
        <v>90</v>
      </c>
      <c r="E4735" s="40" t="s">
        <v>10</v>
      </c>
      <c r="F4735" s="40">
        <v>0.8</v>
      </c>
      <c r="G4735" s="40">
        <v>2</v>
      </c>
      <c r="H4735" s="40">
        <v>8</v>
      </c>
      <c r="I4735" s="40">
        <v>0.93</v>
      </c>
      <c r="L4735" s="40" t="str">
        <f>IF(LEFT(C4735,1)="[",MID(C4735,2,SEARCH("]",C4735)-2),IF(LEFT(C4735,1)="""",MID(C4735,2,SEARCH("""",C4735,2)-2),C4735))</f>
        <v>Onix LT valor</v>
      </c>
      <c r="M4735">
        <f>WEEKNUM(A4735,2)</f>
        <v>38</v>
      </c>
    </row>
    <row r="4736" spans="1:13" x14ac:dyDescent="0.25">
      <c r="A4736" s="1">
        <v>41528</v>
      </c>
      <c r="B4736" s="40" t="s">
        <v>9</v>
      </c>
      <c r="C4736" s="40" t="s">
        <v>139</v>
      </c>
      <c r="D4736" s="40" t="s">
        <v>90</v>
      </c>
      <c r="E4736" s="40" t="s">
        <v>10</v>
      </c>
      <c r="F4736" s="40">
        <v>0.8</v>
      </c>
      <c r="G4736" s="40">
        <v>2</v>
      </c>
      <c r="H4736" s="40">
        <v>8</v>
      </c>
      <c r="I4736" s="40">
        <v>0.75</v>
      </c>
      <c r="L4736" s="40" t="str">
        <f>IF(LEFT(C4736,1)="[",MID(C4736,2,SEARCH("]",C4736)-2),IF(LEFT(C4736,1)="""",MID(C4736,2,SEARCH("""",C4736,2)-2),C4736))</f>
        <v>Onix LT valor</v>
      </c>
      <c r="M4736">
        <f>WEEKNUM(A4736,2)</f>
        <v>37</v>
      </c>
    </row>
    <row r="4737" spans="1:13" x14ac:dyDescent="0.25">
      <c r="A4737" s="1">
        <v>41527</v>
      </c>
      <c r="B4737" s="40" t="s">
        <v>9</v>
      </c>
      <c r="C4737" s="40" t="s">
        <v>139</v>
      </c>
      <c r="D4737" s="40" t="s">
        <v>90</v>
      </c>
      <c r="E4737" s="40" t="s">
        <v>10</v>
      </c>
      <c r="F4737" s="40">
        <v>0.8</v>
      </c>
      <c r="G4737" s="40">
        <v>4</v>
      </c>
      <c r="H4737" s="40">
        <v>8</v>
      </c>
      <c r="I4737" s="40">
        <v>1.1299999999999999</v>
      </c>
      <c r="L4737" s="40" t="str">
        <f>IF(LEFT(C4737,1)="[",MID(C4737,2,SEARCH("]",C4737)-2),IF(LEFT(C4737,1)="""",MID(C4737,2,SEARCH("""",C4737,2)-2),C4737))</f>
        <v>Onix LT valor</v>
      </c>
      <c r="M4737">
        <f>WEEKNUM(A4737,2)</f>
        <v>37</v>
      </c>
    </row>
    <row r="4738" spans="1:13" x14ac:dyDescent="0.25">
      <c r="A4738" s="1">
        <v>41534</v>
      </c>
      <c r="B4738" s="40" t="s">
        <v>9</v>
      </c>
      <c r="C4738" s="40" t="s">
        <v>160</v>
      </c>
      <c r="D4738" s="40" t="s">
        <v>86</v>
      </c>
      <c r="E4738" s="40" t="s">
        <v>10</v>
      </c>
      <c r="F4738" s="40">
        <v>0.8</v>
      </c>
      <c r="G4738" s="40">
        <v>1</v>
      </c>
      <c r="H4738" s="40">
        <v>2</v>
      </c>
      <c r="I4738" s="40">
        <v>0.27</v>
      </c>
      <c r="L4738" s="40" t="str">
        <f>IF(LEFT(C4738,1)="[",MID(C4738,2,SEARCH("]",C4738)-2),IF(LEFT(C4738,1)="""",MID(C4738,2,SEARCH("""",C4738,2)-2),C4738))</f>
        <v>Onix LT zero</v>
      </c>
      <c r="M4738">
        <f>WEEKNUM(A4738,2)</f>
        <v>38</v>
      </c>
    </row>
    <row r="4739" spans="1:13" x14ac:dyDescent="0.25">
      <c r="A4739" s="1">
        <v>41527</v>
      </c>
      <c r="B4739" s="40" t="s">
        <v>9</v>
      </c>
      <c r="C4739" s="40" t="s">
        <v>160</v>
      </c>
      <c r="D4739" s="40" t="s">
        <v>86</v>
      </c>
      <c r="E4739" s="40" t="s">
        <v>10</v>
      </c>
      <c r="F4739" s="40">
        <v>0.8</v>
      </c>
      <c r="G4739" s="40">
        <v>0</v>
      </c>
      <c r="H4739" s="40">
        <v>4</v>
      </c>
      <c r="I4739" s="40">
        <v>0</v>
      </c>
      <c r="L4739" s="40" t="str">
        <f>IF(LEFT(C4739,1)="[",MID(C4739,2,SEARCH("]",C4739)-2),IF(LEFT(C4739,1)="""",MID(C4739,2,SEARCH("""",C4739,2)-2),C4739))</f>
        <v>Onix LT zero</v>
      </c>
      <c r="M4739">
        <f>WEEKNUM(A4739,2)</f>
        <v>37</v>
      </c>
    </row>
    <row r="4740" spans="1:13" x14ac:dyDescent="0.25">
      <c r="A4740" s="1">
        <v>41515</v>
      </c>
      <c r="B4740" s="40" t="s">
        <v>9</v>
      </c>
      <c r="C4740" s="40" t="s">
        <v>160</v>
      </c>
      <c r="D4740" s="40" t="s">
        <v>86</v>
      </c>
      <c r="E4740" s="40" t="s">
        <v>10</v>
      </c>
      <c r="F4740" s="40">
        <v>0.8</v>
      </c>
      <c r="G4740" s="40">
        <v>2</v>
      </c>
      <c r="H4740" s="40">
        <v>6</v>
      </c>
      <c r="I4740" s="40">
        <v>1.07</v>
      </c>
      <c r="L4740" s="40" t="str">
        <f>IF(LEFT(C4740,1)="[",MID(C4740,2,SEARCH("]",C4740)-2),IF(LEFT(C4740,1)="""",MID(C4740,2,SEARCH("""",C4740,2)-2),C4740))</f>
        <v>Onix LT zero</v>
      </c>
      <c r="M4740">
        <f>WEEKNUM(A4740,2)</f>
        <v>35</v>
      </c>
    </row>
    <row r="4741" spans="1:13" x14ac:dyDescent="0.25">
      <c r="A4741" s="1">
        <v>41524</v>
      </c>
      <c r="B4741" s="40" t="s">
        <v>9</v>
      </c>
      <c r="C4741" s="40" t="s">
        <v>160</v>
      </c>
      <c r="D4741" s="40" t="s">
        <v>86</v>
      </c>
      <c r="E4741" s="40" t="s">
        <v>10</v>
      </c>
      <c r="F4741" s="40">
        <v>0.8</v>
      </c>
      <c r="G4741" s="40">
        <v>0</v>
      </c>
      <c r="H4741" s="40">
        <v>1</v>
      </c>
      <c r="I4741" s="40">
        <v>0</v>
      </c>
      <c r="L4741" s="40" t="str">
        <f>IF(LEFT(C4741,1)="[",MID(C4741,2,SEARCH("]",C4741)-2),IF(LEFT(C4741,1)="""",MID(C4741,2,SEARCH("""",C4741,2)-2),C4741))</f>
        <v>Onix LT zero</v>
      </c>
      <c r="M4741">
        <f>WEEKNUM(A4741,2)</f>
        <v>36</v>
      </c>
    </row>
    <row r="4742" spans="1:13" x14ac:dyDescent="0.25">
      <c r="A4742" s="1">
        <v>41532</v>
      </c>
      <c r="B4742" s="40" t="s">
        <v>9</v>
      </c>
      <c r="C4742" s="40" t="s">
        <v>160</v>
      </c>
      <c r="D4742" s="40" t="s">
        <v>86</v>
      </c>
      <c r="E4742" s="40" t="s">
        <v>10</v>
      </c>
      <c r="F4742" s="40">
        <v>0.8</v>
      </c>
      <c r="G4742" s="40">
        <v>0</v>
      </c>
      <c r="H4742" s="40">
        <v>2</v>
      </c>
      <c r="I4742" s="40">
        <v>0</v>
      </c>
      <c r="L4742" s="40" t="str">
        <f>IF(LEFT(C4742,1)="[",MID(C4742,2,SEARCH("]",C4742)-2),IF(LEFT(C4742,1)="""",MID(C4742,2,SEARCH("""",C4742,2)-2),C4742))</f>
        <v>Onix LT zero</v>
      </c>
      <c r="M4742">
        <f>WEEKNUM(A4742,2)</f>
        <v>37</v>
      </c>
    </row>
    <row r="4743" spans="1:13" x14ac:dyDescent="0.25">
      <c r="A4743" s="1">
        <v>41539</v>
      </c>
      <c r="B4743" s="40" t="s">
        <v>9</v>
      </c>
      <c r="C4743" s="40" t="s">
        <v>160</v>
      </c>
      <c r="D4743" s="40" t="s">
        <v>86</v>
      </c>
      <c r="E4743" s="40" t="s">
        <v>10</v>
      </c>
      <c r="F4743" s="40">
        <v>0.8</v>
      </c>
      <c r="G4743" s="40">
        <v>0</v>
      </c>
      <c r="H4743" s="40">
        <v>1</v>
      </c>
      <c r="I4743" s="40">
        <v>0</v>
      </c>
      <c r="L4743" s="40" t="str">
        <f>IF(LEFT(C4743,1)="[",MID(C4743,2,SEARCH("]",C4743)-2),IF(LEFT(C4743,1)="""",MID(C4743,2,SEARCH("""",C4743,2)-2),C4743))</f>
        <v>Onix LT zero</v>
      </c>
      <c r="M4743">
        <f>WEEKNUM(A4743,2)</f>
        <v>38</v>
      </c>
    </row>
    <row r="4744" spans="1:13" x14ac:dyDescent="0.25">
      <c r="A4744" s="1">
        <v>41526</v>
      </c>
      <c r="B4744" s="40" t="s">
        <v>9</v>
      </c>
      <c r="C4744" s="40" t="s">
        <v>160</v>
      </c>
      <c r="D4744" s="40" t="s">
        <v>86</v>
      </c>
      <c r="E4744" s="40" t="s">
        <v>10</v>
      </c>
      <c r="F4744" s="40">
        <v>0.8</v>
      </c>
      <c r="G4744" s="40">
        <v>1</v>
      </c>
      <c r="H4744" s="40">
        <v>2</v>
      </c>
      <c r="I4744" s="40">
        <v>0.38</v>
      </c>
      <c r="L4744" s="40" t="str">
        <f>IF(LEFT(C4744,1)="[",MID(C4744,2,SEARCH("]",C4744)-2),IF(LEFT(C4744,1)="""",MID(C4744,2,SEARCH("""",C4744,2)-2),C4744))</f>
        <v>Onix LT zero</v>
      </c>
      <c r="M4744">
        <f>WEEKNUM(A4744,2)</f>
        <v>37</v>
      </c>
    </row>
    <row r="4745" spans="1:13" x14ac:dyDescent="0.25">
      <c r="A4745" s="1">
        <v>41545</v>
      </c>
      <c r="B4745" s="40" t="s">
        <v>9</v>
      </c>
      <c r="C4745" s="40" t="s">
        <v>160</v>
      </c>
      <c r="D4745" s="40" t="s">
        <v>86</v>
      </c>
      <c r="E4745" s="40" t="s">
        <v>10</v>
      </c>
      <c r="F4745" s="40">
        <v>0.8</v>
      </c>
      <c r="G4745" s="40">
        <v>0</v>
      </c>
      <c r="H4745" s="40">
        <v>13</v>
      </c>
      <c r="I4745" s="40">
        <v>0</v>
      </c>
      <c r="L4745" s="40" t="str">
        <f>IF(LEFT(C4745,1)="[",MID(C4745,2,SEARCH("]",C4745)-2),IF(LEFT(C4745,1)="""",MID(C4745,2,SEARCH("""",C4745,2)-2),C4745))</f>
        <v>Onix LT zero</v>
      </c>
      <c r="M4745">
        <f>WEEKNUM(A4745,2)</f>
        <v>39</v>
      </c>
    </row>
    <row r="4746" spans="1:13" x14ac:dyDescent="0.25">
      <c r="A4746" s="1">
        <v>41543</v>
      </c>
      <c r="B4746" s="40" t="s">
        <v>9</v>
      </c>
      <c r="C4746" s="40" t="s">
        <v>160</v>
      </c>
      <c r="D4746" s="40" t="s">
        <v>86</v>
      </c>
      <c r="E4746" s="40" t="s">
        <v>10</v>
      </c>
      <c r="F4746" s="40">
        <v>0.8</v>
      </c>
      <c r="G4746" s="40">
        <v>1</v>
      </c>
      <c r="H4746" s="40">
        <v>3</v>
      </c>
      <c r="I4746" s="40">
        <v>0.2</v>
      </c>
      <c r="L4746" s="40" t="str">
        <f>IF(LEFT(C4746,1)="[",MID(C4746,2,SEARCH("]",C4746)-2),IF(LEFT(C4746,1)="""",MID(C4746,2,SEARCH("""",C4746,2)-2),C4746))</f>
        <v>Onix LT zero</v>
      </c>
      <c r="M4746">
        <f>WEEKNUM(A4746,2)</f>
        <v>39</v>
      </c>
    </row>
    <row r="4747" spans="1:13" x14ac:dyDescent="0.25">
      <c r="A4747" s="1">
        <v>41519</v>
      </c>
      <c r="B4747" s="40" t="s">
        <v>9</v>
      </c>
      <c r="C4747" s="40" t="s">
        <v>160</v>
      </c>
      <c r="D4747" s="40" t="s">
        <v>86</v>
      </c>
      <c r="E4747" s="40" t="s">
        <v>10</v>
      </c>
      <c r="F4747" s="40">
        <v>0.8</v>
      </c>
      <c r="G4747" s="40">
        <v>0</v>
      </c>
      <c r="H4747" s="40">
        <v>1</v>
      </c>
      <c r="I4747" s="40">
        <v>0</v>
      </c>
      <c r="L4747" s="40" t="str">
        <f>IF(LEFT(C4747,1)="[",MID(C4747,2,SEARCH("]",C4747)-2),IF(LEFT(C4747,1)="""",MID(C4747,2,SEARCH("""",C4747,2)-2),C4747))</f>
        <v>Onix LT zero</v>
      </c>
      <c r="M4747">
        <f>WEEKNUM(A4747,2)</f>
        <v>36</v>
      </c>
    </row>
    <row r="4748" spans="1:13" x14ac:dyDescent="0.25">
      <c r="A4748" s="1">
        <v>41528</v>
      </c>
      <c r="B4748" s="40" t="s">
        <v>9</v>
      </c>
      <c r="C4748" s="40" t="s">
        <v>160</v>
      </c>
      <c r="D4748" s="40" t="s">
        <v>86</v>
      </c>
      <c r="E4748" s="40" t="s">
        <v>10</v>
      </c>
      <c r="F4748" s="40">
        <v>0.8</v>
      </c>
      <c r="G4748" s="40">
        <v>1</v>
      </c>
      <c r="H4748" s="40">
        <v>6</v>
      </c>
      <c r="I4748" s="40">
        <v>0.57999999999999996</v>
      </c>
      <c r="L4748" s="40" t="str">
        <f>IF(LEFT(C4748,1)="[",MID(C4748,2,SEARCH("]",C4748)-2),IF(LEFT(C4748,1)="""",MID(C4748,2,SEARCH("""",C4748,2)-2),C4748))</f>
        <v>Onix LT zero</v>
      </c>
      <c r="M4748">
        <f>WEEKNUM(A4748,2)</f>
        <v>37</v>
      </c>
    </row>
    <row r="4749" spans="1:13" x14ac:dyDescent="0.25">
      <c r="A4749" s="1">
        <v>41530</v>
      </c>
      <c r="B4749" s="40" t="s">
        <v>9</v>
      </c>
      <c r="C4749" s="40" t="s">
        <v>160</v>
      </c>
      <c r="D4749" s="40" t="s">
        <v>86</v>
      </c>
      <c r="E4749" s="40" t="s">
        <v>10</v>
      </c>
      <c r="F4749" s="40">
        <v>0.8</v>
      </c>
      <c r="G4749" s="40">
        <v>1</v>
      </c>
      <c r="H4749" s="40">
        <v>2</v>
      </c>
      <c r="I4749" s="40">
        <v>0.43</v>
      </c>
      <c r="L4749" s="40" t="str">
        <f>IF(LEFT(C4749,1)="[",MID(C4749,2,SEARCH("]",C4749)-2),IF(LEFT(C4749,1)="""",MID(C4749,2,SEARCH("""",C4749,2)-2),C4749))</f>
        <v>Onix LT zero</v>
      </c>
      <c r="M4749">
        <f>WEEKNUM(A4749,2)</f>
        <v>37</v>
      </c>
    </row>
    <row r="4750" spans="1:13" x14ac:dyDescent="0.25">
      <c r="A4750" s="1">
        <v>41514</v>
      </c>
      <c r="B4750" s="40" t="s">
        <v>9</v>
      </c>
      <c r="C4750" s="40" t="s">
        <v>160</v>
      </c>
      <c r="D4750" s="40" t="s">
        <v>86</v>
      </c>
      <c r="E4750" s="40" t="s">
        <v>10</v>
      </c>
      <c r="F4750" s="40">
        <v>0.8</v>
      </c>
      <c r="G4750" s="40">
        <v>0</v>
      </c>
      <c r="H4750" s="40">
        <v>4</v>
      </c>
      <c r="I4750" s="40">
        <v>0</v>
      </c>
      <c r="L4750" s="40" t="str">
        <f>IF(LEFT(C4750,1)="[",MID(C4750,2,SEARCH("]",C4750)-2),IF(LEFT(C4750,1)="""",MID(C4750,2,SEARCH("""",C4750,2)-2),C4750))</f>
        <v>Onix LT zero</v>
      </c>
      <c r="M4750">
        <f>WEEKNUM(A4750,2)</f>
        <v>35</v>
      </c>
    </row>
    <row r="4751" spans="1:13" x14ac:dyDescent="0.25">
      <c r="A4751" s="1">
        <v>41523</v>
      </c>
      <c r="B4751" s="40" t="s">
        <v>9</v>
      </c>
      <c r="C4751" s="40" t="s">
        <v>160</v>
      </c>
      <c r="D4751" s="40" t="s">
        <v>86</v>
      </c>
      <c r="E4751" s="40" t="s">
        <v>10</v>
      </c>
      <c r="F4751" s="40">
        <v>0.8</v>
      </c>
      <c r="G4751" s="40">
        <v>0</v>
      </c>
      <c r="H4751" s="40">
        <v>3</v>
      </c>
      <c r="I4751" s="40">
        <v>0</v>
      </c>
      <c r="L4751" s="40" t="str">
        <f>IF(LEFT(C4751,1)="[",MID(C4751,2,SEARCH("]",C4751)-2),IF(LEFT(C4751,1)="""",MID(C4751,2,SEARCH("""",C4751,2)-2),C4751))</f>
        <v>Onix LT zero</v>
      </c>
      <c r="M4751">
        <f>WEEKNUM(A4751,2)</f>
        <v>36</v>
      </c>
    </row>
    <row r="4752" spans="1:13" x14ac:dyDescent="0.25">
      <c r="A4752" s="1">
        <v>41535</v>
      </c>
      <c r="B4752" s="40" t="s">
        <v>9</v>
      </c>
      <c r="C4752" s="40" t="s">
        <v>160</v>
      </c>
      <c r="D4752" s="40" t="s">
        <v>86</v>
      </c>
      <c r="E4752" s="40" t="s">
        <v>10</v>
      </c>
      <c r="F4752" s="40">
        <v>0.8</v>
      </c>
      <c r="G4752" s="40">
        <v>0</v>
      </c>
      <c r="H4752" s="40">
        <v>1</v>
      </c>
      <c r="I4752" s="40">
        <v>0</v>
      </c>
      <c r="L4752" s="40" t="str">
        <f>IF(LEFT(C4752,1)="[",MID(C4752,2,SEARCH("]",C4752)-2),IF(LEFT(C4752,1)="""",MID(C4752,2,SEARCH("""",C4752,2)-2),C4752))</f>
        <v>Onix LT zero</v>
      </c>
      <c r="M4752">
        <f>WEEKNUM(A4752,2)</f>
        <v>38</v>
      </c>
    </row>
    <row r="4753" spans="1:13" x14ac:dyDescent="0.25">
      <c r="A4753" s="1">
        <v>41520</v>
      </c>
      <c r="B4753" s="40" t="s">
        <v>9</v>
      </c>
      <c r="C4753" s="40" t="s">
        <v>160</v>
      </c>
      <c r="D4753" s="40" t="s">
        <v>86</v>
      </c>
      <c r="E4753" s="40" t="s">
        <v>10</v>
      </c>
      <c r="F4753" s="40">
        <v>0.8</v>
      </c>
      <c r="G4753" s="40">
        <v>0</v>
      </c>
      <c r="H4753" s="40">
        <v>0</v>
      </c>
      <c r="I4753" s="40">
        <v>0</v>
      </c>
      <c r="L4753" s="40" t="str">
        <f>IF(LEFT(C4753,1)="[",MID(C4753,2,SEARCH("]",C4753)-2),IF(LEFT(C4753,1)="""",MID(C4753,2,SEARCH("""",C4753,2)-2),C4753))</f>
        <v>Onix LT zero</v>
      </c>
      <c r="M4753">
        <f>WEEKNUM(A4753,2)</f>
        <v>36</v>
      </c>
    </row>
    <row r="4754" spans="1:13" x14ac:dyDescent="0.25">
      <c r="A4754" s="1">
        <v>41538</v>
      </c>
      <c r="B4754" s="40" t="s">
        <v>9</v>
      </c>
      <c r="C4754" s="40" t="s">
        <v>160</v>
      </c>
      <c r="D4754" s="40" t="s">
        <v>86</v>
      </c>
      <c r="E4754" s="40" t="s">
        <v>10</v>
      </c>
      <c r="F4754" s="40">
        <v>0.8</v>
      </c>
      <c r="G4754" s="40">
        <v>0</v>
      </c>
      <c r="H4754" s="40">
        <v>2</v>
      </c>
      <c r="I4754" s="40">
        <v>0</v>
      </c>
      <c r="L4754" s="40" t="str">
        <f>IF(LEFT(C4754,1)="[",MID(C4754,2,SEARCH("]",C4754)-2),IF(LEFT(C4754,1)="""",MID(C4754,2,SEARCH("""",C4754,2)-2),C4754))</f>
        <v>Onix LT zero</v>
      </c>
      <c r="M4754">
        <f>WEEKNUM(A4754,2)</f>
        <v>38</v>
      </c>
    </row>
    <row r="4755" spans="1:13" x14ac:dyDescent="0.25">
      <c r="A4755" s="1">
        <v>41518</v>
      </c>
      <c r="B4755" s="40" t="s">
        <v>9</v>
      </c>
      <c r="C4755" s="40" t="s">
        <v>160</v>
      </c>
      <c r="D4755" s="40" t="s">
        <v>86</v>
      </c>
      <c r="E4755" s="40" t="s">
        <v>10</v>
      </c>
      <c r="F4755" s="40">
        <v>0.8</v>
      </c>
      <c r="G4755" s="40">
        <v>0</v>
      </c>
      <c r="H4755" s="40">
        <v>1</v>
      </c>
      <c r="I4755" s="40">
        <v>0</v>
      </c>
      <c r="L4755" s="40" t="str">
        <f>IF(LEFT(C4755,1)="[",MID(C4755,2,SEARCH("]",C4755)-2),IF(LEFT(C4755,1)="""",MID(C4755,2,SEARCH("""",C4755,2)-2),C4755))</f>
        <v>Onix LT zero</v>
      </c>
      <c r="M4755">
        <f>WEEKNUM(A4755,2)</f>
        <v>35</v>
      </c>
    </row>
    <row r="4756" spans="1:13" x14ac:dyDescent="0.25">
      <c r="A4756" s="1">
        <v>41540</v>
      </c>
      <c r="B4756" s="40" t="s">
        <v>9</v>
      </c>
      <c r="C4756" s="40" t="s">
        <v>160</v>
      </c>
      <c r="D4756" s="40" t="s">
        <v>86</v>
      </c>
      <c r="E4756" s="40" t="s">
        <v>10</v>
      </c>
      <c r="F4756" s="40">
        <v>0.8</v>
      </c>
      <c r="G4756" s="40">
        <v>0</v>
      </c>
      <c r="H4756" s="40">
        <v>3</v>
      </c>
      <c r="I4756" s="40">
        <v>0</v>
      </c>
      <c r="L4756" s="40" t="str">
        <f>IF(LEFT(C4756,1)="[",MID(C4756,2,SEARCH("]",C4756)-2),IF(LEFT(C4756,1)="""",MID(C4756,2,SEARCH("""",C4756,2)-2),C4756))</f>
        <v>Onix LT zero</v>
      </c>
      <c r="M4756">
        <f>WEEKNUM(A4756,2)</f>
        <v>39</v>
      </c>
    </row>
    <row r="4757" spans="1:13" x14ac:dyDescent="0.25">
      <c r="A4757" s="1">
        <v>41546</v>
      </c>
      <c r="B4757" s="40" t="s">
        <v>9</v>
      </c>
      <c r="C4757" s="40" t="s">
        <v>160</v>
      </c>
      <c r="D4757" s="40" t="s">
        <v>86</v>
      </c>
      <c r="E4757" s="40" t="s">
        <v>10</v>
      </c>
      <c r="F4757" s="40">
        <v>0.8</v>
      </c>
      <c r="G4757" s="40">
        <v>1</v>
      </c>
      <c r="H4757" s="40">
        <v>7</v>
      </c>
      <c r="I4757" s="40">
        <v>0.28000000000000003</v>
      </c>
      <c r="L4757" s="40" t="str">
        <f>IF(LEFT(C4757,1)="[",MID(C4757,2,SEARCH("]",C4757)-2),IF(LEFT(C4757,1)="""",MID(C4757,2,SEARCH("""",C4757,2)-2),C4757))</f>
        <v>Onix LT zero</v>
      </c>
      <c r="M4757">
        <f>WEEKNUM(A4757,2)</f>
        <v>39</v>
      </c>
    </row>
    <row r="4758" spans="1:13" x14ac:dyDescent="0.25">
      <c r="A4758" s="1">
        <v>41541</v>
      </c>
      <c r="B4758" s="40" t="s">
        <v>9</v>
      </c>
      <c r="C4758" s="40" t="s">
        <v>160</v>
      </c>
      <c r="D4758" s="40" t="s">
        <v>86</v>
      </c>
      <c r="E4758" s="40" t="s">
        <v>10</v>
      </c>
      <c r="F4758" s="40">
        <v>0.8</v>
      </c>
      <c r="G4758" s="40">
        <v>1</v>
      </c>
      <c r="H4758" s="40">
        <v>3</v>
      </c>
      <c r="I4758" s="40">
        <v>0.6</v>
      </c>
      <c r="L4758" s="40" t="str">
        <f>IF(LEFT(C4758,1)="[",MID(C4758,2,SEARCH("]",C4758)-2),IF(LEFT(C4758,1)="""",MID(C4758,2,SEARCH("""",C4758,2)-2),C4758))</f>
        <v>Onix LT zero</v>
      </c>
      <c r="M4758">
        <f>WEEKNUM(A4758,2)</f>
        <v>39</v>
      </c>
    </row>
    <row r="4759" spans="1:13" x14ac:dyDescent="0.25">
      <c r="A4759" s="1">
        <v>41542</v>
      </c>
      <c r="B4759" s="40" t="s">
        <v>9</v>
      </c>
      <c r="C4759" s="40" t="s">
        <v>160</v>
      </c>
      <c r="D4759" s="40" t="s">
        <v>86</v>
      </c>
      <c r="E4759" s="40" t="s">
        <v>10</v>
      </c>
      <c r="F4759" s="40">
        <v>0.8</v>
      </c>
      <c r="G4759" s="40">
        <v>1</v>
      </c>
      <c r="H4759" s="40">
        <v>4</v>
      </c>
      <c r="I4759" s="40">
        <v>0.09</v>
      </c>
      <c r="L4759" s="40" t="str">
        <f>IF(LEFT(C4759,1)="[",MID(C4759,2,SEARCH("]",C4759)-2),IF(LEFT(C4759,1)="""",MID(C4759,2,SEARCH("""",C4759,2)-2),C4759))</f>
        <v>Onix LT zero</v>
      </c>
      <c r="M4759">
        <f>WEEKNUM(A4759,2)</f>
        <v>39</v>
      </c>
    </row>
    <row r="4760" spans="1:13" x14ac:dyDescent="0.25">
      <c r="A4760" s="1">
        <v>41531</v>
      </c>
      <c r="B4760" s="40" t="s">
        <v>9</v>
      </c>
      <c r="C4760" s="40" t="s">
        <v>160</v>
      </c>
      <c r="D4760" s="40" t="s">
        <v>86</v>
      </c>
      <c r="E4760" s="40" t="s">
        <v>10</v>
      </c>
      <c r="F4760" s="40">
        <v>0.8</v>
      </c>
      <c r="G4760" s="40">
        <v>0</v>
      </c>
      <c r="H4760" s="40">
        <v>1</v>
      </c>
      <c r="I4760" s="40">
        <v>0</v>
      </c>
      <c r="L4760" s="40" t="str">
        <f>IF(LEFT(C4760,1)="[",MID(C4760,2,SEARCH("]",C4760)-2),IF(LEFT(C4760,1)="""",MID(C4760,2,SEARCH("""",C4760,2)-2),C4760))</f>
        <v>Onix LT zero</v>
      </c>
      <c r="M4760">
        <f>WEEKNUM(A4760,2)</f>
        <v>37</v>
      </c>
    </row>
    <row r="4761" spans="1:13" x14ac:dyDescent="0.25">
      <c r="A4761" s="1">
        <v>41533</v>
      </c>
      <c r="B4761" s="40" t="s">
        <v>9</v>
      </c>
      <c r="C4761" s="40" t="s">
        <v>160</v>
      </c>
      <c r="D4761" s="40" t="s">
        <v>86</v>
      </c>
      <c r="E4761" s="40" t="s">
        <v>10</v>
      </c>
      <c r="F4761" s="40">
        <v>0.8</v>
      </c>
      <c r="G4761" s="40">
        <v>0</v>
      </c>
      <c r="H4761" s="40">
        <v>3</v>
      </c>
      <c r="I4761" s="40">
        <v>0</v>
      </c>
      <c r="L4761" s="40" t="str">
        <f>IF(LEFT(C4761,1)="[",MID(C4761,2,SEARCH("]",C4761)-2),IF(LEFT(C4761,1)="""",MID(C4761,2,SEARCH("""",C4761,2)-2),C4761))</f>
        <v>Onix LT zero</v>
      </c>
      <c r="M4761">
        <f>WEEKNUM(A4761,2)</f>
        <v>38</v>
      </c>
    </row>
    <row r="4762" spans="1:13" x14ac:dyDescent="0.25">
      <c r="A4762" s="1">
        <v>41522</v>
      </c>
      <c r="B4762" s="40" t="s">
        <v>9</v>
      </c>
      <c r="C4762" s="40" t="s">
        <v>160</v>
      </c>
      <c r="D4762" s="40" t="s">
        <v>86</v>
      </c>
      <c r="E4762" s="40" t="s">
        <v>10</v>
      </c>
      <c r="F4762" s="40">
        <v>0.8</v>
      </c>
      <c r="G4762" s="40">
        <v>0</v>
      </c>
      <c r="H4762" s="40">
        <v>1</v>
      </c>
      <c r="I4762" s="40">
        <v>0</v>
      </c>
      <c r="L4762" s="40" t="str">
        <f>IF(LEFT(C4762,1)="[",MID(C4762,2,SEARCH("]",C4762)-2),IF(LEFT(C4762,1)="""",MID(C4762,2,SEARCH("""",C4762,2)-2),C4762))</f>
        <v>Onix LT zero</v>
      </c>
      <c r="M4762">
        <f>WEEKNUM(A4762,2)</f>
        <v>36</v>
      </c>
    </row>
    <row r="4763" spans="1:13" x14ac:dyDescent="0.25">
      <c r="A4763" s="1">
        <v>41544</v>
      </c>
      <c r="B4763" s="40" t="s">
        <v>9</v>
      </c>
      <c r="C4763" s="40" t="s">
        <v>160</v>
      </c>
      <c r="D4763" s="40" t="s">
        <v>86</v>
      </c>
      <c r="E4763" s="40" t="s">
        <v>10</v>
      </c>
      <c r="F4763" s="40">
        <v>0.8</v>
      </c>
      <c r="G4763" s="40">
        <v>1</v>
      </c>
      <c r="H4763" s="40">
        <v>4</v>
      </c>
      <c r="I4763" s="40">
        <v>0.03</v>
      </c>
      <c r="L4763" s="40" t="str">
        <f>IF(LEFT(C4763,1)="[",MID(C4763,2,SEARCH("]",C4763)-2),IF(LEFT(C4763,1)="""",MID(C4763,2,SEARCH("""",C4763,2)-2),C4763))</f>
        <v>Onix LT zero</v>
      </c>
      <c r="M4763">
        <f>WEEKNUM(A4763,2)</f>
        <v>39</v>
      </c>
    </row>
    <row r="4764" spans="1:13" x14ac:dyDescent="0.25">
      <c r="A4764" s="1">
        <v>41517</v>
      </c>
      <c r="B4764" s="40" t="s">
        <v>9</v>
      </c>
      <c r="C4764" s="40" t="s">
        <v>160</v>
      </c>
      <c r="D4764" s="40" t="s">
        <v>86</v>
      </c>
      <c r="E4764" s="40" t="s">
        <v>10</v>
      </c>
      <c r="F4764" s="40">
        <v>0.8</v>
      </c>
      <c r="G4764" s="40">
        <v>0</v>
      </c>
      <c r="H4764" s="40">
        <v>2</v>
      </c>
      <c r="I4764" s="40">
        <v>0</v>
      </c>
      <c r="L4764" s="40" t="str">
        <f>IF(LEFT(C4764,1)="[",MID(C4764,2,SEARCH("]",C4764)-2),IF(LEFT(C4764,1)="""",MID(C4764,2,SEARCH("""",C4764,2)-2),C4764))</f>
        <v>Onix LT zero</v>
      </c>
      <c r="M4764">
        <f>WEEKNUM(A4764,2)</f>
        <v>35</v>
      </c>
    </row>
    <row r="4765" spans="1:13" x14ac:dyDescent="0.25">
      <c r="A4765" s="1">
        <v>41521</v>
      </c>
      <c r="B4765" s="40" t="s">
        <v>9</v>
      </c>
      <c r="C4765" s="40" t="s">
        <v>160</v>
      </c>
      <c r="D4765" s="40" t="s">
        <v>86</v>
      </c>
      <c r="E4765" s="40" t="s">
        <v>10</v>
      </c>
      <c r="F4765" s="40">
        <v>0.8</v>
      </c>
      <c r="G4765" s="40">
        <v>0</v>
      </c>
      <c r="H4765" s="40">
        <v>6</v>
      </c>
      <c r="I4765" s="40">
        <v>0</v>
      </c>
      <c r="L4765" s="40" t="str">
        <f>IF(LEFT(C4765,1)="[",MID(C4765,2,SEARCH("]",C4765)-2),IF(LEFT(C4765,1)="""",MID(C4765,2,SEARCH("""",C4765,2)-2),C4765))</f>
        <v>Onix LT zero</v>
      </c>
      <c r="M4765">
        <f>WEEKNUM(A4765,2)</f>
        <v>36</v>
      </c>
    </row>
    <row r="4766" spans="1:13" x14ac:dyDescent="0.25">
      <c r="A4766" s="1">
        <v>41516</v>
      </c>
      <c r="B4766" s="40" t="s">
        <v>9</v>
      </c>
      <c r="C4766" s="40" t="s">
        <v>114</v>
      </c>
      <c r="D4766" s="40" t="s">
        <v>92</v>
      </c>
      <c r="E4766" s="40" t="s">
        <v>10</v>
      </c>
      <c r="F4766" s="40">
        <v>0.42</v>
      </c>
      <c r="G4766" s="40">
        <v>45</v>
      </c>
      <c r="H4766" s="40">
        <v>293</v>
      </c>
      <c r="I4766" s="40">
        <v>11.14</v>
      </c>
      <c r="L4766" s="40" t="str">
        <f>IF(LEFT(C4766,1)="[",MID(C4766,2,SEARCH("]",C4766)-2),IF(LEFT(C4766,1)="""",MID(C4766,2,SEARCH("""",C4766,2)-2),C4766))</f>
        <v>Onix LTZ</v>
      </c>
      <c r="M4766">
        <f>WEEKNUM(A4766,2)</f>
        <v>35</v>
      </c>
    </row>
    <row r="4767" spans="1:13" x14ac:dyDescent="0.25">
      <c r="A4767" s="1">
        <v>41517</v>
      </c>
      <c r="B4767" s="40" t="s">
        <v>9</v>
      </c>
      <c r="C4767" s="40" t="s">
        <v>114</v>
      </c>
      <c r="D4767" s="40" t="s">
        <v>92</v>
      </c>
      <c r="E4767" s="40" t="s">
        <v>10</v>
      </c>
      <c r="F4767" s="40">
        <v>0.42</v>
      </c>
      <c r="G4767" s="40">
        <v>32</v>
      </c>
      <c r="H4767" s="40">
        <v>260</v>
      </c>
      <c r="I4767" s="40">
        <v>7.29</v>
      </c>
      <c r="L4767" s="40" t="str">
        <f>IF(LEFT(C4767,1)="[",MID(C4767,2,SEARCH("]",C4767)-2),IF(LEFT(C4767,1)="""",MID(C4767,2,SEARCH("""",C4767,2)-2),C4767))</f>
        <v>Onix LTZ</v>
      </c>
      <c r="M4767">
        <f>WEEKNUM(A4767,2)</f>
        <v>35</v>
      </c>
    </row>
    <row r="4768" spans="1:13" x14ac:dyDescent="0.25">
      <c r="A4768" s="1">
        <v>41540</v>
      </c>
      <c r="B4768" s="40" t="s">
        <v>9</v>
      </c>
      <c r="C4768" s="40" t="s">
        <v>114</v>
      </c>
      <c r="D4768" s="40" t="s">
        <v>92</v>
      </c>
      <c r="E4768" s="40" t="s">
        <v>10</v>
      </c>
      <c r="F4768" s="40">
        <v>0.42</v>
      </c>
      <c r="G4768" s="40">
        <v>32</v>
      </c>
      <c r="H4768" s="40">
        <v>292</v>
      </c>
      <c r="I4768" s="40">
        <v>7.11</v>
      </c>
      <c r="L4768" s="40" t="str">
        <f>IF(LEFT(C4768,1)="[",MID(C4768,2,SEARCH("]",C4768)-2),IF(LEFT(C4768,1)="""",MID(C4768,2,SEARCH("""",C4768,2)-2),C4768))</f>
        <v>Onix LTZ</v>
      </c>
      <c r="M4768">
        <f>WEEKNUM(A4768,2)</f>
        <v>39</v>
      </c>
    </row>
    <row r="4769" spans="1:13" x14ac:dyDescent="0.25">
      <c r="A4769" s="1">
        <v>41527</v>
      </c>
      <c r="B4769" s="40" t="s">
        <v>9</v>
      </c>
      <c r="C4769" s="40" t="s">
        <v>114</v>
      </c>
      <c r="D4769" s="40" t="s">
        <v>92</v>
      </c>
      <c r="E4769" s="40" t="s">
        <v>10</v>
      </c>
      <c r="F4769" s="40">
        <v>0.42</v>
      </c>
      <c r="G4769" s="40">
        <v>51</v>
      </c>
      <c r="H4769" s="40">
        <v>330</v>
      </c>
      <c r="I4769" s="40">
        <v>10.72</v>
      </c>
      <c r="L4769" s="40" t="str">
        <f>IF(LEFT(C4769,1)="[",MID(C4769,2,SEARCH("]",C4769)-2),IF(LEFT(C4769,1)="""",MID(C4769,2,SEARCH("""",C4769,2)-2),C4769))</f>
        <v>Onix LTZ</v>
      </c>
      <c r="M4769">
        <f>WEEKNUM(A4769,2)</f>
        <v>37</v>
      </c>
    </row>
    <row r="4770" spans="1:13" x14ac:dyDescent="0.25">
      <c r="A4770" s="1">
        <v>41534</v>
      </c>
      <c r="B4770" s="40" t="s">
        <v>9</v>
      </c>
      <c r="C4770" s="40" t="s">
        <v>114</v>
      </c>
      <c r="D4770" s="40" t="s">
        <v>92</v>
      </c>
      <c r="E4770" s="40" t="s">
        <v>10</v>
      </c>
      <c r="F4770" s="40">
        <v>0.42</v>
      </c>
      <c r="G4770" s="40">
        <v>29</v>
      </c>
      <c r="H4770" s="40">
        <v>287</v>
      </c>
      <c r="I4770" s="40">
        <v>5.93</v>
      </c>
      <c r="L4770" s="40" t="str">
        <f>IF(LEFT(C4770,1)="[",MID(C4770,2,SEARCH("]",C4770)-2),IF(LEFT(C4770,1)="""",MID(C4770,2,SEARCH("""",C4770,2)-2),C4770))</f>
        <v>Onix LTZ</v>
      </c>
      <c r="M4770">
        <f>WEEKNUM(A4770,2)</f>
        <v>38</v>
      </c>
    </row>
    <row r="4771" spans="1:13" x14ac:dyDescent="0.25">
      <c r="A4771" s="1">
        <v>41515</v>
      </c>
      <c r="B4771" s="40" t="s">
        <v>9</v>
      </c>
      <c r="C4771" s="40" t="s">
        <v>114</v>
      </c>
      <c r="D4771" s="40" t="s">
        <v>92</v>
      </c>
      <c r="E4771" s="40" t="s">
        <v>10</v>
      </c>
      <c r="F4771" s="40">
        <v>0.42</v>
      </c>
      <c r="G4771" s="40">
        <v>44</v>
      </c>
      <c r="H4771" s="40">
        <v>286</v>
      </c>
      <c r="I4771" s="40">
        <v>8.42</v>
      </c>
      <c r="L4771" s="40" t="str">
        <f>IF(LEFT(C4771,1)="[",MID(C4771,2,SEARCH("]",C4771)-2),IF(LEFT(C4771,1)="""",MID(C4771,2,SEARCH("""",C4771,2)-2),C4771))</f>
        <v>Onix LTZ</v>
      </c>
      <c r="M4771">
        <f>WEEKNUM(A4771,2)</f>
        <v>35</v>
      </c>
    </row>
    <row r="4772" spans="1:13" x14ac:dyDescent="0.25">
      <c r="A4772" s="1">
        <v>41519</v>
      </c>
      <c r="B4772" s="40" t="s">
        <v>9</v>
      </c>
      <c r="C4772" s="40" t="s">
        <v>114</v>
      </c>
      <c r="D4772" s="40" t="s">
        <v>92</v>
      </c>
      <c r="E4772" s="40" t="s">
        <v>10</v>
      </c>
      <c r="F4772" s="40">
        <v>0.42</v>
      </c>
      <c r="G4772" s="40">
        <v>34</v>
      </c>
      <c r="H4772" s="40">
        <v>311</v>
      </c>
      <c r="I4772" s="40">
        <v>6.4</v>
      </c>
      <c r="L4772" s="40" t="str">
        <f>IF(LEFT(C4772,1)="[",MID(C4772,2,SEARCH("]",C4772)-2),IF(LEFT(C4772,1)="""",MID(C4772,2,SEARCH("""",C4772,2)-2),C4772))</f>
        <v>Onix LTZ</v>
      </c>
      <c r="M4772">
        <f>WEEKNUM(A4772,2)</f>
        <v>36</v>
      </c>
    </row>
    <row r="4773" spans="1:13" x14ac:dyDescent="0.25">
      <c r="A4773" s="1">
        <v>41535</v>
      </c>
      <c r="B4773" s="40" t="s">
        <v>9</v>
      </c>
      <c r="C4773" s="40" t="s">
        <v>114</v>
      </c>
      <c r="D4773" s="40" t="s">
        <v>92</v>
      </c>
      <c r="E4773" s="40" t="s">
        <v>10</v>
      </c>
      <c r="F4773" s="40">
        <v>0.42</v>
      </c>
      <c r="G4773" s="40">
        <v>27</v>
      </c>
      <c r="H4773" s="40">
        <v>263</v>
      </c>
      <c r="I4773" s="40">
        <v>5.47</v>
      </c>
      <c r="L4773" s="40" t="str">
        <f>IF(LEFT(C4773,1)="[",MID(C4773,2,SEARCH("]",C4773)-2),IF(LEFT(C4773,1)="""",MID(C4773,2,SEARCH("""",C4773,2)-2),C4773))</f>
        <v>Onix LTZ</v>
      </c>
      <c r="M4773">
        <f>WEEKNUM(A4773,2)</f>
        <v>38</v>
      </c>
    </row>
    <row r="4774" spans="1:13" x14ac:dyDescent="0.25">
      <c r="A4774" s="1">
        <v>41543</v>
      </c>
      <c r="B4774" s="40" t="s">
        <v>9</v>
      </c>
      <c r="C4774" s="40" t="s">
        <v>114</v>
      </c>
      <c r="D4774" s="40" t="s">
        <v>92</v>
      </c>
      <c r="E4774" s="40" t="s">
        <v>10</v>
      </c>
      <c r="F4774" s="40">
        <v>0.42</v>
      </c>
      <c r="G4774" s="40">
        <v>41</v>
      </c>
      <c r="H4774" s="40">
        <v>296</v>
      </c>
      <c r="I4774" s="40">
        <v>7.44</v>
      </c>
      <c r="L4774" s="40" t="str">
        <f>IF(LEFT(C4774,1)="[",MID(C4774,2,SEARCH("]",C4774)-2),IF(LEFT(C4774,1)="""",MID(C4774,2,SEARCH("""",C4774,2)-2),C4774))</f>
        <v>Onix LTZ</v>
      </c>
      <c r="M4774">
        <f>WEEKNUM(A4774,2)</f>
        <v>39</v>
      </c>
    </row>
    <row r="4775" spans="1:13" x14ac:dyDescent="0.25">
      <c r="A4775" s="1">
        <v>41546</v>
      </c>
      <c r="B4775" s="40" t="s">
        <v>9</v>
      </c>
      <c r="C4775" s="40" t="s">
        <v>114</v>
      </c>
      <c r="D4775" s="40" t="s">
        <v>92</v>
      </c>
      <c r="E4775" s="40" t="s">
        <v>10</v>
      </c>
      <c r="F4775" s="40">
        <v>0.42</v>
      </c>
      <c r="G4775" s="40">
        <v>26</v>
      </c>
      <c r="H4775" s="40">
        <v>243</v>
      </c>
      <c r="I4775" s="40">
        <v>4.8600000000000003</v>
      </c>
      <c r="L4775" s="40" t="str">
        <f>IF(LEFT(C4775,1)="[",MID(C4775,2,SEARCH("]",C4775)-2),IF(LEFT(C4775,1)="""",MID(C4775,2,SEARCH("""",C4775,2)-2),C4775))</f>
        <v>Onix LTZ</v>
      </c>
      <c r="M4775">
        <f>WEEKNUM(A4775,2)</f>
        <v>39</v>
      </c>
    </row>
    <row r="4776" spans="1:13" x14ac:dyDescent="0.25">
      <c r="A4776" s="1">
        <v>41522</v>
      </c>
      <c r="B4776" s="40" t="s">
        <v>9</v>
      </c>
      <c r="C4776" s="40" t="s">
        <v>114</v>
      </c>
      <c r="D4776" s="40" t="s">
        <v>92</v>
      </c>
      <c r="E4776" s="40" t="s">
        <v>10</v>
      </c>
      <c r="F4776" s="40">
        <v>0.42</v>
      </c>
      <c r="G4776" s="40">
        <v>46</v>
      </c>
      <c r="H4776" s="40">
        <v>316</v>
      </c>
      <c r="I4776" s="40">
        <v>8.64</v>
      </c>
      <c r="L4776" s="40" t="str">
        <f>IF(LEFT(C4776,1)="[",MID(C4776,2,SEARCH("]",C4776)-2),IF(LEFT(C4776,1)="""",MID(C4776,2,SEARCH("""",C4776,2)-2),C4776))</f>
        <v>Onix LTZ</v>
      </c>
      <c r="M4776">
        <f>WEEKNUM(A4776,2)</f>
        <v>36</v>
      </c>
    </row>
    <row r="4777" spans="1:13" x14ac:dyDescent="0.25">
      <c r="A4777" s="1">
        <v>41542</v>
      </c>
      <c r="B4777" s="40" t="s">
        <v>9</v>
      </c>
      <c r="C4777" s="40" t="s">
        <v>114</v>
      </c>
      <c r="D4777" s="40" t="s">
        <v>92</v>
      </c>
      <c r="E4777" s="40" t="s">
        <v>10</v>
      </c>
      <c r="F4777" s="40">
        <v>0.42</v>
      </c>
      <c r="G4777" s="40">
        <v>29</v>
      </c>
      <c r="H4777" s="40">
        <v>237</v>
      </c>
      <c r="I4777" s="40">
        <v>6.27</v>
      </c>
      <c r="L4777" s="40" t="str">
        <f>IF(LEFT(C4777,1)="[",MID(C4777,2,SEARCH("]",C4777)-2),IF(LEFT(C4777,1)="""",MID(C4777,2,SEARCH("""",C4777,2)-2),C4777))</f>
        <v>Onix LTZ</v>
      </c>
      <c r="M4777">
        <f>WEEKNUM(A4777,2)</f>
        <v>39</v>
      </c>
    </row>
    <row r="4778" spans="1:13" x14ac:dyDescent="0.25">
      <c r="A4778" s="1">
        <v>41531</v>
      </c>
      <c r="B4778" s="40" t="s">
        <v>9</v>
      </c>
      <c r="C4778" s="40" t="s">
        <v>114</v>
      </c>
      <c r="D4778" s="40" t="s">
        <v>92</v>
      </c>
      <c r="E4778" s="40" t="s">
        <v>10</v>
      </c>
      <c r="F4778" s="40">
        <v>0.42</v>
      </c>
      <c r="G4778" s="40">
        <v>30</v>
      </c>
      <c r="H4778" s="40">
        <v>282</v>
      </c>
      <c r="I4778" s="40">
        <v>4.9800000000000004</v>
      </c>
      <c r="L4778" s="40" t="str">
        <f>IF(LEFT(C4778,1)="[",MID(C4778,2,SEARCH("]",C4778)-2),IF(LEFT(C4778,1)="""",MID(C4778,2,SEARCH("""",C4778,2)-2),C4778))</f>
        <v>Onix LTZ</v>
      </c>
      <c r="M4778">
        <f>WEEKNUM(A4778,2)</f>
        <v>37</v>
      </c>
    </row>
    <row r="4779" spans="1:13" x14ac:dyDescent="0.25">
      <c r="A4779" s="1">
        <v>41530</v>
      </c>
      <c r="B4779" s="40" t="s">
        <v>9</v>
      </c>
      <c r="C4779" s="40" t="s">
        <v>114</v>
      </c>
      <c r="D4779" s="40" t="s">
        <v>92</v>
      </c>
      <c r="E4779" s="40" t="s">
        <v>10</v>
      </c>
      <c r="F4779" s="40">
        <v>0.42</v>
      </c>
      <c r="G4779" s="40">
        <v>25</v>
      </c>
      <c r="H4779" s="40">
        <v>294</v>
      </c>
      <c r="I4779" s="40">
        <v>4.33</v>
      </c>
      <c r="L4779" s="40" t="str">
        <f>IF(LEFT(C4779,1)="[",MID(C4779,2,SEARCH("]",C4779)-2),IF(LEFT(C4779,1)="""",MID(C4779,2,SEARCH("""",C4779,2)-2),C4779))</f>
        <v>Onix LTZ</v>
      </c>
      <c r="M4779">
        <f>WEEKNUM(A4779,2)</f>
        <v>37</v>
      </c>
    </row>
    <row r="4780" spans="1:13" x14ac:dyDescent="0.25">
      <c r="A4780" s="1">
        <v>41514</v>
      </c>
      <c r="B4780" s="40" t="s">
        <v>9</v>
      </c>
      <c r="C4780" s="40" t="s">
        <v>114</v>
      </c>
      <c r="D4780" s="40" t="s">
        <v>92</v>
      </c>
      <c r="E4780" s="40" t="s">
        <v>10</v>
      </c>
      <c r="F4780" s="40">
        <v>0.42</v>
      </c>
      <c r="G4780" s="40">
        <v>39</v>
      </c>
      <c r="H4780" s="40">
        <v>293</v>
      </c>
      <c r="I4780" s="40">
        <v>7.41</v>
      </c>
      <c r="L4780" s="40" t="str">
        <f>IF(LEFT(C4780,1)="[",MID(C4780,2,SEARCH("]",C4780)-2),IF(LEFT(C4780,1)="""",MID(C4780,2,SEARCH("""",C4780,2)-2),C4780))</f>
        <v>Onix LTZ</v>
      </c>
      <c r="M4780">
        <f>WEEKNUM(A4780,2)</f>
        <v>35</v>
      </c>
    </row>
    <row r="4781" spans="1:13" x14ac:dyDescent="0.25">
      <c r="A4781" s="1">
        <v>41524</v>
      </c>
      <c r="B4781" s="40" t="s">
        <v>9</v>
      </c>
      <c r="C4781" s="40" t="s">
        <v>114</v>
      </c>
      <c r="D4781" s="40" t="s">
        <v>92</v>
      </c>
      <c r="E4781" s="40" t="s">
        <v>10</v>
      </c>
      <c r="F4781" s="40">
        <v>0.42</v>
      </c>
      <c r="G4781" s="40">
        <v>24</v>
      </c>
      <c r="H4781" s="40">
        <v>224</v>
      </c>
      <c r="I4781" s="40">
        <v>3.9</v>
      </c>
      <c r="L4781" s="40" t="str">
        <f>IF(LEFT(C4781,1)="[",MID(C4781,2,SEARCH("]",C4781)-2),IF(LEFT(C4781,1)="""",MID(C4781,2,SEARCH("""",C4781,2)-2),C4781))</f>
        <v>Onix LTZ</v>
      </c>
      <c r="M4781">
        <f>WEEKNUM(A4781,2)</f>
        <v>36</v>
      </c>
    </row>
    <row r="4782" spans="1:13" x14ac:dyDescent="0.25">
      <c r="A4782" s="1">
        <v>41518</v>
      </c>
      <c r="B4782" s="40" t="s">
        <v>9</v>
      </c>
      <c r="C4782" s="40" t="s">
        <v>114</v>
      </c>
      <c r="D4782" s="40" t="s">
        <v>92</v>
      </c>
      <c r="E4782" s="40" t="s">
        <v>10</v>
      </c>
      <c r="F4782" s="40">
        <v>0.42</v>
      </c>
      <c r="G4782" s="40">
        <v>35</v>
      </c>
      <c r="H4782" s="40">
        <v>251</v>
      </c>
      <c r="I4782" s="40">
        <v>7.08</v>
      </c>
      <c r="L4782" s="40" t="str">
        <f>IF(LEFT(C4782,1)="[",MID(C4782,2,SEARCH("]",C4782)-2),IF(LEFT(C4782,1)="""",MID(C4782,2,SEARCH("""",C4782,2)-2),C4782))</f>
        <v>Onix LTZ</v>
      </c>
      <c r="M4782">
        <f>WEEKNUM(A4782,2)</f>
        <v>35</v>
      </c>
    </row>
    <row r="4783" spans="1:13" x14ac:dyDescent="0.25">
      <c r="A4783" s="1">
        <v>41526</v>
      </c>
      <c r="B4783" s="40" t="s">
        <v>9</v>
      </c>
      <c r="C4783" s="40" t="s">
        <v>114</v>
      </c>
      <c r="D4783" s="40" t="s">
        <v>92</v>
      </c>
      <c r="E4783" s="40" t="s">
        <v>10</v>
      </c>
      <c r="F4783" s="40">
        <v>0.42</v>
      </c>
      <c r="G4783" s="40">
        <v>39</v>
      </c>
      <c r="H4783" s="40">
        <v>345</v>
      </c>
      <c r="I4783" s="40">
        <v>8.44</v>
      </c>
      <c r="L4783" s="40" t="str">
        <f>IF(LEFT(C4783,1)="[",MID(C4783,2,SEARCH("]",C4783)-2),IF(LEFT(C4783,1)="""",MID(C4783,2,SEARCH("""",C4783,2)-2),C4783))</f>
        <v>Onix LTZ</v>
      </c>
      <c r="M4783">
        <f>WEEKNUM(A4783,2)</f>
        <v>37</v>
      </c>
    </row>
    <row r="4784" spans="1:13" x14ac:dyDescent="0.25">
      <c r="A4784" s="1">
        <v>41533</v>
      </c>
      <c r="B4784" s="40" t="s">
        <v>9</v>
      </c>
      <c r="C4784" s="40" t="s">
        <v>114</v>
      </c>
      <c r="D4784" s="40" t="s">
        <v>92</v>
      </c>
      <c r="E4784" s="40" t="s">
        <v>10</v>
      </c>
      <c r="F4784" s="40">
        <v>0.42</v>
      </c>
      <c r="G4784" s="40">
        <v>45</v>
      </c>
      <c r="H4784" s="40">
        <v>365</v>
      </c>
      <c r="I4784" s="40">
        <v>11.05</v>
      </c>
      <c r="L4784" s="40" t="str">
        <f>IF(LEFT(C4784,1)="[",MID(C4784,2,SEARCH("]",C4784)-2),IF(LEFT(C4784,1)="""",MID(C4784,2,SEARCH("""",C4784,2)-2),C4784))</f>
        <v>Onix LTZ</v>
      </c>
      <c r="M4784">
        <f>WEEKNUM(A4784,2)</f>
        <v>38</v>
      </c>
    </row>
    <row r="4785" spans="1:13" x14ac:dyDescent="0.25">
      <c r="A4785" s="1">
        <v>41541</v>
      </c>
      <c r="B4785" s="40" t="s">
        <v>9</v>
      </c>
      <c r="C4785" s="40" t="s">
        <v>114</v>
      </c>
      <c r="D4785" s="40" t="s">
        <v>92</v>
      </c>
      <c r="E4785" s="40" t="s">
        <v>10</v>
      </c>
      <c r="F4785" s="40">
        <v>0.42</v>
      </c>
      <c r="G4785" s="40">
        <v>30</v>
      </c>
      <c r="H4785" s="40">
        <v>235</v>
      </c>
      <c r="I4785" s="40">
        <v>6.63</v>
      </c>
      <c r="L4785" s="40" t="str">
        <f>IF(LEFT(C4785,1)="[",MID(C4785,2,SEARCH("]",C4785)-2),IF(LEFT(C4785,1)="""",MID(C4785,2,SEARCH("""",C4785,2)-2),C4785))</f>
        <v>Onix LTZ</v>
      </c>
      <c r="M4785">
        <f>WEEKNUM(A4785,2)</f>
        <v>39</v>
      </c>
    </row>
    <row r="4786" spans="1:13" x14ac:dyDescent="0.25">
      <c r="A4786" s="1">
        <v>41538</v>
      </c>
      <c r="B4786" s="40" t="s">
        <v>9</v>
      </c>
      <c r="C4786" s="40" t="s">
        <v>114</v>
      </c>
      <c r="D4786" s="40" t="s">
        <v>92</v>
      </c>
      <c r="E4786" s="40" t="s">
        <v>10</v>
      </c>
      <c r="F4786" s="40">
        <v>0.42</v>
      </c>
      <c r="G4786" s="40">
        <v>25</v>
      </c>
      <c r="H4786" s="40">
        <v>201</v>
      </c>
      <c r="I4786" s="40">
        <v>5.39</v>
      </c>
      <c r="L4786" s="40" t="str">
        <f>IF(LEFT(C4786,1)="[",MID(C4786,2,SEARCH("]",C4786)-2),IF(LEFT(C4786,1)="""",MID(C4786,2,SEARCH("""",C4786,2)-2),C4786))</f>
        <v>Onix LTZ</v>
      </c>
      <c r="M4786">
        <f>WEEKNUM(A4786,2)</f>
        <v>38</v>
      </c>
    </row>
    <row r="4787" spans="1:13" x14ac:dyDescent="0.25">
      <c r="A4787" s="1">
        <v>41532</v>
      </c>
      <c r="B4787" s="40" t="s">
        <v>9</v>
      </c>
      <c r="C4787" s="40" t="s">
        <v>114</v>
      </c>
      <c r="D4787" s="40" t="s">
        <v>92</v>
      </c>
      <c r="E4787" s="40" t="s">
        <v>10</v>
      </c>
      <c r="F4787" s="40">
        <v>0.42</v>
      </c>
      <c r="G4787" s="40">
        <v>34</v>
      </c>
      <c r="H4787" s="40">
        <v>275</v>
      </c>
      <c r="I4787" s="40">
        <v>5.37</v>
      </c>
      <c r="L4787" s="40" t="str">
        <f>IF(LEFT(C4787,1)="[",MID(C4787,2,SEARCH("]",C4787)-2),IF(LEFT(C4787,1)="""",MID(C4787,2,SEARCH("""",C4787,2)-2),C4787))</f>
        <v>Onix LTZ</v>
      </c>
      <c r="M4787">
        <f>WEEKNUM(A4787,2)</f>
        <v>37</v>
      </c>
    </row>
    <row r="4788" spans="1:13" x14ac:dyDescent="0.25">
      <c r="A4788" s="1">
        <v>41525</v>
      </c>
      <c r="B4788" s="40" t="s">
        <v>9</v>
      </c>
      <c r="C4788" s="40" t="s">
        <v>114</v>
      </c>
      <c r="D4788" s="40" t="s">
        <v>92</v>
      </c>
      <c r="E4788" s="40" t="s">
        <v>10</v>
      </c>
      <c r="F4788" s="40">
        <v>0.42</v>
      </c>
      <c r="G4788" s="40">
        <v>38</v>
      </c>
      <c r="H4788" s="40">
        <v>296</v>
      </c>
      <c r="I4788" s="40">
        <v>6.85</v>
      </c>
      <c r="L4788" s="40" t="str">
        <f>IF(LEFT(C4788,1)="[",MID(C4788,2,SEARCH("]",C4788)-2),IF(LEFT(C4788,1)="""",MID(C4788,2,SEARCH("""",C4788,2)-2),C4788))</f>
        <v>Onix LTZ</v>
      </c>
      <c r="M4788">
        <f>WEEKNUM(A4788,2)</f>
        <v>36</v>
      </c>
    </row>
    <row r="4789" spans="1:13" x14ac:dyDescent="0.25">
      <c r="A4789" s="1">
        <v>41523</v>
      </c>
      <c r="B4789" s="40" t="s">
        <v>9</v>
      </c>
      <c r="C4789" s="40" t="s">
        <v>114</v>
      </c>
      <c r="D4789" s="40" t="s">
        <v>92</v>
      </c>
      <c r="E4789" s="40" t="s">
        <v>10</v>
      </c>
      <c r="F4789" s="40">
        <v>0.42</v>
      </c>
      <c r="G4789" s="40">
        <v>34</v>
      </c>
      <c r="H4789" s="40">
        <v>333</v>
      </c>
      <c r="I4789" s="40">
        <v>5.51</v>
      </c>
      <c r="L4789" s="40" t="str">
        <f>IF(LEFT(C4789,1)="[",MID(C4789,2,SEARCH("]",C4789)-2),IF(LEFT(C4789,1)="""",MID(C4789,2,SEARCH("""",C4789,2)-2),C4789))</f>
        <v>Onix LTZ</v>
      </c>
      <c r="M4789">
        <f>WEEKNUM(A4789,2)</f>
        <v>36</v>
      </c>
    </row>
    <row r="4790" spans="1:13" x14ac:dyDescent="0.25">
      <c r="A4790" s="1">
        <v>41521</v>
      </c>
      <c r="B4790" s="40" t="s">
        <v>9</v>
      </c>
      <c r="C4790" s="40" t="s">
        <v>114</v>
      </c>
      <c r="D4790" s="40" t="s">
        <v>92</v>
      </c>
      <c r="E4790" s="40" t="s">
        <v>10</v>
      </c>
      <c r="F4790" s="40">
        <v>0.42</v>
      </c>
      <c r="G4790" s="40">
        <v>31</v>
      </c>
      <c r="H4790" s="40">
        <v>327</v>
      </c>
      <c r="I4790" s="40">
        <v>5.78</v>
      </c>
      <c r="L4790" s="40" t="str">
        <f>IF(LEFT(C4790,1)="[",MID(C4790,2,SEARCH("]",C4790)-2),IF(LEFT(C4790,1)="""",MID(C4790,2,SEARCH("""",C4790,2)-2),C4790))</f>
        <v>Onix LTZ</v>
      </c>
      <c r="M4790">
        <f>WEEKNUM(A4790,2)</f>
        <v>36</v>
      </c>
    </row>
    <row r="4791" spans="1:13" x14ac:dyDescent="0.25">
      <c r="A4791" s="1">
        <v>41539</v>
      </c>
      <c r="B4791" s="40" t="s">
        <v>9</v>
      </c>
      <c r="C4791" s="40" t="s">
        <v>114</v>
      </c>
      <c r="D4791" s="40" t="s">
        <v>92</v>
      </c>
      <c r="E4791" s="40" t="s">
        <v>10</v>
      </c>
      <c r="F4791" s="40">
        <v>0.42</v>
      </c>
      <c r="G4791" s="40">
        <v>20</v>
      </c>
      <c r="H4791" s="40">
        <v>237</v>
      </c>
      <c r="I4791" s="40">
        <v>5.07</v>
      </c>
      <c r="L4791" s="40" t="str">
        <f>IF(LEFT(C4791,1)="[",MID(C4791,2,SEARCH("]",C4791)-2),IF(LEFT(C4791,1)="""",MID(C4791,2,SEARCH("""",C4791,2)-2),C4791))</f>
        <v>Onix LTZ</v>
      </c>
      <c r="M4791">
        <f>WEEKNUM(A4791,2)</f>
        <v>38</v>
      </c>
    </row>
    <row r="4792" spans="1:13" x14ac:dyDescent="0.25">
      <c r="A4792" s="1">
        <v>41520</v>
      </c>
      <c r="B4792" s="40" t="s">
        <v>9</v>
      </c>
      <c r="C4792" s="40" t="s">
        <v>114</v>
      </c>
      <c r="D4792" s="40" t="s">
        <v>92</v>
      </c>
      <c r="E4792" s="40" t="s">
        <v>10</v>
      </c>
      <c r="F4792" s="40">
        <v>0.42</v>
      </c>
      <c r="G4792" s="40">
        <v>28</v>
      </c>
      <c r="H4792" s="40">
        <v>340</v>
      </c>
      <c r="I4792" s="40">
        <v>4.74</v>
      </c>
      <c r="L4792" s="40" t="str">
        <f>IF(LEFT(C4792,1)="[",MID(C4792,2,SEARCH("]",C4792)-2),IF(LEFT(C4792,1)="""",MID(C4792,2,SEARCH("""",C4792,2)-2),C4792))</f>
        <v>Onix LTZ</v>
      </c>
      <c r="M4792">
        <f>WEEKNUM(A4792,2)</f>
        <v>36</v>
      </c>
    </row>
    <row r="4793" spans="1:13" x14ac:dyDescent="0.25">
      <c r="A4793" s="1">
        <v>41545</v>
      </c>
      <c r="B4793" s="40" t="s">
        <v>9</v>
      </c>
      <c r="C4793" s="40" t="s">
        <v>114</v>
      </c>
      <c r="D4793" s="40" t="s">
        <v>92</v>
      </c>
      <c r="E4793" s="40" t="s">
        <v>10</v>
      </c>
      <c r="F4793" s="40">
        <v>0.42</v>
      </c>
      <c r="G4793" s="40">
        <v>29</v>
      </c>
      <c r="H4793" s="40">
        <v>211</v>
      </c>
      <c r="I4793" s="40">
        <v>5.7</v>
      </c>
      <c r="L4793" s="40" t="str">
        <f>IF(LEFT(C4793,1)="[",MID(C4793,2,SEARCH("]",C4793)-2),IF(LEFT(C4793,1)="""",MID(C4793,2,SEARCH("""",C4793,2)-2),C4793))</f>
        <v>Onix LTZ</v>
      </c>
      <c r="M4793">
        <f>WEEKNUM(A4793,2)</f>
        <v>39</v>
      </c>
    </row>
    <row r="4794" spans="1:13" x14ac:dyDescent="0.25">
      <c r="A4794" s="1">
        <v>41536</v>
      </c>
      <c r="B4794" s="40" t="s">
        <v>9</v>
      </c>
      <c r="C4794" s="40" t="s">
        <v>114</v>
      </c>
      <c r="D4794" s="40" t="s">
        <v>92</v>
      </c>
      <c r="E4794" s="40" t="s">
        <v>10</v>
      </c>
      <c r="F4794" s="40">
        <v>0.42</v>
      </c>
      <c r="G4794" s="40">
        <v>28</v>
      </c>
      <c r="H4794" s="40">
        <v>287</v>
      </c>
      <c r="I4794" s="40">
        <v>5.89</v>
      </c>
      <c r="L4794" s="40" t="str">
        <f>IF(LEFT(C4794,1)="[",MID(C4794,2,SEARCH("]",C4794)-2),IF(LEFT(C4794,1)="""",MID(C4794,2,SEARCH("""",C4794,2)-2),C4794))</f>
        <v>Onix LTZ</v>
      </c>
      <c r="M4794">
        <f>WEEKNUM(A4794,2)</f>
        <v>38</v>
      </c>
    </row>
    <row r="4795" spans="1:13" x14ac:dyDescent="0.25">
      <c r="A4795" s="1">
        <v>41529</v>
      </c>
      <c r="B4795" s="40" t="s">
        <v>9</v>
      </c>
      <c r="C4795" s="40" t="s">
        <v>114</v>
      </c>
      <c r="D4795" s="40" t="s">
        <v>92</v>
      </c>
      <c r="E4795" s="40" t="s">
        <v>10</v>
      </c>
      <c r="F4795" s="40">
        <v>0.42</v>
      </c>
      <c r="G4795" s="40">
        <v>40</v>
      </c>
      <c r="H4795" s="40">
        <v>347</v>
      </c>
      <c r="I4795" s="40">
        <v>7.28</v>
      </c>
      <c r="L4795" s="40" t="str">
        <f>IF(LEFT(C4795,1)="[",MID(C4795,2,SEARCH("]",C4795)-2),IF(LEFT(C4795,1)="""",MID(C4795,2,SEARCH("""",C4795,2)-2),C4795))</f>
        <v>Onix LTZ</v>
      </c>
      <c r="M4795">
        <f>WEEKNUM(A4795,2)</f>
        <v>37</v>
      </c>
    </row>
    <row r="4796" spans="1:13" x14ac:dyDescent="0.25">
      <c r="A4796" s="1">
        <v>41528</v>
      </c>
      <c r="B4796" s="40" t="s">
        <v>9</v>
      </c>
      <c r="C4796" s="40" t="s">
        <v>114</v>
      </c>
      <c r="D4796" s="40" t="s">
        <v>92</v>
      </c>
      <c r="E4796" s="40" t="s">
        <v>10</v>
      </c>
      <c r="F4796" s="40">
        <v>0.42</v>
      </c>
      <c r="G4796" s="40">
        <v>40</v>
      </c>
      <c r="H4796" s="40">
        <v>310</v>
      </c>
      <c r="I4796" s="40">
        <v>7.07</v>
      </c>
      <c r="L4796" s="40" t="str">
        <f>IF(LEFT(C4796,1)="[",MID(C4796,2,SEARCH("]",C4796)-2),IF(LEFT(C4796,1)="""",MID(C4796,2,SEARCH("""",C4796,2)-2),C4796))</f>
        <v>Onix LTZ</v>
      </c>
      <c r="M4796">
        <f>WEEKNUM(A4796,2)</f>
        <v>37</v>
      </c>
    </row>
    <row r="4797" spans="1:13" x14ac:dyDescent="0.25">
      <c r="A4797" s="1">
        <v>41544</v>
      </c>
      <c r="B4797" s="40" t="s">
        <v>9</v>
      </c>
      <c r="C4797" s="40" t="s">
        <v>114</v>
      </c>
      <c r="D4797" s="40" t="s">
        <v>92</v>
      </c>
      <c r="E4797" s="40" t="s">
        <v>10</v>
      </c>
      <c r="F4797" s="40">
        <v>0.42</v>
      </c>
      <c r="G4797" s="40">
        <v>21</v>
      </c>
      <c r="H4797" s="40">
        <v>237</v>
      </c>
      <c r="I4797" s="40">
        <v>4.37</v>
      </c>
      <c r="L4797" s="40" t="str">
        <f>IF(LEFT(C4797,1)="[",MID(C4797,2,SEARCH("]",C4797)-2),IF(LEFT(C4797,1)="""",MID(C4797,2,SEARCH("""",C4797,2)-2),C4797))</f>
        <v>Onix LTZ</v>
      </c>
      <c r="M4797">
        <f>WEEKNUM(A4797,2)</f>
        <v>39</v>
      </c>
    </row>
    <row r="4798" spans="1:13" x14ac:dyDescent="0.25">
      <c r="A4798" s="1">
        <v>41537</v>
      </c>
      <c r="B4798" s="40" t="s">
        <v>9</v>
      </c>
      <c r="C4798" s="40" t="s">
        <v>114</v>
      </c>
      <c r="D4798" s="40" t="s">
        <v>92</v>
      </c>
      <c r="E4798" s="40" t="s">
        <v>10</v>
      </c>
      <c r="F4798" s="40">
        <v>0.42</v>
      </c>
      <c r="G4798" s="40">
        <v>27</v>
      </c>
      <c r="H4798" s="40">
        <v>235</v>
      </c>
      <c r="I4798" s="40">
        <v>5.44</v>
      </c>
      <c r="L4798" s="40" t="str">
        <f>IF(LEFT(C4798,1)="[",MID(C4798,2,SEARCH("]",C4798)-2),IF(LEFT(C4798,1)="""",MID(C4798,2,SEARCH("""",C4798,2)-2),C4798))</f>
        <v>Onix LTZ</v>
      </c>
      <c r="M4798">
        <f>WEEKNUM(A4798,2)</f>
        <v>38</v>
      </c>
    </row>
    <row r="4799" spans="1:13" x14ac:dyDescent="0.25">
      <c r="A4799" s="1">
        <v>41535</v>
      </c>
      <c r="B4799" s="40" t="s">
        <v>9</v>
      </c>
      <c r="C4799" s="40" t="s">
        <v>231</v>
      </c>
      <c r="D4799" s="40" t="s">
        <v>86</v>
      </c>
      <c r="E4799" s="40" t="s">
        <v>10</v>
      </c>
      <c r="F4799" s="40">
        <v>0.8</v>
      </c>
      <c r="G4799" s="40">
        <v>1</v>
      </c>
      <c r="H4799" s="40">
        <v>1</v>
      </c>
      <c r="I4799" s="40">
        <v>0.03</v>
      </c>
      <c r="L4799" s="40" t="str">
        <f>IF(LEFT(C4799,1)="[",MID(C4799,2,SEARCH("]",C4799)-2),IF(LEFT(C4799,1)="""",MID(C4799,2,SEARCH("""",C4799,2)-2),C4799))</f>
        <v>Onix LTZ 0 km</v>
      </c>
      <c r="M4799">
        <f>WEEKNUM(A4799,2)</f>
        <v>38</v>
      </c>
    </row>
    <row r="4800" spans="1:13" x14ac:dyDescent="0.25">
      <c r="A4800" s="1">
        <v>41545</v>
      </c>
      <c r="B4800" s="40" t="s">
        <v>9</v>
      </c>
      <c r="C4800" s="40" t="s">
        <v>231</v>
      </c>
      <c r="D4800" s="40" t="s">
        <v>86</v>
      </c>
      <c r="E4800" s="40" t="s">
        <v>10</v>
      </c>
      <c r="F4800" s="40">
        <v>0.8</v>
      </c>
      <c r="G4800" s="40">
        <v>0</v>
      </c>
      <c r="H4800" s="40">
        <v>1</v>
      </c>
      <c r="I4800" s="40">
        <v>0</v>
      </c>
      <c r="L4800" s="40" t="str">
        <f>IF(LEFT(C4800,1)="[",MID(C4800,2,SEARCH("]",C4800)-2),IF(LEFT(C4800,1)="""",MID(C4800,2,SEARCH("""",C4800,2)-2),C4800))</f>
        <v>Onix LTZ 0 km</v>
      </c>
      <c r="M4800">
        <f>WEEKNUM(A4800,2)</f>
        <v>39</v>
      </c>
    </row>
    <row r="4801" spans="1:13" x14ac:dyDescent="0.25">
      <c r="A4801" s="1">
        <v>41524</v>
      </c>
      <c r="B4801" s="40" t="s">
        <v>9</v>
      </c>
      <c r="C4801" s="40" t="s">
        <v>231</v>
      </c>
      <c r="D4801" s="40" t="s">
        <v>86</v>
      </c>
      <c r="E4801" s="40" t="s">
        <v>10</v>
      </c>
      <c r="F4801" s="40">
        <v>0.8</v>
      </c>
      <c r="G4801" s="40">
        <v>1</v>
      </c>
      <c r="H4801" s="40">
        <v>1</v>
      </c>
      <c r="I4801" s="40">
        <v>0.51</v>
      </c>
      <c r="L4801" s="40" t="str">
        <f>IF(LEFT(C4801,1)="[",MID(C4801,2,SEARCH("]",C4801)-2),IF(LEFT(C4801,1)="""",MID(C4801,2,SEARCH("""",C4801,2)-2),C4801))</f>
        <v>Onix LTZ 0 km</v>
      </c>
      <c r="M4801">
        <f>WEEKNUM(A4801,2)</f>
        <v>36</v>
      </c>
    </row>
    <row r="4802" spans="1:13" x14ac:dyDescent="0.25">
      <c r="A4802" s="1">
        <v>41523</v>
      </c>
      <c r="B4802" s="40" t="s">
        <v>9</v>
      </c>
      <c r="C4802" s="40" t="s">
        <v>231</v>
      </c>
      <c r="D4802" s="40" t="s">
        <v>86</v>
      </c>
      <c r="E4802" s="40" t="s">
        <v>10</v>
      </c>
      <c r="F4802" s="40">
        <v>0.8</v>
      </c>
      <c r="G4802" s="40">
        <v>0</v>
      </c>
      <c r="H4802" s="40">
        <v>1</v>
      </c>
      <c r="I4802" s="40">
        <v>0</v>
      </c>
      <c r="L4802" s="40" t="str">
        <f>IF(LEFT(C4802,1)="[",MID(C4802,2,SEARCH("]",C4802)-2),IF(LEFT(C4802,1)="""",MID(C4802,2,SEARCH("""",C4802,2)-2),C4802))</f>
        <v>Onix LTZ 0 km</v>
      </c>
      <c r="M4802">
        <f>WEEKNUM(A4802,2)</f>
        <v>36</v>
      </c>
    </row>
    <row r="4803" spans="1:13" x14ac:dyDescent="0.25">
      <c r="A4803" s="1">
        <v>41520</v>
      </c>
      <c r="B4803" s="40" t="s">
        <v>9</v>
      </c>
      <c r="C4803" s="40" t="s">
        <v>231</v>
      </c>
      <c r="D4803" s="40" t="s">
        <v>86</v>
      </c>
      <c r="E4803" s="40" t="s">
        <v>10</v>
      </c>
      <c r="F4803" s="40">
        <v>0.8</v>
      </c>
      <c r="G4803" s="40">
        <v>0</v>
      </c>
      <c r="H4803" s="40">
        <v>2</v>
      </c>
      <c r="I4803" s="40">
        <v>0</v>
      </c>
      <c r="L4803" s="40" t="str">
        <f>IF(LEFT(C4803,1)="[",MID(C4803,2,SEARCH("]",C4803)-2),IF(LEFT(C4803,1)="""",MID(C4803,2,SEARCH("""",C4803,2)-2),C4803))</f>
        <v>Onix LTZ 0 km</v>
      </c>
      <c r="M4803">
        <f>WEEKNUM(A4803,2)</f>
        <v>36</v>
      </c>
    </row>
    <row r="4804" spans="1:13" x14ac:dyDescent="0.25">
      <c r="A4804" s="1">
        <v>41527</v>
      </c>
      <c r="B4804" s="40" t="s">
        <v>9</v>
      </c>
      <c r="C4804" s="40" t="s">
        <v>231</v>
      </c>
      <c r="D4804" s="40" t="s">
        <v>86</v>
      </c>
      <c r="E4804" s="40" t="s">
        <v>10</v>
      </c>
      <c r="F4804" s="40">
        <v>0.8</v>
      </c>
      <c r="G4804" s="40">
        <v>0</v>
      </c>
      <c r="H4804" s="40">
        <v>1</v>
      </c>
      <c r="I4804" s="40">
        <v>0</v>
      </c>
      <c r="L4804" s="40" t="str">
        <f>IF(LEFT(C4804,1)="[",MID(C4804,2,SEARCH("]",C4804)-2),IF(LEFT(C4804,1)="""",MID(C4804,2,SEARCH("""",C4804,2)-2),C4804))</f>
        <v>Onix LTZ 0 km</v>
      </c>
      <c r="M4804">
        <f>WEEKNUM(A4804,2)</f>
        <v>37</v>
      </c>
    </row>
    <row r="4805" spans="1:13" x14ac:dyDescent="0.25">
      <c r="A4805" s="1">
        <v>41541</v>
      </c>
      <c r="B4805" s="40" t="s">
        <v>9</v>
      </c>
      <c r="C4805" s="40" t="s">
        <v>231</v>
      </c>
      <c r="D4805" s="40" t="s">
        <v>86</v>
      </c>
      <c r="E4805" s="40" t="s">
        <v>10</v>
      </c>
      <c r="F4805" s="40">
        <v>0.8</v>
      </c>
      <c r="G4805" s="40">
        <v>1</v>
      </c>
      <c r="H4805" s="40">
        <v>1</v>
      </c>
      <c r="I4805" s="40">
        <v>0.35</v>
      </c>
      <c r="L4805" s="40" t="str">
        <f>IF(LEFT(C4805,1)="[",MID(C4805,2,SEARCH("]",C4805)-2),IF(LEFT(C4805,1)="""",MID(C4805,2,SEARCH("""",C4805,2)-2),C4805))</f>
        <v>Onix LTZ 0 km</v>
      </c>
      <c r="M4805">
        <f>WEEKNUM(A4805,2)</f>
        <v>39</v>
      </c>
    </row>
    <row r="4806" spans="1:13" x14ac:dyDescent="0.25">
      <c r="A4806" s="1">
        <v>41521</v>
      </c>
      <c r="B4806" s="40" t="s">
        <v>9</v>
      </c>
      <c r="C4806" s="40" t="s">
        <v>231</v>
      </c>
      <c r="D4806" s="40" t="s">
        <v>86</v>
      </c>
      <c r="E4806" s="40" t="s">
        <v>10</v>
      </c>
      <c r="F4806" s="40">
        <v>0.8</v>
      </c>
      <c r="G4806" s="40">
        <v>0</v>
      </c>
      <c r="H4806" s="40">
        <v>3</v>
      </c>
      <c r="I4806" s="40">
        <v>0</v>
      </c>
      <c r="L4806" s="40" t="str">
        <f>IF(LEFT(C4806,1)="[",MID(C4806,2,SEARCH("]",C4806)-2),IF(LEFT(C4806,1)="""",MID(C4806,2,SEARCH("""",C4806,2)-2),C4806))</f>
        <v>Onix LTZ 0 km</v>
      </c>
      <c r="M4806">
        <f>WEEKNUM(A4806,2)</f>
        <v>36</v>
      </c>
    </row>
    <row r="4807" spans="1:13" x14ac:dyDescent="0.25">
      <c r="A4807" s="1">
        <v>41519</v>
      </c>
      <c r="B4807" s="40" t="s">
        <v>9</v>
      </c>
      <c r="C4807" s="40" t="s">
        <v>231</v>
      </c>
      <c r="D4807" s="40" t="s">
        <v>86</v>
      </c>
      <c r="E4807" s="40" t="s">
        <v>10</v>
      </c>
      <c r="F4807" s="40">
        <v>0.8</v>
      </c>
      <c r="G4807" s="40">
        <v>0</v>
      </c>
      <c r="H4807" s="40">
        <v>1</v>
      </c>
      <c r="I4807" s="40">
        <v>0</v>
      </c>
      <c r="L4807" s="40" t="str">
        <f>IF(LEFT(C4807,1)="[",MID(C4807,2,SEARCH("]",C4807)-2),IF(LEFT(C4807,1)="""",MID(C4807,2,SEARCH("""",C4807,2)-2),C4807))</f>
        <v>Onix LTZ 0 km</v>
      </c>
      <c r="M4807">
        <f>WEEKNUM(A4807,2)</f>
        <v>36</v>
      </c>
    </row>
    <row r="4808" spans="1:13" x14ac:dyDescent="0.25">
      <c r="A4808" s="1">
        <v>41532</v>
      </c>
      <c r="B4808" s="40" t="s">
        <v>9</v>
      </c>
      <c r="C4808" s="40" t="s">
        <v>231</v>
      </c>
      <c r="D4808" s="40" t="s">
        <v>86</v>
      </c>
      <c r="E4808" s="40" t="s">
        <v>10</v>
      </c>
      <c r="F4808" s="40">
        <v>0.8</v>
      </c>
      <c r="G4808" s="40">
        <v>1</v>
      </c>
      <c r="H4808" s="40">
        <v>1</v>
      </c>
      <c r="I4808" s="40">
        <v>0.21</v>
      </c>
      <c r="L4808" s="40" t="str">
        <f>IF(LEFT(C4808,1)="[",MID(C4808,2,SEARCH("]",C4808)-2),IF(LEFT(C4808,1)="""",MID(C4808,2,SEARCH("""",C4808,2)-2),C4808))</f>
        <v>Onix LTZ 0 km</v>
      </c>
      <c r="M4808">
        <f>WEEKNUM(A4808,2)</f>
        <v>37</v>
      </c>
    </row>
    <row r="4809" spans="1:13" x14ac:dyDescent="0.25">
      <c r="A4809" s="1">
        <v>41531</v>
      </c>
      <c r="B4809" s="40" t="s">
        <v>9</v>
      </c>
      <c r="C4809" s="40" t="s">
        <v>231</v>
      </c>
      <c r="D4809" s="40" t="s">
        <v>86</v>
      </c>
      <c r="E4809" s="40" t="s">
        <v>10</v>
      </c>
      <c r="F4809" s="40">
        <v>0.8</v>
      </c>
      <c r="G4809" s="40">
        <v>0</v>
      </c>
      <c r="H4809" s="40">
        <v>1</v>
      </c>
      <c r="I4809" s="40">
        <v>0</v>
      </c>
      <c r="L4809" s="40" t="str">
        <f>IF(LEFT(C4809,1)="[",MID(C4809,2,SEARCH("]",C4809)-2),IF(LEFT(C4809,1)="""",MID(C4809,2,SEARCH("""",C4809,2)-2),C4809))</f>
        <v>Onix LTZ 0 km</v>
      </c>
      <c r="M4809">
        <f>WEEKNUM(A4809,2)</f>
        <v>37</v>
      </c>
    </row>
    <row r="4810" spans="1:13" x14ac:dyDescent="0.25">
      <c r="A4810" s="1">
        <v>41542</v>
      </c>
      <c r="B4810" s="40" t="s">
        <v>9</v>
      </c>
      <c r="C4810" s="40" t="s">
        <v>231</v>
      </c>
      <c r="D4810" s="40" t="s">
        <v>86</v>
      </c>
      <c r="E4810" s="40" t="s">
        <v>10</v>
      </c>
      <c r="F4810" s="40">
        <v>0.8</v>
      </c>
      <c r="G4810" s="40">
        <v>1</v>
      </c>
      <c r="H4810" s="40">
        <v>1</v>
      </c>
      <c r="I4810" s="40">
        <v>0.78</v>
      </c>
      <c r="L4810" s="40" t="str">
        <f>IF(LEFT(C4810,1)="[",MID(C4810,2,SEARCH("]",C4810)-2),IF(LEFT(C4810,1)="""",MID(C4810,2,SEARCH("""",C4810,2)-2),C4810))</f>
        <v>Onix LTZ 0 km</v>
      </c>
      <c r="M4810">
        <f>WEEKNUM(A4810,2)</f>
        <v>39</v>
      </c>
    </row>
    <row r="4811" spans="1:13" x14ac:dyDescent="0.25">
      <c r="A4811" s="1">
        <v>41528</v>
      </c>
      <c r="B4811" s="40" t="s">
        <v>9</v>
      </c>
      <c r="C4811" s="40" t="s">
        <v>231</v>
      </c>
      <c r="D4811" s="40" t="s">
        <v>86</v>
      </c>
      <c r="E4811" s="40" t="s">
        <v>10</v>
      </c>
      <c r="F4811" s="40">
        <v>0.8</v>
      </c>
      <c r="G4811" s="40">
        <v>2</v>
      </c>
      <c r="H4811" s="40">
        <v>2</v>
      </c>
      <c r="I4811" s="40">
        <v>0.96</v>
      </c>
      <c r="L4811" s="40" t="str">
        <f>IF(LEFT(C4811,1)="[",MID(C4811,2,SEARCH("]",C4811)-2),IF(LEFT(C4811,1)="""",MID(C4811,2,SEARCH("""",C4811,2)-2),C4811))</f>
        <v>Onix LTZ 0 km</v>
      </c>
      <c r="M4811">
        <f>WEEKNUM(A4811,2)</f>
        <v>37</v>
      </c>
    </row>
    <row r="4812" spans="1:13" x14ac:dyDescent="0.25">
      <c r="A4812" s="1">
        <v>41522</v>
      </c>
      <c r="B4812" s="40" t="s">
        <v>9</v>
      </c>
      <c r="C4812" s="40" t="s">
        <v>231</v>
      </c>
      <c r="D4812" s="40" t="s">
        <v>86</v>
      </c>
      <c r="E4812" s="40" t="s">
        <v>10</v>
      </c>
      <c r="F4812" s="40">
        <v>0.8</v>
      </c>
      <c r="G4812" s="40">
        <v>0</v>
      </c>
      <c r="H4812" s="40">
        <v>1</v>
      </c>
      <c r="I4812" s="40">
        <v>0</v>
      </c>
      <c r="L4812" s="40" t="str">
        <f>IF(LEFT(C4812,1)="[",MID(C4812,2,SEARCH("]",C4812)-2),IF(LEFT(C4812,1)="""",MID(C4812,2,SEARCH("""",C4812,2)-2),C4812))</f>
        <v>Onix LTZ 0 km</v>
      </c>
      <c r="M4812">
        <f>WEEKNUM(A4812,2)</f>
        <v>36</v>
      </c>
    </row>
    <row r="4813" spans="1:13" x14ac:dyDescent="0.25">
      <c r="A4813" s="1">
        <v>41538</v>
      </c>
      <c r="B4813" s="40" t="s">
        <v>9</v>
      </c>
      <c r="C4813" s="40" t="s">
        <v>356</v>
      </c>
      <c r="D4813" s="40" t="s">
        <v>86</v>
      </c>
      <c r="E4813" s="40" t="s">
        <v>10</v>
      </c>
      <c r="F4813" s="40">
        <v>0.8</v>
      </c>
      <c r="G4813" s="40">
        <v>0</v>
      </c>
      <c r="H4813" s="40">
        <v>1</v>
      </c>
      <c r="I4813" s="40">
        <v>0</v>
      </c>
      <c r="L4813" s="40" t="str">
        <f>IF(LEFT(C4813,1)="[",MID(C4813,2,SEARCH("]",C4813)-2),IF(LEFT(C4813,1)="""",MID(C4813,2,SEARCH("""",C4813,2)-2),C4813))</f>
        <v>Onix LTZ 0km</v>
      </c>
      <c r="M4813">
        <f>WEEKNUM(A4813,2)</f>
        <v>38</v>
      </c>
    </row>
    <row r="4814" spans="1:13" x14ac:dyDescent="0.25">
      <c r="A4814" s="1">
        <v>41519</v>
      </c>
      <c r="B4814" s="40" t="s">
        <v>9</v>
      </c>
      <c r="C4814" s="40" t="s">
        <v>356</v>
      </c>
      <c r="D4814" s="40" t="s">
        <v>86</v>
      </c>
      <c r="E4814" s="40" t="s">
        <v>10</v>
      </c>
      <c r="F4814" s="40">
        <v>0.8</v>
      </c>
      <c r="G4814" s="40">
        <v>1</v>
      </c>
      <c r="H4814" s="40">
        <v>2</v>
      </c>
      <c r="I4814" s="40">
        <v>0.2</v>
      </c>
      <c r="L4814" s="40" t="str">
        <f>IF(LEFT(C4814,1)="[",MID(C4814,2,SEARCH("]",C4814)-2),IF(LEFT(C4814,1)="""",MID(C4814,2,SEARCH("""",C4814,2)-2),C4814))</f>
        <v>Onix LTZ 0km</v>
      </c>
      <c r="M4814">
        <f>WEEKNUM(A4814,2)</f>
        <v>36</v>
      </c>
    </row>
    <row r="4815" spans="1:13" x14ac:dyDescent="0.25">
      <c r="A4815" s="1">
        <v>41514</v>
      </c>
      <c r="B4815" s="40" t="s">
        <v>9</v>
      </c>
      <c r="C4815" s="40" t="s">
        <v>356</v>
      </c>
      <c r="D4815" s="40" t="s">
        <v>86</v>
      </c>
      <c r="E4815" s="40" t="s">
        <v>10</v>
      </c>
      <c r="F4815" s="40">
        <v>0.8</v>
      </c>
      <c r="G4815" s="40">
        <v>1</v>
      </c>
      <c r="H4815" s="40">
        <v>2</v>
      </c>
      <c r="I4815" s="40">
        <v>0.56000000000000005</v>
      </c>
      <c r="L4815" s="40" t="str">
        <f>IF(LEFT(C4815,1)="[",MID(C4815,2,SEARCH("]",C4815)-2),IF(LEFT(C4815,1)="""",MID(C4815,2,SEARCH("""",C4815,2)-2),C4815))</f>
        <v>Onix LTZ 0km</v>
      </c>
      <c r="M4815">
        <f>WEEKNUM(A4815,2)</f>
        <v>35</v>
      </c>
    </row>
    <row r="4816" spans="1:13" x14ac:dyDescent="0.25">
      <c r="A4816" s="1">
        <v>41542</v>
      </c>
      <c r="B4816" s="40" t="s">
        <v>9</v>
      </c>
      <c r="C4816" s="40" t="s">
        <v>356</v>
      </c>
      <c r="D4816" s="40" t="s">
        <v>86</v>
      </c>
      <c r="E4816" s="40" t="s">
        <v>10</v>
      </c>
      <c r="F4816" s="40">
        <v>0.8</v>
      </c>
      <c r="G4816" s="40">
        <v>1</v>
      </c>
      <c r="H4816" s="40">
        <v>1</v>
      </c>
      <c r="I4816" s="40">
        <v>7.0000000000000007E-2</v>
      </c>
      <c r="L4816" s="40" t="str">
        <f>IF(LEFT(C4816,1)="[",MID(C4816,2,SEARCH("]",C4816)-2),IF(LEFT(C4816,1)="""",MID(C4816,2,SEARCH("""",C4816,2)-2),C4816))</f>
        <v>Onix LTZ 0km</v>
      </c>
      <c r="M4816">
        <f>WEEKNUM(A4816,2)</f>
        <v>39</v>
      </c>
    </row>
    <row r="4817" spans="1:13" x14ac:dyDescent="0.25">
      <c r="A4817" s="1">
        <v>41544</v>
      </c>
      <c r="B4817" s="40" t="s">
        <v>9</v>
      </c>
      <c r="C4817" s="40" t="s">
        <v>356</v>
      </c>
      <c r="D4817" s="40" t="s">
        <v>86</v>
      </c>
      <c r="E4817" s="40" t="s">
        <v>10</v>
      </c>
      <c r="F4817" s="40">
        <v>0.8</v>
      </c>
      <c r="G4817" s="40">
        <v>1</v>
      </c>
      <c r="H4817" s="40">
        <v>1</v>
      </c>
      <c r="I4817" s="40">
        <v>0.13</v>
      </c>
      <c r="L4817" s="40" t="str">
        <f>IF(LEFT(C4817,1)="[",MID(C4817,2,SEARCH("]",C4817)-2),IF(LEFT(C4817,1)="""",MID(C4817,2,SEARCH("""",C4817,2)-2),C4817))</f>
        <v>Onix LTZ 0km</v>
      </c>
      <c r="M4817">
        <f>WEEKNUM(A4817,2)</f>
        <v>39</v>
      </c>
    </row>
    <row r="4818" spans="1:13" x14ac:dyDescent="0.25">
      <c r="A4818" s="1">
        <v>41535</v>
      </c>
      <c r="B4818" s="40" t="s">
        <v>9</v>
      </c>
      <c r="C4818" s="40" t="s">
        <v>356</v>
      </c>
      <c r="D4818" s="40" t="s">
        <v>86</v>
      </c>
      <c r="E4818" s="40" t="s">
        <v>10</v>
      </c>
      <c r="F4818" s="40">
        <v>0.8</v>
      </c>
      <c r="G4818" s="40">
        <v>0</v>
      </c>
      <c r="H4818" s="40">
        <v>2</v>
      </c>
      <c r="I4818" s="40">
        <v>0</v>
      </c>
      <c r="L4818" s="40" t="str">
        <f>IF(LEFT(C4818,1)="[",MID(C4818,2,SEARCH("]",C4818)-2),IF(LEFT(C4818,1)="""",MID(C4818,2,SEARCH("""",C4818,2)-2),C4818))</f>
        <v>Onix LTZ 0km</v>
      </c>
      <c r="M4818">
        <f>WEEKNUM(A4818,2)</f>
        <v>38</v>
      </c>
    </row>
    <row r="4819" spans="1:13" x14ac:dyDescent="0.25">
      <c r="A4819" s="1">
        <v>41541</v>
      </c>
      <c r="B4819" s="40" t="s">
        <v>9</v>
      </c>
      <c r="C4819" s="40" t="s">
        <v>356</v>
      </c>
      <c r="D4819" s="40" t="s">
        <v>86</v>
      </c>
      <c r="E4819" s="40" t="s">
        <v>10</v>
      </c>
      <c r="F4819" s="40">
        <v>0.8</v>
      </c>
      <c r="G4819" s="40">
        <v>0</v>
      </c>
      <c r="H4819" s="40">
        <v>1</v>
      </c>
      <c r="I4819" s="40">
        <v>0</v>
      </c>
      <c r="L4819" s="40" t="str">
        <f>IF(LEFT(C4819,1)="[",MID(C4819,2,SEARCH("]",C4819)-2),IF(LEFT(C4819,1)="""",MID(C4819,2,SEARCH("""",C4819,2)-2),C4819))</f>
        <v>Onix LTZ 0km</v>
      </c>
      <c r="M4819">
        <f>WEEKNUM(A4819,2)</f>
        <v>39</v>
      </c>
    </row>
    <row r="4820" spans="1:13" x14ac:dyDescent="0.25">
      <c r="A4820" s="1">
        <v>41524</v>
      </c>
      <c r="B4820" s="40" t="s">
        <v>9</v>
      </c>
      <c r="C4820" s="40" t="s">
        <v>356</v>
      </c>
      <c r="D4820" s="40" t="s">
        <v>86</v>
      </c>
      <c r="E4820" s="40" t="s">
        <v>10</v>
      </c>
      <c r="F4820" s="40">
        <v>0.8</v>
      </c>
      <c r="G4820" s="40">
        <v>0</v>
      </c>
      <c r="H4820" s="40">
        <v>1</v>
      </c>
      <c r="I4820" s="40">
        <v>0</v>
      </c>
      <c r="L4820" s="40" t="str">
        <f>IF(LEFT(C4820,1)="[",MID(C4820,2,SEARCH("]",C4820)-2),IF(LEFT(C4820,1)="""",MID(C4820,2,SEARCH("""",C4820,2)-2),C4820))</f>
        <v>Onix LTZ 0km</v>
      </c>
      <c r="M4820">
        <f>WEEKNUM(A4820,2)</f>
        <v>36</v>
      </c>
    </row>
    <row r="4821" spans="1:13" x14ac:dyDescent="0.25">
      <c r="A4821" s="1">
        <v>41539</v>
      </c>
      <c r="B4821" s="40" t="s">
        <v>9</v>
      </c>
      <c r="C4821" s="40" t="s">
        <v>91</v>
      </c>
      <c r="D4821" s="40" t="s">
        <v>92</v>
      </c>
      <c r="E4821" s="40" t="s">
        <v>10</v>
      </c>
      <c r="F4821" s="40">
        <v>0.8</v>
      </c>
      <c r="G4821" s="40">
        <v>1</v>
      </c>
      <c r="H4821" s="40">
        <v>5</v>
      </c>
      <c r="I4821" s="40">
        <v>0.4</v>
      </c>
      <c r="L4821" s="40" t="str">
        <f>IF(LEFT(C4821,1)="[",MID(C4821,2,SEARCH("]",C4821)-2),IF(LEFT(C4821,1)="""",MID(C4821,2,SEARCH("""",C4821,2)-2),C4821))</f>
        <v>onix LTZ 2012</v>
      </c>
      <c r="M4821">
        <f>WEEKNUM(A4821,2)</f>
        <v>38</v>
      </c>
    </row>
    <row r="4822" spans="1:13" x14ac:dyDescent="0.25">
      <c r="A4822" s="1">
        <v>41524</v>
      </c>
      <c r="B4822" s="40" t="s">
        <v>9</v>
      </c>
      <c r="C4822" s="40" t="s">
        <v>91</v>
      </c>
      <c r="D4822" s="40" t="s">
        <v>92</v>
      </c>
      <c r="E4822" s="40" t="s">
        <v>10</v>
      </c>
      <c r="F4822" s="40">
        <v>0.8</v>
      </c>
      <c r="G4822" s="40">
        <v>2</v>
      </c>
      <c r="H4822" s="40">
        <v>9</v>
      </c>
      <c r="I4822" s="40">
        <v>0.44</v>
      </c>
      <c r="L4822" s="40" t="str">
        <f>IF(LEFT(C4822,1)="[",MID(C4822,2,SEARCH("]",C4822)-2),IF(LEFT(C4822,1)="""",MID(C4822,2,SEARCH("""",C4822,2)-2),C4822))</f>
        <v>onix LTZ 2012</v>
      </c>
      <c r="M4822">
        <f>WEEKNUM(A4822,2)</f>
        <v>36</v>
      </c>
    </row>
    <row r="4823" spans="1:13" x14ac:dyDescent="0.25">
      <c r="A4823" s="1">
        <v>41528</v>
      </c>
      <c r="B4823" s="40" t="s">
        <v>9</v>
      </c>
      <c r="C4823" s="40" t="s">
        <v>91</v>
      </c>
      <c r="D4823" s="40" t="s">
        <v>92</v>
      </c>
      <c r="E4823" s="40" t="s">
        <v>10</v>
      </c>
      <c r="F4823" s="40">
        <v>0.8</v>
      </c>
      <c r="G4823" s="40">
        <v>0</v>
      </c>
      <c r="H4823" s="40">
        <v>3</v>
      </c>
      <c r="I4823" s="40">
        <v>0</v>
      </c>
      <c r="L4823" s="40" t="str">
        <f>IF(LEFT(C4823,1)="[",MID(C4823,2,SEARCH("]",C4823)-2),IF(LEFT(C4823,1)="""",MID(C4823,2,SEARCH("""",C4823,2)-2),C4823))</f>
        <v>onix LTZ 2012</v>
      </c>
      <c r="M4823">
        <f>WEEKNUM(A4823,2)</f>
        <v>37</v>
      </c>
    </row>
    <row r="4824" spans="1:13" x14ac:dyDescent="0.25">
      <c r="A4824" s="1">
        <v>41541</v>
      </c>
      <c r="B4824" s="40" t="s">
        <v>9</v>
      </c>
      <c r="C4824" s="40" t="s">
        <v>91</v>
      </c>
      <c r="D4824" s="40" t="s">
        <v>92</v>
      </c>
      <c r="E4824" s="40" t="s">
        <v>10</v>
      </c>
      <c r="F4824" s="40">
        <v>0.8</v>
      </c>
      <c r="G4824" s="40">
        <v>1</v>
      </c>
      <c r="H4824" s="40">
        <v>13</v>
      </c>
      <c r="I4824" s="40">
        <v>0.31</v>
      </c>
      <c r="L4824" s="40" t="str">
        <f>IF(LEFT(C4824,1)="[",MID(C4824,2,SEARCH("]",C4824)-2),IF(LEFT(C4824,1)="""",MID(C4824,2,SEARCH("""",C4824,2)-2),C4824))</f>
        <v>onix LTZ 2012</v>
      </c>
      <c r="M4824">
        <f>WEEKNUM(A4824,2)</f>
        <v>39</v>
      </c>
    </row>
    <row r="4825" spans="1:13" x14ac:dyDescent="0.25">
      <c r="A4825" s="1">
        <v>41535</v>
      </c>
      <c r="B4825" s="40" t="s">
        <v>9</v>
      </c>
      <c r="C4825" s="40" t="s">
        <v>91</v>
      </c>
      <c r="D4825" s="40" t="s">
        <v>92</v>
      </c>
      <c r="E4825" s="40" t="s">
        <v>10</v>
      </c>
      <c r="F4825" s="40">
        <v>0.8</v>
      </c>
      <c r="G4825" s="40">
        <v>0</v>
      </c>
      <c r="H4825" s="40">
        <v>5</v>
      </c>
      <c r="I4825" s="40">
        <v>0</v>
      </c>
      <c r="L4825" s="40" t="str">
        <f>IF(LEFT(C4825,1)="[",MID(C4825,2,SEARCH("]",C4825)-2),IF(LEFT(C4825,1)="""",MID(C4825,2,SEARCH("""",C4825,2)-2),C4825))</f>
        <v>onix LTZ 2012</v>
      </c>
      <c r="M4825">
        <f>WEEKNUM(A4825,2)</f>
        <v>38</v>
      </c>
    </row>
    <row r="4826" spans="1:13" x14ac:dyDescent="0.25">
      <c r="A4826" s="1">
        <v>41534</v>
      </c>
      <c r="B4826" s="40" t="s">
        <v>9</v>
      </c>
      <c r="C4826" s="40" t="s">
        <v>91</v>
      </c>
      <c r="D4826" s="40" t="s">
        <v>92</v>
      </c>
      <c r="E4826" s="40" t="s">
        <v>10</v>
      </c>
      <c r="F4826" s="40">
        <v>0.8</v>
      </c>
      <c r="G4826" s="40">
        <v>1</v>
      </c>
      <c r="H4826" s="40">
        <v>10</v>
      </c>
      <c r="I4826" s="40">
        <v>0.42</v>
      </c>
      <c r="L4826" s="40" t="str">
        <f>IF(LEFT(C4826,1)="[",MID(C4826,2,SEARCH("]",C4826)-2),IF(LEFT(C4826,1)="""",MID(C4826,2,SEARCH("""",C4826,2)-2),C4826))</f>
        <v>onix LTZ 2012</v>
      </c>
      <c r="M4826">
        <f>WEEKNUM(A4826,2)</f>
        <v>38</v>
      </c>
    </row>
    <row r="4827" spans="1:13" x14ac:dyDescent="0.25">
      <c r="A4827" s="1">
        <v>41517</v>
      </c>
      <c r="B4827" s="40" t="s">
        <v>9</v>
      </c>
      <c r="C4827" s="40" t="s">
        <v>91</v>
      </c>
      <c r="D4827" s="40" t="s">
        <v>92</v>
      </c>
      <c r="E4827" s="40" t="s">
        <v>10</v>
      </c>
      <c r="F4827" s="40">
        <v>0.8</v>
      </c>
      <c r="G4827" s="40">
        <v>4</v>
      </c>
      <c r="H4827" s="40">
        <v>33</v>
      </c>
      <c r="I4827" s="40">
        <v>0.95</v>
      </c>
      <c r="L4827" s="40" t="str">
        <f>IF(LEFT(C4827,1)="[",MID(C4827,2,SEARCH("]",C4827)-2),IF(LEFT(C4827,1)="""",MID(C4827,2,SEARCH("""",C4827,2)-2),C4827))</f>
        <v>onix LTZ 2012</v>
      </c>
      <c r="M4827">
        <f>WEEKNUM(A4827,2)</f>
        <v>35</v>
      </c>
    </row>
    <row r="4828" spans="1:13" x14ac:dyDescent="0.25">
      <c r="A4828" s="1">
        <v>41531</v>
      </c>
      <c r="B4828" s="40" t="s">
        <v>9</v>
      </c>
      <c r="C4828" s="40" t="s">
        <v>91</v>
      </c>
      <c r="D4828" s="40" t="s">
        <v>92</v>
      </c>
      <c r="E4828" s="40" t="s">
        <v>10</v>
      </c>
      <c r="F4828" s="40">
        <v>0.8</v>
      </c>
      <c r="G4828" s="40">
        <v>0</v>
      </c>
      <c r="H4828" s="40">
        <v>14</v>
      </c>
      <c r="I4828" s="40">
        <v>0</v>
      </c>
      <c r="L4828" s="40" t="str">
        <f>IF(LEFT(C4828,1)="[",MID(C4828,2,SEARCH("]",C4828)-2),IF(LEFT(C4828,1)="""",MID(C4828,2,SEARCH("""",C4828,2)-2),C4828))</f>
        <v>onix LTZ 2012</v>
      </c>
      <c r="M4828">
        <f>WEEKNUM(A4828,2)</f>
        <v>37</v>
      </c>
    </row>
    <row r="4829" spans="1:13" x14ac:dyDescent="0.25">
      <c r="A4829" s="1">
        <v>41515</v>
      </c>
      <c r="B4829" s="40" t="s">
        <v>9</v>
      </c>
      <c r="C4829" s="40" t="s">
        <v>91</v>
      </c>
      <c r="D4829" s="40" t="s">
        <v>92</v>
      </c>
      <c r="E4829" s="40" t="s">
        <v>10</v>
      </c>
      <c r="F4829" s="40">
        <v>0.8</v>
      </c>
      <c r="G4829" s="40">
        <v>3</v>
      </c>
      <c r="H4829" s="40">
        <v>34</v>
      </c>
      <c r="I4829" s="40">
        <v>0.31</v>
      </c>
      <c r="L4829" s="40" t="str">
        <f>IF(LEFT(C4829,1)="[",MID(C4829,2,SEARCH("]",C4829)-2),IF(LEFT(C4829,1)="""",MID(C4829,2,SEARCH("""",C4829,2)-2),C4829))</f>
        <v>onix LTZ 2012</v>
      </c>
      <c r="M4829">
        <f>WEEKNUM(A4829,2)</f>
        <v>35</v>
      </c>
    </row>
    <row r="4830" spans="1:13" x14ac:dyDescent="0.25">
      <c r="A4830" s="1">
        <v>41533</v>
      </c>
      <c r="B4830" s="40" t="s">
        <v>9</v>
      </c>
      <c r="C4830" s="40" t="s">
        <v>91</v>
      </c>
      <c r="D4830" s="40" t="s">
        <v>92</v>
      </c>
      <c r="E4830" s="40" t="s">
        <v>10</v>
      </c>
      <c r="F4830" s="40">
        <v>0.8</v>
      </c>
      <c r="G4830" s="40">
        <v>0</v>
      </c>
      <c r="H4830" s="40">
        <v>11</v>
      </c>
      <c r="I4830" s="40">
        <v>0</v>
      </c>
      <c r="L4830" s="40" t="str">
        <f>IF(LEFT(C4830,1)="[",MID(C4830,2,SEARCH("]",C4830)-2),IF(LEFT(C4830,1)="""",MID(C4830,2,SEARCH("""",C4830,2)-2),C4830))</f>
        <v>onix LTZ 2012</v>
      </c>
      <c r="M4830">
        <f>WEEKNUM(A4830,2)</f>
        <v>38</v>
      </c>
    </row>
    <row r="4831" spans="1:13" x14ac:dyDescent="0.25">
      <c r="A4831" s="1">
        <v>41525</v>
      </c>
      <c r="B4831" s="40" t="s">
        <v>9</v>
      </c>
      <c r="C4831" s="40" t="s">
        <v>91</v>
      </c>
      <c r="D4831" s="40" t="s">
        <v>92</v>
      </c>
      <c r="E4831" s="40" t="s">
        <v>10</v>
      </c>
      <c r="F4831" s="40">
        <v>0.8</v>
      </c>
      <c r="G4831" s="40">
        <v>2</v>
      </c>
      <c r="H4831" s="40">
        <v>12</v>
      </c>
      <c r="I4831" s="40">
        <v>0.72</v>
      </c>
      <c r="L4831" s="40" t="str">
        <f>IF(LEFT(C4831,1)="[",MID(C4831,2,SEARCH("]",C4831)-2),IF(LEFT(C4831,1)="""",MID(C4831,2,SEARCH("""",C4831,2)-2),C4831))</f>
        <v>onix LTZ 2012</v>
      </c>
      <c r="M4831">
        <f>WEEKNUM(A4831,2)</f>
        <v>36</v>
      </c>
    </row>
    <row r="4832" spans="1:13" x14ac:dyDescent="0.25">
      <c r="A4832" s="1">
        <v>41538</v>
      </c>
      <c r="B4832" s="40" t="s">
        <v>9</v>
      </c>
      <c r="C4832" s="40" t="s">
        <v>91</v>
      </c>
      <c r="D4832" s="40" t="s">
        <v>92</v>
      </c>
      <c r="E4832" s="40" t="s">
        <v>10</v>
      </c>
      <c r="F4832" s="40">
        <v>0.8</v>
      </c>
      <c r="G4832" s="40">
        <v>1</v>
      </c>
      <c r="H4832" s="40">
        <v>8</v>
      </c>
      <c r="I4832" s="40">
        <v>0.48</v>
      </c>
      <c r="L4832" s="40" t="str">
        <f>IF(LEFT(C4832,1)="[",MID(C4832,2,SEARCH("]",C4832)-2),IF(LEFT(C4832,1)="""",MID(C4832,2,SEARCH("""",C4832,2)-2),C4832))</f>
        <v>onix LTZ 2012</v>
      </c>
      <c r="M4832">
        <f>WEEKNUM(A4832,2)</f>
        <v>38</v>
      </c>
    </row>
    <row r="4833" spans="1:13" x14ac:dyDescent="0.25">
      <c r="A4833" s="1">
        <v>41527</v>
      </c>
      <c r="B4833" s="40" t="s">
        <v>9</v>
      </c>
      <c r="C4833" s="40" t="s">
        <v>91</v>
      </c>
      <c r="D4833" s="40" t="s">
        <v>92</v>
      </c>
      <c r="E4833" s="40" t="s">
        <v>10</v>
      </c>
      <c r="F4833" s="40">
        <v>0.8</v>
      </c>
      <c r="G4833" s="40">
        <v>1</v>
      </c>
      <c r="H4833" s="40">
        <v>14</v>
      </c>
      <c r="I4833" s="40">
        <v>0.28000000000000003</v>
      </c>
      <c r="L4833" s="40" t="str">
        <f>IF(LEFT(C4833,1)="[",MID(C4833,2,SEARCH("]",C4833)-2),IF(LEFT(C4833,1)="""",MID(C4833,2,SEARCH("""",C4833,2)-2),C4833))</f>
        <v>onix LTZ 2012</v>
      </c>
      <c r="M4833">
        <f>WEEKNUM(A4833,2)</f>
        <v>37</v>
      </c>
    </row>
    <row r="4834" spans="1:13" x14ac:dyDescent="0.25">
      <c r="A4834" s="1">
        <v>41540</v>
      </c>
      <c r="B4834" s="40" t="s">
        <v>9</v>
      </c>
      <c r="C4834" s="40" t="s">
        <v>91</v>
      </c>
      <c r="D4834" s="40" t="s">
        <v>92</v>
      </c>
      <c r="E4834" s="40" t="s">
        <v>10</v>
      </c>
      <c r="F4834" s="40">
        <v>0.8</v>
      </c>
      <c r="G4834" s="40">
        <v>1</v>
      </c>
      <c r="H4834" s="40">
        <v>8</v>
      </c>
      <c r="I4834" s="40">
        <v>0.15</v>
      </c>
      <c r="L4834" s="40" t="str">
        <f>IF(LEFT(C4834,1)="[",MID(C4834,2,SEARCH("]",C4834)-2),IF(LEFT(C4834,1)="""",MID(C4834,2,SEARCH("""",C4834,2)-2),C4834))</f>
        <v>onix LTZ 2012</v>
      </c>
      <c r="M4834">
        <f>WEEKNUM(A4834,2)</f>
        <v>39</v>
      </c>
    </row>
    <row r="4835" spans="1:13" x14ac:dyDescent="0.25">
      <c r="A4835" s="1">
        <v>41514</v>
      </c>
      <c r="B4835" s="40" t="s">
        <v>9</v>
      </c>
      <c r="C4835" s="40" t="s">
        <v>91</v>
      </c>
      <c r="D4835" s="40" t="s">
        <v>92</v>
      </c>
      <c r="E4835" s="40" t="s">
        <v>10</v>
      </c>
      <c r="F4835" s="40">
        <v>0.8</v>
      </c>
      <c r="G4835" s="40">
        <v>0</v>
      </c>
      <c r="H4835" s="40">
        <v>12</v>
      </c>
      <c r="I4835" s="40">
        <v>0</v>
      </c>
      <c r="L4835" s="40" t="str">
        <f>IF(LEFT(C4835,1)="[",MID(C4835,2,SEARCH("]",C4835)-2),IF(LEFT(C4835,1)="""",MID(C4835,2,SEARCH("""",C4835,2)-2),C4835))</f>
        <v>onix LTZ 2012</v>
      </c>
      <c r="M4835">
        <f>WEEKNUM(A4835,2)</f>
        <v>35</v>
      </c>
    </row>
    <row r="4836" spans="1:13" x14ac:dyDescent="0.25">
      <c r="A4836" s="1">
        <v>41526</v>
      </c>
      <c r="B4836" s="40" t="s">
        <v>9</v>
      </c>
      <c r="C4836" s="40" t="s">
        <v>91</v>
      </c>
      <c r="D4836" s="40" t="s">
        <v>92</v>
      </c>
      <c r="E4836" s="40" t="s">
        <v>10</v>
      </c>
      <c r="F4836" s="40">
        <v>0.8</v>
      </c>
      <c r="G4836" s="40">
        <v>2</v>
      </c>
      <c r="H4836" s="40">
        <v>19</v>
      </c>
      <c r="I4836" s="40">
        <v>0.14000000000000001</v>
      </c>
      <c r="L4836" s="40" t="str">
        <f>IF(LEFT(C4836,1)="[",MID(C4836,2,SEARCH("]",C4836)-2),IF(LEFT(C4836,1)="""",MID(C4836,2,SEARCH("""",C4836,2)-2),C4836))</f>
        <v>onix LTZ 2012</v>
      </c>
      <c r="M4836">
        <f>WEEKNUM(A4836,2)</f>
        <v>37</v>
      </c>
    </row>
    <row r="4837" spans="1:13" x14ac:dyDescent="0.25">
      <c r="A4837" s="1">
        <v>41530</v>
      </c>
      <c r="B4837" s="40" t="s">
        <v>9</v>
      </c>
      <c r="C4837" s="40" t="s">
        <v>91</v>
      </c>
      <c r="D4837" s="40" t="s">
        <v>92</v>
      </c>
      <c r="E4837" s="40" t="s">
        <v>10</v>
      </c>
      <c r="F4837" s="40">
        <v>0.8</v>
      </c>
      <c r="G4837" s="40">
        <v>0</v>
      </c>
      <c r="H4837" s="40">
        <v>14</v>
      </c>
      <c r="I4837" s="40">
        <v>0</v>
      </c>
      <c r="L4837" s="40" t="str">
        <f>IF(LEFT(C4837,1)="[",MID(C4837,2,SEARCH("]",C4837)-2),IF(LEFT(C4837,1)="""",MID(C4837,2,SEARCH("""",C4837,2)-2),C4837))</f>
        <v>onix LTZ 2012</v>
      </c>
      <c r="M4837">
        <f>WEEKNUM(A4837,2)</f>
        <v>37</v>
      </c>
    </row>
    <row r="4838" spans="1:13" x14ac:dyDescent="0.25">
      <c r="A4838" s="1">
        <v>41543</v>
      </c>
      <c r="B4838" s="40" t="s">
        <v>9</v>
      </c>
      <c r="C4838" s="40" t="s">
        <v>91</v>
      </c>
      <c r="D4838" s="40" t="s">
        <v>92</v>
      </c>
      <c r="E4838" s="40" t="s">
        <v>10</v>
      </c>
      <c r="F4838" s="40">
        <v>0.8</v>
      </c>
      <c r="G4838" s="40">
        <v>1</v>
      </c>
      <c r="H4838" s="40">
        <v>8</v>
      </c>
      <c r="I4838" s="40">
        <v>0.06</v>
      </c>
      <c r="L4838" s="40" t="str">
        <f>IF(LEFT(C4838,1)="[",MID(C4838,2,SEARCH("]",C4838)-2),IF(LEFT(C4838,1)="""",MID(C4838,2,SEARCH("""",C4838,2)-2),C4838))</f>
        <v>onix LTZ 2012</v>
      </c>
      <c r="M4838">
        <f>WEEKNUM(A4838,2)</f>
        <v>39</v>
      </c>
    </row>
    <row r="4839" spans="1:13" x14ac:dyDescent="0.25">
      <c r="A4839" s="1">
        <v>41518</v>
      </c>
      <c r="B4839" s="40" t="s">
        <v>9</v>
      </c>
      <c r="C4839" s="40" t="s">
        <v>91</v>
      </c>
      <c r="D4839" s="40" t="s">
        <v>92</v>
      </c>
      <c r="E4839" s="40" t="s">
        <v>10</v>
      </c>
      <c r="F4839" s="40">
        <v>0.8</v>
      </c>
      <c r="G4839" s="40">
        <v>1</v>
      </c>
      <c r="H4839" s="40">
        <v>20</v>
      </c>
      <c r="I4839" s="40">
        <v>0.37</v>
      </c>
      <c r="L4839" s="40" t="str">
        <f>IF(LEFT(C4839,1)="[",MID(C4839,2,SEARCH("]",C4839)-2),IF(LEFT(C4839,1)="""",MID(C4839,2,SEARCH("""",C4839,2)-2),C4839))</f>
        <v>onix LTZ 2012</v>
      </c>
      <c r="M4839">
        <f>WEEKNUM(A4839,2)</f>
        <v>35</v>
      </c>
    </row>
    <row r="4840" spans="1:13" x14ac:dyDescent="0.25">
      <c r="A4840" s="1">
        <v>41532</v>
      </c>
      <c r="B4840" s="40" t="s">
        <v>9</v>
      </c>
      <c r="C4840" s="40" t="s">
        <v>91</v>
      </c>
      <c r="D4840" s="40" t="s">
        <v>92</v>
      </c>
      <c r="E4840" s="40" t="s">
        <v>10</v>
      </c>
      <c r="F4840" s="40">
        <v>0.8</v>
      </c>
      <c r="G4840" s="40">
        <v>0</v>
      </c>
      <c r="H4840" s="40">
        <v>18</v>
      </c>
      <c r="I4840" s="40">
        <v>0</v>
      </c>
      <c r="L4840" s="40" t="str">
        <f>IF(LEFT(C4840,1)="[",MID(C4840,2,SEARCH("]",C4840)-2),IF(LEFT(C4840,1)="""",MID(C4840,2,SEARCH("""",C4840,2)-2),C4840))</f>
        <v>onix LTZ 2012</v>
      </c>
      <c r="M4840">
        <f>WEEKNUM(A4840,2)</f>
        <v>37</v>
      </c>
    </row>
    <row r="4841" spans="1:13" x14ac:dyDescent="0.25">
      <c r="A4841" s="1">
        <v>41546</v>
      </c>
      <c r="B4841" s="40" t="s">
        <v>9</v>
      </c>
      <c r="C4841" s="40" t="s">
        <v>91</v>
      </c>
      <c r="D4841" s="40" t="s">
        <v>92</v>
      </c>
      <c r="E4841" s="40" t="s">
        <v>10</v>
      </c>
      <c r="F4841" s="40">
        <v>0.8</v>
      </c>
      <c r="G4841" s="40">
        <v>1</v>
      </c>
      <c r="H4841" s="40">
        <v>8</v>
      </c>
      <c r="I4841" s="40">
        <v>0.73</v>
      </c>
      <c r="L4841" s="40" t="str">
        <f>IF(LEFT(C4841,1)="[",MID(C4841,2,SEARCH("]",C4841)-2),IF(LEFT(C4841,1)="""",MID(C4841,2,SEARCH("""",C4841,2)-2),C4841))</f>
        <v>onix LTZ 2012</v>
      </c>
      <c r="M4841">
        <f>WEEKNUM(A4841,2)</f>
        <v>39</v>
      </c>
    </row>
    <row r="4842" spans="1:13" x14ac:dyDescent="0.25">
      <c r="A4842" s="1">
        <v>41536</v>
      </c>
      <c r="B4842" s="40" t="s">
        <v>9</v>
      </c>
      <c r="C4842" s="40" t="s">
        <v>91</v>
      </c>
      <c r="D4842" s="40" t="s">
        <v>92</v>
      </c>
      <c r="E4842" s="40" t="s">
        <v>10</v>
      </c>
      <c r="F4842" s="40">
        <v>0.8</v>
      </c>
      <c r="G4842" s="40">
        <v>0</v>
      </c>
      <c r="H4842" s="40">
        <v>3</v>
      </c>
      <c r="I4842" s="40">
        <v>0</v>
      </c>
      <c r="L4842" s="40" t="str">
        <f>IF(LEFT(C4842,1)="[",MID(C4842,2,SEARCH("]",C4842)-2),IF(LEFT(C4842,1)="""",MID(C4842,2,SEARCH("""",C4842,2)-2),C4842))</f>
        <v>onix LTZ 2012</v>
      </c>
      <c r="M4842">
        <f>WEEKNUM(A4842,2)</f>
        <v>38</v>
      </c>
    </row>
    <row r="4843" spans="1:13" x14ac:dyDescent="0.25">
      <c r="A4843" s="1">
        <v>41519</v>
      </c>
      <c r="B4843" s="40" t="s">
        <v>9</v>
      </c>
      <c r="C4843" s="40" t="s">
        <v>91</v>
      </c>
      <c r="D4843" s="40" t="s">
        <v>92</v>
      </c>
      <c r="E4843" s="40" t="s">
        <v>10</v>
      </c>
      <c r="F4843" s="40">
        <v>0.8</v>
      </c>
      <c r="G4843" s="40">
        <v>1</v>
      </c>
      <c r="H4843" s="40">
        <v>10</v>
      </c>
      <c r="I4843" s="40">
        <v>0.55000000000000004</v>
      </c>
      <c r="L4843" s="40" t="str">
        <f>IF(LEFT(C4843,1)="[",MID(C4843,2,SEARCH("]",C4843)-2),IF(LEFT(C4843,1)="""",MID(C4843,2,SEARCH("""",C4843,2)-2),C4843))</f>
        <v>onix LTZ 2012</v>
      </c>
      <c r="M4843">
        <f>WEEKNUM(A4843,2)</f>
        <v>36</v>
      </c>
    </row>
    <row r="4844" spans="1:13" x14ac:dyDescent="0.25">
      <c r="A4844" s="1">
        <v>41537</v>
      </c>
      <c r="B4844" s="40" t="s">
        <v>9</v>
      </c>
      <c r="C4844" s="40" t="s">
        <v>91</v>
      </c>
      <c r="D4844" s="40" t="s">
        <v>92</v>
      </c>
      <c r="E4844" s="40" t="s">
        <v>10</v>
      </c>
      <c r="F4844" s="40">
        <v>0.8</v>
      </c>
      <c r="G4844" s="40">
        <v>1</v>
      </c>
      <c r="H4844" s="40">
        <v>6</v>
      </c>
      <c r="I4844" s="40">
        <v>0.12</v>
      </c>
      <c r="L4844" s="40" t="str">
        <f>IF(LEFT(C4844,1)="[",MID(C4844,2,SEARCH("]",C4844)-2),IF(LEFT(C4844,1)="""",MID(C4844,2,SEARCH("""",C4844,2)-2),C4844))</f>
        <v>onix LTZ 2012</v>
      </c>
      <c r="M4844">
        <f>WEEKNUM(A4844,2)</f>
        <v>38</v>
      </c>
    </row>
    <row r="4845" spans="1:13" x14ac:dyDescent="0.25">
      <c r="A4845" s="1">
        <v>41544</v>
      </c>
      <c r="B4845" s="40" t="s">
        <v>9</v>
      </c>
      <c r="C4845" s="40" t="s">
        <v>91</v>
      </c>
      <c r="D4845" s="40" t="s">
        <v>92</v>
      </c>
      <c r="E4845" s="40" t="s">
        <v>10</v>
      </c>
      <c r="F4845" s="40">
        <v>0.8</v>
      </c>
      <c r="G4845" s="40">
        <v>1</v>
      </c>
      <c r="H4845" s="40">
        <v>8</v>
      </c>
      <c r="I4845" s="40">
        <v>0.56000000000000005</v>
      </c>
      <c r="L4845" s="40" t="str">
        <f>IF(LEFT(C4845,1)="[",MID(C4845,2,SEARCH("]",C4845)-2),IF(LEFT(C4845,1)="""",MID(C4845,2,SEARCH("""",C4845,2)-2),C4845))</f>
        <v>onix LTZ 2012</v>
      </c>
      <c r="M4845">
        <f>WEEKNUM(A4845,2)</f>
        <v>39</v>
      </c>
    </row>
    <row r="4846" spans="1:13" x14ac:dyDescent="0.25">
      <c r="A4846" s="1">
        <v>41545</v>
      </c>
      <c r="B4846" s="40" t="s">
        <v>9</v>
      </c>
      <c r="C4846" s="40" t="s">
        <v>91</v>
      </c>
      <c r="D4846" s="40" t="s">
        <v>92</v>
      </c>
      <c r="E4846" s="40" t="s">
        <v>10</v>
      </c>
      <c r="F4846" s="40">
        <v>0.8</v>
      </c>
      <c r="G4846" s="40">
        <v>4</v>
      </c>
      <c r="H4846" s="40">
        <v>7</v>
      </c>
      <c r="I4846" s="40">
        <v>0.95</v>
      </c>
      <c r="L4846" s="40" t="str">
        <f>IF(LEFT(C4846,1)="[",MID(C4846,2,SEARCH("]",C4846)-2),IF(LEFT(C4846,1)="""",MID(C4846,2,SEARCH("""",C4846,2)-2),C4846))</f>
        <v>onix LTZ 2012</v>
      </c>
      <c r="M4846">
        <f>WEEKNUM(A4846,2)</f>
        <v>39</v>
      </c>
    </row>
    <row r="4847" spans="1:13" x14ac:dyDescent="0.25">
      <c r="A4847" s="1">
        <v>41520</v>
      </c>
      <c r="B4847" s="40" t="s">
        <v>9</v>
      </c>
      <c r="C4847" s="40" t="s">
        <v>91</v>
      </c>
      <c r="D4847" s="40" t="s">
        <v>92</v>
      </c>
      <c r="E4847" s="40" t="s">
        <v>10</v>
      </c>
      <c r="F4847" s="40">
        <v>0.8</v>
      </c>
      <c r="G4847" s="40">
        <v>0</v>
      </c>
      <c r="H4847" s="40">
        <v>8</v>
      </c>
      <c r="I4847" s="40">
        <v>0</v>
      </c>
      <c r="L4847" s="40" t="str">
        <f>IF(LEFT(C4847,1)="[",MID(C4847,2,SEARCH("]",C4847)-2),IF(LEFT(C4847,1)="""",MID(C4847,2,SEARCH("""",C4847,2)-2),C4847))</f>
        <v>onix LTZ 2012</v>
      </c>
      <c r="M4847">
        <f>WEEKNUM(A4847,2)</f>
        <v>36</v>
      </c>
    </row>
    <row r="4848" spans="1:13" x14ac:dyDescent="0.25">
      <c r="A4848" s="1">
        <v>41521</v>
      </c>
      <c r="B4848" s="40" t="s">
        <v>9</v>
      </c>
      <c r="C4848" s="40" t="s">
        <v>91</v>
      </c>
      <c r="D4848" s="40" t="s">
        <v>92</v>
      </c>
      <c r="E4848" s="40" t="s">
        <v>10</v>
      </c>
      <c r="F4848" s="40">
        <v>0.8</v>
      </c>
      <c r="G4848" s="40">
        <v>1</v>
      </c>
      <c r="H4848" s="40">
        <v>14</v>
      </c>
      <c r="I4848" s="40">
        <v>0.17</v>
      </c>
      <c r="L4848" s="40" t="str">
        <f>IF(LEFT(C4848,1)="[",MID(C4848,2,SEARCH("]",C4848)-2),IF(LEFT(C4848,1)="""",MID(C4848,2,SEARCH("""",C4848,2)-2),C4848))</f>
        <v>onix LTZ 2012</v>
      </c>
      <c r="M4848">
        <f>WEEKNUM(A4848,2)</f>
        <v>36</v>
      </c>
    </row>
    <row r="4849" spans="1:13" x14ac:dyDescent="0.25">
      <c r="A4849" s="1">
        <v>41522</v>
      </c>
      <c r="B4849" s="40" t="s">
        <v>9</v>
      </c>
      <c r="C4849" s="40" t="s">
        <v>91</v>
      </c>
      <c r="D4849" s="40" t="s">
        <v>92</v>
      </c>
      <c r="E4849" s="40" t="s">
        <v>10</v>
      </c>
      <c r="F4849" s="40">
        <v>0.8</v>
      </c>
      <c r="G4849" s="40">
        <v>2</v>
      </c>
      <c r="H4849" s="40">
        <v>19</v>
      </c>
      <c r="I4849" s="40">
        <v>0.28999999999999998</v>
      </c>
      <c r="L4849" s="40" t="str">
        <f>IF(LEFT(C4849,1)="[",MID(C4849,2,SEARCH("]",C4849)-2),IF(LEFT(C4849,1)="""",MID(C4849,2,SEARCH("""",C4849,2)-2),C4849))</f>
        <v>onix LTZ 2012</v>
      </c>
      <c r="M4849">
        <f>WEEKNUM(A4849,2)</f>
        <v>36</v>
      </c>
    </row>
    <row r="4850" spans="1:13" x14ac:dyDescent="0.25">
      <c r="A4850" s="1">
        <v>41523</v>
      </c>
      <c r="B4850" s="40" t="s">
        <v>9</v>
      </c>
      <c r="C4850" s="40" t="s">
        <v>91</v>
      </c>
      <c r="D4850" s="40" t="s">
        <v>92</v>
      </c>
      <c r="E4850" s="40" t="s">
        <v>10</v>
      </c>
      <c r="F4850" s="40">
        <v>0.8</v>
      </c>
      <c r="G4850" s="40">
        <v>0</v>
      </c>
      <c r="H4850" s="40">
        <v>6</v>
      </c>
      <c r="I4850" s="40">
        <v>0</v>
      </c>
      <c r="L4850" s="40" t="str">
        <f>IF(LEFT(C4850,1)="[",MID(C4850,2,SEARCH("]",C4850)-2),IF(LEFT(C4850,1)="""",MID(C4850,2,SEARCH("""",C4850,2)-2),C4850))</f>
        <v>onix LTZ 2012</v>
      </c>
      <c r="M4850">
        <f>WEEKNUM(A4850,2)</f>
        <v>36</v>
      </c>
    </row>
    <row r="4851" spans="1:13" x14ac:dyDescent="0.25">
      <c r="A4851" s="1">
        <v>41542</v>
      </c>
      <c r="B4851" s="40" t="s">
        <v>9</v>
      </c>
      <c r="C4851" s="40" t="s">
        <v>91</v>
      </c>
      <c r="D4851" s="40" t="s">
        <v>92</v>
      </c>
      <c r="E4851" s="40" t="s">
        <v>10</v>
      </c>
      <c r="F4851" s="40">
        <v>0.8</v>
      </c>
      <c r="G4851" s="40">
        <v>1</v>
      </c>
      <c r="H4851" s="40">
        <v>13</v>
      </c>
      <c r="I4851" s="40">
        <v>0.22</v>
      </c>
      <c r="L4851" s="40" t="str">
        <f>IF(LEFT(C4851,1)="[",MID(C4851,2,SEARCH("]",C4851)-2),IF(LEFT(C4851,1)="""",MID(C4851,2,SEARCH("""",C4851,2)-2),C4851))</f>
        <v>onix LTZ 2012</v>
      </c>
      <c r="M4851">
        <f>WEEKNUM(A4851,2)</f>
        <v>39</v>
      </c>
    </row>
    <row r="4852" spans="1:13" x14ac:dyDescent="0.25">
      <c r="A4852" s="1">
        <v>41529</v>
      </c>
      <c r="B4852" s="40" t="s">
        <v>9</v>
      </c>
      <c r="C4852" s="40" t="s">
        <v>91</v>
      </c>
      <c r="D4852" s="40" t="s">
        <v>92</v>
      </c>
      <c r="E4852" s="40" t="s">
        <v>10</v>
      </c>
      <c r="F4852" s="40">
        <v>0.8</v>
      </c>
      <c r="G4852" s="40">
        <v>1</v>
      </c>
      <c r="H4852" s="40">
        <v>8</v>
      </c>
      <c r="I4852" s="40">
        <v>0.41</v>
      </c>
      <c r="L4852" s="40" t="str">
        <f>IF(LEFT(C4852,1)="[",MID(C4852,2,SEARCH("]",C4852)-2),IF(LEFT(C4852,1)="""",MID(C4852,2,SEARCH("""",C4852,2)-2),C4852))</f>
        <v>onix LTZ 2012</v>
      </c>
      <c r="M4852">
        <f>WEEKNUM(A4852,2)</f>
        <v>37</v>
      </c>
    </row>
    <row r="4853" spans="1:13" x14ac:dyDescent="0.25">
      <c r="A4853" s="1">
        <v>41516</v>
      </c>
      <c r="B4853" s="40" t="s">
        <v>9</v>
      </c>
      <c r="C4853" s="40" t="s">
        <v>91</v>
      </c>
      <c r="D4853" s="40" t="s">
        <v>92</v>
      </c>
      <c r="E4853" s="40" t="s">
        <v>10</v>
      </c>
      <c r="F4853" s="40">
        <v>0.8</v>
      </c>
      <c r="G4853" s="40">
        <v>4</v>
      </c>
      <c r="H4853" s="40">
        <v>19</v>
      </c>
      <c r="I4853" s="40">
        <v>1.87</v>
      </c>
      <c r="L4853" s="40" t="str">
        <f>IF(LEFT(C4853,1)="[",MID(C4853,2,SEARCH("]",C4853)-2),IF(LEFT(C4853,1)="""",MID(C4853,2,SEARCH("""",C4853,2)-2),C4853))</f>
        <v>onix LTZ 2012</v>
      </c>
      <c r="M4853">
        <f>WEEKNUM(A4853,2)</f>
        <v>35</v>
      </c>
    </row>
    <row r="4854" spans="1:13" x14ac:dyDescent="0.25">
      <c r="A4854" s="1">
        <v>41520</v>
      </c>
      <c r="B4854" s="40" t="s">
        <v>9</v>
      </c>
      <c r="C4854" s="40" t="s">
        <v>294</v>
      </c>
      <c r="D4854" s="40" t="s">
        <v>92</v>
      </c>
      <c r="E4854" s="40" t="s">
        <v>10</v>
      </c>
      <c r="F4854" s="40">
        <v>0.8</v>
      </c>
      <c r="G4854" s="40">
        <v>0</v>
      </c>
      <c r="H4854" s="40">
        <v>1</v>
      </c>
      <c r="I4854" s="40">
        <v>0</v>
      </c>
      <c r="L4854" s="40" t="str">
        <f>IF(LEFT(C4854,1)="[",MID(C4854,2,SEARCH("]",C4854)-2),IF(LEFT(C4854,1)="""",MID(C4854,2,SEARCH("""",C4854,2)-2),C4854))</f>
        <v>onix LTZ 2012 chevrolet</v>
      </c>
      <c r="M4854">
        <f>WEEKNUM(A4854,2)</f>
        <v>36</v>
      </c>
    </row>
    <row r="4855" spans="1:13" x14ac:dyDescent="0.25">
      <c r="A4855" s="1">
        <v>41545</v>
      </c>
      <c r="B4855" s="40" t="s">
        <v>9</v>
      </c>
      <c r="C4855" s="40" t="s">
        <v>294</v>
      </c>
      <c r="D4855" s="40" t="s">
        <v>92</v>
      </c>
      <c r="E4855" s="40" t="s">
        <v>10</v>
      </c>
      <c r="F4855" s="40">
        <v>0.8</v>
      </c>
      <c r="G4855" s="40">
        <v>1</v>
      </c>
      <c r="H4855" s="40">
        <v>1</v>
      </c>
      <c r="I4855" s="40">
        <v>0.09</v>
      </c>
      <c r="L4855" s="40" t="str">
        <f>IF(LEFT(C4855,1)="[",MID(C4855,2,SEARCH("]",C4855)-2),IF(LEFT(C4855,1)="""",MID(C4855,2,SEARCH("""",C4855,2)-2),C4855))</f>
        <v>onix LTZ 2012 chevrolet</v>
      </c>
      <c r="M4855">
        <f>WEEKNUM(A4855,2)</f>
        <v>39</v>
      </c>
    </row>
    <row r="4856" spans="1:13" x14ac:dyDescent="0.25">
      <c r="A4856" s="1">
        <v>41532</v>
      </c>
      <c r="B4856" s="40" t="s">
        <v>9</v>
      </c>
      <c r="C4856" s="40" t="s">
        <v>294</v>
      </c>
      <c r="D4856" s="40" t="s">
        <v>92</v>
      </c>
      <c r="E4856" s="40" t="s">
        <v>10</v>
      </c>
      <c r="F4856" s="40">
        <v>0.8</v>
      </c>
      <c r="G4856" s="40">
        <v>0</v>
      </c>
      <c r="H4856" s="40">
        <v>0</v>
      </c>
      <c r="I4856" s="40">
        <v>0</v>
      </c>
      <c r="L4856" s="40" t="str">
        <f>IF(LEFT(C4856,1)="[",MID(C4856,2,SEARCH("]",C4856)-2),IF(LEFT(C4856,1)="""",MID(C4856,2,SEARCH("""",C4856,2)-2),C4856))</f>
        <v>onix LTZ 2012 chevrolet</v>
      </c>
      <c r="M4856">
        <f>WEEKNUM(A4856,2)</f>
        <v>37</v>
      </c>
    </row>
    <row r="4857" spans="1:13" x14ac:dyDescent="0.25">
      <c r="A4857" s="1">
        <v>41517</v>
      </c>
      <c r="B4857" s="40" t="s">
        <v>9</v>
      </c>
      <c r="C4857" s="40" t="s">
        <v>294</v>
      </c>
      <c r="D4857" s="40" t="s">
        <v>92</v>
      </c>
      <c r="E4857" s="40" t="s">
        <v>10</v>
      </c>
      <c r="F4857" s="40">
        <v>0.8</v>
      </c>
      <c r="G4857" s="40">
        <v>0</v>
      </c>
      <c r="H4857" s="40">
        <v>1</v>
      </c>
      <c r="I4857" s="40">
        <v>0</v>
      </c>
      <c r="L4857" s="40" t="str">
        <f>IF(LEFT(C4857,1)="[",MID(C4857,2,SEARCH("]",C4857)-2),IF(LEFT(C4857,1)="""",MID(C4857,2,SEARCH("""",C4857,2)-2),C4857))</f>
        <v>onix LTZ 2012 chevrolet</v>
      </c>
      <c r="M4857">
        <f>WEEKNUM(A4857,2)</f>
        <v>35</v>
      </c>
    </row>
    <row r="4858" spans="1:13" x14ac:dyDescent="0.25">
      <c r="A4858" s="1">
        <v>41514</v>
      </c>
      <c r="B4858" s="40" t="s">
        <v>9</v>
      </c>
      <c r="C4858" s="40" t="s">
        <v>294</v>
      </c>
      <c r="D4858" s="40" t="s">
        <v>92</v>
      </c>
      <c r="E4858" s="40" t="s">
        <v>10</v>
      </c>
      <c r="F4858" s="40">
        <v>0.8</v>
      </c>
      <c r="G4858" s="40">
        <v>1</v>
      </c>
      <c r="H4858" s="40">
        <v>3</v>
      </c>
      <c r="I4858" s="40">
        <v>0.42</v>
      </c>
      <c r="L4858" s="40" t="str">
        <f>IF(LEFT(C4858,1)="[",MID(C4858,2,SEARCH("]",C4858)-2),IF(LEFT(C4858,1)="""",MID(C4858,2,SEARCH("""",C4858,2)-2),C4858))</f>
        <v>onix LTZ 2012 chevrolet</v>
      </c>
      <c r="M4858">
        <f>WEEKNUM(A4858,2)</f>
        <v>35</v>
      </c>
    </row>
    <row r="4859" spans="1:13" x14ac:dyDescent="0.25">
      <c r="A4859" s="1">
        <v>41528</v>
      </c>
      <c r="B4859" s="40" t="s">
        <v>9</v>
      </c>
      <c r="C4859" s="40" t="s">
        <v>294</v>
      </c>
      <c r="D4859" s="40" t="s">
        <v>92</v>
      </c>
      <c r="E4859" s="40" t="s">
        <v>10</v>
      </c>
      <c r="F4859" s="40">
        <v>0.8</v>
      </c>
      <c r="G4859" s="40">
        <v>0</v>
      </c>
      <c r="H4859" s="40">
        <v>3</v>
      </c>
      <c r="I4859" s="40">
        <v>0</v>
      </c>
      <c r="L4859" s="40" t="str">
        <f>IF(LEFT(C4859,1)="[",MID(C4859,2,SEARCH("]",C4859)-2),IF(LEFT(C4859,1)="""",MID(C4859,2,SEARCH("""",C4859,2)-2),C4859))</f>
        <v>onix LTZ 2012 chevrolet</v>
      </c>
      <c r="M4859">
        <f>WEEKNUM(A4859,2)</f>
        <v>37</v>
      </c>
    </row>
    <row r="4860" spans="1:13" x14ac:dyDescent="0.25">
      <c r="A4860" s="1">
        <v>41533</v>
      </c>
      <c r="B4860" s="40" t="s">
        <v>9</v>
      </c>
      <c r="C4860" s="40" t="s">
        <v>294</v>
      </c>
      <c r="D4860" s="40" t="s">
        <v>92</v>
      </c>
      <c r="E4860" s="40" t="s">
        <v>10</v>
      </c>
      <c r="F4860" s="40">
        <v>0.8</v>
      </c>
      <c r="G4860" s="40">
        <v>1</v>
      </c>
      <c r="H4860" s="40">
        <v>3</v>
      </c>
      <c r="I4860" s="40">
        <v>0.03</v>
      </c>
      <c r="L4860" s="40" t="str">
        <f>IF(LEFT(C4860,1)="[",MID(C4860,2,SEARCH("]",C4860)-2),IF(LEFT(C4860,1)="""",MID(C4860,2,SEARCH("""",C4860,2)-2),C4860))</f>
        <v>onix LTZ 2012 chevrolet</v>
      </c>
      <c r="M4860">
        <f>WEEKNUM(A4860,2)</f>
        <v>38</v>
      </c>
    </row>
    <row r="4861" spans="1:13" x14ac:dyDescent="0.25">
      <c r="A4861" s="1">
        <v>41546</v>
      </c>
      <c r="B4861" s="40" t="s">
        <v>9</v>
      </c>
      <c r="C4861" s="40" t="s">
        <v>294</v>
      </c>
      <c r="D4861" s="40" t="s">
        <v>92</v>
      </c>
      <c r="E4861" s="40" t="s">
        <v>10</v>
      </c>
      <c r="F4861" s="40">
        <v>0.8</v>
      </c>
      <c r="G4861" s="40">
        <v>0</v>
      </c>
      <c r="H4861" s="40">
        <v>1</v>
      </c>
      <c r="I4861" s="40">
        <v>0</v>
      </c>
      <c r="L4861" s="40" t="str">
        <f>IF(LEFT(C4861,1)="[",MID(C4861,2,SEARCH("]",C4861)-2),IF(LEFT(C4861,1)="""",MID(C4861,2,SEARCH("""",C4861,2)-2),C4861))</f>
        <v>onix LTZ 2012 chevrolet</v>
      </c>
      <c r="M4861">
        <f>WEEKNUM(A4861,2)</f>
        <v>39</v>
      </c>
    </row>
    <row r="4862" spans="1:13" x14ac:dyDescent="0.25">
      <c r="A4862" s="1">
        <v>41530</v>
      </c>
      <c r="B4862" s="40" t="s">
        <v>9</v>
      </c>
      <c r="C4862" s="40" t="s">
        <v>294</v>
      </c>
      <c r="D4862" s="40" t="s">
        <v>92</v>
      </c>
      <c r="E4862" s="40" t="s">
        <v>10</v>
      </c>
      <c r="F4862" s="40">
        <v>0.8</v>
      </c>
      <c r="G4862" s="40">
        <v>1</v>
      </c>
      <c r="H4862" s="40">
        <v>2</v>
      </c>
      <c r="I4862" s="40">
        <v>0.18</v>
      </c>
      <c r="L4862" s="40" t="str">
        <f>IF(LEFT(C4862,1)="[",MID(C4862,2,SEARCH("]",C4862)-2),IF(LEFT(C4862,1)="""",MID(C4862,2,SEARCH("""",C4862,2)-2),C4862))</f>
        <v>onix LTZ 2012 chevrolet</v>
      </c>
      <c r="M4862">
        <f>WEEKNUM(A4862,2)</f>
        <v>37</v>
      </c>
    </row>
    <row r="4863" spans="1:13" x14ac:dyDescent="0.25">
      <c r="A4863" s="1">
        <v>41525</v>
      </c>
      <c r="B4863" s="40" t="s">
        <v>9</v>
      </c>
      <c r="C4863" s="40" t="s">
        <v>294</v>
      </c>
      <c r="D4863" s="40" t="s">
        <v>92</v>
      </c>
      <c r="E4863" s="40" t="s">
        <v>10</v>
      </c>
      <c r="F4863" s="40">
        <v>0.8</v>
      </c>
      <c r="G4863" s="40">
        <v>1</v>
      </c>
      <c r="H4863" s="40">
        <v>2</v>
      </c>
      <c r="I4863" s="40">
        <v>0.37</v>
      </c>
      <c r="L4863" s="40" t="str">
        <f>IF(LEFT(C4863,1)="[",MID(C4863,2,SEARCH("]",C4863)-2),IF(LEFT(C4863,1)="""",MID(C4863,2,SEARCH("""",C4863,2)-2),C4863))</f>
        <v>onix LTZ 2012 chevrolet</v>
      </c>
      <c r="M4863">
        <f>WEEKNUM(A4863,2)</f>
        <v>36</v>
      </c>
    </row>
    <row r="4864" spans="1:13" x14ac:dyDescent="0.25">
      <c r="A4864" s="1">
        <v>41519</v>
      </c>
      <c r="B4864" s="40" t="s">
        <v>9</v>
      </c>
      <c r="C4864" s="40" t="s">
        <v>294</v>
      </c>
      <c r="D4864" s="40" t="s">
        <v>92</v>
      </c>
      <c r="E4864" s="40" t="s">
        <v>10</v>
      </c>
      <c r="F4864" s="40">
        <v>0.8</v>
      </c>
      <c r="G4864" s="40">
        <v>0</v>
      </c>
      <c r="H4864" s="40">
        <v>2</v>
      </c>
      <c r="I4864" s="40">
        <v>0</v>
      </c>
      <c r="L4864" s="40" t="str">
        <f>IF(LEFT(C4864,1)="[",MID(C4864,2,SEARCH("]",C4864)-2),IF(LEFT(C4864,1)="""",MID(C4864,2,SEARCH("""",C4864,2)-2),C4864))</f>
        <v>onix LTZ 2012 chevrolet</v>
      </c>
      <c r="M4864">
        <f>WEEKNUM(A4864,2)</f>
        <v>36</v>
      </c>
    </row>
    <row r="4865" spans="1:13" x14ac:dyDescent="0.25">
      <c r="A4865" s="1">
        <v>41541</v>
      </c>
      <c r="B4865" s="40" t="s">
        <v>9</v>
      </c>
      <c r="C4865" s="40" t="s">
        <v>294</v>
      </c>
      <c r="D4865" s="40" t="s">
        <v>92</v>
      </c>
      <c r="E4865" s="40" t="s">
        <v>10</v>
      </c>
      <c r="F4865" s="40">
        <v>0.8</v>
      </c>
      <c r="G4865" s="40">
        <v>0</v>
      </c>
      <c r="H4865" s="40">
        <v>1</v>
      </c>
      <c r="I4865" s="40">
        <v>0</v>
      </c>
      <c r="L4865" s="40" t="str">
        <f>IF(LEFT(C4865,1)="[",MID(C4865,2,SEARCH("]",C4865)-2),IF(LEFT(C4865,1)="""",MID(C4865,2,SEARCH("""",C4865,2)-2),C4865))</f>
        <v>onix LTZ 2012 chevrolet</v>
      </c>
      <c r="M4865">
        <f>WEEKNUM(A4865,2)</f>
        <v>39</v>
      </c>
    </row>
    <row r="4866" spans="1:13" x14ac:dyDescent="0.25">
      <c r="A4866" s="1">
        <v>41539</v>
      </c>
      <c r="B4866" s="40" t="s">
        <v>9</v>
      </c>
      <c r="C4866" s="40" t="s">
        <v>294</v>
      </c>
      <c r="D4866" s="40" t="s">
        <v>92</v>
      </c>
      <c r="E4866" s="40" t="s">
        <v>10</v>
      </c>
      <c r="F4866" s="40">
        <v>0.8</v>
      </c>
      <c r="G4866" s="40">
        <v>0</v>
      </c>
      <c r="H4866" s="40">
        <v>1</v>
      </c>
      <c r="I4866" s="40">
        <v>0</v>
      </c>
      <c r="L4866" s="40" t="str">
        <f>IF(LEFT(C4866,1)="[",MID(C4866,2,SEARCH("]",C4866)-2),IF(LEFT(C4866,1)="""",MID(C4866,2,SEARCH("""",C4866,2)-2),C4866))</f>
        <v>onix LTZ 2012 chevrolet</v>
      </c>
      <c r="M4866">
        <f>WEEKNUM(A4866,2)</f>
        <v>38</v>
      </c>
    </row>
    <row r="4867" spans="1:13" x14ac:dyDescent="0.25">
      <c r="A4867" s="1">
        <v>41526</v>
      </c>
      <c r="B4867" s="40" t="s">
        <v>9</v>
      </c>
      <c r="C4867" s="40" t="s">
        <v>294</v>
      </c>
      <c r="D4867" s="40" t="s">
        <v>92</v>
      </c>
      <c r="E4867" s="40" t="s">
        <v>10</v>
      </c>
      <c r="F4867" s="40">
        <v>0.8</v>
      </c>
      <c r="G4867" s="40">
        <v>0</v>
      </c>
      <c r="H4867" s="40">
        <v>1</v>
      </c>
      <c r="I4867" s="40">
        <v>0</v>
      </c>
      <c r="L4867" s="40" t="str">
        <f>IF(LEFT(C4867,1)="[",MID(C4867,2,SEARCH("]",C4867)-2),IF(LEFT(C4867,1)="""",MID(C4867,2,SEARCH("""",C4867,2)-2),C4867))</f>
        <v>onix LTZ 2012 chevrolet</v>
      </c>
      <c r="M4867">
        <f>WEEKNUM(A4867,2)</f>
        <v>37</v>
      </c>
    </row>
    <row r="4868" spans="1:13" x14ac:dyDescent="0.25">
      <c r="A4868" s="1">
        <v>41523</v>
      </c>
      <c r="B4868" s="40" t="s">
        <v>9</v>
      </c>
      <c r="C4868" s="40" t="s">
        <v>294</v>
      </c>
      <c r="D4868" s="40" t="s">
        <v>92</v>
      </c>
      <c r="E4868" s="40" t="s">
        <v>10</v>
      </c>
      <c r="F4868" s="40">
        <v>0.8</v>
      </c>
      <c r="G4868" s="40">
        <v>0</v>
      </c>
      <c r="H4868" s="40">
        <v>1</v>
      </c>
      <c r="I4868" s="40">
        <v>0</v>
      </c>
      <c r="L4868" s="40" t="str">
        <f>IF(LEFT(C4868,1)="[",MID(C4868,2,SEARCH("]",C4868)-2),IF(LEFT(C4868,1)="""",MID(C4868,2,SEARCH("""",C4868,2)-2),C4868))</f>
        <v>onix LTZ 2012 chevrolet</v>
      </c>
      <c r="M4868">
        <f>WEEKNUM(A4868,2)</f>
        <v>36</v>
      </c>
    </row>
    <row r="4869" spans="1:13" x14ac:dyDescent="0.25">
      <c r="A4869" s="1">
        <v>41538</v>
      </c>
      <c r="B4869" s="40" t="s">
        <v>9</v>
      </c>
      <c r="C4869" s="40" t="s">
        <v>294</v>
      </c>
      <c r="D4869" s="40" t="s">
        <v>92</v>
      </c>
      <c r="E4869" s="40" t="s">
        <v>10</v>
      </c>
      <c r="F4869" s="40">
        <v>0.8</v>
      </c>
      <c r="G4869" s="40">
        <v>0</v>
      </c>
      <c r="H4869" s="40">
        <v>1</v>
      </c>
      <c r="I4869" s="40">
        <v>0</v>
      </c>
      <c r="L4869" s="40" t="str">
        <f>IF(LEFT(C4869,1)="[",MID(C4869,2,SEARCH("]",C4869)-2),IF(LEFT(C4869,1)="""",MID(C4869,2,SEARCH("""",C4869,2)-2),C4869))</f>
        <v>onix LTZ 2012 chevrolet</v>
      </c>
      <c r="M4869">
        <f>WEEKNUM(A4869,2)</f>
        <v>38</v>
      </c>
    </row>
    <row r="4870" spans="1:13" x14ac:dyDescent="0.25">
      <c r="A4870" s="1">
        <v>41537</v>
      </c>
      <c r="B4870" s="40" t="s">
        <v>9</v>
      </c>
      <c r="C4870" s="40" t="s">
        <v>294</v>
      </c>
      <c r="D4870" s="40" t="s">
        <v>92</v>
      </c>
      <c r="E4870" s="40" t="s">
        <v>10</v>
      </c>
      <c r="F4870" s="40">
        <v>0.8</v>
      </c>
      <c r="G4870" s="40">
        <v>0</v>
      </c>
      <c r="H4870" s="40">
        <v>2</v>
      </c>
      <c r="I4870" s="40">
        <v>0</v>
      </c>
      <c r="L4870" s="40" t="str">
        <f>IF(LEFT(C4870,1)="[",MID(C4870,2,SEARCH("]",C4870)-2),IF(LEFT(C4870,1)="""",MID(C4870,2,SEARCH("""",C4870,2)-2),C4870))</f>
        <v>onix LTZ 2012 chevrolet</v>
      </c>
      <c r="M4870">
        <f>WEEKNUM(A4870,2)</f>
        <v>38</v>
      </c>
    </row>
    <row r="4871" spans="1:13" x14ac:dyDescent="0.25">
      <c r="A4871" s="1">
        <v>41536</v>
      </c>
      <c r="B4871" s="40" t="s">
        <v>9</v>
      </c>
      <c r="C4871" s="40" t="s">
        <v>294</v>
      </c>
      <c r="D4871" s="40" t="s">
        <v>92</v>
      </c>
      <c r="E4871" s="40" t="s">
        <v>10</v>
      </c>
      <c r="F4871" s="40">
        <v>0.8</v>
      </c>
      <c r="G4871" s="40">
        <v>1</v>
      </c>
      <c r="H4871" s="40">
        <v>1</v>
      </c>
      <c r="I4871" s="40">
        <v>0.66</v>
      </c>
      <c r="L4871" s="40" t="str">
        <f>IF(LEFT(C4871,1)="[",MID(C4871,2,SEARCH("]",C4871)-2),IF(LEFT(C4871,1)="""",MID(C4871,2,SEARCH("""",C4871,2)-2),C4871))</f>
        <v>onix LTZ 2012 chevrolet</v>
      </c>
      <c r="M4871">
        <f>WEEKNUM(A4871,2)</f>
        <v>38</v>
      </c>
    </row>
    <row r="4872" spans="1:13" x14ac:dyDescent="0.25">
      <c r="A4872" s="1">
        <v>41525</v>
      </c>
      <c r="B4872" s="40" t="s">
        <v>9</v>
      </c>
      <c r="C4872" s="40" t="s">
        <v>263</v>
      </c>
      <c r="D4872" s="40" t="s">
        <v>90</v>
      </c>
      <c r="E4872" s="40" t="s">
        <v>10</v>
      </c>
      <c r="F4872" s="40">
        <v>0.8</v>
      </c>
      <c r="G4872" s="40">
        <v>0</v>
      </c>
      <c r="H4872" s="40">
        <v>1</v>
      </c>
      <c r="I4872" s="40">
        <v>0</v>
      </c>
      <c r="L4872" s="40" t="str">
        <f>IF(LEFT(C4872,1)="[",MID(C4872,2,SEARCH("]",C4872)-2),IF(LEFT(C4872,1)="""",MID(C4872,2,SEARCH("""",C4872,2)-2),C4872))</f>
        <v>onix LTZ 2012 preço</v>
      </c>
      <c r="M4872">
        <f>WEEKNUM(A4872,2)</f>
        <v>36</v>
      </c>
    </row>
    <row r="4873" spans="1:13" x14ac:dyDescent="0.25">
      <c r="A4873" s="1">
        <v>41538</v>
      </c>
      <c r="B4873" s="40" t="s">
        <v>9</v>
      </c>
      <c r="C4873" s="40" t="s">
        <v>263</v>
      </c>
      <c r="D4873" s="40" t="s">
        <v>90</v>
      </c>
      <c r="E4873" s="40" t="s">
        <v>10</v>
      </c>
      <c r="F4873" s="40">
        <v>0.8</v>
      </c>
      <c r="G4873" s="40">
        <v>0</v>
      </c>
      <c r="H4873" s="40">
        <v>3</v>
      </c>
      <c r="I4873" s="40">
        <v>0</v>
      </c>
      <c r="L4873" s="40" t="str">
        <f>IF(LEFT(C4873,1)="[",MID(C4873,2,SEARCH("]",C4873)-2),IF(LEFT(C4873,1)="""",MID(C4873,2,SEARCH("""",C4873,2)-2),C4873))</f>
        <v>onix LTZ 2012 preço</v>
      </c>
      <c r="M4873">
        <f>WEEKNUM(A4873,2)</f>
        <v>38</v>
      </c>
    </row>
    <row r="4874" spans="1:13" x14ac:dyDescent="0.25">
      <c r="A4874" s="1">
        <v>41516</v>
      </c>
      <c r="B4874" s="40" t="s">
        <v>9</v>
      </c>
      <c r="C4874" s="40" t="s">
        <v>263</v>
      </c>
      <c r="D4874" s="40" t="s">
        <v>90</v>
      </c>
      <c r="E4874" s="40" t="s">
        <v>10</v>
      </c>
      <c r="F4874" s="40">
        <v>0.8</v>
      </c>
      <c r="G4874" s="40">
        <v>1</v>
      </c>
      <c r="H4874" s="40">
        <v>3</v>
      </c>
      <c r="I4874" s="40">
        <v>0.57999999999999996</v>
      </c>
      <c r="L4874" s="40" t="str">
        <f>IF(LEFT(C4874,1)="[",MID(C4874,2,SEARCH("]",C4874)-2),IF(LEFT(C4874,1)="""",MID(C4874,2,SEARCH("""",C4874,2)-2),C4874))</f>
        <v>onix LTZ 2012 preço</v>
      </c>
      <c r="M4874">
        <f>WEEKNUM(A4874,2)</f>
        <v>35</v>
      </c>
    </row>
    <row r="4875" spans="1:13" x14ac:dyDescent="0.25">
      <c r="A4875" s="1">
        <v>41536</v>
      </c>
      <c r="B4875" s="40" t="s">
        <v>9</v>
      </c>
      <c r="C4875" s="40" t="s">
        <v>263</v>
      </c>
      <c r="D4875" s="40" t="s">
        <v>90</v>
      </c>
      <c r="E4875" s="40" t="s">
        <v>10</v>
      </c>
      <c r="F4875" s="40">
        <v>0.8</v>
      </c>
      <c r="G4875" s="40">
        <v>0</v>
      </c>
      <c r="H4875" s="40">
        <v>1</v>
      </c>
      <c r="I4875" s="40">
        <v>0</v>
      </c>
      <c r="L4875" s="40" t="str">
        <f>IF(LEFT(C4875,1)="[",MID(C4875,2,SEARCH("]",C4875)-2),IF(LEFT(C4875,1)="""",MID(C4875,2,SEARCH("""",C4875,2)-2),C4875))</f>
        <v>onix LTZ 2012 preço</v>
      </c>
      <c r="M4875">
        <f>WEEKNUM(A4875,2)</f>
        <v>38</v>
      </c>
    </row>
    <row r="4876" spans="1:13" x14ac:dyDescent="0.25">
      <c r="A4876" s="1">
        <v>41541</v>
      </c>
      <c r="B4876" s="40" t="s">
        <v>9</v>
      </c>
      <c r="C4876" s="40" t="s">
        <v>263</v>
      </c>
      <c r="D4876" s="40" t="s">
        <v>90</v>
      </c>
      <c r="E4876" s="40" t="s">
        <v>10</v>
      </c>
      <c r="F4876" s="40">
        <v>0.8</v>
      </c>
      <c r="G4876" s="40">
        <v>0</v>
      </c>
      <c r="H4876" s="40">
        <v>1</v>
      </c>
      <c r="I4876" s="40">
        <v>0</v>
      </c>
      <c r="L4876" s="40" t="str">
        <f>IF(LEFT(C4876,1)="[",MID(C4876,2,SEARCH("]",C4876)-2),IF(LEFT(C4876,1)="""",MID(C4876,2,SEARCH("""",C4876,2)-2),C4876))</f>
        <v>onix LTZ 2012 preço</v>
      </c>
      <c r="M4876">
        <f>WEEKNUM(A4876,2)</f>
        <v>39</v>
      </c>
    </row>
    <row r="4877" spans="1:13" x14ac:dyDescent="0.25">
      <c r="A4877" s="1">
        <v>41533</v>
      </c>
      <c r="B4877" s="40" t="s">
        <v>9</v>
      </c>
      <c r="C4877" s="40" t="s">
        <v>263</v>
      </c>
      <c r="D4877" s="40" t="s">
        <v>90</v>
      </c>
      <c r="E4877" s="40" t="s">
        <v>10</v>
      </c>
      <c r="F4877" s="40">
        <v>0.8</v>
      </c>
      <c r="G4877" s="40">
        <v>0</v>
      </c>
      <c r="H4877" s="40">
        <v>1</v>
      </c>
      <c r="I4877" s="40">
        <v>0</v>
      </c>
      <c r="L4877" s="40" t="str">
        <f>IF(LEFT(C4877,1)="[",MID(C4877,2,SEARCH("]",C4877)-2),IF(LEFT(C4877,1)="""",MID(C4877,2,SEARCH("""",C4877,2)-2),C4877))</f>
        <v>onix LTZ 2012 preço</v>
      </c>
      <c r="M4877">
        <f>WEEKNUM(A4877,2)</f>
        <v>38</v>
      </c>
    </row>
    <row r="4878" spans="1:13" x14ac:dyDescent="0.25">
      <c r="A4878" s="1">
        <v>41529</v>
      </c>
      <c r="B4878" s="40" t="s">
        <v>9</v>
      </c>
      <c r="C4878" s="40" t="s">
        <v>263</v>
      </c>
      <c r="D4878" s="40" t="s">
        <v>90</v>
      </c>
      <c r="E4878" s="40" t="s">
        <v>10</v>
      </c>
      <c r="F4878" s="40">
        <v>0.8</v>
      </c>
      <c r="G4878" s="40">
        <v>2</v>
      </c>
      <c r="H4878" s="40">
        <v>3</v>
      </c>
      <c r="I4878" s="40">
        <v>0.73</v>
      </c>
      <c r="L4878" s="40" t="str">
        <f>IF(LEFT(C4878,1)="[",MID(C4878,2,SEARCH("]",C4878)-2),IF(LEFT(C4878,1)="""",MID(C4878,2,SEARCH("""",C4878,2)-2),C4878))</f>
        <v>onix LTZ 2012 preço</v>
      </c>
      <c r="M4878">
        <f>WEEKNUM(A4878,2)</f>
        <v>37</v>
      </c>
    </row>
    <row r="4879" spans="1:13" x14ac:dyDescent="0.25">
      <c r="A4879" s="1">
        <v>41542</v>
      </c>
      <c r="B4879" s="40" t="s">
        <v>9</v>
      </c>
      <c r="C4879" s="40" t="s">
        <v>263</v>
      </c>
      <c r="D4879" s="40" t="s">
        <v>90</v>
      </c>
      <c r="E4879" s="40" t="s">
        <v>10</v>
      </c>
      <c r="F4879" s="40">
        <v>0.8</v>
      </c>
      <c r="G4879" s="40">
        <v>1</v>
      </c>
      <c r="H4879" s="40">
        <v>4</v>
      </c>
      <c r="I4879" s="40">
        <v>0.08</v>
      </c>
      <c r="L4879" s="40" t="str">
        <f>IF(LEFT(C4879,1)="[",MID(C4879,2,SEARCH("]",C4879)-2),IF(LEFT(C4879,1)="""",MID(C4879,2,SEARCH("""",C4879,2)-2),C4879))</f>
        <v>onix LTZ 2012 preço</v>
      </c>
      <c r="M4879">
        <f>WEEKNUM(A4879,2)</f>
        <v>39</v>
      </c>
    </row>
    <row r="4880" spans="1:13" x14ac:dyDescent="0.25">
      <c r="A4880" s="1">
        <v>41527</v>
      </c>
      <c r="B4880" s="40" t="s">
        <v>9</v>
      </c>
      <c r="C4880" s="40" t="s">
        <v>263</v>
      </c>
      <c r="D4880" s="40" t="s">
        <v>90</v>
      </c>
      <c r="E4880" s="40" t="s">
        <v>10</v>
      </c>
      <c r="F4880" s="40">
        <v>0.8</v>
      </c>
      <c r="G4880" s="40">
        <v>0</v>
      </c>
      <c r="H4880" s="40">
        <v>8</v>
      </c>
      <c r="I4880" s="40">
        <v>0</v>
      </c>
      <c r="L4880" s="40" t="str">
        <f>IF(LEFT(C4880,1)="[",MID(C4880,2,SEARCH("]",C4880)-2),IF(LEFT(C4880,1)="""",MID(C4880,2,SEARCH("""",C4880,2)-2),C4880))</f>
        <v>onix LTZ 2012 preço</v>
      </c>
      <c r="M4880">
        <f>WEEKNUM(A4880,2)</f>
        <v>37</v>
      </c>
    </row>
    <row r="4881" spans="1:13" x14ac:dyDescent="0.25">
      <c r="A4881" s="1">
        <v>41530</v>
      </c>
      <c r="B4881" s="40" t="s">
        <v>9</v>
      </c>
      <c r="C4881" s="40" t="s">
        <v>263</v>
      </c>
      <c r="D4881" s="40" t="s">
        <v>90</v>
      </c>
      <c r="E4881" s="40" t="s">
        <v>10</v>
      </c>
      <c r="F4881" s="40">
        <v>0.8</v>
      </c>
      <c r="G4881" s="40">
        <v>0</v>
      </c>
      <c r="H4881" s="40">
        <v>2</v>
      </c>
      <c r="I4881" s="40">
        <v>0</v>
      </c>
      <c r="L4881" s="40" t="str">
        <f>IF(LEFT(C4881,1)="[",MID(C4881,2,SEARCH("]",C4881)-2),IF(LEFT(C4881,1)="""",MID(C4881,2,SEARCH("""",C4881,2)-2),C4881))</f>
        <v>onix LTZ 2012 preço</v>
      </c>
      <c r="M4881">
        <f>WEEKNUM(A4881,2)</f>
        <v>37</v>
      </c>
    </row>
    <row r="4882" spans="1:13" x14ac:dyDescent="0.25">
      <c r="A4882" s="1">
        <v>41537</v>
      </c>
      <c r="B4882" s="40" t="s">
        <v>9</v>
      </c>
      <c r="C4882" s="40" t="s">
        <v>263</v>
      </c>
      <c r="D4882" s="40" t="s">
        <v>90</v>
      </c>
      <c r="E4882" s="40" t="s">
        <v>10</v>
      </c>
      <c r="F4882" s="40">
        <v>0.8</v>
      </c>
      <c r="G4882" s="40">
        <v>0</v>
      </c>
      <c r="H4882" s="40">
        <v>1</v>
      </c>
      <c r="I4882" s="40">
        <v>0</v>
      </c>
      <c r="L4882" s="40" t="str">
        <f>IF(LEFT(C4882,1)="[",MID(C4882,2,SEARCH("]",C4882)-2),IF(LEFT(C4882,1)="""",MID(C4882,2,SEARCH("""",C4882,2)-2),C4882))</f>
        <v>onix LTZ 2012 preço</v>
      </c>
      <c r="M4882">
        <f>WEEKNUM(A4882,2)</f>
        <v>38</v>
      </c>
    </row>
    <row r="4883" spans="1:13" x14ac:dyDescent="0.25">
      <c r="A4883" s="1">
        <v>41535</v>
      </c>
      <c r="B4883" s="40" t="s">
        <v>9</v>
      </c>
      <c r="C4883" s="40" t="s">
        <v>263</v>
      </c>
      <c r="D4883" s="40" t="s">
        <v>90</v>
      </c>
      <c r="E4883" s="40" t="s">
        <v>10</v>
      </c>
      <c r="F4883" s="40">
        <v>0.8</v>
      </c>
      <c r="G4883" s="40">
        <v>0</v>
      </c>
      <c r="H4883" s="40">
        <v>1</v>
      </c>
      <c r="I4883" s="40">
        <v>0</v>
      </c>
      <c r="L4883" s="40" t="str">
        <f>IF(LEFT(C4883,1)="[",MID(C4883,2,SEARCH("]",C4883)-2),IF(LEFT(C4883,1)="""",MID(C4883,2,SEARCH("""",C4883,2)-2),C4883))</f>
        <v>onix LTZ 2012 preço</v>
      </c>
      <c r="M4883">
        <f>WEEKNUM(A4883,2)</f>
        <v>38</v>
      </c>
    </row>
    <row r="4884" spans="1:13" x14ac:dyDescent="0.25">
      <c r="A4884" s="1">
        <v>41519</v>
      </c>
      <c r="B4884" s="40" t="s">
        <v>9</v>
      </c>
      <c r="C4884" s="40" t="s">
        <v>263</v>
      </c>
      <c r="D4884" s="40" t="s">
        <v>90</v>
      </c>
      <c r="E4884" s="40" t="s">
        <v>10</v>
      </c>
      <c r="F4884" s="40">
        <v>0.8</v>
      </c>
      <c r="G4884" s="40">
        <v>0</v>
      </c>
      <c r="H4884" s="40">
        <v>1</v>
      </c>
      <c r="I4884" s="40">
        <v>0</v>
      </c>
      <c r="L4884" s="40" t="str">
        <f>IF(LEFT(C4884,1)="[",MID(C4884,2,SEARCH("]",C4884)-2),IF(LEFT(C4884,1)="""",MID(C4884,2,SEARCH("""",C4884,2)-2),C4884))</f>
        <v>onix LTZ 2012 preço</v>
      </c>
      <c r="M4884">
        <f>WEEKNUM(A4884,2)</f>
        <v>36</v>
      </c>
    </row>
    <row r="4885" spans="1:13" x14ac:dyDescent="0.25">
      <c r="A4885" s="1">
        <v>41539</v>
      </c>
      <c r="B4885" s="40" t="s">
        <v>9</v>
      </c>
      <c r="C4885" s="40" t="s">
        <v>263</v>
      </c>
      <c r="D4885" s="40" t="s">
        <v>90</v>
      </c>
      <c r="E4885" s="40" t="s">
        <v>10</v>
      </c>
      <c r="F4885" s="40">
        <v>0.8</v>
      </c>
      <c r="G4885" s="40">
        <v>0</v>
      </c>
      <c r="H4885" s="40">
        <v>1</v>
      </c>
      <c r="I4885" s="40">
        <v>0</v>
      </c>
      <c r="L4885" s="40" t="str">
        <f>IF(LEFT(C4885,1)="[",MID(C4885,2,SEARCH("]",C4885)-2),IF(LEFT(C4885,1)="""",MID(C4885,2,SEARCH("""",C4885,2)-2),C4885))</f>
        <v>onix LTZ 2012 preço</v>
      </c>
      <c r="M4885">
        <f>WEEKNUM(A4885,2)</f>
        <v>38</v>
      </c>
    </row>
    <row r="4886" spans="1:13" x14ac:dyDescent="0.25">
      <c r="A4886" s="1">
        <v>41514</v>
      </c>
      <c r="B4886" s="40" t="s">
        <v>9</v>
      </c>
      <c r="C4886" s="40" t="s">
        <v>263</v>
      </c>
      <c r="D4886" s="40" t="s">
        <v>90</v>
      </c>
      <c r="E4886" s="40" t="s">
        <v>10</v>
      </c>
      <c r="F4886" s="40">
        <v>0.8</v>
      </c>
      <c r="G4886" s="40">
        <v>0</v>
      </c>
      <c r="H4886" s="40">
        <v>3</v>
      </c>
      <c r="I4886" s="40">
        <v>0</v>
      </c>
      <c r="L4886" s="40" t="str">
        <f>IF(LEFT(C4886,1)="[",MID(C4886,2,SEARCH("]",C4886)-2),IF(LEFT(C4886,1)="""",MID(C4886,2,SEARCH("""",C4886,2)-2),C4886))</f>
        <v>onix LTZ 2012 preço</v>
      </c>
      <c r="M4886">
        <f>WEEKNUM(A4886,2)</f>
        <v>35</v>
      </c>
    </row>
    <row r="4887" spans="1:13" x14ac:dyDescent="0.25">
      <c r="A4887" s="1">
        <v>41532</v>
      </c>
      <c r="B4887" s="40" t="s">
        <v>9</v>
      </c>
      <c r="C4887" s="40" t="s">
        <v>263</v>
      </c>
      <c r="D4887" s="40" t="s">
        <v>90</v>
      </c>
      <c r="E4887" s="40" t="s">
        <v>10</v>
      </c>
      <c r="F4887" s="40">
        <v>0.8</v>
      </c>
      <c r="G4887" s="40">
        <v>0</v>
      </c>
      <c r="H4887" s="40">
        <v>3</v>
      </c>
      <c r="I4887" s="40">
        <v>0</v>
      </c>
      <c r="L4887" s="40" t="str">
        <f>IF(LEFT(C4887,1)="[",MID(C4887,2,SEARCH("]",C4887)-2),IF(LEFT(C4887,1)="""",MID(C4887,2,SEARCH("""",C4887,2)-2),C4887))</f>
        <v>onix LTZ 2012 preço</v>
      </c>
      <c r="M4887">
        <f>WEEKNUM(A4887,2)</f>
        <v>37</v>
      </c>
    </row>
    <row r="4888" spans="1:13" x14ac:dyDescent="0.25">
      <c r="A4888" s="1">
        <v>41524</v>
      </c>
      <c r="B4888" s="40" t="s">
        <v>9</v>
      </c>
      <c r="C4888" s="40" t="s">
        <v>263</v>
      </c>
      <c r="D4888" s="40" t="s">
        <v>90</v>
      </c>
      <c r="E4888" s="40" t="s">
        <v>10</v>
      </c>
      <c r="F4888" s="40">
        <v>0.8</v>
      </c>
      <c r="G4888" s="40">
        <v>0</v>
      </c>
      <c r="H4888" s="40">
        <v>3</v>
      </c>
      <c r="I4888" s="40">
        <v>0</v>
      </c>
      <c r="L4888" s="40" t="str">
        <f>IF(LEFT(C4888,1)="[",MID(C4888,2,SEARCH("]",C4888)-2),IF(LEFT(C4888,1)="""",MID(C4888,2,SEARCH("""",C4888,2)-2),C4888))</f>
        <v>onix LTZ 2012 preço</v>
      </c>
      <c r="M4888">
        <f>WEEKNUM(A4888,2)</f>
        <v>36</v>
      </c>
    </row>
    <row r="4889" spans="1:13" x14ac:dyDescent="0.25">
      <c r="A4889" s="1">
        <v>41528</v>
      </c>
      <c r="B4889" s="40" t="s">
        <v>9</v>
      </c>
      <c r="C4889" s="40" t="s">
        <v>254</v>
      </c>
      <c r="D4889" s="40" t="s">
        <v>92</v>
      </c>
      <c r="E4889" s="40" t="s">
        <v>10</v>
      </c>
      <c r="F4889" s="40">
        <v>0.8</v>
      </c>
      <c r="G4889" s="40">
        <v>1</v>
      </c>
      <c r="H4889" s="40">
        <v>6</v>
      </c>
      <c r="I4889" s="40">
        <v>0.59</v>
      </c>
      <c r="L4889" s="40" t="str">
        <f>IF(LEFT(C4889,1)="[",MID(C4889,2,SEARCH("]",C4889)-2),IF(LEFT(C4889,1)="""",MID(C4889,2,SEARCH("""",C4889,2)-2),C4889))</f>
        <v>onix LTZ 2013</v>
      </c>
      <c r="M4889">
        <f>WEEKNUM(A4889,2)</f>
        <v>37</v>
      </c>
    </row>
    <row r="4890" spans="1:13" x14ac:dyDescent="0.25">
      <c r="A4890" s="1">
        <v>41545</v>
      </c>
      <c r="B4890" s="40" t="s">
        <v>9</v>
      </c>
      <c r="C4890" s="40" t="s">
        <v>254</v>
      </c>
      <c r="D4890" s="40" t="s">
        <v>92</v>
      </c>
      <c r="E4890" s="40" t="s">
        <v>10</v>
      </c>
      <c r="F4890" s="40">
        <v>0.8</v>
      </c>
      <c r="G4890" s="40">
        <v>1</v>
      </c>
      <c r="H4890" s="40">
        <v>2</v>
      </c>
      <c r="I4890" s="40">
        <v>0.71</v>
      </c>
      <c r="L4890" s="40" t="str">
        <f>IF(LEFT(C4890,1)="[",MID(C4890,2,SEARCH("]",C4890)-2),IF(LEFT(C4890,1)="""",MID(C4890,2,SEARCH("""",C4890,2)-2),C4890))</f>
        <v>onix LTZ 2013</v>
      </c>
      <c r="M4890">
        <f>WEEKNUM(A4890,2)</f>
        <v>39</v>
      </c>
    </row>
    <row r="4891" spans="1:13" x14ac:dyDescent="0.25">
      <c r="A4891" s="1">
        <v>41542</v>
      </c>
      <c r="B4891" s="40" t="s">
        <v>9</v>
      </c>
      <c r="C4891" s="40" t="s">
        <v>254</v>
      </c>
      <c r="D4891" s="40" t="s">
        <v>92</v>
      </c>
      <c r="E4891" s="40" t="s">
        <v>10</v>
      </c>
      <c r="F4891" s="40">
        <v>0.8</v>
      </c>
      <c r="G4891" s="40">
        <v>1</v>
      </c>
      <c r="H4891" s="40">
        <v>5</v>
      </c>
      <c r="I4891" s="40">
        <v>0.69</v>
      </c>
      <c r="L4891" s="40" t="str">
        <f>IF(LEFT(C4891,1)="[",MID(C4891,2,SEARCH("]",C4891)-2),IF(LEFT(C4891,1)="""",MID(C4891,2,SEARCH("""",C4891,2)-2),C4891))</f>
        <v>onix LTZ 2013</v>
      </c>
      <c r="M4891">
        <f>WEEKNUM(A4891,2)</f>
        <v>39</v>
      </c>
    </row>
    <row r="4892" spans="1:13" x14ac:dyDescent="0.25">
      <c r="A4892" s="1">
        <v>41537</v>
      </c>
      <c r="B4892" s="40" t="s">
        <v>9</v>
      </c>
      <c r="C4892" s="40" t="s">
        <v>254</v>
      </c>
      <c r="D4892" s="40" t="s">
        <v>92</v>
      </c>
      <c r="E4892" s="40" t="s">
        <v>10</v>
      </c>
      <c r="F4892" s="40">
        <v>0.8</v>
      </c>
      <c r="G4892" s="40">
        <v>0</v>
      </c>
      <c r="H4892" s="40">
        <v>6</v>
      </c>
      <c r="I4892" s="40">
        <v>0</v>
      </c>
      <c r="L4892" s="40" t="str">
        <f>IF(LEFT(C4892,1)="[",MID(C4892,2,SEARCH("]",C4892)-2),IF(LEFT(C4892,1)="""",MID(C4892,2,SEARCH("""",C4892,2)-2),C4892))</f>
        <v>onix LTZ 2013</v>
      </c>
      <c r="M4892">
        <f>WEEKNUM(A4892,2)</f>
        <v>38</v>
      </c>
    </row>
    <row r="4893" spans="1:13" x14ac:dyDescent="0.25">
      <c r="A4893" s="1">
        <v>41533</v>
      </c>
      <c r="B4893" s="40" t="s">
        <v>9</v>
      </c>
      <c r="C4893" s="40" t="s">
        <v>254</v>
      </c>
      <c r="D4893" s="40" t="s">
        <v>92</v>
      </c>
      <c r="E4893" s="40" t="s">
        <v>10</v>
      </c>
      <c r="F4893" s="40">
        <v>0.8</v>
      </c>
      <c r="G4893" s="40">
        <v>0</v>
      </c>
      <c r="H4893" s="40">
        <v>5</v>
      </c>
      <c r="I4893" s="40">
        <v>0</v>
      </c>
      <c r="L4893" s="40" t="str">
        <f>IF(LEFT(C4893,1)="[",MID(C4893,2,SEARCH("]",C4893)-2),IF(LEFT(C4893,1)="""",MID(C4893,2,SEARCH("""",C4893,2)-2),C4893))</f>
        <v>onix LTZ 2013</v>
      </c>
      <c r="M4893">
        <f>WEEKNUM(A4893,2)</f>
        <v>38</v>
      </c>
    </row>
    <row r="4894" spans="1:13" x14ac:dyDescent="0.25">
      <c r="A4894" s="1">
        <v>41535</v>
      </c>
      <c r="B4894" s="40" t="s">
        <v>9</v>
      </c>
      <c r="C4894" s="40" t="s">
        <v>254</v>
      </c>
      <c r="D4894" s="40" t="s">
        <v>92</v>
      </c>
      <c r="E4894" s="40" t="s">
        <v>10</v>
      </c>
      <c r="F4894" s="40">
        <v>0.8</v>
      </c>
      <c r="G4894" s="40">
        <v>1</v>
      </c>
      <c r="H4894" s="40">
        <v>6</v>
      </c>
      <c r="I4894" s="40">
        <v>0.19</v>
      </c>
      <c r="L4894" s="40" t="str">
        <f>IF(LEFT(C4894,1)="[",MID(C4894,2,SEARCH("]",C4894)-2),IF(LEFT(C4894,1)="""",MID(C4894,2,SEARCH("""",C4894,2)-2),C4894))</f>
        <v>onix LTZ 2013</v>
      </c>
      <c r="M4894">
        <f>WEEKNUM(A4894,2)</f>
        <v>38</v>
      </c>
    </row>
    <row r="4895" spans="1:13" x14ac:dyDescent="0.25">
      <c r="A4895" s="1">
        <v>41526</v>
      </c>
      <c r="B4895" s="40" t="s">
        <v>9</v>
      </c>
      <c r="C4895" s="40" t="s">
        <v>254</v>
      </c>
      <c r="D4895" s="40" t="s">
        <v>92</v>
      </c>
      <c r="E4895" s="40" t="s">
        <v>10</v>
      </c>
      <c r="F4895" s="40">
        <v>0.8</v>
      </c>
      <c r="G4895" s="40">
        <v>1</v>
      </c>
      <c r="H4895" s="40">
        <v>9</v>
      </c>
      <c r="I4895" s="40">
        <v>0.09</v>
      </c>
      <c r="L4895" s="40" t="str">
        <f>IF(LEFT(C4895,1)="[",MID(C4895,2,SEARCH("]",C4895)-2),IF(LEFT(C4895,1)="""",MID(C4895,2,SEARCH("""",C4895,2)-2),C4895))</f>
        <v>onix LTZ 2013</v>
      </c>
      <c r="M4895">
        <f>WEEKNUM(A4895,2)</f>
        <v>37</v>
      </c>
    </row>
    <row r="4896" spans="1:13" x14ac:dyDescent="0.25">
      <c r="A4896" s="1">
        <v>41527</v>
      </c>
      <c r="B4896" s="40" t="s">
        <v>9</v>
      </c>
      <c r="C4896" s="40" t="s">
        <v>254</v>
      </c>
      <c r="D4896" s="40" t="s">
        <v>92</v>
      </c>
      <c r="E4896" s="40" t="s">
        <v>10</v>
      </c>
      <c r="F4896" s="40">
        <v>0.8</v>
      </c>
      <c r="G4896" s="40">
        <v>0</v>
      </c>
      <c r="H4896" s="40">
        <v>4</v>
      </c>
      <c r="I4896" s="40">
        <v>0</v>
      </c>
      <c r="L4896" s="40" t="str">
        <f>IF(LEFT(C4896,1)="[",MID(C4896,2,SEARCH("]",C4896)-2),IF(LEFT(C4896,1)="""",MID(C4896,2,SEARCH("""",C4896,2)-2),C4896))</f>
        <v>onix LTZ 2013</v>
      </c>
      <c r="M4896">
        <f>WEEKNUM(A4896,2)</f>
        <v>37</v>
      </c>
    </row>
    <row r="4897" spans="1:13" x14ac:dyDescent="0.25">
      <c r="A4897" s="1">
        <v>41538</v>
      </c>
      <c r="B4897" s="40" t="s">
        <v>9</v>
      </c>
      <c r="C4897" s="40" t="s">
        <v>254</v>
      </c>
      <c r="D4897" s="40" t="s">
        <v>92</v>
      </c>
      <c r="E4897" s="40" t="s">
        <v>10</v>
      </c>
      <c r="F4897" s="40">
        <v>0.8</v>
      </c>
      <c r="G4897" s="40">
        <v>1</v>
      </c>
      <c r="H4897" s="40">
        <v>4</v>
      </c>
      <c r="I4897" s="40">
        <v>0.19</v>
      </c>
      <c r="L4897" s="40" t="str">
        <f>IF(LEFT(C4897,1)="[",MID(C4897,2,SEARCH("]",C4897)-2),IF(LEFT(C4897,1)="""",MID(C4897,2,SEARCH("""",C4897,2)-2),C4897))</f>
        <v>onix LTZ 2013</v>
      </c>
      <c r="M4897">
        <f>WEEKNUM(A4897,2)</f>
        <v>38</v>
      </c>
    </row>
    <row r="4898" spans="1:13" x14ac:dyDescent="0.25">
      <c r="A4898" s="1">
        <v>41516</v>
      </c>
      <c r="B4898" s="40" t="s">
        <v>9</v>
      </c>
      <c r="C4898" s="40" t="s">
        <v>254</v>
      </c>
      <c r="D4898" s="40" t="s">
        <v>92</v>
      </c>
      <c r="E4898" s="40" t="s">
        <v>10</v>
      </c>
      <c r="F4898" s="40">
        <v>0.8</v>
      </c>
      <c r="G4898" s="40">
        <v>2</v>
      </c>
      <c r="H4898" s="40">
        <v>7</v>
      </c>
      <c r="I4898" s="40">
        <v>0.26</v>
      </c>
      <c r="L4898" s="40" t="str">
        <f>IF(LEFT(C4898,1)="[",MID(C4898,2,SEARCH("]",C4898)-2),IF(LEFT(C4898,1)="""",MID(C4898,2,SEARCH("""",C4898,2)-2),C4898))</f>
        <v>onix LTZ 2013</v>
      </c>
      <c r="M4898">
        <f>WEEKNUM(A4898,2)</f>
        <v>35</v>
      </c>
    </row>
    <row r="4899" spans="1:13" x14ac:dyDescent="0.25">
      <c r="A4899" s="1">
        <v>41521</v>
      </c>
      <c r="B4899" s="40" t="s">
        <v>9</v>
      </c>
      <c r="C4899" s="40" t="s">
        <v>254</v>
      </c>
      <c r="D4899" s="40" t="s">
        <v>92</v>
      </c>
      <c r="E4899" s="40" t="s">
        <v>10</v>
      </c>
      <c r="F4899" s="40">
        <v>0.8</v>
      </c>
      <c r="G4899" s="40">
        <v>0</v>
      </c>
      <c r="H4899" s="40">
        <v>5</v>
      </c>
      <c r="I4899" s="40">
        <v>0</v>
      </c>
      <c r="L4899" s="40" t="str">
        <f>IF(LEFT(C4899,1)="[",MID(C4899,2,SEARCH("]",C4899)-2),IF(LEFT(C4899,1)="""",MID(C4899,2,SEARCH("""",C4899,2)-2),C4899))</f>
        <v>onix LTZ 2013</v>
      </c>
      <c r="M4899">
        <f>WEEKNUM(A4899,2)</f>
        <v>36</v>
      </c>
    </row>
    <row r="4900" spans="1:13" x14ac:dyDescent="0.25">
      <c r="A4900" s="1">
        <v>41532</v>
      </c>
      <c r="B4900" s="40" t="s">
        <v>9</v>
      </c>
      <c r="C4900" s="40" t="s">
        <v>254</v>
      </c>
      <c r="D4900" s="40" t="s">
        <v>92</v>
      </c>
      <c r="E4900" s="40" t="s">
        <v>10</v>
      </c>
      <c r="F4900" s="40">
        <v>0.8</v>
      </c>
      <c r="G4900" s="40">
        <v>2</v>
      </c>
      <c r="H4900" s="40">
        <v>5</v>
      </c>
      <c r="I4900" s="40">
        <v>1.1200000000000001</v>
      </c>
      <c r="L4900" s="40" t="str">
        <f>IF(LEFT(C4900,1)="[",MID(C4900,2,SEARCH("]",C4900)-2),IF(LEFT(C4900,1)="""",MID(C4900,2,SEARCH("""",C4900,2)-2),C4900))</f>
        <v>onix LTZ 2013</v>
      </c>
      <c r="M4900">
        <f>WEEKNUM(A4900,2)</f>
        <v>37</v>
      </c>
    </row>
    <row r="4901" spans="1:13" x14ac:dyDescent="0.25">
      <c r="A4901" s="1">
        <v>41534</v>
      </c>
      <c r="B4901" s="40" t="s">
        <v>9</v>
      </c>
      <c r="C4901" s="40" t="s">
        <v>254</v>
      </c>
      <c r="D4901" s="40" t="s">
        <v>92</v>
      </c>
      <c r="E4901" s="40" t="s">
        <v>10</v>
      </c>
      <c r="F4901" s="40">
        <v>0.8</v>
      </c>
      <c r="G4901" s="40">
        <v>1</v>
      </c>
      <c r="H4901" s="40">
        <v>7</v>
      </c>
      <c r="I4901" s="40">
        <v>0.19</v>
      </c>
      <c r="L4901" s="40" t="str">
        <f>IF(LEFT(C4901,1)="[",MID(C4901,2,SEARCH("]",C4901)-2),IF(LEFT(C4901,1)="""",MID(C4901,2,SEARCH("""",C4901,2)-2),C4901))</f>
        <v>onix LTZ 2013</v>
      </c>
      <c r="M4901">
        <f>WEEKNUM(A4901,2)</f>
        <v>38</v>
      </c>
    </row>
    <row r="4902" spans="1:13" x14ac:dyDescent="0.25">
      <c r="A4902" s="1">
        <v>41546</v>
      </c>
      <c r="B4902" s="40" t="s">
        <v>9</v>
      </c>
      <c r="C4902" s="40" t="s">
        <v>254</v>
      </c>
      <c r="D4902" s="40" t="s">
        <v>92</v>
      </c>
      <c r="E4902" s="40" t="s">
        <v>10</v>
      </c>
      <c r="F4902" s="40">
        <v>0.8</v>
      </c>
      <c r="G4902" s="40">
        <v>1</v>
      </c>
      <c r="H4902" s="40">
        <v>6</v>
      </c>
      <c r="I4902" s="40">
        <v>0.21</v>
      </c>
      <c r="L4902" s="40" t="str">
        <f>IF(LEFT(C4902,1)="[",MID(C4902,2,SEARCH("]",C4902)-2),IF(LEFT(C4902,1)="""",MID(C4902,2,SEARCH("""",C4902,2)-2),C4902))</f>
        <v>onix LTZ 2013</v>
      </c>
      <c r="M4902">
        <f>WEEKNUM(A4902,2)</f>
        <v>39</v>
      </c>
    </row>
    <row r="4903" spans="1:13" x14ac:dyDescent="0.25">
      <c r="A4903" s="1">
        <v>41519</v>
      </c>
      <c r="B4903" s="40" t="s">
        <v>9</v>
      </c>
      <c r="C4903" s="40" t="s">
        <v>254</v>
      </c>
      <c r="D4903" s="40" t="s">
        <v>92</v>
      </c>
      <c r="E4903" s="40" t="s">
        <v>10</v>
      </c>
      <c r="F4903" s="40">
        <v>0.8</v>
      </c>
      <c r="G4903" s="40">
        <v>0</v>
      </c>
      <c r="H4903" s="40">
        <v>12</v>
      </c>
      <c r="I4903" s="40">
        <v>0</v>
      </c>
      <c r="L4903" s="40" t="str">
        <f>IF(LEFT(C4903,1)="[",MID(C4903,2,SEARCH("]",C4903)-2),IF(LEFT(C4903,1)="""",MID(C4903,2,SEARCH("""",C4903,2)-2),C4903))</f>
        <v>onix LTZ 2013</v>
      </c>
      <c r="M4903">
        <f>WEEKNUM(A4903,2)</f>
        <v>36</v>
      </c>
    </row>
    <row r="4904" spans="1:13" x14ac:dyDescent="0.25">
      <c r="A4904" s="1">
        <v>41525</v>
      </c>
      <c r="B4904" s="40" t="s">
        <v>9</v>
      </c>
      <c r="C4904" s="40" t="s">
        <v>254</v>
      </c>
      <c r="D4904" s="40" t="s">
        <v>92</v>
      </c>
      <c r="E4904" s="40" t="s">
        <v>10</v>
      </c>
      <c r="F4904" s="40">
        <v>0.8</v>
      </c>
      <c r="G4904" s="40">
        <v>0</v>
      </c>
      <c r="H4904" s="40">
        <v>10</v>
      </c>
      <c r="I4904" s="40">
        <v>0</v>
      </c>
      <c r="L4904" s="40" t="str">
        <f>IF(LEFT(C4904,1)="[",MID(C4904,2,SEARCH("]",C4904)-2),IF(LEFT(C4904,1)="""",MID(C4904,2,SEARCH("""",C4904,2)-2),C4904))</f>
        <v>onix LTZ 2013</v>
      </c>
      <c r="M4904">
        <f>WEEKNUM(A4904,2)</f>
        <v>36</v>
      </c>
    </row>
    <row r="4905" spans="1:13" x14ac:dyDescent="0.25">
      <c r="A4905" s="1">
        <v>41517</v>
      </c>
      <c r="B4905" s="40" t="s">
        <v>9</v>
      </c>
      <c r="C4905" s="40" t="s">
        <v>254</v>
      </c>
      <c r="D4905" s="40" t="s">
        <v>92</v>
      </c>
      <c r="E4905" s="40" t="s">
        <v>10</v>
      </c>
      <c r="F4905" s="40">
        <v>0.8</v>
      </c>
      <c r="G4905" s="40">
        <v>0</v>
      </c>
      <c r="H4905" s="40">
        <v>6</v>
      </c>
      <c r="I4905" s="40">
        <v>0</v>
      </c>
      <c r="L4905" s="40" t="str">
        <f>IF(LEFT(C4905,1)="[",MID(C4905,2,SEARCH("]",C4905)-2),IF(LEFT(C4905,1)="""",MID(C4905,2,SEARCH("""",C4905,2)-2),C4905))</f>
        <v>onix LTZ 2013</v>
      </c>
      <c r="M4905">
        <f>WEEKNUM(A4905,2)</f>
        <v>35</v>
      </c>
    </row>
    <row r="4906" spans="1:13" x14ac:dyDescent="0.25">
      <c r="A4906" s="1">
        <v>41515</v>
      </c>
      <c r="B4906" s="40" t="s">
        <v>9</v>
      </c>
      <c r="C4906" s="40" t="s">
        <v>254</v>
      </c>
      <c r="D4906" s="40" t="s">
        <v>92</v>
      </c>
      <c r="E4906" s="40" t="s">
        <v>10</v>
      </c>
      <c r="F4906" s="40">
        <v>0.8</v>
      </c>
      <c r="G4906" s="40">
        <v>0</v>
      </c>
      <c r="H4906" s="40">
        <v>6</v>
      </c>
      <c r="I4906" s="40">
        <v>0</v>
      </c>
      <c r="L4906" s="40" t="str">
        <f>IF(LEFT(C4906,1)="[",MID(C4906,2,SEARCH("]",C4906)-2),IF(LEFT(C4906,1)="""",MID(C4906,2,SEARCH("""",C4906,2)-2),C4906))</f>
        <v>onix LTZ 2013</v>
      </c>
      <c r="M4906">
        <f>WEEKNUM(A4906,2)</f>
        <v>35</v>
      </c>
    </row>
    <row r="4907" spans="1:13" x14ac:dyDescent="0.25">
      <c r="A4907" s="1">
        <v>41522</v>
      </c>
      <c r="B4907" s="40" t="s">
        <v>9</v>
      </c>
      <c r="C4907" s="40" t="s">
        <v>254</v>
      </c>
      <c r="D4907" s="40" t="s">
        <v>92</v>
      </c>
      <c r="E4907" s="40" t="s">
        <v>10</v>
      </c>
      <c r="F4907" s="40">
        <v>0.8</v>
      </c>
      <c r="G4907" s="40">
        <v>2</v>
      </c>
      <c r="H4907" s="40">
        <v>15</v>
      </c>
      <c r="I4907" s="40">
        <v>0.41</v>
      </c>
      <c r="L4907" s="40" t="str">
        <f>IF(LEFT(C4907,1)="[",MID(C4907,2,SEARCH("]",C4907)-2),IF(LEFT(C4907,1)="""",MID(C4907,2,SEARCH("""",C4907,2)-2),C4907))</f>
        <v>onix LTZ 2013</v>
      </c>
      <c r="M4907">
        <f>WEEKNUM(A4907,2)</f>
        <v>36</v>
      </c>
    </row>
    <row r="4908" spans="1:13" x14ac:dyDescent="0.25">
      <c r="A4908" s="1">
        <v>41520</v>
      </c>
      <c r="B4908" s="40" t="s">
        <v>9</v>
      </c>
      <c r="C4908" s="40" t="s">
        <v>254</v>
      </c>
      <c r="D4908" s="40" t="s">
        <v>92</v>
      </c>
      <c r="E4908" s="40" t="s">
        <v>10</v>
      </c>
      <c r="F4908" s="40">
        <v>0.8</v>
      </c>
      <c r="G4908" s="40">
        <v>0</v>
      </c>
      <c r="H4908" s="40">
        <v>4</v>
      </c>
      <c r="I4908" s="40">
        <v>0</v>
      </c>
      <c r="L4908" s="40" t="str">
        <f>IF(LEFT(C4908,1)="[",MID(C4908,2,SEARCH("]",C4908)-2),IF(LEFT(C4908,1)="""",MID(C4908,2,SEARCH("""",C4908,2)-2),C4908))</f>
        <v>onix LTZ 2013</v>
      </c>
      <c r="M4908">
        <f>WEEKNUM(A4908,2)</f>
        <v>36</v>
      </c>
    </row>
    <row r="4909" spans="1:13" x14ac:dyDescent="0.25">
      <c r="A4909" s="1">
        <v>41541</v>
      </c>
      <c r="B4909" s="40" t="s">
        <v>9</v>
      </c>
      <c r="C4909" s="40" t="s">
        <v>254</v>
      </c>
      <c r="D4909" s="40" t="s">
        <v>92</v>
      </c>
      <c r="E4909" s="40" t="s">
        <v>10</v>
      </c>
      <c r="F4909" s="40">
        <v>0.8</v>
      </c>
      <c r="G4909" s="40">
        <v>0</v>
      </c>
      <c r="H4909" s="40">
        <v>6</v>
      </c>
      <c r="I4909" s="40">
        <v>0</v>
      </c>
      <c r="L4909" s="40" t="str">
        <f>IF(LEFT(C4909,1)="[",MID(C4909,2,SEARCH("]",C4909)-2),IF(LEFT(C4909,1)="""",MID(C4909,2,SEARCH("""",C4909,2)-2),C4909))</f>
        <v>onix LTZ 2013</v>
      </c>
      <c r="M4909">
        <f>WEEKNUM(A4909,2)</f>
        <v>39</v>
      </c>
    </row>
    <row r="4910" spans="1:13" x14ac:dyDescent="0.25">
      <c r="A4910" s="1">
        <v>41543</v>
      </c>
      <c r="B4910" s="40" t="s">
        <v>9</v>
      </c>
      <c r="C4910" s="40" t="s">
        <v>254</v>
      </c>
      <c r="D4910" s="40" t="s">
        <v>92</v>
      </c>
      <c r="E4910" s="40" t="s">
        <v>10</v>
      </c>
      <c r="F4910" s="40">
        <v>0.8</v>
      </c>
      <c r="G4910" s="40">
        <v>0</v>
      </c>
      <c r="H4910" s="40">
        <v>2</v>
      </c>
      <c r="I4910" s="40">
        <v>0</v>
      </c>
      <c r="L4910" s="40" t="str">
        <f>IF(LEFT(C4910,1)="[",MID(C4910,2,SEARCH("]",C4910)-2),IF(LEFT(C4910,1)="""",MID(C4910,2,SEARCH("""",C4910,2)-2),C4910))</f>
        <v>onix LTZ 2013</v>
      </c>
      <c r="M4910">
        <f>WEEKNUM(A4910,2)</f>
        <v>39</v>
      </c>
    </row>
    <row r="4911" spans="1:13" x14ac:dyDescent="0.25">
      <c r="A4911" s="1">
        <v>41514</v>
      </c>
      <c r="B4911" s="40" t="s">
        <v>9</v>
      </c>
      <c r="C4911" s="40" t="s">
        <v>254</v>
      </c>
      <c r="D4911" s="40" t="s">
        <v>92</v>
      </c>
      <c r="E4911" s="40" t="s">
        <v>10</v>
      </c>
      <c r="F4911" s="40">
        <v>0.8</v>
      </c>
      <c r="G4911" s="40">
        <v>1</v>
      </c>
      <c r="H4911" s="40">
        <v>5</v>
      </c>
      <c r="I4911" s="40">
        <v>0.06</v>
      </c>
      <c r="L4911" s="40" t="str">
        <f>IF(LEFT(C4911,1)="[",MID(C4911,2,SEARCH("]",C4911)-2),IF(LEFT(C4911,1)="""",MID(C4911,2,SEARCH("""",C4911,2)-2),C4911))</f>
        <v>onix LTZ 2013</v>
      </c>
      <c r="M4911">
        <f>WEEKNUM(A4911,2)</f>
        <v>35</v>
      </c>
    </row>
    <row r="4912" spans="1:13" x14ac:dyDescent="0.25">
      <c r="A4912" s="1">
        <v>41544</v>
      </c>
      <c r="B4912" s="40" t="s">
        <v>9</v>
      </c>
      <c r="C4912" s="40" t="s">
        <v>254</v>
      </c>
      <c r="D4912" s="40" t="s">
        <v>92</v>
      </c>
      <c r="E4912" s="40" t="s">
        <v>10</v>
      </c>
      <c r="F4912" s="40">
        <v>0.8</v>
      </c>
      <c r="G4912" s="40">
        <v>1</v>
      </c>
      <c r="H4912" s="40">
        <v>8</v>
      </c>
      <c r="I4912" s="40">
        <v>0.12</v>
      </c>
      <c r="L4912" s="40" t="str">
        <f>IF(LEFT(C4912,1)="[",MID(C4912,2,SEARCH("]",C4912)-2),IF(LEFT(C4912,1)="""",MID(C4912,2,SEARCH("""",C4912,2)-2),C4912))</f>
        <v>onix LTZ 2013</v>
      </c>
      <c r="M4912">
        <f>WEEKNUM(A4912,2)</f>
        <v>39</v>
      </c>
    </row>
    <row r="4913" spans="1:13" x14ac:dyDescent="0.25">
      <c r="A4913" s="1">
        <v>41524</v>
      </c>
      <c r="B4913" s="40" t="s">
        <v>9</v>
      </c>
      <c r="C4913" s="40" t="s">
        <v>254</v>
      </c>
      <c r="D4913" s="40" t="s">
        <v>92</v>
      </c>
      <c r="E4913" s="40" t="s">
        <v>10</v>
      </c>
      <c r="F4913" s="40">
        <v>0.8</v>
      </c>
      <c r="G4913" s="40">
        <v>0</v>
      </c>
      <c r="H4913" s="40">
        <v>3</v>
      </c>
      <c r="I4913" s="40">
        <v>0</v>
      </c>
      <c r="L4913" s="40" t="str">
        <f>IF(LEFT(C4913,1)="[",MID(C4913,2,SEARCH("]",C4913)-2),IF(LEFT(C4913,1)="""",MID(C4913,2,SEARCH("""",C4913,2)-2),C4913))</f>
        <v>onix LTZ 2013</v>
      </c>
      <c r="M4913">
        <f>WEEKNUM(A4913,2)</f>
        <v>36</v>
      </c>
    </row>
    <row r="4914" spans="1:13" x14ac:dyDescent="0.25">
      <c r="A4914" s="1">
        <v>41536</v>
      </c>
      <c r="B4914" s="40" t="s">
        <v>9</v>
      </c>
      <c r="C4914" s="40" t="s">
        <v>254</v>
      </c>
      <c r="D4914" s="40" t="s">
        <v>92</v>
      </c>
      <c r="E4914" s="40" t="s">
        <v>10</v>
      </c>
      <c r="F4914" s="40">
        <v>0.8</v>
      </c>
      <c r="G4914" s="40">
        <v>0</v>
      </c>
      <c r="H4914" s="40">
        <v>5</v>
      </c>
      <c r="I4914" s="40">
        <v>0</v>
      </c>
      <c r="L4914" s="40" t="str">
        <f>IF(LEFT(C4914,1)="[",MID(C4914,2,SEARCH("]",C4914)-2),IF(LEFT(C4914,1)="""",MID(C4914,2,SEARCH("""",C4914,2)-2),C4914))</f>
        <v>onix LTZ 2013</v>
      </c>
      <c r="M4914">
        <f>WEEKNUM(A4914,2)</f>
        <v>38</v>
      </c>
    </row>
    <row r="4915" spans="1:13" x14ac:dyDescent="0.25">
      <c r="A4915" s="1">
        <v>41539</v>
      </c>
      <c r="B4915" s="40" t="s">
        <v>9</v>
      </c>
      <c r="C4915" s="40" t="s">
        <v>254</v>
      </c>
      <c r="D4915" s="40" t="s">
        <v>92</v>
      </c>
      <c r="E4915" s="40" t="s">
        <v>10</v>
      </c>
      <c r="F4915" s="40">
        <v>0.8</v>
      </c>
      <c r="G4915" s="40">
        <v>0</v>
      </c>
      <c r="H4915" s="40">
        <v>5</v>
      </c>
      <c r="I4915" s="40">
        <v>0</v>
      </c>
      <c r="L4915" s="40" t="str">
        <f>IF(LEFT(C4915,1)="[",MID(C4915,2,SEARCH("]",C4915)-2),IF(LEFT(C4915,1)="""",MID(C4915,2,SEARCH("""",C4915,2)-2),C4915))</f>
        <v>onix LTZ 2013</v>
      </c>
      <c r="M4915">
        <f>WEEKNUM(A4915,2)</f>
        <v>38</v>
      </c>
    </row>
    <row r="4916" spans="1:13" x14ac:dyDescent="0.25">
      <c r="A4916" s="1">
        <v>41531</v>
      </c>
      <c r="B4916" s="40" t="s">
        <v>9</v>
      </c>
      <c r="C4916" s="40" t="s">
        <v>254</v>
      </c>
      <c r="D4916" s="40" t="s">
        <v>92</v>
      </c>
      <c r="E4916" s="40" t="s">
        <v>10</v>
      </c>
      <c r="F4916" s="40">
        <v>0.8</v>
      </c>
      <c r="G4916" s="40">
        <v>1</v>
      </c>
      <c r="H4916" s="40">
        <v>3</v>
      </c>
      <c r="I4916" s="40">
        <v>0.11</v>
      </c>
      <c r="L4916" s="40" t="str">
        <f>IF(LEFT(C4916,1)="[",MID(C4916,2,SEARCH("]",C4916)-2),IF(LEFT(C4916,1)="""",MID(C4916,2,SEARCH("""",C4916,2)-2),C4916))</f>
        <v>onix LTZ 2013</v>
      </c>
      <c r="M4916">
        <f>WEEKNUM(A4916,2)</f>
        <v>37</v>
      </c>
    </row>
    <row r="4917" spans="1:13" x14ac:dyDescent="0.25">
      <c r="A4917" s="1">
        <v>41518</v>
      </c>
      <c r="B4917" s="40" t="s">
        <v>9</v>
      </c>
      <c r="C4917" s="40" t="s">
        <v>254</v>
      </c>
      <c r="D4917" s="40" t="s">
        <v>92</v>
      </c>
      <c r="E4917" s="40" t="s">
        <v>10</v>
      </c>
      <c r="F4917" s="40">
        <v>0.8</v>
      </c>
      <c r="G4917" s="40">
        <v>0</v>
      </c>
      <c r="H4917" s="40">
        <v>5</v>
      </c>
      <c r="I4917" s="40">
        <v>0</v>
      </c>
      <c r="L4917" s="40" t="str">
        <f>IF(LEFT(C4917,1)="[",MID(C4917,2,SEARCH("]",C4917)-2),IF(LEFT(C4917,1)="""",MID(C4917,2,SEARCH("""",C4917,2)-2),C4917))</f>
        <v>onix LTZ 2013</v>
      </c>
      <c r="M4917">
        <f>WEEKNUM(A4917,2)</f>
        <v>35</v>
      </c>
    </row>
    <row r="4918" spans="1:13" x14ac:dyDescent="0.25">
      <c r="A4918" s="1">
        <v>41530</v>
      </c>
      <c r="B4918" s="40" t="s">
        <v>9</v>
      </c>
      <c r="C4918" s="40" t="s">
        <v>254</v>
      </c>
      <c r="D4918" s="40" t="s">
        <v>92</v>
      </c>
      <c r="E4918" s="40" t="s">
        <v>10</v>
      </c>
      <c r="F4918" s="40">
        <v>0.8</v>
      </c>
      <c r="G4918" s="40">
        <v>0</v>
      </c>
      <c r="H4918" s="40">
        <v>6</v>
      </c>
      <c r="I4918" s="40">
        <v>0</v>
      </c>
      <c r="L4918" s="40" t="str">
        <f>IF(LEFT(C4918,1)="[",MID(C4918,2,SEARCH("]",C4918)-2),IF(LEFT(C4918,1)="""",MID(C4918,2,SEARCH("""",C4918,2)-2),C4918))</f>
        <v>onix LTZ 2013</v>
      </c>
      <c r="M4918">
        <f>WEEKNUM(A4918,2)</f>
        <v>37</v>
      </c>
    </row>
    <row r="4919" spans="1:13" x14ac:dyDescent="0.25">
      <c r="A4919" s="1">
        <v>41523</v>
      </c>
      <c r="B4919" s="40" t="s">
        <v>9</v>
      </c>
      <c r="C4919" s="40" t="s">
        <v>254</v>
      </c>
      <c r="D4919" s="40" t="s">
        <v>92</v>
      </c>
      <c r="E4919" s="40" t="s">
        <v>10</v>
      </c>
      <c r="F4919" s="40">
        <v>0.8</v>
      </c>
      <c r="G4919" s="40">
        <v>0</v>
      </c>
      <c r="H4919" s="40">
        <v>8</v>
      </c>
      <c r="I4919" s="40">
        <v>0</v>
      </c>
      <c r="L4919" s="40" t="str">
        <f>IF(LEFT(C4919,1)="[",MID(C4919,2,SEARCH("]",C4919)-2),IF(LEFT(C4919,1)="""",MID(C4919,2,SEARCH("""",C4919,2)-2),C4919))</f>
        <v>onix LTZ 2013</v>
      </c>
      <c r="M4919">
        <f>WEEKNUM(A4919,2)</f>
        <v>36</v>
      </c>
    </row>
    <row r="4920" spans="1:13" x14ac:dyDescent="0.25">
      <c r="A4920" s="1">
        <v>41542</v>
      </c>
      <c r="B4920" s="40" t="s">
        <v>9</v>
      </c>
      <c r="C4920" s="40" t="s">
        <v>132</v>
      </c>
      <c r="D4920" s="40" t="s">
        <v>92</v>
      </c>
      <c r="E4920" s="40" t="s">
        <v>10</v>
      </c>
      <c r="F4920" s="40">
        <v>0.8</v>
      </c>
      <c r="G4920" s="40">
        <v>0</v>
      </c>
      <c r="H4920" s="40">
        <v>3</v>
      </c>
      <c r="I4920" s="40">
        <v>0</v>
      </c>
      <c r="L4920" s="40" t="str">
        <f>IF(LEFT(C4920,1)="[",MID(C4920,2,SEARCH("]",C4920)-2),IF(LEFT(C4920,1)="""",MID(C4920,2,SEARCH("""",C4920,2)-2),C4920))</f>
        <v>onix LTZ 2013 chevrolet</v>
      </c>
      <c r="M4920">
        <f>WEEKNUM(A4920,2)</f>
        <v>39</v>
      </c>
    </row>
    <row r="4921" spans="1:13" x14ac:dyDescent="0.25">
      <c r="A4921" s="1">
        <v>41538</v>
      </c>
      <c r="B4921" s="40" t="s">
        <v>9</v>
      </c>
      <c r="C4921" s="40" t="s">
        <v>132</v>
      </c>
      <c r="D4921" s="40" t="s">
        <v>92</v>
      </c>
      <c r="E4921" s="40" t="s">
        <v>10</v>
      </c>
      <c r="F4921" s="40">
        <v>0.8</v>
      </c>
      <c r="G4921" s="40">
        <v>1</v>
      </c>
      <c r="H4921" s="40">
        <v>1</v>
      </c>
      <c r="I4921" s="40">
        <v>0.22</v>
      </c>
      <c r="L4921" s="40" t="str">
        <f>IF(LEFT(C4921,1)="[",MID(C4921,2,SEARCH("]",C4921)-2),IF(LEFT(C4921,1)="""",MID(C4921,2,SEARCH("""",C4921,2)-2),C4921))</f>
        <v>onix LTZ 2013 chevrolet</v>
      </c>
      <c r="M4921">
        <f>WEEKNUM(A4921,2)</f>
        <v>38</v>
      </c>
    </row>
    <row r="4922" spans="1:13" x14ac:dyDescent="0.25">
      <c r="A4922" s="1">
        <v>41535</v>
      </c>
      <c r="B4922" s="40" t="s">
        <v>9</v>
      </c>
      <c r="C4922" s="40" t="s">
        <v>132</v>
      </c>
      <c r="D4922" s="40" t="s">
        <v>92</v>
      </c>
      <c r="E4922" s="40" t="s">
        <v>10</v>
      </c>
      <c r="F4922" s="40">
        <v>0.8</v>
      </c>
      <c r="G4922" s="40">
        <v>1</v>
      </c>
      <c r="H4922" s="40">
        <v>4</v>
      </c>
      <c r="I4922" s="40">
        <v>0.21</v>
      </c>
      <c r="L4922" s="40" t="str">
        <f>IF(LEFT(C4922,1)="[",MID(C4922,2,SEARCH("]",C4922)-2),IF(LEFT(C4922,1)="""",MID(C4922,2,SEARCH("""",C4922,2)-2),C4922))</f>
        <v>onix LTZ 2013 chevrolet</v>
      </c>
      <c r="M4922">
        <f>WEEKNUM(A4922,2)</f>
        <v>38</v>
      </c>
    </row>
    <row r="4923" spans="1:13" x14ac:dyDescent="0.25">
      <c r="A4923" s="1">
        <v>41543</v>
      </c>
      <c r="B4923" s="40" t="s">
        <v>9</v>
      </c>
      <c r="C4923" s="40" t="s">
        <v>132</v>
      </c>
      <c r="D4923" s="40" t="s">
        <v>92</v>
      </c>
      <c r="E4923" s="40" t="s">
        <v>10</v>
      </c>
      <c r="F4923" s="40">
        <v>0.8</v>
      </c>
      <c r="G4923" s="40">
        <v>0</v>
      </c>
      <c r="H4923" s="40">
        <v>2</v>
      </c>
      <c r="I4923" s="40">
        <v>0</v>
      </c>
      <c r="L4923" s="40" t="str">
        <f>IF(LEFT(C4923,1)="[",MID(C4923,2,SEARCH("]",C4923)-2),IF(LEFT(C4923,1)="""",MID(C4923,2,SEARCH("""",C4923,2)-2),C4923))</f>
        <v>onix LTZ 2013 chevrolet</v>
      </c>
      <c r="M4923">
        <f>WEEKNUM(A4923,2)</f>
        <v>39</v>
      </c>
    </row>
    <row r="4924" spans="1:13" x14ac:dyDescent="0.25">
      <c r="A4924" s="1">
        <v>41522</v>
      </c>
      <c r="B4924" s="40" t="s">
        <v>9</v>
      </c>
      <c r="C4924" s="40" t="s">
        <v>132</v>
      </c>
      <c r="D4924" s="40" t="s">
        <v>92</v>
      </c>
      <c r="E4924" s="40" t="s">
        <v>10</v>
      </c>
      <c r="F4924" s="40">
        <v>0.8</v>
      </c>
      <c r="G4924" s="40">
        <v>2</v>
      </c>
      <c r="H4924" s="40">
        <v>4</v>
      </c>
      <c r="I4924" s="40">
        <v>0.85</v>
      </c>
      <c r="L4924" s="40" t="str">
        <f>IF(LEFT(C4924,1)="[",MID(C4924,2,SEARCH("]",C4924)-2),IF(LEFT(C4924,1)="""",MID(C4924,2,SEARCH("""",C4924,2)-2),C4924))</f>
        <v>onix LTZ 2013 chevrolet</v>
      </c>
      <c r="M4924">
        <f>WEEKNUM(A4924,2)</f>
        <v>36</v>
      </c>
    </row>
    <row r="4925" spans="1:13" x14ac:dyDescent="0.25">
      <c r="A4925" s="1">
        <v>41536</v>
      </c>
      <c r="B4925" s="40" t="s">
        <v>9</v>
      </c>
      <c r="C4925" s="40" t="s">
        <v>132</v>
      </c>
      <c r="D4925" s="40" t="s">
        <v>92</v>
      </c>
      <c r="E4925" s="40" t="s">
        <v>10</v>
      </c>
      <c r="F4925" s="40">
        <v>0.8</v>
      </c>
      <c r="G4925" s="40">
        <v>0</v>
      </c>
      <c r="H4925" s="40">
        <v>1</v>
      </c>
      <c r="I4925" s="40">
        <v>0</v>
      </c>
      <c r="L4925" s="40" t="str">
        <f>IF(LEFT(C4925,1)="[",MID(C4925,2,SEARCH("]",C4925)-2),IF(LEFT(C4925,1)="""",MID(C4925,2,SEARCH("""",C4925,2)-2),C4925))</f>
        <v>onix LTZ 2013 chevrolet</v>
      </c>
      <c r="M4925">
        <f>WEEKNUM(A4925,2)</f>
        <v>38</v>
      </c>
    </row>
    <row r="4926" spans="1:13" x14ac:dyDescent="0.25">
      <c r="A4926" s="1">
        <v>41520</v>
      </c>
      <c r="B4926" s="40" t="s">
        <v>9</v>
      </c>
      <c r="C4926" s="40" t="s">
        <v>132</v>
      </c>
      <c r="D4926" s="40" t="s">
        <v>92</v>
      </c>
      <c r="E4926" s="40" t="s">
        <v>10</v>
      </c>
      <c r="F4926" s="40">
        <v>0.8</v>
      </c>
      <c r="G4926" s="40">
        <v>0</v>
      </c>
      <c r="H4926" s="40">
        <v>2</v>
      </c>
      <c r="I4926" s="40">
        <v>0</v>
      </c>
      <c r="L4926" s="40" t="str">
        <f>IF(LEFT(C4926,1)="[",MID(C4926,2,SEARCH("]",C4926)-2),IF(LEFT(C4926,1)="""",MID(C4926,2,SEARCH("""",C4926,2)-2),C4926))</f>
        <v>onix LTZ 2013 chevrolet</v>
      </c>
      <c r="M4926">
        <f>WEEKNUM(A4926,2)</f>
        <v>36</v>
      </c>
    </row>
    <row r="4927" spans="1:13" x14ac:dyDescent="0.25">
      <c r="A4927" s="1">
        <v>41524</v>
      </c>
      <c r="B4927" s="40" t="s">
        <v>9</v>
      </c>
      <c r="C4927" s="40" t="s">
        <v>132</v>
      </c>
      <c r="D4927" s="40" t="s">
        <v>92</v>
      </c>
      <c r="E4927" s="40" t="s">
        <v>10</v>
      </c>
      <c r="F4927" s="40">
        <v>0.8</v>
      </c>
      <c r="G4927" s="40">
        <v>1</v>
      </c>
      <c r="H4927" s="40">
        <v>3</v>
      </c>
      <c r="I4927" s="40">
        <v>0.05</v>
      </c>
      <c r="L4927" s="40" t="str">
        <f>IF(LEFT(C4927,1)="[",MID(C4927,2,SEARCH("]",C4927)-2),IF(LEFT(C4927,1)="""",MID(C4927,2,SEARCH("""",C4927,2)-2),C4927))</f>
        <v>onix LTZ 2013 chevrolet</v>
      </c>
      <c r="M4927">
        <f>WEEKNUM(A4927,2)</f>
        <v>36</v>
      </c>
    </row>
    <row r="4928" spans="1:13" x14ac:dyDescent="0.25">
      <c r="A4928" s="1">
        <v>41531</v>
      </c>
      <c r="B4928" s="40" t="s">
        <v>9</v>
      </c>
      <c r="C4928" s="40" t="s">
        <v>132</v>
      </c>
      <c r="D4928" s="40" t="s">
        <v>92</v>
      </c>
      <c r="E4928" s="40" t="s">
        <v>10</v>
      </c>
      <c r="F4928" s="40">
        <v>0.8</v>
      </c>
      <c r="G4928" s="40">
        <v>0</v>
      </c>
      <c r="H4928" s="40">
        <v>1</v>
      </c>
      <c r="I4928" s="40">
        <v>0</v>
      </c>
      <c r="L4928" s="40" t="str">
        <f>IF(LEFT(C4928,1)="[",MID(C4928,2,SEARCH("]",C4928)-2),IF(LEFT(C4928,1)="""",MID(C4928,2,SEARCH("""",C4928,2)-2),C4928))</f>
        <v>onix LTZ 2013 chevrolet</v>
      </c>
      <c r="M4928">
        <f>WEEKNUM(A4928,2)</f>
        <v>37</v>
      </c>
    </row>
    <row r="4929" spans="1:13" x14ac:dyDescent="0.25">
      <c r="A4929" s="1">
        <v>41518</v>
      </c>
      <c r="B4929" s="40" t="s">
        <v>9</v>
      </c>
      <c r="C4929" s="40" t="s">
        <v>132</v>
      </c>
      <c r="D4929" s="40" t="s">
        <v>92</v>
      </c>
      <c r="E4929" s="40" t="s">
        <v>10</v>
      </c>
      <c r="F4929" s="40">
        <v>0.8</v>
      </c>
      <c r="G4929" s="40">
        <v>0</v>
      </c>
      <c r="H4929" s="40">
        <v>3</v>
      </c>
      <c r="I4929" s="40">
        <v>0</v>
      </c>
      <c r="L4929" s="40" t="str">
        <f>IF(LEFT(C4929,1)="[",MID(C4929,2,SEARCH("]",C4929)-2),IF(LEFT(C4929,1)="""",MID(C4929,2,SEARCH("""",C4929,2)-2),C4929))</f>
        <v>onix LTZ 2013 chevrolet</v>
      </c>
      <c r="M4929">
        <f>WEEKNUM(A4929,2)</f>
        <v>35</v>
      </c>
    </row>
    <row r="4930" spans="1:13" x14ac:dyDescent="0.25">
      <c r="A4930" s="1">
        <v>41532</v>
      </c>
      <c r="B4930" s="40" t="s">
        <v>9</v>
      </c>
      <c r="C4930" s="40" t="s">
        <v>132</v>
      </c>
      <c r="D4930" s="40" t="s">
        <v>92</v>
      </c>
      <c r="E4930" s="40" t="s">
        <v>10</v>
      </c>
      <c r="F4930" s="40">
        <v>0.8</v>
      </c>
      <c r="G4930" s="40">
        <v>0</v>
      </c>
      <c r="H4930" s="40">
        <v>1</v>
      </c>
      <c r="I4930" s="40">
        <v>0</v>
      </c>
      <c r="L4930" s="40" t="str">
        <f>IF(LEFT(C4930,1)="[",MID(C4930,2,SEARCH("]",C4930)-2),IF(LEFT(C4930,1)="""",MID(C4930,2,SEARCH("""",C4930,2)-2),C4930))</f>
        <v>onix LTZ 2013 chevrolet</v>
      </c>
      <c r="M4930">
        <f>WEEKNUM(A4930,2)</f>
        <v>37</v>
      </c>
    </row>
    <row r="4931" spans="1:13" x14ac:dyDescent="0.25">
      <c r="A4931" s="1">
        <v>41519</v>
      </c>
      <c r="B4931" s="40" t="s">
        <v>9</v>
      </c>
      <c r="C4931" s="40" t="s">
        <v>132</v>
      </c>
      <c r="D4931" s="40" t="s">
        <v>92</v>
      </c>
      <c r="E4931" s="40" t="s">
        <v>10</v>
      </c>
      <c r="F4931" s="40">
        <v>0.8</v>
      </c>
      <c r="G4931" s="40">
        <v>0</v>
      </c>
      <c r="H4931" s="40">
        <v>5</v>
      </c>
      <c r="I4931" s="40">
        <v>0</v>
      </c>
      <c r="L4931" s="40" t="str">
        <f>IF(LEFT(C4931,1)="[",MID(C4931,2,SEARCH("]",C4931)-2),IF(LEFT(C4931,1)="""",MID(C4931,2,SEARCH("""",C4931,2)-2),C4931))</f>
        <v>onix LTZ 2013 chevrolet</v>
      </c>
      <c r="M4931">
        <f>WEEKNUM(A4931,2)</f>
        <v>36</v>
      </c>
    </row>
    <row r="4932" spans="1:13" x14ac:dyDescent="0.25">
      <c r="A4932" s="1">
        <v>41523</v>
      </c>
      <c r="B4932" s="40" t="s">
        <v>9</v>
      </c>
      <c r="C4932" s="40" t="s">
        <v>132</v>
      </c>
      <c r="D4932" s="40" t="s">
        <v>92</v>
      </c>
      <c r="E4932" s="40" t="s">
        <v>10</v>
      </c>
      <c r="F4932" s="40">
        <v>0.8</v>
      </c>
      <c r="G4932" s="40">
        <v>2</v>
      </c>
      <c r="H4932" s="40">
        <v>7</v>
      </c>
      <c r="I4932" s="40">
        <v>0.18</v>
      </c>
      <c r="L4932" s="40" t="str">
        <f>IF(LEFT(C4932,1)="[",MID(C4932,2,SEARCH("]",C4932)-2),IF(LEFT(C4932,1)="""",MID(C4932,2,SEARCH("""",C4932,2)-2),C4932))</f>
        <v>onix LTZ 2013 chevrolet</v>
      </c>
      <c r="M4932">
        <f>WEEKNUM(A4932,2)</f>
        <v>36</v>
      </c>
    </row>
    <row r="4933" spans="1:13" x14ac:dyDescent="0.25">
      <c r="A4933" s="1">
        <v>41537</v>
      </c>
      <c r="B4933" s="40" t="s">
        <v>9</v>
      </c>
      <c r="C4933" s="40" t="s">
        <v>132</v>
      </c>
      <c r="D4933" s="40" t="s">
        <v>92</v>
      </c>
      <c r="E4933" s="40" t="s">
        <v>10</v>
      </c>
      <c r="F4933" s="40">
        <v>0.8</v>
      </c>
      <c r="G4933" s="40">
        <v>0</v>
      </c>
      <c r="H4933" s="40">
        <v>1</v>
      </c>
      <c r="I4933" s="40">
        <v>0</v>
      </c>
      <c r="L4933" s="40" t="str">
        <f>IF(LEFT(C4933,1)="[",MID(C4933,2,SEARCH("]",C4933)-2),IF(LEFT(C4933,1)="""",MID(C4933,2,SEARCH("""",C4933,2)-2),C4933))</f>
        <v>onix LTZ 2013 chevrolet</v>
      </c>
      <c r="M4933">
        <f>WEEKNUM(A4933,2)</f>
        <v>38</v>
      </c>
    </row>
    <row r="4934" spans="1:13" x14ac:dyDescent="0.25">
      <c r="A4934" s="1">
        <v>41541</v>
      </c>
      <c r="B4934" s="40" t="s">
        <v>9</v>
      </c>
      <c r="C4934" s="40" t="s">
        <v>132</v>
      </c>
      <c r="D4934" s="40" t="s">
        <v>92</v>
      </c>
      <c r="E4934" s="40" t="s">
        <v>10</v>
      </c>
      <c r="F4934" s="40">
        <v>0.8</v>
      </c>
      <c r="G4934" s="40">
        <v>1</v>
      </c>
      <c r="H4934" s="40">
        <v>1</v>
      </c>
      <c r="I4934" s="40">
        <v>0.47</v>
      </c>
      <c r="L4934" s="40" t="str">
        <f>IF(LEFT(C4934,1)="[",MID(C4934,2,SEARCH("]",C4934)-2),IF(LEFT(C4934,1)="""",MID(C4934,2,SEARCH("""",C4934,2)-2),C4934))</f>
        <v>onix LTZ 2013 chevrolet</v>
      </c>
      <c r="M4934">
        <f>WEEKNUM(A4934,2)</f>
        <v>39</v>
      </c>
    </row>
    <row r="4935" spans="1:13" x14ac:dyDescent="0.25">
      <c r="A4935" s="1">
        <v>41521</v>
      </c>
      <c r="B4935" s="40" t="s">
        <v>9</v>
      </c>
      <c r="C4935" s="40" t="s">
        <v>132</v>
      </c>
      <c r="D4935" s="40" t="s">
        <v>92</v>
      </c>
      <c r="E4935" s="40" t="s">
        <v>10</v>
      </c>
      <c r="F4935" s="40">
        <v>0.8</v>
      </c>
      <c r="G4935" s="40">
        <v>0</v>
      </c>
      <c r="H4935" s="40">
        <v>3</v>
      </c>
      <c r="I4935" s="40">
        <v>0</v>
      </c>
      <c r="L4935" s="40" t="str">
        <f>IF(LEFT(C4935,1)="[",MID(C4935,2,SEARCH("]",C4935)-2),IF(LEFT(C4935,1)="""",MID(C4935,2,SEARCH("""",C4935,2)-2),C4935))</f>
        <v>onix LTZ 2013 chevrolet</v>
      </c>
      <c r="M4935">
        <f>WEEKNUM(A4935,2)</f>
        <v>36</v>
      </c>
    </row>
    <row r="4936" spans="1:13" x14ac:dyDescent="0.25">
      <c r="A4936" s="1">
        <v>41533</v>
      </c>
      <c r="B4936" s="40" t="s">
        <v>9</v>
      </c>
      <c r="C4936" s="40" t="s">
        <v>132</v>
      </c>
      <c r="D4936" s="40" t="s">
        <v>92</v>
      </c>
      <c r="E4936" s="40" t="s">
        <v>10</v>
      </c>
      <c r="F4936" s="40">
        <v>0.8</v>
      </c>
      <c r="G4936" s="40">
        <v>0</v>
      </c>
      <c r="H4936" s="40">
        <v>4</v>
      </c>
      <c r="I4936" s="40">
        <v>0</v>
      </c>
      <c r="L4936" s="40" t="str">
        <f>IF(LEFT(C4936,1)="[",MID(C4936,2,SEARCH("]",C4936)-2),IF(LEFT(C4936,1)="""",MID(C4936,2,SEARCH("""",C4936,2)-2),C4936))</f>
        <v>onix LTZ 2013 chevrolet</v>
      </c>
      <c r="M4936">
        <f>WEEKNUM(A4936,2)</f>
        <v>38</v>
      </c>
    </row>
    <row r="4937" spans="1:13" x14ac:dyDescent="0.25">
      <c r="A4937" s="1">
        <v>41527</v>
      </c>
      <c r="B4937" s="40" t="s">
        <v>9</v>
      </c>
      <c r="C4937" s="40" t="s">
        <v>132</v>
      </c>
      <c r="D4937" s="40" t="s">
        <v>92</v>
      </c>
      <c r="E4937" s="40" t="s">
        <v>10</v>
      </c>
      <c r="F4937" s="40">
        <v>0.8</v>
      </c>
      <c r="G4937" s="40">
        <v>0</v>
      </c>
      <c r="H4937" s="40">
        <v>1</v>
      </c>
      <c r="I4937" s="40">
        <v>0</v>
      </c>
      <c r="L4937" s="40" t="str">
        <f>IF(LEFT(C4937,1)="[",MID(C4937,2,SEARCH("]",C4937)-2),IF(LEFT(C4937,1)="""",MID(C4937,2,SEARCH("""",C4937,2)-2),C4937))</f>
        <v>onix LTZ 2013 chevrolet</v>
      </c>
      <c r="M4937">
        <f>WEEKNUM(A4937,2)</f>
        <v>37</v>
      </c>
    </row>
    <row r="4938" spans="1:13" x14ac:dyDescent="0.25">
      <c r="A4938" s="1">
        <v>41544</v>
      </c>
      <c r="B4938" s="40" t="s">
        <v>9</v>
      </c>
      <c r="C4938" s="40" t="s">
        <v>132</v>
      </c>
      <c r="D4938" s="40" t="s">
        <v>92</v>
      </c>
      <c r="E4938" s="40" t="s">
        <v>10</v>
      </c>
      <c r="F4938" s="40">
        <v>0.8</v>
      </c>
      <c r="G4938" s="40">
        <v>1</v>
      </c>
      <c r="H4938" s="40">
        <v>1</v>
      </c>
      <c r="I4938" s="40">
        <v>0.46</v>
      </c>
      <c r="L4938" s="40" t="str">
        <f>IF(LEFT(C4938,1)="[",MID(C4938,2,SEARCH("]",C4938)-2),IF(LEFT(C4938,1)="""",MID(C4938,2,SEARCH("""",C4938,2)-2),C4938))</f>
        <v>onix LTZ 2013 chevrolet</v>
      </c>
      <c r="M4938">
        <f>WEEKNUM(A4938,2)</f>
        <v>39</v>
      </c>
    </row>
    <row r="4939" spans="1:13" x14ac:dyDescent="0.25">
      <c r="A4939" s="1">
        <v>41546</v>
      </c>
      <c r="B4939" s="40" t="s">
        <v>9</v>
      </c>
      <c r="C4939" s="40" t="s">
        <v>132</v>
      </c>
      <c r="D4939" s="40" t="s">
        <v>92</v>
      </c>
      <c r="E4939" s="40" t="s">
        <v>10</v>
      </c>
      <c r="F4939" s="40">
        <v>0.8</v>
      </c>
      <c r="G4939" s="40">
        <v>0</v>
      </c>
      <c r="H4939" s="40">
        <v>3</v>
      </c>
      <c r="I4939" s="40">
        <v>0</v>
      </c>
      <c r="L4939" s="40" t="str">
        <f>IF(LEFT(C4939,1)="[",MID(C4939,2,SEARCH("]",C4939)-2),IF(LEFT(C4939,1)="""",MID(C4939,2,SEARCH("""",C4939,2)-2),C4939))</f>
        <v>onix LTZ 2013 chevrolet</v>
      </c>
      <c r="M4939">
        <f>WEEKNUM(A4939,2)</f>
        <v>39</v>
      </c>
    </row>
    <row r="4940" spans="1:13" x14ac:dyDescent="0.25">
      <c r="A4940" s="1">
        <v>41526</v>
      </c>
      <c r="B4940" s="40" t="s">
        <v>9</v>
      </c>
      <c r="C4940" s="40" t="s">
        <v>132</v>
      </c>
      <c r="D4940" s="40" t="s">
        <v>92</v>
      </c>
      <c r="E4940" s="40" t="s">
        <v>10</v>
      </c>
      <c r="F4940" s="40">
        <v>0.8</v>
      </c>
      <c r="G4940" s="40">
        <v>0</v>
      </c>
      <c r="H4940" s="40">
        <v>1</v>
      </c>
      <c r="I4940" s="40">
        <v>0</v>
      </c>
      <c r="L4940" s="40" t="str">
        <f>IF(LEFT(C4940,1)="[",MID(C4940,2,SEARCH("]",C4940)-2),IF(LEFT(C4940,1)="""",MID(C4940,2,SEARCH("""",C4940,2)-2),C4940))</f>
        <v>onix LTZ 2013 chevrolet</v>
      </c>
      <c r="M4940">
        <f>WEEKNUM(A4940,2)</f>
        <v>37</v>
      </c>
    </row>
    <row r="4941" spans="1:13" x14ac:dyDescent="0.25">
      <c r="A4941" s="1">
        <v>41530</v>
      </c>
      <c r="B4941" s="40" t="s">
        <v>9</v>
      </c>
      <c r="C4941" s="40" t="s">
        <v>132</v>
      </c>
      <c r="D4941" s="40" t="s">
        <v>92</v>
      </c>
      <c r="E4941" s="40" t="s">
        <v>10</v>
      </c>
      <c r="F4941" s="40">
        <v>0.8</v>
      </c>
      <c r="G4941" s="40">
        <v>4</v>
      </c>
      <c r="H4941" s="40">
        <v>7</v>
      </c>
      <c r="I4941" s="40">
        <v>0.74</v>
      </c>
      <c r="L4941" s="40" t="str">
        <f>IF(LEFT(C4941,1)="[",MID(C4941,2,SEARCH("]",C4941)-2),IF(LEFT(C4941,1)="""",MID(C4941,2,SEARCH("""",C4941,2)-2),C4941))</f>
        <v>onix LTZ 2013 chevrolet</v>
      </c>
      <c r="M4941">
        <f>WEEKNUM(A4941,2)</f>
        <v>37</v>
      </c>
    </row>
    <row r="4942" spans="1:13" x14ac:dyDescent="0.25">
      <c r="A4942" s="1">
        <v>41534</v>
      </c>
      <c r="B4942" s="40" t="s">
        <v>9</v>
      </c>
      <c r="C4942" s="40" t="s">
        <v>132</v>
      </c>
      <c r="D4942" s="40" t="s">
        <v>92</v>
      </c>
      <c r="E4942" s="40" t="s">
        <v>10</v>
      </c>
      <c r="F4942" s="40">
        <v>0.8</v>
      </c>
      <c r="G4942" s="40">
        <v>1</v>
      </c>
      <c r="H4942" s="40">
        <v>2</v>
      </c>
      <c r="I4942" s="40">
        <v>0.26</v>
      </c>
      <c r="L4942" s="40" t="str">
        <f>IF(LEFT(C4942,1)="[",MID(C4942,2,SEARCH("]",C4942)-2),IF(LEFT(C4942,1)="""",MID(C4942,2,SEARCH("""",C4942,2)-2),C4942))</f>
        <v>onix LTZ 2013 chevrolet</v>
      </c>
      <c r="M4942">
        <f>WEEKNUM(A4942,2)</f>
        <v>38</v>
      </c>
    </row>
    <row r="4943" spans="1:13" x14ac:dyDescent="0.25">
      <c r="A4943" s="1">
        <v>41529</v>
      </c>
      <c r="B4943" s="40" t="s">
        <v>9</v>
      </c>
      <c r="C4943" s="40" t="s">
        <v>132</v>
      </c>
      <c r="D4943" s="40" t="s">
        <v>92</v>
      </c>
      <c r="E4943" s="40" t="s">
        <v>10</v>
      </c>
      <c r="F4943" s="40">
        <v>0.8</v>
      </c>
      <c r="G4943" s="40">
        <v>1</v>
      </c>
      <c r="H4943" s="40">
        <v>4</v>
      </c>
      <c r="I4943" s="40">
        <v>0.05</v>
      </c>
      <c r="L4943" s="40" t="str">
        <f>IF(LEFT(C4943,1)="[",MID(C4943,2,SEARCH("]",C4943)-2),IF(LEFT(C4943,1)="""",MID(C4943,2,SEARCH("""",C4943,2)-2),C4943))</f>
        <v>onix LTZ 2013 chevrolet</v>
      </c>
      <c r="M4943">
        <f>WEEKNUM(A4943,2)</f>
        <v>37</v>
      </c>
    </row>
    <row r="4944" spans="1:13" x14ac:dyDescent="0.25">
      <c r="A4944" s="1">
        <v>41539</v>
      </c>
      <c r="B4944" s="40" t="s">
        <v>9</v>
      </c>
      <c r="C4944" s="40" t="s">
        <v>132</v>
      </c>
      <c r="D4944" s="40" t="s">
        <v>92</v>
      </c>
      <c r="E4944" s="40" t="s">
        <v>10</v>
      </c>
      <c r="F4944" s="40">
        <v>0.8</v>
      </c>
      <c r="G4944" s="40">
        <v>1</v>
      </c>
      <c r="H4944" s="40">
        <v>2</v>
      </c>
      <c r="I4944" s="40">
        <v>0.36</v>
      </c>
      <c r="L4944" s="40" t="str">
        <f>IF(LEFT(C4944,1)="[",MID(C4944,2,SEARCH("]",C4944)-2),IF(LEFT(C4944,1)="""",MID(C4944,2,SEARCH("""",C4944,2)-2),C4944))</f>
        <v>onix LTZ 2013 chevrolet</v>
      </c>
      <c r="M4944">
        <f>WEEKNUM(A4944,2)</f>
        <v>38</v>
      </c>
    </row>
    <row r="4945" spans="1:13" x14ac:dyDescent="0.25">
      <c r="A4945" s="1">
        <v>41517</v>
      </c>
      <c r="B4945" s="40" t="s">
        <v>9</v>
      </c>
      <c r="C4945" s="40" t="s">
        <v>132</v>
      </c>
      <c r="D4945" s="40" t="s">
        <v>92</v>
      </c>
      <c r="E4945" s="40" t="s">
        <v>10</v>
      </c>
      <c r="F4945" s="40">
        <v>0.8</v>
      </c>
      <c r="G4945" s="40">
        <v>0</v>
      </c>
      <c r="H4945" s="40">
        <v>1</v>
      </c>
      <c r="I4945" s="40">
        <v>0</v>
      </c>
      <c r="L4945" s="40" t="str">
        <f>IF(LEFT(C4945,1)="[",MID(C4945,2,SEARCH("]",C4945)-2),IF(LEFT(C4945,1)="""",MID(C4945,2,SEARCH("""",C4945,2)-2),C4945))</f>
        <v>onix LTZ 2013 chevrolet</v>
      </c>
      <c r="M4945">
        <f>WEEKNUM(A4945,2)</f>
        <v>35</v>
      </c>
    </row>
    <row r="4946" spans="1:13" x14ac:dyDescent="0.25">
      <c r="A4946" s="1">
        <v>41516</v>
      </c>
      <c r="B4946" s="40" t="s">
        <v>9</v>
      </c>
      <c r="C4946" s="40" t="s">
        <v>132</v>
      </c>
      <c r="D4946" s="40" t="s">
        <v>92</v>
      </c>
      <c r="E4946" s="40" t="s">
        <v>10</v>
      </c>
      <c r="F4946" s="40">
        <v>0.8</v>
      </c>
      <c r="G4946" s="40">
        <v>1</v>
      </c>
      <c r="H4946" s="40">
        <v>1</v>
      </c>
      <c r="I4946" s="40">
        <v>0.12</v>
      </c>
      <c r="L4946" s="40" t="str">
        <f>IF(LEFT(C4946,1)="[",MID(C4946,2,SEARCH("]",C4946)-2),IF(LEFT(C4946,1)="""",MID(C4946,2,SEARCH("""",C4946,2)-2),C4946))</f>
        <v>onix LTZ 2013 chevrolet</v>
      </c>
      <c r="M4946">
        <f>WEEKNUM(A4946,2)</f>
        <v>35</v>
      </c>
    </row>
    <row r="4947" spans="1:13" x14ac:dyDescent="0.25">
      <c r="A4947" s="1">
        <v>41515</v>
      </c>
      <c r="B4947" s="40" t="s">
        <v>9</v>
      </c>
      <c r="C4947" s="40" t="s">
        <v>132</v>
      </c>
      <c r="D4947" s="40" t="s">
        <v>92</v>
      </c>
      <c r="E4947" s="40" t="s">
        <v>10</v>
      </c>
      <c r="F4947" s="40">
        <v>0.8</v>
      </c>
      <c r="G4947" s="40">
        <v>1</v>
      </c>
      <c r="H4947" s="40">
        <v>4</v>
      </c>
      <c r="I4947" s="40">
        <v>0.26</v>
      </c>
      <c r="L4947" s="40" t="str">
        <f>IF(LEFT(C4947,1)="[",MID(C4947,2,SEARCH("]",C4947)-2),IF(LEFT(C4947,1)="""",MID(C4947,2,SEARCH("""",C4947,2)-2),C4947))</f>
        <v>onix LTZ 2013 chevrolet</v>
      </c>
      <c r="M4947">
        <f>WEEKNUM(A4947,2)</f>
        <v>35</v>
      </c>
    </row>
    <row r="4948" spans="1:13" x14ac:dyDescent="0.25">
      <c r="A4948" s="1">
        <v>41525</v>
      </c>
      <c r="B4948" s="40" t="s">
        <v>9</v>
      </c>
      <c r="C4948" s="40" t="s">
        <v>132</v>
      </c>
      <c r="D4948" s="40" t="s">
        <v>92</v>
      </c>
      <c r="E4948" s="40" t="s">
        <v>10</v>
      </c>
      <c r="F4948" s="40">
        <v>0.8</v>
      </c>
      <c r="G4948" s="40">
        <v>0</v>
      </c>
      <c r="H4948" s="40">
        <v>1</v>
      </c>
      <c r="I4948" s="40">
        <v>0</v>
      </c>
      <c r="L4948" s="40" t="str">
        <f>IF(LEFT(C4948,1)="[",MID(C4948,2,SEARCH("]",C4948)-2),IF(LEFT(C4948,1)="""",MID(C4948,2,SEARCH("""",C4948,2)-2),C4948))</f>
        <v>onix LTZ 2013 chevrolet</v>
      </c>
      <c r="M4948">
        <f>WEEKNUM(A4948,2)</f>
        <v>36</v>
      </c>
    </row>
    <row r="4949" spans="1:13" x14ac:dyDescent="0.25">
      <c r="A4949" s="1">
        <v>41541</v>
      </c>
      <c r="B4949" s="40" t="s">
        <v>9</v>
      </c>
      <c r="C4949" s="40" t="s">
        <v>347</v>
      </c>
      <c r="D4949" s="40" t="s">
        <v>90</v>
      </c>
      <c r="E4949" s="40" t="s">
        <v>10</v>
      </c>
      <c r="F4949" s="40">
        <v>0.8</v>
      </c>
      <c r="G4949" s="40">
        <v>0</v>
      </c>
      <c r="H4949" s="40">
        <v>11</v>
      </c>
      <c r="I4949" s="40">
        <v>0</v>
      </c>
      <c r="L4949" s="40" t="str">
        <f>IF(LEFT(C4949,1)="[",MID(C4949,2,SEARCH("]",C4949)-2),IF(LEFT(C4949,1)="""",MID(C4949,2,SEARCH("""",C4949,2)-2),C4949))</f>
        <v>onix LTZ 2013 preço</v>
      </c>
      <c r="M4949">
        <f>WEEKNUM(A4949,2)</f>
        <v>39</v>
      </c>
    </row>
    <row r="4950" spans="1:13" x14ac:dyDescent="0.25">
      <c r="A4950" s="1">
        <v>41533</v>
      </c>
      <c r="B4950" s="40" t="s">
        <v>9</v>
      </c>
      <c r="C4950" s="40" t="s">
        <v>347</v>
      </c>
      <c r="D4950" s="40" t="s">
        <v>90</v>
      </c>
      <c r="E4950" s="40" t="s">
        <v>10</v>
      </c>
      <c r="F4950" s="40">
        <v>0.8</v>
      </c>
      <c r="G4950" s="40">
        <v>0</v>
      </c>
      <c r="H4950" s="40">
        <v>1</v>
      </c>
      <c r="I4950" s="40">
        <v>0</v>
      </c>
      <c r="L4950" s="40" t="str">
        <f>IF(LEFT(C4950,1)="[",MID(C4950,2,SEARCH("]",C4950)-2),IF(LEFT(C4950,1)="""",MID(C4950,2,SEARCH("""",C4950,2)-2),C4950))</f>
        <v>onix LTZ 2013 preço</v>
      </c>
      <c r="M4950">
        <f>WEEKNUM(A4950,2)</f>
        <v>38</v>
      </c>
    </row>
    <row r="4951" spans="1:13" x14ac:dyDescent="0.25">
      <c r="A4951" s="1">
        <v>41534</v>
      </c>
      <c r="B4951" s="40" t="s">
        <v>9</v>
      </c>
      <c r="C4951" s="40" t="s">
        <v>347</v>
      </c>
      <c r="D4951" s="40" t="s">
        <v>90</v>
      </c>
      <c r="E4951" s="40" t="s">
        <v>10</v>
      </c>
      <c r="F4951" s="40">
        <v>0.8</v>
      </c>
      <c r="G4951" s="40">
        <v>1</v>
      </c>
      <c r="H4951" s="40">
        <v>2</v>
      </c>
      <c r="I4951" s="40">
        <v>0.44</v>
      </c>
      <c r="L4951" s="40" t="str">
        <f>IF(LEFT(C4951,1)="[",MID(C4951,2,SEARCH("]",C4951)-2),IF(LEFT(C4951,1)="""",MID(C4951,2,SEARCH("""",C4951,2)-2),C4951))</f>
        <v>onix LTZ 2013 preço</v>
      </c>
      <c r="M4951">
        <f>WEEKNUM(A4951,2)</f>
        <v>38</v>
      </c>
    </row>
    <row r="4952" spans="1:13" x14ac:dyDescent="0.25">
      <c r="A4952" s="1">
        <v>41526</v>
      </c>
      <c r="B4952" s="40" t="s">
        <v>9</v>
      </c>
      <c r="C4952" s="40" t="s">
        <v>347</v>
      </c>
      <c r="D4952" s="40" t="s">
        <v>90</v>
      </c>
      <c r="E4952" s="40" t="s">
        <v>10</v>
      </c>
      <c r="F4952" s="40">
        <v>0.8</v>
      </c>
      <c r="G4952" s="40">
        <v>0</v>
      </c>
      <c r="H4952" s="40">
        <v>6</v>
      </c>
      <c r="I4952" s="40">
        <v>0</v>
      </c>
      <c r="L4952" s="40" t="str">
        <f>IF(LEFT(C4952,1)="[",MID(C4952,2,SEARCH("]",C4952)-2),IF(LEFT(C4952,1)="""",MID(C4952,2,SEARCH("""",C4952,2)-2),C4952))</f>
        <v>onix LTZ 2013 preço</v>
      </c>
      <c r="M4952">
        <f>WEEKNUM(A4952,2)</f>
        <v>37</v>
      </c>
    </row>
    <row r="4953" spans="1:13" x14ac:dyDescent="0.25">
      <c r="A4953" s="1">
        <v>41532</v>
      </c>
      <c r="B4953" s="40" t="s">
        <v>9</v>
      </c>
      <c r="C4953" s="40" t="s">
        <v>347</v>
      </c>
      <c r="D4953" s="40" t="s">
        <v>90</v>
      </c>
      <c r="E4953" s="40" t="s">
        <v>10</v>
      </c>
      <c r="F4953" s="40">
        <v>0.8</v>
      </c>
      <c r="G4953" s="40">
        <v>1</v>
      </c>
      <c r="H4953" s="40">
        <v>4</v>
      </c>
      <c r="I4953" s="40">
        <v>0.21</v>
      </c>
      <c r="L4953" s="40" t="str">
        <f>IF(LEFT(C4953,1)="[",MID(C4953,2,SEARCH("]",C4953)-2),IF(LEFT(C4953,1)="""",MID(C4953,2,SEARCH("""",C4953,2)-2),C4953))</f>
        <v>onix LTZ 2013 preço</v>
      </c>
      <c r="M4953">
        <f>WEEKNUM(A4953,2)</f>
        <v>37</v>
      </c>
    </row>
    <row r="4954" spans="1:13" x14ac:dyDescent="0.25">
      <c r="A4954" s="1">
        <v>41518</v>
      </c>
      <c r="B4954" s="40" t="s">
        <v>9</v>
      </c>
      <c r="C4954" s="40" t="s">
        <v>347</v>
      </c>
      <c r="D4954" s="40" t="s">
        <v>90</v>
      </c>
      <c r="E4954" s="40" t="s">
        <v>10</v>
      </c>
      <c r="F4954" s="40">
        <v>0.8</v>
      </c>
      <c r="G4954" s="40">
        <v>3</v>
      </c>
      <c r="H4954" s="40">
        <v>5</v>
      </c>
      <c r="I4954" s="40">
        <v>0.67</v>
      </c>
      <c r="L4954" s="40" t="str">
        <f>IF(LEFT(C4954,1)="[",MID(C4954,2,SEARCH("]",C4954)-2),IF(LEFT(C4954,1)="""",MID(C4954,2,SEARCH("""",C4954,2)-2),C4954))</f>
        <v>onix LTZ 2013 preço</v>
      </c>
      <c r="M4954">
        <f>WEEKNUM(A4954,2)</f>
        <v>35</v>
      </c>
    </row>
    <row r="4955" spans="1:13" x14ac:dyDescent="0.25">
      <c r="A4955" s="1">
        <v>41515</v>
      </c>
      <c r="B4955" s="40" t="s">
        <v>9</v>
      </c>
      <c r="C4955" s="40" t="s">
        <v>347</v>
      </c>
      <c r="D4955" s="40" t="s">
        <v>90</v>
      </c>
      <c r="E4955" s="40" t="s">
        <v>10</v>
      </c>
      <c r="F4955" s="40">
        <v>0.8</v>
      </c>
      <c r="G4955" s="40">
        <v>1</v>
      </c>
      <c r="H4955" s="40">
        <v>3</v>
      </c>
      <c r="I4955" s="40">
        <v>0.56999999999999995</v>
      </c>
      <c r="L4955" s="40" t="str">
        <f>IF(LEFT(C4955,1)="[",MID(C4955,2,SEARCH("]",C4955)-2),IF(LEFT(C4955,1)="""",MID(C4955,2,SEARCH("""",C4955,2)-2),C4955))</f>
        <v>onix LTZ 2013 preço</v>
      </c>
      <c r="M4955">
        <f>WEEKNUM(A4955,2)</f>
        <v>35</v>
      </c>
    </row>
    <row r="4956" spans="1:13" x14ac:dyDescent="0.25">
      <c r="A4956" s="1">
        <v>41540</v>
      </c>
      <c r="B4956" s="40" t="s">
        <v>9</v>
      </c>
      <c r="C4956" s="40" t="s">
        <v>347</v>
      </c>
      <c r="D4956" s="40" t="s">
        <v>90</v>
      </c>
      <c r="E4956" s="40" t="s">
        <v>10</v>
      </c>
      <c r="F4956" s="40">
        <v>0.8</v>
      </c>
      <c r="G4956" s="40">
        <v>0</v>
      </c>
      <c r="H4956" s="40">
        <v>4</v>
      </c>
      <c r="I4956" s="40">
        <v>0</v>
      </c>
      <c r="L4956" s="40" t="str">
        <f>IF(LEFT(C4956,1)="[",MID(C4956,2,SEARCH("]",C4956)-2),IF(LEFT(C4956,1)="""",MID(C4956,2,SEARCH("""",C4956,2)-2),C4956))</f>
        <v>onix LTZ 2013 preço</v>
      </c>
      <c r="M4956">
        <f>WEEKNUM(A4956,2)</f>
        <v>39</v>
      </c>
    </row>
    <row r="4957" spans="1:13" x14ac:dyDescent="0.25">
      <c r="A4957" s="1">
        <v>41537</v>
      </c>
      <c r="B4957" s="40" t="s">
        <v>9</v>
      </c>
      <c r="C4957" s="40" t="s">
        <v>347</v>
      </c>
      <c r="D4957" s="40" t="s">
        <v>90</v>
      </c>
      <c r="E4957" s="40" t="s">
        <v>10</v>
      </c>
      <c r="F4957" s="40">
        <v>0.8</v>
      </c>
      <c r="G4957" s="40">
        <v>1</v>
      </c>
      <c r="H4957" s="40">
        <v>5</v>
      </c>
      <c r="I4957" s="40">
        <v>0.18</v>
      </c>
      <c r="L4957" s="40" t="str">
        <f>IF(LEFT(C4957,1)="[",MID(C4957,2,SEARCH("]",C4957)-2),IF(LEFT(C4957,1)="""",MID(C4957,2,SEARCH("""",C4957,2)-2),C4957))</f>
        <v>onix LTZ 2013 preço</v>
      </c>
      <c r="M4957">
        <f>WEEKNUM(A4957,2)</f>
        <v>38</v>
      </c>
    </row>
    <row r="4958" spans="1:13" x14ac:dyDescent="0.25">
      <c r="A4958" s="1">
        <v>41525</v>
      </c>
      <c r="B4958" s="40" t="s">
        <v>9</v>
      </c>
      <c r="C4958" s="40" t="s">
        <v>347</v>
      </c>
      <c r="D4958" s="40" t="s">
        <v>90</v>
      </c>
      <c r="E4958" s="40" t="s">
        <v>10</v>
      </c>
      <c r="F4958" s="40">
        <v>0.8</v>
      </c>
      <c r="G4958" s="40">
        <v>0</v>
      </c>
      <c r="H4958" s="40">
        <v>1</v>
      </c>
      <c r="I4958" s="40">
        <v>0</v>
      </c>
      <c r="L4958" s="40" t="str">
        <f>IF(LEFT(C4958,1)="[",MID(C4958,2,SEARCH("]",C4958)-2),IF(LEFT(C4958,1)="""",MID(C4958,2,SEARCH("""",C4958,2)-2),C4958))</f>
        <v>onix LTZ 2013 preço</v>
      </c>
      <c r="M4958">
        <f>WEEKNUM(A4958,2)</f>
        <v>36</v>
      </c>
    </row>
    <row r="4959" spans="1:13" x14ac:dyDescent="0.25">
      <c r="A4959" s="1">
        <v>41524</v>
      </c>
      <c r="B4959" s="40" t="s">
        <v>9</v>
      </c>
      <c r="C4959" s="40" t="s">
        <v>347</v>
      </c>
      <c r="D4959" s="40" t="s">
        <v>90</v>
      </c>
      <c r="E4959" s="40" t="s">
        <v>10</v>
      </c>
      <c r="F4959" s="40">
        <v>0.8</v>
      </c>
      <c r="G4959" s="40">
        <v>2</v>
      </c>
      <c r="H4959" s="40">
        <v>4</v>
      </c>
      <c r="I4959" s="40">
        <v>0.51</v>
      </c>
      <c r="L4959" s="40" t="str">
        <f>IF(LEFT(C4959,1)="[",MID(C4959,2,SEARCH("]",C4959)-2),IF(LEFT(C4959,1)="""",MID(C4959,2,SEARCH("""",C4959,2)-2),C4959))</f>
        <v>onix LTZ 2013 preço</v>
      </c>
      <c r="M4959">
        <f>WEEKNUM(A4959,2)</f>
        <v>36</v>
      </c>
    </row>
    <row r="4960" spans="1:13" x14ac:dyDescent="0.25">
      <c r="A4960" s="1">
        <v>41521</v>
      </c>
      <c r="B4960" s="40" t="s">
        <v>9</v>
      </c>
      <c r="C4960" s="40" t="s">
        <v>347</v>
      </c>
      <c r="D4960" s="40" t="s">
        <v>90</v>
      </c>
      <c r="E4960" s="40" t="s">
        <v>10</v>
      </c>
      <c r="F4960" s="40">
        <v>0.8</v>
      </c>
      <c r="G4960" s="40">
        <v>0</v>
      </c>
      <c r="H4960" s="40">
        <v>1</v>
      </c>
      <c r="I4960" s="40">
        <v>0</v>
      </c>
      <c r="L4960" s="40" t="str">
        <f>IF(LEFT(C4960,1)="[",MID(C4960,2,SEARCH("]",C4960)-2),IF(LEFT(C4960,1)="""",MID(C4960,2,SEARCH("""",C4960,2)-2),C4960))</f>
        <v>onix LTZ 2013 preço</v>
      </c>
      <c r="M4960">
        <f>WEEKNUM(A4960,2)</f>
        <v>36</v>
      </c>
    </row>
    <row r="4961" spans="1:13" x14ac:dyDescent="0.25">
      <c r="A4961" s="1">
        <v>41538</v>
      </c>
      <c r="B4961" s="40" t="s">
        <v>9</v>
      </c>
      <c r="C4961" s="40" t="s">
        <v>347</v>
      </c>
      <c r="D4961" s="40" t="s">
        <v>90</v>
      </c>
      <c r="E4961" s="40" t="s">
        <v>10</v>
      </c>
      <c r="F4961" s="40">
        <v>0.8</v>
      </c>
      <c r="G4961" s="40">
        <v>0</v>
      </c>
      <c r="H4961" s="40">
        <v>4</v>
      </c>
      <c r="I4961" s="40">
        <v>0</v>
      </c>
      <c r="L4961" s="40" t="str">
        <f>IF(LEFT(C4961,1)="[",MID(C4961,2,SEARCH("]",C4961)-2),IF(LEFT(C4961,1)="""",MID(C4961,2,SEARCH("""",C4961,2)-2),C4961))</f>
        <v>onix LTZ 2013 preço</v>
      </c>
      <c r="M4961">
        <f>WEEKNUM(A4961,2)</f>
        <v>38</v>
      </c>
    </row>
    <row r="4962" spans="1:13" x14ac:dyDescent="0.25">
      <c r="A4962" s="1">
        <v>41544</v>
      </c>
      <c r="B4962" s="40" t="s">
        <v>9</v>
      </c>
      <c r="C4962" s="40" t="s">
        <v>347</v>
      </c>
      <c r="D4962" s="40" t="s">
        <v>90</v>
      </c>
      <c r="E4962" s="40" t="s">
        <v>10</v>
      </c>
      <c r="F4962" s="40">
        <v>0.8</v>
      </c>
      <c r="G4962" s="40">
        <v>0</v>
      </c>
      <c r="H4962" s="40">
        <v>2</v>
      </c>
      <c r="I4962" s="40">
        <v>0</v>
      </c>
      <c r="L4962" s="40" t="str">
        <f>IF(LEFT(C4962,1)="[",MID(C4962,2,SEARCH("]",C4962)-2),IF(LEFT(C4962,1)="""",MID(C4962,2,SEARCH("""",C4962,2)-2),C4962))</f>
        <v>onix LTZ 2013 preço</v>
      </c>
      <c r="M4962">
        <f>WEEKNUM(A4962,2)</f>
        <v>39</v>
      </c>
    </row>
    <row r="4963" spans="1:13" x14ac:dyDescent="0.25">
      <c r="A4963" s="1">
        <v>41516</v>
      </c>
      <c r="B4963" s="40" t="s">
        <v>9</v>
      </c>
      <c r="C4963" s="40" t="s">
        <v>347</v>
      </c>
      <c r="D4963" s="40" t="s">
        <v>90</v>
      </c>
      <c r="E4963" s="40" t="s">
        <v>10</v>
      </c>
      <c r="F4963" s="40">
        <v>0.8</v>
      </c>
      <c r="G4963" s="40">
        <v>1</v>
      </c>
      <c r="H4963" s="40">
        <v>6</v>
      </c>
      <c r="I4963" s="40">
        <v>0.38</v>
      </c>
      <c r="L4963" s="40" t="str">
        <f>IF(LEFT(C4963,1)="[",MID(C4963,2,SEARCH("]",C4963)-2),IF(LEFT(C4963,1)="""",MID(C4963,2,SEARCH("""",C4963,2)-2),C4963))</f>
        <v>onix LTZ 2013 preço</v>
      </c>
      <c r="M4963">
        <f>WEEKNUM(A4963,2)</f>
        <v>35</v>
      </c>
    </row>
    <row r="4964" spans="1:13" x14ac:dyDescent="0.25">
      <c r="A4964" s="1">
        <v>41529</v>
      </c>
      <c r="B4964" s="40" t="s">
        <v>9</v>
      </c>
      <c r="C4964" s="40" t="s">
        <v>347</v>
      </c>
      <c r="D4964" s="40" t="s">
        <v>90</v>
      </c>
      <c r="E4964" s="40" t="s">
        <v>10</v>
      </c>
      <c r="F4964" s="40">
        <v>0.8</v>
      </c>
      <c r="G4964" s="40">
        <v>0</v>
      </c>
      <c r="H4964" s="40">
        <v>4</v>
      </c>
      <c r="I4964" s="40">
        <v>0</v>
      </c>
      <c r="L4964" s="40" t="str">
        <f>IF(LEFT(C4964,1)="[",MID(C4964,2,SEARCH("]",C4964)-2),IF(LEFT(C4964,1)="""",MID(C4964,2,SEARCH("""",C4964,2)-2),C4964))</f>
        <v>onix LTZ 2013 preço</v>
      </c>
      <c r="M4964">
        <f>WEEKNUM(A4964,2)</f>
        <v>37</v>
      </c>
    </row>
    <row r="4965" spans="1:13" x14ac:dyDescent="0.25">
      <c r="A4965" s="1">
        <v>41531</v>
      </c>
      <c r="B4965" s="40" t="s">
        <v>9</v>
      </c>
      <c r="C4965" s="40" t="s">
        <v>347</v>
      </c>
      <c r="D4965" s="40" t="s">
        <v>90</v>
      </c>
      <c r="E4965" s="40" t="s">
        <v>10</v>
      </c>
      <c r="F4965" s="40">
        <v>0.8</v>
      </c>
      <c r="G4965" s="40">
        <v>0</v>
      </c>
      <c r="H4965" s="40">
        <v>3</v>
      </c>
      <c r="I4965" s="40">
        <v>0</v>
      </c>
      <c r="L4965" s="40" t="str">
        <f>IF(LEFT(C4965,1)="[",MID(C4965,2,SEARCH("]",C4965)-2),IF(LEFT(C4965,1)="""",MID(C4965,2,SEARCH("""",C4965,2)-2),C4965))</f>
        <v>onix LTZ 2013 preço</v>
      </c>
      <c r="M4965">
        <f>WEEKNUM(A4965,2)</f>
        <v>37</v>
      </c>
    </row>
    <row r="4966" spans="1:13" x14ac:dyDescent="0.25">
      <c r="A4966" s="1">
        <v>41546</v>
      </c>
      <c r="B4966" s="40" t="s">
        <v>9</v>
      </c>
      <c r="C4966" s="40" t="s">
        <v>347</v>
      </c>
      <c r="D4966" s="40" t="s">
        <v>90</v>
      </c>
      <c r="E4966" s="40" t="s">
        <v>10</v>
      </c>
      <c r="F4966" s="40">
        <v>0.8</v>
      </c>
      <c r="G4966" s="40">
        <v>0</v>
      </c>
      <c r="H4966" s="40">
        <v>3</v>
      </c>
      <c r="I4966" s="40">
        <v>0</v>
      </c>
      <c r="L4966" s="40" t="str">
        <f>IF(LEFT(C4966,1)="[",MID(C4966,2,SEARCH("]",C4966)-2),IF(LEFT(C4966,1)="""",MID(C4966,2,SEARCH("""",C4966,2)-2),C4966))</f>
        <v>onix LTZ 2013 preço</v>
      </c>
      <c r="M4966">
        <f>WEEKNUM(A4966,2)</f>
        <v>39</v>
      </c>
    </row>
    <row r="4967" spans="1:13" x14ac:dyDescent="0.25">
      <c r="A4967" s="1">
        <v>41543</v>
      </c>
      <c r="B4967" s="40" t="s">
        <v>9</v>
      </c>
      <c r="C4967" s="40" t="s">
        <v>347</v>
      </c>
      <c r="D4967" s="40" t="s">
        <v>90</v>
      </c>
      <c r="E4967" s="40" t="s">
        <v>10</v>
      </c>
      <c r="F4967" s="40">
        <v>0.8</v>
      </c>
      <c r="G4967" s="40">
        <v>0</v>
      </c>
      <c r="H4967" s="40">
        <v>6</v>
      </c>
      <c r="I4967" s="40">
        <v>0</v>
      </c>
      <c r="L4967" s="40" t="str">
        <f>IF(LEFT(C4967,1)="[",MID(C4967,2,SEARCH("]",C4967)-2),IF(LEFT(C4967,1)="""",MID(C4967,2,SEARCH("""",C4967,2)-2),C4967))</f>
        <v>onix LTZ 2013 preço</v>
      </c>
      <c r="M4967">
        <f>WEEKNUM(A4967,2)</f>
        <v>39</v>
      </c>
    </row>
    <row r="4968" spans="1:13" x14ac:dyDescent="0.25">
      <c r="A4968" s="1">
        <v>41514</v>
      </c>
      <c r="B4968" s="40" t="s">
        <v>9</v>
      </c>
      <c r="C4968" s="40" t="s">
        <v>347</v>
      </c>
      <c r="D4968" s="40" t="s">
        <v>90</v>
      </c>
      <c r="E4968" s="40" t="s">
        <v>10</v>
      </c>
      <c r="F4968" s="40">
        <v>0.8</v>
      </c>
      <c r="G4968" s="40">
        <v>2</v>
      </c>
      <c r="H4968" s="40">
        <v>3</v>
      </c>
      <c r="I4968" s="40">
        <v>0.41</v>
      </c>
      <c r="L4968" s="40" t="str">
        <f>IF(LEFT(C4968,1)="[",MID(C4968,2,SEARCH("]",C4968)-2),IF(LEFT(C4968,1)="""",MID(C4968,2,SEARCH("""",C4968,2)-2),C4968))</f>
        <v>onix LTZ 2013 preço</v>
      </c>
      <c r="M4968">
        <f>WEEKNUM(A4968,2)</f>
        <v>35</v>
      </c>
    </row>
    <row r="4969" spans="1:13" x14ac:dyDescent="0.25">
      <c r="A4969" s="1">
        <v>41527</v>
      </c>
      <c r="B4969" s="40" t="s">
        <v>9</v>
      </c>
      <c r="C4969" s="40" t="s">
        <v>347</v>
      </c>
      <c r="D4969" s="40" t="s">
        <v>90</v>
      </c>
      <c r="E4969" s="40" t="s">
        <v>10</v>
      </c>
      <c r="F4969" s="40">
        <v>0.8</v>
      </c>
      <c r="G4969" s="40">
        <v>1</v>
      </c>
      <c r="H4969" s="40">
        <v>5</v>
      </c>
      <c r="I4969" s="40">
        <v>0.28999999999999998</v>
      </c>
      <c r="L4969" s="40" t="str">
        <f>IF(LEFT(C4969,1)="[",MID(C4969,2,SEARCH("]",C4969)-2),IF(LEFT(C4969,1)="""",MID(C4969,2,SEARCH("""",C4969,2)-2),C4969))</f>
        <v>onix LTZ 2013 preço</v>
      </c>
      <c r="M4969">
        <f>WEEKNUM(A4969,2)</f>
        <v>37</v>
      </c>
    </row>
    <row r="4970" spans="1:13" x14ac:dyDescent="0.25">
      <c r="A4970" s="1">
        <v>41535</v>
      </c>
      <c r="B4970" s="40" t="s">
        <v>9</v>
      </c>
      <c r="C4970" s="40" t="s">
        <v>347</v>
      </c>
      <c r="D4970" s="40" t="s">
        <v>90</v>
      </c>
      <c r="E4970" s="40" t="s">
        <v>10</v>
      </c>
      <c r="F4970" s="40">
        <v>0.8</v>
      </c>
      <c r="G4970" s="40">
        <v>0</v>
      </c>
      <c r="H4970" s="40">
        <v>5</v>
      </c>
      <c r="I4970" s="40">
        <v>0</v>
      </c>
      <c r="L4970" s="40" t="str">
        <f>IF(LEFT(C4970,1)="[",MID(C4970,2,SEARCH("]",C4970)-2),IF(LEFT(C4970,1)="""",MID(C4970,2,SEARCH("""",C4970,2)-2),C4970))</f>
        <v>onix LTZ 2013 preço</v>
      </c>
      <c r="M4970">
        <f>WEEKNUM(A4970,2)</f>
        <v>38</v>
      </c>
    </row>
    <row r="4971" spans="1:13" x14ac:dyDescent="0.25">
      <c r="A4971" s="1">
        <v>41522</v>
      </c>
      <c r="B4971" s="40" t="s">
        <v>9</v>
      </c>
      <c r="C4971" s="40" t="s">
        <v>347</v>
      </c>
      <c r="D4971" s="40" t="s">
        <v>90</v>
      </c>
      <c r="E4971" s="40" t="s">
        <v>10</v>
      </c>
      <c r="F4971" s="40">
        <v>0.8</v>
      </c>
      <c r="G4971" s="40">
        <v>1</v>
      </c>
      <c r="H4971" s="40">
        <v>2</v>
      </c>
      <c r="I4971" s="40">
        <v>0.16</v>
      </c>
      <c r="L4971" s="40" t="str">
        <f>IF(LEFT(C4971,1)="[",MID(C4971,2,SEARCH("]",C4971)-2),IF(LEFT(C4971,1)="""",MID(C4971,2,SEARCH("""",C4971,2)-2),C4971))</f>
        <v>onix LTZ 2013 preço</v>
      </c>
      <c r="M4971">
        <f>WEEKNUM(A4971,2)</f>
        <v>36</v>
      </c>
    </row>
    <row r="4972" spans="1:13" x14ac:dyDescent="0.25">
      <c r="A4972" s="1">
        <v>41545</v>
      </c>
      <c r="B4972" s="40" t="s">
        <v>9</v>
      </c>
      <c r="C4972" s="40" t="s">
        <v>347</v>
      </c>
      <c r="D4972" s="40" t="s">
        <v>90</v>
      </c>
      <c r="E4972" s="40" t="s">
        <v>10</v>
      </c>
      <c r="F4972" s="40">
        <v>0.8</v>
      </c>
      <c r="G4972" s="40">
        <v>0</v>
      </c>
      <c r="H4972" s="40">
        <v>4</v>
      </c>
      <c r="I4972" s="40">
        <v>0</v>
      </c>
      <c r="L4972" s="40" t="str">
        <f>IF(LEFT(C4972,1)="[",MID(C4972,2,SEARCH("]",C4972)-2),IF(LEFT(C4972,1)="""",MID(C4972,2,SEARCH("""",C4972,2)-2),C4972))</f>
        <v>onix LTZ 2013 preço</v>
      </c>
      <c r="M4972">
        <f>WEEKNUM(A4972,2)</f>
        <v>39</v>
      </c>
    </row>
    <row r="4973" spans="1:13" x14ac:dyDescent="0.25">
      <c r="A4973" s="1">
        <v>41517</v>
      </c>
      <c r="B4973" s="40" t="s">
        <v>9</v>
      </c>
      <c r="C4973" s="40" t="s">
        <v>347</v>
      </c>
      <c r="D4973" s="40" t="s">
        <v>90</v>
      </c>
      <c r="E4973" s="40" t="s">
        <v>10</v>
      </c>
      <c r="F4973" s="40">
        <v>0.8</v>
      </c>
      <c r="G4973" s="40">
        <v>2</v>
      </c>
      <c r="H4973" s="40">
        <v>4</v>
      </c>
      <c r="I4973" s="40">
        <v>0.77</v>
      </c>
      <c r="L4973" s="40" t="str">
        <f>IF(LEFT(C4973,1)="[",MID(C4973,2,SEARCH("]",C4973)-2),IF(LEFT(C4973,1)="""",MID(C4973,2,SEARCH("""",C4973,2)-2),C4973))</f>
        <v>onix LTZ 2013 preço</v>
      </c>
      <c r="M4973">
        <f>WEEKNUM(A4973,2)</f>
        <v>35</v>
      </c>
    </row>
    <row r="4974" spans="1:13" x14ac:dyDescent="0.25">
      <c r="A4974" s="1">
        <v>41528</v>
      </c>
      <c r="B4974" s="40" t="s">
        <v>9</v>
      </c>
      <c r="C4974" s="40" t="s">
        <v>347</v>
      </c>
      <c r="D4974" s="40" t="s">
        <v>90</v>
      </c>
      <c r="E4974" s="40" t="s">
        <v>10</v>
      </c>
      <c r="F4974" s="40">
        <v>0.8</v>
      </c>
      <c r="G4974" s="40">
        <v>0</v>
      </c>
      <c r="H4974" s="40">
        <v>4</v>
      </c>
      <c r="I4974" s="40">
        <v>0</v>
      </c>
      <c r="L4974" s="40" t="str">
        <f>IF(LEFT(C4974,1)="[",MID(C4974,2,SEARCH("]",C4974)-2),IF(LEFT(C4974,1)="""",MID(C4974,2,SEARCH("""",C4974,2)-2),C4974))</f>
        <v>onix LTZ 2013 preço</v>
      </c>
      <c r="M4974">
        <f>WEEKNUM(A4974,2)</f>
        <v>37</v>
      </c>
    </row>
    <row r="4975" spans="1:13" x14ac:dyDescent="0.25">
      <c r="A4975" s="1">
        <v>41523</v>
      </c>
      <c r="B4975" s="40" t="s">
        <v>9</v>
      </c>
      <c r="C4975" s="40" t="s">
        <v>347</v>
      </c>
      <c r="D4975" s="40" t="s">
        <v>90</v>
      </c>
      <c r="E4975" s="40" t="s">
        <v>10</v>
      </c>
      <c r="F4975" s="40">
        <v>0.8</v>
      </c>
      <c r="G4975" s="40">
        <v>0</v>
      </c>
      <c r="H4975" s="40">
        <v>3</v>
      </c>
      <c r="I4975" s="40">
        <v>0</v>
      </c>
      <c r="L4975" s="40" t="str">
        <f>IF(LEFT(C4975,1)="[",MID(C4975,2,SEARCH("]",C4975)-2),IF(LEFT(C4975,1)="""",MID(C4975,2,SEARCH("""",C4975,2)-2),C4975))</f>
        <v>onix LTZ 2013 preço</v>
      </c>
      <c r="M4975">
        <f>WEEKNUM(A4975,2)</f>
        <v>36</v>
      </c>
    </row>
    <row r="4976" spans="1:13" x14ac:dyDescent="0.25">
      <c r="A4976" s="1">
        <v>41520</v>
      </c>
      <c r="B4976" s="40" t="s">
        <v>9</v>
      </c>
      <c r="C4976" s="40" t="s">
        <v>347</v>
      </c>
      <c r="D4976" s="40" t="s">
        <v>90</v>
      </c>
      <c r="E4976" s="40" t="s">
        <v>10</v>
      </c>
      <c r="F4976" s="40">
        <v>0.8</v>
      </c>
      <c r="G4976" s="40">
        <v>0</v>
      </c>
      <c r="H4976" s="40">
        <v>4</v>
      </c>
      <c r="I4976" s="40">
        <v>0</v>
      </c>
      <c r="L4976" s="40" t="str">
        <f>IF(LEFT(C4976,1)="[",MID(C4976,2,SEARCH("]",C4976)-2),IF(LEFT(C4976,1)="""",MID(C4976,2,SEARCH("""",C4976,2)-2),C4976))</f>
        <v>onix LTZ 2013 preço</v>
      </c>
      <c r="M4976">
        <f>WEEKNUM(A4976,2)</f>
        <v>36</v>
      </c>
    </row>
    <row r="4977" spans="1:13" x14ac:dyDescent="0.25">
      <c r="A4977" s="1">
        <v>41542</v>
      </c>
      <c r="B4977" s="40" t="s">
        <v>9</v>
      </c>
      <c r="C4977" s="40" t="s">
        <v>347</v>
      </c>
      <c r="D4977" s="40" t="s">
        <v>90</v>
      </c>
      <c r="E4977" s="40" t="s">
        <v>10</v>
      </c>
      <c r="F4977" s="40">
        <v>0.8</v>
      </c>
      <c r="G4977" s="40">
        <v>0</v>
      </c>
      <c r="H4977" s="40">
        <v>3</v>
      </c>
      <c r="I4977" s="40">
        <v>0</v>
      </c>
      <c r="L4977" s="40" t="str">
        <f>IF(LEFT(C4977,1)="[",MID(C4977,2,SEARCH("]",C4977)-2),IF(LEFT(C4977,1)="""",MID(C4977,2,SEARCH("""",C4977,2)-2),C4977))</f>
        <v>onix LTZ 2013 preço</v>
      </c>
      <c r="M4977">
        <f>WEEKNUM(A4977,2)</f>
        <v>39</v>
      </c>
    </row>
    <row r="4978" spans="1:13" x14ac:dyDescent="0.25">
      <c r="A4978" s="1">
        <v>41536</v>
      </c>
      <c r="B4978" s="40" t="s">
        <v>9</v>
      </c>
      <c r="C4978" s="40" t="s">
        <v>347</v>
      </c>
      <c r="D4978" s="40" t="s">
        <v>90</v>
      </c>
      <c r="E4978" s="40" t="s">
        <v>10</v>
      </c>
      <c r="F4978" s="40">
        <v>0.8</v>
      </c>
      <c r="G4978" s="40">
        <v>0</v>
      </c>
      <c r="H4978" s="40">
        <v>1</v>
      </c>
      <c r="I4978" s="40">
        <v>0</v>
      </c>
      <c r="L4978" s="40" t="str">
        <f>IF(LEFT(C4978,1)="[",MID(C4978,2,SEARCH("]",C4978)-2),IF(LEFT(C4978,1)="""",MID(C4978,2,SEARCH("""",C4978,2)-2),C4978))</f>
        <v>onix LTZ 2013 preço</v>
      </c>
      <c r="M4978">
        <f>WEEKNUM(A4978,2)</f>
        <v>38</v>
      </c>
    </row>
    <row r="4979" spans="1:13" x14ac:dyDescent="0.25">
      <c r="A4979" s="1">
        <v>41539</v>
      </c>
      <c r="B4979" s="40" t="s">
        <v>9</v>
      </c>
      <c r="C4979" s="40" t="s">
        <v>347</v>
      </c>
      <c r="D4979" s="40" t="s">
        <v>90</v>
      </c>
      <c r="E4979" s="40" t="s">
        <v>10</v>
      </c>
      <c r="F4979" s="40">
        <v>0.8</v>
      </c>
      <c r="G4979" s="40">
        <v>0</v>
      </c>
      <c r="H4979" s="40">
        <v>3</v>
      </c>
      <c r="I4979" s="40">
        <v>0</v>
      </c>
      <c r="L4979" s="40" t="str">
        <f>IF(LEFT(C4979,1)="[",MID(C4979,2,SEARCH("]",C4979)-2),IF(LEFT(C4979,1)="""",MID(C4979,2,SEARCH("""",C4979,2)-2),C4979))</f>
        <v>onix LTZ 2013 preço</v>
      </c>
      <c r="M4979">
        <f>WEEKNUM(A4979,2)</f>
        <v>38</v>
      </c>
    </row>
    <row r="4980" spans="1:13" x14ac:dyDescent="0.25">
      <c r="A4980" s="1">
        <v>41530</v>
      </c>
      <c r="B4980" s="40" t="s">
        <v>9</v>
      </c>
      <c r="C4980" s="40" t="s">
        <v>347</v>
      </c>
      <c r="D4980" s="40" t="s">
        <v>90</v>
      </c>
      <c r="E4980" s="40" t="s">
        <v>10</v>
      </c>
      <c r="F4980" s="40">
        <v>0.8</v>
      </c>
      <c r="G4980" s="40">
        <v>3</v>
      </c>
      <c r="H4980" s="40">
        <v>10</v>
      </c>
      <c r="I4980" s="40">
        <v>0.74</v>
      </c>
      <c r="L4980" s="40" t="str">
        <f>IF(LEFT(C4980,1)="[",MID(C4980,2,SEARCH("]",C4980)-2),IF(LEFT(C4980,1)="""",MID(C4980,2,SEARCH("""",C4980,2)-2),C4980))</f>
        <v>onix LTZ 2013 preço</v>
      </c>
      <c r="M4980">
        <f>WEEKNUM(A4980,2)</f>
        <v>37</v>
      </c>
    </row>
    <row r="4981" spans="1:13" x14ac:dyDescent="0.25">
      <c r="A4981" s="1">
        <v>41519</v>
      </c>
      <c r="B4981" s="40" t="s">
        <v>9</v>
      </c>
      <c r="C4981" s="40" t="s">
        <v>347</v>
      </c>
      <c r="D4981" s="40" t="s">
        <v>90</v>
      </c>
      <c r="E4981" s="40" t="s">
        <v>10</v>
      </c>
      <c r="F4981" s="40">
        <v>0.8</v>
      </c>
      <c r="G4981" s="40">
        <v>0</v>
      </c>
      <c r="H4981" s="40">
        <v>9</v>
      </c>
      <c r="I4981" s="40">
        <v>0</v>
      </c>
      <c r="L4981" s="40" t="str">
        <f>IF(LEFT(C4981,1)="[",MID(C4981,2,SEARCH("]",C4981)-2),IF(LEFT(C4981,1)="""",MID(C4981,2,SEARCH("""",C4981,2)-2),C4981))</f>
        <v>onix LTZ 2013 preço</v>
      </c>
      <c r="M4981">
        <f>WEEKNUM(A4981,2)</f>
        <v>36</v>
      </c>
    </row>
    <row r="4982" spans="1:13" x14ac:dyDescent="0.25">
      <c r="A4982" s="1">
        <v>41519</v>
      </c>
      <c r="B4982" s="40" t="s">
        <v>9</v>
      </c>
      <c r="C4982" s="40" t="s">
        <v>364</v>
      </c>
      <c r="D4982" s="40" t="s">
        <v>90</v>
      </c>
      <c r="E4982" s="40" t="s">
        <v>10</v>
      </c>
      <c r="F4982" s="40">
        <v>0.8</v>
      </c>
      <c r="G4982" s="40">
        <v>0</v>
      </c>
      <c r="H4982" s="40">
        <v>1</v>
      </c>
      <c r="I4982" s="40">
        <v>0</v>
      </c>
      <c r="L4982" s="40" t="str">
        <f>IF(LEFT(C4982,1)="[",MID(C4982,2,SEARCH("]",C4982)-2),IF(LEFT(C4982,1)="""",MID(C4982,2,SEARCH("""",C4982,2)-2),C4982))</f>
        <v>onix LTZ 2013 valor</v>
      </c>
      <c r="M4982">
        <f>WEEKNUM(A4982,2)</f>
        <v>36</v>
      </c>
    </row>
    <row r="4983" spans="1:13" x14ac:dyDescent="0.25">
      <c r="A4983" s="1">
        <v>41540</v>
      </c>
      <c r="B4983" s="40" t="s">
        <v>9</v>
      </c>
      <c r="C4983" s="40" t="s">
        <v>364</v>
      </c>
      <c r="D4983" s="40" t="s">
        <v>90</v>
      </c>
      <c r="E4983" s="40" t="s">
        <v>10</v>
      </c>
      <c r="F4983" s="40">
        <v>0.8</v>
      </c>
      <c r="G4983" s="40">
        <v>0</v>
      </c>
      <c r="H4983" s="40">
        <v>1</v>
      </c>
      <c r="I4983" s="40">
        <v>0</v>
      </c>
      <c r="L4983" s="40" t="str">
        <f>IF(LEFT(C4983,1)="[",MID(C4983,2,SEARCH("]",C4983)-2),IF(LEFT(C4983,1)="""",MID(C4983,2,SEARCH("""",C4983,2)-2),C4983))</f>
        <v>onix LTZ 2013 valor</v>
      </c>
      <c r="M4983">
        <f>WEEKNUM(A4983,2)</f>
        <v>39</v>
      </c>
    </row>
    <row r="4984" spans="1:13" x14ac:dyDescent="0.25">
      <c r="A4984" s="1">
        <v>41541</v>
      </c>
      <c r="B4984" s="40" t="s">
        <v>9</v>
      </c>
      <c r="C4984" s="40" t="s">
        <v>364</v>
      </c>
      <c r="D4984" s="40" t="s">
        <v>90</v>
      </c>
      <c r="E4984" s="40" t="s">
        <v>10</v>
      </c>
      <c r="F4984" s="40">
        <v>0.8</v>
      </c>
      <c r="G4984" s="40">
        <v>0</v>
      </c>
      <c r="H4984" s="40">
        <v>1</v>
      </c>
      <c r="I4984" s="40">
        <v>0</v>
      </c>
      <c r="L4984" s="40" t="str">
        <f>IF(LEFT(C4984,1)="[",MID(C4984,2,SEARCH("]",C4984)-2),IF(LEFT(C4984,1)="""",MID(C4984,2,SEARCH("""",C4984,2)-2),C4984))</f>
        <v>onix LTZ 2013 valor</v>
      </c>
      <c r="M4984">
        <f>WEEKNUM(A4984,2)</f>
        <v>39</v>
      </c>
    </row>
    <row r="4985" spans="1:13" x14ac:dyDescent="0.25">
      <c r="A4985" s="1">
        <v>41530</v>
      </c>
      <c r="B4985" s="40" t="s">
        <v>9</v>
      </c>
      <c r="C4985" s="40" t="s">
        <v>364</v>
      </c>
      <c r="D4985" s="40" t="s">
        <v>90</v>
      </c>
      <c r="E4985" s="40" t="s">
        <v>10</v>
      </c>
      <c r="F4985" s="40">
        <v>0.8</v>
      </c>
      <c r="G4985" s="40">
        <v>0</v>
      </c>
      <c r="H4985" s="40">
        <v>1</v>
      </c>
      <c r="I4985" s="40">
        <v>0</v>
      </c>
      <c r="L4985" s="40" t="str">
        <f>IF(LEFT(C4985,1)="[",MID(C4985,2,SEARCH("]",C4985)-2),IF(LEFT(C4985,1)="""",MID(C4985,2,SEARCH("""",C4985,2)-2),C4985))</f>
        <v>onix LTZ 2013 valor</v>
      </c>
      <c r="M4985">
        <f>WEEKNUM(A4985,2)</f>
        <v>37</v>
      </c>
    </row>
    <row r="4986" spans="1:13" x14ac:dyDescent="0.25">
      <c r="A4986" s="1">
        <v>41528</v>
      </c>
      <c r="B4986" s="40" t="s">
        <v>9</v>
      </c>
      <c r="C4986" s="40" t="s">
        <v>364</v>
      </c>
      <c r="D4986" s="40" t="s">
        <v>90</v>
      </c>
      <c r="E4986" s="40" t="s">
        <v>10</v>
      </c>
      <c r="F4986" s="40">
        <v>0.8</v>
      </c>
      <c r="G4986" s="40">
        <v>1</v>
      </c>
      <c r="H4986" s="40">
        <v>2</v>
      </c>
      <c r="I4986" s="40">
        <v>0.39</v>
      </c>
      <c r="L4986" s="40" t="str">
        <f>IF(LEFT(C4986,1)="[",MID(C4986,2,SEARCH("]",C4986)-2),IF(LEFT(C4986,1)="""",MID(C4986,2,SEARCH("""",C4986,2)-2),C4986))</f>
        <v>onix LTZ 2013 valor</v>
      </c>
      <c r="M4986">
        <f>WEEKNUM(A4986,2)</f>
        <v>37</v>
      </c>
    </row>
    <row r="4987" spans="1:13" x14ac:dyDescent="0.25">
      <c r="A4987" s="1">
        <v>41514</v>
      </c>
      <c r="B4987" s="40" t="s">
        <v>9</v>
      </c>
      <c r="C4987" s="40" t="s">
        <v>364</v>
      </c>
      <c r="D4987" s="40" t="s">
        <v>90</v>
      </c>
      <c r="E4987" s="40" t="s">
        <v>10</v>
      </c>
      <c r="F4987" s="40">
        <v>0.8</v>
      </c>
      <c r="G4987" s="40">
        <v>0</v>
      </c>
      <c r="H4987" s="40">
        <v>1</v>
      </c>
      <c r="I4987" s="40">
        <v>0</v>
      </c>
      <c r="L4987" s="40" t="str">
        <f>IF(LEFT(C4987,1)="[",MID(C4987,2,SEARCH("]",C4987)-2),IF(LEFT(C4987,1)="""",MID(C4987,2,SEARCH("""",C4987,2)-2),C4987))</f>
        <v>onix LTZ 2013 valor</v>
      </c>
      <c r="M4987">
        <f>WEEKNUM(A4987,2)</f>
        <v>35</v>
      </c>
    </row>
    <row r="4988" spans="1:13" x14ac:dyDescent="0.25">
      <c r="A4988" s="1">
        <v>41533</v>
      </c>
      <c r="B4988" s="40" t="s">
        <v>9</v>
      </c>
      <c r="C4988" s="40" t="s">
        <v>364</v>
      </c>
      <c r="D4988" s="40" t="s">
        <v>90</v>
      </c>
      <c r="E4988" s="40" t="s">
        <v>10</v>
      </c>
      <c r="F4988" s="40">
        <v>0.8</v>
      </c>
      <c r="G4988" s="40">
        <v>0</v>
      </c>
      <c r="H4988" s="40">
        <v>1</v>
      </c>
      <c r="I4988" s="40">
        <v>0</v>
      </c>
      <c r="L4988" s="40" t="str">
        <f>IF(LEFT(C4988,1)="[",MID(C4988,2,SEARCH("]",C4988)-2),IF(LEFT(C4988,1)="""",MID(C4988,2,SEARCH("""",C4988,2)-2),C4988))</f>
        <v>onix LTZ 2013 valor</v>
      </c>
      <c r="M4988">
        <f>WEEKNUM(A4988,2)</f>
        <v>38</v>
      </c>
    </row>
    <row r="4989" spans="1:13" x14ac:dyDescent="0.25">
      <c r="A4989" s="1">
        <v>41521</v>
      </c>
      <c r="B4989" s="40" t="s">
        <v>9</v>
      </c>
      <c r="C4989" s="40" t="s">
        <v>364</v>
      </c>
      <c r="D4989" s="40" t="s">
        <v>90</v>
      </c>
      <c r="E4989" s="40" t="s">
        <v>10</v>
      </c>
      <c r="F4989" s="40">
        <v>0.8</v>
      </c>
      <c r="G4989" s="40">
        <v>0</v>
      </c>
      <c r="H4989" s="40">
        <v>2</v>
      </c>
      <c r="I4989" s="40">
        <v>0</v>
      </c>
      <c r="L4989" s="40" t="str">
        <f>IF(LEFT(C4989,1)="[",MID(C4989,2,SEARCH("]",C4989)-2),IF(LEFT(C4989,1)="""",MID(C4989,2,SEARCH("""",C4989,2)-2),C4989))</f>
        <v>onix LTZ 2013 valor</v>
      </c>
      <c r="M4989">
        <f>WEEKNUM(A4989,2)</f>
        <v>36</v>
      </c>
    </row>
    <row r="4990" spans="1:13" x14ac:dyDescent="0.25">
      <c r="A4990" s="1">
        <v>41523</v>
      </c>
      <c r="B4990" s="40" t="s">
        <v>9</v>
      </c>
      <c r="C4990" s="40" t="s">
        <v>364</v>
      </c>
      <c r="D4990" s="40" t="s">
        <v>90</v>
      </c>
      <c r="E4990" s="40" t="s">
        <v>10</v>
      </c>
      <c r="F4990" s="40">
        <v>0.8</v>
      </c>
      <c r="G4990" s="40">
        <v>0</v>
      </c>
      <c r="H4990" s="40">
        <v>1</v>
      </c>
      <c r="I4990" s="40">
        <v>0</v>
      </c>
      <c r="L4990" s="40" t="str">
        <f>IF(LEFT(C4990,1)="[",MID(C4990,2,SEARCH("]",C4990)-2),IF(LEFT(C4990,1)="""",MID(C4990,2,SEARCH("""",C4990,2)-2),C4990))</f>
        <v>onix LTZ 2013 valor</v>
      </c>
      <c r="M4990">
        <f>WEEKNUM(A4990,2)</f>
        <v>36</v>
      </c>
    </row>
    <row r="4991" spans="1:13" x14ac:dyDescent="0.25">
      <c r="A4991" s="1">
        <v>41543</v>
      </c>
      <c r="B4991" s="40" t="s">
        <v>9</v>
      </c>
      <c r="C4991" s="40" t="s">
        <v>364</v>
      </c>
      <c r="D4991" s="40" t="s">
        <v>90</v>
      </c>
      <c r="E4991" s="40" t="s">
        <v>10</v>
      </c>
      <c r="F4991" s="40">
        <v>0.8</v>
      </c>
      <c r="G4991" s="40">
        <v>0</v>
      </c>
      <c r="H4991" s="40">
        <v>2</v>
      </c>
      <c r="I4991" s="40">
        <v>0</v>
      </c>
      <c r="L4991" s="40" t="str">
        <f>IF(LEFT(C4991,1)="[",MID(C4991,2,SEARCH("]",C4991)-2),IF(LEFT(C4991,1)="""",MID(C4991,2,SEARCH("""",C4991,2)-2),C4991))</f>
        <v>onix LTZ 2013 valor</v>
      </c>
      <c r="M4991">
        <f>WEEKNUM(A4991,2)</f>
        <v>39</v>
      </c>
    </row>
    <row r="4992" spans="1:13" x14ac:dyDescent="0.25">
      <c r="A4992" s="1">
        <v>41525</v>
      </c>
      <c r="B4992" s="40" t="s">
        <v>9</v>
      </c>
      <c r="C4992" s="40" t="s">
        <v>364</v>
      </c>
      <c r="D4992" s="40" t="s">
        <v>90</v>
      </c>
      <c r="E4992" s="40" t="s">
        <v>10</v>
      </c>
      <c r="F4992" s="40">
        <v>0.8</v>
      </c>
      <c r="G4992" s="40">
        <v>0</v>
      </c>
      <c r="H4992" s="40">
        <v>1</v>
      </c>
      <c r="I4992" s="40">
        <v>0</v>
      </c>
      <c r="L4992" s="40" t="str">
        <f>IF(LEFT(C4992,1)="[",MID(C4992,2,SEARCH("]",C4992)-2),IF(LEFT(C4992,1)="""",MID(C4992,2,SEARCH("""",C4992,2)-2),C4992))</f>
        <v>onix LTZ 2013 valor</v>
      </c>
      <c r="M4992">
        <f>WEEKNUM(A4992,2)</f>
        <v>36</v>
      </c>
    </row>
    <row r="4993" spans="1:13" x14ac:dyDescent="0.25">
      <c r="A4993" s="1">
        <v>41516</v>
      </c>
      <c r="B4993" s="40" t="s">
        <v>9</v>
      </c>
      <c r="C4993" s="40" t="s">
        <v>364</v>
      </c>
      <c r="D4993" s="40" t="s">
        <v>90</v>
      </c>
      <c r="E4993" s="40" t="s">
        <v>10</v>
      </c>
      <c r="F4993" s="40">
        <v>0.8</v>
      </c>
      <c r="G4993" s="40">
        <v>0</v>
      </c>
      <c r="H4993" s="40">
        <v>1</v>
      </c>
      <c r="I4993" s="40">
        <v>0</v>
      </c>
      <c r="L4993" s="40" t="str">
        <f>IF(LEFT(C4993,1)="[",MID(C4993,2,SEARCH("]",C4993)-2),IF(LEFT(C4993,1)="""",MID(C4993,2,SEARCH("""",C4993,2)-2),C4993))</f>
        <v>onix LTZ 2013 valor</v>
      </c>
      <c r="M4993">
        <f>WEEKNUM(A4993,2)</f>
        <v>35</v>
      </c>
    </row>
    <row r="4994" spans="1:13" x14ac:dyDescent="0.25">
      <c r="A4994" s="1">
        <v>41517</v>
      </c>
      <c r="B4994" s="40" t="s">
        <v>9</v>
      </c>
      <c r="C4994" s="40" t="s">
        <v>364</v>
      </c>
      <c r="D4994" s="40" t="s">
        <v>90</v>
      </c>
      <c r="E4994" s="40" t="s">
        <v>10</v>
      </c>
      <c r="F4994" s="40">
        <v>0.8</v>
      </c>
      <c r="G4994" s="40">
        <v>0</v>
      </c>
      <c r="H4994" s="40">
        <v>2</v>
      </c>
      <c r="I4994" s="40">
        <v>0</v>
      </c>
      <c r="L4994" s="40" t="str">
        <f>IF(LEFT(C4994,1)="[",MID(C4994,2,SEARCH("]",C4994)-2),IF(LEFT(C4994,1)="""",MID(C4994,2,SEARCH("""",C4994,2)-2),C4994))</f>
        <v>onix LTZ 2013 valor</v>
      </c>
      <c r="M4994">
        <f>WEEKNUM(A4994,2)</f>
        <v>35</v>
      </c>
    </row>
    <row r="4995" spans="1:13" x14ac:dyDescent="0.25">
      <c r="A4995" s="1">
        <v>41543</v>
      </c>
      <c r="B4995" s="40" t="s">
        <v>9</v>
      </c>
      <c r="C4995" s="40" t="s">
        <v>344</v>
      </c>
      <c r="D4995" s="40" t="s">
        <v>92</v>
      </c>
      <c r="E4995" s="40" t="s">
        <v>10</v>
      </c>
      <c r="F4995" s="40">
        <v>0.8</v>
      </c>
      <c r="G4995" s="40">
        <v>6</v>
      </c>
      <c r="H4995" s="40">
        <v>20</v>
      </c>
      <c r="I4995" s="40">
        <v>1.48</v>
      </c>
      <c r="L4995" s="40" t="str">
        <f>IF(LEFT(C4995,1)="[",MID(C4995,2,SEARCH("]",C4995)-2),IF(LEFT(C4995,1)="""",MID(C4995,2,SEARCH("""",C4995,2)-2),C4995))</f>
        <v>onix LTZ 2014</v>
      </c>
      <c r="M4995">
        <f>WEEKNUM(A4995,2)</f>
        <v>39</v>
      </c>
    </row>
    <row r="4996" spans="1:13" x14ac:dyDescent="0.25">
      <c r="A4996" s="1">
        <v>41536</v>
      </c>
      <c r="B4996" s="40" t="s">
        <v>9</v>
      </c>
      <c r="C4996" s="40" t="s">
        <v>344</v>
      </c>
      <c r="D4996" s="40" t="s">
        <v>92</v>
      </c>
      <c r="E4996" s="40" t="s">
        <v>10</v>
      </c>
      <c r="F4996" s="40">
        <v>0.8</v>
      </c>
      <c r="G4996" s="40">
        <v>3</v>
      </c>
      <c r="H4996" s="40">
        <v>19</v>
      </c>
      <c r="I4996" s="40">
        <v>0.83</v>
      </c>
      <c r="L4996" s="40" t="str">
        <f>IF(LEFT(C4996,1)="[",MID(C4996,2,SEARCH("]",C4996)-2),IF(LEFT(C4996,1)="""",MID(C4996,2,SEARCH("""",C4996,2)-2),C4996))</f>
        <v>onix LTZ 2014</v>
      </c>
      <c r="M4996">
        <f>WEEKNUM(A4996,2)</f>
        <v>38</v>
      </c>
    </row>
    <row r="4997" spans="1:13" x14ac:dyDescent="0.25">
      <c r="A4997" s="1">
        <v>41524</v>
      </c>
      <c r="B4997" s="40" t="s">
        <v>9</v>
      </c>
      <c r="C4997" s="40" t="s">
        <v>344</v>
      </c>
      <c r="D4997" s="40" t="s">
        <v>92</v>
      </c>
      <c r="E4997" s="40" t="s">
        <v>10</v>
      </c>
      <c r="F4997" s="40">
        <v>0.8</v>
      </c>
      <c r="G4997" s="40">
        <v>6</v>
      </c>
      <c r="H4997" s="40">
        <v>16</v>
      </c>
      <c r="I4997" s="40">
        <v>1.56</v>
      </c>
      <c r="L4997" s="40" t="str">
        <f>IF(LEFT(C4997,1)="[",MID(C4997,2,SEARCH("]",C4997)-2),IF(LEFT(C4997,1)="""",MID(C4997,2,SEARCH("""",C4997,2)-2),C4997))</f>
        <v>onix LTZ 2014</v>
      </c>
      <c r="M4997">
        <f>WEEKNUM(A4997,2)</f>
        <v>36</v>
      </c>
    </row>
    <row r="4998" spans="1:13" x14ac:dyDescent="0.25">
      <c r="A4998" s="1">
        <v>41535</v>
      </c>
      <c r="B4998" s="40" t="s">
        <v>9</v>
      </c>
      <c r="C4998" s="40" t="s">
        <v>344</v>
      </c>
      <c r="D4998" s="40" t="s">
        <v>92</v>
      </c>
      <c r="E4998" s="40" t="s">
        <v>10</v>
      </c>
      <c r="F4998" s="40">
        <v>0.8</v>
      </c>
      <c r="G4998" s="40">
        <v>5</v>
      </c>
      <c r="H4998" s="40">
        <v>42</v>
      </c>
      <c r="I4998" s="40">
        <v>2.4</v>
      </c>
      <c r="L4998" s="40" t="str">
        <f>IF(LEFT(C4998,1)="[",MID(C4998,2,SEARCH("]",C4998)-2),IF(LEFT(C4998,1)="""",MID(C4998,2,SEARCH("""",C4998,2)-2),C4998))</f>
        <v>onix LTZ 2014</v>
      </c>
      <c r="M4998">
        <f>WEEKNUM(A4998,2)</f>
        <v>38</v>
      </c>
    </row>
    <row r="4999" spans="1:13" x14ac:dyDescent="0.25">
      <c r="A4999" s="1">
        <v>41538</v>
      </c>
      <c r="B4999" s="40" t="s">
        <v>9</v>
      </c>
      <c r="C4999" s="40" t="s">
        <v>344</v>
      </c>
      <c r="D4999" s="40" t="s">
        <v>92</v>
      </c>
      <c r="E4999" s="40" t="s">
        <v>10</v>
      </c>
      <c r="F4999" s="40">
        <v>0.8</v>
      </c>
      <c r="G4999" s="40">
        <v>3</v>
      </c>
      <c r="H4999" s="40">
        <v>32</v>
      </c>
      <c r="I4999" s="40">
        <v>1.18</v>
      </c>
      <c r="L4999" s="40" t="str">
        <f>IF(LEFT(C4999,1)="[",MID(C4999,2,SEARCH("]",C4999)-2),IF(LEFT(C4999,1)="""",MID(C4999,2,SEARCH("""",C4999,2)-2),C4999))</f>
        <v>onix LTZ 2014</v>
      </c>
      <c r="M4999">
        <f>WEEKNUM(A4999,2)</f>
        <v>38</v>
      </c>
    </row>
    <row r="5000" spans="1:13" x14ac:dyDescent="0.25">
      <c r="A5000" s="1">
        <v>41514</v>
      </c>
      <c r="B5000" s="40" t="s">
        <v>9</v>
      </c>
      <c r="C5000" s="40" t="s">
        <v>344</v>
      </c>
      <c r="D5000" s="40" t="s">
        <v>92</v>
      </c>
      <c r="E5000" s="40" t="s">
        <v>10</v>
      </c>
      <c r="F5000" s="40">
        <v>0.8</v>
      </c>
      <c r="G5000" s="40">
        <v>1</v>
      </c>
      <c r="H5000" s="40">
        <v>9</v>
      </c>
      <c r="I5000" s="40">
        <v>0.5</v>
      </c>
      <c r="L5000" s="40" t="str">
        <f>IF(LEFT(C5000,1)="[",MID(C5000,2,SEARCH("]",C5000)-2),IF(LEFT(C5000,1)="""",MID(C5000,2,SEARCH("""",C5000,2)-2),C5000))</f>
        <v>onix LTZ 2014</v>
      </c>
      <c r="M5000">
        <f>WEEKNUM(A5000,2)</f>
        <v>35</v>
      </c>
    </row>
    <row r="5001" spans="1:13" x14ac:dyDescent="0.25">
      <c r="A5001" s="1">
        <v>41541</v>
      </c>
      <c r="B5001" s="40" t="s">
        <v>9</v>
      </c>
      <c r="C5001" s="40" t="s">
        <v>344</v>
      </c>
      <c r="D5001" s="40" t="s">
        <v>92</v>
      </c>
      <c r="E5001" s="40" t="s">
        <v>10</v>
      </c>
      <c r="F5001" s="40">
        <v>0.8</v>
      </c>
      <c r="G5001" s="40">
        <v>4</v>
      </c>
      <c r="H5001" s="40">
        <v>20</v>
      </c>
      <c r="I5001" s="40">
        <v>0.51</v>
      </c>
      <c r="L5001" s="40" t="str">
        <f>IF(LEFT(C5001,1)="[",MID(C5001,2,SEARCH("]",C5001)-2),IF(LEFT(C5001,1)="""",MID(C5001,2,SEARCH("""",C5001,2)-2),C5001))</f>
        <v>onix LTZ 2014</v>
      </c>
      <c r="M5001">
        <f>WEEKNUM(A5001,2)</f>
        <v>39</v>
      </c>
    </row>
    <row r="5002" spans="1:13" x14ac:dyDescent="0.25">
      <c r="A5002" s="1">
        <v>41540</v>
      </c>
      <c r="B5002" s="40" t="s">
        <v>9</v>
      </c>
      <c r="C5002" s="40" t="s">
        <v>344</v>
      </c>
      <c r="D5002" s="40" t="s">
        <v>92</v>
      </c>
      <c r="E5002" s="40" t="s">
        <v>10</v>
      </c>
      <c r="F5002" s="40">
        <v>0.8</v>
      </c>
      <c r="G5002" s="40">
        <v>4</v>
      </c>
      <c r="H5002" s="40">
        <v>20</v>
      </c>
      <c r="I5002" s="40">
        <v>1.22</v>
      </c>
      <c r="L5002" s="40" t="str">
        <f>IF(LEFT(C5002,1)="[",MID(C5002,2,SEARCH("]",C5002)-2),IF(LEFT(C5002,1)="""",MID(C5002,2,SEARCH("""",C5002,2)-2),C5002))</f>
        <v>onix LTZ 2014</v>
      </c>
      <c r="M5002">
        <f>WEEKNUM(A5002,2)</f>
        <v>39</v>
      </c>
    </row>
    <row r="5003" spans="1:13" x14ac:dyDescent="0.25">
      <c r="A5003" s="1">
        <v>41539</v>
      </c>
      <c r="B5003" s="40" t="s">
        <v>9</v>
      </c>
      <c r="C5003" s="40" t="s">
        <v>344</v>
      </c>
      <c r="D5003" s="40" t="s">
        <v>92</v>
      </c>
      <c r="E5003" s="40" t="s">
        <v>10</v>
      </c>
      <c r="F5003" s="40">
        <v>0.8</v>
      </c>
      <c r="G5003" s="40">
        <v>2</v>
      </c>
      <c r="H5003" s="40">
        <v>23</v>
      </c>
      <c r="I5003" s="40">
        <v>0.51</v>
      </c>
      <c r="L5003" s="40" t="str">
        <f>IF(LEFT(C5003,1)="[",MID(C5003,2,SEARCH("]",C5003)-2),IF(LEFT(C5003,1)="""",MID(C5003,2,SEARCH("""",C5003,2)-2),C5003))</f>
        <v>onix LTZ 2014</v>
      </c>
      <c r="M5003">
        <f>WEEKNUM(A5003,2)</f>
        <v>38</v>
      </c>
    </row>
    <row r="5004" spans="1:13" x14ac:dyDescent="0.25">
      <c r="A5004" s="1">
        <v>41531</v>
      </c>
      <c r="B5004" s="40" t="s">
        <v>9</v>
      </c>
      <c r="C5004" s="40" t="s">
        <v>344</v>
      </c>
      <c r="D5004" s="40" t="s">
        <v>92</v>
      </c>
      <c r="E5004" s="40" t="s">
        <v>10</v>
      </c>
      <c r="F5004" s="40">
        <v>0.8</v>
      </c>
      <c r="G5004" s="40">
        <v>7</v>
      </c>
      <c r="H5004" s="40">
        <v>31</v>
      </c>
      <c r="I5004" s="40">
        <v>1.08</v>
      </c>
      <c r="L5004" s="40" t="str">
        <f>IF(LEFT(C5004,1)="[",MID(C5004,2,SEARCH("]",C5004)-2),IF(LEFT(C5004,1)="""",MID(C5004,2,SEARCH("""",C5004,2)-2),C5004))</f>
        <v>onix LTZ 2014</v>
      </c>
      <c r="M5004">
        <f>WEEKNUM(A5004,2)</f>
        <v>37</v>
      </c>
    </row>
    <row r="5005" spans="1:13" x14ac:dyDescent="0.25">
      <c r="A5005" s="1">
        <v>41521</v>
      </c>
      <c r="B5005" s="40" t="s">
        <v>9</v>
      </c>
      <c r="C5005" s="40" t="s">
        <v>344</v>
      </c>
      <c r="D5005" s="40" t="s">
        <v>92</v>
      </c>
      <c r="E5005" s="40" t="s">
        <v>10</v>
      </c>
      <c r="F5005" s="40">
        <v>0.8</v>
      </c>
      <c r="G5005" s="40">
        <v>1</v>
      </c>
      <c r="H5005" s="40">
        <v>18</v>
      </c>
      <c r="I5005" s="40">
        <v>0.04</v>
      </c>
      <c r="L5005" s="40" t="str">
        <f>IF(LEFT(C5005,1)="[",MID(C5005,2,SEARCH("]",C5005)-2),IF(LEFT(C5005,1)="""",MID(C5005,2,SEARCH("""",C5005,2)-2),C5005))</f>
        <v>onix LTZ 2014</v>
      </c>
      <c r="M5005">
        <f>WEEKNUM(A5005,2)</f>
        <v>36</v>
      </c>
    </row>
    <row r="5006" spans="1:13" x14ac:dyDescent="0.25">
      <c r="A5006" s="1">
        <v>41525</v>
      </c>
      <c r="B5006" s="40" t="s">
        <v>9</v>
      </c>
      <c r="C5006" s="40" t="s">
        <v>344</v>
      </c>
      <c r="D5006" s="40" t="s">
        <v>92</v>
      </c>
      <c r="E5006" s="40" t="s">
        <v>10</v>
      </c>
      <c r="F5006" s="40">
        <v>0.8</v>
      </c>
      <c r="G5006" s="40">
        <v>6</v>
      </c>
      <c r="H5006" s="40">
        <v>32</v>
      </c>
      <c r="I5006" s="40">
        <v>1.92</v>
      </c>
      <c r="L5006" s="40" t="str">
        <f>IF(LEFT(C5006,1)="[",MID(C5006,2,SEARCH("]",C5006)-2),IF(LEFT(C5006,1)="""",MID(C5006,2,SEARCH("""",C5006,2)-2),C5006))</f>
        <v>onix LTZ 2014</v>
      </c>
      <c r="M5006">
        <f>WEEKNUM(A5006,2)</f>
        <v>36</v>
      </c>
    </row>
    <row r="5007" spans="1:13" x14ac:dyDescent="0.25">
      <c r="A5007" s="1">
        <v>41542</v>
      </c>
      <c r="B5007" s="40" t="s">
        <v>9</v>
      </c>
      <c r="C5007" s="40" t="s">
        <v>344</v>
      </c>
      <c r="D5007" s="40" t="s">
        <v>92</v>
      </c>
      <c r="E5007" s="40" t="s">
        <v>10</v>
      </c>
      <c r="F5007" s="40">
        <v>0.8</v>
      </c>
      <c r="G5007" s="40">
        <v>3</v>
      </c>
      <c r="H5007" s="40">
        <v>16</v>
      </c>
      <c r="I5007" s="40">
        <v>0.63</v>
      </c>
      <c r="L5007" s="40" t="str">
        <f>IF(LEFT(C5007,1)="[",MID(C5007,2,SEARCH("]",C5007)-2),IF(LEFT(C5007,1)="""",MID(C5007,2,SEARCH("""",C5007,2)-2),C5007))</f>
        <v>onix LTZ 2014</v>
      </c>
      <c r="M5007">
        <f>WEEKNUM(A5007,2)</f>
        <v>39</v>
      </c>
    </row>
    <row r="5008" spans="1:13" x14ac:dyDescent="0.25">
      <c r="A5008" s="1">
        <v>41516</v>
      </c>
      <c r="B5008" s="40" t="s">
        <v>9</v>
      </c>
      <c r="C5008" s="40" t="s">
        <v>344</v>
      </c>
      <c r="D5008" s="40" t="s">
        <v>92</v>
      </c>
      <c r="E5008" s="40" t="s">
        <v>10</v>
      </c>
      <c r="F5008" s="40">
        <v>0.8</v>
      </c>
      <c r="G5008" s="40">
        <v>3</v>
      </c>
      <c r="H5008" s="40">
        <v>17</v>
      </c>
      <c r="I5008" s="40">
        <v>1.01</v>
      </c>
      <c r="L5008" s="40" t="str">
        <f>IF(LEFT(C5008,1)="[",MID(C5008,2,SEARCH("]",C5008)-2),IF(LEFT(C5008,1)="""",MID(C5008,2,SEARCH("""",C5008,2)-2),C5008))</f>
        <v>onix LTZ 2014</v>
      </c>
      <c r="M5008">
        <f>WEEKNUM(A5008,2)</f>
        <v>35</v>
      </c>
    </row>
    <row r="5009" spans="1:13" x14ac:dyDescent="0.25">
      <c r="A5009" s="1">
        <v>41529</v>
      </c>
      <c r="B5009" s="40" t="s">
        <v>9</v>
      </c>
      <c r="C5009" s="40" t="s">
        <v>344</v>
      </c>
      <c r="D5009" s="40" t="s">
        <v>92</v>
      </c>
      <c r="E5009" s="40" t="s">
        <v>10</v>
      </c>
      <c r="F5009" s="40">
        <v>0.8</v>
      </c>
      <c r="G5009" s="40">
        <v>3</v>
      </c>
      <c r="H5009" s="40">
        <v>25</v>
      </c>
      <c r="I5009" s="40">
        <v>0.14000000000000001</v>
      </c>
      <c r="L5009" s="40" t="str">
        <f>IF(LEFT(C5009,1)="[",MID(C5009,2,SEARCH("]",C5009)-2),IF(LEFT(C5009,1)="""",MID(C5009,2,SEARCH("""",C5009,2)-2),C5009))</f>
        <v>onix LTZ 2014</v>
      </c>
      <c r="M5009">
        <f>WEEKNUM(A5009,2)</f>
        <v>37</v>
      </c>
    </row>
    <row r="5010" spans="1:13" x14ac:dyDescent="0.25">
      <c r="A5010" s="1">
        <v>41528</v>
      </c>
      <c r="B5010" s="40" t="s">
        <v>9</v>
      </c>
      <c r="C5010" s="40" t="s">
        <v>344</v>
      </c>
      <c r="D5010" s="40" t="s">
        <v>92</v>
      </c>
      <c r="E5010" s="40" t="s">
        <v>10</v>
      </c>
      <c r="F5010" s="40">
        <v>0.8</v>
      </c>
      <c r="G5010" s="40">
        <v>1</v>
      </c>
      <c r="H5010" s="40">
        <v>15</v>
      </c>
      <c r="I5010" s="40">
        <v>0.38</v>
      </c>
      <c r="L5010" s="40" t="str">
        <f>IF(LEFT(C5010,1)="[",MID(C5010,2,SEARCH("]",C5010)-2),IF(LEFT(C5010,1)="""",MID(C5010,2,SEARCH("""",C5010,2)-2),C5010))</f>
        <v>onix LTZ 2014</v>
      </c>
      <c r="M5010">
        <f>WEEKNUM(A5010,2)</f>
        <v>37</v>
      </c>
    </row>
    <row r="5011" spans="1:13" x14ac:dyDescent="0.25">
      <c r="A5011" s="1">
        <v>41526</v>
      </c>
      <c r="B5011" s="40" t="s">
        <v>9</v>
      </c>
      <c r="C5011" s="40" t="s">
        <v>344</v>
      </c>
      <c r="D5011" s="40" t="s">
        <v>92</v>
      </c>
      <c r="E5011" s="40" t="s">
        <v>10</v>
      </c>
      <c r="F5011" s="40">
        <v>0.8</v>
      </c>
      <c r="G5011" s="40">
        <v>3</v>
      </c>
      <c r="H5011" s="40">
        <v>17</v>
      </c>
      <c r="I5011" s="40">
        <v>1.23</v>
      </c>
      <c r="L5011" s="40" t="str">
        <f>IF(LEFT(C5011,1)="[",MID(C5011,2,SEARCH("]",C5011)-2),IF(LEFT(C5011,1)="""",MID(C5011,2,SEARCH("""",C5011,2)-2),C5011))</f>
        <v>onix LTZ 2014</v>
      </c>
      <c r="M5011">
        <f>WEEKNUM(A5011,2)</f>
        <v>37</v>
      </c>
    </row>
    <row r="5012" spans="1:13" x14ac:dyDescent="0.25">
      <c r="A5012" s="1">
        <v>41523</v>
      </c>
      <c r="B5012" s="40" t="s">
        <v>9</v>
      </c>
      <c r="C5012" s="40" t="s">
        <v>344</v>
      </c>
      <c r="D5012" s="40" t="s">
        <v>92</v>
      </c>
      <c r="E5012" s="40" t="s">
        <v>10</v>
      </c>
      <c r="F5012" s="40">
        <v>0.8</v>
      </c>
      <c r="G5012" s="40">
        <v>2</v>
      </c>
      <c r="H5012" s="40">
        <v>15</v>
      </c>
      <c r="I5012" s="40">
        <v>0.44</v>
      </c>
      <c r="L5012" s="40" t="str">
        <f>IF(LEFT(C5012,1)="[",MID(C5012,2,SEARCH("]",C5012)-2),IF(LEFT(C5012,1)="""",MID(C5012,2,SEARCH("""",C5012,2)-2),C5012))</f>
        <v>onix LTZ 2014</v>
      </c>
      <c r="M5012">
        <f>WEEKNUM(A5012,2)</f>
        <v>36</v>
      </c>
    </row>
    <row r="5013" spans="1:13" x14ac:dyDescent="0.25">
      <c r="A5013" s="1">
        <v>41530</v>
      </c>
      <c r="B5013" s="40" t="s">
        <v>9</v>
      </c>
      <c r="C5013" s="40" t="s">
        <v>344</v>
      </c>
      <c r="D5013" s="40" t="s">
        <v>92</v>
      </c>
      <c r="E5013" s="40" t="s">
        <v>10</v>
      </c>
      <c r="F5013" s="40">
        <v>0.8</v>
      </c>
      <c r="G5013" s="40">
        <v>0</v>
      </c>
      <c r="H5013" s="40">
        <v>14</v>
      </c>
      <c r="I5013" s="40">
        <v>0</v>
      </c>
      <c r="L5013" s="40" t="str">
        <f>IF(LEFT(C5013,1)="[",MID(C5013,2,SEARCH("]",C5013)-2),IF(LEFT(C5013,1)="""",MID(C5013,2,SEARCH("""",C5013,2)-2),C5013))</f>
        <v>onix LTZ 2014</v>
      </c>
      <c r="M5013">
        <f>WEEKNUM(A5013,2)</f>
        <v>37</v>
      </c>
    </row>
    <row r="5014" spans="1:13" x14ac:dyDescent="0.25">
      <c r="A5014" s="1">
        <v>41515</v>
      </c>
      <c r="B5014" s="40" t="s">
        <v>9</v>
      </c>
      <c r="C5014" s="40" t="s">
        <v>344</v>
      </c>
      <c r="D5014" s="40" t="s">
        <v>92</v>
      </c>
      <c r="E5014" s="40" t="s">
        <v>10</v>
      </c>
      <c r="F5014" s="40">
        <v>0.8</v>
      </c>
      <c r="G5014" s="40">
        <v>5</v>
      </c>
      <c r="H5014" s="40">
        <v>18</v>
      </c>
      <c r="I5014" s="40">
        <v>1.65</v>
      </c>
      <c r="L5014" s="40" t="str">
        <f>IF(LEFT(C5014,1)="[",MID(C5014,2,SEARCH("]",C5014)-2),IF(LEFT(C5014,1)="""",MID(C5014,2,SEARCH("""",C5014,2)-2),C5014))</f>
        <v>onix LTZ 2014</v>
      </c>
      <c r="M5014">
        <f>WEEKNUM(A5014,2)</f>
        <v>35</v>
      </c>
    </row>
    <row r="5015" spans="1:13" x14ac:dyDescent="0.25">
      <c r="A5015" s="1">
        <v>41519</v>
      </c>
      <c r="B5015" s="40" t="s">
        <v>9</v>
      </c>
      <c r="C5015" s="40" t="s">
        <v>344</v>
      </c>
      <c r="D5015" s="40" t="s">
        <v>92</v>
      </c>
      <c r="E5015" s="40" t="s">
        <v>10</v>
      </c>
      <c r="F5015" s="40">
        <v>0.8</v>
      </c>
      <c r="G5015" s="40">
        <v>1</v>
      </c>
      <c r="H5015" s="40">
        <v>17</v>
      </c>
      <c r="I5015" s="40">
        <v>0.11</v>
      </c>
      <c r="L5015" s="40" t="str">
        <f>IF(LEFT(C5015,1)="[",MID(C5015,2,SEARCH("]",C5015)-2),IF(LEFT(C5015,1)="""",MID(C5015,2,SEARCH("""",C5015,2)-2),C5015))</f>
        <v>onix LTZ 2014</v>
      </c>
      <c r="M5015">
        <f>WEEKNUM(A5015,2)</f>
        <v>36</v>
      </c>
    </row>
    <row r="5016" spans="1:13" x14ac:dyDescent="0.25">
      <c r="A5016" s="1">
        <v>41534</v>
      </c>
      <c r="B5016" s="40" t="s">
        <v>9</v>
      </c>
      <c r="C5016" s="40" t="s">
        <v>344</v>
      </c>
      <c r="D5016" s="40" t="s">
        <v>92</v>
      </c>
      <c r="E5016" s="40" t="s">
        <v>10</v>
      </c>
      <c r="F5016" s="40">
        <v>0.8</v>
      </c>
      <c r="G5016" s="40">
        <v>5</v>
      </c>
      <c r="H5016" s="40">
        <v>25</v>
      </c>
      <c r="I5016" s="40">
        <v>0.42</v>
      </c>
      <c r="L5016" s="40" t="str">
        <f>IF(LEFT(C5016,1)="[",MID(C5016,2,SEARCH("]",C5016)-2),IF(LEFT(C5016,1)="""",MID(C5016,2,SEARCH("""",C5016,2)-2),C5016))</f>
        <v>onix LTZ 2014</v>
      </c>
      <c r="M5016">
        <f>WEEKNUM(A5016,2)</f>
        <v>38</v>
      </c>
    </row>
    <row r="5017" spans="1:13" x14ac:dyDescent="0.25">
      <c r="A5017" s="1">
        <v>41522</v>
      </c>
      <c r="B5017" s="40" t="s">
        <v>9</v>
      </c>
      <c r="C5017" s="40" t="s">
        <v>344</v>
      </c>
      <c r="D5017" s="40" t="s">
        <v>92</v>
      </c>
      <c r="E5017" s="40" t="s">
        <v>10</v>
      </c>
      <c r="F5017" s="40">
        <v>0.8</v>
      </c>
      <c r="G5017" s="40">
        <v>4</v>
      </c>
      <c r="H5017" s="40">
        <v>17</v>
      </c>
      <c r="I5017" s="40">
        <v>1.49</v>
      </c>
      <c r="L5017" s="40" t="str">
        <f>IF(LEFT(C5017,1)="[",MID(C5017,2,SEARCH("]",C5017)-2),IF(LEFT(C5017,1)="""",MID(C5017,2,SEARCH("""",C5017,2)-2),C5017))</f>
        <v>onix LTZ 2014</v>
      </c>
      <c r="M5017">
        <f>WEEKNUM(A5017,2)</f>
        <v>36</v>
      </c>
    </row>
    <row r="5018" spans="1:13" x14ac:dyDescent="0.25">
      <c r="A5018" s="1">
        <v>41537</v>
      </c>
      <c r="B5018" s="40" t="s">
        <v>9</v>
      </c>
      <c r="C5018" s="40" t="s">
        <v>344</v>
      </c>
      <c r="D5018" s="40" t="s">
        <v>92</v>
      </c>
      <c r="E5018" s="40" t="s">
        <v>10</v>
      </c>
      <c r="F5018" s="40">
        <v>0.8</v>
      </c>
      <c r="G5018" s="40">
        <v>2</v>
      </c>
      <c r="H5018" s="40">
        <v>17</v>
      </c>
      <c r="I5018" s="40">
        <v>0.61</v>
      </c>
      <c r="L5018" s="40" t="str">
        <f>IF(LEFT(C5018,1)="[",MID(C5018,2,SEARCH("]",C5018)-2),IF(LEFT(C5018,1)="""",MID(C5018,2,SEARCH("""",C5018,2)-2),C5018))</f>
        <v>onix LTZ 2014</v>
      </c>
      <c r="M5018">
        <f>WEEKNUM(A5018,2)</f>
        <v>38</v>
      </c>
    </row>
    <row r="5019" spans="1:13" x14ac:dyDescent="0.25">
      <c r="A5019" s="1">
        <v>41545</v>
      </c>
      <c r="B5019" s="40" t="s">
        <v>9</v>
      </c>
      <c r="C5019" s="40" t="s">
        <v>344</v>
      </c>
      <c r="D5019" s="40" t="s">
        <v>92</v>
      </c>
      <c r="E5019" s="40" t="s">
        <v>10</v>
      </c>
      <c r="F5019" s="40">
        <v>0.8</v>
      </c>
      <c r="G5019" s="40">
        <v>4</v>
      </c>
      <c r="H5019" s="40">
        <v>18</v>
      </c>
      <c r="I5019" s="40">
        <v>2.15</v>
      </c>
      <c r="L5019" s="40" t="str">
        <f>IF(LEFT(C5019,1)="[",MID(C5019,2,SEARCH("]",C5019)-2),IF(LEFT(C5019,1)="""",MID(C5019,2,SEARCH("""",C5019,2)-2),C5019))</f>
        <v>onix LTZ 2014</v>
      </c>
      <c r="M5019">
        <f>WEEKNUM(A5019,2)</f>
        <v>39</v>
      </c>
    </row>
    <row r="5020" spans="1:13" x14ac:dyDescent="0.25">
      <c r="A5020" s="1">
        <v>41533</v>
      </c>
      <c r="B5020" s="40" t="s">
        <v>9</v>
      </c>
      <c r="C5020" s="40" t="s">
        <v>344</v>
      </c>
      <c r="D5020" s="40" t="s">
        <v>92</v>
      </c>
      <c r="E5020" s="40" t="s">
        <v>10</v>
      </c>
      <c r="F5020" s="40">
        <v>0.8</v>
      </c>
      <c r="G5020" s="40">
        <v>5</v>
      </c>
      <c r="H5020" s="40">
        <v>23</v>
      </c>
      <c r="I5020" s="40">
        <v>1.05</v>
      </c>
      <c r="L5020" s="40" t="str">
        <f>IF(LEFT(C5020,1)="[",MID(C5020,2,SEARCH("]",C5020)-2),IF(LEFT(C5020,1)="""",MID(C5020,2,SEARCH("""",C5020,2)-2),C5020))</f>
        <v>onix LTZ 2014</v>
      </c>
      <c r="M5020">
        <f>WEEKNUM(A5020,2)</f>
        <v>38</v>
      </c>
    </row>
    <row r="5021" spans="1:13" x14ac:dyDescent="0.25">
      <c r="A5021" s="1">
        <v>41520</v>
      </c>
      <c r="B5021" s="40" t="s">
        <v>9</v>
      </c>
      <c r="C5021" s="40" t="s">
        <v>344</v>
      </c>
      <c r="D5021" s="40" t="s">
        <v>92</v>
      </c>
      <c r="E5021" s="40" t="s">
        <v>10</v>
      </c>
      <c r="F5021" s="40">
        <v>0.8</v>
      </c>
      <c r="G5021" s="40">
        <v>6</v>
      </c>
      <c r="H5021" s="40">
        <v>31</v>
      </c>
      <c r="I5021" s="40">
        <v>0.65</v>
      </c>
      <c r="L5021" s="40" t="str">
        <f>IF(LEFT(C5021,1)="[",MID(C5021,2,SEARCH("]",C5021)-2),IF(LEFT(C5021,1)="""",MID(C5021,2,SEARCH("""",C5021,2)-2),C5021))</f>
        <v>onix LTZ 2014</v>
      </c>
      <c r="M5021">
        <f>WEEKNUM(A5021,2)</f>
        <v>36</v>
      </c>
    </row>
    <row r="5022" spans="1:13" x14ac:dyDescent="0.25">
      <c r="A5022" s="1">
        <v>41527</v>
      </c>
      <c r="B5022" s="40" t="s">
        <v>9</v>
      </c>
      <c r="C5022" s="40" t="s">
        <v>344</v>
      </c>
      <c r="D5022" s="40" t="s">
        <v>92</v>
      </c>
      <c r="E5022" s="40" t="s">
        <v>10</v>
      </c>
      <c r="F5022" s="40">
        <v>0.8</v>
      </c>
      <c r="G5022" s="40">
        <v>5</v>
      </c>
      <c r="H5022" s="40">
        <v>26</v>
      </c>
      <c r="I5022" s="40">
        <v>1.65</v>
      </c>
      <c r="L5022" s="40" t="str">
        <f>IF(LEFT(C5022,1)="[",MID(C5022,2,SEARCH("]",C5022)-2),IF(LEFT(C5022,1)="""",MID(C5022,2,SEARCH("""",C5022,2)-2),C5022))</f>
        <v>onix LTZ 2014</v>
      </c>
      <c r="M5022">
        <f>WEEKNUM(A5022,2)</f>
        <v>37</v>
      </c>
    </row>
    <row r="5023" spans="1:13" x14ac:dyDescent="0.25">
      <c r="A5023" s="1">
        <v>41518</v>
      </c>
      <c r="B5023" s="40" t="s">
        <v>9</v>
      </c>
      <c r="C5023" s="40" t="s">
        <v>344</v>
      </c>
      <c r="D5023" s="40" t="s">
        <v>92</v>
      </c>
      <c r="E5023" s="40" t="s">
        <v>10</v>
      </c>
      <c r="F5023" s="40">
        <v>0.8</v>
      </c>
      <c r="G5023" s="40">
        <v>5</v>
      </c>
      <c r="H5023" s="40">
        <v>20</v>
      </c>
      <c r="I5023" s="40">
        <v>1.89</v>
      </c>
      <c r="L5023" s="40" t="str">
        <f>IF(LEFT(C5023,1)="[",MID(C5023,2,SEARCH("]",C5023)-2),IF(LEFT(C5023,1)="""",MID(C5023,2,SEARCH("""",C5023,2)-2),C5023))</f>
        <v>onix LTZ 2014</v>
      </c>
      <c r="M5023">
        <f>WEEKNUM(A5023,2)</f>
        <v>35</v>
      </c>
    </row>
    <row r="5024" spans="1:13" x14ac:dyDescent="0.25">
      <c r="A5024" s="1">
        <v>41544</v>
      </c>
      <c r="B5024" s="40" t="s">
        <v>9</v>
      </c>
      <c r="C5024" s="40" t="s">
        <v>344</v>
      </c>
      <c r="D5024" s="40" t="s">
        <v>92</v>
      </c>
      <c r="E5024" s="40" t="s">
        <v>10</v>
      </c>
      <c r="F5024" s="40">
        <v>0.8</v>
      </c>
      <c r="G5024" s="40">
        <v>4</v>
      </c>
      <c r="H5024" s="40">
        <v>18</v>
      </c>
      <c r="I5024" s="40">
        <v>1.41</v>
      </c>
      <c r="L5024" s="40" t="str">
        <f>IF(LEFT(C5024,1)="[",MID(C5024,2,SEARCH("]",C5024)-2),IF(LEFT(C5024,1)="""",MID(C5024,2,SEARCH("""",C5024,2)-2),C5024))</f>
        <v>onix LTZ 2014</v>
      </c>
      <c r="M5024">
        <f>WEEKNUM(A5024,2)</f>
        <v>39</v>
      </c>
    </row>
    <row r="5025" spans="1:13" x14ac:dyDescent="0.25">
      <c r="A5025" s="1">
        <v>41546</v>
      </c>
      <c r="B5025" s="40" t="s">
        <v>9</v>
      </c>
      <c r="C5025" s="40" t="s">
        <v>344</v>
      </c>
      <c r="D5025" s="40" t="s">
        <v>92</v>
      </c>
      <c r="E5025" s="40" t="s">
        <v>10</v>
      </c>
      <c r="F5025" s="40">
        <v>0.8</v>
      </c>
      <c r="G5025" s="40">
        <v>3</v>
      </c>
      <c r="H5025" s="40">
        <v>19</v>
      </c>
      <c r="I5025" s="40">
        <v>0.94</v>
      </c>
      <c r="L5025" s="40" t="str">
        <f>IF(LEFT(C5025,1)="[",MID(C5025,2,SEARCH("]",C5025)-2),IF(LEFT(C5025,1)="""",MID(C5025,2,SEARCH("""",C5025,2)-2),C5025))</f>
        <v>onix LTZ 2014</v>
      </c>
      <c r="M5025">
        <f>WEEKNUM(A5025,2)</f>
        <v>39</v>
      </c>
    </row>
    <row r="5026" spans="1:13" x14ac:dyDescent="0.25">
      <c r="A5026" s="1">
        <v>41532</v>
      </c>
      <c r="B5026" s="40" t="s">
        <v>9</v>
      </c>
      <c r="C5026" s="40" t="s">
        <v>344</v>
      </c>
      <c r="D5026" s="40" t="s">
        <v>92</v>
      </c>
      <c r="E5026" s="40" t="s">
        <v>10</v>
      </c>
      <c r="F5026" s="40">
        <v>0.8</v>
      </c>
      <c r="G5026" s="40">
        <v>3</v>
      </c>
      <c r="H5026" s="40">
        <v>17</v>
      </c>
      <c r="I5026" s="40">
        <v>0.22</v>
      </c>
      <c r="L5026" s="40" t="str">
        <f>IF(LEFT(C5026,1)="[",MID(C5026,2,SEARCH("]",C5026)-2),IF(LEFT(C5026,1)="""",MID(C5026,2,SEARCH("""",C5026,2)-2),C5026))</f>
        <v>onix LTZ 2014</v>
      </c>
      <c r="M5026">
        <f>WEEKNUM(A5026,2)</f>
        <v>37</v>
      </c>
    </row>
    <row r="5027" spans="1:13" x14ac:dyDescent="0.25">
      <c r="A5027" s="1">
        <v>41517</v>
      </c>
      <c r="B5027" s="40" t="s">
        <v>9</v>
      </c>
      <c r="C5027" s="40" t="s">
        <v>344</v>
      </c>
      <c r="D5027" s="40" t="s">
        <v>92</v>
      </c>
      <c r="E5027" s="40" t="s">
        <v>10</v>
      </c>
      <c r="F5027" s="40">
        <v>0.8</v>
      </c>
      <c r="G5027" s="40">
        <v>5</v>
      </c>
      <c r="H5027" s="40">
        <v>24</v>
      </c>
      <c r="I5027" s="40">
        <v>1.7</v>
      </c>
      <c r="L5027" s="40" t="str">
        <f>IF(LEFT(C5027,1)="[",MID(C5027,2,SEARCH("]",C5027)-2),IF(LEFT(C5027,1)="""",MID(C5027,2,SEARCH("""",C5027,2)-2),C5027))</f>
        <v>onix LTZ 2014</v>
      </c>
      <c r="M5027">
        <f>WEEKNUM(A5027,2)</f>
        <v>35</v>
      </c>
    </row>
    <row r="5028" spans="1:13" x14ac:dyDescent="0.25">
      <c r="A5028" s="1">
        <v>41532</v>
      </c>
      <c r="B5028" s="40" t="s">
        <v>9</v>
      </c>
      <c r="C5028" s="40" t="s">
        <v>238</v>
      </c>
      <c r="D5028" s="40" t="s">
        <v>92</v>
      </c>
      <c r="E5028" s="40" t="s">
        <v>10</v>
      </c>
      <c r="F5028" s="40">
        <v>0.8</v>
      </c>
      <c r="G5028" s="40">
        <v>0</v>
      </c>
      <c r="H5028" s="40">
        <v>5</v>
      </c>
      <c r="I5028" s="40">
        <v>0</v>
      </c>
      <c r="L5028" s="40" t="str">
        <f>IF(LEFT(C5028,1)="[",MID(C5028,2,SEARCH("]",C5028)-2),IF(LEFT(C5028,1)="""",MID(C5028,2,SEARCH("""",C5028,2)-2),C5028))</f>
        <v>onix LTZ 2014 chevrolet</v>
      </c>
      <c r="M5028">
        <f>WEEKNUM(A5028,2)</f>
        <v>37</v>
      </c>
    </row>
    <row r="5029" spans="1:13" x14ac:dyDescent="0.25">
      <c r="A5029" s="1">
        <v>41531</v>
      </c>
      <c r="B5029" s="40" t="s">
        <v>9</v>
      </c>
      <c r="C5029" s="40" t="s">
        <v>238</v>
      </c>
      <c r="D5029" s="40" t="s">
        <v>92</v>
      </c>
      <c r="E5029" s="40" t="s">
        <v>10</v>
      </c>
      <c r="F5029" s="40">
        <v>0.8</v>
      </c>
      <c r="G5029" s="40">
        <v>0</v>
      </c>
      <c r="H5029" s="40">
        <v>5</v>
      </c>
      <c r="I5029" s="40">
        <v>0</v>
      </c>
      <c r="L5029" s="40" t="str">
        <f>IF(LEFT(C5029,1)="[",MID(C5029,2,SEARCH("]",C5029)-2),IF(LEFT(C5029,1)="""",MID(C5029,2,SEARCH("""",C5029,2)-2),C5029))</f>
        <v>onix LTZ 2014 chevrolet</v>
      </c>
      <c r="M5029">
        <f>WEEKNUM(A5029,2)</f>
        <v>37</v>
      </c>
    </row>
    <row r="5030" spans="1:13" x14ac:dyDescent="0.25">
      <c r="A5030" s="1">
        <v>41517</v>
      </c>
      <c r="B5030" s="40" t="s">
        <v>9</v>
      </c>
      <c r="C5030" s="40" t="s">
        <v>238</v>
      </c>
      <c r="D5030" s="40" t="s">
        <v>92</v>
      </c>
      <c r="E5030" s="40" t="s">
        <v>10</v>
      </c>
      <c r="F5030" s="40">
        <v>0.8</v>
      </c>
      <c r="G5030" s="40">
        <v>0</v>
      </c>
      <c r="H5030" s="40">
        <v>3</v>
      </c>
      <c r="I5030" s="40">
        <v>0</v>
      </c>
      <c r="L5030" s="40" t="str">
        <f>IF(LEFT(C5030,1)="[",MID(C5030,2,SEARCH("]",C5030)-2),IF(LEFT(C5030,1)="""",MID(C5030,2,SEARCH("""",C5030,2)-2),C5030))</f>
        <v>onix LTZ 2014 chevrolet</v>
      </c>
      <c r="M5030">
        <f>WEEKNUM(A5030,2)</f>
        <v>35</v>
      </c>
    </row>
    <row r="5031" spans="1:13" x14ac:dyDescent="0.25">
      <c r="A5031" s="1">
        <v>41529</v>
      </c>
      <c r="B5031" s="40" t="s">
        <v>9</v>
      </c>
      <c r="C5031" s="40" t="s">
        <v>238</v>
      </c>
      <c r="D5031" s="40" t="s">
        <v>92</v>
      </c>
      <c r="E5031" s="40" t="s">
        <v>10</v>
      </c>
      <c r="F5031" s="40">
        <v>0.8</v>
      </c>
      <c r="G5031" s="40">
        <v>1</v>
      </c>
      <c r="H5031" s="40">
        <v>5</v>
      </c>
      <c r="I5031" s="40">
        <v>0.09</v>
      </c>
      <c r="L5031" s="40" t="str">
        <f>IF(LEFT(C5031,1)="[",MID(C5031,2,SEARCH("]",C5031)-2),IF(LEFT(C5031,1)="""",MID(C5031,2,SEARCH("""",C5031,2)-2),C5031))</f>
        <v>onix LTZ 2014 chevrolet</v>
      </c>
      <c r="M5031">
        <f>WEEKNUM(A5031,2)</f>
        <v>37</v>
      </c>
    </row>
    <row r="5032" spans="1:13" x14ac:dyDescent="0.25">
      <c r="A5032" s="1">
        <v>41524</v>
      </c>
      <c r="B5032" s="40" t="s">
        <v>9</v>
      </c>
      <c r="C5032" s="40" t="s">
        <v>238</v>
      </c>
      <c r="D5032" s="40" t="s">
        <v>92</v>
      </c>
      <c r="E5032" s="40" t="s">
        <v>10</v>
      </c>
      <c r="F5032" s="40">
        <v>0.8</v>
      </c>
      <c r="G5032" s="40">
        <v>0</v>
      </c>
      <c r="H5032" s="40">
        <v>1</v>
      </c>
      <c r="I5032" s="40">
        <v>0</v>
      </c>
      <c r="L5032" s="40" t="str">
        <f>IF(LEFT(C5032,1)="[",MID(C5032,2,SEARCH("]",C5032)-2),IF(LEFT(C5032,1)="""",MID(C5032,2,SEARCH("""",C5032,2)-2),C5032))</f>
        <v>onix LTZ 2014 chevrolet</v>
      </c>
      <c r="M5032">
        <f>WEEKNUM(A5032,2)</f>
        <v>36</v>
      </c>
    </row>
    <row r="5033" spans="1:13" x14ac:dyDescent="0.25">
      <c r="A5033" s="1">
        <v>41516</v>
      </c>
      <c r="B5033" s="40" t="s">
        <v>9</v>
      </c>
      <c r="C5033" s="40" t="s">
        <v>238</v>
      </c>
      <c r="D5033" s="40" t="s">
        <v>92</v>
      </c>
      <c r="E5033" s="40" t="s">
        <v>10</v>
      </c>
      <c r="F5033" s="40">
        <v>0.8</v>
      </c>
      <c r="G5033" s="40">
        <v>1</v>
      </c>
      <c r="H5033" s="40">
        <v>11</v>
      </c>
      <c r="I5033" s="40">
        <v>0.26</v>
      </c>
      <c r="L5033" s="40" t="str">
        <f>IF(LEFT(C5033,1)="[",MID(C5033,2,SEARCH("]",C5033)-2),IF(LEFT(C5033,1)="""",MID(C5033,2,SEARCH("""",C5033,2)-2),C5033))</f>
        <v>onix LTZ 2014 chevrolet</v>
      </c>
      <c r="M5033">
        <f>WEEKNUM(A5033,2)</f>
        <v>35</v>
      </c>
    </row>
    <row r="5034" spans="1:13" x14ac:dyDescent="0.25">
      <c r="A5034" s="1">
        <v>41526</v>
      </c>
      <c r="B5034" s="40" t="s">
        <v>9</v>
      </c>
      <c r="C5034" s="40" t="s">
        <v>238</v>
      </c>
      <c r="D5034" s="40" t="s">
        <v>92</v>
      </c>
      <c r="E5034" s="40" t="s">
        <v>10</v>
      </c>
      <c r="F5034" s="40">
        <v>0.8</v>
      </c>
      <c r="G5034" s="40">
        <v>0</v>
      </c>
      <c r="H5034" s="40">
        <v>3</v>
      </c>
      <c r="I5034" s="40">
        <v>0</v>
      </c>
      <c r="L5034" s="40" t="str">
        <f>IF(LEFT(C5034,1)="[",MID(C5034,2,SEARCH("]",C5034)-2),IF(LEFT(C5034,1)="""",MID(C5034,2,SEARCH("""",C5034,2)-2),C5034))</f>
        <v>onix LTZ 2014 chevrolet</v>
      </c>
      <c r="M5034">
        <f>WEEKNUM(A5034,2)</f>
        <v>37</v>
      </c>
    </row>
    <row r="5035" spans="1:13" x14ac:dyDescent="0.25">
      <c r="A5035" s="1">
        <v>41528</v>
      </c>
      <c r="B5035" s="40" t="s">
        <v>9</v>
      </c>
      <c r="C5035" s="40" t="s">
        <v>238</v>
      </c>
      <c r="D5035" s="40" t="s">
        <v>92</v>
      </c>
      <c r="E5035" s="40" t="s">
        <v>10</v>
      </c>
      <c r="F5035" s="40">
        <v>0.8</v>
      </c>
      <c r="G5035" s="40">
        <v>0</v>
      </c>
      <c r="H5035" s="40">
        <v>6</v>
      </c>
      <c r="I5035" s="40">
        <v>0</v>
      </c>
      <c r="L5035" s="40" t="str">
        <f>IF(LEFT(C5035,1)="[",MID(C5035,2,SEARCH("]",C5035)-2),IF(LEFT(C5035,1)="""",MID(C5035,2,SEARCH("""",C5035,2)-2),C5035))</f>
        <v>onix LTZ 2014 chevrolet</v>
      </c>
      <c r="M5035">
        <f>WEEKNUM(A5035,2)</f>
        <v>37</v>
      </c>
    </row>
    <row r="5036" spans="1:13" x14ac:dyDescent="0.25">
      <c r="A5036" s="1">
        <v>41533</v>
      </c>
      <c r="B5036" s="40" t="s">
        <v>9</v>
      </c>
      <c r="C5036" s="40" t="s">
        <v>238</v>
      </c>
      <c r="D5036" s="40" t="s">
        <v>92</v>
      </c>
      <c r="E5036" s="40" t="s">
        <v>10</v>
      </c>
      <c r="F5036" s="40">
        <v>0.8</v>
      </c>
      <c r="G5036" s="40">
        <v>1</v>
      </c>
      <c r="H5036" s="40">
        <v>8</v>
      </c>
      <c r="I5036" s="40">
        <v>0.15</v>
      </c>
      <c r="L5036" s="40" t="str">
        <f>IF(LEFT(C5036,1)="[",MID(C5036,2,SEARCH("]",C5036)-2),IF(LEFT(C5036,1)="""",MID(C5036,2,SEARCH("""",C5036,2)-2),C5036))</f>
        <v>onix LTZ 2014 chevrolet</v>
      </c>
      <c r="M5036">
        <f>WEEKNUM(A5036,2)</f>
        <v>38</v>
      </c>
    </row>
    <row r="5037" spans="1:13" x14ac:dyDescent="0.25">
      <c r="A5037" s="1">
        <v>41536</v>
      </c>
      <c r="B5037" s="40" t="s">
        <v>9</v>
      </c>
      <c r="C5037" s="40" t="s">
        <v>238</v>
      </c>
      <c r="D5037" s="40" t="s">
        <v>92</v>
      </c>
      <c r="E5037" s="40" t="s">
        <v>10</v>
      </c>
      <c r="F5037" s="40">
        <v>0.8</v>
      </c>
      <c r="G5037" s="40">
        <v>0</v>
      </c>
      <c r="H5037" s="40">
        <v>5</v>
      </c>
      <c r="I5037" s="40">
        <v>0</v>
      </c>
      <c r="L5037" s="40" t="str">
        <f>IF(LEFT(C5037,1)="[",MID(C5037,2,SEARCH("]",C5037)-2),IF(LEFT(C5037,1)="""",MID(C5037,2,SEARCH("""",C5037,2)-2),C5037))</f>
        <v>onix LTZ 2014 chevrolet</v>
      </c>
      <c r="M5037">
        <f>WEEKNUM(A5037,2)</f>
        <v>38</v>
      </c>
    </row>
    <row r="5038" spans="1:13" x14ac:dyDescent="0.25">
      <c r="A5038" s="1">
        <v>41525</v>
      </c>
      <c r="B5038" s="40" t="s">
        <v>9</v>
      </c>
      <c r="C5038" s="40" t="s">
        <v>238</v>
      </c>
      <c r="D5038" s="40" t="s">
        <v>92</v>
      </c>
      <c r="E5038" s="40" t="s">
        <v>10</v>
      </c>
      <c r="F5038" s="40">
        <v>0.8</v>
      </c>
      <c r="G5038" s="40">
        <v>1</v>
      </c>
      <c r="H5038" s="40">
        <v>3</v>
      </c>
      <c r="I5038" s="40">
        <v>0.02</v>
      </c>
      <c r="L5038" s="40" t="str">
        <f>IF(LEFT(C5038,1)="[",MID(C5038,2,SEARCH("]",C5038)-2),IF(LEFT(C5038,1)="""",MID(C5038,2,SEARCH("""",C5038,2)-2),C5038))</f>
        <v>onix LTZ 2014 chevrolet</v>
      </c>
      <c r="M5038">
        <f>WEEKNUM(A5038,2)</f>
        <v>36</v>
      </c>
    </row>
    <row r="5039" spans="1:13" x14ac:dyDescent="0.25">
      <c r="A5039" s="1">
        <v>41537</v>
      </c>
      <c r="B5039" s="40" t="s">
        <v>9</v>
      </c>
      <c r="C5039" s="40" t="s">
        <v>238</v>
      </c>
      <c r="D5039" s="40" t="s">
        <v>92</v>
      </c>
      <c r="E5039" s="40" t="s">
        <v>10</v>
      </c>
      <c r="F5039" s="40">
        <v>0.8</v>
      </c>
      <c r="G5039" s="40">
        <v>1</v>
      </c>
      <c r="H5039" s="40">
        <v>4</v>
      </c>
      <c r="I5039" s="40">
        <v>0.11</v>
      </c>
      <c r="L5039" s="40" t="str">
        <f>IF(LEFT(C5039,1)="[",MID(C5039,2,SEARCH("]",C5039)-2),IF(LEFT(C5039,1)="""",MID(C5039,2,SEARCH("""",C5039,2)-2),C5039))</f>
        <v>onix LTZ 2014 chevrolet</v>
      </c>
      <c r="M5039">
        <f>WEEKNUM(A5039,2)</f>
        <v>38</v>
      </c>
    </row>
    <row r="5040" spans="1:13" x14ac:dyDescent="0.25">
      <c r="A5040" s="1">
        <v>41520</v>
      </c>
      <c r="B5040" s="40" t="s">
        <v>9</v>
      </c>
      <c r="C5040" s="40" t="s">
        <v>238</v>
      </c>
      <c r="D5040" s="40" t="s">
        <v>92</v>
      </c>
      <c r="E5040" s="40" t="s">
        <v>10</v>
      </c>
      <c r="F5040" s="40">
        <v>0.8</v>
      </c>
      <c r="G5040" s="40">
        <v>1</v>
      </c>
      <c r="H5040" s="40">
        <v>9</v>
      </c>
      <c r="I5040" s="40">
        <v>0.03</v>
      </c>
      <c r="L5040" s="40" t="str">
        <f>IF(LEFT(C5040,1)="[",MID(C5040,2,SEARCH("]",C5040)-2),IF(LEFT(C5040,1)="""",MID(C5040,2,SEARCH("""",C5040,2)-2),C5040))</f>
        <v>onix LTZ 2014 chevrolet</v>
      </c>
      <c r="M5040">
        <f>WEEKNUM(A5040,2)</f>
        <v>36</v>
      </c>
    </row>
    <row r="5041" spans="1:13" x14ac:dyDescent="0.25">
      <c r="A5041" s="1">
        <v>41541</v>
      </c>
      <c r="B5041" s="40" t="s">
        <v>9</v>
      </c>
      <c r="C5041" s="40" t="s">
        <v>238</v>
      </c>
      <c r="D5041" s="40" t="s">
        <v>92</v>
      </c>
      <c r="E5041" s="40" t="s">
        <v>10</v>
      </c>
      <c r="F5041" s="40">
        <v>0.8</v>
      </c>
      <c r="G5041" s="40">
        <v>1</v>
      </c>
      <c r="H5041" s="40">
        <v>4</v>
      </c>
      <c r="I5041" s="40">
        <v>0.24</v>
      </c>
      <c r="L5041" s="40" t="str">
        <f>IF(LEFT(C5041,1)="[",MID(C5041,2,SEARCH("]",C5041)-2),IF(LEFT(C5041,1)="""",MID(C5041,2,SEARCH("""",C5041,2)-2),C5041))</f>
        <v>onix LTZ 2014 chevrolet</v>
      </c>
      <c r="M5041">
        <f>WEEKNUM(A5041,2)</f>
        <v>39</v>
      </c>
    </row>
    <row r="5042" spans="1:13" x14ac:dyDescent="0.25">
      <c r="A5042" s="1">
        <v>41534</v>
      </c>
      <c r="B5042" s="40" t="s">
        <v>9</v>
      </c>
      <c r="C5042" s="40" t="s">
        <v>238</v>
      </c>
      <c r="D5042" s="40" t="s">
        <v>92</v>
      </c>
      <c r="E5042" s="40" t="s">
        <v>10</v>
      </c>
      <c r="F5042" s="40">
        <v>0.8</v>
      </c>
      <c r="G5042" s="40">
        <v>0</v>
      </c>
      <c r="H5042" s="40">
        <v>7</v>
      </c>
      <c r="I5042" s="40">
        <v>0</v>
      </c>
      <c r="L5042" s="40" t="str">
        <f>IF(LEFT(C5042,1)="[",MID(C5042,2,SEARCH("]",C5042)-2),IF(LEFT(C5042,1)="""",MID(C5042,2,SEARCH("""",C5042,2)-2),C5042))</f>
        <v>onix LTZ 2014 chevrolet</v>
      </c>
      <c r="M5042">
        <f>WEEKNUM(A5042,2)</f>
        <v>38</v>
      </c>
    </row>
    <row r="5043" spans="1:13" x14ac:dyDescent="0.25">
      <c r="A5043" s="1">
        <v>41521</v>
      </c>
      <c r="B5043" s="40" t="s">
        <v>9</v>
      </c>
      <c r="C5043" s="40" t="s">
        <v>238</v>
      </c>
      <c r="D5043" s="40" t="s">
        <v>92</v>
      </c>
      <c r="E5043" s="40" t="s">
        <v>10</v>
      </c>
      <c r="F5043" s="40">
        <v>0.8</v>
      </c>
      <c r="G5043" s="40">
        <v>1</v>
      </c>
      <c r="H5043" s="40">
        <v>11</v>
      </c>
      <c r="I5043" s="40">
        <v>0.68</v>
      </c>
      <c r="L5043" s="40" t="str">
        <f>IF(LEFT(C5043,1)="[",MID(C5043,2,SEARCH("]",C5043)-2),IF(LEFT(C5043,1)="""",MID(C5043,2,SEARCH("""",C5043,2)-2),C5043))</f>
        <v>onix LTZ 2014 chevrolet</v>
      </c>
      <c r="M5043">
        <f>WEEKNUM(A5043,2)</f>
        <v>36</v>
      </c>
    </row>
    <row r="5044" spans="1:13" x14ac:dyDescent="0.25">
      <c r="A5044" s="1">
        <v>41519</v>
      </c>
      <c r="B5044" s="40" t="s">
        <v>9</v>
      </c>
      <c r="C5044" s="40" t="s">
        <v>238</v>
      </c>
      <c r="D5044" s="40" t="s">
        <v>92</v>
      </c>
      <c r="E5044" s="40" t="s">
        <v>10</v>
      </c>
      <c r="F5044" s="40">
        <v>0.8</v>
      </c>
      <c r="G5044" s="40">
        <v>2</v>
      </c>
      <c r="H5044" s="40">
        <v>16</v>
      </c>
      <c r="I5044" s="40">
        <v>0.71</v>
      </c>
      <c r="L5044" s="40" t="str">
        <f>IF(LEFT(C5044,1)="[",MID(C5044,2,SEARCH("]",C5044)-2),IF(LEFT(C5044,1)="""",MID(C5044,2,SEARCH("""",C5044,2)-2),C5044))</f>
        <v>onix LTZ 2014 chevrolet</v>
      </c>
      <c r="M5044">
        <f>WEEKNUM(A5044,2)</f>
        <v>36</v>
      </c>
    </row>
    <row r="5045" spans="1:13" x14ac:dyDescent="0.25">
      <c r="A5045" s="1">
        <v>41514</v>
      </c>
      <c r="B5045" s="40" t="s">
        <v>9</v>
      </c>
      <c r="C5045" s="40" t="s">
        <v>238</v>
      </c>
      <c r="D5045" s="40" t="s">
        <v>92</v>
      </c>
      <c r="E5045" s="40" t="s">
        <v>10</v>
      </c>
      <c r="F5045" s="40">
        <v>0.8</v>
      </c>
      <c r="G5045" s="40">
        <v>1</v>
      </c>
      <c r="H5045" s="40">
        <v>7</v>
      </c>
      <c r="I5045" s="40">
        <v>0.8</v>
      </c>
      <c r="L5045" s="40" t="str">
        <f>IF(LEFT(C5045,1)="[",MID(C5045,2,SEARCH("]",C5045)-2),IF(LEFT(C5045,1)="""",MID(C5045,2,SEARCH("""",C5045,2)-2),C5045))</f>
        <v>onix LTZ 2014 chevrolet</v>
      </c>
      <c r="M5045">
        <f>WEEKNUM(A5045,2)</f>
        <v>35</v>
      </c>
    </row>
    <row r="5046" spans="1:13" x14ac:dyDescent="0.25">
      <c r="A5046" s="1">
        <v>41527</v>
      </c>
      <c r="B5046" s="40" t="s">
        <v>9</v>
      </c>
      <c r="C5046" s="40" t="s">
        <v>238</v>
      </c>
      <c r="D5046" s="40" t="s">
        <v>92</v>
      </c>
      <c r="E5046" s="40" t="s">
        <v>10</v>
      </c>
      <c r="F5046" s="40">
        <v>0.8</v>
      </c>
      <c r="G5046" s="40">
        <v>4</v>
      </c>
      <c r="H5046" s="40">
        <v>12</v>
      </c>
      <c r="I5046" s="40">
        <v>1.1399999999999999</v>
      </c>
      <c r="L5046" s="40" t="str">
        <f>IF(LEFT(C5046,1)="[",MID(C5046,2,SEARCH("]",C5046)-2),IF(LEFT(C5046,1)="""",MID(C5046,2,SEARCH("""",C5046,2)-2),C5046))</f>
        <v>onix LTZ 2014 chevrolet</v>
      </c>
      <c r="M5046">
        <f>WEEKNUM(A5046,2)</f>
        <v>37</v>
      </c>
    </row>
    <row r="5047" spans="1:13" x14ac:dyDescent="0.25">
      <c r="A5047" s="1">
        <v>41523</v>
      </c>
      <c r="B5047" s="40" t="s">
        <v>9</v>
      </c>
      <c r="C5047" s="40" t="s">
        <v>238</v>
      </c>
      <c r="D5047" s="40" t="s">
        <v>92</v>
      </c>
      <c r="E5047" s="40" t="s">
        <v>10</v>
      </c>
      <c r="F5047" s="40">
        <v>0.8</v>
      </c>
      <c r="G5047" s="40">
        <v>0</v>
      </c>
      <c r="H5047" s="40">
        <v>1</v>
      </c>
      <c r="I5047" s="40">
        <v>0</v>
      </c>
      <c r="L5047" s="40" t="str">
        <f>IF(LEFT(C5047,1)="[",MID(C5047,2,SEARCH("]",C5047)-2),IF(LEFT(C5047,1)="""",MID(C5047,2,SEARCH("""",C5047,2)-2),C5047))</f>
        <v>onix LTZ 2014 chevrolet</v>
      </c>
      <c r="M5047">
        <f>WEEKNUM(A5047,2)</f>
        <v>36</v>
      </c>
    </row>
    <row r="5048" spans="1:13" x14ac:dyDescent="0.25">
      <c r="A5048" s="1">
        <v>41545</v>
      </c>
      <c r="B5048" s="40" t="s">
        <v>9</v>
      </c>
      <c r="C5048" s="40" t="s">
        <v>238</v>
      </c>
      <c r="D5048" s="40" t="s">
        <v>92</v>
      </c>
      <c r="E5048" s="40" t="s">
        <v>10</v>
      </c>
      <c r="F5048" s="40">
        <v>0.8</v>
      </c>
      <c r="G5048" s="40">
        <v>0</v>
      </c>
      <c r="H5048" s="40">
        <v>5</v>
      </c>
      <c r="I5048" s="40">
        <v>0</v>
      </c>
      <c r="L5048" s="40" t="str">
        <f>IF(LEFT(C5048,1)="[",MID(C5048,2,SEARCH("]",C5048)-2),IF(LEFT(C5048,1)="""",MID(C5048,2,SEARCH("""",C5048,2)-2),C5048))</f>
        <v>onix LTZ 2014 chevrolet</v>
      </c>
      <c r="M5048">
        <f>WEEKNUM(A5048,2)</f>
        <v>39</v>
      </c>
    </row>
    <row r="5049" spans="1:13" x14ac:dyDescent="0.25">
      <c r="A5049" s="1">
        <v>41543</v>
      </c>
      <c r="B5049" s="40" t="s">
        <v>9</v>
      </c>
      <c r="C5049" s="40" t="s">
        <v>238</v>
      </c>
      <c r="D5049" s="40" t="s">
        <v>92</v>
      </c>
      <c r="E5049" s="40" t="s">
        <v>10</v>
      </c>
      <c r="F5049" s="40">
        <v>0.8</v>
      </c>
      <c r="G5049" s="40">
        <v>0</v>
      </c>
      <c r="H5049" s="40">
        <v>2</v>
      </c>
      <c r="I5049" s="40">
        <v>0</v>
      </c>
      <c r="L5049" s="40" t="str">
        <f>IF(LEFT(C5049,1)="[",MID(C5049,2,SEARCH("]",C5049)-2),IF(LEFT(C5049,1)="""",MID(C5049,2,SEARCH("""",C5049,2)-2),C5049))</f>
        <v>onix LTZ 2014 chevrolet</v>
      </c>
      <c r="M5049">
        <f>WEEKNUM(A5049,2)</f>
        <v>39</v>
      </c>
    </row>
    <row r="5050" spans="1:13" x14ac:dyDescent="0.25">
      <c r="A5050" s="1">
        <v>41546</v>
      </c>
      <c r="B5050" s="40" t="s">
        <v>9</v>
      </c>
      <c r="C5050" s="40" t="s">
        <v>238</v>
      </c>
      <c r="D5050" s="40" t="s">
        <v>92</v>
      </c>
      <c r="E5050" s="40" t="s">
        <v>10</v>
      </c>
      <c r="F5050" s="40">
        <v>0.8</v>
      </c>
      <c r="G5050" s="40">
        <v>1</v>
      </c>
      <c r="H5050" s="40">
        <v>4</v>
      </c>
      <c r="I5050" s="40">
        <v>0.15</v>
      </c>
      <c r="L5050" s="40" t="str">
        <f>IF(LEFT(C5050,1)="[",MID(C5050,2,SEARCH("]",C5050)-2),IF(LEFT(C5050,1)="""",MID(C5050,2,SEARCH("""",C5050,2)-2),C5050))</f>
        <v>onix LTZ 2014 chevrolet</v>
      </c>
      <c r="M5050">
        <f>WEEKNUM(A5050,2)</f>
        <v>39</v>
      </c>
    </row>
    <row r="5051" spans="1:13" x14ac:dyDescent="0.25">
      <c r="A5051" s="1">
        <v>41538</v>
      </c>
      <c r="B5051" s="40" t="s">
        <v>9</v>
      </c>
      <c r="C5051" s="40" t="s">
        <v>238</v>
      </c>
      <c r="D5051" s="40" t="s">
        <v>92</v>
      </c>
      <c r="E5051" s="40" t="s">
        <v>10</v>
      </c>
      <c r="F5051" s="40">
        <v>0.8</v>
      </c>
      <c r="G5051" s="40">
        <v>0</v>
      </c>
      <c r="H5051" s="40">
        <v>1</v>
      </c>
      <c r="I5051" s="40">
        <v>0</v>
      </c>
      <c r="L5051" s="40" t="str">
        <f>IF(LEFT(C5051,1)="[",MID(C5051,2,SEARCH("]",C5051)-2),IF(LEFT(C5051,1)="""",MID(C5051,2,SEARCH("""",C5051,2)-2),C5051))</f>
        <v>onix LTZ 2014 chevrolet</v>
      </c>
      <c r="M5051">
        <f>WEEKNUM(A5051,2)</f>
        <v>38</v>
      </c>
    </row>
    <row r="5052" spans="1:13" x14ac:dyDescent="0.25">
      <c r="A5052" s="1">
        <v>41515</v>
      </c>
      <c r="B5052" s="40" t="s">
        <v>9</v>
      </c>
      <c r="C5052" s="40" t="s">
        <v>238</v>
      </c>
      <c r="D5052" s="40" t="s">
        <v>92</v>
      </c>
      <c r="E5052" s="40" t="s">
        <v>10</v>
      </c>
      <c r="F5052" s="40">
        <v>0.8</v>
      </c>
      <c r="G5052" s="40">
        <v>2</v>
      </c>
      <c r="H5052" s="40">
        <v>13</v>
      </c>
      <c r="I5052" s="40">
        <v>0.73</v>
      </c>
      <c r="L5052" s="40" t="str">
        <f>IF(LEFT(C5052,1)="[",MID(C5052,2,SEARCH("]",C5052)-2),IF(LEFT(C5052,1)="""",MID(C5052,2,SEARCH("""",C5052,2)-2),C5052))</f>
        <v>onix LTZ 2014 chevrolet</v>
      </c>
      <c r="M5052">
        <f>WEEKNUM(A5052,2)</f>
        <v>35</v>
      </c>
    </row>
    <row r="5053" spans="1:13" x14ac:dyDescent="0.25">
      <c r="A5053" s="1">
        <v>41522</v>
      </c>
      <c r="B5053" s="40" t="s">
        <v>9</v>
      </c>
      <c r="C5053" s="40" t="s">
        <v>238</v>
      </c>
      <c r="D5053" s="40" t="s">
        <v>92</v>
      </c>
      <c r="E5053" s="40" t="s">
        <v>10</v>
      </c>
      <c r="F5053" s="40">
        <v>0.8</v>
      </c>
      <c r="G5053" s="40">
        <v>0</v>
      </c>
      <c r="H5053" s="40">
        <v>2</v>
      </c>
      <c r="I5053" s="40">
        <v>0</v>
      </c>
      <c r="L5053" s="40" t="str">
        <f>IF(LEFT(C5053,1)="[",MID(C5053,2,SEARCH("]",C5053)-2),IF(LEFT(C5053,1)="""",MID(C5053,2,SEARCH("""",C5053,2)-2),C5053))</f>
        <v>onix LTZ 2014 chevrolet</v>
      </c>
      <c r="M5053">
        <f>WEEKNUM(A5053,2)</f>
        <v>36</v>
      </c>
    </row>
    <row r="5054" spans="1:13" x14ac:dyDescent="0.25">
      <c r="A5054" s="1">
        <v>41542</v>
      </c>
      <c r="B5054" s="40" t="s">
        <v>9</v>
      </c>
      <c r="C5054" s="40" t="s">
        <v>238</v>
      </c>
      <c r="D5054" s="40" t="s">
        <v>92</v>
      </c>
      <c r="E5054" s="40" t="s">
        <v>10</v>
      </c>
      <c r="F5054" s="40">
        <v>0.8</v>
      </c>
      <c r="G5054" s="40">
        <v>0</v>
      </c>
      <c r="H5054" s="40">
        <v>1</v>
      </c>
      <c r="I5054" s="40">
        <v>0</v>
      </c>
      <c r="L5054" s="40" t="str">
        <f>IF(LEFT(C5054,1)="[",MID(C5054,2,SEARCH("]",C5054)-2),IF(LEFT(C5054,1)="""",MID(C5054,2,SEARCH("""",C5054,2)-2),C5054))</f>
        <v>onix LTZ 2014 chevrolet</v>
      </c>
      <c r="M5054">
        <f>WEEKNUM(A5054,2)</f>
        <v>39</v>
      </c>
    </row>
    <row r="5055" spans="1:13" x14ac:dyDescent="0.25">
      <c r="A5055" s="1">
        <v>41544</v>
      </c>
      <c r="B5055" s="40" t="s">
        <v>9</v>
      </c>
      <c r="C5055" s="40" t="s">
        <v>238</v>
      </c>
      <c r="D5055" s="40" t="s">
        <v>92</v>
      </c>
      <c r="E5055" s="40" t="s">
        <v>10</v>
      </c>
      <c r="F5055" s="40">
        <v>0.8</v>
      </c>
      <c r="G5055" s="40">
        <v>1</v>
      </c>
      <c r="H5055" s="40">
        <v>3</v>
      </c>
      <c r="I5055" s="40">
        <v>0.11</v>
      </c>
      <c r="L5055" s="40" t="str">
        <f>IF(LEFT(C5055,1)="[",MID(C5055,2,SEARCH("]",C5055)-2),IF(LEFT(C5055,1)="""",MID(C5055,2,SEARCH("""",C5055,2)-2),C5055))</f>
        <v>onix LTZ 2014 chevrolet</v>
      </c>
      <c r="M5055">
        <f>WEEKNUM(A5055,2)</f>
        <v>39</v>
      </c>
    </row>
    <row r="5056" spans="1:13" x14ac:dyDescent="0.25">
      <c r="A5056" s="1">
        <v>41535</v>
      </c>
      <c r="B5056" s="40" t="s">
        <v>9</v>
      </c>
      <c r="C5056" s="40" t="s">
        <v>238</v>
      </c>
      <c r="D5056" s="40" t="s">
        <v>92</v>
      </c>
      <c r="E5056" s="40" t="s">
        <v>10</v>
      </c>
      <c r="F5056" s="40">
        <v>0.8</v>
      </c>
      <c r="G5056" s="40">
        <v>0</v>
      </c>
      <c r="H5056" s="40">
        <v>4</v>
      </c>
      <c r="I5056" s="40">
        <v>0</v>
      </c>
      <c r="L5056" s="40" t="str">
        <f>IF(LEFT(C5056,1)="[",MID(C5056,2,SEARCH("]",C5056)-2),IF(LEFT(C5056,1)="""",MID(C5056,2,SEARCH("""",C5056,2)-2),C5056))</f>
        <v>onix LTZ 2014 chevrolet</v>
      </c>
      <c r="M5056">
        <f>WEEKNUM(A5056,2)</f>
        <v>38</v>
      </c>
    </row>
    <row r="5057" spans="1:13" x14ac:dyDescent="0.25">
      <c r="A5057" s="1">
        <v>41518</v>
      </c>
      <c r="B5057" s="40" t="s">
        <v>9</v>
      </c>
      <c r="C5057" s="40" t="s">
        <v>238</v>
      </c>
      <c r="D5057" s="40" t="s">
        <v>92</v>
      </c>
      <c r="E5057" s="40" t="s">
        <v>10</v>
      </c>
      <c r="F5057" s="40">
        <v>0.8</v>
      </c>
      <c r="G5057" s="40">
        <v>2</v>
      </c>
      <c r="H5057" s="40">
        <v>6</v>
      </c>
      <c r="I5057" s="40">
        <v>0.8</v>
      </c>
      <c r="L5057" s="40" t="str">
        <f>IF(LEFT(C5057,1)="[",MID(C5057,2,SEARCH("]",C5057)-2),IF(LEFT(C5057,1)="""",MID(C5057,2,SEARCH("""",C5057,2)-2),C5057))</f>
        <v>onix LTZ 2014 chevrolet</v>
      </c>
      <c r="M5057">
        <f>WEEKNUM(A5057,2)</f>
        <v>35</v>
      </c>
    </row>
    <row r="5058" spans="1:13" x14ac:dyDescent="0.25">
      <c r="A5058" s="1">
        <v>41539</v>
      </c>
      <c r="B5058" s="40" t="s">
        <v>9</v>
      </c>
      <c r="C5058" s="40" t="s">
        <v>238</v>
      </c>
      <c r="D5058" s="40" t="s">
        <v>92</v>
      </c>
      <c r="E5058" s="40" t="s">
        <v>10</v>
      </c>
      <c r="F5058" s="40">
        <v>0.8</v>
      </c>
      <c r="G5058" s="40">
        <v>2</v>
      </c>
      <c r="H5058" s="40">
        <v>8</v>
      </c>
      <c r="I5058" s="40">
        <v>0.39</v>
      </c>
      <c r="L5058" s="40" t="str">
        <f>IF(LEFT(C5058,1)="[",MID(C5058,2,SEARCH("]",C5058)-2),IF(LEFT(C5058,1)="""",MID(C5058,2,SEARCH("""",C5058,2)-2),C5058))</f>
        <v>onix LTZ 2014 chevrolet</v>
      </c>
      <c r="M5058">
        <f>WEEKNUM(A5058,2)</f>
        <v>38</v>
      </c>
    </row>
    <row r="5059" spans="1:13" x14ac:dyDescent="0.25">
      <c r="A5059" s="1">
        <v>41540</v>
      </c>
      <c r="B5059" s="40" t="s">
        <v>9</v>
      </c>
      <c r="C5059" s="40" t="s">
        <v>238</v>
      </c>
      <c r="D5059" s="40" t="s">
        <v>92</v>
      </c>
      <c r="E5059" s="40" t="s">
        <v>10</v>
      </c>
      <c r="F5059" s="40">
        <v>0.8</v>
      </c>
      <c r="G5059" s="40">
        <v>0</v>
      </c>
      <c r="H5059" s="40">
        <v>1</v>
      </c>
      <c r="I5059" s="40">
        <v>0</v>
      </c>
      <c r="L5059" s="40" t="str">
        <f>IF(LEFT(C5059,1)="[",MID(C5059,2,SEARCH("]",C5059)-2),IF(LEFT(C5059,1)="""",MID(C5059,2,SEARCH("""",C5059,2)-2),C5059))</f>
        <v>onix LTZ 2014 chevrolet</v>
      </c>
      <c r="M5059">
        <f>WEEKNUM(A5059,2)</f>
        <v>39</v>
      </c>
    </row>
    <row r="5060" spans="1:13" x14ac:dyDescent="0.25">
      <c r="A5060" s="1">
        <v>41530</v>
      </c>
      <c r="B5060" s="40" t="s">
        <v>9</v>
      </c>
      <c r="C5060" s="40" t="s">
        <v>238</v>
      </c>
      <c r="D5060" s="40" t="s">
        <v>92</v>
      </c>
      <c r="E5060" s="40" t="s">
        <v>10</v>
      </c>
      <c r="F5060" s="40">
        <v>0.8</v>
      </c>
      <c r="G5060" s="40">
        <v>1</v>
      </c>
      <c r="H5060" s="40">
        <v>7</v>
      </c>
      <c r="I5060" s="40">
        <v>0.04</v>
      </c>
      <c r="L5060" s="40" t="str">
        <f>IF(LEFT(C5060,1)="[",MID(C5060,2,SEARCH("]",C5060)-2),IF(LEFT(C5060,1)="""",MID(C5060,2,SEARCH("""",C5060,2)-2),C5060))</f>
        <v>onix LTZ 2014 chevrolet</v>
      </c>
      <c r="M5060">
        <f>WEEKNUM(A5060,2)</f>
        <v>37</v>
      </c>
    </row>
    <row r="5061" spans="1:13" x14ac:dyDescent="0.25">
      <c r="A5061" s="1">
        <v>41533</v>
      </c>
      <c r="B5061" s="40" t="s">
        <v>9</v>
      </c>
      <c r="C5061" s="40" t="s">
        <v>484</v>
      </c>
      <c r="D5061" s="40" t="s">
        <v>92</v>
      </c>
      <c r="E5061" s="40" t="s">
        <v>75</v>
      </c>
      <c r="F5061" s="40">
        <v>0.8</v>
      </c>
      <c r="G5061" s="40">
        <v>0</v>
      </c>
      <c r="H5061" s="40">
        <v>3</v>
      </c>
      <c r="I5061" s="40">
        <v>0</v>
      </c>
      <c r="L5061" s="40" t="str">
        <f>IF(LEFT(C5061,1)="[",MID(C5061,2,SEARCH("]",C5061)-2),IF(LEFT(C5061,1)="""",MID(C5061,2,SEARCH("""",C5061,2)-2),C5061))</f>
        <v>onix LTZ 2014 GM</v>
      </c>
      <c r="M5061">
        <f>WEEKNUM(A5061,2)</f>
        <v>38</v>
      </c>
    </row>
    <row r="5062" spans="1:13" x14ac:dyDescent="0.25">
      <c r="A5062" s="1">
        <v>41527</v>
      </c>
      <c r="B5062" s="40" t="s">
        <v>9</v>
      </c>
      <c r="C5062" s="40" t="s">
        <v>484</v>
      </c>
      <c r="D5062" s="40" t="s">
        <v>92</v>
      </c>
      <c r="E5062" s="40" t="s">
        <v>75</v>
      </c>
      <c r="F5062" s="40">
        <v>0.8</v>
      </c>
      <c r="G5062" s="40">
        <v>1</v>
      </c>
      <c r="H5062" s="40">
        <v>1</v>
      </c>
      <c r="I5062" s="40">
        <v>0.13</v>
      </c>
      <c r="L5062" s="40" t="str">
        <f>IF(LEFT(C5062,1)="[",MID(C5062,2,SEARCH("]",C5062)-2),IF(LEFT(C5062,1)="""",MID(C5062,2,SEARCH("""",C5062,2)-2),C5062))</f>
        <v>onix LTZ 2014 GM</v>
      </c>
      <c r="M5062">
        <f>WEEKNUM(A5062,2)</f>
        <v>37</v>
      </c>
    </row>
    <row r="5063" spans="1:13" x14ac:dyDescent="0.25">
      <c r="A5063" s="1">
        <v>41531</v>
      </c>
      <c r="B5063" s="40" t="s">
        <v>9</v>
      </c>
      <c r="C5063" s="40" t="s">
        <v>484</v>
      </c>
      <c r="D5063" s="40" t="s">
        <v>92</v>
      </c>
      <c r="E5063" s="40" t="s">
        <v>75</v>
      </c>
      <c r="F5063" s="40">
        <v>0.8</v>
      </c>
      <c r="G5063" s="40">
        <v>0</v>
      </c>
      <c r="H5063" s="40">
        <v>5</v>
      </c>
      <c r="I5063" s="40">
        <v>0</v>
      </c>
      <c r="L5063" s="40" t="str">
        <f>IF(LEFT(C5063,1)="[",MID(C5063,2,SEARCH("]",C5063)-2),IF(LEFT(C5063,1)="""",MID(C5063,2,SEARCH("""",C5063,2)-2),C5063))</f>
        <v>onix LTZ 2014 GM</v>
      </c>
      <c r="M5063">
        <f>WEEKNUM(A5063,2)</f>
        <v>37</v>
      </c>
    </row>
    <row r="5064" spans="1:13" x14ac:dyDescent="0.25">
      <c r="A5064" s="1">
        <v>41530</v>
      </c>
      <c r="B5064" s="40" t="s">
        <v>9</v>
      </c>
      <c r="C5064" s="40" t="s">
        <v>484</v>
      </c>
      <c r="D5064" s="40" t="s">
        <v>92</v>
      </c>
      <c r="E5064" s="40" t="s">
        <v>75</v>
      </c>
      <c r="F5064" s="40">
        <v>0.8</v>
      </c>
      <c r="G5064" s="40">
        <v>0</v>
      </c>
      <c r="H5064" s="40">
        <v>2</v>
      </c>
      <c r="I5064" s="40">
        <v>0</v>
      </c>
      <c r="L5064" s="40" t="str">
        <f>IF(LEFT(C5064,1)="[",MID(C5064,2,SEARCH("]",C5064)-2),IF(LEFT(C5064,1)="""",MID(C5064,2,SEARCH("""",C5064,2)-2),C5064))</f>
        <v>onix LTZ 2014 GM</v>
      </c>
      <c r="M5064">
        <f>WEEKNUM(A5064,2)</f>
        <v>37</v>
      </c>
    </row>
    <row r="5065" spans="1:13" x14ac:dyDescent="0.25">
      <c r="A5065" s="1">
        <v>41524</v>
      </c>
      <c r="B5065" s="40" t="s">
        <v>9</v>
      </c>
      <c r="C5065" s="40" t="s">
        <v>99</v>
      </c>
      <c r="D5065" s="40" t="s">
        <v>90</v>
      </c>
      <c r="E5065" s="40" t="s">
        <v>10</v>
      </c>
      <c r="F5065" s="40">
        <v>0.8</v>
      </c>
      <c r="G5065" s="40">
        <v>1</v>
      </c>
      <c r="H5065" s="40">
        <v>5</v>
      </c>
      <c r="I5065" s="40">
        <v>0.13</v>
      </c>
      <c r="L5065" s="40" t="str">
        <f>IF(LEFT(C5065,1)="[",MID(C5065,2,SEARCH("]",C5065)-2),IF(LEFT(C5065,1)="""",MID(C5065,2,SEARCH("""",C5065,2)-2),C5065))</f>
        <v>onix LTZ 2014 preço</v>
      </c>
      <c r="M5065">
        <f>WEEKNUM(A5065,2)</f>
        <v>36</v>
      </c>
    </row>
    <row r="5066" spans="1:13" x14ac:dyDescent="0.25">
      <c r="A5066" s="1">
        <v>41525</v>
      </c>
      <c r="B5066" s="40" t="s">
        <v>9</v>
      </c>
      <c r="C5066" s="40" t="s">
        <v>99</v>
      </c>
      <c r="D5066" s="40" t="s">
        <v>90</v>
      </c>
      <c r="E5066" s="40" t="s">
        <v>10</v>
      </c>
      <c r="F5066" s="40">
        <v>0.8</v>
      </c>
      <c r="G5066" s="40">
        <v>1</v>
      </c>
      <c r="H5066" s="40">
        <v>3</v>
      </c>
      <c r="I5066" s="40">
        <v>0.08</v>
      </c>
      <c r="L5066" s="40" t="str">
        <f>IF(LEFT(C5066,1)="[",MID(C5066,2,SEARCH("]",C5066)-2),IF(LEFT(C5066,1)="""",MID(C5066,2,SEARCH("""",C5066,2)-2),C5066))</f>
        <v>onix LTZ 2014 preço</v>
      </c>
      <c r="M5066">
        <f>WEEKNUM(A5066,2)</f>
        <v>36</v>
      </c>
    </row>
    <row r="5067" spans="1:13" x14ac:dyDescent="0.25">
      <c r="A5067" s="1">
        <v>41522</v>
      </c>
      <c r="B5067" s="40" t="s">
        <v>9</v>
      </c>
      <c r="C5067" s="40" t="s">
        <v>99</v>
      </c>
      <c r="D5067" s="40" t="s">
        <v>90</v>
      </c>
      <c r="E5067" s="40" t="s">
        <v>10</v>
      </c>
      <c r="F5067" s="40">
        <v>0.8</v>
      </c>
      <c r="G5067" s="40">
        <v>1</v>
      </c>
      <c r="H5067" s="40">
        <v>8</v>
      </c>
      <c r="I5067" s="40">
        <v>0.54</v>
      </c>
      <c r="L5067" s="40" t="str">
        <f>IF(LEFT(C5067,1)="[",MID(C5067,2,SEARCH("]",C5067)-2),IF(LEFT(C5067,1)="""",MID(C5067,2,SEARCH("""",C5067,2)-2),C5067))</f>
        <v>onix LTZ 2014 preço</v>
      </c>
      <c r="M5067">
        <f>WEEKNUM(A5067,2)</f>
        <v>36</v>
      </c>
    </row>
    <row r="5068" spans="1:13" x14ac:dyDescent="0.25">
      <c r="A5068" s="1">
        <v>41517</v>
      </c>
      <c r="B5068" s="40" t="s">
        <v>9</v>
      </c>
      <c r="C5068" s="40" t="s">
        <v>99</v>
      </c>
      <c r="D5068" s="40" t="s">
        <v>90</v>
      </c>
      <c r="E5068" s="40" t="s">
        <v>10</v>
      </c>
      <c r="F5068" s="40">
        <v>0.8</v>
      </c>
      <c r="G5068" s="40">
        <v>1</v>
      </c>
      <c r="H5068" s="40">
        <v>8</v>
      </c>
      <c r="I5068" s="40">
        <v>0.37</v>
      </c>
      <c r="L5068" s="40" t="str">
        <f>IF(LEFT(C5068,1)="[",MID(C5068,2,SEARCH("]",C5068)-2),IF(LEFT(C5068,1)="""",MID(C5068,2,SEARCH("""",C5068,2)-2),C5068))</f>
        <v>onix LTZ 2014 preço</v>
      </c>
      <c r="M5068">
        <f>WEEKNUM(A5068,2)</f>
        <v>35</v>
      </c>
    </row>
    <row r="5069" spans="1:13" x14ac:dyDescent="0.25">
      <c r="A5069" s="1">
        <v>41523</v>
      </c>
      <c r="B5069" s="40" t="s">
        <v>9</v>
      </c>
      <c r="C5069" s="40" t="s">
        <v>99</v>
      </c>
      <c r="D5069" s="40" t="s">
        <v>90</v>
      </c>
      <c r="E5069" s="40" t="s">
        <v>10</v>
      </c>
      <c r="F5069" s="40">
        <v>0.8</v>
      </c>
      <c r="G5069" s="40">
        <v>0</v>
      </c>
      <c r="H5069" s="40">
        <v>8</v>
      </c>
      <c r="I5069" s="40">
        <v>0</v>
      </c>
      <c r="L5069" s="40" t="str">
        <f>IF(LEFT(C5069,1)="[",MID(C5069,2,SEARCH("]",C5069)-2),IF(LEFT(C5069,1)="""",MID(C5069,2,SEARCH("""",C5069,2)-2),C5069))</f>
        <v>onix LTZ 2014 preço</v>
      </c>
      <c r="M5069">
        <f>WEEKNUM(A5069,2)</f>
        <v>36</v>
      </c>
    </row>
    <row r="5070" spans="1:13" x14ac:dyDescent="0.25">
      <c r="A5070" s="1">
        <v>41544</v>
      </c>
      <c r="B5070" s="40" t="s">
        <v>9</v>
      </c>
      <c r="C5070" s="40" t="s">
        <v>99</v>
      </c>
      <c r="D5070" s="40" t="s">
        <v>90</v>
      </c>
      <c r="E5070" s="40" t="s">
        <v>10</v>
      </c>
      <c r="F5070" s="40">
        <v>0.8</v>
      </c>
      <c r="G5070" s="40">
        <v>0</v>
      </c>
      <c r="H5070" s="40">
        <v>3</v>
      </c>
      <c r="I5070" s="40">
        <v>0</v>
      </c>
      <c r="L5070" s="40" t="str">
        <f>IF(LEFT(C5070,1)="[",MID(C5070,2,SEARCH("]",C5070)-2),IF(LEFT(C5070,1)="""",MID(C5070,2,SEARCH("""",C5070,2)-2),C5070))</f>
        <v>onix LTZ 2014 preço</v>
      </c>
      <c r="M5070">
        <f>WEEKNUM(A5070,2)</f>
        <v>39</v>
      </c>
    </row>
    <row r="5071" spans="1:13" x14ac:dyDescent="0.25">
      <c r="A5071" s="1">
        <v>41516</v>
      </c>
      <c r="B5071" s="40" t="s">
        <v>9</v>
      </c>
      <c r="C5071" s="40" t="s">
        <v>99</v>
      </c>
      <c r="D5071" s="40" t="s">
        <v>90</v>
      </c>
      <c r="E5071" s="40" t="s">
        <v>10</v>
      </c>
      <c r="F5071" s="40">
        <v>0.8</v>
      </c>
      <c r="G5071" s="40">
        <v>1</v>
      </c>
      <c r="H5071" s="40">
        <v>9</v>
      </c>
      <c r="I5071" s="40">
        <v>0.2</v>
      </c>
      <c r="L5071" s="40" t="str">
        <f>IF(LEFT(C5071,1)="[",MID(C5071,2,SEARCH("]",C5071)-2),IF(LEFT(C5071,1)="""",MID(C5071,2,SEARCH("""",C5071,2)-2),C5071))</f>
        <v>onix LTZ 2014 preço</v>
      </c>
      <c r="M5071">
        <f>WEEKNUM(A5071,2)</f>
        <v>35</v>
      </c>
    </row>
    <row r="5072" spans="1:13" x14ac:dyDescent="0.25">
      <c r="A5072" s="1">
        <v>41539</v>
      </c>
      <c r="B5072" s="40" t="s">
        <v>9</v>
      </c>
      <c r="C5072" s="40" t="s">
        <v>99</v>
      </c>
      <c r="D5072" s="40" t="s">
        <v>90</v>
      </c>
      <c r="E5072" s="40" t="s">
        <v>10</v>
      </c>
      <c r="F5072" s="40">
        <v>0.8</v>
      </c>
      <c r="G5072" s="40">
        <v>0</v>
      </c>
      <c r="H5072" s="40">
        <v>6</v>
      </c>
      <c r="I5072" s="40">
        <v>0</v>
      </c>
      <c r="L5072" s="40" t="str">
        <f>IF(LEFT(C5072,1)="[",MID(C5072,2,SEARCH("]",C5072)-2),IF(LEFT(C5072,1)="""",MID(C5072,2,SEARCH("""",C5072,2)-2),C5072))</f>
        <v>onix LTZ 2014 preço</v>
      </c>
      <c r="M5072">
        <f>WEEKNUM(A5072,2)</f>
        <v>38</v>
      </c>
    </row>
    <row r="5073" spans="1:13" x14ac:dyDescent="0.25">
      <c r="A5073" s="1">
        <v>41518</v>
      </c>
      <c r="B5073" s="40" t="s">
        <v>9</v>
      </c>
      <c r="C5073" s="40" t="s">
        <v>99</v>
      </c>
      <c r="D5073" s="40" t="s">
        <v>90</v>
      </c>
      <c r="E5073" s="40" t="s">
        <v>10</v>
      </c>
      <c r="F5073" s="40">
        <v>0.8</v>
      </c>
      <c r="G5073" s="40">
        <v>0</v>
      </c>
      <c r="H5073" s="40">
        <v>8</v>
      </c>
      <c r="I5073" s="40">
        <v>0</v>
      </c>
      <c r="L5073" s="40" t="str">
        <f>IF(LEFT(C5073,1)="[",MID(C5073,2,SEARCH("]",C5073)-2),IF(LEFT(C5073,1)="""",MID(C5073,2,SEARCH("""",C5073,2)-2),C5073))</f>
        <v>onix LTZ 2014 preço</v>
      </c>
      <c r="M5073">
        <f>WEEKNUM(A5073,2)</f>
        <v>35</v>
      </c>
    </row>
    <row r="5074" spans="1:13" x14ac:dyDescent="0.25">
      <c r="A5074" s="1">
        <v>41532</v>
      </c>
      <c r="B5074" s="40" t="s">
        <v>9</v>
      </c>
      <c r="C5074" s="40" t="s">
        <v>99</v>
      </c>
      <c r="D5074" s="40" t="s">
        <v>90</v>
      </c>
      <c r="E5074" s="40" t="s">
        <v>10</v>
      </c>
      <c r="F5074" s="40">
        <v>0.8</v>
      </c>
      <c r="G5074" s="40">
        <v>2</v>
      </c>
      <c r="H5074" s="40">
        <v>5</v>
      </c>
      <c r="I5074" s="40">
        <v>0.51</v>
      </c>
      <c r="L5074" s="40" t="str">
        <f>IF(LEFT(C5074,1)="[",MID(C5074,2,SEARCH("]",C5074)-2),IF(LEFT(C5074,1)="""",MID(C5074,2,SEARCH("""",C5074,2)-2),C5074))</f>
        <v>onix LTZ 2014 preço</v>
      </c>
      <c r="M5074">
        <f>WEEKNUM(A5074,2)</f>
        <v>37</v>
      </c>
    </row>
    <row r="5075" spans="1:13" x14ac:dyDescent="0.25">
      <c r="A5075" s="1">
        <v>41530</v>
      </c>
      <c r="B5075" s="40" t="s">
        <v>9</v>
      </c>
      <c r="C5075" s="40" t="s">
        <v>99</v>
      </c>
      <c r="D5075" s="40" t="s">
        <v>90</v>
      </c>
      <c r="E5075" s="40" t="s">
        <v>10</v>
      </c>
      <c r="F5075" s="40">
        <v>0.8</v>
      </c>
      <c r="G5075" s="40">
        <v>1</v>
      </c>
      <c r="H5075" s="40">
        <v>9</v>
      </c>
      <c r="I5075" s="40">
        <v>0.38</v>
      </c>
      <c r="L5075" s="40" t="str">
        <f>IF(LEFT(C5075,1)="[",MID(C5075,2,SEARCH("]",C5075)-2),IF(LEFT(C5075,1)="""",MID(C5075,2,SEARCH("""",C5075,2)-2),C5075))</f>
        <v>onix LTZ 2014 preço</v>
      </c>
      <c r="M5075">
        <f>WEEKNUM(A5075,2)</f>
        <v>37</v>
      </c>
    </row>
    <row r="5076" spans="1:13" x14ac:dyDescent="0.25">
      <c r="A5076" s="1">
        <v>41533</v>
      </c>
      <c r="B5076" s="40" t="s">
        <v>9</v>
      </c>
      <c r="C5076" s="40" t="s">
        <v>99</v>
      </c>
      <c r="D5076" s="40" t="s">
        <v>90</v>
      </c>
      <c r="E5076" s="40" t="s">
        <v>10</v>
      </c>
      <c r="F5076" s="40">
        <v>0.8</v>
      </c>
      <c r="G5076" s="40">
        <v>0</v>
      </c>
      <c r="H5076" s="40">
        <v>6</v>
      </c>
      <c r="I5076" s="40">
        <v>0</v>
      </c>
      <c r="L5076" s="40" t="str">
        <f>IF(LEFT(C5076,1)="[",MID(C5076,2,SEARCH("]",C5076)-2),IF(LEFT(C5076,1)="""",MID(C5076,2,SEARCH("""",C5076,2)-2),C5076))</f>
        <v>onix LTZ 2014 preço</v>
      </c>
      <c r="M5076">
        <f>WEEKNUM(A5076,2)</f>
        <v>38</v>
      </c>
    </row>
    <row r="5077" spans="1:13" x14ac:dyDescent="0.25">
      <c r="A5077" s="1">
        <v>41543</v>
      </c>
      <c r="B5077" s="40" t="s">
        <v>9</v>
      </c>
      <c r="C5077" s="40" t="s">
        <v>99</v>
      </c>
      <c r="D5077" s="40" t="s">
        <v>90</v>
      </c>
      <c r="E5077" s="40" t="s">
        <v>10</v>
      </c>
      <c r="F5077" s="40">
        <v>0.8</v>
      </c>
      <c r="G5077" s="40">
        <v>0</v>
      </c>
      <c r="H5077" s="40">
        <v>2</v>
      </c>
      <c r="I5077" s="40">
        <v>0</v>
      </c>
      <c r="L5077" s="40" t="str">
        <f>IF(LEFT(C5077,1)="[",MID(C5077,2,SEARCH("]",C5077)-2),IF(LEFT(C5077,1)="""",MID(C5077,2,SEARCH("""",C5077,2)-2),C5077))</f>
        <v>onix LTZ 2014 preço</v>
      </c>
      <c r="M5077">
        <f>WEEKNUM(A5077,2)</f>
        <v>39</v>
      </c>
    </row>
    <row r="5078" spans="1:13" x14ac:dyDescent="0.25">
      <c r="A5078" s="1">
        <v>41526</v>
      </c>
      <c r="B5078" s="40" t="s">
        <v>9</v>
      </c>
      <c r="C5078" s="40" t="s">
        <v>99</v>
      </c>
      <c r="D5078" s="40" t="s">
        <v>90</v>
      </c>
      <c r="E5078" s="40" t="s">
        <v>10</v>
      </c>
      <c r="F5078" s="40">
        <v>0.8</v>
      </c>
      <c r="G5078" s="40">
        <v>0</v>
      </c>
      <c r="H5078" s="40">
        <v>4</v>
      </c>
      <c r="I5078" s="40">
        <v>0</v>
      </c>
      <c r="L5078" s="40" t="str">
        <f>IF(LEFT(C5078,1)="[",MID(C5078,2,SEARCH("]",C5078)-2),IF(LEFT(C5078,1)="""",MID(C5078,2,SEARCH("""",C5078,2)-2),C5078))</f>
        <v>onix LTZ 2014 preço</v>
      </c>
      <c r="M5078">
        <f>WEEKNUM(A5078,2)</f>
        <v>37</v>
      </c>
    </row>
    <row r="5079" spans="1:13" x14ac:dyDescent="0.25">
      <c r="A5079" s="1">
        <v>41540</v>
      </c>
      <c r="B5079" s="40" t="s">
        <v>9</v>
      </c>
      <c r="C5079" s="40" t="s">
        <v>99</v>
      </c>
      <c r="D5079" s="40" t="s">
        <v>90</v>
      </c>
      <c r="E5079" s="40" t="s">
        <v>10</v>
      </c>
      <c r="F5079" s="40">
        <v>0.8</v>
      </c>
      <c r="G5079" s="40">
        <v>1</v>
      </c>
      <c r="H5079" s="40">
        <v>3</v>
      </c>
      <c r="I5079" s="40">
        <v>0.06</v>
      </c>
      <c r="L5079" s="40" t="str">
        <f>IF(LEFT(C5079,1)="[",MID(C5079,2,SEARCH("]",C5079)-2),IF(LEFT(C5079,1)="""",MID(C5079,2,SEARCH("""",C5079,2)-2),C5079))</f>
        <v>onix LTZ 2014 preço</v>
      </c>
      <c r="M5079">
        <f>WEEKNUM(A5079,2)</f>
        <v>39</v>
      </c>
    </row>
    <row r="5080" spans="1:13" x14ac:dyDescent="0.25">
      <c r="A5080" s="1">
        <v>41535</v>
      </c>
      <c r="B5080" s="40" t="s">
        <v>9</v>
      </c>
      <c r="C5080" s="40" t="s">
        <v>99</v>
      </c>
      <c r="D5080" s="40" t="s">
        <v>90</v>
      </c>
      <c r="E5080" s="40" t="s">
        <v>10</v>
      </c>
      <c r="F5080" s="40">
        <v>0.8</v>
      </c>
      <c r="G5080" s="40">
        <v>2</v>
      </c>
      <c r="H5080" s="40">
        <v>4</v>
      </c>
      <c r="I5080" s="40">
        <v>0.78</v>
      </c>
      <c r="L5080" s="40" t="str">
        <f>IF(LEFT(C5080,1)="[",MID(C5080,2,SEARCH("]",C5080)-2),IF(LEFT(C5080,1)="""",MID(C5080,2,SEARCH("""",C5080,2)-2),C5080))</f>
        <v>onix LTZ 2014 preço</v>
      </c>
      <c r="M5080">
        <f>WEEKNUM(A5080,2)</f>
        <v>38</v>
      </c>
    </row>
    <row r="5081" spans="1:13" x14ac:dyDescent="0.25">
      <c r="A5081" s="1">
        <v>41521</v>
      </c>
      <c r="B5081" s="40" t="s">
        <v>9</v>
      </c>
      <c r="C5081" s="40" t="s">
        <v>99</v>
      </c>
      <c r="D5081" s="40" t="s">
        <v>90</v>
      </c>
      <c r="E5081" s="40" t="s">
        <v>10</v>
      </c>
      <c r="F5081" s="40">
        <v>0.8</v>
      </c>
      <c r="G5081" s="40">
        <v>0</v>
      </c>
      <c r="H5081" s="40">
        <v>1</v>
      </c>
      <c r="I5081" s="40">
        <v>0</v>
      </c>
      <c r="L5081" s="40" t="str">
        <f>IF(LEFT(C5081,1)="[",MID(C5081,2,SEARCH("]",C5081)-2),IF(LEFT(C5081,1)="""",MID(C5081,2,SEARCH("""",C5081,2)-2),C5081))</f>
        <v>onix LTZ 2014 preço</v>
      </c>
      <c r="M5081">
        <f>WEEKNUM(A5081,2)</f>
        <v>36</v>
      </c>
    </row>
    <row r="5082" spans="1:13" x14ac:dyDescent="0.25">
      <c r="A5082" s="1">
        <v>41541</v>
      </c>
      <c r="B5082" s="40" t="s">
        <v>9</v>
      </c>
      <c r="C5082" s="40" t="s">
        <v>99</v>
      </c>
      <c r="D5082" s="40" t="s">
        <v>90</v>
      </c>
      <c r="E5082" s="40" t="s">
        <v>10</v>
      </c>
      <c r="F5082" s="40">
        <v>0.8</v>
      </c>
      <c r="G5082" s="40">
        <v>2</v>
      </c>
      <c r="H5082" s="40">
        <v>8</v>
      </c>
      <c r="I5082" s="40">
        <v>0.09</v>
      </c>
      <c r="L5082" s="40" t="str">
        <f>IF(LEFT(C5082,1)="[",MID(C5082,2,SEARCH("]",C5082)-2),IF(LEFT(C5082,1)="""",MID(C5082,2,SEARCH("""",C5082,2)-2),C5082))</f>
        <v>onix LTZ 2014 preço</v>
      </c>
      <c r="M5082">
        <f>WEEKNUM(A5082,2)</f>
        <v>39</v>
      </c>
    </row>
    <row r="5083" spans="1:13" x14ac:dyDescent="0.25">
      <c r="A5083" s="1">
        <v>41546</v>
      </c>
      <c r="B5083" s="40" t="s">
        <v>9</v>
      </c>
      <c r="C5083" s="40" t="s">
        <v>99</v>
      </c>
      <c r="D5083" s="40" t="s">
        <v>90</v>
      </c>
      <c r="E5083" s="40" t="s">
        <v>10</v>
      </c>
      <c r="F5083" s="40">
        <v>0.8</v>
      </c>
      <c r="G5083" s="40">
        <v>0</v>
      </c>
      <c r="H5083" s="40">
        <v>3</v>
      </c>
      <c r="I5083" s="40">
        <v>0</v>
      </c>
      <c r="L5083" s="40" t="str">
        <f>IF(LEFT(C5083,1)="[",MID(C5083,2,SEARCH("]",C5083)-2),IF(LEFT(C5083,1)="""",MID(C5083,2,SEARCH("""",C5083,2)-2),C5083))</f>
        <v>onix LTZ 2014 preço</v>
      </c>
      <c r="M5083">
        <f>WEEKNUM(A5083,2)</f>
        <v>39</v>
      </c>
    </row>
    <row r="5084" spans="1:13" x14ac:dyDescent="0.25">
      <c r="A5084" s="1">
        <v>41537</v>
      </c>
      <c r="B5084" s="40" t="s">
        <v>9</v>
      </c>
      <c r="C5084" s="40" t="s">
        <v>99</v>
      </c>
      <c r="D5084" s="40" t="s">
        <v>90</v>
      </c>
      <c r="E5084" s="40" t="s">
        <v>10</v>
      </c>
      <c r="F5084" s="40">
        <v>0.8</v>
      </c>
      <c r="G5084" s="40">
        <v>0</v>
      </c>
      <c r="H5084" s="40">
        <v>3</v>
      </c>
      <c r="I5084" s="40">
        <v>0</v>
      </c>
      <c r="L5084" s="40" t="str">
        <f>IF(LEFT(C5084,1)="[",MID(C5084,2,SEARCH("]",C5084)-2),IF(LEFT(C5084,1)="""",MID(C5084,2,SEARCH("""",C5084,2)-2),C5084))</f>
        <v>onix LTZ 2014 preço</v>
      </c>
      <c r="M5084">
        <f>WEEKNUM(A5084,2)</f>
        <v>38</v>
      </c>
    </row>
    <row r="5085" spans="1:13" x14ac:dyDescent="0.25">
      <c r="A5085" s="1">
        <v>41528</v>
      </c>
      <c r="B5085" s="40" t="s">
        <v>9</v>
      </c>
      <c r="C5085" s="40" t="s">
        <v>99</v>
      </c>
      <c r="D5085" s="40" t="s">
        <v>90</v>
      </c>
      <c r="E5085" s="40" t="s">
        <v>10</v>
      </c>
      <c r="F5085" s="40">
        <v>0.8</v>
      </c>
      <c r="G5085" s="40">
        <v>2</v>
      </c>
      <c r="H5085" s="40">
        <v>6</v>
      </c>
      <c r="I5085" s="40">
        <v>0.19</v>
      </c>
      <c r="L5085" s="40" t="str">
        <f>IF(LEFT(C5085,1)="[",MID(C5085,2,SEARCH("]",C5085)-2),IF(LEFT(C5085,1)="""",MID(C5085,2,SEARCH("""",C5085,2)-2),C5085))</f>
        <v>onix LTZ 2014 preço</v>
      </c>
      <c r="M5085">
        <f>WEEKNUM(A5085,2)</f>
        <v>37</v>
      </c>
    </row>
    <row r="5086" spans="1:13" x14ac:dyDescent="0.25">
      <c r="A5086" s="1">
        <v>41542</v>
      </c>
      <c r="B5086" s="40" t="s">
        <v>9</v>
      </c>
      <c r="C5086" s="40" t="s">
        <v>99</v>
      </c>
      <c r="D5086" s="40" t="s">
        <v>90</v>
      </c>
      <c r="E5086" s="40" t="s">
        <v>10</v>
      </c>
      <c r="F5086" s="40">
        <v>0.8</v>
      </c>
      <c r="G5086" s="40">
        <v>1</v>
      </c>
      <c r="H5086" s="40">
        <v>8</v>
      </c>
      <c r="I5086" s="40">
        <v>0.6</v>
      </c>
      <c r="L5086" s="40" t="str">
        <f>IF(LEFT(C5086,1)="[",MID(C5086,2,SEARCH("]",C5086)-2),IF(LEFT(C5086,1)="""",MID(C5086,2,SEARCH("""",C5086,2)-2),C5086))</f>
        <v>onix LTZ 2014 preço</v>
      </c>
      <c r="M5086">
        <f>WEEKNUM(A5086,2)</f>
        <v>39</v>
      </c>
    </row>
    <row r="5087" spans="1:13" x14ac:dyDescent="0.25">
      <c r="A5087" s="1">
        <v>41520</v>
      </c>
      <c r="B5087" s="40" t="s">
        <v>9</v>
      </c>
      <c r="C5087" s="40" t="s">
        <v>99</v>
      </c>
      <c r="D5087" s="40" t="s">
        <v>90</v>
      </c>
      <c r="E5087" s="40" t="s">
        <v>10</v>
      </c>
      <c r="F5087" s="40">
        <v>0.8</v>
      </c>
      <c r="G5087" s="40">
        <v>1</v>
      </c>
      <c r="H5087" s="40">
        <v>4</v>
      </c>
      <c r="I5087" s="40">
        <v>0.54</v>
      </c>
      <c r="L5087" s="40" t="str">
        <f>IF(LEFT(C5087,1)="[",MID(C5087,2,SEARCH("]",C5087)-2),IF(LEFT(C5087,1)="""",MID(C5087,2,SEARCH("""",C5087,2)-2),C5087))</f>
        <v>onix LTZ 2014 preço</v>
      </c>
      <c r="M5087">
        <f>WEEKNUM(A5087,2)</f>
        <v>36</v>
      </c>
    </row>
    <row r="5088" spans="1:13" x14ac:dyDescent="0.25">
      <c r="A5088" s="1">
        <v>41519</v>
      </c>
      <c r="B5088" s="40" t="s">
        <v>9</v>
      </c>
      <c r="C5088" s="40" t="s">
        <v>99</v>
      </c>
      <c r="D5088" s="40" t="s">
        <v>90</v>
      </c>
      <c r="E5088" s="40" t="s">
        <v>10</v>
      </c>
      <c r="F5088" s="40">
        <v>0.8</v>
      </c>
      <c r="G5088" s="40">
        <v>0</v>
      </c>
      <c r="H5088" s="40">
        <v>4</v>
      </c>
      <c r="I5088" s="40">
        <v>0</v>
      </c>
      <c r="L5088" s="40" t="str">
        <f>IF(LEFT(C5088,1)="[",MID(C5088,2,SEARCH("]",C5088)-2),IF(LEFT(C5088,1)="""",MID(C5088,2,SEARCH("""",C5088,2)-2),C5088))</f>
        <v>onix LTZ 2014 preço</v>
      </c>
      <c r="M5088">
        <f>WEEKNUM(A5088,2)</f>
        <v>36</v>
      </c>
    </row>
    <row r="5089" spans="1:13" x14ac:dyDescent="0.25">
      <c r="A5089" s="1">
        <v>41527</v>
      </c>
      <c r="B5089" s="40" t="s">
        <v>9</v>
      </c>
      <c r="C5089" s="40" t="s">
        <v>99</v>
      </c>
      <c r="D5089" s="40" t="s">
        <v>90</v>
      </c>
      <c r="E5089" s="40" t="s">
        <v>10</v>
      </c>
      <c r="F5089" s="40">
        <v>0.8</v>
      </c>
      <c r="G5089" s="40">
        <v>0</v>
      </c>
      <c r="H5089" s="40">
        <v>3</v>
      </c>
      <c r="I5089" s="40">
        <v>0</v>
      </c>
      <c r="L5089" s="40" t="str">
        <f>IF(LEFT(C5089,1)="[",MID(C5089,2,SEARCH("]",C5089)-2),IF(LEFT(C5089,1)="""",MID(C5089,2,SEARCH("""",C5089,2)-2),C5089))</f>
        <v>onix LTZ 2014 preço</v>
      </c>
      <c r="M5089">
        <f>WEEKNUM(A5089,2)</f>
        <v>37</v>
      </c>
    </row>
    <row r="5090" spans="1:13" x14ac:dyDescent="0.25">
      <c r="A5090" s="1">
        <v>41531</v>
      </c>
      <c r="B5090" s="40" t="s">
        <v>9</v>
      </c>
      <c r="C5090" s="40" t="s">
        <v>99</v>
      </c>
      <c r="D5090" s="40" t="s">
        <v>90</v>
      </c>
      <c r="E5090" s="40" t="s">
        <v>10</v>
      </c>
      <c r="F5090" s="40">
        <v>0.8</v>
      </c>
      <c r="G5090" s="40">
        <v>1</v>
      </c>
      <c r="H5090" s="40">
        <v>6</v>
      </c>
      <c r="I5090" s="40">
        <v>0.65</v>
      </c>
      <c r="L5090" s="40" t="str">
        <f>IF(LEFT(C5090,1)="[",MID(C5090,2,SEARCH("]",C5090)-2),IF(LEFT(C5090,1)="""",MID(C5090,2,SEARCH("""",C5090,2)-2),C5090))</f>
        <v>onix LTZ 2014 preço</v>
      </c>
      <c r="M5090">
        <f>WEEKNUM(A5090,2)</f>
        <v>37</v>
      </c>
    </row>
    <row r="5091" spans="1:13" x14ac:dyDescent="0.25">
      <c r="A5091" s="1">
        <v>41536</v>
      </c>
      <c r="B5091" s="40" t="s">
        <v>9</v>
      </c>
      <c r="C5091" s="40" t="s">
        <v>99</v>
      </c>
      <c r="D5091" s="40" t="s">
        <v>90</v>
      </c>
      <c r="E5091" s="40" t="s">
        <v>10</v>
      </c>
      <c r="F5091" s="40">
        <v>0.8</v>
      </c>
      <c r="G5091" s="40">
        <v>1</v>
      </c>
      <c r="H5091" s="40">
        <v>3</v>
      </c>
      <c r="I5091" s="40">
        <v>0.72</v>
      </c>
      <c r="L5091" s="40" t="str">
        <f>IF(LEFT(C5091,1)="[",MID(C5091,2,SEARCH("]",C5091)-2),IF(LEFT(C5091,1)="""",MID(C5091,2,SEARCH("""",C5091,2)-2),C5091))</f>
        <v>onix LTZ 2014 preço</v>
      </c>
      <c r="M5091">
        <f>WEEKNUM(A5091,2)</f>
        <v>38</v>
      </c>
    </row>
    <row r="5092" spans="1:13" x14ac:dyDescent="0.25">
      <c r="A5092" s="1">
        <v>41534</v>
      </c>
      <c r="B5092" s="40" t="s">
        <v>9</v>
      </c>
      <c r="C5092" s="40" t="s">
        <v>99</v>
      </c>
      <c r="D5092" s="40" t="s">
        <v>90</v>
      </c>
      <c r="E5092" s="40" t="s">
        <v>10</v>
      </c>
      <c r="F5092" s="40">
        <v>0.8</v>
      </c>
      <c r="G5092" s="40">
        <v>1</v>
      </c>
      <c r="H5092" s="40">
        <v>7</v>
      </c>
      <c r="I5092" s="40">
        <v>0.28999999999999998</v>
      </c>
      <c r="L5092" s="40" t="str">
        <f>IF(LEFT(C5092,1)="[",MID(C5092,2,SEARCH("]",C5092)-2),IF(LEFT(C5092,1)="""",MID(C5092,2,SEARCH("""",C5092,2)-2),C5092))</f>
        <v>onix LTZ 2014 preço</v>
      </c>
      <c r="M5092">
        <f>WEEKNUM(A5092,2)</f>
        <v>38</v>
      </c>
    </row>
    <row r="5093" spans="1:13" x14ac:dyDescent="0.25">
      <c r="A5093" s="1">
        <v>41529</v>
      </c>
      <c r="B5093" s="40" t="s">
        <v>9</v>
      </c>
      <c r="C5093" s="40" t="s">
        <v>99</v>
      </c>
      <c r="D5093" s="40" t="s">
        <v>90</v>
      </c>
      <c r="E5093" s="40" t="s">
        <v>10</v>
      </c>
      <c r="F5093" s="40">
        <v>0.8</v>
      </c>
      <c r="G5093" s="40">
        <v>0</v>
      </c>
      <c r="H5093" s="40">
        <v>7</v>
      </c>
      <c r="I5093" s="40">
        <v>0</v>
      </c>
      <c r="L5093" s="40" t="str">
        <f>IF(LEFT(C5093,1)="[",MID(C5093,2,SEARCH("]",C5093)-2),IF(LEFT(C5093,1)="""",MID(C5093,2,SEARCH("""",C5093,2)-2),C5093))</f>
        <v>onix LTZ 2014 preço</v>
      </c>
      <c r="M5093">
        <f>WEEKNUM(A5093,2)</f>
        <v>37</v>
      </c>
    </row>
    <row r="5094" spans="1:13" x14ac:dyDescent="0.25">
      <c r="A5094" s="1">
        <v>41514</v>
      </c>
      <c r="B5094" s="40" t="s">
        <v>9</v>
      </c>
      <c r="C5094" s="40" t="s">
        <v>99</v>
      </c>
      <c r="D5094" s="40" t="s">
        <v>90</v>
      </c>
      <c r="E5094" s="40" t="s">
        <v>10</v>
      </c>
      <c r="F5094" s="40">
        <v>0.8</v>
      </c>
      <c r="G5094" s="40">
        <v>0</v>
      </c>
      <c r="H5094" s="40">
        <v>1</v>
      </c>
      <c r="I5094" s="40">
        <v>0</v>
      </c>
      <c r="L5094" s="40" t="str">
        <f>IF(LEFT(C5094,1)="[",MID(C5094,2,SEARCH("]",C5094)-2),IF(LEFT(C5094,1)="""",MID(C5094,2,SEARCH("""",C5094,2)-2),C5094))</f>
        <v>onix LTZ 2014 preço</v>
      </c>
      <c r="M5094">
        <f>WEEKNUM(A5094,2)</f>
        <v>35</v>
      </c>
    </row>
    <row r="5095" spans="1:13" x14ac:dyDescent="0.25">
      <c r="A5095" s="1">
        <v>41538</v>
      </c>
      <c r="B5095" s="40" t="s">
        <v>9</v>
      </c>
      <c r="C5095" s="40" t="s">
        <v>99</v>
      </c>
      <c r="D5095" s="40" t="s">
        <v>90</v>
      </c>
      <c r="E5095" s="40" t="s">
        <v>10</v>
      </c>
      <c r="F5095" s="40">
        <v>0.8</v>
      </c>
      <c r="G5095" s="40">
        <v>1</v>
      </c>
      <c r="H5095" s="40">
        <v>4</v>
      </c>
      <c r="I5095" s="40">
        <v>7.0000000000000007E-2</v>
      </c>
      <c r="L5095" s="40" t="str">
        <f>IF(LEFT(C5095,1)="[",MID(C5095,2,SEARCH("]",C5095)-2),IF(LEFT(C5095,1)="""",MID(C5095,2,SEARCH("""",C5095,2)-2),C5095))</f>
        <v>onix LTZ 2014 preço</v>
      </c>
      <c r="M5095">
        <f>WEEKNUM(A5095,2)</f>
        <v>38</v>
      </c>
    </row>
    <row r="5096" spans="1:13" x14ac:dyDescent="0.25">
      <c r="A5096" s="1">
        <v>41545</v>
      </c>
      <c r="B5096" s="40" t="s">
        <v>9</v>
      </c>
      <c r="C5096" s="40" t="s">
        <v>99</v>
      </c>
      <c r="D5096" s="40" t="s">
        <v>90</v>
      </c>
      <c r="E5096" s="40" t="s">
        <v>10</v>
      </c>
      <c r="F5096" s="40">
        <v>0.8</v>
      </c>
      <c r="G5096" s="40">
        <v>1</v>
      </c>
      <c r="H5096" s="40">
        <v>5</v>
      </c>
      <c r="I5096" s="40">
        <v>0.19</v>
      </c>
      <c r="L5096" s="40" t="str">
        <f>IF(LEFT(C5096,1)="[",MID(C5096,2,SEARCH("]",C5096)-2),IF(LEFT(C5096,1)="""",MID(C5096,2,SEARCH("""",C5096,2)-2),C5096))</f>
        <v>onix LTZ 2014 preço</v>
      </c>
      <c r="M5096">
        <f>WEEKNUM(A5096,2)</f>
        <v>39</v>
      </c>
    </row>
    <row r="5097" spans="1:13" x14ac:dyDescent="0.25">
      <c r="A5097" s="1">
        <v>41515</v>
      </c>
      <c r="B5097" s="40" t="s">
        <v>9</v>
      </c>
      <c r="C5097" s="40" t="s">
        <v>99</v>
      </c>
      <c r="D5097" s="40" t="s">
        <v>90</v>
      </c>
      <c r="E5097" s="40" t="s">
        <v>10</v>
      </c>
      <c r="F5097" s="40">
        <v>0.8</v>
      </c>
      <c r="G5097" s="40">
        <v>2</v>
      </c>
      <c r="H5097" s="40">
        <v>6</v>
      </c>
      <c r="I5097" s="40">
        <v>0.71</v>
      </c>
      <c r="L5097" s="40" t="str">
        <f>IF(LEFT(C5097,1)="[",MID(C5097,2,SEARCH("]",C5097)-2),IF(LEFT(C5097,1)="""",MID(C5097,2,SEARCH("""",C5097,2)-2),C5097))</f>
        <v>onix LTZ 2014 preço</v>
      </c>
      <c r="M5097">
        <f>WEEKNUM(A5097,2)</f>
        <v>35</v>
      </c>
    </row>
    <row r="5098" spans="1:13" x14ac:dyDescent="0.25">
      <c r="A5098" s="1">
        <v>41517</v>
      </c>
      <c r="B5098" s="40" t="s">
        <v>9</v>
      </c>
      <c r="C5098" s="40" t="s">
        <v>317</v>
      </c>
      <c r="D5098" s="40" t="s">
        <v>90</v>
      </c>
      <c r="E5098" s="40" t="s">
        <v>10</v>
      </c>
      <c r="F5098" s="40">
        <v>0.8</v>
      </c>
      <c r="G5098" s="40">
        <v>0</v>
      </c>
      <c r="H5098" s="40">
        <v>2</v>
      </c>
      <c r="I5098" s="40">
        <v>0</v>
      </c>
      <c r="L5098" s="40" t="str">
        <f>IF(LEFT(C5098,1)="[",MID(C5098,2,SEARCH("]",C5098)-2),IF(LEFT(C5098,1)="""",MID(C5098,2,SEARCH("""",C5098,2)-2),C5098))</f>
        <v>onix LTZ 2014 valor</v>
      </c>
      <c r="M5098">
        <f>WEEKNUM(A5098,2)</f>
        <v>35</v>
      </c>
    </row>
    <row r="5099" spans="1:13" x14ac:dyDescent="0.25">
      <c r="A5099" s="1">
        <v>41528</v>
      </c>
      <c r="B5099" s="40" t="s">
        <v>9</v>
      </c>
      <c r="C5099" s="40" t="s">
        <v>317</v>
      </c>
      <c r="D5099" s="40" t="s">
        <v>90</v>
      </c>
      <c r="E5099" s="40" t="s">
        <v>10</v>
      </c>
      <c r="F5099" s="40">
        <v>0.8</v>
      </c>
      <c r="G5099" s="40">
        <v>1</v>
      </c>
      <c r="H5099" s="40">
        <v>1</v>
      </c>
      <c r="I5099" s="40">
        <v>0.4</v>
      </c>
      <c r="L5099" s="40" t="str">
        <f>IF(LEFT(C5099,1)="[",MID(C5099,2,SEARCH("]",C5099)-2),IF(LEFT(C5099,1)="""",MID(C5099,2,SEARCH("""",C5099,2)-2),C5099))</f>
        <v>onix LTZ 2014 valor</v>
      </c>
      <c r="M5099">
        <f>WEEKNUM(A5099,2)</f>
        <v>37</v>
      </c>
    </row>
    <row r="5100" spans="1:13" x14ac:dyDescent="0.25">
      <c r="A5100" s="1">
        <v>41514</v>
      </c>
      <c r="B5100" s="40" t="s">
        <v>9</v>
      </c>
      <c r="C5100" s="40" t="s">
        <v>317</v>
      </c>
      <c r="D5100" s="40" t="s">
        <v>90</v>
      </c>
      <c r="E5100" s="40" t="s">
        <v>10</v>
      </c>
      <c r="F5100" s="40">
        <v>0.8</v>
      </c>
      <c r="G5100" s="40">
        <v>0</v>
      </c>
      <c r="H5100" s="40">
        <v>1</v>
      </c>
      <c r="I5100" s="40">
        <v>0</v>
      </c>
      <c r="L5100" s="40" t="str">
        <f>IF(LEFT(C5100,1)="[",MID(C5100,2,SEARCH("]",C5100)-2),IF(LEFT(C5100,1)="""",MID(C5100,2,SEARCH("""",C5100,2)-2),C5100))</f>
        <v>onix LTZ 2014 valor</v>
      </c>
      <c r="M5100">
        <f>WEEKNUM(A5100,2)</f>
        <v>35</v>
      </c>
    </row>
    <row r="5101" spans="1:13" x14ac:dyDescent="0.25">
      <c r="A5101" s="1">
        <v>41524</v>
      </c>
      <c r="B5101" s="40" t="s">
        <v>9</v>
      </c>
      <c r="C5101" s="40" t="s">
        <v>317</v>
      </c>
      <c r="D5101" s="40" t="s">
        <v>90</v>
      </c>
      <c r="E5101" s="40" t="s">
        <v>10</v>
      </c>
      <c r="F5101" s="40">
        <v>0.8</v>
      </c>
      <c r="G5101" s="40">
        <v>0</v>
      </c>
      <c r="H5101" s="40">
        <v>1</v>
      </c>
      <c r="I5101" s="40">
        <v>0</v>
      </c>
      <c r="L5101" s="40" t="str">
        <f>IF(LEFT(C5101,1)="[",MID(C5101,2,SEARCH("]",C5101)-2),IF(LEFT(C5101,1)="""",MID(C5101,2,SEARCH("""",C5101,2)-2),C5101))</f>
        <v>onix LTZ 2014 valor</v>
      </c>
      <c r="M5101">
        <f>WEEKNUM(A5101,2)</f>
        <v>36</v>
      </c>
    </row>
    <row r="5102" spans="1:13" x14ac:dyDescent="0.25">
      <c r="A5102" s="1">
        <v>41538</v>
      </c>
      <c r="B5102" s="40" t="s">
        <v>9</v>
      </c>
      <c r="C5102" s="40" t="s">
        <v>317</v>
      </c>
      <c r="D5102" s="40" t="s">
        <v>90</v>
      </c>
      <c r="E5102" s="40" t="s">
        <v>10</v>
      </c>
      <c r="F5102" s="40">
        <v>0.8</v>
      </c>
      <c r="G5102" s="40">
        <v>0</v>
      </c>
      <c r="H5102" s="40">
        <v>1</v>
      </c>
      <c r="I5102" s="40">
        <v>0</v>
      </c>
      <c r="L5102" s="40" t="str">
        <f>IF(LEFT(C5102,1)="[",MID(C5102,2,SEARCH("]",C5102)-2),IF(LEFT(C5102,1)="""",MID(C5102,2,SEARCH("""",C5102,2)-2),C5102))</f>
        <v>onix LTZ 2014 valor</v>
      </c>
      <c r="M5102">
        <f>WEEKNUM(A5102,2)</f>
        <v>38</v>
      </c>
    </row>
    <row r="5103" spans="1:13" x14ac:dyDescent="0.25">
      <c r="A5103" s="1">
        <v>41521</v>
      </c>
      <c r="B5103" s="40" t="s">
        <v>9</v>
      </c>
      <c r="C5103" s="40" t="s">
        <v>317</v>
      </c>
      <c r="D5103" s="40" t="s">
        <v>90</v>
      </c>
      <c r="E5103" s="40" t="s">
        <v>10</v>
      </c>
      <c r="F5103" s="40">
        <v>0.8</v>
      </c>
      <c r="G5103" s="40">
        <v>0</v>
      </c>
      <c r="H5103" s="40">
        <v>1</v>
      </c>
      <c r="I5103" s="40">
        <v>0</v>
      </c>
      <c r="L5103" s="40" t="str">
        <f>IF(LEFT(C5103,1)="[",MID(C5103,2,SEARCH("]",C5103)-2),IF(LEFT(C5103,1)="""",MID(C5103,2,SEARCH("""",C5103,2)-2),C5103))</f>
        <v>onix LTZ 2014 valor</v>
      </c>
      <c r="M5103">
        <f>WEEKNUM(A5103,2)</f>
        <v>36</v>
      </c>
    </row>
    <row r="5104" spans="1:13" x14ac:dyDescent="0.25">
      <c r="A5104" s="1">
        <v>41523</v>
      </c>
      <c r="B5104" s="40" t="s">
        <v>9</v>
      </c>
      <c r="C5104" s="40" t="s">
        <v>317</v>
      </c>
      <c r="D5104" s="40" t="s">
        <v>90</v>
      </c>
      <c r="E5104" s="40" t="s">
        <v>10</v>
      </c>
      <c r="F5104" s="40">
        <v>0.8</v>
      </c>
      <c r="G5104" s="40">
        <v>0</v>
      </c>
      <c r="H5104" s="40">
        <v>1</v>
      </c>
      <c r="I5104" s="40">
        <v>0</v>
      </c>
      <c r="L5104" s="40" t="str">
        <f>IF(LEFT(C5104,1)="[",MID(C5104,2,SEARCH("]",C5104)-2),IF(LEFT(C5104,1)="""",MID(C5104,2,SEARCH("""",C5104,2)-2),C5104))</f>
        <v>onix LTZ 2014 valor</v>
      </c>
      <c r="M5104">
        <f>WEEKNUM(A5104,2)</f>
        <v>36</v>
      </c>
    </row>
    <row r="5105" spans="1:13" x14ac:dyDescent="0.25">
      <c r="A5105" s="1">
        <v>41515</v>
      </c>
      <c r="B5105" s="40" t="s">
        <v>9</v>
      </c>
      <c r="C5105" s="40" t="s">
        <v>317</v>
      </c>
      <c r="D5105" s="40" t="s">
        <v>90</v>
      </c>
      <c r="E5105" s="40" t="s">
        <v>10</v>
      </c>
      <c r="F5105" s="40">
        <v>0.8</v>
      </c>
      <c r="G5105" s="40">
        <v>0</v>
      </c>
      <c r="H5105" s="40">
        <v>1</v>
      </c>
      <c r="I5105" s="40">
        <v>0</v>
      </c>
      <c r="L5105" s="40" t="str">
        <f>IF(LEFT(C5105,1)="[",MID(C5105,2,SEARCH("]",C5105)-2),IF(LEFT(C5105,1)="""",MID(C5105,2,SEARCH("""",C5105,2)-2),C5105))</f>
        <v>onix LTZ 2014 valor</v>
      </c>
      <c r="M5105">
        <f>WEEKNUM(A5105,2)</f>
        <v>35</v>
      </c>
    </row>
    <row r="5106" spans="1:13" x14ac:dyDescent="0.25">
      <c r="A5106" s="1">
        <v>41542</v>
      </c>
      <c r="B5106" s="40" t="s">
        <v>9</v>
      </c>
      <c r="C5106" s="40" t="s">
        <v>317</v>
      </c>
      <c r="D5106" s="40" t="s">
        <v>90</v>
      </c>
      <c r="E5106" s="40" t="s">
        <v>10</v>
      </c>
      <c r="F5106" s="40">
        <v>0.8</v>
      </c>
      <c r="G5106" s="40">
        <v>0</v>
      </c>
      <c r="H5106" s="40">
        <v>1</v>
      </c>
      <c r="I5106" s="40">
        <v>0</v>
      </c>
      <c r="L5106" s="40" t="str">
        <f>IF(LEFT(C5106,1)="[",MID(C5106,2,SEARCH("]",C5106)-2),IF(LEFT(C5106,1)="""",MID(C5106,2,SEARCH("""",C5106,2)-2),C5106))</f>
        <v>onix LTZ 2014 valor</v>
      </c>
      <c r="M5106">
        <f>WEEKNUM(A5106,2)</f>
        <v>39</v>
      </c>
    </row>
    <row r="5107" spans="1:13" x14ac:dyDescent="0.25">
      <c r="A5107" s="1">
        <v>41537</v>
      </c>
      <c r="B5107" s="40" t="s">
        <v>9</v>
      </c>
      <c r="C5107" s="40" t="s">
        <v>136</v>
      </c>
      <c r="D5107" s="40" t="s">
        <v>92</v>
      </c>
      <c r="E5107" s="40" t="s">
        <v>10</v>
      </c>
      <c r="F5107" s="40">
        <v>0.65</v>
      </c>
      <c r="G5107" s="40">
        <v>19</v>
      </c>
      <c r="H5107" s="40">
        <v>67</v>
      </c>
      <c r="I5107" s="40">
        <v>6.4</v>
      </c>
      <c r="L5107" s="40" t="str">
        <f>IF(LEFT(C5107,1)="[",MID(C5107,2,SEARCH("]",C5107)-2),IF(LEFT(C5107,1)="""",MID(C5107,2,SEARCH("""",C5107,2)-2),C5107))</f>
        <v>Onix LTZ chevrolet</v>
      </c>
      <c r="M5107">
        <f>WEEKNUM(A5107,2)</f>
        <v>38</v>
      </c>
    </row>
    <row r="5108" spans="1:13" x14ac:dyDescent="0.25">
      <c r="A5108" s="1">
        <v>41540</v>
      </c>
      <c r="B5108" s="40" t="s">
        <v>9</v>
      </c>
      <c r="C5108" s="40" t="s">
        <v>136</v>
      </c>
      <c r="D5108" s="40" t="s">
        <v>92</v>
      </c>
      <c r="E5108" s="40" t="s">
        <v>10</v>
      </c>
      <c r="F5108" s="40">
        <v>0.65</v>
      </c>
      <c r="G5108" s="40">
        <v>10</v>
      </c>
      <c r="H5108" s="40">
        <v>43</v>
      </c>
      <c r="I5108" s="40">
        <v>2.94</v>
      </c>
      <c r="L5108" s="40" t="str">
        <f>IF(LEFT(C5108,1)="[",MID(C5108,2,SEARCH("]",C5108)-2),IF(LEFT(C5108,1)="""",MID(C5108,2,SEARCH("""",C5108,2)-2),C5108))</f>
        <v>Onix LTZ chevrolet</v>
      </c>
      <c r="M5108">
        <f>WEEKNUM(A5108,2)</f>
        <v>39</v>
      </c>
    </row>
    <row r="5109" spans="1:13" x14ac:dyDescent="0.25">
      <c r="A5109" s="1">
        <v>41528</v>
      </c>
      <c r="B5109" s="40" t="s">
        <v>9</v>
      </c>
      <c r="C5109" s="40" t="s">
        <v>136</v>
      </c>
      <c r="D5109" s="40" t="s">
        <v>92</v>
      </c>
      <c r="E5109" s="40" t="s">
        <v>10</v>
      </c>
      <c r="F5109" s="40">
        <v>0.65</v>
      </c>
      <c r="G5109" s="40">
        <v>27</v>
      </c>
      <c r="H5109" s="40">
        <v>159</v>
      </c>
      <c r="I5109" s="40">
        <v>3.11</v>
      </c>
      <c r="L5109" s="40" t="str">
        <f>IF(LEFT(C5109,1)="[",MID(C5109,2,SEARCH("]",C5109)-2),IF(LEFT(C5109,1)="""",MID(C5109,2,SEARCH("""",C5109,2)-2),C5109))</f>
        <v>Onix LTZ chevrolet</v>
      </c>
      <c r="M5109">
        <f>WEEKNUM(A5109,2)</f>
        <v>37</v>
      </c>
    </row>
    <row r="5110" spans="1:13" x14ac:dyDescent="0.25">
      <c r="A5110" s="1">
        <v>41546</v>
      </c>
      <c r="B5110" s="40" t="s">
        <v>9</v>
      </c>
      <c r="C5110" s="40" t="s">
        <v>136</v>
      </c>
      <c r="D5110" s="40" t="s">
        <v>92</v>
      </c>
      <c r="E5110" s="40" t="s">
        <v>10</v>
      </c>
      <c r="F5110" s="40">
        <v>0.65</v>
      </c>
      <c r="G5110" s="40">
        <v>14</v>
      </c>
      <c r="H5110" s="40">
        <v>55</v>
      </c>
      <c r="I5110" s="40">
        <v>3.56</v>
      </c>
      <c r="L5110" s="40" t="str">
        <f>IF(LEFT(C5110,1)="[",MID(C5110,2,SEARCH("]",C5110)-2),IF(LEFT(C5110,1)="""",MID(C5110,2,SEARCH("""",C5110,2)-2),C5110))</f>
        <v>Onix LTZ chevrolet</v>
      </c>
      <c r="M5110">
        <f>WEEKNUM(A5110,2)</f>
        <v>39</v>
      </c>
    </row>
    <row r="5111" spans="1:13" x14ac:dyDescent="0.25">
      <c r="A5111" s="1">
        <v>41542</v>
      </c>
      <c r="B5111" s="40" t="s">
        <v>9</v>
      </c>
      <c r="C5111" s="40" t="s">
        <v>136</v>
      </c>
      <c r="D5111" s="40" t="s">
        <v>92</v>
      </c>
      <c r="E5111" s="40" t="s">
        <v>10</v>
      </c>
      <c r="F5111" s="40">
        <v>0.65</v>
      </c>
      <c r="G5111" s="40">
        <v>15</v>
      </c>
      <c r="H5111" s="40">
        <v>58</v>
      </c>
      <c r="I5111" s="40">
        <v>4.68</v>
      </c>
      <c r="L5111" s="40" t="str">
        <f>IF(LEFT(C5111,1)="[",MID(C5111,2,SEARCH("]",C5111)-2),IF(LEFT(C5111,1)="""",MID(C5111,2,SEARCH("""",C5111,2)-2),C5111))</f>
        <v>Onix LTZ chevrolet</v>
      </c>
      <c r="M5111">
        <f>WEEKNUM(A5111,2)</f>
        <v>39</v>
      </c>
    </row>
    <row r="5112" spans="1:13" x14ac:dyDescent="0.25">
      <c r="A5112" s="1">
        <v>41538</v>
      </c>
      <c r="B5112" s="40" t="s">
        <v>9</v>
      </c>
      <c r="C5112" s="40" t="s">
        <v>136</v>
      </c>
      <c r="D5112" s="40" t="s">
        <v>92</v>
      </c>
      <c r="E5112" s="40" t="s">
        <v>10</v>
      </c>
      <c r="F5112" s="40">
        <v>0.65</v>
      </c>
      <c r="G5112" s="40">
        <v>3</v>
      </c>
      <c r="H5112" s="40">
        <v>43</v>
      </c>
      <c r="I5112" s="40">
        <v>1.24</v>
      </c>
      <c r="L5112" s="40" t="str">
        <f>IF(LEFT(C5112,1)="[",MID(C5112,2,SEARCH("]",C5112)-2),IF(LEFT(C5112,1)="""",MID(C5112,2,SEARCH("""",C5112,2)-2),C5112))</f>
        <v>Onix LTZ chevrolet</v>
      </c>
      <c r="M5112">
        <f>WEEKNUM(A5112,2)</f>
        <v>38</v>
      </c>
    </row>
    <row r="5113" spans="1:13" x14ac:dyDescent="0.25">
      <c r="A5113" s="1">
        <v>41524</v>
      </c>
      <c r="B5113" s="40" t="s">
        <v>9</v>
      </c>
      <c r="C5113" s="40" t="s">
        <v>136</v>
      </c>
      <c r="D5113" s="40" t="s">
        <v>92</v>
      </c>
      <c r="E5113" s="40" t="s">
        <v>10</v>
      </c>
      <c r="F5113" s="40">
        <v>0.65</v>
      </c>
      <c r="G5113" s="40">
        <v>20</v>
      </c>
      <c r="H5113" s="40">
        <v>114</v>
      </c>
      <c r="I5113" s="40">
        <v>1.92</v>
      </c>
      <c r="L5113" s="40" t="str">
        <f>IF(LEFT(C5113,1)="[",MID(C5113,2,SEARCH("]",C5113)-2),IF(LEFT(C5113,1)="""",MID(C5113,2,SEARCH("""",C5113,2)-2),C5113))</f>
        <v>Onix LTZ chevrolet</v>
      </c>
      <c r="M5113">
        <f>WEEKNUM(A5113,2)</f>
        <v>36</v>
      </c>
    </row>
    <row r="5114" spans="1:13" x14ac:dyDescent="0.25">
      <c r="A5114" s="1">
        <v>41535</v>
      </c>
      <c r="B5114" s="40" t="s">
        <v>9</v>
      </c>
      <c r="C5114" s="40" t="s">
        <v>136</v>
      </c>
      <c r="D5114" s="40" t="s">
        <v>92</v>
      </c>
      <c r="E5114" s="40" t="s">
        <v>10</v>
      </c>
      <c r="F5114" s="40">
        <v>0.65</v>
      </c>
      <c r="G5114" s="40">
        <v>25</v>
      </c>
      <c r="H5114" s="40">
        <v>108</v>
      </c>
      <c r="I5114" s="40">
        <v>8.7200000000000006</v>
      </c>
      <c r="L5114" s="40" t="str">
        <f>IF(LEFT(C5114,1)="[",MID(C5114,2,SEARCH("]",C5114)-2),IF(LEFT(C5114,1)="""",MID(C5114,2,SEARCH("""",C5114,2)-2),C5114))</f>
        <v>Onix LTZ chevrolet</v>
      </c>
      <c r="M5114">
        <f>WEEKNUM(A5114,2)</f>
        <v>38</v>
      </c>
    </row>
    <row r="5115" spans="1:13" x14ac:dyDescent="0.25">
      <c r="A5115" s="1">
        <v>41521</v>
      </c>
      <c r="B5115" s="40" t="s">
        <v>9</v>
      </c>
      <c r="C5115" s="40" t="s">
        <v>136</v>
      </c>
      <c r="D5115" s="40" t="s">
        <v>92</v>
      </c>
      <c r="E5115" s="40" t="s">
        <v>10</v>
      </c>
      <c r="F5115" s="40">
        <v>0.65</v>
      </c>
      <c r="G5115" s="40">
        <v>34</v>
      </c>
      <c r="H5115" s="40">
        <v>130</v>
      </c>
      <c r="I5115" s="40">
        <v>7.64</v>
      </c>
      <c r="L5115" s="40" t="str">
        <f>IF(LEFT(C5115,1)="[",MID(C5115,2,SEARCH("]",C5115)-2),IF(LEFT(C5115,1)="""",MID(C5115,2,SEARCH("""",C5115,2)-2),C5115))</f>
        <v>Onix LTZ chevrolet</v>
      </c>
      <c r="M5115">
        <f>WEEKNUM(A5115,2)</f>
        <v>36</v>
      </c>
    </row>
    <row r="5116" spans="1:13" x14ac:dyDescent="0.25">
      <c r="A5116" s="1">
        <v>41518</v>
      </c>
      <c r="B5116" s="40" t="s">
        <v>9</v>
      </c>
      <c r="C5116" s="40" t="s">
        <v>136</v>
      </c>
      <c r="D5116" s="40" t="s">
        <v>92</v>
      </c>
      <c r="E5116" s="40" t="s">
        <v>10</v>
      </c>
      <c r="F5116" s="40">
        <v>0.65</v>
      </c>
      <c r="G5116" s="40">
        <v>29</v>
      </c>
      <c r="H5116" s="40">
        <v>137</v>
      </c>
      <c r="I5116" s="40">
        <v>9</v>
      </c>
      <c r="L5116" s="40" t="str">
        <f>IF(LEFT(C5116,1)="[",MID(C5116,2,SEARCH("]",C5116)-2),IF(LEFT(C5116,1)="""",MID(C5116,2,SEARCH("""",C5116,2)-2),C5116))</f>
        <v>Onix LTZ chevrolet</v>
      </c>
      <c r="M5116">
        <f>WEEKNUM(A5116,2)</f>
        <v>35</v>
      </c>
    </row>
    <row r="5117" spans="1:13" x14ac:dyDescent="0.25">
      <c r="A5117" s="1">
        <v>41527</v>
      </c>
      <c r="B5117" s="40" t="s">
        <v>9</v>
      </c>
      <c r="C5117" s="40" t="s">
        <v>136</v>
      </c>
      <c r="D5117" s="40" t="s">
        <v>92</v>
      </c>
      <c r="E5117" s="40" t="s">
        <v>10</v>
      </c>
      <c r="F5117" s="40">
        <v>0.65</v>
      </c>
      <c r="G5117" s="40">
        <v>39</v>
      </c>
      <c r="H5117" s="40">
        <v>152</v>
      </c>
      <c r="I5117" s="40">
        <v>4.82</v>
      </c>
      <c r="L5117" s="40" t="str">
        <f>IF(LEFT(C5117,1)="[",MID(C5117,2,SEARCH("]",C5117)-2),IF(LEFT(C5117,1)="""",MID(C5117,2,SEARCH("""",C5117,2)-2),C5117))</f>
        <v>Onix LTZ chevrolet</v>
      </c>
      <c r="M5117">
        <f>WEEKNUM(A5117,2)</f>
        <v>37</v>
      </c>
    </row>
    <row r="5118" spans="1:13" x14ac:dyDescent="0.25">
      <c r="A5118" s="1">
        <v>41522</v>
      </c>
      <c r="B5118" s="40" t="s">
        <v>9</v>
      </c>
      <c r="C5118" s="40" t="s">
        <v>136</v>
      </c>
      <c r="D5118" s="40" t="s">
        <v>92</v>
      </c>
      <c r="E5118" s="40" t="s">
        <v>10</v>
      </c>
      <c r="F5118" s="40">
        <v>0.65</v>
      </c>
      <c r="G5118" s="40">
        <v>26</v>
      </c>
      <c r="H5118" s="40">
        <v>149</v>
      </c>
      <c r="I5118" s="40">
        <v>4.71</v>
      </c>
      <c r="L5118" s="40" t="str">
        <f>IF(LEFT(C5118,1)="[",MID(C5118,2,SEARCH("]",C5118)-2),IF(LEFT(C5118,1)="""",MID(C5118,2,SEARCH("""",C5118,2)-2),C5118))</f>
        <v>Onix LTZ chevrolet</v>
      </c>
      <c r="M5118">
        <f>WEEKNUM(A5118,2)</f>
        <v>36</v>
      </c>
    </row>
    <row r="5119" spans="1:13" x14ac:dyDescent="0.25">
      <c r="A5119" s="1">
        <v>41539</v>
      </c>
      <c r="B5119" s="40" t="s">
        <v>9</v>
      </c>
      <c r="C5119" s="40" t="s">
        <v>136</v>
      </c>
      <c r="D5119" s="40" t="s">
        <v>92</v>
      </c>
      <c r="E5119" s="40" t="s">
        <v>10</v>
      </c>
      <c r="F5119" s="40">
        <v>0.65</v>
      </c>
      <c r="G5119" s="40">
        <v>11</v>
      </c>
      <c r="H5119" s="40">
        <v>55</v>
      </c>
      <c r="I5119" s="40">
        <v>3.78</v>
      </c>
      <c r="L5119" s="40" t="str">
        <f>IF(LEFT(C5119,1)="[",MID(C5119,2,SEARCH("]",C5119)-2),IF(LEFT(C5119,1)="""",MID(C5119,2,SEARCH("""",C5119,2)-2),C5119))</f>
        <v>Onix LTZ chevrolet</v>
      </c>
      <c r="M5119">
        <f>WEEKNUM(A5119,2)</f>
        <v>38</v>
      </c>
    </row>
    <row r="5120" spans="1:13" x14ac:dyDescent="0.25">
      <c r="A5120" s="1">
        <v>41529</v>
      </c>
      <c r="B5120" s="40" t="s">
        <v>9</v>
      </c>
      <c r="C5120" s="40" t="s">
        <v>136</v>
      </c>
      <c r="D5120" s="40" t="s">
        <v>92</v>
      </c>
      <c r="E5120" s="40" t="s">
        <v>10</v>
      </c>
      <c r="F5120" s="40">
        <v>0.65</v>
      </c>
      <c r="G5120" s="40">
        <v>34</v>
      </c>
      <c r="H5120" s="40">
        <v>120</v>
      </c>
      <c r="I5120" s="40">
        <v>5.0199999999999996</v>
      </c>
      <c r="L5120" s="40" t="str">
        <f>IF(LEFT(C5120,1)="[",MID(C5120,2,SEARCH("]",C5120)-2),IF(LEFT(C5120,1)="""",MID(C5120,2,SEARCH("""",C5120,2)-2),C5120))</f>
        <v>Onix LTZ chevrolet</v>
      </c>
      <c r="M5120">
        <f>WEEKNUM(A5120,2)</f>
        <v>37</v>
      </c>
    </row>
    <row r="5121" spans="1:13" x14ac:dyDescent="0.25">
      <c r="A5121" s="1">
        <v>41520</v>
      </c>
      <c r="B5121" s="40" t="s">
        <v>9</v>
      </c>
      <c r="C5121" s="40" t="s">
        <v>136</v>
      </c>
      <c r="D5121" s="40" t="s">
        <v>92</v>
      </c>
      <c r="E5121" s="40" t="s">
        <v>10</v>
      </c>
      <c r="F5121" s="40">
        <v>0.65</v>
      </c>
      <c r="G5121" s="40">
        <v>35</v>
      </c>
      <c r="H5121" s="40">
        <v>149</v>
      </c>
      <c r="I5121" s="40">
        <v>5.1100000000000003</v>
      </c>
      <c r="L5121" s="40" t="str">
        <f>IF(LEFT(C5121,1)="[",MID(C5121,2,SEARCH("]",C5121)-2),IF(LEFT(C5121,1)="""",MID(C5121,2,SEARCH("""",C5121,2)-2),C5121))</f>
        <v>Onix LTZ chevrolet</v>
      </c>
      <c r="M5121">
        <f>WEEKNUM(A5121,2)</f>
        <v>36</v>
      </c>
    </row>
    <row r="5122" spans="1:13" x14ac:dyDescent="0.25">
      <c r="A5122" s="1">
        <v>41543</v>
      </c>
      <c r="B5122" s="40" t="s">
        <v>9</v>
      </c>
      <c r="C5122" s="40" t="s">
        <v>136</v>
      </c>
      <c r="D5122" s="40" t="s">
        <v>92</v>
      </c>
      <c r="E5122" s="40" t="s">
        <v>10</v>
      </c>
      <c r="F5122" s="40">
        <v>0.65</v>
      </c>
      <c r="G5122" s="40">
        <v>12</v>
      </c>
      <c r="H5122" s="40">
        <v>60</v>
      </c>
      <c r="I5122" s="40">
        <v>3.3</v>
      </c>
      <c r="L5122" s="40" t="str">
        <f>IF(LEFT(C5122,1)="[",MID(C5122,2,SEARCH("]",C5122)-2),IF(LEFT(C5122,1)="""",MID(C5122,2,SEARCH("""",C5122,2)-2),C5122))</f>
        <v>Onix LTZ chevrolet</v>
      </c>
      <c r="M5122">
        <f>WEEKNUM(A5122,2)</f>
        <v>39</v>
      </c>
    </row>
    <row r="5123" spans="1:13" x14ac:dyDescent="0.25">
      <c r="A5123" s="1">
        <v>41545</v>
      </c>
      <c r="B5123" s="40" t="s">
        <v>9</v>
      </c>
      <c r="C5123" s="40" t="s">
        <v>136</v>
      </c>
      <c r="D5123" s="40" t="s">
        <v>92</v>
      </c>
      <c r="E5123" s="40" t="s">
        <v>10</v>
      </c>
      <c r="F5123" s="40">
        <v>0.65</v>
      </c>
      <c r="G5123" s="40">
        <v>11</v>
      </c>
      <c r="H5123" s="40">
        <v>45</v>
      </c>
      <c r="I5123" s="40">
        <v>3.25</v>
      </c>
      <c r="L5123" s="40" t="str">
        <f>IF(LEFT(C5123,1)="[",MID(C5123,2,SEARCH("]",C5123)-2),IF(LEFT(C5123,1)="""",MID(C5123,2,SEARCH("""",C5123,2)-2),C5123))</f>
        <v>Onix LTZ chevrolet</v>
      </c>
      <c r="M5123">
        <f>WEEKNUM(A5123,2)</f>
        <v>39</v>
      </c>
    </row>
    <row r="5124" spans="1:13" x14ac:dyDescent="0.25">
      <c r="A5124" s="1">
        <v>41532</v>
      </c>
      <c r="B5124" s="40" t="s">
        <v>9</v>
      </c>
      <c r="C5124" s="40" t="s">
        <v>136</v>
      </c>
      <c r="D5124" s="40" t="s">
        <v>92</v>
      </c>
      <c r="E5124" s="40" t="s">
        <v>10</v>
      </c>
      <c r="F5124" s="40">
        <v>0.65</v>
      </c>
      <c r="G5124" s="40">
        <v>20</v>
      </c>
      <c r="H5124" s="40">
        <v>120</v>
      </c>
      <c r="I5124" s="40">
        <v>4.8</v>
      </c>
      <c r="L5124" s="40" t="str">
        <f>IF(LEFT(C5124,1)="[",MID(C5124,2,SEARCH("]",C5124)-2),IF(LEFT(C5124,1)="""",MID(C5124,2,SEARCH("""",C5124,2)-2),C5124))</f>
        <v>Onix LTZ chevrolet</v>
      </c>
      <c r="M5124">
        <f>WEEKNUM(A5124,2)</f>
        <v>37</v>
      </c>
    </row>
    <row r="5125" spans="1:13" x14ac:dyDescent="0.25">
      <c r="A5125" s="1">
        <v>41515</v>
      </c>
      <c r="B5125" s="40" t="s">
        <v>9</v>
      </c>
      <c r="C5125" s="40" t="s">
        <v>136</v>
      </c>
      <c r="D5125" s="40" t="s">
        <v>92</v>
      </c>
      <c r="E5125" s="40" t="s">
        <v>10</v>
      </c>
      <c r="F5125" s="40">
        <v>0.65</v>
      </c>
      <c r="G5125" s="40">
        <v>33</v>
      </c>
      <c r="H5125" s="40">
        <v>163</v>
      </c>
      <c r="I5125" s="40">
        <v>7.48</v>
      </c>
      <c r="L5125" s="40" t="str">
        <f>IF(LEFT(C5125,1)="[",MID(C5125,2,SEARCH("]",C5125)-2),IF(LEFT(C5125,1)="""",MID(C5125,2,SEARCH("""",C5125,2)-2),C5125))</f>
        <v>Onix LTZ chevrolet</v>
      </c>
      <c r="M5125">
        <f>WEEKNUM(A5125,2)</f>
        <v>35</v>
      </c>
    </row>
    <row r="5126" spans="1:13" x14ac:dyDescent="0.25">
      <c r="A5126" s="1">
        <v>41541</v>
      </c>
      <c r="B5126" s="40" t="s">
        <v>9</v>
      </c>
      <c r="C5126" s="40" t="s">
        <v>136</v>
      </c>
      <c r="D5126" s="40" t="s">
        <v>92</v>
      </c>
      <c r="E5126" s="40" t="s">
        <v>10</v>
      </c>
      <c r="F5126" s="40">
        <v>0.65</v>
      </c>
      <c r="G5126" s="40">
        <v>12</v>
      </c>
      <c r="H5126" s="40">
        <v>63</v>
      </c>
      <c r="I5126" s="40">
        <v>3.75</v>
      </c>
      <c r="L5126" s="40" t="str">
        <f>IF(LEFT(C5126,1)="[",MID(C5126,2,SEARCH("]",C5126)-2),IF(LEFT(C5126,1)="""",MID(C5126,2,SEARCH("""",C5126,2)-2),C5126))</f>
        <v>Onix LTZ chevrolet</v>
      </c>
      <c r="M5126">
        <f>WEEKNUM(A5126,2)</f>
        <v>39</v>
      </c>
    </row>
    <row r="5127" spans="1:13" x14ac:dyDescent="0.25">
      <c r="A5127" s="1">
        <v>41533</v>
      </c>
      <c r="B5127" s="40" t="s">
        <v>9</v>
      </c>
      <c r="C5127" s="40" t="s">
        <v>136</v>
      </c>
      <c r="D5127" s="40" t="s">
        <v>92</v>
      </c>
      <c r="E5127" s="40" t="s">
        <v>10</v>
      </c>
      <c r="F5127" s="40">
        <v>0.65</v>
      </c>
      <c r="G5127" s="40">
        <v>28</v>
      </c>
      <c r="H5127" s="40">
        <v>148</v>
      </c>
      <c r="I5127" s="40">
        <v>7.32</v>
      </c>
      <c r="L5127" s="40" t="str">
        <f>IF(LEFT(C5127,1)="[",MID(C5127,2,SEARCH("]",C5127)-2),IF(LEFT(C5127,1)="""",MID(C5127,2,SEARCH("""",C5127,2)-2),C5127))</f>
        <v>Onix LTZ chevrolet</v>
      </c>
      <c r="M5127">
        <f>WEEKNUM(A5127,2)</f>
        <v>38</v>
      </c>
    </row>
    <row r="5128" spans="1:13" x14ac:dyDescent="0.25">
      <c r="A5128" s="1">
        <v>41536</v>
      </c>
      <c r="B5128" s="40" t="s">
        <v>9</v>
      </c>
      <c r="C5128" s="40" t="s">
        <v>136</v>
      </c>
      <c r="D5128" s="40" t="s">
        <v>92</v>
      </c>
      <c r="E5128" s="40" t="s">
        <v>10</v>
      </c>
      <c r="F5128" s="40">
        <v>0.65</v>
      </c>
      <c r="G5128" s="40">
        <v>20</v>
      </c>
      <c r="H5128" s="40">
        <v>85</v>
      </c>
      <c r="I5128" s="40">
        <v>7.12</v>
      </c>
      <c r="L5128" s="40" t="str">
        <f>IF(LEFT(C5128,1)="[",MID(C5128,2,SEARCH("]",C5128)-2),IF(LEFT(C5128,1)="""",MID(C5128,2,SEARCH("""",C5128,2)-2),C5128))</f>
        <v>Onix LTZ chevrolet</v>
      </c>
      <c r="M5128">
        <f>WEEKNUM(A5128,2)</f>
        <v>38</v>
      </c>
    </row>
    <row r="5129" spans="1:13" x14ac:dyDescent="0.25">
      <c r="A5129" s="1">
        <v>41531</v>
      </c>
      <c r="B5129" s="40" t="s">
        <v>9</v>
      </c>
      <c r="C5129" s="40" t="s">
        <v>136</v>
      </c>
      <c r="D5129" s="40" t="s">
        <v>92</v>
      </c>
      <c r="E5129" s="40" t="s">
        <v>10</v>
      </c>
      <c r="F5129" s="40">
        <v>0.65</v>
      </c>
      <c r="G5129" s="40">
        <v>27</v>
      </c>
      <c r="H5129" s="40">
        <v>120</v>
      </c>
      <c r="I5129" s="40">
        <v>3.39</v>
      </c>
      <c r="L5129" s="40" t="str">
        <f>IF(LEFT(C5129,1)="[",MID(C5129,2,SEARCH("]",C5129)-2),IF(LEFT(C5129,1)="""",MID(C5129,2,SEARCH("""",C5129,2)-2),C5129))</f>
        <v>Onix LTZ chevrolet</v>
      </c>
      <c r="M5129">
        <f>WEEKNUM(A5129,2)</f>
        <v>37</v>
      </c>
    </row>
    <row r="5130" spans="1:13" x14ac:dyDescent="0.25">
      <c r="A5130" s="1">
        <v>41514</v>
      </c>
      <c r="B5130" s="40" t="s">
        <v>9</v>
      </c>
      <c r="C5130" s="40" t="s">
        <v>136</v>
      </c>
      <c r="D5130" s="40" t="s">
        <v>92</v>
      </c>
      <c r="E5130" s="40" t="s">
        <v>10</v>
      </c>
      <c r="F5130" s="40">
        <v>0.65</v>
      </c>
      <c r="G5130" s="40">
        <v>29</v>
      </c>
      <c r="H5130" s="40">
        <v>171</v>
      </c>
      <c r="I5130" s="40">
        <v>4.76</v>
      </c>
      <c r="L5130" s="40" t="str">
        <f>IF(LEFT(C5130,1)="[",MID(C5130,2,SEARCH("]",C5130)-2),IF(LEFT(C5130,1)="""",MID(C5130,2,SEARCH("""",C5130,2)-2),C5130))</f>
        <v>Onix LTZ chevrolet</v>
      </c>
      <c r="M5130">
        <f>WEEKNUM(A5130,2)</f>
        <v>35</v>
      </c>
    </row>
    <row r="5131" spans="1:13" x14ac:dyDescent="0.25">
      <c r="A5131" s="1">
        <v>41526</v>
      </c>
      <c r="B5131" s="40" t="s">
        <v>9</v>
      </c>
      <c r="C5131" s="40" t="s">
        <v>136</v>
      </c>
      <c r="D5131" s="40" t="s">
        <v>92</v>
      </c>
      <c r="E5131" s="40" t="s">
        <v>10</v>
      </c>
      <c r="F5131" s="40">
        <v>0.65</v>
      </c>
      <c r="G5131" s="40">
        <v>30</v>
      </c>
      <c r="H5131" s="40">
        <v>154</v>
      </c>
      <c r="I5131" s="40">
        <v>3.24</v>
      </c>
      <c r="L5131" s="40" t="str">
        <f>IF(LEFT(C5131,1)="[",MID(C5131,2,SEARCH("]",C5131)-2),IF(LEFT(C5131,1)="""",MID(C5131,2,SEARCH("""",C5131,2)-2),C5131))</f>
        <v>Onix LTZ chevrolet</v>
      </c>
      <c r="M5131">
        <f>WEEKNUM(A5131,2)</f>
        <v>37</v>
      </c>
    </row>
    <row r="5132" spans="1:13" x14ac:dyDescent="0.25">
      <c r="A5132" s="1">
        <v>41530</v>
      </c>
      <c r="B5132" s="40" t="s">
        <v>9</v>
      </c>
      <c r="C5132" s="40" t="s">
        <v>136</v>
      </c>
      <c r="D5132" s="40" t="s">
        <v>92</v>
      </c>
      <c r="E5132" s="40" t="s">
        <v>10</v>
      </c>
      <c r="F5132" s="40">
        <v>0.65</v>
      </c>
      <c r="G5132" s="40">
        <v>28</v>
      </c>
      <c r="H5132" s="40">
        <v>124</v>
      </c>
      <c r="I5132" s="40">
        <v>4.4800000000000004</v>
      </c>
      <c r="L5132" s="40" t="str">
        <f>IF(LEFT(C5132,1)="[",MID(C5132,2,SEARCH("]",C5132)-2),IF(LEFT(C5132,1)="""",MID(C5132,2,SEARCH("""",C5132,2)-2),C5132))</f>
        <v>Onix LTZ chevrolet</v>
      </c>
      <c r="M5132">
        <f>WEEKNUM(A5132,2)</f>
        <v>37</v>
      </c>
    </row>
    <row r="5133" spans="1:13" x14ac:dyDescent="0.25">
      <c r="A5133" s="1">
        <v>41523</v>
      </c>
      <c r="B5133" s="40" t="s">
        <v>9</v>
      </c>
      <c r="C5133" s="40" t="s">
        <v>136</v>
      </c>
      <c r="D5133" s="40" t="s">
        <v>92</v>
      </c>
      <c r="E5133" s="40" t="s">
        <v>10</v>
      </c>
      <c r="F5133" s="40">
        <v>0.65</v>
      </c>
      <c r="G5133" s="40">
        <v>21</v>
      </c>
      <c r="H5133" s="40">
        <v>121</v>
      </c>
      <c r="I5133" s="40">
        <v>4.16</v>
      </c>
      <c r="L5133" s="40" t="str">
        <f>IF(LEFT(C5133,1)="[",MID(C5133,2,SEARCH("]",C5133)-2),IF(LEFT(C5133,1)="""",MID(C5133,2,SEARCH("""",C5133,2)-2),C5133))</f>
        <v>Onix LTZ chevrolet</v>
      </c>
      <c r="M5133">
        <f>WEEKNUM(A5133,2)</f>
        <v>36</v>
      </c>
    </row>
    <row r="5134" spans="1:13" x14ac:dyDescent="0.25">
      <c r="A5134" s="1">
        <v>41517</v>
      </c>
      <c r="B5134" s="40" t="s">
        <v>9</v>
      </c>
      <c r="C5134" s="40" t="s">
        <v>136</v>
      </c>
      <c r="D5134" s="40" t="s">
        <v>92</v>
      </c>
      <c r="E5134" s="40" t="s">
        <v>10</v>
      </c>
      <c r="F5134" s="40">
        <v>0.65</v>
      </c>
      <c r="G5134" s="40">
        <v>36</v>
      </c>
      <c r="H5134" s="40">
        <v>153</v>
      </c>
      <c r="I5134" s="40">
        <v>10.050000000000001</v>
      </c>
      <c r="L5134" s="40" t="str">
        <f>IF(LEFT(C5134,1)="[",MID(C5134,2,SEARCH("]",C5134)-2),IF(LEFT(C5134,1)="""",MID(C5134,2,SEARCH("""",C5134,2)-2),C5134))</f>
        <v>Onix LTZ chevrolet</v>
      </c>
      <c r="M5134">
        <f>WEEKNUM(A5134,2)</f>
        <v>35</v>
      </c>
    </row>
    <row r="5135" spans="1:13" x14ac:dyDescent="0.25">
      <c r="A5135" s="1">
        <v>41544</v>
      </c>
      <c r="B5135" s="40" t="s">
        <v>9</v>
      </c>
      <c r="C5135" s="40" t="s">
        <v>136</v>
      </c>
      <c r="D5135" s="40" t="s">
        <v>92</v>
      </c>
      <c r="E5135" s="40" t="s">
        <v>10</v>
      </c>
      <c r="F5135" s="40">
        <v>0.65</v>
      </c>
      <c r="G5135" s="40">
        <v>19</v>
      </c>
      <c r="H5135" s="40">
        <v>74</v>
      </c>
      <c r="I5135" s="40">
        <v>6.19</v>
      </c>
      <c r="L5135" s="40" t="str">
        <f>IF(LEFT(C5135,1)="[",MID(C5135,2,SEARCH("]",C5135)-2),IF(LEFT(C5135,1)="""",MID(C5135,2,SEARCH("""",C5135,2)-2),C5135))</f>
        <v>Onix LTZ chevrolet</v>
      </c>
      <c r="M5135">
        <f>WEEKNUM(A5135,2)</f>
        <v>39</v>
      </c>
    </row>
    <row r="5136" spans="1:13" x14ac:dyDescent="0.25">
      <c r="A5136" s="1">
        <v>41525</v>
      </c>
      <c r="B5136" s="40" t="s">
        <v>9</v>
      </c>
      <c r="C5136" s="40" t="s">
        <v>136</v>
      </c>
      <c r="D5136" s="40" t="s">
        <v>92</v>
      </c>
      <c r="E5136" s="40" t="s">
        <v>10</v>
      </c>
      <c r="F5136" s="40">
        <v>0.65</v>
      </c>
      <c r="G5136" s="40">
        <v>31</v>
      </c>
      <c r="H5136" s="40">
        <v>151</v>
      </c>
      <c r="I5136" s="40">
        <v>5.93</v>
      </c>
      <c r="L5136" s="40" t="str">
        <f>IF(LEFT(C5136,1)="[",MID(C5136,2,SEARCH("]",C5136)-2),IF(LEFT(C5136,1)="""",MID(C5136,2,SEARCH("""",C5136,2)-2),C5136))</f>
        <v>Onix LTZ chevrolet</v>
      </c>
      <c r="M5136">
        <f>WEEKNUM(A5136,2)</f>
        <v>36</v>
      </c>
    </row>
    <row r="5137" spans="1:13" x14ac:dyDescent="0.25">
      <c r="A5137" s="1">
        <v>41519</v>
      </c>
      <c r="B5137" s="40" t="s">
        <v>9</v>
      </c>
      <c r="C5137" s="40" t="s">
        <v>136</v>
      </c>
      <c r="D5137" s="40" t="s">
        <v>92</v>
      </c>
      <c r="E5137" s="40" t="s">
        <v>10</v>
      </c>
      <c r="F5137" s="40">
        <v>0.65</v>
      </c>
      <c r="G5137" s="40">
        <v>36</v>
      </c>
      <c r="H5137" s="40">
        <v>166</v>
      </c>
      <c r="I5137" s="40">
        <v>4.0999999999999996</v>
      </c>
      <c r="L5137" s="40" t="str">
        <f>IF(LEFT(C5137,1)="[",MID(C5137,2,SEARCH("]",C5137)-2),IF(LEFT(C5137,1)="""",MID(C5137,2,SEARCH("""",C5137,2)-2),C5137))</f>
        <v>Onix LTZ chevrolet</v>
      </c>
      <c r="M5137">
        <f>WEEKNUM(A5137,2)</f>
        <v>36</v>
      </c>
    </row>
    <row r="5138" spans="1:13" x14ac:dyDescent="0.25">
      <c r="A5138" s="1">
        <v>41516</v>
      </c>
      <c r="B5138" s="40" t="s">
        <v>9</v>
      </c>
      <c r="C5138" s="40" t="s">
        <v>136</v>
      </c>
      <c r="D5138" s="40" t="s">
        <v>92</v>
      </c>
      <c r="E5138" s="40" t="s">
        <v>10</v>
      </c>
      <c r="F5138" s="40">
        <v>0.65</v>
      </c>
      <c r="G5138" s="40">
        <v>27</v>
      </c>
      <c r="H5138" s="40">
        <v>127</v>
      </c>
      <c r="I5138" s="40">
        <v>7.11</v>
      </c>
      <c r="L5138" s="40" t="str">
        <f>IF(LEFT(C5138,1)="[",MID(C5138,2,SEARCH("]",C5138)-2),IF(LEFT(C5138,1)="""",MID(C5138,2,SEARCH("""",C5138,2)-2),C5138))</f>
        <v>Onix LTZ chevrolet</v>
      </c>
      <c r="M5138">
        <f>WEEKNUM(A5138,2)</f>
        <v>35</v>
      </c>
    </row>
    <row r="5139" spans="1:13" x14ac:dyDescent="0.25">
      <c r="A5139" s="1">
        <v>41534</v>
      </c>
      <c r="B5139" s="40" t="s">
        <v>9</v>
      </c>
      <c r="C5139" s="40" t="s">
        <v>136</v>
      </c>
      <c r="D5139" s="40" t="s">
        <v>92</v>
      </c>
      <c r="E5139" s="40" t="s">
        <v>10</v>
      </c>
      <c r="F5139" s="40">
        <v>0.65</v>
      </c>
      <c r="G5139" s="40">
        <v>21</v>
      </c>
      <c r="H5139" s="40">
        <v>118</v>
      </c>
      <c r="I5139" s="40">
        <v>7.61</v>
      </c>
      <c r="L5139" s="40" t="str">
        <f>IF(LEFT(C5139,1)="[",MID(C5139,2,SEARCH("]",C5139)-2),IF(LEFT(C5139,1)="""",MID(C5139,2,SEARCH("""",C5139,2)-2),C5139))</f>
        <v>Onix LTZ chevrolet</v>
      </c>
      <c r="M5139">
        <f>WEEKNUM(A5139,2)</f>
        <v>38</v>
      </c>
    </row>
    <row r="5140" spans="1:13" x14ac:dyDescent="0.25">
      <c r="A5140" s="1">
        <v>41544</v>
      </c>
      <c r="B5140" s="40" t="s">
        <v>9</v>
      </c>
      <c r="C5140" s="40" t="s">
        <v>360</v>
      </c>
      <c r="D5140" s="40" t="s">
        <v>209</v>
      </c>
      <c r="E5140" s="40" t="s">
        <v>10</v>
      </c>
      <c r="F5140" s="40">
        <v>0.8</v>
      </c>
      <c r="G5140" s="40">
        <v>1</v>
      </c>
      <c r="H5140" s="40">
        <v>1</v>
      </c>
      <c r="I5140" s="40">
        <v>0.26</v>
      </c>
      <c r="L5140" s="40" t="str">
        <f>IF(LEFT(C5140,1)="[",MID(C5140,2,SEARCH("]",C5140)-2),IF(LEFT(C5140,1)="""",MID(C5140,2,SEARCH("""",C5140,2)-2),C5140))</f>
        <v>Onix LTZ especificações</v>
      </c>
      <c r="M5140">
        <f>WEEKNUM(A5140,2)</f>
        <v>39</v>
      </c>
    </row>
    <row r="5141" spans="1:13" x14ac:dyDescent="0.25">
      <c r="A5141" s="1">
        <v>41532</v>
      </c>
      <c r="B5141" s="40" t="s">
        <v>9</v>
      </c>
      <c r="C5141" s="40" t="s">
        <v>360</v>
      </c>
      <c r="D5141" s="40" t="s">
        <v>209</v>
      </c>
      <c r="E5141" s="40" t="s">
        <v>10</v>
      </c>
      <c r="F5141" s="40">
        <v>0.8</v>
      </c>
      <c r="G5141" s="40">
        <v>1</v>
      </c>
      <c r="H5141" s="40">
        <v>1</v>
      </c>
      <c r="I5141" s="40">
        <v>0.23</v>
      </c>
      <c r="L5141" s="40" t="str">
        <f>IF(LEFT(C5141,1)="[",MID(C5141,2,SEARCH("]",C5141)-2),IF(LEFT(C5141,1)="""",MID(C5141,2,SEARCH("""",C5141,2)-2),C5141))</f>
        <v>Onix LTZ especificações</v>
      </c>
      <c r="M5141">
        <f>WEEKNUM(A5141,2)</f>
        <v>37</v>
      </c>
    </row>
    <row r="5142" spans="1:13" x14ac:dyDescent="0.25">
      <c r="A5142" s="1">
        <v>41535</v>
      </c>
      <c r="B5142" s="40" t="s">
        <v>9</v>
      </c>
      <c r="C5142" s="40" t="s">
        <v>360</v>
      </c>
      <c r="D5142" s="40" t="s">
        <v>209</v>
      </c>
      <c r="E5142" s="40" t="s">
        <v>10</v>
      </c>
      <c r="F5142" s="40">
        <v>0.8</v>
      </c>
      <c r="G5142" s="40">
        <v>0</v>
      </c>
      <c r="H5142" s="40">
        <v>3</v>
      </c>
      <c r="I5142" s="40">
        <v>0</v>
      </c>
      <c r="L5142" s="40" t="str">
        <f>IF(LEFT(C5142,1)="[",MID(C5142,2,SEARCH("]",C5142)-2),IF(LEFT(C5142,1)="""",MID(C5142,2,SEARCH("""",C5142,2)-2),C5142))</f>
        <v>Onix LTZ especificações</v>
      </c>
      <c r="M5142">
        <f>WEEKNUM(A5142,2)</f>
        <v>38</v>
      </c>
    </row>
    <row r="5143" spans="1:13" x14ac:dyDescent="0.25">
      <c r="A5143" s="1">
        <v>41520</v>
      </c>
      <c r="B5143" s="40" t="s">
        <v>9</v>
      </c>
      <c r="C5143" s="40" t="s">
        <v>360</v>
      </c>
      <c r="D5143" s="40" t="s">
        <v>209</v>
      </c>
      <c r="E5143" s="40" t="s">
        <v>10</v>
      </c>
      <c r="F5143" s="40">
        <v>0.8</v>
      </c>
      <c r="G5143" s="40">
        <v>0</v>
      </c>
      <c r="H5143" s="40">
        <v>1</v>
      </c>
      <c r="I5143" s="40">
        <v>0</v>
      </c>
      <c r="L5143" s="40" t="str">
        <f>IF(LEFT(C5143,1)="[",MID(C5143,2,SEARCH("]",C5143)-2),IF(LEFT(C5143,1)="""",MID(C5143,2,SEARCH("""",C5143,2)-2),C5143))</f>
        <v>Onix LTZ especificações</v>
      </c>
      <c r="M5143">
        <f>WEEKNUM(A5143,2)</f>
        <v>36</v>
      </c>
    </row>
    <row r="5144" spans="1:13" x14ac:dyDescent="0.25">
      <c r="A5144" s="1">
        <v>41539</v>
      </c>
      <c r="B5144" s="40" t="s">
        <v>9</v>
      </c>
      <c r="C5144" s="40" t="s">
        <v>360</v>
      </c>
      <c r="D5144" s="40" t="s">
        <v>209</v>
      </c>
      <c r="E5144" s="40" t="s">
        <v>10</v>
      </c>
      <c r="F5144" s="40">
        <v>0.8</v>
      </c>
      <c r="G5144" s="40">
        <v>0</v>
      </c>
      <c r="H5144" s="40">
        <v>1</v>
      </c>
      <c r="I5144" s="40">
        <v>0</v>
      </c>
      <c r="L5144" s="40" t="str">
        <f>IF(LEFT(C5144,1)="[",MID(C5144,2,SEARCH("]",C5144)-2),IF(LEFT(C5144,1)="""",MID(C5144,2,SEARCH("""",C5144,2)-2),C5144))</f>
        <v>Onix LTZ especificações</v>
      </c>
      <c r="M5144">
        <f>WEEKNUM(A5144,2)</f>
        <v>38</v>
      </c>
    </row>
    <row r="5145" spans="1:13" x14ac:dyDescent="0.25">
      <c r="A5145" s="1">
        <v>41534</v>
      </c>
      <c r="B5145" s="40" t="s">
        <v>9</v>
      </c>
      <c r="C5145" s="40" t="s">
        <v>360</v>
      </c>
      <c r="D5145" s="40" t="s">
        <v>209</v>
      </c>
      <c r="E5145" s="40" t="s">
        <v>10</v>
      </c>
      <c r="F5145" s="40">
        <v>0.8</v>
      </c>
      <c r="G5145" s="40">
        <v>2</v>
      </c>
      <c r="H5145" s="40">
        <v>2</v>
      </c>
      <c r="I5145" s="40">
        <v>0.48</v>
      </c>
      <c r="L5145" s="40" t="str">
        <f>IF(LEFT(C5145,1)="[",MID(C5145,2,SEARCH("]",C5145)-2),IF(LEFT(C5145,1)="""",MID(C5145,2,SEARCH("""",C5145,2)-2),C5145))</f>
        <v>Onix LTZ especificações</v>
      </c>
      <c r="M5145">
        <f>WEEKNUM(A5145,2)</f>
        <v>38</v>
      </c>
    </row>
    <row r="5146" spans="1:13" x14ac:dyDescent="0.25">
      <c r="A5146" s="1">
        <v>41518</v>
      </c>
      <c r="B5146" s="40" t="s">
        <v>9</v>
      </c>
      <c r="C5146" s="40" t="s">
        <v>360</v>
      </c>
      <c r="D5146" s="40" t="s">
        <v>209</v>
      </c>
      <c r="E5146" s="40" t="s">
        <v>10</v>
      </c>
      <c r="F5146" s="40">
        <v>0.8</v>
      </c>
      <c r="G5146" s="40">
        <v>0</v>
      </c>
      <c r="H5146" s="40">
        <v>1</v>
      </c>
      <c r="I5146" s="40">
        <v>0</v>
      </c>
      <c r="L5146" s="40" t="str">
        <f>IF(LEFT(C5146,1)="[",MID(C5146,2,SEARCH("]",C5146)-2),IF(LEFT(C5146,1)="""",MID(C5146,2,SEARCH("""",C5146,2)-2),C5146))</f>
        <v>Onix LTZ especificações</v>
      </c>
      <c r="M5146">
        <f>WEEKNUM(A5146,2)</f>
        <v>35</v>
      </c>
    </row>
    <row r="5147" spans="1:13" x14ac:dyDescent="0.25">
      <c r="A5147" s="1">
        <v>41518</v>
      </c>
      <c r="B5147" s="40" t="s">
        <v>9</v>
      </c>
      <c r="C5147" s="40" t="s">
        <v>318</v>
      </c>
      <c r="D5147" s="40" t="s">
        <v>209</v>
      </c>
      <c r="E5147" s="40" t="s">
        <v>10</v>
      </c>
      <c r="F5147" s="40">
        <v>0.8</v>
      </c>
      <c r="G5147" s="40">
        <v>0</v>
      </c>
      <c r="H5147" s="40">
        <v>1</v>
      </c>
      <c r="I5147" s="40">
        <v>0</v>
      </c>
      <c r="L5147" s="40" t="str">
        <f>IF(LEFT(C5147,1)="[",MID(C5147,2,SEARCH("]",C5147)-2),IF(LEFT(C5147,1)="""",MID(C5147,2,SEARCH("""",C5147,2)-2),C5147))</f>
        <v>Onix LTZ ficha técnica</v>
      </c>
      <c r="M5147">
        <f>WEEKNUM(A5147,2)</f>
        <v>35</v>
      </c>
    </row>
    <row r="5148" spans="1:13" x14ac:dyDescent="0.25">
      <c r="A5148" s="1">
        <v>41521</v>
      </c>
      <c r="B5148" s="40" t="s">
        <v>9</v>
      </c>
      <c r="C5148" s="40" t="s">
        <v>318</v>
      </c>
      <c r="D5148" s="40" t="s">
        <v>209</v>
      </c>
      <c r="E5148" s="40" t="s">
        <v>10</v>
      </c>
      <c r="F5148" s="40">
        <v>0.8</v>
      </c>
      <c r="G5148" s="40">
        <v>0</v>
      </c>
      <c r="H5148" s="40">
        <v>1</v>
      </c>
      <c r="I5148" s="40">
        <v>0</v>
      </c>
      <c r="L5148" s="40" t="str">
        <f>IF(LEFT(C5148,1)="[",MID(C5148,2,SEARCH("]",C5148)-2),IF(LEFT(C5148,1)="""",MID(C5148,2,SEARCH("""",C5148,2)-2),C5148))</f>
        <v>Onix LTZ ficha técnica</v>
      </c>
      <c r="M5148">
        <f>WEEKNUM(A5148,2)</f>
        <v>36</v>
      </c>
    </row>
    <row r="5149" spans="1:13" x14ac:dyDescent="0.25">
      <c r="A5149" s="1">
        <v>41517</v>
      </c>
      <c r="B5149" s="40" t="s">
        <v>9</v>
      </c>
      <c r="C5149" s="40" t="s">
        <v>318</v>
      </c>
      <c r="D5149" s="40" t="s">
        <v>209</v>
      </c>
      <c r="E5149" s="40" t="s">
        <v>10</v>
      </c>
      <c r="F5149" s="40">
        <v>0.8</v>
      </c>
      <c r="G5149" s="40">
        <v>0</v>
      </c>
      <c r="H5149" s="40">
        <v>1</v>
      </c>
      <c r="I5149" s="40">
        <v>0</v>
      </c>
      <c r="L5149" s="40" t="str">
        <f>IF(LEFT(C5149,1)="[",MID(C5149,2,SEARCH("]",C5149)-2),IF(LEFT(C5149,1)="""",MID(C5149,2,SEARCH("""",C5149,2)-2),C5149))</f>
        <v>Onix LTZ ficha técnica</v>
      </c>
      <c r="M5149">
        <f>WEEKNUM(A5149,2)</f>
        <v>35</v>
      </c>
    </row>
    <row r="5150" spans="1:13" x14ac:dyDescent="0.25">
      <c r="A5150" s="1">
        <v>41533</v>
      </c>
      <c r="B5150" s="40" t="s">
        <v>9</v>
      </c>
      <c r="C5150" s="40" t="s">
        <v>318</v>
      </c>
      <c r="D5150" s="40" t="s">
        <v>209</v>
      </c>
      <c r="E5150" s="40" t="s">
        <v>10</v>
      </c>
      <c r="F5150" s="40">
        <v>0.8</v>
      </c>
      <c r="G5150" s="40">
        <v>0</v>
      </c>
      <c r="H5150" s="40">
        <v>0</v>
      </c>
      <c r="I5150" s="40">
        <v>0</v>
      </c>
      <c r="L5150" s="40" t="str">
        <f>IF(LEFT(C5150,1)="[",MID(C5150,2,SEARCH("]",C5150)-2),IF(LEFT(C5150,1)="""",MID(C5150,2,SEARCH("""",C5150,2)-2),C5150))</f>
        <v>Onix LTZ ficha técnica</v>
      </c>
      <c r="M5150">
        <f>WEEKNUM(A5150,2)</f>
        <v>38</v>
      </c>
    </row>
    <row r="5151" spans="1:13" x14ac:dyDescent="0.25">
      <c r="A5151" s="1">
        <v>41529</v>
      </c>
      <c r="B5151" s="40" t="s">
        <v>9</v>
      </c>
      <c r="C5151" s="40" t="s">
        <v>318</v>
      </c>
      <c r="D5151" s="40" t="s">
        <v>209</v>
      </c>
      <c r="E5151" s="40" t="s">
        <v>10</v>
      </c>
      <c r="F5151" s="40">
        <v>0.8</v>
      </c>
      <c r="G5151" s="40">
        <v>0</v>
      </c>
      <c r="H5151" s="40">
        <v>1</v>
      </c>
      <c r="I5151" s="40">
        <v>0</v>
      </c>
      <c r="L5151" s="40" t="str">
        <f>IF(LEFT(C5151,1)="[",MID(C5151,2,SEARCH("]",C5151)-2),IF(LEFT(C5151,1)="""",MID(C5151,2,SEARCH("""",C5151,2)-2),C5151))</f>
        <v>Onix LTZ ficha técnica</v>
      </c>
      <c r="M5151">
        <f>WEEKNUM(A5151,2)</f>
        <v>37</v>
      </c>
    </row>
    <row r="5152" spans="1:13" x14ac:dyDescent="0.25">
      <c r="A5152" s="1">
        <v>41525</v>
      </c>
      <c r="B5152" s="40" t="s">
        <v>9</v>
      </c>
      <c r="C5152" s="40" t="s">
        <v>318</v>
      </c>
      <c r="D5152" s="40" t="s">
        <v>209</v>
      </c>
      <c r="E5152" s="40" t="s">
        <v>10</v>
      </c>
      <c r="F5152" s="40">
        <v>0.8</v>
      </c>
      <c r="G5152" s="40">
        <v>0</v>
      </c>
      <c r="H5152" s="40">
        <v>1</v>
      </c>
      <c r="I5152" s="40">
        <v>0</v>
      </c>
      <c r="L5152" s="40" t="str">
        <f>IF(LEFT(C5152,1)="[",MID(C5152,2,SEARCH("]",C5152)-2),IF(LEFT(C5152,1)="""",MID(C5152,2,SEARCH("""",C5152,2)-2),C5152))</f>
        <v>Onix LTZ ficha técnica</v>
      </c>
      <c r="M5152">
        <f>WEEKNUM(A5152,2)</f>
        <v>36</v>
      </c>
    </row>
    <row r="5153" spans="1:13" x14ac:dyDescent="0.25">
      <c r="A5153" s="1">
        <v>41527</v>
      </c>
      <c r="B5153" s="40" t="s">
        <v>9</v>
      </c>
      <c r="C5153" s="40" t="s">
        <v>318</v>
      </c>
      <c r="D5153" s="40" t="s">
        <v>209</v>
      </c>
      <c r="E5153" s="40" t="s">
        <v>10</v>
      </c>
      <c r="F5153" s="40">
        <v>0.8</v>
      </c>
      <c r="G5153" s="40">
        <v>0</v>
      </c>
      <c r="H5153" s="40">
        <v>1</v>
      </c>
      <c r="I5153" s="40">
        <v>0</v>
      </c>
      <c r="L5153" s="40" t="str">
        <f>IF(LEFT(C5153,1)="[",MID(C5153,2,SEARCH("]",C5153)-2),IF(LEFT(C5153,1)="""",MID(C5153,2,SEARCH("""",C5153,2)-2),C5153))</f>
        <v>Onix LTZ ficha técnica</v>
      </c>
      <c r="M5153">
        <f>WEEKNUM(A5153,2)</f>
        <v>37</v>
      </c>
    </row>
    <row r="5154" spans="1:13" x14ac:dyDescent="0.25">
      <c r="A5154" s="1">
        <v>41520</v>
      </c>
      <c r="B5154" s="40" t="s">
        <v>9</v>
      </c>
      <c r="C5154" s="40" t="s">
        <v>318</v>
      </c>
      <c r="D5154" s="40" t="s">
        <v>209</v>
      </c>
      <c r="E5154" s="40" t="s">
        <v>10</v>
      </c>
      <c r="F5154" s="40">
        <v>0.8</v>
      </c>
      <c r="G5154" s="40">
        <v>1</v>
      </c>
      <c r="H5154" s="40">
        <v>1</v>
      </c>
      <c r="I5154" s="40">
        <v>0.31</v>
      </c>
      <c r="L5154" s="40" t="str">
        <f>IF(LEFT(C5154,1)="[",MID(C5154,2,SEARCH("]",C5154)-2),IF(LEFT(C5154,1)="""",MID(C5154,2,SEARCH("""",C5154,2)-2),C5154))</f>
        <v>Onix LTZ ficha técnica</v>
      </c>
      <c r="M5154">
        <f>WEEKNUM(A5154,2)</f>
        <v>36</v>
      </c>
    </row>
    <row r="5155" spans="1:13" x14ac:dyDescent="0.25">
      <c r="A5155" s="1">
        <v>41544</v>
      </c>
      <c r="B5155" s="40" t="s">
        <v>9</v>
      </c>
      <c r="C5155" s="40" t="s">
        <v>318</v>
      </c>
      <c r="D5155" s="40" t="s">
        <v>209</v>
      </c>
      <c r="E5155" s="40" t="s">
        <v>10</v>
      </c>
      <c r="F5155" s="40">
        <v>0.8</v>
      </c>
      <c r="G5155" s="40">
        <v>0</v>
      </c>
      <c r="H5155" s="40">
        <v>1</v>
      </c>
      <c r="I5155" s="40">
        <v>0</v>
      </c>
      <c r="L5155" s="40" t="str">
        <f>IF(LEFT(C5155,1)="[",MID(C5155,2,SEARCH("]",C5155)-2),IF(LEFT(C5155,1)="""",MID(C5155,2,SEARCH("""",C5155,2)-2),C5155))</f>
        <v>Onix LTZ ficha técnica</v>
      </c>
      <c r="M5155">
        <f>WEEKNUM(A5155,2)</f>
        <v>39</v>
      </c>
    </row>
    <row r="5156" spans="1:13" x14ac:dyDescent="0.25">
      <c r="A5156" s="1">
        <v>41546</v>
      </c>
      <c r="B5156" s="40" t="s">
        <v>9</v>
      </c>
      <c r="C5156" s="40" t="s">
        <v>318</v>
      </c>
      <c r="D5156" s="40" t="s">
        <v>209</v>
      </c>
      <c r="E5156" s="40" t="s">
        <v>10</v>
      </c>
      <c r="F5156" s="40">
        <v>0.8</v>
      </c>
      <c r="G5156" s="40">
        <v>0</v>
      </c>
      <c r="H5156" s="40">
        <v>1</v>
      </c>
      <c r="I5156" s="40">
        <v>0</v>
      </c>
      <c r="L5156" s="40" t="str">
        <f>IF(LEFT(C5156,1)="[",MID(C5156,2,SEARCH("]",C5156)-2),IF(LEFT(C5156,1)="""",MID(C5156,2,SEARCH("""",C5156,2)-2),C5156))</f>
        <v>Onix LTZ ficha técnica</v>
      </c>
      <c r="M5156">
        <f>WEEKNUM(A5156,2)</f>
        <v>39</v>
      </c>
    </row>
    <row r="5157" spans="1:13" x14ac:dyDescent="0.25">
      <c r="A5157" s="1">
        <v>41536</v>
      </c>
      <c r="B5157" s="40" t="s">
        <v>9</v>
      </c>
      <c r="C5157" s="40" t="s">
        <v>346</v>
      </c>
      <c r="D5157" s="40" t="s">
        <v>92</v>
      </c>
      <c r="E5157" s="40" t="s">
        <v>10</v>
      </c>
      <c r="F5157" s="40">
        <v>0.8</v>
      </c>
      <c r="G5157" s="40">
        <v>1</v>
      </c>
      <c r="H5157" s="40">
        <v>14</v>
      </c>
      <c r="I5157" s="40">
        <v>0.05</v>
      </c>
      <c r="L5157" s="40" t="str">
        <f>IF(LEFT(C5157,1)="[",MID(C5157,2,SEARCH("]",C5157)-2),IF(LEFT(C5157,1)="""",MID(C5157,2,SEARCH("""",C5157,2)-2),C5157))</f>
        <v>Onix LTZ GM</v>
      </c>
      <c r="M5157">
        <f>WEEKNUM(A5157,2)</f>
        <v>38</v>
      </c>
    </row>
    <row r="5158" spans="1:13" x14ac:dyDescent="0.25">
      <c r="A5158" s="1">
        <v>41541</v>
      </c>
      <c r="B5158" s="40" t="s">
        <v>9</v>
      </c>
      <c r="C5158" s="40" t="s">
        <v>346</v>
      </c>
      <c r="D5158" s="40" t="s">
        <v>92</v>
      </c>
      <c r="E5158" s="40" t="s">
        <v>10</v>
      </c>
      <c r="F5158" s="40">
        <v>0.8</v>
      </c>
      <c r="G5158" s="40">
        <v>1</v>
      </c>
      <c r="H5158" s="40">
        <v>11</v>
      </c>
      <c r="I5158" s="40">
        <v>0.27</v>
      </c>
      <c r="L5158" s="40" t="str">
        <f>IF(LEFT(C5158,1)="[",MID(C5158,2,SEARCH("]",C5158)-2),IF(LEFT(C5158,1)="""",MID(C5158,2,SEARCH("""",C5158,2)-2),C5158))</f>
        <v>Onix LTZ GM</v>
      </c>
      <c r="M5158">
        <f>WEEKNUM(A5158,2)</f>
        <v>39</v>
      </c>
    </row>
    <row r="5159" spans="1:13" x14ac:dyDescent="0.25">
      <c r="A5159" s="1">
        <v>41545</v>
      </c>
      <c r="B5159" s="40" t="s">
        <v>9</v>
      </c>
      <c r="C5159" s="40" t="s">
        <v>346</v>
      </c>
      <c r="D5159" s="40" t="s">
        <v>92</v>
      </c>
      <c r="E5159" s="40" t="s">
        <v>10</v>
      </c>
      <c r="F5159" s="40">
        <v>0.8</v>
      </c>
      <c r="G5159" s="40">
        <v>4</v>
      </c>
      <c r="H5159" s="40">
        <v>14</v>
      </c>
      <c r="I5159" s="40">
        <v>1.36</v>
      </c>
      <c r="L5159" s="40" t="str">
        <f>IF(LEFT(C5159,1)="[",MID(C5159,2,SEARCH("]",C5159)-2),IF(LEFT(C5159,1)="""",MID(C5159,2,SEARCH("""",C5159,2)-2),C5159))</f>
        <v>Onix LTZ GM</v>
      </c>
      <c r="M5159">
        <f>WEEKNUM(A5159,2)</f>
        <v>39</v>
      </c>
    </row>
    <row r="5160" spans="1:13" x14ac:dyDescent="0.25">
      <c r="A5160" s="1">
        <v>41517</v>
      </c>
      <c r="B5160" s="40" t="s">
        <v>9</v>
      </c>
      <c r="C5160" s="40" t="s">
        <v>346</v>
      </c>
      <c r="D5160" s="40" t="s">
        <v>92</v>
      </c>
      <c r="E5160" s="40" t="s">
        <v>10</v>
      </c>
      <c r="F5160" s="40">
        <v>0.8</v>
      </c>
      <c r="G5160" s="40">
        <v>6</v>
      </c>
      <c r="H5160" s="40">
        <v>15</v>
      </c>
      <c r="I5160" s="40">
        <v>2.12</v>
      </c>
      <c r="L5160" s="40" t="str">
        <f>IF(LEFT(C5160,1)="[",MID(C5160,2,SEARCH("]",C5160)-2),IF(LEFT(C5160,1)="""",MID(C5160,2,SEARCH("""",C5160,2)-2),C5160))</f>
        <v>Onix LTZ GM</v>
      </c>
      <c r="M5160">
        <f>WEEKNUM(A5160,2)</f>
        <v>35</v>
      </c>
    </row>
    <row r="5161" spans="1:13" x14ac:dyDescent="0.25">
      <c r="A5161" s="1">
        <v>41519</v>
      </c>
      <c r="B5161" s="40" t="s">
        <v>9</v>
      </c>
      <c r="C5161" s="40" t="s">
        <v>346</v>
      </c>
      <c r="D5161" s="40" t="s">
        <v>92</v>
      </c>
      <c r="E5161" s="40" t="s">
        <v>10</v>
      </c>
      <c r="F5161" s="40">
        <v>0.8</v>
      </c>
      <c r="G5161" s="40">
        <v>4</v>
      </c>
      <c r="H5161" s="40">
        <v>14</v>
      </c>
      <c r="I5161" s="40">
        <v>0.67</v>
      </c>
      <c r="L5161" s="40" t="str">
        <f>IF(LEFT(C5161,1)="[",MID(C5161,2,SEARCH("]",C5161)-2),IF(LEFT(C5161,1)="""",MID(C5161,2,SEARCH("""",C5161,2)-2),C5161))</f>
        <v>Onix LTZ GM</v>
      </c>
      <c r="M5161">
        <f>WEEKNUM(A5161,2)</f>
        <v>36</v>
      </c>
    </row>
    <row r="5162" spans="1:13" x14ac:dyDescent="0.25">
      <c r="A5162" s="1">
        <v>41521</v>
      </c>
      <c r="B5162" s="40" t="s">
        <v>9</v>
      </c>
      <c r="C5162" s="40" t="s">
        <v>346</v>
      </c>
      <c r="D5162" s="40" t="s">
        <v>92</v>
      </c>
      <c r="E5162" s="40" t="s">
        <v>10</v>
      </c>
      <c r="F5162" s="40">
        <v>0.8</v>
      </c>
      <c r="G5162" s="40">
        <v>1</v>
      </c>
      <c r="H5162" s="40">
        <v>9</v>
      </c>
      <c r="I5162" s="40">
        <v>0.04</v>
      </c>
      <c r="L5162" s="40" t="str">
        <f>IF(LEFT(C5162,1)="[",MID(C5162,2,SEARCH("]",C5162)-2),IF(LEFT(C5162,1)="""",MID(C5162,2,SEARCH("""",C5162,2)-2),C5162))</f>
        <v>Onix LTZ GM</v>
      </c>
      <c r="M5162">
        <f>WEEKNUM(A5162,2)</f>
        <v>36</v>
      </c>
    </row>
    <row r="5163" spans="1:13" x14ac:dyDescent="0.25">
      <c r="A5163" s="1">
        <v>41546</v>
      </c>
      <c r="B5163" s="40" t="s">
        <v>9</v>
      </c>
      <c r="C5163" s="40" t="s">
        <v>346</v>
      </c>
      <c r="D5163" s="40" t="s">
        <v>92</v>
      </c>
      <c r="E5163" s="40" t="s">
        <v>10</v>
      </c>
      <c r="F5163" s="40">
        <v>0.8</v>
      </c>
      <c r="G5163" s="40">
        <v>2</v>
      </c>
      <c r="H5163" s="40">
        <v>15</v>
      </c>
      <c r="I5163" s="40">
        <v>0.65</v>
      </c>
      <c r="L5163" s="40" t="str">
        <f>IF(LEFT(C5163,1)="[",MID(C5163,2,SEARCH("]",C5163)-2),IF(LEFT(C5163,1)="""",MID(C5163,2,SEARCH("""",C5163,2)-2),C5163))</f>
        <v>Onix LTZ GM</v>
      </c>
      <c r="M5163">
        <f>WEEKNUM(A5163,2)</f>
        <v>39</v>
      </c>
    </row>
    <row r="5164" spans="1:13" x14ac:dyDescent="0.25">
      <c r="A5164" s="1">
        <v>41530</v>
      </c>
      <c r="B5164" s="40" t="s">
        <v>9</v>
      </c>
      <c r="C5164" s="40" t="s">
        <v>346</v>
      </c>
      <c r="D5164" s="40" t="s">
        <v>92</v>
      </c>
      <c r="E5164" s="40" t="s">
        <v>10</v>
      </c>
      <c r="F5164" s="40">
        <v>0.8</v>
      </c>
      <c r="G5164" s="40">
        <v>1</v>
      </c>
      <c r="H5164" s="40">
        <v>9</v>
      </c>
      <c r="I5164" s="40">
        <v>0.05</v>
      </c>
      <c r="L5164" s="40" t="str">
        <f>IF(LEFT(C5164,1)="[",MID(C5164,2,SEARCH("]",C5164)-2),IF(LEFT(C5164,1)="""",MID(C5164,2,SEARCH("""",C5164,2)-2),C5164))</f>
        <v>Onix LTZ GM</v>
      </c>
      <c r="M5164">
        <f>WEEKNUM(A5164,2)</f>
        <v>37</v>
      </c>
    </row>
    <row r="5165" spans="1:13" x14ac:dyDescent="0.25">
      <c r="A5165" s="1">
        <v>41533</v>
      </c>
      <c r="B5165" s="40" t="s">
        <v>9</v>
      </c>
      <c r="C5165" s="40" t="s">
        <v>346</v>
      </c>
      <c r="D5165" s="40" t="s">
        <v>92</v>
      </c>
      <c r="E5165" s="40" t="s">
        <v>10</v>
      </c>
      <c r="F5165" s="40">
        <v>0.8</v>
      </c>
      <c r="G5165" s="40">
        <v>6</v>
      </c>
      <c r="H5165" s="40">
        <v>19</v>
      </c>
      <c r="I5165" s="40">
        <v>2.81</v>
      </c>
      <c r="L5165" s="40" t="str">
        <f>IF(LEFT(C5165,1)="[",MID(C5165,2,SEARCH("]",C5165)-2),IF(LEFT(C5165,1)="""",MID(C5165,2,SEARCH("""",C5165,2)-2),C5165))</f>
        <v>Onix LTZ GM</v>
      </c>
      <c r="M5165">
        <f>WEEKNUM(A5165,2)</f>
        <v>38</v>
      </c>
    </row>
    <row r="5166" spans="1:13" x14ac:dyDescent="0.25">
      <c r="A5166" s="1">
        <v>41529</v>
      </c>
      <c r="B5166" s="40" t="s">
        <v>9</v>
      </c>
      <c r="C5166" s="40" t="s">
        <v>346</v>
      </c>
      <c r="D5166" s="40" t="s">
        <v>92</v>
      </c>
      <c r="E5166" s="40" t="s">
        <v>10</v>
      </c>
      <c r="F5166" s="40">
        <v>0.8</v>
      </c>
      <c r="G5166" s="40">
        <v>1</v>
      </c>
      <c r="H5166" s="40">
        <v>17</v>
      </c>
      <c r="I5166" s="40">
        <v>0.17</v>
      </c>
      <c r="L5166" s="40" t="str">
        <f>IF(LEFT(C5166,1)="[",MID(C5166,2,SEARCH("]",C5166)-2),IF(LEFT(C5166,1)="""",MID(C5166,2,SEARCH("""",C5166,2)-2),C5166))</f>
        <v>Onix LTZ GM</v>
      </c>
      <c r="M5166">
        <f>WEEKNUM(A5166,2)</f>
        <v>37</v>
      </c>
    </row>
    <row r="5167" spans="1:13" x14ac:dyDescent="0.25">
      <c r="A5167" s="1">
        <v>41524</v>
      </c>
      <c r="B5167" s="40" t="s">
        <v>9</v>
      </c>
      <c r="C5167" s="40" t="s">
        <v>346</v>
      </c>
      <c r="D5167" s="40" t="s">
        <v>92</v>
      </c>
      <c r="E5167" s="40" t="s">
        <v>10</v>
      </c>
      <c r="F5167" s="40">
        <v>0.8</v>
      </c>
      <c r="G5167" s="40">
        <v>2</v>
      </c>
      <c r="H5167" s="40">
        <v>14</v>
      </c>
      <c r="I5167" s="40">
        <v>0.96</v>
      </c>
      <c r="L5167" s="40" t="str">
        <f>IF(LEFT(C5167,1)="[",MID(C5167,2,SEARCH("]",C5167)-2),IF(LEFT(C5167,1)="""",MID(C5167,2,SEARCH("""",C5167,2)-2),C5167))</f>
        <v>Onix LTZ GM</v>
      </c>
      <c r="M5167">
        <f>WEEKNUM(A5167,2)</f>
        <v>36</v>
      </c>
    </row>
    <row r="5168" spans="1:13" x14ac:dyDescent="0.25">
      <c r="A5168" s="1">
        <v>41516</v>
      </c>
      <c r="B5168" s="40" t="s">
        <v>9</v>
      </c>
      <c r="C5168" s="40" t="s">
        <v>346</v>
      </c>
      <c r="D5168" s="40" t="s">
        <v>92</v>
      </c>
      <c r="E5168" s="40" t="s">
        <v>10</v>
      </c>
      <c r="F5168" s="40">
        <v>0.8</v>
      </c>
      <c r="G5168" s="40">
        <v>4</v>
      </c>
      <c r="H5168" s="40">
        <v>13</v>
      </c>
      <c r="I5168" s="40">
        <v>0.51</v>
      </c>
      <c r="L5168" s="40" t="str">
        <f>IF(LEFT(C5168,1)="[",MID(C5168,2,SEARCH("]",C5168)-2),IF(LEFT(C5168,1)="""",MID(C5168,2,SEARCH("""",C5168,2)-2),C5168))</f>
        <v>Onix LTZ GM</v>
      </c>
      <c r="M5168">
        <f>WEEKNUM(A5168,2)</f>
        <v>35</v>
      </c>
    </row>
    <row r="5169" spans="1:13" x14ac:dyDescent="0.25">
      <c r="A5169" s="1">
        <v>41532</v>
      </c>
      <c r="B5169" s="40" t="s">
        <v>9</v>
      </c>
      <c r="C5169" s="40" t="s">
        <v>346</v>
      </c>
      <c r="D5169" s="40" t="s">
        <v>92</v>
      </c>
      <c r="E5169" s="40" t="s">
        <v>10</v>
      </c>
      <c r="F5169" s="40">
        <v>0.8</v>
      </c>
      <c r="G5169" s="40">
        <v>3</v>
      </c>
      <c r="H5169" s="40">
        <v>9</v>
      </c>
      <c r="I5169" s="40">
        <v>0.42</v>
      </c>
      <c r="L5169" s="40" t="str">
        <f>IF(LEFT(C5169,1)="[",MID(C5169,2,SEARCH("]",C5169)-2),IF(LEFT(C5169,1)="""",MID(C5169,2,SEARCH("""",C5169,2)-2),C5169))</f>
        <v>Onix LTZ GM</v>
      </c>
      <c r="M5169">
        <f>WEEKNUM(A5169,2)</f>
        <v>37</v>
      </c>
    </row>
    <row r="5170" spans="1:13" x14ac:dyDescent="0.25">
      <c r="A5170" s="1">
        <v>41540</v>
      </c>
      <c r="B5170" s="40" t="s">
        <v>9</v>
      </c>
      <c r="C5170" s="40" t="s">
        <v>346</v>
      </c>
      <c r="D5170" s="40" t="s">
        <v>92</v>
      </c>
      <c r="E5170" s="40" t="s">
        <v>10</v>
      </c>
      <c r="F5170" s="40">
        <v>0.8</v>
      </c>
      <c r="G5170" s="40">
        <v>3</v>
      </c>
      <c r="H5170" s="40">
        <v>6</v>
      </c>
      <c r="I5170" s="40">
        <v>1.39</v>
      </c>
      <c r="L5170" s="40" t="str">
        <f>IF(LEFT(C5170,1)="[",MID(C5170,2,SEARCH("]",C5170)-2),IF(LEFT(C5170,1)="""",MID(C5170,2,SEARCH("""",C5170,2)-2),C5170))</f>
        <v>Onix LTZ GM</v>
      </c>
      <c r="M5170">
        <f>WEEKNUM(A5170,2)</f>
        <v>39</v>
      </c>
    </row>
    <row r="5171" spans="1:13" x14ac:dyDescent="0.25">
      <c r="A5171" s="1">
        <v>41514</v>
      </c>
      <c r="B5171" s="40" t="s">
        <v>9</v>
      </c>
      <c r="C5171" s="40" t="s">
        <v>346</v>
      </c>
      <c r="D5171" s="40" t="s">
        <v>92</v>
      </c>
      <c r="E5171" s="40" t="s">
        <v>10</v>
      </c>
      <c r="F5171" s="40">
        <v>0.8</v>
      </c>
      <c r="G5171" s="40">
        <v>1</v>
      </c>
      <c r="H5171" s="40">
        <v>14</v>
      </c>
      <c r="I5171" s="40">
        <v>0.25</v>
      </c>
      <c r="L5171" s="40" t="str">
        <f>IF(LEFT(C5171,1)="[",MID(C5171,2,SEARCH("]",C5171)-2),IF(LEFT(C5171,1)="""",MID(C5171,2,SEARCH("""",C5171,2)-2),C5171))</f>
        <v>Onix LTZ GM</v>
      </c>
      <c r="M5171">
        <f>WEEKNUM(A5171,2)</f>
        <v>35</v>
      </c>
    </row>
    <row r="5172" spans="1:13" x14ac:dyDescent="0.25">
      <c r="A5172" s="1">
        <v>41528</v>
      </c>
      <c r="B5172" s="40" t="s">
        <v>9</v>
      </c>
      <c r="C5172" s="40" t="s">
        <v>346</v>
      </c>
      <c r="D5172" s="40" t="s">
        <v>92</v>
      </c>
      <c r="E5172" s="40" t="s">
        <v>10</v>
      </c>
      <c r="F5172" s="40">
        <v>0.8</v>
      </c>
      <c r="G5172" s="40">
        <v>4</v>
      </c>
      <c r="H5172" s="40">
        <v>14</v>
      </c>
      <c r="I5172" s="40">
        <v>0.8</v>
      </c>
      <c r="L5172" s="40" t="str">
        <f>IF(LEFT(C5172,1)="[",MID(C5172,2,SEARCH("]",C5172)-2),IF(LEFT(C5172,1)="""",MID(C5172,2,SEARCH("""",C5172,2)-2),C5172))</f>
        <v>Onix LTZ GM</v>
      </c>
      <c r="M5172">
        <f>WEEKNUM(A5172,2)</f>
        <v>37</v>
      </c>
    </row>
    <row r="5173" spans="1:13" x14ac:dyDescent="0.25">
      <c r="A5173" s="1">
        <v>41518</v>
      </c>
      <c r="B5173" s="40" t="s">
        <v>9</v>
      </c>
      <c r="C5173" s="40" t="s">
        <v>346</v>
      </c>
      <c r="D5173" s="40" t="s">
        <v>92</v>
      </c>
      <c r="E5173" s="40" t="s">
        <v>10</v>
      </c>
      <c r="F5173" s="40">
        <v>0.8</v>
      </c>
      <c r="G5173" s="40">
        <v>4</v>
      </c>
      <c r="H5173" s="40">
        <v>17</v>
      </c>
      <c r="I5173" s="40">
        <v>1.71</v>
      </c>
      <c r="L5173" s="40" t="str">
        <f>IF(LEFT(C5173,1)="[",MID(C5173,2,SEARCH("]",C5173)-2),IF(LEFT(C5173,1)="""",MID(C5173,2,SEARCH("""",C5173,2)-2),C5173))</f>
        <v>Onix LTZ GM</v>
      </c>
      <c r="M5173">
        <f>WEEKNUM(A5173,2)</f>
        <v>35</v>
      </c>
    </row>
    <row r="5174" spans="1:13" x14ac:dyDescent="0.25">
      <c r="A5174" s="1">
        <v>41535</v>
      </c>
      <c r="B5174" s="40" t="s">
        <v>9</v>
      </c>
      <c r="C5174" s="40" t="s">
        <v>346</v>
      </c>
      <c r="D5174" s="40" t="s">
        <v>92</v>
      </c>
      <c r="E5174" s="40" t="s">
        <v>10</v>
      </c>
      <c r="F5174" s="40">
        <v>0.8</v>
      </c>
      <c r="G5174" s="40">
        <v>2</v>
      </c>
      <c r="H5174" s="40">
        <v>12</v>
      </c>
      <c r="I5174" s="40">
        <v>0.5</v>
      </c>
      <c r="L5174" s="40" t="str">
        <f>IF(LEFT(C5174,1)="[",MID(C5174,2,SEARCH("]",C5174)-2),IF(LEFT(C5174,1)="""",MID(C5174,2,SEARCH("""",C5174,2)-2),C5174))</f>
        <v>Onix LTZ GM</v>
      </c>
      <c r="M5174">
        <f>WEEKNUM(A5174,2)</f>
        <v>38</v>
      </c>
    </row>
    <row r="5175" spans="1:13" x14ac:dyDescent="0.25">
      <c r="A5175" s="1">
        <v>41523</v>
      </c>
      <c r="B5175" s="40" t="s">
        <v>9</v>
      </c>
      <c r="C5175" s="40" t="s">
        <v>346</v>
      </c>
      <c r="D5175" s="40" t="s">
        <v>92</v>
      </c>
      <c r="E5175" s="40" t="s">
        <v>10</v>
      </c>
      <c r="F5175" s="40">
        <v>0.8</v>
      </c>
      <c r="G5175" s="40">
        <v>4</v>
      </c>
      <c r="H5175" s="40">
        <v>20</v>
      </c>
      <c r="I5175" s="40">
        <v>1.57</v>
      </c>
      <c r="L5175" s="40" t="str">
        <f>IF(LEFT(C5175,1)="[",MID(C5175,2,SEARCH("]",C5175)-2),IF(LEFT(C5175,1)="""",MID(C5175,2,SEARCH("""",C5175,2)-2),C5175))</f>
        <v>Onix LTZ GM</v>
      </c>
      <c r="M5175">
        <f>WEEKNUM(A5175,2)</f>
        <v>36</v>
      </c>
    </row>
    <row r="5176" spans="1:13" x14ac:dyDescent="0.25">
      <c r="A5176" s="1">
        <v>41515</v>
      </c>
      <c r="B5176" s="40" t="s">
        <v>9</v>
      </c>
      <c r="C5176" s="40" t="s">
        <v>346</v>
      </c>
      <c r="D5176" s="40" t="s">
        <v>92</v>
      </c>
      <c r="E5176" s="40" t="s">
        <v>10</v>
      </c>
      <c r="F5176" s="40">
        <v>0.8</v>
      </c>
      <c r="G5176" s="40">
        <v>2</v>
      </c>
      <c r="H5176" s="40">
        <v>10</v>
      </c>
      <c r="I5176" s="40">
        <v>0.8</v>
      </c>
      <c r="L5176" s="40" t="str">
        <f>IF(LEFT(C5176,1)="[",MID(C5176,2,SEARCH("]",C5176)-2),IF(LEFT(C5176,1)="""",MID(C5176,2,SEARCH("""",C5176,2)-2),C5176))</f>
        <v>Onix LTZ GM</v>
      </c>
      <c r="M5176">
        <f>WEEKNUM(A5176,2)</f>
        <v>35</v>
      </c>
    </row>
    <row r="5177" spans="1:13" x14ac:dyDescent="0.25">
      <c r="A5177" s="1">
        <v>41534</v>
      </c>
      <c r="B5177" s="40" t="s">
        <v>9</v>
      </c>
      <c r="C5177" s="40" t="s">
        <v>346</v>
      </c>
      <c r="D5177" s="40" t="s">
        <v>92</v>
      </c>
      <c r="E5177" s="40" t="s">
        <v>10</v>
      </c>
      <c r="F5177" s="40">
        <v>0.8</v>
      </c>
      <c r="G5177" s="40">
        <v>5</v>
      </c>
      <c r="H5177" s="40">
        <v>19</v>
      </c>
      <c r="I5177" s="40">
        <v>2.36</v>
      </c>
      <c r="L5177" s="40" t="str">
        <f>IF(LEFT(C5177,1)="[",MID(C5177,2,SEARCH("]",C5177)-2),IF(LEFT(C5177,1)="""",MID(C5177,2,SEARCH("""",C5177,2)-2),C5177))</f>
        <v>Onix LTZ GM</v>
      </c>
      <c r="M5177">
        <f>WEEKNUM(A5177,2)</f>
        <v>38</v>
      </c>
    </row>
    <row r="5178" spans="1:13" x14ac:dyDescent="0.25">
      <c r="A5178" s="1">
        <v>41538</v>
      </c>
      <c r="B5178" s="40" t="s">
        <v>9</v>
      </c>
      <c r="C5178" s="40" t="s">
        <v>346</v>
      </c>
      <c r="D5178" s="40" t="s">
        <v>92</v>
      </c>
      <c r="E5178" s="40" t="s">
        <v>10</v>
      </c>
      <c r="F5178" s="40">
        <v>0.8</v>
      </c>
      <c r="G5178" s="40">
        <v>6</v>
      </c>
      <c r="H5178" s="40">
        <v>14</v>
      </c>
      <c r="I5178" s="40">
        <v>1.99</v>
      </c>
      <c r="L5178" s="40" t="str">
        <f>IF(LEFT(C5178,1)="[",MID(C5178,2,SEARCH("]",C5178)-2),IF(LEFT(C5178,1)="""",MID(C5178,2,SEARCH("""",C5178,2)-2),C5178))</f>
        <v>Onix LTZ GM</v>
      </c>
      <c r="M5178">
        <f>WEEKNUM(A5178,2)</f>
        <v>38</v>
      </c>
    </row>
    <row r="5179" spans="1:13" x14ac:dyDescent="0.25">
      <c r="A5179" s="1">
        <v>41531</v>
      </c>
      <c r="B5179" s="40" t="s">
        <v>9</v>
      </c>
      <c r="C5179" s="40" t="s">
        <v>346</v>
      </c>
      <c r="D5179" s="40" t="s">
        <v>92</v>
      </c>
      <c r="E5179" s="40" t="s">
        <v>10</v>
      </c>
      <c r="F5179" s="40">
        <v>0.8</v>
      </c>
      <c r="G5179" s="40">
        <v>1</v>
      </c>
      <c r="H5179" s="40">
        <v>12</v>
      </c>
      <c r="I5179" s="40">
        <v>0.03</v>
      </c>
      <c r="L5179" s="40" t="str">
        <f>IF(LEFT(C5179,1)="[",MID(C5179,2,SEARCH("]",C5179)-2),IF(LEFT(C5179,1)="""",MID(C5179,2,SEARCH("""",C5179,2)-2),C5179))</f>
        <v>Onix LTZ GM</v>
      </c>
      <c r="M5179">
        <f>WEEKNUM(A5179,2)</f>
        <v>37</v>
      </c>
    </row>
    <row r="5180" spans="1:13" x14ac:dyDescent="0.25">
      <c r="A5180" s="1">
        <v>41543</v>
      </c>
      <c r="B5180" s="40" t="s">
        <v>9</v>
      </c>
      <c r="C5180" s="40" t="s">
        <v>346</v>
      </c>
      <c r="D5180" s="40" t="s">
        <v>92</v>
      </c>
      <c r="E5180" s="40" t="s">
        <v>10</v>
      </c>
      <c r="F5180" s="40">
        <v>0.8</v>
      </c>
      <c r="G5180" s="40">
        <v>1</v>
      </c>
      <c r="H5180" s="40">
        <v>5</v>
      </c>
      <c r="I5180" s="40">
        <v>0.8</v>
      </c>
      <c r="L5180" s="40" t="str">
        <f>IF(LEFT(C5180,1)="[",MID(C5180,2,SEARCH("]",C5180)-2),IF(LEFT(C5180,1)="""",MID(C5180,2,SEARCH("""",C5180,2)-2),C5180))</f>
        <v>Onix LTZ GM</v>
      </c>
      <c r="M5180">
        <f>WEEKNUM(A5180,2)</f>
        <v>39</v>
      </c>
    </row>
    <row r="5181" spans="1:13" x14ac:dyDescent="0.25">
      <c r="A5181" s="1">
        <v>41525</v>
      </c>
      <c r="B5181" s="40" t="s">
        <v>9</v>
      </c>
      <c r="C5181" s="40" t="s">
        <v>346</v>
      </c>
      <c r="D5181" s="40" t="s">
        <v>92</v>
      </c>
      <c r="E5181" s="40" t="s">
        <v>10</v>
      </c>
      <c r="F5181" s="40">
        <v>0.8</v>
      </c>
      <c r="G5181" s="40">
        <v>2</v>
      </c>
      <c r="H5181" s="40">
        <v>20</v>
      </c>
      <c r="I5181" s="40">
        <v>1.26</v>
      </c>
      <c r="L5181" s="40" t="str">
        <f>IF(LEFT(C5181,1)="[",MID(C5181,2,SEARCH("]",C5181)-2),IF(LEFT(C5181,1)="""",MID(C5181,2,SEARCH("""",C5181,2)-2),C5181))</f>
        <v>Onix LTZ GM</v>
      </c>
      <c r="M5181">
        <f>WEEKNUM(A5181,2)</f>
        <v>36</v>
      </c>
    </row>
    <row r="5182" spans="1:13" x14ac:dyDescent="0.25">
      <c r="A5182" s="1">
        <v>41539</v>
      </c>
      <c r="B5182" s="40" t="s">
        <v>9</v>
      </c>
      <c r="C5182" s="40" t="s">
        <v>346</v>
      </c>
      <c r="D5182" s="40" t="s">
        <v>92</v>
      </c>
      <c r="E5182" s="40" t="s">
        <v>10</v>
      </c>
      <c r="F5182" s="40">
        <v>0.8</v>
      </c>
      <c r="G5182" s="40">
        <v>1</v>
      </c>
      <c r="H5182" s="40">
        <v>6</v>
      </c>
      <c r="I5182" s="40">
        <v>0.34</v>
      </c>
      <c r="L5182" s="40" t="str">
        <f>IF(LEFT(C5182,1)="[",MID(C5182,2,SEARCH("]",C5182)-2),IF(LEFT(C5182,1)="""",MID(C5182,2,SEARCH("""",C5182,2)-2),C5182))</f>
        <v>Onix LTZ GM</v>
      </c>
      <c r="M5182">
        <f>WEEKNUM(A5182,2)</f>
        <v>38</v>
      </c>
    </row>
    <row r="5183" spans="1:13" x14ac:dyDescent="0.25">
      <c r="A5183" s="1">
        <v>41527</v>
      </c>
      <c r="B5183" s="40" t="s">
        <v>9</v>
      </c>
      <c r="C5183" s="40" t="s">
        <v>346</v>
      </c>
      <c r="D5183" s="40" t="s">
        <v>92</v>
      </c>
      <c r="E5183" s="40" t="s">
        <v>10</v>
      </c>
      <c r="F5183" s="40">
        <v>0.8</v>
      </c>
      <c r="G5183" s="40">
        <v>2</v>
      </c>
      <c r="H5183" s="40">
        <v>13</v>
      </c>
      <c r="I5183" s="40">
        <v>0.57999999999999996</v>
      </c>
      <c r="L5183" s="40" t="str">
        <f>IF(LEFT(C5183,1)="[",MID(C5183,2,SEARCH("]",C5183)-2),IF(LEFT(C5183,1)="""",MID(C5183,2,SEARCH("""",C5183,2)-2),C5183))</f>
        <v>Onix LTZ GM</v>
      </c>
      <c r="M5183">
        <f>WEEKNUM(A5183,2)</f>
        <v>37</v>
      </c>
    </row>
    <row r="5184" spans="1:13" x14ac:dyDescent="0.25">
      <c r="A5184" s="1">
        <v>41520</v>
      </c>
      <c r="B5184" s="40" t="s">
        <v>9</v>
      </c>
      <c r="C5184" s="40" t="s">
        <v>346</v>
      </c>
      <c r="D5184" s="40" t="s">
        <v>92</v>
      </c>
      <c r="E5184" s="40" t="s">
        <v>10</v>
      </c>
      <c r="F5184" s="40">
        <v>0.8</v>
      </c>
      <c r="G5184" s="40">
        <v>4</v>
      </c>
      <c r="H5184" s="40">
        <v>17</v>
      </c>
      <c r="I5184" s="40">
        <v>0.32</v>
      </c>
      <c r="L5184" s="40" t="str">
        <f>IF(LEFT(C5184,1)="[",MID(C5184,2,SEARCH("]",C5184)-2),IF(LEFT(C5184,1)="""",MID(C5184,2,SEARCH("""",C5184,2)-2),C5184))</f>
        <v>Onix LTZ GM</v>
      </c>
      <c r="M5184">
        <f>WEEKNUM(A5184,2)</f>
        <v>36</v>
      </c>
    </row>
    <row r="5185" spans="1:13" x14ac:dyDescent="0.25">
      <c r="A5185" s="1">
        <v>41544</v>
      </c>
      <c r="B5185" s="40" t="s">
        <v>9</v>
      </c>
      <c r="C5185" s="40" t="s">
        <v>346</v>
      </c>
      <c r="D5185" s="40" t="s">
        <v>92</v>
      </c>
      <c r="E5185" s="40" t="s">
        <v>10</v>
      </c>
      <c r="F5185" s="40">
        <v>0.8</v>
      </c>
      <c r="G5185" s="40">
        <v>2</v>
      </c>
      <c r="H5185" s="40">
        <v>4</v>
      </c>
      <c r="I5185" s="40">
        <v>1.05</v>
      </c>
      <c r="L5185" s="40" t="str">
        <f>IF(LEFT(C5185,1)="[",MID(C5185,2,SEARCH("]",C5185)-2),IF(LEFT(C5185,1)="""",MID(C5185,2,SEARCH("""",C5185,2)-2),C5185))</f>
        <v>Onix LTZ GM</v>
      </c>
      <c r="M5185">
        <f>WEEKNUM(A5185,2)</f>
        <v>39</v>
      </c>
    </row>
    <row r="5186" spans="1:13" x14ac:dyDescent="0.25">
      <c r="A5186" s="1">
        <v>41526</v>
      </c>
      <c r="B5186" s="40" t="s">
        <v>9</v>
      </c>
      <c r="C5186" s="40" t="s">
        <v>346</v>
      </c>
      <c r="D5186" s="40" t="s">
        <v>92</v>
      </c>
      <c r="E5186" s="40" t="s">
        <v>10</v>
      </c>
      <c r="F5186" s="40">
        <v>0.8</v>
      </c>
      <c r="G5186" s="40">
        <v>6</v>
      </c>
      <c r="H5186" s="40">
        <v>16</v>
      </c>
      <c r="I5186" s="40">
        <v>1.68</v>
      </c>
      <c r="L5186" s="40" t="str">
        <f>IF(LEFT(C5186,1)="[",MID(C5186,2,SEARCH("]",C5186)-2),IF(LEFT(C5186,1)="""",MID(C5186,2,SEARCH("""",C5186,2)-2),C5186))</f>
        <v>Onix LTZ GM</v>
      </c>
      <c r="M5186">
        <f>WEEKNUM(A5186,2)</f>
        <v>37</v>
      </c>
    </row>
    <row r="5187" spans="1:13" x14ac:dyDescent="0.25">
      <c r="A5187" s="1">
        <v>41522</v>
      </c>
      <c r="B5187" s="40" t="s">
        <v>9</v>
      </c>
      <c r="C5187" s="40" t="s">
        <v>346</v>
      </c>
      <c r="D5187" s="40" t="s">
        <v>92</v>
      </c>
      <c r="E5187" s="40" t="s">
        <v>10</v>
      </c>
      <c r="F5187" s="40">
        <v>0.8</v>
      </c>
      <c r="G5187" s="40">
        <v>0</v>
      </c>
      <c r="H5187" s="40">
        <v>14</v>
      </c>
      <c r="I5187" s="40">
        <v>0</v>
      </c>
      <c r="L5187" s="40" t="str">
        <f>IF(LEFT(C5187,1)="[",MID(C5187,2,SEARCH("]",C5187)-2),IF(LEFT(C5187,1)="""",MID(C5187,2,SEARCH("""",C5187,2)-2),C5187))</f>
        <v>Onix LTZ GM</v>
      </c>
      <c r="M5187">
        <f>WEEKNUM(A5187,2)</f>
        <v>36</v>
      </c>
    </row>
    <row r="5188" spans="1:13" x14ac:dyDescent="0.25">
      <c r="A5188" s="1">
        <v>41542</v>
      </c>
      <c r="B5188" s="40" t="s">
        <v>9</v>
      </c>
      <c r="C5188" s="40" t="s">
        <v>346</v>
      </c>
      <c r="D5188" s="40" t="s">
        <v>92</v>
      </c>
      <c r="E5188" s="40" t="s">
        <v>10</v>
      </c>
      <c r="F5188" s="40">
        <v>0.8</v>
      </c>
      <c r="G5188" s="40">
        <v>2</v>
      </c>
      <c r="H5188" s="40">
        <v>5</v>
      </c>
      <c r="I5188" s="40">
        <v>0.8</v>
      </c>
      <c r="L5188" s="40" t="str">
        <f>IF(LEFT(C5188,1)="[",MID(C5188,2,SEARCH("]",C5188)-2),IF(LEFT(C5188,1)="""",MID(C5188,2,SEARCH("""",C5188,2)-2),C5188))</f>
        <v>Onix LTZ GM</v>
      </c>
      <c r="M5188">
        <f>WEEKNUM(A5188,2)</f>
        <v>39</v>
      </c>
    </row>
    <row r="5189" spans="1:13" x14ac:dyDescent="0.25">
      <c r="A5189" s="1">
        <v>41537</v>
      </c>
      <c r="B5189" s="40" t="s">
        <v>9</v>
      </c>
      <c r="C5189" s="40" t="s">
        <v>346</v>
      </c>
      <c r="D5189" s="40" t="s">
        <v>92</v>
      </c>
      <c r="E5189" s="40" t="s">
        <v>10</v>
      </c>
      <c r="F5189" s="40">
        <v>0.8</v>
      </c>
      <c r="G5189" s="40">
        <v>2</v>
      </c>
      <c r="H5189" s="40">
        <v>8</v>
      </c>
      <c r="I5189" s="40">
        <v>0.59</v>
      </c>
      <c r="L5189" s="40" t="str">
        <f>IF(LEFT(C5189,1)="[",MID(C5189,2,SEARCH("]",C5189)-2),IF(LEFT(C5189,1)="""",MID(C5189,2,SEARCH("""",C5189,2)-2),C5189))</f>
        <v>Onix LTZ GM</v>
      </c>
      <c r="M5189">
        <f>WEEKNUM(A5189,2)</f>
        <v>38</v>
      </c>
    </row>
    <row r="5190" spans="1:13" x14ac:dyDescent="0.25">
      <c r="A5190" s="1">
        <v>41526</v>
      </c>
      <c r="B5190" s="40" t="s">
        <v>9</v>
      </c>
      <c r="C5190" s="40" t="s">
        <v>182</v>
      </c>
      <c r="D5190" s="40" t="s">
        <v>90</v>
      </c>
      <c r="E5190" s="40" t="s">
        <v>10</v>
      </c>
      <c r="F5190" s="40">
        <v>0.8</v>
      </c>
      <c r="G5190" s="40">
        <v>7</v>
      </c>
      <c r="H5190" s="40">
        <v>39</v>
      </c>
      <c r="I5190" s="40">
        <v>2.79</v>
      </c>
      <c r="L5190" s="40" t="str">
        <f>IF(LEFT(C5190,1)="[",MID(C5190,2,SEARCH("]",C5190)-2),IF(LEFT(C5190,1)="""",MID(C5190,2,SEARCH("""",C5190,2)-2),C5190))</f>
        <v>Onix LTZ preço</v>
      </c>
      <c r="M5190">
        <f>WEEKNUM(A5190,2)</f>
        <v>37</v>
      </c>
    </row>
    <row r="5191" spans="1:13" x14ac:dyDescent="0.25">
      <c r="A5191" s="1">
        <v>41542</v>
      </c>
      <c r="B5191" s="40" t="s">
        <v>9</v>
      </c>
      <c r="C5191" s="40" t="s">
        <v>182</v>
      </c>
      <c r="D5191" s="40" t="s">
        <v>90</v>
      </c>
      <c r="E5191" s="40" t="s">
        <v>10</v>
      </c>
      <c r="F5191" s="40">
        <v>0.8</v>
      </c>
      <c r="G5191" s="40">
        <v>6</v>
      </c>
      <c r="H5191" s="40">
        <v>37</v>
      </c>
      <c r="I5191" s="40">
        <v>1.17</v>
      </c>
      <c r="L5191" s="40" t="str">
        <f>IF(LEFT(C5191,1)="[",MID(C5191,2,SEARCH("]",C5191)-2),IF(LEFT(C5191,1)="""",MID(C5191,2,SEARCH("""",C5191,2)-2),C5191))</f>
        <v>Onix LTZ preço</v>
      </c>
      <c r="M5191">
        <f>WEEKNUM(A5191,2)</f>
        <v>39</v>
      </c>
    </row>
    <row r="5192" spans="1:13" x14ac:dyDescent="0.25">
      <c r="A5192" s="1">
        <v>41515</v>
      </c>
      <c r="B5192" s="40" t="s">
        <v>9</v>
      </c>
      <c r="C5192" s="40" t="s">
        <v>182</v>
      </c>
      <c r="D5192" s="40" t="s">
        <v>90</v>
      </c>
      <c r="E5192" s="40" t="s">
        <v>10</v>
      </c>
      <c r="F5192" s="40">
        <v>0.8</v>
      </c>
      <c r="G5192" s="40">
        <v>4</v>
      </c>
      <c r="H5192" s="40">
        <v>25</v>
      </c>
      <c r="I5192" s="40">
        <v>1.81</v>
      </c>
      <c r="L5192" s="40" t="str">
        <f>IF(LEFT(C5192,1)="[",MID(C5192,2,SEARCH("]",C5192)-2),IF(LEFT(C5192,1)="""",MID(C5192,2,SEARCH("""",C5192,2)-2),C5192))</f>
        <v>Onix LTZ preço</v>
      </c>
      <c r="M5192">
        <f>WEEKNUM(A5192,2)</f>
        <v>35</v>
      </c>
    </row>
    <row r="5193" spans="1:13" x14ac:dyDescent="0.25">
      <c r="A5193" s="1">
        <v>41540</v>
      </c>
      <c r="B5193" s="40" t="s">
        <v>9</v>
      </c>
      <c r="C5193" s="40" t="s">
        <v>182</v>
      </c>
      <c r="D5193" s="40" t="s">
        <v>90</v>
      </c>
      <c r="E5193" s="40" t="s">
        <v>10</v>
      </c>
      <c r="F5193" s="40">
        <v>0.8</v>
      </c>
      <c r="G5193" s="40">
        <v>15</v>
      </c>
      <c r="H5193" s="40">
        <v>41</v>
      </c>
      <c r="I5193" s="40">
        <v>4.09</v>
      </c>
      <c r="L5193" s="40" t="str">
        <f>IF(LEFT(C5193,1)="[",MID(C5193,2,SEARCH("]",C5193)-2),IF(LEFT(C5193,1)="""",MID(C5193,2,SEARCH("""",C5193,2)-2),C5193))</f>
        <v>Onix LTZ preço</v>
      </c>
      <c r="M5193">
        <f>WEEKNUM(A5193,2)</f>
        <v>39</v>
      </c>
    </row>
    <row r="5194" spans="1:13" x14ac:dyDescent="0.25">
      <c r="A5194" s="1">
        <v>41514</v>
      </c>
      <c r="B5194" s="40" t="s">
        <v>9</v>
      </c>
      <c r="C5194" s="40" t="s">
        <v>182</v>
      </c>
      <c r="D5194" s="40" t="s">
        <v>90</v>
      </c>
      <c r="E5194" s="40" t="s">
        <v>10</v>
      </c>
      <c r="F5194" s="40">
        <v>0.8</v>
      </c>
      <c r="G5194" s="40">
        <v>3</v>
      </c>
      <c r="H5194" s="40">
        <v>14</v>
      </c>
      <c r="I5194" s="40">
        <v>1.04</v>
      </c>
      <c r="L5194" s="40" t="str">
        <f>IF(LEFT(C5194,1)="[",MID(C5194,2,SEARCH("]",C5194)-2),IF(LEFT(C5194,1)="""",MID(C5194,2,SEARCH("""",C5194,2)-2),C5194))</f>
        <v>Onix LTZ preço</v>
      </c>
      <c r="M5194">
        <f>WEEKNUM(A5194,2)</f>
        <v>35</v>
      </c>
    </row>
    <row r="5195" spans="1:13" x14ac:dyDescent="0.25">
      <c r="A5195" s="1">
        <v>41545</v>
      </c>
      <c r="B5195" s="40" t="s">
        <v>9</v>
      </c>
      <c r="C5195" s="40" t="s">
        <v>182</v>
      </c>
      <c r="D5195" s="40" t="s">
        <v>90</v>
      </c>
      <c r="E5195" s="40" t="s">
        <v>10</v>
      </c>
      <c r="F5195" s="40">
        <v>0.8</v>
      </c>
      <c r="G5195" s="40">
        <v>2</v>
      </c>
      <c r="H5195" s="40">
        <v>28</v>
      </c>
      <c r="I5195" s="40">
        <v>0.27</v>
      </c>
      <c r="L5195" s="40" t="str">
        <f>IF(LEFT(C5195,1)="[",MID(C5195,2,SEARCH("]",C5195)-2),IF(LEFT(C5195,1)="""",MID(C5195,2,SEARCH("""",C5195,2)-2),C5195))</f>
        <v>Onix LTZ preço</v>
      </c>
      <c r="M5195">
        <f>WEEKNUM(A5195,2)</f>
        <v>39</v>
      </c>
    </row>
    <row r="5196" spans="1:13" x14ac:dyDescent="0.25">
      <c r="A5196" s="1">
        <v>41543</v>
      </c>
      <c r="B5196" s="40" t="s">
        <v>9</v>
      </c>
      <c r="C5196" s="40" t="s">
        <v>182</v>
      </c>
      <c r="D5196" s="40" t="s">
        <v>90</v>
      </c>
      <c r="E5196" s="40" t="s">
        <v>10</v>
      </c>
      <c r="F5196" s="40">
        <v>0.8</v>
      </c>
      <c r="G5196" s="40">
        <v>4</v>
      </c>
      <c r="H5196" s="40">
        <v>27</v>
      </c>
      <c r="I5196" s="40">
        <v>1.35</v>
      </c>
      <c r="L5196" s="40" t="str">
        <f>IF(LEFT(C5196,1)="[",MID(C5196,2,SEARCH("]",C5196)-2),IF(LEFT(C5196,1)="""",MID(C5196,2,SEARCH("""",C5196,2)-2),C5196))</f>
        <v>Onix LTZ preço</v>
      </c>
      <c r="M5196">
        <f>WEEKNUM(A5196,2)</f>
        <v>39</v>
      </c>
    </row>
    <row r="5197" spans="1:13" x14ac:dyDescent="0.25">
      <c r="A5197" s="1">
        <v>41544</v>
      </c>
      <c r="B5197" s="40" t="s">
        <v>9</v>
      </c>
      <c r="C5197" s="40" t="s">
        <v>182</v>
      </c>
      <c r="D5197" s="40" t="s">
        <v>90</v>
      </c>
      <c r="E5197" s="40" t="s">
        <v>10</v>
      </c>
      <c r="F5197" s="40">
        <v>0.8</v>
      </c>
      <c r="G5197" s="40">
        <v>6</v>
      </c>
      <c r="H5197" s="40">
        <v>34</v>
      </c>
      <c r="I5197" s="40">
        <v>1.95</v>
      </c>
      <c r="L5197" s="40" t="str">
        <f>IF(LEFT(C5197,1)="[",MID(C5197,2,SEARCH("]",C5197)-2),IF(LEFT(C5197,1)="""",MID(C5197,2,SEARCH("""",C5197,2)-2),C5197))</f>
        <v>Onix LTZ preço</v>
      </c>
      <c r="M5197">
        <f>WEEKNUM(A5197,2)</f>
        <v>39</v>
      </c>
    </row>
    <row r="5198" spans="1:13" x14ac:dyDescent="0.25">
      <c r="A5198" s="1">
        <v>41524</v>
      </c>
      <c r="B5198" s="40" t="s">
        <v>9</v>
      </c>
      <c r="C5198" s="40" t="s">
        <v>182</v>
      </c>
      <c r="D5198" s="40" t="s">
        <v>90</v>
      </c>
      <c r="E5198" s="40" t="s">
        <v>10</v>
      </c>
      <c r="F5198" s="40">
        <v>0.8</v>
      </c>
      <c r="G5198" s="40">
        <v>7</v>
      </c>
      <c r="H5198" s="40">
        <v>34</v>
      </c>
      <c r="I5198" s="40">
        <v>3.05</v>
      </c>
      <c r="L5198" s="40" t="str">
        <f>IF(LEFT(C5198,1)="[",MID(C5198,2,SEARCH("]",C5198)-2),IF(LEFT(C5198,1)="""",MID(C5198,2,SEARCH("""",C5198,2)-2),C5198))</f>
        <v>Onix LTZ preço</v>
      </c>
      <c r="M5198">
        <f>WEEKNUM(A5198,2)</f>
        <v>36</v>
      </c>
    </row>
    <row r="5199" spans="1:13" x14ac:dyDescent="0.25">
      <c r="A5199" s="1">
        <v>41537</v>
      </c>
      <c r="B5199" s="40" t="s">
        <v>9</v>
      </c>
      <c r="C5199" s="40" t="s">
        <v>182</v>
      </c>
      <c r="D5199" s="40" t="s">
        <v>90</v>
      </c>
      <c r="E5199" s="40" t="s">
        <v>10</v>
      </c>
      <c r="F5199" s="40">
        <v>0.8</v>
      </c>
      <c r="G5199" s="40">
        <v>4</v>
      </c>
      <c r="H5199" s="40">
        <v>41</v>
      </c>
      <c r="I5199" s="40">
        <v>1.79</v>
      </c>
      <c r="L5199" s="40" t="str">
        <f>IF(LEFT(C5199,1)="[",MID(C5199,2,SEARCH("]",C5199)-2),IF(LEFT(C5199,1)="""",MID(C5199,2,SEARCH("""",C5199,2)-2),C5199))</f>
        <v>Onix LTZ preço</v>
      </c>
      <c r="M5199">
        <f>WEEKNUM(A5199,2)</f>
        <v>38</v>
      </c>
    </row>
    <row r="5200" spans="1:13" x14ac:dyDescent="0.25">
      <c r="A5200" s="1">
        <v>41534</v>
      </c>
      <c r="B5200" s="40" t="s">
        <v>9</v>
      </c>
      <c r="C5200" s="40" t="s">
        <v>182</v>
      </c>
      <c r="D5200" s="40" t="s">
        <v>90</v>
      </c>
      <c r="E5200" s="40" t="s">
        <v>10</v>
      </c>
      <c r="F5200" s="40">
        <v>0.8</v>
      </c>
      <c r="G5200" s="40">
        <v>5</v>
      </c>
      <c r="H5200" s="40">
        <v>59</v>
      </c>
      <c r="I5200" s="40">
        <v>1.64</v>
      </c>
      <c r="L5200" s="40" t="str">
        <f>IF(LEFT(C5200,1)="[",MID(C5200,2,SEARCH("]",C5200)-2),IF(LEFT(C5200,1)="""",MID(C5200,2,SEARCH("""",C5200,2)-2),C5200))</f>
        <v>Onix LTZ preço</v>
      </c>
      <c r="M5200">
        <f>WEEKNUM(A5200,2)</f>
        <v>38</v>
      </c>
    </row>
    <row r="5201" spans="1:13" x14ac:dyDescent="0.25">
      <c r="A5201" s="1">
        <v>41528</v>
      </c>
      <c r="B5201" s="40" t="s">
        <v>9</v>
      </c>
      <c r="C5201" s="40" t="s">
        <v>182</v>
      </c>
      <c r="D5201" s="40" t="s">
        <v>90</v>
      </c>
      <c r="E5201" s="40" t="s">
        <v>10</v>
      </c>
      <c r="F5201" s="40">
        <v>0.8</v>
      </c>
      <c r="G5201" s="40">
        <v>9</v>
      </c>
      <c r="H5201" s="40">
        <v>44</v>
      </c>
      <c r="I5201" s="40">
        <v>2.64</v>
      </c>
      <c r="L5201" s="40" t="str">
        <f>IF(LEFT(C5201,1)="[",MID(C5201,2,SEARCH("]",C5201)-2),IF(LEFT(C5201,1)="""",MID(C5201,2,SEARCH("""",C5201,2)-2),C5201))</f>
        <v>Onix LTZ preço</v>
      </c>
      <c r="M5201">
        <f>WEEKNUM(A5201,2)</f>
        <v>37</v>
      </c>
    </row>
    <row r="5202" spans="1:13" x14ac:dyDescent="0.25">
      <c r="A5202" s="1">
        <v>41533</v>
      </c>
      <c r="B5202" s="40" t="s">
        <v>9</v>
      </c>
      <c r="C5202" s="40" t="s">
        <v>182</v>
      </c>
      <c r="D5202" s="40" t="s">
        <v>90</v>
      </c>
      <c r="E5202" s="40" t="s">
        <v>10</v>
      </c>
      <c r="F5202" s="40">
        <v>0.8</v>
      </c>
      <c r="G5202" s="40">
        <v>12</v>
      </c>
      <c r="H5202" s="40">
        <v>66</v>
      </c>
      <c r="I5202" s="40">
        <v>5.15</v>
      </c>
      <c r="L5202" s="40" t="str">
        <f>IF(LEFT(C5202,1)="[",MID(C5202,2,SEARCH("]",C5202)-2),IF(LEFT(C5202,1)="""",MID(C5202,2,SEARCH("""",C5202,2)-2),C5202))</f>
        <v>Onix LTZ preço</v>
      </c>
      <c r="M5202">
        <f>WEEKNUM(A5202,2)</f>
        <v>38</v>
      </c>
    </row>
    <row r="5203" spans="1:13" x14ac:dyDescent="0.25">
      <c r="A5203" s="1">
        <v>41525</v>
      </c>
      <c r="B5203" s="40" t="s">
        <v>9</v>
      </c>
      <c r="C5203" s="40" t="s">
        <v>182</v>
      </c>
      <c r="D5203" s="40" t="s">
        <v>90</v>
      </c>
      <c r="E5203" s="40" t="s">
        <v>10</v>
      </c>
      <c r="F5203" s="40">
        <v>0.8</v>
      </c>
      <c r="G5203" s="40">
        <v>5</v>
      </c>
      <c r="H5203" s="40">
        <v>36</v>
      </c>
      <c r="I5203" s="40">
        <v>1.1299999999999999</v>
      </c>
      <c r="L5203" s="40" t="str">
        <f>IF(LEFT(C5203,1)="[",MID(C5203,2,SEARCH("]",C5203)-2),IF(LEFT(C5203,1)="""",MID(C5203,2,SEARCH("""",C5203,2)-2),C5203))</f>
        <v>Onix LTZ preço</v>
      </c>
      <c r="M5203">
        <f>WEEKNUM(A5203,2)</f>
        <v>36</v>
      </c>
    </row>
    <row r="5204" spans="1:13" x14ac:dyDescent="0.25">
      <c r="A5204" s="1">
        <v>41529</v>
      </c>
      <c r="B5204" s="40" t="s">
        <v>9</v>
      </c>
      <c r="C5204" s="40" t="s">
        <v>182</v>
      </c>
      <c r="D5204" s="40" t="s">
        <v>90</v>
      </c>
      <c r="E5204" s="40" t="s">
        <v>10</v>
      </c>
      <c r="F5204" s="40">
        <v>0.8</v>
      </c>
      <c r="G5204" s="40">
        <v>4</v>
      </c>
      <c r="H5204" s="40">
        <v>49</v>
      </c>
      <c r="I5204" s="40">
        <v>1.03</v>
      </c>
      <c r="L5204" s="40" t="str">
        <f>IF(LEFT(C5204,1)="[",MID(C5204,2,SEARCH("]",C5204)-2),IF(LEFT(C5204,1)="""",MID(C5204,2,SEARCH("""",C5204,2)-2),C5204))</f>
        <v>Onix LTZ preço</v>
      </c>
      <c r="M5204">
        <f>WEEKNUM(A5204,2)</f>
        <v>37</v>
      </c>
    </row>
    <row r="5205" spans="1:13" x14ac:dyDescent="0.25">
      <c r="A5205" s="1">
        <v>41521</v>
      </c>
      <c r="B5205" s="40" t="s">
        <v>9</v>
      </c>
      <c r="C5205" s="40" t="s">
        <v>182</v>
      </c>
      <c r="D5205" s="40" t="s">
        <v>90</v>
      </c>
      <c r="E5205" s="40" t="s">
        <v>10</v>
      </c>
      <c r="F5205" s="40">
        <v>0.8</v>
      </c>
      <c r="G5205" s="40">
        <v>4</v>
      </c>
      <c r="H5205" s="40">
        <v>40</v>
      </c>
      <c r="I5205" s="40">
        <v>1.29</v>
      </c>
      <c r="L5205" s="40" t="str">
        <f>IF(LEFT(C5205,1)="[",MID(C5205,2,SEARCH("]",C5205)-2),IF(LEFT(C5205,1)="""",MID(C5205,2,SEARCH("""",C5205,2)-2),C5205))</f>
        <v>Onix LTZ preço</v>
      </c>
      <c r="M5205">
        <f>WEEKNUM(A5205,2)</f>
        <v>36</v>
      </c>
    </row>
    <row r="5206" spans="1:13" x14ac:dyDescent="0.25">
      <c r="A5206" s="1">
        <v>41541</v>
      </c>
      <c r="B5206" s="40" t="s">
        <v>9</v>
      </c>
      <c r="C5206" s="40" t="s">
        <v>182</v>
      </c>
      <c r="D5206" s="40" t="s">
        <v>90</v>
      </c>
      <c r="E5206" s="40" t="s">
        <v>10</v>
      </c>
      <c r="F5206" s="40">
        <v>0.8</v>
      </c>
      <c r="G5206" s="40">
        <v>9</v>
      </c>
      <c r="H5206" s="40">
        <v>39</v>
      </c>
      <c r="I5206" s="40">
        <v>2.56</v>
      </c>
      <c r="L5206" s="40" t="str">
        <f>IF(LEFT(C5206,1)="[",MID(C5206,2,SEARCH("]",C5206)-2),IF(LEFT(C5206,1)="""",MID(C5206,2,SEARCH("""",C5206,2)-2),C5206))</f>
        <v>Onix LTZ preço</v>
      </c>
      <c r="M5206">
        <f>WEEKNUM(A5206,2)</f>
        <v>39</v>
      </c>
    </row>
    <row r="5207" spans="1:13" x14ac:dyDescent="0.25">
      <c r="A5207" s="1">
        <v>41538</v>
      </c>
      <c r="B5207" s="40" t="s">
        <v>9</v>
      </c>
      <c r="C5207" s="40" t="s">
        <v>182</v>
      </c>
      <c r="D5207" s="40" t="s">
        <v>90</v>
      </c>
      <c r="E5207" s="40" t="s">
        <v>10</v>
      </c>
      <c r="F5207" s="40">
        <v>0.8</v>
      </c>
      <c r="G5207" s="40">
        <v>4</v>
      </c>
      <c r="H5207" s="40">
        <v>44</v>
      </c>
      <c r="I5207" s="40">
        <v>1.19</v>
      </c>
      <c r="L5207" s="40" t="str">
        <f>IF(LEFT(C5207,1)="[",MID(C5207,2,SEARCH("]",C5207)-2),IF(LEFT(C5207,1)="""",MID(C5207,2,SEARCH("""",C5207,2)-2),C5207))</f>
        <v>Onix LTZ preço</v>
      </c>
      <c r="M5207">
        <f>WEEKNUM(A5207,2)</f>
        <v>38</v>
      </c>
    </row>
    <row r="5208" spans="1:13" x14ac:dyDescent="0.25">
      <c r="A5208" s="1">
        <v>41517</v>
      </c>
      <c r="B5208" s="40" t="s">
        <v>9</v>
      </c>
      <c r="C5208" s="40" t="s">
        <v>182</v>
      </c>
      <c r="D5208" s="40" t="s">
        <v>90</v>
      </c>
      <c r="E5208" s="40" t="s">
        <v>10</v>
      </c>
      <c r="F5208" s="40">
        <v>0.8</v>
      </c>
      <c r="G5208" s="40">
        <v>5</v>
      </c>
      <c r="H5208" s="40">
        <v>33</v>
      </c>
      <c r="I5208" s="40">
        <v>2.14</v>
      </c>
      <c r="L5208" s="40" t="str">
        <f>IF(LEFT(C5208,1)="[",MID(C5208,2,SEARCH("]",C5208)-2),IF(LEFT(C5208,1)="""",MID(C5208,2,SEARCH("""",C5208,2)-2),C5208))</f>
        <v>Onix LTZ preço</v>
      </c>
      <c r="M5208">
        <f>WEEKNUM(A5208,2)</f>
        <v>35</v>
      </c>
    </row>
    <row r="5209" spans="1:13" x14ac:dyDescent="0.25">
      <c r="A5209" s="1">
        <v>41518</v>
      </c>
      <c r="B5209" s="40" t="s">
        <v>9</v>
      </c>
      <c r="C5209" s="40" t="s">
        <v>182</v>
      </c>
      <c r="D5209" s="40" t="s">
        <v>90</v>
      </c>
      <c r="E5209" s="40" t="s">
        <v>10</v>
      </c>
      <c r="F5209" s="40">
        <v>0.8</v>
      </c>
      <c r="G5209" s="40">
        <v>12</v>
      </c>
      <c r="H5209" s="40">
        <v>60</v>
      </c>
      <c r="I5209" s="40">
        <v>5.82</v>
      </c>
      <c r="L5209" s="40" t="str">
        <f>IF(LEFT(C5209,1)="[",MID(C5209,2,SEARCH("]",C5209)-2),IF(LEFT(C5209,1)="""",MID(C5209,2,SEARCH("""",C5209,2)-2),C5209))</f>
        <v>Onix LTZ preço</v>
      </c>
      <c r="M5209">
        <f>WEEKNUM(A5209,2)</f>
        <v>35</v>
      </c>
    </row>
    <row r="5210" spans="1:13" x14ac:dyDescent="0.25">
      <c r="A5210" s="1">
        <v>41520</v>
      </c>
      <c r="B5210" s="40" t="s">
        <v>9</v>
      </c>
      <c r="C5210" s="40" t="s">
        <v>182</v>
      </c>
      <c r="D5210" s="40" t="s">
        <v>90</v>
      </c>
      <c r="E5210" s="40" t="s">
        <v>10</v>
      </c>
      <c r="F5210" s="40">
        <v>0.8</v>
      </c>
      <c r="G5210" s="40">
        <v>9</v>
      </c>
      <c r="H5210" s="40">
        <v>40</v>
      </c>
      <c r="I5210" s="40">
        <v>2.52</v>
      </c>
      <c r="L5210" s="40" t="str">
        <f>IF(LEFT(C5210,1)="[",MID(C5210,2,SEARCH("]",C5210)-2),IF(LEFT(C5210,1)="""",MID(C5210,2,SEARCH("""",C5210,2)-2),C5210))</f>
        <v>Onix LTZ preço</v>
      </c>
      <c r="M5210">
        <f>WEEKNUM(A5210,2)</f>
        <v>36</v>
      </c>
    </row>
    <row r="5211" spans="1:13" x14ac:dyDescent="0.25">
      <c r="A5211" s="1">
        <v>41516</v>
      </c>
      <c r="B5211" s="40" t="s">
        <v>9</v>
      </c>
      <c r="C5211" s="40" t="s">
        <v>182</v>
      </c>
      <c r="D5211" s="40" t="s">
        <v>90</v>
      </c>
      <c r="E5211" s="40" t="s">
        <v>10</v>
      </c>
      <c r="F5211" s="40">
        <v>0.8</v>
      </c>
      <c r="G5211" s="40">
        <v>5</v>
      </c>
      <c r="H5211" s="40">
        <v>30</v>
      </c>
      <c r="I5211" s="40">
        <v>2.56</v>
      </c>
      <c r="L5211" s="40" t="str">
        <f>IF(LEFT(C5211,1)="[",MID(C5211,2,SEARCH("]",C5211)-2),IF(LEFT(C5211,1)="""",MID(C5211,2,SEARCH("""",C5211,2)-2),C5211))</f>
        <v>Onix LTZ preço</v>
      </c>
      <c r="M5211">
        <f>WEEKNUM(A5211,2)</f>
        <v>35</v>
      </c>
    </row>
    <row r="5212" spans="1:13" x14ac:dyDescent="0.25">
      <c r="A5212" s="1">
        <v>41535</v>
      </c>
      <c r="B5212" s="40" t="s">
        <v>9</v>
      </c>
      <c r="C5212" s="40" t="s">
        <v>182</v>
      </c>
      <c r="D5212" s="40" t="s">
        <v>90</v>
      </c>
      <c r="E5212" s="40" t="s">
        <v>10</v>
      </c>
      <c r="F5212" s="40">
        <v>0.8</v>
      </c>
      <c r="G5212" s="40">
        <v>6</v>
      </c>
      <c r="H5212" s="40">
        <v>50</v>
      </c>
      <c r="I5212" s="40">
        <v>1.1100000000000001</v>
      </c>
      <c r="L5212" s="40" t="str">
        <f>IF(LEFT(C5212,1)="[",MID(C5212,2,SEARCH("]",C5212)-2),IF(LEFT(C5212,1)="""",MID(C5212,2,SEARCH("""",C5212,2)-2),C5212))</f>
        <v>Onix LTZ preço</v>
      </c>
      <c r="M5212">
        <f>WEEKNUM(A5212,2)</f>
        <v>38</v>
      </c>
    </row>
    <row r="5213" spans="1:13" x14ac:dyDescent="0.25">
      <c r="A5213" s="1">
        <v>41522</v>
      </c>
      <c r="B5213" s="40" t="s">
        <v>9</v>
      </c>
      <c r="C5213" s="40" t="s">
        <v>182</v>
      </c>
      <c r="D5213" s="40" t="s">
        <v>90</v>
      </c>
      <c r="E5213" s="40" t="s">
        <v>10</v>
      </c>
      <c r="F5213" s="40">
        <v>0.8</v>
      </c>
      <c r="G5213" s="40">
        <v>10</v>
      </c>
      <c r="H5213" s="40">
        <v>36</v>
      </c>
      <c r="I5213" s="40">
        <v>3.85</v>
      </c>
      <c r="L5213" s="40" t="str">
        <f>IF(LEFT(C5213,1)="[",MID(C5213,2,SEARCH("]",C5213)-2),IF(LEFT(C5213,1)="""",MID(C5213,2,SEARCH("""",C5213,2)-2),C5213))</f>
        <v>Onix LTZ preço</v>
      </c>
      <c r="M5213">
        <f>WEEKNUM(A5213,2)</f>
        <v>36</v>
      </c>
    </row>
    <row r="5214" spans="1:13" x14ac:dyDescent="0.25">
      <c r="A5214" s="1">
        <v>41530</v>
      </c>
      <c r="B5214" s="40" t="s">
        <v>9</v>
      </c>
      <c r="C5214" s="40" t="s">
        <v>182</v>
      </c>
      <c r="D5214" s="40" t="s">
        <v>90</v>
      </c>
      <c r="E5214" s="40" t="s">
        <v>10</v>
      </c>
      <c r="F5214" s="40">
        <v>0.8</v>
      </c>
      <c r="G5214" s="40">
        <v>11</v>
      </c>
      <c r="H5214" s="40">
        <v>57</v>
      </c>
      <c r="I5214" s="40">
        <v>3.27</v>
      </c>
      <c r="L5214" s="40" t="str">
        <f>IF(LEFT(C5214,1)="[",MID(C5214,2,SEARCH("]",C5214)-2),IF(LEFT(C5214,1)="""",MID(C5214,2,SEARCH("""",C5214,2)-2),C5214))</f>
        <v>Onix LTZ preço</v>
      </c>
      <c r="M5214">
        <f>WEEKNUM(A5214,2)</f>
        <v>37</v>
      </c>
    </row>
    <row r="5215" spans="1:13" x14ac:dyDescent="0.25">
      <c r="A5215" s="1">
        <v>41532</v>
      </c>
      <c r="B5215" s="40" t="s">
        <v>9</v>
      </c>
      <c r="C5215" s="40" t="s">
        <v>182</v>
      </c>
      <c r="D5215" s="40" t="s">
        <v>90</v>
      </c>
      <c r="E5215" s="40" t="s">
        <v>10</v>
      </c>
      <c r="F5215" s="40">
        <v>0.8</v>
      </c>
      <c r="G5215" s="40">
        <v>16</v>
      </c>
      <c r="H5215" s="40">
        <v>60</v>
      </c>
      <c r="I5215" s="40">
        <v>4.5999999999999996</v>
      </c>
      <c r="L5215" s="40" t="str">
        <f>IF(LEFT(C5215,1)="[",MID(C5215,2,SEARCH("]",C5215)-2),IF(LEFT(C5215,1)="""",MID(C5215,2,SEARCH("""",C5215,2)-2),C5215))</f>
        <v>Onix LTZ preço</v>
      </c>
      <c r="M5215">
        <f>WEEKNUM(A5215,2)</f>
        <v>37</v>
      </c>
    </row>
    <row r="5216" spans="1:13" x14ac:dyDescent="0.25">
      <c r="A5216" s="1">
        <v>41527</v>
      </c>
      <c r="B5216" s="40" t="s">
        <v>9</v>
      </c>
      <c r="C5216" s="40" t="s">
        <v>182</v>
      </c>
      <c r="D5216" s="40" t="s">
        <v>90</v>
      </c>
      <c r="E5216" s="40" t="s">
        <v>10</v>
      </c>
      <c r="F5216" s="40">
        <v>0.8</v>
      </c>
      <c r="G5216" s="40">
        <v>8</v>
      </c>
      <c r="H5216" s="40">
        <v>48</v>
      </c>
      <c r="I5216" s="40">
        <v>3.52</v>
      </c>
      <c r="L5216" s="40" t="str">
        <f>IF(LEFT(C5216,1)="[",MID(C5216,2,SEARCH("]",C5216)-2),IF(LEFT(C5216,1)="""",MID(C5216,2,SEARCH("""",C5216,2)-2),C5216))</f>
        <v>Onix LTZ preço</v>
      </c>
      <c r="M5216">
        <f>WEEKNUM(A5216,2)</f>
        <v>37</v>
      </c>
    </row>
    <row r="5217" spans="1:13" x14ac:dyDescent="0.25">
      <c r="A5217" s="1">
        <v>41523</v>
      </c>
      <c r="B5217" s="40" t="s">
        <v>9</v>
      </c>
      <c r="C5217" s="40" t="s">
        <v>182</v>
      </c>
      <c r="D5217" s="40" t="s">
        <v>90</v>
      </c>
      <c r="E5217" s="40" t="s">
        <v>10</v>
      </c>
      <c r="F5217" s="40">
        <v>0.8</v>
      </c>
      <c r="G5217" s="40">
        <v>6</v>
      </c>
      <c r="H5217" s="40">
        <v>35</v>
      </c>
      <c r="I5217" s="40">
        <v>2.36</v>
      </c>
      <c r="L5217" s="40" t="str">
        <f>IF(LEFT(C5217,1)="[",MID(C5217,2,SEARCH("]",C5217)-2),IF(LEFT(C5217,1)="""",MID(C5217,2,SEARCH("""",C5217,2)-2),C5217))</f>
        <v>Onix LTZ preço</v>
      </c>
      <c r="M5217">
        <f>WEEKNUM(A5217,2)</f>
        <v>36</v>
      </c>
    </row>
    <row r="5218" spans="1:13" x14ac:dyDescent="0.25">
      <c r="A5218" s="1">
        <v>41531</v>
      </c>
      <c r="B5218" s="40" t="s">
        <v>9</v>
      </c>
      <c r="C5218" s="40" t="s">
        <v>182</v>
      </c>
      <c r="D5218" s="40" t="s">
        <v>90</v>
      </c>
      <c r="E5218" s="40" t="s">
        <v>10</v>
      </c>
      <c r="F5218" s="40">
        <v>0.8</v>
      </c>
      <c r="G5218" s="40">
        <v>14</v>
      </c>
      <c r="H5218" s="40">
        <v>50</v>
      </c>
      <c r="I5218" s="40">
        <v>4.21</v>
      </c>
      <c r="L5218" s="40" t="str">
        <f>IF(LEFT(C5218,1)="[",MID(C5218,2,SEARCH("]",C5218)-2),IF(LEFT(C5218,1)="""",MID(C5218,2,SEARCH("""",C5218,2)-2),C5218))</f>
        <v>Onix LTZ preço</v>
      </c>
      <c r="M5218">
        <f>WEEKNUM(A5218,2)</f>
        <v>37</v>
      </c>
    </row>
    <row r="5219" spans="1:13" x14ac:dyDescent="0.25">
      <c r="A5219" s="1">
        <v>41539</v>
      </c>
      <c r="B5219" s="40" t="s">
        <v>9</v>
      </c>
      <c r="C5219" s="40" t="s">
        <v>182</v>
      </c>
      <c r="D5219" s="40" t="s">
        <v>90</v>
      </c>
      <c r="E5219" s="40" t="s">
        <v>10</v>
      </c>
      <c r="F5219" s="40">
        <v>0.8</v>
      </c>
      <c r="G5219" s="40">
        <v>6</v>
      </c>
      <c r="H5219" s="40">
        <v>32</v>
      </c>
      <c r="I5219" s="40">
        <v>2.34</v>
      </c>
      <c r="L5219" s="40" t="str">
        <f>IF(LEFT(C5219,1)="[",MID(C5219,2,SEARCH("]",C5219)-2),IF(LEFT(C5219,1)="""",MID(C5219,2,SEARCH("""",C5219,2)-2),C5219))</f>
        <v>Onix LTZ preço</v>
      </c>
      <c r="M5219">
        <f>WEEKNUM(A5219,2)</f>
        <v>38</v>
      </c>
    </row>
    <row r="5220" spans="1:13" x14ac:dyDescent="0.25">
      <c r="A5220" s="1">
        <v>41519</v>
      </c>
      <c r="B5220" s="40" t="s">
        <v>9</v>
      </c>
      <c r="C5220" s="40" t="s">
        <v>182</v>
      </c>
      <c r="D5220" s="40" t="s">
        <v>90</v>
      </c>
      <c r="E5220" s="40" t="s">
        <v>10</v>
      </c>
      <c r="F5220" s="40">
        <v>0.8</v>
      </c>
      <c r="G5220" s="40">
        <v>6</v>
      </c>
      <c r="H5220" s="40">
        <v>34</v>
      </c>
      <c r="I5220" s="40">
        <v>2.59</v>
      </c>
      <c r="L5220" s="40" t="str">
        <f>IF(LEFT(C5220,1)="[",MID(C5220,2,SEARCH("]",C5220)-2),IF(LEFT(C5220,1)="""",MID(C5220,2,SEARCH("""",C5220,2)-2),C5220))</f>
        <v>Onix LTZ preço</v>
      </c>
      <c r="M5220">
        <f>WEEKNUM(A5220,2)</f>
        <v>36</v>
      </c>
    </row>
    <row r="5221" spans="1:13" x14ac:dyDescent="0.25">
      <c r="A5221" s="1">
        <v>41536</v>
      </c>
      <c r="B5221" s="40" t="s">
        <v>9</v>
      </c>
      <c r="C5221" s="40" t="s">
        <v>182</v>
      </c>
      <c r="D5221" s="40" t="s">
        <v>90</v>
      </c>
      <c r="E5221" s="40" t="s">
        <v>10</v>
      </c>
      <c r="F5221" s="40">
        <v>0.8</v>
      </c>
      <c r="G5221" s="40">
        <v>6</v>
      </c>
      <c r="H5221" s="40">
        <v>47</v>
      </c>
      <c r="I5221" s="40">
        <v>1.78</v>
      </c>
      <c r="L5221" s="40" t="str">
        <f>IF(LEFT(C5221,1)="[",MID(C5221,2,SEARCH("]",C5221)-2),IF(LEFT(C5221,1)="""",MID(C5221,2,SEARCH("""",C5221,2)-2),C5221))</f>
        <v>Onix LTZ preço</v>
      </c>
      <c r="M5221">
        <f>WEEKNUM(A5221,2)</f>
        <v>38</v>
      </c>
    </row>
    <row r="5222" spans="1:13" x14ac:dyDescent="0.25">
      <c r="A5222" s="1">
        <v>41546</v>
      </c>
      <c r="B5222" s="40" t="s">
        <v>9</v>
      </c>
      <c r="C5222" s="40" t="s">
        <v>182</v>
      </c>
      <c r="D5222" s="40" t="s">
        <v>90</v>
      </c>
      <c r="E5222" s="40" t="s">
        <v>10</v>
      </c>
      <c r="F5222" s="40">
        <v>0.8</v>
      </c>
      <c r="G5222" s="40">
        <v>6</v>
      </c>
      <c r="H5222" s="40">
        <v>19</v>
      </c>
      <c r="I5222" s="40">
        <v>2.46</v>
      </c>
      <c r="L5222" s="40" t="str">
        <f>IF(LEFT(C5222,1)="[",MID(C5222,2,SEARCH("]",C5222)-2),IF(LEFT(C5222,1)="""",MID(C5222,2,SEARCH("""",C5222,2)-2),C5222))</f>
        <v>Onix LTZ preço</v>
      </c>
      <c r="M5222">
        <f>WEEKNUM(A5222,2)</f>
        <v>39</v>
      </c>
    </row>
    <row r="5223" spans="1:13" x14ac:dyDescent="0.25">
      <c r="A5223" s="1">
        <v>41514</v>
      </c>
      <c r="B5223" s="40" t="s">
        <v>9</v>
      </c>
      <c r="C5223" s="40" t="s">
        <v>303</v>
      </c>
      <c r="D5223" s="40" t="s">
        <v>90</v>
      </c>
      <c r="E5223" s="40" t="s">
        <v>10</v>
      </c>
      <c r="F5223" s="40">
        <v>0.8</v>
      </c>
      <c r="G5223" s="40">
        <v>1</v>
      </c>
      <c r="H5223" s="40">
        <v>3</v>
      </c>
      <c r="I5223" s="40">
        <v>0.22</v>
      </c>
      <c r="L5223" s="40" t="str">
        <f>IF(LEFT(C5223,1)="[",MID(C5223,2,SEARCH("]",C5223)-2),IF(LEFT(C5223,1)="""",MID(C5223,2,SEARCH("""",C5223,2)-2),C5223))</f>
        <v>Onix LTZ preços</v>
      </c>
      <c r="M5223">
        <f>WEEKNUM(A5223,2)</f>
        <v>35</v>
      </c>
    </row>
    <row r="5224" spans="1:13" x14ac:dyDescent="0.25">
      <c r="A5224" s="1">
        <v>41520</v>
      </c>
      <c r="B5224" s="40" t="s">
        <v>9</v>
      </c>
      <c r="C5224" s="40" t="s">
        <v>303</v>
      </c>
      <c r="D5224" s="40" t="s">
        <v>90</v>
      </c>
      <c r="E5224" s="40" t="s">
        <v>10</v>
      </c>
      <c r="F5224" s="40">
        <v>0.8</v>
      </c>
      <c r="G5224" s="40">
        <v>0</v>
      </c>
      <c r="H5224" s="40">
        <v>11</v>
      </c>
      <c r="I5224" s="40">
        <v>0</v>
      </c>
      <c r="L5224" s="40" t="str">
        <f>IF(LEFT(C5224,1)="[",MID(C5224,2,SEARCH("]",C5224)-2),IF(LEFT(C5224,1)="""",MID(C5224,2,SEARCH("""",C5224,2)-2),C5224))</f>
        <v>Onix LTZ preços</v>
      </c>
      <c r="M5224">
        <f>WEEKNUM(A5224,2)</f>
        <v>36</v>
      </c>
    </row>
    <row r="5225" spans="1:13" x14ac:dyDescent="0.25">
      <c r="A5225" s="1">
        <v>41544</v>
      </c>
      <c r="B5225" s="40" t="s">
        <v>9</v>
      </c>
      <c r="C5225" s="40" t="s">
        <v>303</v>
      </c>
      <c r="D5225" s="40" t="s">
        <v>90</v>
      </c>
      <c r="E5225" s="40" t="s">
        <v>10</v>
      </c>
      <c r="F5225" s="40">
        <v>0.8</v>
      </c>
      <c r="G5225" s="40">
        <v>0</v>
      </c>
      <c r="H5225" s="40">
        <v>3</v>
      </c>
      <c r="I5225" s="40">
        <v>0</v>
      </c>
      <c r="L5225" s="40" t="str">
        <f>IF(LEFT(C5225,1)="[",MID(C5225,2,SEARCH("]",C5225)-2),IF(LEFT(C5225,1)="""",MID(C5225,2,SEARCH("""",C5225,2)-2),C5225))</f>
        <v>Onix LTZ preços</v>
      </c>
      <c r="M5225">
        <f>WEEKNUM(A5225,2)</f>
        <v>39</v>
      </c>
    </row>
    <row r="5226" spans="1:13" x14ac:dyDescent="0.25">
      <c r="A5226" s="1">
        <v>41529</v>
      </c>
      <c r="B5226" s="40" t="s">
        <v>9</v>
      </c>
      <c r="C5226" s="40" t="s">
        <v>303</v>
      </c>
      <c r="D5226" s="40" t="s">
        <v>90</v>
      </c>
      <c r="E5226" s="40" t="s">
        <v>10</v>
      </c>
      <c r="F5226" s="40">
        <v>0.8</v>
      </c>
      <c r="G5226" s="40">
        <v>1</v>
      </c>
      <c r="H5226" s="40">
        <v>6</v>
      </c>
      <c r="I5226" s="40">
        <v>0.28000000000000003</v>
      </c>
      <c r="L5226" s="40" t="str">
        <f>IF(LEFT(C5226,1)="[",MID(C5226,2,SEARCH("]",C5226)-2),IF(LEFT(C5226,1)="""",MID(C5226,2,SEARCH("""",C5226,2)-2),C5226))</f>
        <v>Onix LTZ preços</v>
      </c>
      <c r="M5226">
        <f>WEEKNUM(A5226,2)</f>
        <v>37</v>
      </c>
    </row>
    <row r="5227" spans="1:13" x14ac:dyDescent="0.25">
      <c r="A5227" s="1">
        <v>41528</v>
      </c>
      <c r="B5227" s="40" t="s">
        <v>9</v>
      </c>
      <c r="C5227" s="40" t="s">
        <v>303</v>
      </c>
      <c r="D5227" s="40" t="s">
        <v>90</v>
      </c>
      <c r="E5227" s="40" t="s">
        <v>10</v>
      </c>
      <c r="F5227" s="40">
        <v>0.8</v>
      </c>
      <c r="G5227" s="40">
        <v>3</v>
      </c>
      <c r="H5227" s="40">
        <v>16</v>
      </c>
      <c r="I5227" s="40">
        <v>1.6</v>
      </c>
      <c r="L5227" s="40" t="str">
        <f>IF(LEFT(C5227,1)="[",MID(C5227,2,SEARCH("]",C5227)-2),IF(LEFT(C5227,1)="""",MID(C5227,2,SEARCH("""",C5227,2)-2),C5227))</f>
        <v>Onix LTZ preços</v>
      </c>
      <c r="M5227">
        <f>WEEKNUM(A5227,2)</f>
        <v>37</v>
      </c>
    </row>
    <row r="5228" spans="1:13" x14ac:dyDescent="0.25">
      <c r="A5228" s="1">
        <v>41538</v>
      </c>
      <c r="B5228" s="40" t="s">
        <v>9</v>
      </c>
      <c r="C5228" s="40" t="s">
        <v>303</v>
      </c>
      <c r="D5228" s="40" t="s">
        <v>90</v>
      </c>
      <c r="E5228" s="40" t="s">
        <v>10</v>
      </c>
      <c r="F5228" s="40">
        <v>0.8</v>
      </c>
      <c r="G5228" s="40">
        <v>0</v>
      </c>
      <c r="H5228" s="40">
        <v>3</v>
      </c>
      <c r="I5228" s="40">
        <v>0</v>
      </c>
      <c r="L5228" s="40" t="str">
        <f>IF(LEFT(C5228,1)="[",MID(C5228,2,SEARCH("]",C5228)-2),IF(LEFT(C5228,1)="""",MID(C5228,2,SEARCH("""",C5228,2)-2),C5228))</f>
        <v>Onix LTZ preços</v>
      </c>
      <c r="M5228">
        <f>WEEKNUM(A5228,2)</f>
        <v>38</v>
      </c>
    </row>
    <row r="5229" spans="1:13" x14ac:dyDescent="0.25">
      <c r="A5229" s="1">
        <v>41517</v>
      </c>
      <c r="B5229" s="40" t="s">
        <v>9</v>
      </c>
      <c r="C5229" s="40" t="s">
        <v>303</v>
      </c>
      <c r="D5229" s="40" t="s">
        <v>90</v>
      </c>
      <c r="E5229" s="40" t="s">
        <v>10</v>
      </c>
      <c r="F5229" s="40">
        <v>0.8</v>
      </c>
      <c r="G5229" s="40">
        <v>0</v>
      </c>
      <c r="H5229" s="40">
        <v>2</v>
      </c>
      <c r="I5229" s="40">
        <v>0</v>
      </c>
      <c r="L5229" s="40" t="str">
        <f>IF(LEFT(C5229,1)="[",MID(C5229,2,SEARCH("]",C5229)-2),IF(LEFT(C5229,1)="""",MID(C5229,2,SEARCH("""",C5229,2)-2),C5229))</f>
        <v>Onix LTZ preços</v>
      </c>
      <c r="M5229">
        <f>WEEKNUM(A5229,2)</f>
        <v>35</v>
      </c>
    </row>
    <row r="5230" spans="1:13" x14ac:dyDescent="0.25">
      <c r="A5230" s="1">
        <v>41515</v>
      </c>
      <c r="B5230" s="40" t="s">
        <v>9</v>
      </c>
      <c r="C5230" s="40" t="s">
        <v>303</v>
      </c>
      <c r="D5230" s="40" t="s">
        <v>90</v>
      </c>
      <c r="E5230" s="40" t="s">
        <v>10</v>
      </c>
      <c r="F5230" s="40">
        <v>0.8</v>
      </c>
      <c r="G5230" s="40">
        <v>1</v>
      </c>
      <c r="H5230" s="40">
        <v>10</v>
      </c>
      <c r="I5230" s="40">
        <v>0.2</v>
      </c>
      <c r="L5230" s="40" t="str">
        <f>IF(LEFT(C5230,1)="[",MID(C5230,2,SEARCH("]",C5230)-2),IF(LEFT(C5230,1)="""",MID(C5230,2,SEARCH("""",C5230,2)-2),C5230))</f>
        <v>Onix LTZ preços</v>
      </c>
      <c r="M5230">
        <f>WEEKNUM(A5230,2)</f>
        <v>35</v>
      </c>
    </row>
    <row r="5231" spans="1:13" x14ac:dyDescent="0.25">
      <c r="A5231" s="1">
        <v>41524</v>
      </c>
      <c r="B5231" s="40" t="s">
        <v>9</v>
      </c>
      <c r="C5231" s="40" t="s">
        <v>303</v>
      </c>
      <c r="D5231" s="40" t="s">
        <v>90</v>
      </c>
      <c r="E5231" s="40" t="s">
        <v>10</v>
      </c>
      <c r="F5231" s="40">
        <v>0.8</v>
      </c>
      <c r="G5231" s="40">
        <v>2</v>
      </c>
      <c r="H5231" s="40">
        <v>5</v>
      </c>
      <c r="I5231" s="40">
        <v>0.56000000000000005</v>
      </c>
      <c r="L5231" s="40" t="str">
        <f>IF(LEFT(C5231,1)="[",MID(C5231,2,SEARCH("]",C5231)-2),IF(LEFT(C5231,1)="""",MID(C5231,2,SEARCH("""",C5231,2)-2),C5231))</f>
        <v>Onix LTZ preços</v>
      </c>
      <c r="M5231">
        <f>WEEKNUM(A5231,2)</f>
        <v>36</v>
      </c>
    </row>
    <row r="5232" spans="1:13" x14ac:dyDescent="0.25">
      <c r="A5232" s="1">
        <v>41530</v>
      </c>
      <c r="B5232" s="40" t="s">
        <v>9</v>
      </c>
      <c r="C5232" s="40" t="s">
        <v>303</v>
      </c>
      <c r="D5232" s="40" t="s">
        <v>90</v>
      </c>
      <c r="E5232" s="40" t="s">
        <v>10</v>
      </c>
      <c r="F5232" s="40">
        <v>0.8</v>
      </c>
      <c r="G5232" s="40">
        <v>0</v>
      </c>
      <c r="H5232" s="40">
        <v>11</v>
      </c>
      <c r="I5232" s="40">
        <v>0</v>
      </c>
      <c r="L5232" s="40" t="str">
        <f>IF(LEFT(C5232,1)="[",MID(C5232,2,SEARCH("]",C5232)-2),IF(LEFT(C5232,1)="""",MID(C5232,2,SEARCH("""",C5232,2)-2),C5232))</f>
        <v>Onix LTZ preços</v>
      </c>
      <c r="M5232">
        <f>WEEKNUM(A5232,2)</f>
        <v>37</v>
      </c>
    </row>
    <row r="5233" spans="1:13" x14ac:dyDescent="0.25">
      <c r="A5233" s="1">
        <v>41542</v>
      </c>
      <c r="B5233" s="40" t="s">
        <v>9</v>
      </c>
      <c r="C5233" s="40" t="s">
        <v>303</v>
      </c>
      <c r="D5233" s="40" t="s">
        <v>90</v>
      </c>
      <c r="E5233" s="40" t="s">
        <v>10</v>
      </c>
      <c r="F5233" s="40">
        <v>0.8</v>
      </c>
      <c r="G5233" s="40">
        <v>0</v>
      </c>
      <c r="H5233" s="40">
        <v>2</v>
      </c>
      <c r="I5233" s="40">
        <v>0</v>
      </c>
      <c r="L5233" s="40" t="str">
        <f>IF(LEFT(C5233,1)="[",MID(C5233,2,SEARCH("]",C5233)-2),IF(LEFT(C5233,1)="""",MID(C5233,2,SEARCH("""",C5233,2)-2),C5233))</f>
        <v>Onix LTZ preços</v>
      </c>
      <c r="M5233">
        <f>WEEKNUM(A5233,2)</f>
        <v>39</v>
      </c>
    </row>
    <row r="5234" spans="1:13" x14ac:dyDescent="0.25">
      <c r="A5234" s="1">
        <v>41523</v>
      </c>
      <c r="B5234" s="40" t="s">
        <v>9</v>
      </c>
      <c r="C5234" s="40" t="s">
        <v>303</v>
      </c>
      <c r="D5234" s="40" t="s">
        <v>90</v>
      </c>
      <c r="E5234" s="40" t="s">
        <v>10</v>
      </c>
      <c r="F5234" s="40">
        <v>0.8</v>
      </c>
      <c r="G5234" s="40">
        <v>1</v>
      </c>
      <c r="H5234" s="40">
        <v>15</v>
      </c>
      <c r="I5234" s="40">
        <v>0.19</v>
      </c>
      <c r="L5234" s="40" t="str">
        <f>IF(LEFT(C5234,1)="[",MID(C5234,2,SEARCH("]",C5234)-2),IF(LEFT(C5234,1)="""",MID(C5234,2,SEARCH("""",C5234,2)-2),C5234))</f>
        <v>Onix LTZ preços</v>
      </c>
      <c r="M5234">
        <f>WEEKNUM(A5234,2)</f>
        <v>36</v>
      </c>
    </row>
    <row r="5235" spans="1:13" x14ac:dyDescent="0.25">
      <c r="A5235" s="1">
        <v>41531</v>
      </c>
      <c r="B5235" s="40" t="s">
        <v>9</v>
      </c>
      <c r="C5235" s="40" t="s">
        <v>303</v>
      </c>
      <c r="D5235" s="40" t="s">
        <v>90</v>
      </c>
      <c r="E5235" s="40" t="s">
        <v>10</v>
      </c>
      <c r="F5235" s="40">
        <v>0.8</v>
      </c>
      <c r="G5235" s="40">
        <v>2</v>
      </c>
      <c r="H5235" s="40">
        <v>9</v>
      </c>
      <c r="I5235" s="40">
        <v>0.44</v>
      </c>
      <c r="L5235" s="40" t="str">
        <f>IF(LEFT(C5235,1)="[",MID(C5235,2,SEARCH("]",C5235)-2),IF(LEFT(C5235,1)="""",MID(C5235,2,SEARCH("""",C5235,2)-2),C5235))</f>
        <v>Onix LTZ preços</v>
      </c>
      <c r="M5235">
        <f>WEEKNUM(A5235,2)</f>
        <v>37</v>
      </c>
    </row>
    <row r="5236" spans="1:13" x14ac:dyDescent="0.25">
      <c r="A5236" s="1">
        <v>41540</v>
      </c>
      <c r="B5236" s="40" t="s">
        <v>9</v>
      </c>
      <c r="C5236" s="40" t="s">
        <v>303</v>
      </c>
      <c r="D5236" s="40" t="s">
        <v>90</v>
      </c>
      <c r="E5236" s="40" t="s">
        <v>10</v>
      </c>
      <c r="F5236" s="40">
        <v>0.8</v>
      </c>
      <c r="G5236" s="40">
        <v>1</v>
      </c>
      <c r="H5236" s="40">
        <v>3</v>
      </c>
      <c r="I5236" s="40">
        <v>0.45</v>
      </c>
      <c r="L5236" s="40" t="str">
        <f>IF(LEFT(C5236,1)="[",MID(C5236,2,SEARCH("]",C5236)-2),IF(LEFT(C5236,1)="""",MID(C5236,2,SEARCH("""",C5236,2)-2),C5236))</f>
        <v>Onix LTZ preços</v>
      </c>
      <c r="M5236">
        <f>WEEKNUM(A5236,2)</f>
        <v>39</v>
      </c>
    </row>
    <row r="5237" spans="1:13" x14ac:dyDescent="0.25">
      <c r="A5237" s="1">
        <v>41525</v>
      </c>
      <c r="B5237" s="40" t="s">
        <v>9</v>
      </c>
      <c r="C5237" s="40" t="s">
        <v>303</v>
      </c>
      <c r="D5237" s="40" t="s">
        <v>90</v>
      </c>
      <c r="E5237" s="40" t="s">
        <v>10</v>
      </c>
      <c r="F5237" s="40">
        <v>0.8</v>
      </c>
      <c r="G5237" s="40">
        <v>0</v>
      </c>
      <c r="H5237" s="40">
        <v>12</v>
      </c>
      <c r="I5237" s="40">
        <v>0</v>
      </c>
      <c r="L5237" s="40" t="str">
        <f>IF(LEFT(C5237,1)="[",MID(C5237,2,SEARCH("]",C5237)-2),IF(LEFT(C5237,1)="""",MID(C5237,2,SEARCH("""",C5237,2)-2),C5237))</f>
        <v>Onix LTZ preços</v>
      </c>
      <c r="M5237">
        <f>WEEKNUM(A5237,2)</f>
        <v>36</v>
      </c>
    </row>
    <row r="5238" spans="1:13" x14ac:dyDescent="0.25">
      <c r="A5238" s="1">
        <v>41541</v>
      </c>
      <c r="B5238" s="40" t="s">
        <v>9</v>
      </c>
      <c r="C5238" s="40" t="s">
        <v>303</v>
      </c>
      <c r="D5238" s="40" t="s">
        <v>90</v>
      </c>
      <c r="E5238" s="40" t="s">
        <v>10</v>
      </c>
      <c r="F5238" s="40">
        <v>0.8</v>
      </c>
      <c r="G5238" s="40">
        <v>0</v>
      </c>
      <c r="H5238" s="40">
        <v>2</v>
      </c>
      <c r="I5238" s="40">
        <v>0</v>
      </c>
      <c r="L5238" s="40" t="str">
        <f>IF(LEFT(C5238,1)="[",MID(C5238,2,SEARCH("]",C5238)-2),IF(LEFT(C5238,1)="""",MID(C5238,2,SEARCH("""",C5238,2)-2),C5238))</f>
        <v>Onix LTZ preços</v>
      </c>
      <c r="M5238">
        <f>WEEKNUM(A5238,2)</f>
        <v>39</v>
      </c>
    </row>
    <row r="5239" spans="1:13" x14ac:dyDescent="0.25">
      <c r="A5239" s="1">
        <v>41526</v>
      </c>
      <c r="B5239" s="40" t="s">
        <v>9</v>
      </c>
      <c r="C5239" s="40" t="s">
        <v>303</v>
      </c>
      <c r="D5239" s="40" t="s">
        <v>90</v>
      </c>
      <c r="E5239" s="40" t="s">
        <v>10</v>
      </c>
      <c r="F5239" s="40">
        <v>0.8</v>
      </c>
      <c r="G5239" s="40">
        <v>0</v>
      </c>
      <c r="H5239" s="40">
        <v>7</v>
      </c>
      <c r="I5239" s="40">
        <v>0</v>
      </c>
      <c r="L5239" s="40" t="str">
        <f>IF(LEFT(C5239,1)="[",MID(C5239,2,SEARCH("]",C5239)-2),IF(LEFT(C5239,1)="""",MID(C5239,2,SEARCH("""",C5239,2)-2),C5239))</f>
        <v>Onix LTZ preços</v>
      </c>
      <c r="M5239">
        <f>WEEKNUM(A5239,2)</f>
        <v>37</v>
      </c>
    </row>
    <row r="5240" spans="1:13" x14ac:dyDescent="0.25">
      <c r="A5240" s="1">
        <v>41533</v>
      </c>
      <c r="B5240" s="40" t="s">
        <v>9</v>
      </c>
      <c r="C5240" s="40" t="s">
        <v>303</v>
      </c>
      <c r="D5240" s="40" t="s">
        <v>90</v>
      </c>
      <c r="E5240" s="40" t="s">
        <v>10</v>
      </c>
      <c r="F5240" s="40">
        <v>0.8</v>
      </c>
      <c r="G5240" s="40">
        <v>2</v>
      </c>
      <c r="H5240" s="40">
        <v>4</v>
      </c>
      <c r="I5240" s="40">
        <v>0.91</v>
      </c>
      <c r="L5240" s="40" t="str">
        <f>IF(LEFT(C5240,1)="[",MID(C5240,2,SEARCH("]",C5240)-2),IF(LEFT(C5240,1)="""",MID(C5240,2,SEARCH("""",C5240,2)-2),C5240))</f>
        <v>Onix LTZ preços</v>
      </c>
      <c r="M5240">
        <f>WEEKNUM(A5240,2)</f>
        <v>38</v>
      </c>
    </row>
    <row r="5241" spans="1:13" x14ac:dyDescent="0.25">
      <c r="A5241" s="1">
        <v>41537</v>
      </c>
      <c r="B5241" s="40" t="s">
        <v>9</v>
      </c>
      <c r="C5241" s="40" t="s">
        <v>303</v>
      </c>
      <c r="D5241" s="40" t="s">
        <v>90</v>
      </c>
      <c r="E5241" s="40" t="s">
        <v>10</v>
      </c>
      <c r="F5241" s="40">
        <v>0.8</v>
      </c>
      <c r="G5241" s="40">
        <v>1</v>
      </c>
      <c r="H5241" s="40">
        <v>7</v>
      </c>
      <c r="I5241" s="40">
        <v>0.18</v>
      </c>
      <c r="L5241" s="40" t="str">
        <f>IF(LEFT(C5241,1)="[",MID(C5241,2,SEARCH("]",C5241)-2),IF(LEFT(C5241,1)="""",MID(C5241,2,SEARCH("""",C5241,2)-2),C5241))</f>
        <v>Onix LTZ preços</v>
      </c>
      <c r="M5241">
        <f>WEEKNUM(A5241,2)</f>
        <v>38</v>
      </c>
    </row>
    <row r="5242" spans="1:13" x14ac:dyDescent="0.25">
      <c r="A5242" s="1">
        <v>41516</v>
      </c>
      <c r="B5242" s="40" t="s">
        <v>9</v>
      </c>
      <c r="C5242" s="40" t="s">
        <v>303</v>
      </c>
      <c r="D5242" s="40" t="s">
        <v>90</v>
      </c>
      <c r="E5242" s="40" t="s">
        <v>10</v>
      </c>
      <c r="F5242" s="40">
        <v>0.8</v>
      </c>
      <c r="G5242" s="40">
        <v>1</v>
      </c>
      <c r="H5242" s="40">
        <v>5</v>
      </c>
      <c r="I5242" s="40">
        <v>0.8</v>
      </c>
      <c r="L5242" s="40" t="str">
        <f>IF(LEFT(C5242,1)="[",MID(C5242,2,SEARCH("]",C5242)-2),IF(LEFT(C5242,1)="""",MID(C5242,2,SEARCH("""",C5242,2)-2),C5242))</f>
        <v>Onix LTZ preços</v>
      </c>
      <c r="M5242">
        <f>WEEKNUM(A5242,2)</f>
        <v>35</v>
      </c>
    </row>
    <row r="5243" spans="1:13" x14ac:dyDescent="0.25">
      <c r="A5243" s="1">
        <v>41522</v>
      </c>
      <c r="B5243" s="40" t="s">
        <v>9</v>
      </c>
      <c r="C5243" s="40" t="s">
        <v>303</v>
      </c>
      <c r="D5243" s="40" t="s">
        <v>90</v>
      </c>
      <c r="E5243" s="40" t="s">
        <v>10</v>
      </c>
      <c r="F5243" s="40">
        <v>0.8</v>
      </c>
      <c r="G5243" s="40">
        <v>1</v>
      </c>
      <c r="H5243" s="40">
        <v>16</v>
      </c>
      <c r="I5243" s="40">
        <v>0.12</v>
      </c>
      <c r="L5243" s="40" t="str">
        <f>IF(LEFT(C5243,1)="[",MID(C5243,2,SEARCH("]",C5243)-2),IF(LEFT(C5243,1)="""",MID(C5243,2,SEARCH("""",C5243,2)-2),C5243))</f>
        <v>Onix LTZ preços</v>
      </c>
      <c r="M5243">
        <f>WEEKNUM(A5243,2)</f>
        <v>36</v>
      </c>
    </row>
    <row r="5244" spans="1:13" x14ac:dyDescent="0.25">
      <c r="A5244" s="1">
        <v>41546</v>
      </c>
      <c r="B5244" s="40" t="s">
        <v>9</v>
      </c>
      <c r="C5244" s="40" t="s">
        <v>303</v>
      </c>
      <c r="D5244" s="40" t="s">
        <v>90</v>
      </c>
      <c r="E5244" s="40" t="s">
        <v>10</v>
      </c>
      <c r="F5244" s="40">
        <v>0.8</v>
      </c>
      <c r="G5244" s="40">
        <v>1</v>
      </c>
      <c r="H5244" s="40">
        <v>1</v>
      </c>
      <c r="I5244" s="40">
        <v>0.16</v>
      </c>
      <c r="L5244" s="40" t="str">
        <f>IF(LEFT(C5244,1)="[",MID(C5244,2,SEARCH("]",C5244)-2),IF(LEFT(C5244,1)="""",MID(C5244,2,SEARCH("""",C5244,2)-2),C5244))</f>
        <v>Onix LTZ preços</v>
      </c>
      <c r="M5244">
        <f>WEEKNUM(A5244,2)</f>
        <v>39</v>
      </c>
    </row>
    <row r="5245" spans="1:13" x14ac:dyDescent="0.25">
      <c r="A5245" s="1">
        <v>41521</v>
      </c>
      <c r="B5245" s="40" t="s">
        <v>9</v>
      </c>
      <c r="C5245" s="40" t="s">
        <v>303</v>
      </c>
      <c r="D5245" s="40" t="s">
        <v>90</v>
      </c>
      <c r="E5245" s="40" t="s">
        <v>10</v>
      </c>
      <c r="F5245" s="40">
        <v>0.8</v>
      </c>
      <c r="G5245" s="40">
        <v>1</v>
      </c>
      <c r="H5245" s="40">
        <v>17</v>
      </c>
      <c r="I5245" s="40">
        <v>0.18</v>
      </c>
      <c r="L5245" s="40" t="str">
        <f>IF(LEFT(C5245,1)="[",MID(C5245,2,SEARCH("]",C5245)-2),IF(LEFT(C5245,1)="""",MID(C5245,2,SEARCH("""",C5245,2)-2),C5245))</f>
        <v>Onix LTZ preços</v>
      </c>
      <c r="M5245">
        <f>WEEKNUM(A5245,2)</f>
        <v>36</v>
      </c>
    </row>
    <row r="5246" spans="1:13" x14ac:dyDescent="0.25">
      <c r="A5246" s="1">
        <v>41527</v>
      </c>
      <c r="B5246" s="40" t="s">
        <v>9</v>
      </c>
      <c r="C5246" s="40" t="s">
        <v>303</v>
      </c>
      <c r="D5246" s="40" t="s">
        <v>90</v>
      </c>
      <c r="E5246" s="40" t="s">
        <v>10</v>
      </c>
      <c r="F5246" s="40">
        <v>0.8</v>
      </c>
      <c r="G5246" s="40">
        <v>0</v>
      </c>
      <c r="H5246" s="40">
        <v>7</v>
      </c>
      <c r="I5246" s="40">
        <v>0</v>
      </c>
      <c r="L5246" s="40" t="str">
        <f>IF(LEFT(C5246,1)="[",MID(C5246,2,SEARCH("]",C5246)-2),IF(LEFT(C5246,1)="""",MID(C5246,2,SEARCH("""",C5246,2)-2),C5246))</f>
        <v>Onix LTZ preços</v>
      </c>
      <c r="M5246">
        <f>WEEKNUM(A5246,2)</f>
        <v>37</v>
      </c>
    </row>
    <row r="5247" spans="1:13" x14ac:dyDescent="0.25">
      <c r="A5247" s="1">
        <v>41534</v>
      </c>
      <c r="B5247" s="40" t="s">
        <v>9</v>
      </c>
      <c r="C5247" s="40" t="s">
        <v>303</v>
      </c>
      <c r="D5247" s="40" t="s">
        <v>90</v>
      </c>
      <c r="E5247" s="40" t="s">
        <v>10</v>
      </c>
      <c r="F5247" s="40">
        <v>0.8</v>
      </c>
      <c r="G5247" s="40">
        <v>0</v>
      </c>
      <c r="H5247" s="40">
        <v>4</v>
      </c>
      <c r="I5247" s="40">
        <v>0</v>
      </c>
      <c r="L5247" s="40" t="str">
        <f>IF(LEFT(C5247,1)="[",MID(C5247,2,SEARCH("]",C5247)-2),IF(LEFT(C5247,1)="""",MID(C5247,2,SEARCH("""",C5247,2)-2),C5247))</f>
        <v>Onix LTZ preços</v>
      </c>
      <c r="M5247">
        <f>WEEKNUM(A5247,2)</f>
        <v>38</v>
      </c>
    </row>
    <row r="5248" spans="1:13" x14ac:dyDescent="0.25">
      <c r="A5248" s="1">
        <v>41539</v>
      </c>
      <c r="B5248" s="40" t="s">
        <v>9</v>
      </c>
      <c r="C5248" s="40" t="s">
        <v>303</v>
      </c>
      <c r="D5248" s="40" t="s">
        <v>90</v>
      </c>
      <c r="E5248" s="40" t="s">
        <v>10</v>
      </c>
      <c r="F5248" s="40">
        <v>0.8</v>
      </c>
      <c r="G5248" s="40">
        <v>2</v>
      </c>
      <c r="H5248" s="40">
        <v>4</v>
      </c>
      <c r="I5248" s="40">
        <v>0.69</v>
      </c>
      <c r="L5248" s="40" t="str">
        <f>IF(LEFT(C5248,1)="[",MID(C5248,2,SEARCH("]",C5248)-2),IF(LEFT(C5248,1)="""",MID(C5248,2,SEARCH("""",C5248,2)-2),C5248))</f>
        <v>Onix LTZ preços</v>
      </c>
      <c r="M5248">
        <f>WEEKNUM(A5248,2)</f>
        <v>38</v>
      </c>
    </row>
    <row r="5249" spans="1:13" x14ac:dyDescent="0.25">
      <c r="A5249" s="1">
        <v>41532</v>
      </c>
      <c r="B5249" s="40" t="s">
        <v>9</v>
      </c>
      <c r="C5249" s="40" t="s">
        <v>303</v>
      </c>
      <c r="D5249" s="40" t="s">
        <v>90</v>
      </c>
      <c r="E5249" s="40" t="s">
        <v>10</v>
      </c>
      <c r="F5249" s="40">
        <v>0.8</v>
      </c>
      <c r="G5249" s="40">
        <v>1</v>
      </c>
      <c r="H5249" s="40">
        <v>4</v>
      </c>
      <c r="I5249" s="40">
        <v>0.56999999999999995</v>
      </c>
      <c r="L5249" s="40" t="str">
        <f>IF(LEFT(C5249,1)="[",MID(C5249,2,SEARCH("]",C5249)-2),IF(LEFT(C5249,1)="""",MID(C5249,2,SEARCH("""",C5249,2)-2),C5249))</f>
        <v>Onix LTZ preços</v>
      </c>
      <c r="M5249">
        <f>WEEKNUM(A5249,2)</f>
        <v>37</v>
      </c>
    </row>
    <row r="5250" spans="1:13" x14ac:dyDescent="0.25">
      <c r="A5250" s="1">
        <v>41535</v>
      </c>
      <c r="B5250" s="40" t="s">
        <v>9</v>
      </c>
      <c r="C5250" s="40" t="s">
        <v>303</v>
      </c>
      <c r="D5250" s="40" t="s">
        <v>90</v>
      </c>
      <c r="E5250" s="40" t="s">
        <v>10</v>
      </c>
      <c r="F5250" s="40">
        <v>0.8</v>
      </c>
      <c r="G5250" s="40">
        <v>0</v>
      </c>
      <c r="H5250" s="40">
        <v>9</v>
      </c>
      <c r="I5250" s="40">
        <v>0</v>
      </c>
      <c r="L5250" s="40" t="str">
        <f>IF(LEFT(C5250,1)="[",MID(C5250,2,SEARCH("]",C5250)-2),IF(LEFT(C5250,1)="""",MID(C5250,2,SEARCH("""",C5250,2)-2),C5250))</f>
        <v>Onix LTZ preços</v>
      </c>
      <c r="M5250">
        <f>WEEKNUM(A5250,2)</f>
        <v>38</v>
      </c>
    </row>
    <row r="5251" spans="1:13" x14ac:dyDescent="0.25">
      <c r="A5251" s="1">
        <v>41543</v>
      </c>
      <c r="B5251" s="40" t="s">
        <v>9</v>
      </c>
      <c r="C5251" s="40" t="s">
        <v>303</v>
      </c>
      <c r="D5251" s="40" t="s">
        <v>90</v>
      </c>
      <c r="E5251" s="40" t="s">
        <v>10</v>
      </c>
      <c r="F5251" s="40">
        <v>0.8</v>
      </c>
      <c r="G5251" s="40">
        <v>1</v>
      </c>
      <c r="H5251" s="40">
        <v>4</v>
      </c>
      <c r="I5251" s="40">
        <v>0.18</v>
      </c>
      <c r="L5251" s="40" t="str">
        <f>IF(LEFT(C5251,1)="[",MID(C5251,2,SEARCH("]",C5251)-2),IF(LEFT(C5251,1)="""",MID(C5251,2,SEARCH("""",C5251,2)-2),C5251))</f>
        <v>Onix LTZ preços</v>
      </c>
      <c r="M5251">
        <f>WEEKNUM(A5251,2)</f>
        <v>39</v>
      </c>
    </row>
    <row r="5252" spans="1:13" x14ac:dyDescent="0.25">
      <c r="A5252" s="1">
        <v>41545</v>
      </c>
      <c r="B5252" s="40" t="s">
        <v>9</v>
      </c>
      <c r="C5252" s="40" t="s">
        <v>303</v>
      </c>
      <c r="D5252" s="40" t="s">
        <v>90</v>
      </c>
      <c r="E5252" s="40" t="s">
        <v>10</v>
      </c>
      <c r="F5252" s="40">
        <v>0.8</v>
      </c>
      <c r="G5252" s="40">
        <v>0</v>
      </c>
      <c r="H5252" s="40">
        <v>2</v>
      </c>
      <c r="I5252" s="40">
        <v>0</v>
      </c>
      <c r="L5252" s="40" t="str">
        <f>IF(LEFT(C5252,1)="[",MID(C5252,2,SEARCH("]",C5252)-2),IF(LEFT(C5252,1)="""",MID(C5252,2,SEARCH("""",C5252,2)-2),C5252))</f>
        <v>Onix LTZ preços</v>
      </c>
      <c r="M5252">
        <f>WEEKNUM(A5252,2)</f>
        <v>39</v>
      </c>
    </row>
    <row r="5253" spans="1:13" x14ac:dyDescent="0.25">
      <c r="A5253" s="1">
        <v>41518</v>
      </c>
      <c r="B5253" s="40" t="s">
        <v>9</v>
      </c>
      <c r="C5253" s="40" t="s">
        <v>303</v>
      </c>
      <c r="D5253" s="40" t="s">
        <v>90</v>
      </c>
      <c r="E5253" s="40" t="s">
        <v>10</v>
      </c>
      <c r="F5253" s="40">
        <v>0.8</v>
      </c>
      <c r="G5253" s="40">
        <v>0</v>
      </c>
      <c r="H5253" s="40">
        <v>10</v>
      </c>
      <c r="I5253" s="40">
        <v>0</v>
      </c>
      <c r="L5253" s="40" t="str">
        <f>IF(LEFT(C5253,1)="[",MID(C5253,2,SEARCH("]",C5253)-2),IF(LEFT(C5253,1)="""",MID(C5253,2,SEARCH("""",C5253,2)-2),C5253))</f>
        <v>Onix LTZ preços</v>
      </c>
      <c r="M5253">
        <f>WEEKNUM(A5253,2)</f>
        <v>35</v>
      </c>
    </row>
    <row r="5254" spans="1:13" x14ac:dyDescent="0.25">
      <c r="A5254" s="1">
        <v>41519</v>
      </c>
      <c r="B5254" s="40" t="s">
        <v>9</v>
      </c>
      <c r="C5254" s="40" t="s">
        <v>303</v>
      </c>
      <c r="D5254" s="40" t="s">
        <v>90</v>
      </c>
      <c r="E5254" s="40" t="s">
        <v>10</v>
      </c>
      <c r="F5254" s="40">
        <v>0.8</v>
      </c>
      <c r="G5254" s="40">
        <v>4</v>
      </c>
      <c r="H5254" s="40">
        <v>15</v>
      </c>
      <c r="I5254" s="40">
        <v>0.66</v>
      </c>
      <c r="L5254" s="40" t="str">
        <f>IF(LEFT(C5254,1)="[",MID(C5254,2,SEARCH("]",C5254)-2),IF(LEFT(C5254,1)="""",MID(C5254,2,SEARCH("""",C5254,2)-2),C5254))</f>
        <v>Onix LTZ preços</v>
      </c>
      <c r="M5254">
        <f>WEEKNUM(A5254,2)</f>
        <v>36</v>
      </c>
    </row>
    <row r="5255" spans="1:13" x14ac:dyDescent="0.25">
      <c r="A5255" s="1">
        <v>41536</v>
      </c>
      <c r="B5255" s="40" t="s">
        <v>9</v>
      </c>
      <c r="C5255" s="40" t="s">
        <v>303</v>
      </c>
      <c r="D5255" s="40" t="s">
        <v>90</v>
      </c>
      <c r="E5255" s="40" t="s">
        <v>10</v>
      </c>
      <c r="F5255" s="40">
        <v>0.8</v>
      </c>
      <c r="G5255" s="40">
        <v>1</v>
      </c>
      <c r="H5255" s="40">
        <v>6</v>
      </c>
      <c r="I5255" s="40">
        <v>0.4</v>
      </c>
      <c r="L5255" s="40" t="str">
        <f>IF(LEFT(C5255,1)="[",MID(C5255,2,SEARCH("]",C5255)-2),IF(LEFT(C5255,1)="""",MID(C5255,2,SEARCH("""",C5255,2)-2),C5255))</f>
        <v>Onix LTZ preços</v>
      </c>
      <c r="M5255">
        <f>WEEKNUM(A5255,2)</f>
        <v>38</v>
      </c>
    </row>
    <row r="5256" spans="1:13" x14ac:dyDescent="0.25">
      <c r="A5256" s="1">
        <v>41533</v>
      </c>
      <c r="B5256" s="40" t="s">
        <v>9</v>
      </c>
      <c r="C5256" s="40" t="s">
        <v>272</v>
      </c>
      <c r="D5256" s="40" t="s">
        <v>90</v>
      </c>
      <c r="E5256" s="40" t="s">
        <v>10</v>
      </c>
      <c r="F5256" s="40">
        <v>0.8</v>
      </c>
      <c r="G5256" s="40">
        <v>0</v>
      </c>
      <c r="H5256" s="40">
        <v>2</v>
      </c>
      <c r="I5256" s="40">
        <v>0</v>
      </c>
      <c r="L5256" s="40" t="str">
        <f>IF(LEFT(C5256,1)="[",MID(C5256,2,SEARCH("]",C5256)-2),IF(LEFT(C5256,1)="""",MID(C5256,2,SEARCH("""",C5256,2)-2),C5256))</f>
        <v>Onix LTZ quanto custa</v>
      </c>
      <c r="M5256">
        <f>WEEKNUM(A5256,2)</f>
        <v>38</v>
      </c>
    </row>
    <row r="5257" spans="1:13" x14ac:dyDescent="0.25">
      <c r="A5257" s="1">
        <v>41525</v>
      </c>
      <c r="B5257" s="40" t="s">
        <v>9</v>
      </c>
      <c r="C5257" s="40" t="s">
        <v>272</v>
      </c>
      <c r="D5257" s="40" t="s">
        <v>90</v>
      </c>
      <c r="E5257" s="40" t="s">
        <v>10</v>
      </c>
      <c r="F5257" s="40">
        <v>0.8</v>
      </c>
      <c r="G5257" s="40">
        <v>1</v>
      </c>
      <c r="H5257" s="40">
        <v>2</v>
      </c>
      <c r="I5257" s="40">
        <v>0.08</v>
      </c>
      <c r="L5257" s="40" t="str">
        <f>IF(LEFT(C5257,1)="[",MID(C5257,2,SEARCH("]",C5257)-2),IF(LEFT(C5257,1)="""",MID(C5257,2,SEARCH("""",C5257,2)-2),C5257))</f>
        <v>Onix LTZ quanto custa</v>
      </c>
      <c r="M5257">
        <f>WEEKNUM(A5257,2)</f>
        <v>36</v>
      </c>
    </row>
    <row r="5258" spans="1:13" x14ac:dyDescent="0.25">
      <c r="A5258" s="1">
        <v>41522</v>
      </c>
      <c r="B5258" s="40" t="s">
        <v>9</v>
      </c>
      <c r="C5258" s="40" t="s">
        <v>272</v>
      </c>
      <c r="D5258" s="40" t="s">
        <v>90</v>
      </c>
      <c r="E5258" s="40" t="s">
        <v>10</v>
      </c>
      <c r="F5258" s="40">
        <v>0.8</v>
      </c>
      <c r="G5258" s="40">
        <v>0</v>
      </c>
      <c r="H5258" s="40">
        <v>2</v>
      </c>
      <c r="I5258" s="40">
        <v>0</v>
      </c>
      <c r="L5258" s="40" t="str">
        <f>IF(LEFT(C5258,1)="[",MID(C5258,2,SEARCH("]",C5258)-2),IF(LEFT(C5258,1)="""",MID(C5258,2,SEARCH("""",C5258,2)-2),C5258))</f>
        <v>Onix LTZ quanto custa</v>
      </c>
      <c r="M5258">
        <f>WEEKNUM(A5258,2)</f>
        <v>36</v>
      </c>
    </row>
    <row r="5259" spans="1:13" x14ac:dyDescent="0.25">
      <c r="A5259" s="1">
        <v>41518</v>
      </c>
      <c r="B5259" s="40" t="s">
        <v>9</v>
      </c>
      <c r="C5259" s="40" t="s">
        <v>272</v>
      </c>
      <c r="D5259" s="40" t="s">
        <v>90</v>
      </c>
      <c r="E5259" s="40" t="s">
        <v>10</v>
      </c>
      <c r="F5259" s="40">
        <v>0.8</v>
      </c>
      <c r="G5259" s="40">
        <v>0</v>
      </c>
      <c r="H5259" s="40">
        <v>4</v>
      </c>
      <c r="I5259" s="40">
        <v>0</v>
      </c>
      <c r="L5259" s="40" t="str">
        <f>IF(LEFT(C5259,1)="[",MID(C5259,2,SEARCH("]",C5259)-2),IF(LEFT(C5259,1)="""",MID(C5259,2,SEARCH("""",C5259,2)-2),C5259))</f>
        <v>Onix LTZ quanto custa</v>
      </c>
      <c r="M5259">
        <f>WEEKNUM(A5259,2)</f>
        <v>35</v>
      </c>
    </row>
    <row r="5260" spans="1:13" x14ac:dyDescent="0.25">
      <c r="A5260" s="1">
        <v>41519</v>
      </c>
      <c r="B5260" s="40" t="s">
        <v>9</v>
      </c>
      <c r="C5260" s="40" t="s">
        <v>272</v>
      </c>
      <c r="D5260" s="40" t="s">
        <v>90</v>
      </c>
      <c r="E5260" s="40" t="s">
        <v>10</v>
      </c>
      <c r="F5260" s="40">
        <v>0.8</v>
      </c>
      <c r="G5260" s="40">
        <v>0</v>
      </c>
      <c r="H5260" s="40">
        <v>2</v>
      </c>
      <c r="I5260" s="40">
        <v>0</v>
      </c>
      <c r="L5260" s="40" t="str">
        <f>IF(LEFT(C5260,1)="[",MID(C5260,2,SEARCH("]",C5260)-2),IF(LEFT(C5260,1)="""",MID(C5260,2,SEARCH("""",C5260,2)-2),C5260))</f>
        <v>Onix LTZ quanto custa</v>
      </c>
      <c r="M5260">
        <f>WEEKNUM(A5260,2)</f>
        <v>36</v>
      </c>
    </row>
    <row r="5261" spans="1:13" x14ac:dyDescent="0.25">
      <c r="A5261" s="1">
        <v>41528</v>
      </c>
      <c r="B5261" s="40" t="s">
        <v>9</v>
      </c>
      <c r="C5261" s="40" t="s">
        <v>272</v>
      </c>
      <c r="D5261" s="40" t="s">
        <v>90</v>
      </c>
      <c r="E5261" s="40" t="s">
        <v>10</v>
      </c>
      <c r="F5261" s="40">
        <v>0.8</v>
      </c>
      <c r="G5261" s="40">
        <v>0</v>
      </c>
      <c r="H5261" s="40">
        <v>0</v>
      </c>
      <c r="I5261" s="40">
        <v>0</v>
      </c>
      <c r="L5261" s="40" t="str">
        <f>IF(LEFT(C5261,1)="[",MID(C5261,2,SEARCH("]",C5261)-2),IF(LEFT(C5261,1)="""",MID(C5261,2,SEARCH("""",C5261,2)-2),C5261))</f>
        <v>Onix LTZ quanto custa</v>
      </c>
      <c r="M5261">
        <f>WEEKNUM(A5261,2)</f>
        <v>37</v>
      </c>
    </row>
    <row r="5262" spans="1:13" x14ac:dyDescent="0.25">
      <c r="A5262" s="1">
        <v>41530</v>
      </c>
      <c r="B5262" s="40" t="s">
        <v>9</v>
      </c>
      <c r="C5262" s="40" t="s">
        <v>272</v>
      </c>
      <c r="D5262" s="40" t="s">
        <v>90</v>
      </c>
      <c r="E5262" s="40" t="s">
        <v>10</v>
      </c>
      <c r="F5262" s="40">
        <v>0.8</v>
      </c>
      <c r="G5262" s="40">
        <v>0</v>
      </c>
      <c r="H5262" s="40">
        <v>4</v>
      </c>
      <c r="I5262" s="40">
        <v>0</v>
      </c>
      <c r="L5262" s="40" t="str">
        <f>IF(LEFT(C5262,1)="[",MID(C5262,2,SEARCH("]",C5262)-2),IF(LEFT(C5262,1)="""",MID(C5262,2,SEARCH("""",C5262,2)-2),C5262))</f>
        <v>Onix LTZ quanto custa</v>
      </c>
      <c r="M5262">
        <f>WEEKNUM(A5262,2)</f>
        <v>37</v>
      </c>
    </row>
    <row r="5263" spans="1:13" x14ac:dyDescent="0.25">
      <c r="A5263" s="1">
        <v>41514</v>
      </c>
      <c r="B5263" s="40" t="s">
        <v>9</v>
      </c>
      <c r="C5263" s="40" t="s">
        <v>272</v>
      </c>
      <c r="D5263" s="40" t="s">
        <v>90</v>
      </c>
      <c r="E5263" s="40" t="s">
        <v>10</v>
      </c>
      <c r="F5263" s="40">
        <v>0.8</v>
      </c>
      <c r="G5263" s="40">
        <v>1</v>
      </c>
      <c r="H5263" s="40">
        <v>1</v>
      </c>
      <c r="I5263" s="40">
        <v>0.33</v>
      </c>
      <c r="L5263" s="40" t="str">
        <f>IF(LEFT(C5263,1)="[",MID(C5263,2,SEARCH("]",C5263)-2),IF(LEFT(C5263,1)="""",MID(C5263,2,SEARCH("""",C5263,2)-2),C5263))</f>
        <v>Onix LTZ quanto custa</v>
      </c>
      <c r="M5263">
        <f>WEEKNUM(A5263,2)</f>
        <v>35</v>
      </c>
    </row>
    <row r="5264" spans="1:13" x14ac:dyDescent="0.25">
      <c r="A5264" s="1">
        <v>41523</v>
      </c>
      <c r="B5264" s="40" t="s">
        <v>9</v>
      </c>
      <c r="C5264" s="40" t="s">
        <v>272</v>
      </c>
      <c r="D5264" s="40" t="s">
        <v>90</v>
      </c>
      <c r="E5264" s="40" t="s">
        <v>10</v>
      </c>
      <c r="F5264" s="40">
        <v>0.8</v>
      </c>
      <c r="G5264" s="40">
        <v>0</v>
      </c>
      <c r="H5264" s="40">
        <v>1</v>
      </c>
      <c r="I5264" s="40">
        <v>0</v>
      </c>
      <c r="L5264" s="40" t="str">
        <f>IF(LEFT(C5264,1)="[",MID(C5264,2,SEARCH("]",C5264)-2),IF(LEFT(C5264,1)="""",MID(C5264,2,SEARCH("""",C5264,2)-2),C5264))</f>
        <v>Onix LTZ quanto custa</v>
      </c>
      <c r="M5264">
        <f>WEEKNUM(A5264,2)</f>
        <v>36</v>
      </c>
    </row>
    <row r="5265" spans="1:13" x14ac:dyDescent="0.25">
      <c r="A5265" s="1">
        <v>41526</v>
      </c>
      <c r="B5265" s="40" t="s">
        <v>9</v>
      </c>
      <c r="C5265" s="40" t="s">
        <v>272</v>
      </c>
      <c r="D5265" s="40" t="s">
        <v>90</v>
      </c>
      <c r="E5265" s="40" t="s">
        <v>10</v>
      </c>
      <c r="F5265" s="40">
        <v>0.8</v>
      </c>
      <c r="G5265" s="40">
        <v>2</v>
      </c>
      <c r="H5265" s="40">
        <v>3</v>
      </c>
      <c r="I5265" s="40">
        <v>0.3</v>
      </c>
      <c r="L5265" s="40" t="str">
        <f>IF(LEFT(C5265,1)="[",MID(C5265,2,SEARCH("]",C5265)-2),IF(LEFT(C5265,1)="""",MID(C5265,2,SEARCH("""",C5265,2)-2),C5265))</f>
        <v>Onix LTZ quanto custa</v>
      </c>
      <c r="M5265">
        <f>WEEKNUM(A5265,2)</f>
        <v>37</v>
      </c>
    </row>
    <row r="5266" spans="1:13" x14ac:dyDescent="0.25">
      <c r="A5266" s="1">
        <v>41537</v>
      </c>
      <c r="B5266" s="40" t="s">
        <v>9</v>
      </c>
      <c r="C5266" s="40" t="s">
        <v>272</v>
      </c>
      <c r="D5266" s="40" t="s">
        <v>90</v>
      </c>
      <c r="E5266" s="40" t="s">
        <v>10</v>
      </c>
      <c r="F5266" s="40">
        <v>0.8</v>
      </c>
      <c r="G5266" s="40">
        <v>1</v>
      </c>
      <c r="H5266" s="40">
        <v>2</v>
      </c>
      <c r="I5266" s="40">
        <v>0.24</v>
      </c>
      <c r="L5266" s="40" t="str">
        <f>IF(LEFT(C5266,1)="[",MID(C5266,2,SEARCH("]",C5266)-2),IF(LEFT(C5266,1)="""",MID(C5266,2,SEARCH("""",C5266,2)-2),C5266))</f>
        <v>Onix LTZ quanto custa</v>
      </c>
      <c r="M5266">
        <f>WEEKNUM(A5266,2)</f>
        <v>38</v>
      </c>
    </row>
    <row r="5267" spans="1:13" x14ac:dyDescent="0.25">
      <c r="A5267" s="1">
        <v>41517</v>
      </c>
      <c r="B5267" s="40" t="s">
        <v>9</v>
      </c>
      <c r="C5267" s="40" t="s">
        <v>272</v>
      </c>
      <c r="D5267" s="40" t="s">
        <v>90</v>
      </c>
      <c r="E5267" s="40" t="s">
        <v>10</v>
      </c>
      <c r="F5267" s="40">
        <v>0.8</v>
      </c>
      <c r="G5267" s="40">
        <v>1</v>
      </c>
      <c r="H5267" s="40">
        <v>3</v>
      </c>
      <c r="I5267" s="40">
        <v>0.38</v>
      </c>
      <c r="L5267" s="40" t="str">
        <f>IF(LEFT(C5267,1)="[",MID(C5267,2,SEARCH("]",C5267)-2),IF(LEFT(C5267,1)="""",MID(C5267,2,SEARCH("""",C5267,2)-2),C5267))</f>
        <v>Onix LTZ quanto custa</v>
      </c>
      <c r="M5267">
        <f>WEEKNUM(A5267,2)</f>
        <v>35</v>
      </c>
    </row>
    <row r="5268" spans="1:13" x14ac:dyDescent="0.25">
      <c r="A5268" s="1">
        <v>41521</v>
      </c>
      <c r="B5268" s="40" t="s">
        <v>9</v>
      </c>
      <c r="C5268" s="40" t="s">
        <v>272</v>
      </c>
      <c r="D5268" s="40" t="s">
        <v>90</v>
      </c>
      <c r="E5268" s="40" t="s">
        <v>10</v>
      </c>
      <c r="F5268" s="40">
        <v>0.8</v>
      </c>
      <c r="G5268" s="40">
        <v>0</v>
      </c>
      <c r="H5268" s="40">
        <v>3</v>
      </c>
      <c r="I5268" s="40">
        <v>0</v>
      </c>
      <c r="L5268" s="40" t="str">
        <f>IF(LEFT(C5268,1)="[",MID(C5268,2,SEARCH("]",C5268)-2),IF(LEFT(C5268,1)="""",MID(C5268,2,SEARCH("""",C5268,2)-2),C5268))</f>
        <v>Onix LTZ quanto custa</v>
      </c>
      <c r="M5268">
        <f>WEEKNUM(A5268,2)</f>
        <v>36</v>
      </c>
    </row>
    <row r="5269" spans="1:13" x14ac:dyDescent="0.25">
      <c r="A5269" s="1">
        <v>41535</v>
      </c>
      <c r="B5269" s="40" t="s">
        <v>9</v>
      </c>
      <c r="C5269" s="40" t="s">
        <v>272</v>
      </c>
      <c r="D5269" s="40" t="s">
        <v>90</v>
      </c>
      <c r="E5269" s="40" t="s">
        <v>10</v>
      </c>
      <c r="F5269" s="40">
        <v>0.8</v>
      </c>
      <c r="G5269" s="40">
        <v>0</v>
      </c>
      <c r="H5269" s="40">
        <v>1</v>
      </c>
      <c r="I5269" s="40">
        <v>0</v>
      </c>
      <c r="L5269" s="40" t="str">
        <f>IF(LEFT(C5269,1)="[",MID(C5269,2,SEARCH("]",C5269)-2),IF(LEFT(C5269,1)="""",MID(C5269,2,SEARCH("""",C5269,2)-2),C5269))</f>
        <v>Onix LTZ quanto custa</v>
      </c>
      <c r="M5269">
        <f>WEEKNUM(A5269,2)</f>
        <v>38</v>
      </c>
    </row>
    <row r="5270" spans="1:13" x14ac:dyDescent="0.25">
      <c r="A5270" s="1">
        <v>41532</v>
      </c>
      <c r="B5270" s="40" t="s">
        <v>9</v>
      </c>
      <c r="C5270" s="40" t="s">
        <v>272</v>
      </c>
      <c r="D5270" s="40" t="s">
        <v>90</v>
      </c>
      <c r="E5270" s="40" t="s">
        <v>10</v>
      </c>
      <c r="F5270" s="40">
        <v>0.8</v>
      </c>
      <c r="G5270" s="40">
        <v>1</v>
      </c>
      <c r="H5270" s="40">
        <v>2</v>
      </c>
      <c r="I5270" s="40">
        <v>0.03</v>
      </c>
      <c r="L5270" s="40" t="str">
        <f>IF(LEFT(C5270,1)="[",MID(C5270,2,SEARCH("]",C5270)-2),IF(LEFT(C5270,1)="""",MID(C5270,2,SEARCH("""",C5270,2)-2),C5270))</f>
        <v>Onix LTZ quanto custa</v>
      </c>
      <c r="M5270">
        <f>WEEKNUM(A5270,2)</f>
        <v>37</v>
      </c>
    </row>
    <row r="5271" spans="1:13" x14ac:dyDescent="0.25">
      <c r="A5271" s="1">
        <v>41516</v>
      </c>
      <c r="B5271" s="40" t="s">
        <v>9</v>
      </c>
      <c r="C5271" s="40" t="s">
        <v>272</v>
      </c>
      <c r="D5271" s="40" t="s">
        <v>90</v>
      </c>
      <c r="E5271" s="40" t="s">
        <v>10</v>
      </c>
      <c r="F5271" s="40">
        <v>0.8</v>
      </c>
      <c r="G5271" s="40">
        <v>1</v>
      </c>
      <c r="H5271" s="40">
        <v>2</v>
      </c>
      <c r="I5271" s="40">
        <v>0.4</v>
      </c>
      <c r="L5271" s="40" t="str">
        <f>IF(LEFT(C5271,1)="[",MID(C5271,2,SEARCH("]",C5271)-2),IF(LEFT(C5271,1)="""",MID(C5271,2,SEARCH("""",C5271,2)-2),C5271))</f>
        <v>Onix LTZ quanto custa</v>
      </c>
      <c r="M5271">
        <f>WEEKNUM(A5271,2)</f>
        <v>35</v>
      </c>
    </row>
    <row r="5272" spans="1:13" x14ac:dyDescent="0.25">
      <c r="A5272" s="1">
        <v>41531</v>
      </c>
      <c r="B5272" s="40" t="s">
        <v>9</v>
      </c>
      <c r="C5272" s="40" t="s">
        <v>272</v>
      </c>
      <c r="D5272" s="40" t="s">
        <v>90</v>
      </c>
      <c r="E5272" s="40" t="s">
        <v>10</v>
      </c>
      <c r="F5272" s="40">
        <v>0.8</v>
      </c>
      <c r="G5272" s="40">
        <v>0</v>
      </c>
      <c r="H5272" s="40">
        <v>1</v>
      </c>
      <c r="I5272" s="40">
        <v>0</v>
      </c>
      <c r="L5272" s="40" t="str">
        <f>IF(LEFT(C5272,1)="[",MID(C5272,2,SEARCH("]",C5272)-2),IF(LEFT(C5272,1)="""",MID(C5272,2,SEARCH("""",C5272,2)-2),C5272))</f>
        <v>Onix LTZ quanto custa</v>
      </c>
      <c r="M5272">
        <f>WEEKNUM(A5272,2)</f>
        <v>37</v>
      </c>
    </row>
    <row r="5273" spans="1:13" x14ac:dyDescent="0.25">
      <c r="A5273" s="1">
        <v>41535</v>
      </c>
      <c r="B5273" s="40" t="s">
        <v>9</v>
      </c>
      <c r="C5273" s="40" t="s">
        <v>104</v>
      </c>
      <c r="D5273" s="40" t="s">
        <v>90</v>
      </c>
      <c r="E5273" s="40" t="s">
        <v>10</v>
      </c>
      <c r="F5273" s="40">
        <v>0.8</v>
      </c>
      <c r="G5273" s="40">
        <v>0</v>
      </c>
      <c r="H5273" s="40">
        <v>8</v>
      </c>
      <c r="I5273" s="40">
        <v>0</v>
      </c>
      <c r="L5273" s="40" t="str">
        <f>IF(LEFT(C5273,1)="[",MID(C5273,2,SEARCH("]",C5273)-2),IF(LEFT(C5273,1)="""",MID(C5273,2,SEARCH("""",C5273,2)-2),C5273))</f>
        <v>Onix LTZ valor</v>
      </c>
      <c r="M5273">
        <f>WEEKNUM(A5273,2)</f>
        <v>38</v>
      </c>
    </row>
    <row r="5274" spans="1:13" x14ac:dyDescent="0.25">
      <c r="A5274" s="1">
        <v>41518</v>
      </c>
      <c r="B5274" s="40" t="s">
        <v>9</v>
      </c>
      <c r="C5274" s="40" t="s">
        <v>104</v>
      </c>
      <c r="D5274" s="40" t="s">
        <v>90</v>
      </c>
      <c r="E5274" s="40" t="s">
        <v>10</v>
      </c>
      <c r="F5274" s="40">
        <v>0.8</v>
      </c>
      <c r="G5274" s="40">
        <v>5</v>
      </c>
      <c r="H5274" s="40">
        <v>14</v>
      </c>
      <c r="I5274" s="40">
        <v>1.2</v>
      </c>
      <c r="L5274" s="40" t="str">
        <f>IF(LEFT(C5274,1)="[",MID(C5274,2,SEARCH("]",C5274)-2),IF(LEFT(C5274,1)="""",MID(C5274,2,SEARCH("""",C5274,2)-2),C5274))</f>
        <v>Onix LTZ valor</v>
      </c>
      <c r="M5274">
        <f>WEEKNUM(A5274,2)</f>
        <v>35</v>
      </c>
    </row>
    <row r="5275" spans="1:13" x14ac:dyDescent="0.25">
      <c r="A5275" s="1">
        <v>41528</v>
      </c>
      <c r="B5275" s="40" t="s">
        <v>9</v>
      </c>
      <c r="C5275" s="40" t="s">
        <v>104</v>
      </c>
      <c r="D5275" s="40" t="s">
        <v>90</v>
      </c>
      <c r="E5275" s="40" t="s">
        <v>10</v>
      </c>
      <c r="F5275" s="40">
        <v>0.8</v>
      </c>
      <c r="G5275" s="40">
        <v>6</v>
      </c>
      <c r="H5275" s="40">
        <v>27</v>
      </c>
      <c r="I5275" s="40">
        <v>1.79</v>
      </c>
      <c r="L5275" s="40" t="str">
        <f>IF(LEFT(C5275,1)="[",MID(C5275,2,SEARCH("]",C5275)-2),IF(LEFT(C5275,1)="""",MID(C5275,2,SEARCH("""",C5275,2)-2),C5275))</f>
        <v>Onix LTZ valor</v>
      </c>
      <c r="M5275">
        <f>WEEKNUM(A5275,2)</f>
        <v>37</v>
      </c>
    </row>
    <row r="5276" spans="1:13" x14ac:dyDescent="0.25">
      <c r="A5276" s="1">
        <v>41540</v>
      </c>
      <c r="B5276" s="40" t="s">
        <v>9</v>
      </c>
      <c r="C5276" s="40" t="s">
        <v>104</v>
      </c>
      <c r="D5276" s="40" t="s">
        <v>90</v>
      </c>
      <c r="E5276" s="40" t="s">
        <v>10</v>
      </c>
      <c r="F5276" s="40">
        <v>0.8</v>
      </c>
      <c r="G5276" s="40">
        <v>0</v>
      </c>
      <c r="H5276" s="40">
        <v>14</v>
      </c>
      <c r="I5276" s="40">
        <v>0</v>
      </c>
      <c r="L5276" s="40" t="str">
        <f>IF(LEFT(C5276,1)="[",MID(C5276,2,SEARCH("]",C5276)-2),IF(LEFT(C5276,1)="""",MID(C5276,2,SEARCH("""",C5276,2)-2),C5276))</f>
        <v>Onix LTZ valor</v>
      </c>
      <c r="M5276">
        <f>WEEKNUM(A5276,2)</f>
        <v>39</v>
      </c>
    </row>
    <row r="5277" spans="1:13" x14ac:dyDescent="0.25">
      <c r="A5277" s="1">
        <v>41546</v>
      </c>
      <c r="B5277" s="40" t="s">
        <v>9</v>
      </c>
      <c r="C5277" s="40" t="s">
        <v>104</v>
      </c>
      <c r="D5277" s="40" t="s">
        <v>90</v>
      </c>
      <c r="E5277" s="40" t="s">
        <v>10</v>
      </c>
      <c r="F5277" s="40">
        <v>0.8</v>
      </c>
      <c r="G5277" s="40">
        <v>2</v>
      </c>
      <c r="H5277" s="40">
        <v>3</v>
      </c>
      <c r="I5277" s="40">
        <v>0.2</v>
      </c>
      <c r="L5277" s="40" t="str">
        <f>IF(LEFT(C5277,1)="[",MID(C5277,2,SEARCH("]",C5277)-2),IF(LEFT(C5277,1)="""",MID(C5277,2,SEARCH("""",C5277,2)-2),C5277))</f>
        <v>Onix LTZ valor</v>
      </c>
      <c r="M5277">
        <f>WEEKNUM(A5277,2)</f>
        <v>39</v>
      </c>
    </row>
    <row r="5278" spans="1:13" x14ac:dyDescent="0.25">
      <c r="A5278" s="1">
        <v>41520</v>
      </c>
      <c r="B5278" s="40" t="s">
        <v>9</v>
      </c>
      <c r="C5278" s="40" t="s">
        <v>104</v>
      </c>
      <c r="D5278" s="40" t="s">
        <v>90</v>
      </c>
      <c r="E5278" s="40" t="s">
        <v>10</v>
      </c>
      <c r="F5278" s="40">
        <v>0.8</v>
      </c>
      <c r="G5278" s="40">
        <v>1</v>
      </c>
      <c r="H5278" s="40">
        <v>9</v>
      </c>
      <c r="I5278" s="40">
        <v>0.77</v>
      </c>
      <c r="L5278" s="40" t="str">
        <f>IF(LEFT(C5278,1)="[",MID(C5278,2,SEARCH("]",C5278)-2),IF(LEFT(C5278,1)="""",MID(C5278,2,SEARCH("""",C5278,2)-2),C5278))</f>
        <v>Onix LTZ valor</v>
      </c>
      <c r="M5278">
        <f>WEEKNUM(A5278,2)</f>
        <v>36</v>
      </c>
    </row>
    <row r="5279" spans="1:13" x14ac:dyDescent="0.25">
      <c r="A5279" s="1">
        <v>41545</v>
      </c>
      <c r="B5279" s="40" t="s">
        <v>9</v>
      </c>
      <c r="C5279" s="40" t="s">
        <v>104</v>
      </c>
      <c r="D5279" s="40" t="s">
        <v>90</v>
      </c>
      <c r="E5279" s="40" t="s">
        <v>10</v>
      </c>
      <c r="F5279" s="40">
        <v>0.8</v>
      </c>
      <c r="G5279" s="40">
        <v>3</v>
      </c>
      <c r="H5279" s="40">
        <v>10</v>
      </c>
      <c r="I5279" s="40">
        <v>1.22</v>
      </c>
      <c r="L5279" s="40" t="str">
        <f>IF(LEFT(C5279,1)="[",MID(C5279,2,SEARCH("]",C5279)-2),IF(LEFT(C5279,1)="""",MID(C5279,2,SEARCH("""",C5279,2)-2),C5279))</f>
        <v>Onix LTZ valor</v>
      </c>
      <c r="M5279">
        <f>WEEKNUM(A5279,2)</f>
        <v>39</v>
      </c>
    </row>
    <row r="5280" spans="1:13" x14ac:dyDescent="0.25">
      <c r="A5280" s="1">
        <v>41539</v>
      </c>
      <c r="B5280" s="40" t="s">
        <v>9</v>
      </c>
      <c r="C5280" s="40" t="s">
        <v>104</v>
      </c>
      <c r="D5280" s="40" t="s">
        <v>90</v>
      </c>
      <c r="E5280" s="40" t="s">
        <v>10</v>
      </c>
      <c r="F5280" s="40">
        <v>0.8</v>
      </c>
      <c r="G5280" s="40">
        <v>3</v>
      </c>
      <c r="H5280" s="40">
        <v>7</v>
      </c>
      <c r="I5280" s="40">
        <v>1.65</v>
      </c>
      <c r="L5280" s="40" t="str">
        <f>IF(LEFT(C5280,1)="[",MID(C5280,2,SEARCH("]",C5280)-2),IF(LEFT(C5280,1)="""",MID(C5280,2,SEARCH("""",C5280,2)-2),C5280))</f>
        <v>Onix LTZ valor</v>
      </c>
      <c r="M5280">
        <f>WEEKNUM(A5280,2)</f>
        <v>38</v>
      </c>
    </row>
    <row r="5281" spans="1:13" x14ac:dyDescent="0.25">
      <c r="A5281" s="1">
        <v>41521</v>
      </c>
      <c r="B5281" s="40" t="s">
        <v>9</v>
      </c>
      <c r="C5281" s="40" t="s">
        <v>104</v>
      </c>
      <c r="D5281" s="40" t="s">
        <v>90</v>
      </c>
      <c r="E5281" s="40" t="s">
        <v>10</v>
      </c>
      <c r="F5281" s="40">
        <v>0.8</v>
      </c>
      <c r="G5281" s="40">
        <v>1</v>
      </c>
      <c r="H5281" s="40">
        <v>4</v>
      </c>
      <c r="I5281" s="40">
        <v>0.21</v>
      </c>
      <c r="L5281" s="40" t="str">
        <f>IF(LEFT(C5281,1)="[",MID(C5281,2,SEARCH("]",C5281)-2),IF(LEFT(C5281,1)="""",MID(C5281,2,SEARCH("""",C5281,2)-2),C5281))</f>
        <v>Onix LTZ valor</v>
      </c>
      <c r="M5281">
        <f>WEEKNUM(A5281,2)</f>
        <v>36</v>
      </c>
    </row>
    <row r="5282" spans="1:13" x14ac:dyDescent="0.25">
      <c r="A5282" s="1">
        <v>41514</v>
      </c>
      <c r="B5282" s="40" t="s">
        <v>9</v>
      </c>
      <c r="C5282" s="40" t="s">
        <v>104</v>
      </c>
      <c r="D5282" s="40" t="s">
        <v>90</v>
      </c>
      <c r="E5282" s="40" t="s">
        <v>10</v>
      </c>
      <c r="F5282" s="40">
        <v>0.8</v>
      </c>
      <c r="G5282" s="40">
        <v>4</v>
      </c>
      <c r="H5282" s="40">
        <v>15</v>
      </c>
      <c r="I5282" s="40">
        <v>1.38</v>
      </c>
      <c r="L5282" s="40" t="str">
        <f>IF(LEFT(C5282,1)="[",MID(C5282,2,SEARCH("]",C5282)-2),IF(LEFT(C5282,1)="""",MID(C5282,2,SEARCH("""",C5282,2)-2),C5282))</f>
        <v>Onix LTZ valor</v>
      </c>
      <c r="M5282">
        <f>WEEKNUM(A5282,2)</f>
        <v>35</v>
      </c>
    </row>
    <row r="5283" spans="1:13" x14ac:dyDescent="0.25">
      <c r="A5283" s="1">
        <v>41542</v>
      </c>
      <c r="B5283" s="40" t="s">
        <v>9</v>
      </c>
      <c r="C5283" s="40" t="s">
        <v>104</v>
      </c>
      <c r="D5283" s="40" t="s">
        <v>90</v>
      </c>
      <c r="E5283" s="40" t="s">
        <v>10</v>
      </c>
      <c r="F5283" s="40">
        <v>0.8</v>
      </c>
      <c r="G5283" s="40">
        <v>0</v>
      </c>
      <c r="H5283" s="40">
        <v>4</v>
      </c>
      <c r="I5283" s="40">
        <v>0</v>
      </c>
      <c r="L5283" s="40" t="str">
        <f>IF(LEFT(C5283,1)="[",MID(C5283,2,SEARCH("]",C5283)-2),IF(LEFT(C5283,1)="""",MID(C5283,2,SEARCH("""",C5283,2)-2),C5283))</f>
        <v>Onix LTZ valor</v>
      </c>
      <c r="M5283">
        <f>WEEKNUM(A5283,2)</f>
        <v>39</v>
      </c>
    </row>
    <row r="5284" spans="1:13" x14ac:dyDescent="0.25">
      <c r="A5284" s="1">
        <v>41515</v>
      </c>
      <c r="B5284" s="40" t="s">
        <v>9</v>
      </c>
      <c r="C5284" s="40" t="s">
        <v>104</v>
      </c>
      <c r="D5284" s="40" t="s">
        <v>90</v>
      </c>
      <c r="E5284" s="40" t="s">
        <v>10</v>
      </c>
      <c r="F5284" s="40">
        <v>0.8</v>
      </c>
      <c r="G5284" s="40">
        <v>1</v>
      </c>
      <c r="H5284" s="40">
        <v>5</v>
      </c>
      <c r="I5284" s="40">
        <v>0.53</v>
      </c>
      <c r="L5284" s="40" t="str">
        <f>IF(LEFT(C5284,1)="[",MID(C5284,2,SEARCH("]",C5284)-2),IF(LEFT(C5284,1)="""",MID(C5284,2,SEARCH("""",C5284,2)-2),C5284))</f>
        <v>Onix LTZ valor</v>
      </c>
      <c r="M5284">
        <f>WEEKNUM(A5284,2)</f>
        <v>35</v>
      </c>
    </row>
    <row r="5285" spans="1:13" x14ac:dyDescent="0.25">
      <c r="A5285" s="1">
        <v>41525</v>
      </c>
      <c r="B5285" s="40" t="s">
        <v>9</v>
      </c>
      <c r="C5285" s="40" t="s">
        <v>104</v>
      </c>
      <c r="D5285" s="40" t="s">
        <v>90</v>
      </c>
      <c r="E5285" s="40" t="s">
        <v>10</v>
      </c>
      <c r="F5285" s="40">
        <v>0.8</v>
      </c>
      <c r="G5285" s="40">
        <v>2</v>
      </c>
      <c r="H5285" s="40">
        <v>15</v>
      </c>
      <c r="I5285" s="40">
        <v>0.48</v>
      </c>
      <c r="L5285" s="40" t="str">
        <f>IF(LEFT(C5285,1)="[",MID(C5285,2,SEARCH("]",C5285)-2),IF(LEFT(C5285,1)="""",MID(C5285,2,SEARCH("""",C5285,2)-2),C5285))</f>
        <v>Onix LTZ valor</v>
      </c>
      <c r="M5285">
        <f>WEEKNUM(A5285,2)</f>
        <v>36</v>
      </c>
    </row>
    <row r="5286" spans="1:13" x14ac:dyDescent="0.25">
      <c r="A5286" s="1">
        <v>41534</v>
      </c>
      <c r="B5286" s="40" t="s">
        <v>9</v>
      </c>
      <c r="C5286" s="40" t="s">
        <v>104</v>
      </c>
      <c r="D5286" s="40" t="s">
        <v>90</v>
      </c>
      <c r="E5286" s="40" t="s">
        <v>10</v>
      </c>
      <c r="F5286" s="40">
        <v>0.8</v>
      </c>
      <c r="G5286" s="40">
        <v>1</v>
      </c>
      <c r="H5286" s="40">
        <v>3</v>
      </c>
      <c r="I5286" s="40">
        <v>0.19</v>
      </c>
      <c r="L5286" s="40" t="str">
        <f>IF(LEFT(C5286,1)="[",MID(C5286,2,SEARCH("]",C5286)-2),IF(LEFT(C5286,1)="""",MID(C5286,2,SEARCH("""",C5286,2)-2),C5286))</f>
        <v>Onix LTZ valor</v>
      </c>
      <c r="M5286">
        <f>WEEKNUM(A5286,2)</f>
        <v>38</v>
      </c>
    </row>
    <row r="5287" spans="1:13" x14ac:dyDescent="0.25">
      <c r="A5287" s="1">
        <v>41541</v>
      </c>
      <c r="B5287" s="40" t="s">
        <v>9</v>
      </c>
      <c r="C5287" s="40" t="s">
        <v>104</v>
      </c>
      <c r="D5287" s="40" t="s">
        <v>90</v>
      </c>
      <c r="E5287" s="40" t="s">
        <v>10</v>
      </c>
      <c r="F5287" s="40">
        <v>0.8</v>
      </c>
      <c r="G5287" s="40">
        <v>1</v>
      </c>
      <c r="H5287" s="40">
        <v>6</v>
      </c>
      <c r="I5287" s="40">
        <v>7.0000000000000007E-2</v>
      </c>
      <c r="L5287" s="40" t="str">
        <f>IF(LEFT(C5287,1)="[",MID(C5287,2,SEARCH("]",C5287)-2),IF(LEFT(C5287,1)="""",MID(C5287,2,SEARCH("""",C5287,2)-2),C5287))</f>
        <v>Onix LTZ valor</v>
      </c>
      <c r="M5287">
        <f>WEEKNUM(A5287,2)</f>
        <v>39</v>
      </c>
    </row>
    <row r="5288" spans="1:13" x14ac:dyDescent="0.25">
      <c r="A5288" s="1">
        <v>41538</v>
      </c>
      <c r="B5288" s="40" t="s">
        <v>9</v>
      </c>
      <c r="C5288" s="40" t="s">
        <v>104</v>
      </c>
      <c r="D5288" s="40" t="s">
        <v>90</v>
      </c>
      <c r="E5288" s="40" t="s">
        <v>10</v>
      </c>
      <c r="F5288" s="40">
        <v>0.8</v>
      </c>
      <c r="G5288" s="40">
        <v>2</v>
      </c>
      <c r="H5288" s="40">
        <v>3</v>
      </c>
      <c r="I5288" s="40">
        <v>0.73</v>
      </c>
      <c r="L5288" s="40" t="str">
        <f>IF(LEFT(C5288,1)="[",MID(C5288,2,SEARCH("]",C5288)-2),IF(LEFT(C5288,1)="""",MID(C5288,2,SEARCH("""",C5288,2)-2),C5288))</f>
        <v>Onix LTZ valor</v>
      </c>
      <c r="M5288">
        <f>WEEKNUM(A5288,2)</f>
        <v>38</v>
      </c>
    </row>
    <row r="5289" spans="1:13" x14ac:dyDescent="0.25">
      <c r="A5289" s="1">
        <v>41537</v>
      </c>
      <c r="B5289" s="40" t="s">
        <v>9</v>
      </c>
      <c r="C5289" s="40" t="s">
        <v>104</v>
      </c>
      <c r="D5289" s="40" t="s">
        <v>90</v>
      </c>
      <c r="E5289" s="40" t="s">
        <v>10</v>
      </c>
      <c r="F5289" s="40">
        <v>0.8</v>
      </c>
      <c r="G5289" s="40">
        <v>0</v>
      </c>
      <c r="H5289" s="40">
        <v>3</v>
      </c>
      <c r="I5289" s="40">
        <v>0</v>
      </c>
      <c r="L5289" s="40" t="str">
        <f>IF(LEFT(C5289,1)="[",MID(C5289,2,SEARCH("]",C5289)-2),IF(LEFT(C5289,1)="""",MID(C5289,2,SEARCH("""",C5289,2)-2),C5289))</f>
        <v>Onix LTZ valor</v>
      </c>
      <c r="M5289">
        <f>WEEKNUM(A5289,2)</f>
        <v>38</v>
      </c>
    </row>
    <row r="5290" spans="1:13" x14ac:dyDescent="0.25">
      <c r="A5290" s="1">
        <v>41530</v>
      </c>
      <c r="B5290" s="40" t="s">
        <v>9</v>
      </c>
      <c r="C5290" s="40" t="s">
        <v>104</v>
      </c>
      <c r="D5290" s="40" t="s">
        <v>90</v>
      </c>
      <c r="E5290" s="40" t="s">
        <v>10</v>
      </c>
      <c r="F5290" s="40">
        <v>0.8</v>
      </c>
      <c r="G5290" s="40">
        <v>3</v>
      </c>
      <c r="H5290" s="40">
        <v>11</v>
      </c>
      <c r="I5290" s="40">
        <v>0.5</v>
      </c>
      <c r="L5290" s="40" t="str">
        <f>IF(LEFT(C5290,1)="[",MID(C5290,2,SEARCH("]",C5290)-2),IF(LEFT(C5290,1)="""",MID(C5290,2,SEARCH("""",C5290,2)-2),C5290))</f>
        <v>Onix LTZ valor</v>
      </c>
      <c r="M5290">
        <f>WEEKNUM(A5290,2)</f>
        <v>37</v>
      </c>
    </row>
    <row r="5291" spans="1:13" x14ac:dyDescent="0.25">
      <c r="A5291" s="1">
        <v>41527</v>
      </c>
      <c r="B5291" s="40" t="s">
        <v>9</v>
      </c>
      <c r="C5291" s="40" t="s">
        <v>104</v>
      </c>
      <c r="D5291" s="40" t="s">
        <v>90</v>
      </c>
      <c r="E5291" s="40" t="s">
        <v>10</v>
      </c>
      <c r="F5291" s="40">
        <v>0.8</v>
      </c>
      <c r="G5291" s="40">
        <v>1</v>
      </c>
      <c r="H5291" s="40">
        <v>9</v>
      </c>
      <c r="I5291" s="40">
        <v>0.2</v>
      </c>
      <c r="L5291" s="40" t="str">
        <f>IF(LEFT(C5291,1)="[",MID(C5291,2,SEARCH("]",C5291)-2),IF(LEFT(C5291,1)="""",MID(C5291,2,SEARCH("""",C5291,2)-2),C5291))</f>
        <v>Onix LTZ valor</v>
      </c>
      <c r="M5291">
        <f>WEEKNUM(A5291,2)</f>
        <v>37</v>
      </c>
    </row>
    <row r="5292" spans="1:13" x14ac:dyDescent="0.25">
      <c r="A5292" s="1">
        <v>41544</v>
      </c>
      <c r="B5292" s="40" t="s">
        <v>9</v>
      </c>
      <c r="C5292" s="40" t="s">
        <v>104</v>
      </c>
      <c r="D5292" s="40" t="s">
        <v>90</v>
      </c>
      <c r="E5292" s="40" t="s">
        <v>10</v>
      </c>
      <c r="F5292" s="40">
        <v>0.8</v>
      </c>
      <c r="G5292" s="40">
        <v>0</v>
      </c>
      <c r="H5292" s="40">
        <v>2</v>
      </c>
      <c r="I5292" s="40">
        <v>0</v>
      </c>
      <c r="L5292" s="40" t="str">
        <f>IF(LEFT(C5292,1)="[",MID(C5292,2,SEARCH("]",C5292)-2),IF(LEFT(C5292,1)="""",MID(C5292,2,SEARCH("""",C5292,2)-2),C5292))</f>
        <v>Onix LTZ valor</v>
      </c>
      <c r="M5292">
        <f>WEEKNUM(A5292,2)</f>
        <v>39</v>
      </c>
    </row>
    <row r="5293" spans="1:13" x14ac:dyDescent="0.25">
      <c r="A5293" s="1">
        <v>41519</v>
      </c>
      <c r="B5293" s="40" t="s">
        <v>9</v>
      </c>
      <c r="C5293" s="40" t="s">
        <v>104</v>
      </c>
      <c r="D5293" s="40" t="s">
        <v>90</v>
      </c>
      <c r="E5293" s="40" t="s">
        <v>10</v>
      </c>
      <c r="F5293" s="40">
        <v>0.8</v>
      </c>
      <c r="G5293" s="40">
        <v>0</v>
      </c>
      <c r="H5293" s="40">
        <v>2</v>
      </c>
      <c r="I5293" s="40">
        <v>0</v>
      </c>
      <c r="L5293" s="40" t="str">
        <f>IF(LEFT(C5293,1)="[",MID(C5293,2,SEARCH("]",C5293)-2),IF(LEFT(C5293,1)="""",MID(C5293,2,SEARCH("""",C5293,2)-2),C5293))</f>
        <v>Onix LTZ valor</v>
      </c>
      <c r="M5293">
        <f>WEEKNUM(A5293,2)</f>
        <v>36</v>
      </c>
    </row>
    <row r="5294" spans="1:13" x14ac:dyDescent="0.25">
      <c r="A5294" s="1">
        <v>41543</v>
      </c>
      <c r="B5294" s="40" t="s">
        <v>9</v>
      </c>
      <c r="C5294" s="40" t="s">
        <v>104</v>
      </c>
      <c r="D5294" s="40" t="s">
        <v>90</v>
      </c>
      <c r="E5294" s="40" t="s">
        <v>10</v>
      </c>
      <c r="F5294" s="40">
        <v>0.8</v>
      </c>
      <c r="G5294" s="40">
        <v>1</v>
      </c>
      <c r="H5294" s="40">
        <v>5</v>
      </c>
      <c r="I5294" s="40">
        <v>0.51</v>
      </c>
      <c r="L5294" s="40" t="str">
        <f>IF(LEFT(C5294,1)="[",MID(C5294,2,SEARCH("]",C5294)-2),IF(LEFT(C5294,1)="""",MID(C5294,2,SEARCH("""",C5294,2)-2),C5294))</f>
        <v>Onix LTZ valor</v>
      </c>
      <c r="M5294">
        <f>WEEKNUM(A5294,2)</f>
        <v>39</v>
      </c>
    </row>
    <row r="5295" spans="1:13" x14ac:dyDescent="0.25">
      <c r="A5295" s="1">
        <v>41522</v>
      </c>
      <c r="B5295" s="40" t="s">
        <v>9</v>
      </c>
      <c r="C5295" s="40" t="s">
        <v>104</v>
      </c>
      <c r="D5295" s="40" t="s">
        <v>90</v>
      </c>
      <c r="E5295" s="40" t="s">
        <v>10</v>
      </c>
      <c r="F5295" s="40">
        <v>0.8</v>
      </c>
      <c r="G5295" s="40">
        <v>0</v>
      </c>
      <c r="H5295" s="40">
        <v>4</v>
      </c>
      <c r="I5295" s="40">
        <v>0</v>
      </c>
      <c r="L5295" s="40" t="str">
        <f>IF(LEFT(C5295,1)="[",MID(C5295,2,SEARCH("]",C5295)-2),IF(LEFT(C5295,1)="""",MID(C5295,2,SEARCH("""",C5295,2)-2),C5295))</f>
        <v>Onix LTZ valor</v>
      </c>
      <c r="M5295">
        <f>WEEKNUM(A5295,2)</f>
        <v>36</v>
      </c>
    </row>
    <row r="5296" spans="1:13" x14ac:dyDescent="0.25">
      <c r="A5296" s="1">
        <v>41531</v>
      </c>
      <c r="B5296" s="40" t="s">
        <v>9</v>
      </c>
      <c r="C5296" s="40" t="s">
        <v>104</v>
      </c>
      <c r="D5296" s="40" t="s">
        <v>90</v>
      </c>
      <c r="E5296" s="40" t="s">
        <v>10</v>
      </c>
      <c r="F5296" s="40">
        <v>0.8</v>
      </c>
      <c r="G5296" s="40">
        <v>1</v>
      </c>
      <c r="H5296" s="40">
        <v>7</v>
      </c>
      <c r="I5296" s="40">
        <v>0.21</v>
      </c>
      <c r="L5296" s="40" t="str">
        <f>IF(LEFT(C5296,1)="[",MID(C5296,2,SEARCH("]",C5296)-2),IF(LEFT(C5296,1)="""",MID(C5296,2,SEARCH("""",C5296,2)-2),C5296))</f>
        <v>Onix LTZ valor</v>
      </c>
      <c r="M5296">
        <f>WEEKNUM(A5296,2)</f>
        <v>37</v>
      </c>
    </row>
    <row r="5297" spans="1:13" x14ac:dyDescent="0.25">
      <c r="A5297" s="1">
        <v>41526</v>
      </c>
      <c r="B5297" s="40" t="s">
        <v>9</v>
      </c>
      <c r="C5297" s="40" t="s">
        <v>104</v>
      </c>
      <c r="D5297" s="40" t="s">
        <v>90</v>
      </c>
      <c r="E5297" s="40" t="s">
        <v>10</v>
      </c>
      <c r="F5297" s="40">
        <v>0.8</v>
      </c>
      <c r="G5297" s="40">
        <v>0</v>
      </c>
      <c r="H5297" s="40">
        <v>9</v>
      </c>
      <c r="I5297" s="40">
        <v>0</v>
      </c>
      <c r="L5297" s="40" t="str">
        <f>IF(LEFT(C5297,1)="[",MID(C5297,2,SEARCH("]",C5297)-2),IF(LEFT(C5297,1)="""",MID(C5297,2,SEARCH("""",C5297,2)-2),C5297))</f>
        <v>Onix LTZ valor</v>
      </c>
      <c r="M5297">
        <f>WEEKNUM(A5297,2)</f>
        <v>37</v>
      </c>
    </row>
    <row r="5298" spans="1:13" x14ac:dyDescent="0.25">
      <c r="A5298" s="1">
        <v>41529</v>
      </c>
      <c r="B5298" s="40" t="s">
        <v>9</v>
      </c>
      <c r="C5298" s="40" t="s">
        <v>104</v>
      </c>
      <c r="D5298" s="40" t="s">
        <v>90</v>
      </c>
      <c r="E5298" s="40" t="s">
        <v>10</v>
      </c>
      <c r="F5298" s="40">
        <v>0.8</v>
      </c>
      <c r="G5298" s="40">
        <v>1</v>
      </c>
      <c r="H5298" s="40">
        <v>11</v>
      </c>
      <c r="I5298" s="40">
        <v>0.54</v>
      </c>
      <c r="L5298" s="40" t="str">
        <f>IF(LEFT(C5298,1)="[",MID(C5298,2,SEARCH("]",C5298)-2),IF(LEFT(C5298,1)="""",MID(C5298,2,SEARCH("""",C5298,2)-2),C5298))</f>
        <v>Onix LTZ valor</v>
      </c>
      <c r="M5298">
        <f>WEEKNUM(A5298,2)</f>
        <v>37</v>
      </c>
    </row>
    <row r="5299" spans="1:13" x14ac:dyDescent="0.25">
      <c r="A5299" s="1">
        <v>41517</v>
      </c>
      <c r="B5299" s="40" t="s">
        <v>9</v>
      </c>
      <c r="C5299" s="40" t="s">
        <v>104</v>
      </c>
      <c r="D5299" s="40" t="s">
        <v>90</v>
      </c>
      <c r="E5299" s="40" t="s">
        <v>10</v>
      </c>
      <c r="F5299" s="40">
        <v>0.8</v>
      </c>
      <c r="G5299" s="40">
        <v>5</v>
      </c>
      <c r="H5299" s="40">
        <v>11</v>
      </c>
      <c r="I5299" s="40">
        <v>1.36</v>
      </c>
      <c r="L5299" s="40" t="str">
        <f>IF(LEFT(C5299,1)="[",MID(C5299,2,SEARCH("]",C5299)-2),IF(LEFT(C5299,1)="""",MID(C5299,2,SEARCH("""",C5299,2)-2),C5299))</f>
        <v>Onix LTZ valor</v>
      </c>
      <c r="M5299">
        <f>WEEKNUM(A5299,2)</f>
        <v>35</v>
      </c>
    </row>
    <row r="5300" spans="1:13" x14ac:dyDescent="0.25">
      <c r="A5300" s="1">
        <v>41516</v>
      </c>
      <c r="B5300" s="40" t="s">
        <v>9</v>
      </c>
      <c r="C5300" s="40" t="s">
        <v>104</v>
      </c>
      <c r="D5300" s="40" t="s">
        <v>90</v>
      </c>
      <c r="E5300" s="40" t="s">
        <v>10</v>
      </c>
      <c r="F5300" s="40">
        <v>0.8</v>
      </c>
      <c r="G5300" s="40">
        <v>0</v>
      </c>
      <c r="H5300" s="40">
        <v>9</v>
      </c>
      <c r="I5300" s="40">
        <v>0</v>
      </c>
      <c r="L5300" s="40" t="str">
        <f>IF(LEFT(C5300,1)="[",MID(C5300,2,SEARCH("]",C5300)-2),IF(LEFT(C5300,1)="""",MID(C5300,2,SEARCH("""",C5300,2)-2),C5300))</f>
        <v>Onix LTZ valor</v>
      </c>
      <c r="M5300">
        <f>WEEKNUM(A5300,2)</f>
        <v>35</v>
      </c>
    </row>
    <row r="5301" spans="1:13" x14ac:dyDescent="0.25">
      <c r="A5301" s="1">
        <v>41523</v>
      </c>
      <c r="B5301" s="40" t="s">
        <v>9</v>
      </c>
      <c r="C5301" s="40" t="s">
        <v>104</v>
      </c>
      <c r="D5301" s="40" t="s">
        <v>90</v>
      </c>
      <c r="E5301" s="40" t="s">
        <v>10</v>
      </c>
      <c r="F5301" s="40">
        <v>0.8</v>
      </c>
      <c r="G5301" s="40">
        <v>3</v>
      </c>
      <c r="H5301" s="40">
        <v>8</v>
      </c>
      <c r="I5301" s="40">
        <v>0.56999999999999995</v>
      </c>
      <c r="L5301" s="40" t="str">
        <f>IF(LEFT(C5301,1)="[",MID(C5301,2,SEARCH("]",C5301)-2),IF(LEFT(C5301,1)="""",MID(C5301,2,SEARCH("""",C5301,2)-2),C5301))</f>
        <v>Onix LTZ valor</v>
      </c>
      <c r="M5301">
        <f>WEEKNUM(A5301,2)</f>
        <v>36</v>
      </c>
    </row>
    <row r="5302" spans="1:13" x14ac:dyDescent="0.25">
      <c r="A5302" s="1">
        <v>41533</v>
      </c>
      <c r="B5302" s="40" t="s">
        <v>9</v>
      </c>
      <c r="C5302" s="40" t="s">
        <v>104</v>
      </c>
      <c r="D5302" s="40" t="s">
        <v>90</v>
      </c>
      <c r="E5302" s="40" t="s">
        <v>10</v>
      </c>
      <c r="F5302" s="40">
        <v>0.8</v>
      </c>
      <c r="G5302" s="40">
        <v>1</v>
      </c>
      <c r="H5302" s="40">
        <v>3</v>
      </c>
      <c r="I5302" s="40">
        <v>0.08</v>
      </c>
      <c r="L5302" s="40" t="str">
        <f>IF(LEFT(C5302,1)="[",MID(C5302,2,SEARCH("]",C5302)-2),IF(LEFT(C5302,1)="""",MID(C5302,2,SEARCH("""",C5302,2)-2),C5302))</f>
        <v>Onix LTZ valor</v>
      </c>
      <c r="M5302">
        <f>WEEKNUM(A5302,2)</f>
        <v>38</v>
      </c>
    </row>
    <row r="5303" spans="1:13" x14ac:dyDescent="0.25">
      <c r="A5303" s="1">
        <v>41532</v>
      </c>
      <c r="B5303" s="40" t="s">
        <v>9</v>
      </c>
      <c r="C5303" s="40" t="s">
        <v>104</v>
      </c>
      <c r="D5303" s="40" t="s">
        <v>90</v>
      </c>
      <c r="E5303" s="40" t="s">
        <v>10</v>
      </c>
      <c r="F5303" s="40">
        <v>0.8</v>
      </c>
      <c r="G5303" s="40">
        <v>1</v>
      </c>
      <c r="H5303" s="40">
        <v>7</v>
      </c>
      <c r="I5303" s="40">
        <v>0.09</v>
      </c>
      <c r="L5303" s="40" t="str">
        <f>IF(LEFT(C5303,1)="[",MID(C5303,2,SEARCH("]",C5303)-2),IF(LEFT(C5303,1)="""",MID(C5303,2,SEARCH("""",C5303,2)-2),C5303))</f>
        <v>Onix LTZ valor</v>
      </c>
      <c r="M5303">
        <f>WEEKNUM(A5303,2)</f>
        <v>37</v>
      </c>
    </row>
    <row r="5304" spans="1:13" x14ac:dyDescent="0.25">
      <c r="A5304" s="1">
        <v>41536</v>
      </c>
      <c r="B5304" s="40" t="s">
        <v>9</v>
      </c>
      <c r="C5304" s="40" t="s">
        <v>104</v>
      </c>
      <c r="D5304" s="40" t="s">
        <v>90</v>
      </c>
      <c r="E5304" s="40" t="s">
        <v>10</v>
      </c>
      <c r="F5304" s="40">
        <v>0.8</v>
      </c>
      <c r="G5304" s="40">
        <v>2</v>
      </c>
      <c r="H5304" s="40">
        <v>7</v>
      </c>
      <c r="I5304" s="40">
        <v>0.25</v>
      </c>
      <c r="L5304" s="40" t="str">
        <f>IF(LEFT(C5304,1)="[",MID(C5304,2,SEARCH("]",C5304)-2),IF(LEFT(C5304,1)="""",MID(C5304,2,SEARCH("""",C5304,2)-2),C5304))</f>
        <v>Onix LTZ valor</v>
      </c>
      <c r="M5304">
        <f>WEEKNUM(A5304,2)</f>
        <v>38</v>
      </c>
    </row>
    <row r="5305" spans="1:13" x14ac:dyDescent="0.25">
      <c r="A5305" s="1">
        <v>41524</v>
      </c>
      <c r="B5305" s="40" t="s">
        <v>9</v>
      </c>
      <c r="C5305" s="40" t="s">
        <v>104</v>
      </c>
      <c r="D5305" s="40" t="s">
        <v>90</v>
      </c>
      <c r="E5305" s="40" t="s">
        <v>10</v>
      </c>
      <c r="F5305" s="40">
        <v>0.8</v>
      </c>
      <c r="G5305" s="40">
        <v>1</v>
      </c>
      <c r="H5305" s="40">
        <v>6</v>
      </c>
      <c r="I5305" s="40">
        <v>0.38</v>
      </c>
      <c r="L5305" s="40" t="str">
        <f>IF(LEFT(C5305,1)="[",MID(C5305,2,SEARCH("]",C5305)-2),IF(LEFT(C5305,1)="""",MID(C5305,2,SEARCH("""",C5305,2)-2),C5305))</f>
        <v>Onix LTZ valor</v>
      </c>
      <c r="M5305">
        <f>WEEKNUM(A5305,2)</f>
        <v>36</v>
      </c>
    </row>
    <row r="5306" spans="1:13" x14ac:dyDescent="0.25">
      <c r="A5306" s="1">
        <v>41546</v>
      </c>
      <c r="B5306" s="40" t="s">
        <v>9</v>
      </c>
      <c r="C5306" s="40" t="s">
        <v>504</v>
      </c>
      <c r="D5306" s="40" t="s">
        <v>90</v>
      </c>
      <c r="E5306" s="40" t="s">
        <v>10</v>
      </c>
      <c r="F5306" s="40">
        <v>0.8</v>
      </c>
      <c r="G5306" s="40">
        <v>1</v>
      </c>
      <c r="H5306" s="40">
        <v>1</v>
      </c>
      <c r="I5306" s="40">
        <v>0.72</v>
      </c>
      <c r="L5306" s="40" t="str">
        <f>IF(LEFT(C5306,1)="[",MID(C5306,2,SEARCH("]",C5306)-2),IF(LEFT(C5306,1)="""",MID(C5306,2,SEARCH("""",C5306,2)-2),C5306))</f>
        <v>Onix LTZ valores</v>
      </c>
      <c r="M5306">
        <f>WEEKNUM(A5306,2)</f>
        <v>39</v>
      </c>
    </row>
    <row r="5307" spans="1:13" x14ac:dyDescent="0.25">
      <c r="A5307" s="1">
        <v>41534</v>
      </c>
      <c r="B5307" s="40" t="s">
        <v>9</v>
      </c>
      <c r="C5307" s="40" t="s">
        <v>504</v>
      </c>
      <c r="D5307" s="40" t="s">
        <v>90</v>
      </c>
      <c r="E5307" s="40" t="s">
        <v>10</v>
      </c>
      <c r="F5307" s="40">
        <v>0.8</v>
      </c>
      <c r="G5307" s="40">
        <v>0</v>
      </c>
      <c r="H5307" s="40">
        <v>1</v>
      </c>
      <c r="I5307" s="40">
        <v>0</v>
      </c>
      <c r="L5307" s="40" t="str">
        <f>IF(LEFT(C5307,1)="[",MID(C5307,2,SEARCH("]",C5307)-2),IF(LEFT(C5307,1)="""",MID(C5307,2,SEARCH("""",C5307,2)-2),C5307))</f>
        <v>Onix LTZ valores</v>
      </c>
      <c r="M5307">
        <f>WEEKNUM(A5307,2)</f>
        <v>38</v>
      </c>
    </row>
    <row r="5308" spans="1:13" x14ac:dyDescent="0.25">
      <c r="A5308" s="1">
        <v>41535</v>
      </c>
      <c r="B5308" s="40" t="s">
        <v>9</v>
      </c>
      <c r="C5308" s="40" t="s">
        <v>504</v>
      </c>
      <c r="D5308" s="40" t="s">
        <v>90</v>
      </c>
      <c r="E5308" s="40" t="s">
        <v>10</v>
      </c>
      <c r="F5308" s="40">
        <v>0.8</v>
      </c>
      <c r="G5308" s="40">
        <v>0</v>
      </c>
      <c r="H5308" s="40">
        <v>1</v>
      </c>
      <c r="I5308" s="40">
        <v>0</v>
      </c>
      <c r="L5308" s="40" t="str">
        <f>IF(LEFT(C5308,1)="[",MID(C5308,2,SEARCH("]",C5308)-2),IF(LEFT(C5308,1)="""",MID(C5308,2,SEARCH("""",C5308,2)-2),C5308))</f>
        <v>Onix LTZ valores</v>
      </c>
      <c r="M5308">
        <f>WEEKNUM(A5308,2)</f>
        <v>38</v>
      </c>
    </row>
    <row r="5309" spans="1:13" x14ac:dyDescent="0.25">
      <c r="A5309" s="1">
        <v>41543</v>
      </c>
      <c r="B5309" s="40" t="s">
        <v>9</v>
      </c>
      <c r="C5309" s="40" t="s">
        <v>504</v>
      </c>
      <c r="D5309" s="40" t="s">
        <v>90</v>
      </c>
      <c r="E5309" s="40" t="s">
        <v>10</v>
      </c>
      <c r="F5309" s="40">
        <v>0.8</v>
      </c>
      <c r="G5309" s="40">
        <v>0</v>
      </c>
      <c r="H5309" s="40">
        <v>1</v>
      </c>
      <c r="I5309" s="40">
        <v>0</v>
      </c>
      <c r="L5309" s="40" t="str">
        <f>IF(LEFT(C5309,1)="[",MID(C5309,2,SEARCH("]",C5309)-2),IF(LEFT(C5309,1)="""",MID(C5309,2,SEARCH("""",C5309,2)-2),C5309))</f>
        <v>Onix LTZ valores</v>
      </c>
      <c r="M5309">
        <f>WEEKNUM(A5309,2)</f>
        <v>39</v>
      </c>
    </row>
    <row r="5310" spans="1:13" x14ac:dyDescent="0.25">
      <c r="A5310" s="1">
        <v>41538</v>
      </c>
      <c r="B5310" s="40" t="s">
        <v>9</v>
      </c>
      <c r="C5310" s="40" t="s">
        <v>504</v>
      </c>
      <c r="D5310" s="40" t="s">
        <v>90</v>
      </c>
      <c r="E5310" s="40" t="s">
        <v>10</v>
      </c>
      <c r="F5310" s="40">
        <v>0.8</v>
      </c>
      <c r="G5310" s="40">
        <v>0</v>
      </c>
      <c r="H5310" s="40">
        <v>1</v>
      </c>
      <c r="I5310" s="40">
        <v>0</v>
      </c>
      <c r="L5310" s="40" t="str">
        <f>IF(LEFT(C5310,1)="[",MID(C5310,2,SEARCH("]",C5310)-2),IF(LEFT(C5310,1)="""",MID(C5310,2,SEARCH("""",C5310,2)-2),C5310))</f>
        <v>Onix LTZ valores</v>
      </c>
      <c r="M5310">
        <f>WEEKNUM(A5310,2)</f>
        <v>38</v>
      </c>
    </row>
    <row r="5311" spans="1:13" x14ac:dyDescent="0.25">
      <c r="A5311" s="1">
        <v>41543</v>
      </c>
      <c r="B5311" s="40" t="s">
        <v>9</v>
      </c>
      <c r="C5311" s="40" t="s">
        <v>367</v>
      </c>
      <c r="D5311" s="40" t="s">
        <v>86</v>
      </c>
      <c r="E5311" s="40" t="s">
        <v>10</v>
      </c>
      <c r="F5311" s="40">
        <v>0.8</v>
      </c>
      <c r="G5311" s="40">
        <v>1</v>
      </c>
      <c r="H5311" s="40">
        <v>2</v>
      </c>
      <c r="I5311" s="40">
        <v>0.1</v>
      </c>
      <c r="L5311" s="40" t="str">
        <f>IF(LEFT(C5311,1)="[",MID(C5311,2,SEARCH("]",C5311)-2),IF(LEFT(C5311,1)="""",MID(C5311,2,SEARCH("""",C5311,2)-2),C5311))</f>
        <v>Onix LTZ zero</v>
      </c>
      <c r="M5311">
        <f>WEEKNUM(A5311,2)</f>
        <v>39</v>
      </c>
    </row>
    <row r="5312" spans="1:13" x14ac:dyDescent="0.25">
      <c r="A5312" s="1">
        <v>41540</v>
      </c>
      <c r="B5312" s="40" t="s">
        <v>9</v>
      </c>
      <c r="C5312" s="40" t="s">
        <v>367</v>
      </c>
      <c r="D5312" s="40" t="s">
        <v>86</v>
      </c>
      <c r="E5312" s="40" t="s">
        <v>10</v>
      </c>
      <c r="F5312" s="40">
        <v>0.8</v>
      </c>
      <c r="G5312" s="40">
        <v>0</v>
      </c>
      <c r="H5312" s="40">
        <v>1</v>
      </c>
      <c r="I5312" s="40">
        <v>0</v>
      </c>
      <c r="L5312" s="40" t="str">
        <f>IF(LEFT(C5312,1)="[",MID(C5312,2,SEARCH("]",C5312)-2),IF(LEFT(C5312,1)="""",MID(C5312,2,SEARCH("""",C5312,2)-2),C5312))</f>
        <v>Onix LTZ zero</v>
      </c>
      <c r="M5312">
        <f>WEEKNUM(A5312,2)</f>
        <v>39</v>
      </c>
    </row>
    <row r="5313" spans="1:13" x14ac:dyDescent="0.25">
      <c r="A5313" s="1">
        <v>41537</v>
      </c>
      <c r="B5313" s="40" t="s">
        <v>9</v>
      </c>
      <c r="C5313" s="40" t="s">
        <v>367</v>
      </c>
      <c r="D5313" s="40" t="s">
        <v>86</v>
      </c>
      <c r="E5313" s="40" t="s">
        <v>10</v>
      </c>
      <c r="F5313" s="40">
        <v>0.8</v>
      </c>
      <c r="G5313" s="40">
        <v>1</v>
      </c>
      <c r="H5313" s="40">
        <v>2</v>
      </c>
      <c r="I5313" s="40">
        <v>0.8</v>
      </c>
      <c r="L5313" s="40" t="str">
        <f>IF(LEFT(C5313,1)="[",MID(C5313,2,SEARCH("]",C5313)-2),IF(LEFT(C5313,1)="""",MID(C5313,2,SEARCH("""",C5313,2)-2),C5313))</f>
        <v>Onix LTZ zero</v>
      </c>
      <c r="M5313">
        <f>WEEKNUM(A5313,2)</f>
        <v>38</v>
      </c>
    </row>
    <row r="5314" spans="1:13" x14ac:dyDescent="0.25">
      <c r="A5314" s="1">
        <v>41527</v>
      </c>
      <c r="B5314" s="40" t="s">
        <v>9</v>
      </c>
      <c r="C5314" s="40" t="s">
        <v>367</v>
      </c>
      <c r="D5314" s="40" t="s">
        <v>86</v>
      </c>
      <c r="E5314" s="40" t="s">
        <v>10</v>
      </c>
      <c r="F5314" s="40">
        <v>0.8</v>
      </c>
      <c r="G5314" s="40">
        <v>0</v>
      </c>
      <c r="H5314" s="40">
        <v>2</v>
      </c>
      <c r="I5314" s="40">
        <v>0</v>
      </c>
      <c r="L5314" s="40" t="str">
        <f>IF(LEFT(C5314,1)="[",MID(C5314,2,SEARCH("]",C5314)-2),IF(LEFT(C5314,1)="""",MID(C5314,2,SEARCH("""",C5314,2)-2),C5314))</f>
        <v>Onix LTZ zero</v>
      </c>
      <c r="M5314">
        <f>WEEKNUM(A5314,2)</f>
        <v>37</v>
      </c>
    </row>
    <row r="5315" spans="1:13" x14ac:dyDescent="0.25">
      <c r="A5315" s="1">
        <v>41524</v>
      </c>
      <c r="B5315" s="40" t="s">
        <v>9</v>
      </c>
      <c r="C5315" s="40" t="s">
        <v>367</v>
      </c>
      <c r="D5315" s="40" t="s">
        <v>86</v>
      </c>
      <c r="E5315" s="40" t="s">
        <v>10</v>
      </c>
      <c r="F5315" s="40">
        <v>0.8</v>
      </c>
      <c r="G5315" s="40">
        <v>0</v>
      </c>
      <c r="H5315" s="40">
        <v>1</v>
      </c>
      <c r="I5315" s="40">
        <v>0</v>
      </c>
      <c r="L5315" s="40" t="str">
        <f>IF(LEFT(C5315,1)="[",MID(C5315,2,SEARCH("]",C5315)-2),IF(LEFT(C5315,1)="""",MID(C5315,2,SEARCH("""",C5315,2)-2),C5315))</f>
        <v>Onix LTZ zero</v>
      </c>
      <c r="M5315">
        <f>WEEKNUM(A5315,2)</f>
        <v>36</v>
      </c>
    </row>
    <row r="5316" spans="1:13" x14ac:dyDescent="0.25">
      <c r="A5316" s="1">
        <v>41526</v>
      </c>
      <c r="B5316" s="40" t="s">
        <v>9</v>
      </c>
      <c r="C5316" s="40" t="s">
        <v>367</v>
      </c>
      <c r="D5316" s="40" t="s">
        <v>86</v>
      </c>
      <c r="E5316" s="40" t="s">
        <v>10</v>
      </c>
      <c r="F5316" s="40">
        <v>0.8</v>
      </c>
      <c r="G5316" s="40">
        <v>2</v>
      </c>
      <c r="H5316" s="40">
        <v>4</v>
      </c>
      <c r="I5316" s="40">
        <v>0.1</v>
      </c>
      <c r="L5316" s="40" t="str">
        <f>IF(LEFT(C5316,1)="[",MID(C5316,2,SEARCH("]",C5316)-2),IF(LEFT(C5316,1)="""",MID(C5316,2,SEARCH("""",C5316,2)-2),C5316))</f>
        <v>Onix LTZ zero</v>
      </c>
      <c r="M5316">
        <f>WEEKNUM(A5316,2)</f>
        <v>37</v>
      </c>
    </row>
    <row r="5317" spans="1:13" x14ac:dyDescent="0.25">
      <c r="A5317" s="1">
        <v>41534</v>
      </c>
      <c r="B5317" s="40" t="s">
        <v>9</v>
      </c>
      <c r="C5317" s="40" t="s">
        <v>367</v>
      </c>
      <c r="D5317" s="40" t="s">
        <v>86</v>
      </c>
      <c r="E5317" s="40" t="s">
        <v>10</v>
      </c>
      <c r="F5317" s="40">
        <v>0.8</v>
      </c>
      <c r="G5317" s="40">
        <v>0</v>
      </c>
      <c r="H5317" s="40">
        <v>2</v>
      </c>
      <c r="I5317" s="40">
        <v>0</v>
      </c>
      <c r="L5317" s="40" t="str">
        <f>IF(LEFT(C5317,1)="[",MID(C5317,2,SEARCH("]",C5317)-2),IF(LEFT(C5317,1)="""",MID(C5317,2,SEARCH("""",C5317,2)-2),C5317))</f>
        <v>Onix LTZ zero</v>
      </c>
      <c r="M5317">
        <f>WEEKNUM(A5317,2)</f>
        <v>38</v>
      </c>
    </row>
    <row r="5318" spans="1:13" x14ac:dyDescent="0.25">
      <c r="A5318" s="1">
        <v>41529</v>
      </c>
      <c r="B5318" s="40" t="s">
        <v>9</v>
      </c>
      <c r="C5318" s="40" t="s">
        <v>367</v>
      </c>
      <c r="D5318" s="40" t="s">
        <v>86</v>
      </c>
      <c r="E5318" s="40" t="s">
        <v>10</v>
      </c>
      <c r="F5318" s="40">
        <v>0.8</v>
      </c>
      <c r="G5318" s="40">
        <v>0</v>
      </c>
      <c r="H5318" s="40">
        <v>3</v>
      </c>
      <c r="I5318" s="40">
        <v>0</v>
      </c>
      <c r="L5318" s="40" t="str">
        <f>IF(LEFT(C5318,1)="[",MID(C5318,2,SEARCH("]",C5318)-2),IF(LEFT(C5318,1)="""",MID(C5318,2,SEARCH("""",C5318,2)-2),C5318))</f>
        <v>Onix LTZ zero</v>
      </c>
      <c r="M5318">
        <f>WEEKNUM(A5318,2)</f>
        <v>37</v>
      </c>
    </row>
    <row r="5319" spans="1:13" x14ac:dyDescent="0.25">
      <c r="A5319" s="1">
        <v>41516</v>
      </c>
      <c r="B5319" s="40" t="s">
        <v>9</v>
      </c>
      <c r="C5319" s="40" t="s">
        <v>367</v>
      </c>
      <c r="D5319" s="40" t="s">
        <v>86</v>
      </c>
      <c r="E5319" s="40" t="s">
        <v>10</v>
      </c>
      <c r="F5319" s="40">
        <v>0.8</v>
      </c>
      <c r="G5319" s="40">
        <v>0</v>
      </c>
      <c r="H5319" s="40">
        <v>1</v>
      </c>
      <c r="I5319" s="40">
        <v>0</v>
      </c>
      <c r="L5319" s="40" t="str">
        <f>IF(LEFT(C5319,1)="[",MID(C5319,2,SEARCH("]",C5319)-2),IF(LEFT(C5319,1)="""",MID(C5319,2,SEARCH("""",C5319,2)-2),C5319))</f>
        <v>Onix LTZ zero</v>
      </c>
      <c r="M5319">
        <f>WEEKNUM(A5319,2)</f>
        <v>35</v>
      </c>
    </row>
    <row r="5320" spans="1:13" x14ac:dyDescent="0.25">
      <c r="A5320" s="1">
        <v>41545</v>
      </c>
      <c r="B5320" s="40" t="s">
        <v>9</v>
      </c>
      <c r="C5320" s="40" t="s">
        <v>367</v>
      </c>
      <c r="D5320" s="40" t="s">
        <v>86</v>
      </c>
      <c r="E5320" s="40" t="s">
        <v>10</v>
      </c>
      <c r="F5320" s="40">
        <v>0.8</v>
      </c>
      <c r="G5320" s="40">
        <v>0</v>
      </c>
      <c r="H5320" s="40">
        <v>1</v>
      </c>
      <c r="I5320" s="40">
        <v>0</v>
      </c>
      <c r="L5320" s="40" t="str">
        <f>IF(LEFT(C5320,1)="[",MID(C5320,2,SEARCH("]",C5320)-2),IF(LEFT(C5320,1)="""",MID(C5320,2,SEARCH("""",C5320,2)-2),C5320))</f>
        <v>Onix LTZ zero</v>
      </c>
      <c r="M5320">
        <f>WEEKNUM(A5320,2)</f>
        <v>39</v>
      </c>
    </row>
    <row r="5321" spans="1:13" x14ac:dyDescent="0.25">
      <c r="A5321" s="1">
        <v>41530</v>
      </c>
      <c r="B5321" s="40" t="s">
        <v>9</v>
      </c>
      <c r="C5321" s="40" t="s">
        <v>367</v>
      </c>
      <c r="D5321" s="40" t="s">
        <v>86</v>
      </c>
      <c r="E5321" s="40" t="s">
        <v>10</v>
      </c>
      <c r="F5321" s="40">
        <v>0.8</v>
      </c>
      <c r="G5321" s="40">
        <v>1</v>
      </c>
      <c r="H5321" s="40">
        <v>1</v>
      </c>
      <c r="I5321" s="40">
        <v>0.03</v>
      </c>
      <c r="L5321" s="40" t="str">
        <f>IF(LEFT(C5321,1)="[",MID(C5321,2,SEARCH("]",C5321)-2),IF(LEFT(C5321,1)="""",MID(C5321,2,SEARCH("""",C5321,2)-2),C5321))</f>
        <v>Onix LTZ zero</v>
      </c>
      <c r="M5321">
        <f>WEEKNUM(A5321,2)</f>
        <v>37</v>
      </c>
    </row>
    <row r="5322" spans="1:13" x14ac:dyDescent="0.25">
      <c r="A5322" s="1">
        <v>41525</v>
      </c>
      <c r="B5322" s="40" t="s">
        <v>9</v>
      </c>
      <c r="C5322" s="40" t="s">
        <v>367</v>
      </c>
      <c r="D5322" s="40" t="s">
        <v>86</v>
      </c>
      <c r="E5322" s="40" t="s">
        <v>10</v>
      </c>
      <c r="F5322" s="40">
        <v>0.8</v>
      </c>
      <c r="G5322" s="40">
        <v>0</v>
      </c>
      <c r="H5322" s="40">
        <v>2</v>
      </c>
      <c r="I5322" s="40">
        <v>0</v>
      </c>
      <c r="L5322" s="40" t="str">
        <f>IF(LEFT(C5322,1)="[",MID(C5322,2,SEARCH("]",C5322)-2),IF(LEFT(C5322,1)="""",MID(C5322,2,SEARCH("""",C5322,2)-2),C5322))</f>
        <v>Onix LTZ zero</v>
      </c>
      <c r="M5322">
        <f>WEEKNUM(A5322,2)</f>
        <v>36</v>
      </c>
    </row>
    <row r="5323" spans="1:13" x14ac:dyDescent="0.25">
      <c r="A5323" s="1">
        <v>41528</v>
      </c>
      <c r="B5323" s="40" t="s">
        <v>9</v>
      </c>
      <c r="C5323" s="40" t="s">
        <v>367</v>
      </c>
      <c r="D5323" s="40" t="s">
        <v>86</v>
      </c>
      <c r="E5323" s="40" t="s">
        <v>10</v>
      </c>
      <c r="F5323" s="40">
        <v>0.8</v>
      </c>
      <c r="G5323" s="40">
        <v>1</v>
      </c>
      <c r="H5323" s="40">
        <v>1</v>
      </c>
      <c r="I5323" s="40">
        <v>0.28000000000000003</v>
      </c>
      <c r="L5323" s="40" t="str">
        <f>IF(LEFT(C5323,1)="[",MID(C5323,2,SEARCH("]",C5323)-2),IF(LEFT(C5323,1)="""",MID(C5323,2,SEARCH("""",C5323,2)-2),C5323))</f>
        <v>Onix LTZ zero</v>
      </c>
      <c r="M5323">
        <f>WEEKNUM(A5323,2)</f>
        <v>37</v>
      </c>
    </row>
    <row r="5324" spans="1:13" x14ac:dyDescent="0.25">
      <c r="A5324" s="1">
        <v>41541</v>
      </c>
      <c r="B5324" s="40" t="s">
        <v>9</v>
      </c>
      <c r="C5324" s="40" t="s">
        <v>367</v>
      </c>
      <c r="D5324" s="40" t="s">
        <v>86</v>
      </c>
      <c r="E5324" s="40" t="s">
        <v>10</v>
      </c>
      <c r="F5324" s="40">
        <v>0.8</v>
      </c>
      <c r="G5324" s="40">
        <v>1</v>
      </c>
      <c r="H5324" s="40">
        <v>3</v>
      </c>
      <c r="I5324" s="40">
        <v>0.12</v>
      </c>
      <c r="L5324" s="40" t="str">
        <f>IF(LEFT(C5324,1)="[",MID(C5324,2,SEARCH("]",C5324)-2),IF(LEFT(C5324,1)="""",MID(C5324,2,SEARCH("""",C5324,2)-2),C5324))</f>
        <v>Onix LTZ zero</v>
      </c>
      <c r="M5324">
        <f>WEEKNUM(A5324,2)</f>
        <v>39</v>
      </c>
    </row>
    <row r="5325" spans="1:13" x14ac:dyDescent="0.25">
      <c r="A5325" s="1">
        <v>41532</v>
      </c>
      <c r="B5325" s="40" t="s">
        <v>9</v>
      </c>
      <c r="C5325" s="40" t="s">
        <v>367</v>
      </c>
      <c r="D5325" s="40" t="s">
        <v>86</v>
      </c>
      <c r="E5325" s="40" t="s">
        <v>10</v>
      </c>
      <c r="F5325" s="40">
        <v>0.8</v>
      </c>
      <c r="G5325" s="40">
        <v>1</v>
      </c>
      <c r="H5325" s="40">
        <v>1</v>
      </c>
      <c r="I5325" s="40">
        <v>0.06</v>
      </c>
      <c r="L5325" s="40" t="str">
        <f>IF(LEFT(C5325,1)="[",MID(C5325,2,SEARCH("]",C5325)-2),IF(LEFT(C5325,1)="""",MID(C5325,2,SEARCH("""",C5325,2)-2),C5325))</f>
        <v>Onix LTZ zero</v>
      </c>
      <c r="M5325">
        <f>WEEKNUM(A5325,2)</f>
        <v>37</v>
      </c>
    </row>
    <row r="5326" spans="1:13" x14ac:dyDescent="0.25">
      <c r="A5326" s="1">
        <v>41533</v>
      </c>
      <c r="B5326" s="40" t="s">
        <v>9</v>
      </c>
      <c r="C5326" s="40" t="s">
        <v>367</v>
      </c>
      <c r="D5326" s="40" t="s">
        <v>86</v>
      </c>
      <c r="E5326" s="40" t="s">
        <v>10</v>
      </c>
      <c r="F5326" s="40">
        <v>0.8</v>
      </c>
      <c r="G5326" s="40">
        <v>1</v>
      </c>
      <c r="H5326" s="40">
        <v>2</v>
      </c>
      <c r="I5326" s="40">
        <v>0.72</v>
      </c>
      <c r="L5326" s="40" t="str">
        <f>IF(LEFT(C5326,1)="[",MID(C5326,2,SEARCH("]",C5326)-2),IF(LEFT(C5326,1)="""",MID(C5326,2,SEARCH("""",C5326,2)-2),C5326))</f>
        <v>Onix LTZ zero</v>
      </c>
      <c r="M5326">
        <f>WEEKNUM(A5326,2)</f>
        <v>38</v>
      </c>
    </row>
    <row r="5327" spans="1:13" x14ac:dyDescent="0.25">
      <c r="A5327" s="1">
        <v>41544</v>
      </c>
      <c r="B5327" s="40" t="s">
        <v>9</v>
      </c>
      <c r="C5327" s="40" t="s">
        <v>127</v>
      </c>
      <c r="D5327" s="40" t="s">
        <v>110</v>
      </c>
      <c r="E5327" s="40" t="s">
        <v>10</v>
      </c>
      <c r="F5327" s="40">
        <v>0.8</v>
      </c>
      <c r="G5327" s="40">
        <v>2</v>
      </c>
      <c r="H5327" s="40">
        <v>20</v>
      </c>
      <c r="I5327" s="40">
        <v>0.25</v>
      </c>
      <c r="L5327" s="40" t="str">
        <f>IF(LEFT(C5327,1)="[",MID(C5327,2,SEARCH("]",C5327)-2),IF(LEFT(C5327,1)="""",MID(C5327,2,SEARCH("""",C5327,2)-2),C5327))</f>
        <v>Onix my link</v>
      </c>
      <c r="M5327">
        <f>WEEKNUM(A5327,2)</f>
        <v>39</v>
      </c>
    </row>
    <row r="5328" spans="1:13" x14ac:dyDescent="0.25">
      <c r="A5328" s="1">
        <v>41528</v>
      </c>
      <c r="B5328" s="40" t="s">
        <v>9</v>
      </c>
      <c r="C5328" s="40" t="s">
        <v>127</v>
      </c>
      <c r="D5328" s="40" t="s">
        <v>110</v>
      </c>
      <c r="E5328" s="40" t="s">
        <v>10</v>
      </c>
      <c r="F5328" s="40">
        <v>0.8</v>
      </c>
      <c r="G5328" s="40">
        <v>1</v>
      </c>
      <c r="H5328" s="40">
        <v>27</v>
      </c>
      <c r="I5328" s="40">
        <v>0.72</v>
      </c>
      <c r="L5328" s="40" t="str">
        <f>IF(LEFT(C5328,1)="[",MID(C5328,2,SEARCH("]",C5328)-2),IF(LEFT(C5328,1)="""",MID(C5328,2,SEARCH("""",C5328,2)-2),C5328))</f>
        <v>Onix my link</v>
      </c>
      <c r="M5328">
        <f>WEEKNUM(A5328,2)</f>
        <v>37</v>
      </c>
    </row>
    <row r="5329" spans="1:13" x14ac:dyDescent="0.25">
      <c r="A5329" s="1">
        <v>41523</v>
      </c>
      <c r="B5329" s="40" t="s">
        <v>9</v>
      </c>
      <c r="C5329" s="40" t="s">
        <v>127</v>
      </c>
      <c r="D5329" s="40" t="s">
        <v>110</v>
      </c>
      <c r="E5329" s="40" t="s">
        <v>10</v>
      </c>
      <c r="F5329" s="40">
        <v>0.8</v>
      </c>
      <c r="G5329" s="40">
        <v>2</v>
      </c>
      <c r="H5329" s="40">
        <v>28</v>
      </c>
      <c r="I5329" s="40">
        <v>1.07</v>
      </c>
      <c r="L5329" s="40" t="str">
        <f>IF(LEFT(C5329,1)="[",MID(C5329,2,SEARCH("]",C5329)-2),IF(LEFT(C5329,1)="""",MID(C5329,2,SEARCH("""",C5329,2)-2),C5329))</f>
        <v>Onix my link</v>
      </c>
      <c r="M5329">
        <f>WEEKNUM(A5329,2)</f>
        <v>36</v>
      </c>
    </row>
    <row r="5330" spans="1:13" x14ac:dyDescent="0.25">
      <c r="A5330" s="1">
        <v>41521</v>
      </c>
      <c r="B5330" s="40" t="s">
        <v>9</v>
      </c>
      <c r="C5330" s="40" t="s">
        <v>127</v>
      </c>
      <c r="D5330" s="40" t="s">
        <v>110</v>
      </c>
      <c r="E5330" s="40" t="s">
        <v>10</v>
      </c>
      <c r="F5330" s="40">
        <v>0.8</v>
      </c>
      <c r="G5330" s="40">
        <v>4</v>
      </c>
      <c r="H5330" s="40">
        <v>36</v>
      </c>
      <c r="I5330" s="40">
        <v>2.4700000000000002</v>
      </c>
      <c r="L5330" s="40" t="str">
        <f>IF(LEFT(C5330,1)="[",MID(C5330,2,SEARCH("]",C5330)-2),IF(LEFT(C5330,1)="""",MID(C5330,2,SEARCH("""",C5330,2)-2),C5330))</f>
        <v>Onix my link</v>
      </c>
      <c r="M5330">
        <f>WEEKNUM(A5330,2)</f>
        <v>36</v>
      </c>
    </row>
    <row r="5331" spans="1:13" x14ac:dyDescent="0.25">
      <c r="A5331" s="1">
        <v>41514</v>
      </c>
      <c r="B5331" s="40" t="s">
        <v>9</v>
      </c>
      <c r="C5331" s="40" t="s">
        <v>127</v>
      </c>
      <c r="D5331" s="40" t="s">
        <v>110</v>
      </c>
      <c r="E5331" s="40" t="s">
        <v>10</v>
      </c>
      <c r="F5331" s="40">
        <v>0.8</v>
      </c>
      <c r="G5331" s="40">
        <v>7</v>
      </c>
      <c r="H5331" s="40">
        <v>44</v>
      </c>
      <c r="I5331" s="40">
        <v>2.69</v>
      </c>
      <c r="L5331" s="40" t="str">
        <f>IF(LEFT(C5331,1)="[",MID(C5331,2,SEARCH("]",C5331)-2),IF(LEFT(C5331,1)="""",MID(C5331,2,SEARCH("""",C5331,2)-2),C5331))</f>
        <v>Onix my link</v>
      </c>
      <c r="M5331">
        <f>WEEKNUM(A5331,2)</f>
        <v>35</v>
      </c>
    </row>
    <row r="5332" spans="1:13" x14ac:dyDescent="0.25">
      <c r="A5332" s="1">
        <v>41541</v>
      </c>
      <c r="B5332" s="40" t="s">
        <v>9</v>
      </c>
      <c r="C5332" s="40" t="s">
        <v>127</v>
      </c>
      <c r="D5332" s="40" t="s">
        <v>110</v>
      </c>
      <c r="E5332" s="40" t="s">
        <v>10</v>
      </c>
      <c r="F5332" s="40">
        <v>0.8</v>
      </c>
      <c r="G5332" s="40">
        <v>3</v>
      </c>
      <c r="H5332" s="40">
        <v>28</v>
      </c>
      <c r="I5332" s="40">
        <v>1.49</v>
      </c>
      <c r="L5332" s="40" t="str">
        <f>IF(LEFT(C5332,1)="[",MID(C5332,2,SEARCH("]",C5332)-2),IF(LEFT(C5332,1)="""",MID(C5332,2,SEARCH("""",C5332,2)-2),C5332))</f>
        <v>Onix my link</v>
      </c>
      <c r="M5332">
        <f>WEEKNUM(A5332,2)</f>
        <v>39</v>
      </c>
    </row>
    <row r="5333" spans="1:13" x14ac:dyDescent="0.25">
      <c r="A5333" s="1">
        <v>41517</v>
      </c>
      <c r="B5333" s="40" t="s">
        <v>9</v>
      </c>
      <c r="C5333" s="40" t="s">
        <v>127</v>
      </c>
      <c r="D5333" s="40" t="s">
        <v>110</v>
      </c>
      <c r="E5333" s="40" t="s">
        <v>10</v>
      </c>
      <c r="F5333" s="40">
        <v>0.8</v>
      </c>
      <c r="G5333" s="40">
        <v>3</v>
      </c>
      <c r="H5333" s="40">
        <v>52</v>
      </c>
      <c r="I5333" s="40">
        <v>0.86</v>
      </c>
      <c r="L5333" s="40" t="str">
        <f>IF(LEFT(C5333,1)="[",MID(C5333,2,SEARCH("]",C5333)-2),IF(LEFT(C5333,1)="""",MID(C5333,2,SEARCH("""",C5333,2)-2),C5333))</f>
        <v>Onix my link</v>
      </c>
      <c r="M5333">
        <f>WEEKNUM(A5333,2)</f>
        <v>35</v>
      </c>
    </row>
    <row r="5334" spans="1:13" x14ac:dyDescent="0.25">
      <c r="A5334" s="1">
        <v>41520</v>
      </c>
      <c r="B5334" s="40" t="s">
        <v>9</v>
      </c>
      <c r="C5334" s="40" t="s">
        <v>127</v>
      </c>
      <c r="D5334" s="40" t="s">
        <v>110</v>
      </c>
      <c r="E5334" s="40" t="s">
        <v>10</v>
      </c>
      <c r="F5334" s="40">
        <v>0.8</v>
      </c>
      <c r="G5334" s="40">
        <v>1</v>
      </c>
      <c r="H5334" s="40">
        <v>34</v>
      </c>
      <c r="I5334" s="40">
        <v>0.51</v>
      </c>
      <c r="L5334" s="40" t="str">
        <f>IF(LEFT(C5334,1)="[",MID(C5334,2,SEARCH("]",C5334)-2),IF(LEFT(C5334,1)="""",MID(C5334,2,SEARCH("""",C5334,2)-2),C5334))</f>
        <v>Onix my link</v>
      </c>
      <c r="M5334">
        <f>WEEKNUM(A5334,2)</f>
        <v>36</v>
      </c>
    </row>
    <row r="5335" spans="1:13" x14ac:dyDescent="0.25">
      <c r="A5335" s="1">
        <v>41524</v>
      </c>
      <c r="B5335" s="40" t="s">
        <v>9</v>
      </c>
      <c r="C5335" s="40" t="s">
        <v>127</v>
      </c>
      <c r="D5335" s="40" t="s">
        <v>110</v>
      </c>
      <c r="E5335" s="40" t="s">
        <v>10</v>
      </c>
      <c r="F5335" s="40">
        <v>0.8</v>
      </c>
      <c r="G5335" s="40">
        <v>0</v>
      </c>
      <c r="H5335" s="40">
        <v>32</v>
      </c>
      <c r="I5335" s="40">
        <v>0</v>
      </c>
      <c r="L5335" s="40" t="str">
        <f>IF(LEFT(C5335,1)="[",MID(C5335,2,SEARCH("]",C5335)-2),IF(LEFT(C5335,1)="""",MID(C5335,2,SEARCH("""",C5335,2)-2),C5335))</f>
        <v>Onix my link</v>
      </c>
      <c r="M5335">
        <f>WEEKNUM(A5335,2)</f>
        <v>36</v>
      </c>
    </row>
    <row r="5336" spans="1:13" x14ac:dyDescent="0.25">
      <c r="A5336" s="1">
        <v>41533</v>
      </c>
      <c r="B5336" s="40" t="s">
        <v>9</v>
      </c>
      <c r="C5336" s="40" t="s">
        <v>127</v>
      </c>
      <c r="D5336" s="40" t="s">
        <v>110</v>
      </c>
      <c r="E5336" s="40" t="s">
        <v>10</v>
      </c>
      <c r="F5336" s="40">
        <v>0.8</v>
      </c>
      <c r="G5336" s="40">
        <v>7</v>
      </c>
      <c r="H5336" s="40">
        <v>45</v>
      </c>
      <c r="I5336" s="40">
        <v>3.41</v>
      </c>
      <c r="L5336" s="40" t="str">
        <f>IF(LEFT(C5336,1)="[",MID(C5336,2,SEARCH("]",C5336)-2),IF(LEFT(C5336,1)="""",MID(C5336,2,SEARCH("""",C5336,2)-2),C5336))</f>
        <v>Onix my link</v>
      </c>
      <c r="M5336">
        <f>WEEKNUM(A5336,2)</f>
        <v>38</v>
      </c>
    </row>
    <row r="5337" spans="1:13" x14ac:dyDescent="0.25">
      <c r="A5337" s="1">
        <v>41542</v>
      </c>
      <c r="B5337" s="40" t="s">
        <v>9</v>
      </c>
      <c r="C5337" s="40" t="s">
        <v>127</v>
      </c>
      <c r="D5337" s="40" t="s">
        <v>110</v>
      </c>
      <c r="E5337" s="40" t="s">
        <v>10</v>
      </c>
      <c r="F5337" s="40">
        <v>0.8</v>
      </c>
      <c r="G5337" s="40">
        <v>2</v>
      </c>
      <c r="H5337" s="40">
        <v>29</v>
      </c>
      <c r="I5337" s="40">
        <v>0.9</v>
      </c>
      <c r="L5337" s="40" t="str">
        <f>IF(LEFT(C5337,1)="[",MID(C5337,2,SEARCH("]",C5337)-2),IF(LEFT(C5337,1)="""",MID(C5337,2,SEARCH("""",C5337,2)-2),C5337))</f>
        <v>Onix my link</v>
      </c>
      <c r="M5337">
        <f>WEEKNUM(A5337,2)</f>
        <v>39</v>
      </c>
    </row>
    <row r="5338" spans="1:13" x14ac:dyDescent="0.25">
      <c r="A5338" s="1">
        <v>41540</v>
      </c>
      <c r="B5338" s="40" t="s">
        <v>9</v>
      </c>
      <c r="C5338" s="40" t="s">
        <v>127</v>
      </c>
      <c r="D5338" s="40" t="s">
        <v>110</v>
      </c>
      <c r="E5338" s="40" t="s">
        <v>10</v>
      </c>
      <c r="F5338" s="40">
        <v>0.8</v>
      </c>
      <c r="G5338" s="40">
        <v>0</v>
      </c>
      <c r="H5338" s="40">
        <v>33</v>
      </c>
      <c r="I5338" s="40">
        <v>0</v>
      </c>
      <c r="L5338" s="40" t="str">
        <f>IF(LEFT(C5338,1)="[",MID(C5338,2,SEARCH("]",C5338)-2),IF(LEFT(C5338,1)="""",MID(C5338,2,SEARCH("""",C5338,2)-2),C5338))</f>
        <v>Onix my link</v>
      </c>
      <c r="M5338">
        <f>WEEKNUM(A5338,2)</f>
        <v>39</v>
      </c>
    </row>
    <row r="5339" spans="1:13" x14ac:dyDescent="0.25">
      <c r="A5339" s="1">
        <v>41545</v>
      </c>
      <c r="B5339" s="40" t="s">
        <v>9</v>
      </c>
      <c r="C5339" s="40" t="s">
        <v>127</v>
      </c>
      <c r="D5339" s="40" t="s">
        <v>110</v>
      </c>
      <c r="E5339" s="40" t="s">
        <v>10</v>
      </c>
      <c r="F5339" s="40">
        <v>0.8</v>
      </c>
      <c r="G5339" s="40">
        <v>2</v>
      </c>
      <c r="H5339" s="40">
        <v>19</v>
      </c>
      <c r="I5339" s="40">
        <v>1.08</v>
      </c>
      <c r="L5339" s="40" t="str">
        <f>IF(LEFT(C5339,1)="[",MID(C5339,2,SEARCH("]",C5339)-2),IF(LEFT(C5339,1)="""",MID(C5339,2,SEARCH("""",C5339,2)-2),C5339))</f>
        <v>Onix my link</v>
      </c>
      <c r="M5339">
        <f>WEEKNUM(A5339,2)</f>
        <v>39</v>
      </c>
    </row>
    <row r="5340" spans="1:13" x14ac:dyDescent="0.25">
      <c r="A5340" s="1">
        <v>41538</v>
      </c>
      <c r="B5340" s="40" t="s">
        <v>9</v>
      </c>
      <c r="C5340" s="40" t="s">
        <v>127</v>
      </c>
      <c r="D5340" s="40" t="s">
        <v>110</v>
      </c>
      <c r="E5340" s="40" t="s">
        <v>10</v>
      </c>
      <c r="F5340" s="40">
        <v>0.8</v>
      </c>
      <c r="G5340" s="40">
        <v>2</v>
      </c>
      <c r="H5340" s="40">
        <v>20</v>
      </c>
      <c r="I5340" s="40">
        <v>0.92</v>
      </c>
      <c r="L5340" s="40" t="str">
        <f>IF(LEFT(C5340,1)="[",MID(C5340,2,SEARCH("]",C5340)-2),IF(LEFT(C5340,1)="""",MID(C5340,2,SEARCH("""",C5340,2)-2),C5340))</f>
        <v>Onix my link</v>
      </c>
      <c r="M5340">
        <f>WEEKNUM(A5340,2)</f>
        <v>38</v>
      </c>
    </row>
    <row r="5341" spans="1:13" x14ac:dyDescent="0.25">
      <c r="A5341" s="1">
        <v>41526</v>
      </c>
      <c r="B5341" s="40" t="s">
        <v>9</v>
      </c>
      <c r="C5341" s="40" t="s">
        <v>127</v>
      </c>
      <c r="D5341" s="40" t="s">
        <v>110</v>
      </c>
      <c r="E5341" s="40" t="s">
        <v>10</v>
      </c>
      <c r="F5341" s="40">
        <v>0.8</v>
      </c>
      <c r="G5341" s="40">
        <v>3</v>
      </c>
      <c r="H5341" s="40">
        <v>36</v>
      </c>
      <c r="I5341" s="40">
        <v>1.65</v>
      </c>
      <c r="L5341" s="40" t="str">
        <f>IF(LEFT(C5341,1)="[",MID(C5341,2,SEARCH("]",C5341)-2),IF(LEFT(C5341,1)="""",MID(C5341,2,SEARCH("""",C5341,2)-2),C5341))</f>
        <v>Onix my link</v>
      </c>
      <c r="M5341">
        <f>WEEKNUM(A5341,2)</f>
        <v>37</v>
      </c>
    </row>
    <row r="5342" spans="1:13" x14ac:dyDescent="0.25">
      <c r="A5342" s="1">
        <v>41525</v>
      </c>
      <c r="B5342" s="40" t="s">
        <v>9</v>
      </c>
      <c r="C5342" s="40" t="s">
        <v>127</v>
      </c>
      <c r="D5342" s="40" t="s">
        <v>110</v>
      </c>
      <c r="E5342" s="40" t="s">
        <v>10</v>
      </c>
      <c r="F5342" s="40">
        <v>0.8</v>
      </c>
      <c r="G5342" s="40">
        <v>3</v>
      </c>
      <c r="H5342" s="40">
        <v>36</v>
      </c>
      <c r="I5342" s="40">
        <v>1.54</v>
      </c>
      <c r="L5342" s="40" t="str">
        <f>IF(LEFT(C5342,1)="[",MID(C5342,2,SEARCH("]",C5342)-2),IF(LEFT(C5342,1)="""",MID(C5342,2,SEARCH("""",C5342,2)-2),C5342))</f>
        <v>Onix my link</v>
      </c>
      <c r="M5342">
        <f>WEEKNUM(A5342,2)</f>
        <v>36</v>
      </c>
    </row>
    <row r="5343" spans="1:13" x14ac:dyDescent="0.25">
      <c r="A5343" s="1">
        <v>41527</v>
      </c>
      <c r="B5343" s="40" t="s">
        <v>9</v>
      </c>
      <c r="C5343" s="40" t="s">
        <v>127</v>
      </c>
      <c r="D5343" s="40" t="s">
        <v>110</v>
      </c>
      <c r="E5343" s="40" t="s">
        <v>10</v>
      </c>
      <c r="F5343" s="40">
        <v>0.8</v>
      </c>
      <c r="G5343" s="40">
        <v>0</v>
      </c>
      <c r="H5343" s="40">
        <v>27</v>
      </c>
      <c r="I5343" s="40">
        <v>0</v>
      </c>
      <c r="L5343" s="40" t="str">
        <f>IF(LEFT(C5343,1)="[",MID(C5343,2,SEARCH("]",C5343)-2),IF(LEFT(C5343,1)="""",MID(C5343,2,SEARCH("""",C5343,2)-2),C5343))</f>
        <v>Onix my link</v>
      </c>
      <c r="M5343">
        <f>WEEKNUM(A5343,2)</f>
        <v>37</v>
      </c>
    </row>
    <row r="5344" spans="1:13" x14ac:dyDescent="0.25">
      <c r="A5344" s="1">
        <v>41532</v>
      </c>
      <c r="B5344" s="40" t="s">
        <v>9</v>
      </c>
      <c r="C5344" s="40" t="s">
        <v>127</v>
      </c>
      <c r="D5344" s="40" t="s">
        <v>110</v>
      </c>
      <c r="E5344" s="40" t="s">
        <v>10</v>
      </c>
      <c r="F5344" s="40">
        <v>0.8</v>
      </c>
      <c r="G5344" s="40">
        <v>0</v>
      </c>
      <c r="H5344" s="40">
        <v>25</v>
      </c>
      <c r="I5344" s="40">
        <v>0</v>
      </c>
      <c r="L5344" s="40" t="str">
        <f>IF(LEFT(C5344,1)="[",MID(C5344,2,SEARCH("]",C5344)-2),IF(LEFT(C5344,1)="""",MID(C5344,2,SEARCH("""",C5344,2)-2),C5344))</f>
        <v>Onix my link</v>
      </c>
      <c r="M5344">
        <f>WEEKNUM(A5344,2)</f>
        <v>37</v>
      </c>
    </row>
    <row r="5345" spans="1:13" x14ac:dyDescent="0.25">
      <c r="A5345" s="1">
        <v>41518</v>
      </c>
      <c r="B5345" s="40" t="s">
        <v>9</v>
      </c>
      <c r="C5345" s="40" t="s">
        <v>127</v>
      </c>
      <c r="D5345" s="40" t="s">
        <v>110</v>
      </c>
      <c r="E5345" s="40" t="s">
        <v>10</v>
      </c>
      <c r="F5345" s="40">
        <v>0.8</v>
      </c>
      <c r="G5345" s="40">
        <v>1</v>
      </c>
      <c r="H5345" s="40">
        <v>78</v>
      </c>
      <c r="I5345" s="40">
        <v>0.21</v>
      </c>
      <c r="L5345" s="40" t="str">
        <f>IF(LEFT(C5345,1)="[",MID(C5345,2,SEARCH("]",C5345)-2),IF(LEFT(C5345,1)="""",MID(C5345,2,SEARCH("""",C5345,2)-2),C5345))</f>
        <v>Onix my link</v>
      </c>
      <c r="M5345">
        <f>WEEKNUM(A5345,2)</f>
        <v>35</v>
      </c>
    </row>
    <row r="5346" spans="1:13" x14ac:dyDescent="0.25">
      <c r="A5346" s="1">
        <v>41529</v>
      </c>
      <c r="B5346" s="40" t="s">
        <v>9</v>
      </c>
      <c r="C5346" s="40" t="s">
        <v>127</v>
      </c>
      <c r="D5346" s="40" t="s">
        <v>110</v>
      </c>
      <c r="E5346" s="40" t="s">
        <v>10</v>
      </c>
      <c r="F5346" s="40">
        <v>0.8</v>
      </c>
      <c r="G5346" s="40">
        <v>3</v>
      </c>
      <c r="H5346" s="40">
        <v>22</v>
      </c>
      <c r="I5346" s="40">
        <v>1.54</v>
      </c>
      <c r="L5346" s="40" t="str">
        <f>IF(LEFT(C5346,1)="[",MID(C5346,2,SEARCH("]",C5346)-2),IF(LEFT(C5346,1)="""",MID(C5346,2,SEARCH("""",C5346,2)-2),C5346))</f>
        <v>Onix my link</v>
      </c>
      <c r="M5346">
        <f>WEEKNUM(A5346,2)</f>
        <v>37</v>
      </c>
    </row>
    <row r="5347" spans="1:13" x14ac:dyDescent="0.25">
      <c r="A5347" s="1">
        <v>41515</v>
      </c>
      <c r="B5347" s="40" t="s">
        <v>9</v>
      </c>
      <c r="C5347" s="40" t="s">
        <v>127</v>
      </c>
      <c r="D5347" s="40" t="s">
        <v>110</v>
      </c>
      <c r="E5347" s="40" t="s">
        <v>10</v>
      </c>
      <c r="F5347" s="40">
        <v>0.8</v>
      </c>
      <c r="G5347" s="40">
        <v>4</v>
      </c>
      <c r="H5347" s="40">
        <v>58</v>
      </c>
      <c r="I5347" s="40">
        <v>1.07</v>
      </c>
      <c r="L5347" s="40" t="str">
        <f>IF(LEFT(C5347,1)="[",MID(C5347,2,SEARCH("]",C5347)-2),IF(LEFT(C5347,1)="""",MID(C5347,2,SEARCH("""",C5347,2)-2),C5347))</f>
        <v>Onix my link</v>
      </c>
      <c r="M5347">
        <f>WEEKNUM(A5347,2)</f>
        <v>35</v>
      </c>
    </row>
    <row r="5348" spans="1:13" x14ac:dyDescent="0.25">
      <c r="A5348" s="1">
        <v>41516</v>
      </c>
      <c r="B5348" s="40" t="s">
        <v>9</v>
      </c>
      <c r="C5348" s="40" t="s">
        <v>127</v>
      </c>
      <c r="D5348" s="40" t="s">
        <v>110</v>
      </c>
      <c r="E5348" s="40" t="s">
        <v>10</v>
      </c>
      <c r="F5348" s="40">
        <v>0.8</v>
      </c>
      <c r="G5348" s="40">
        <v>2</v>
      </c>
      <c r="H5348" s="40">
        <v>56</v>
      </c>
      <c r="I5348" s="40">
        <v>0.42</v>
      </c>
      <c r="L5348" s="40" t="str">
        <f>IF(LEFT(C5348,1)="[",MID(C5348,2,SEARCH("]",C5348)-2),IF(LEFT(C5348,1)="""",MID(C5348,2,SEARCH("""",C5348,2)-2),C5348))</f>
        <v>Onix my link</v>
      </c>
      <c r="M5348">
        <f>WEEKNUM(A5348,2)</f>
        <v>35</v>
      </c>
    </row>
    <row r="5349" spans="1:13" x14ac:dyDescent="0.25">
      <c r="A5349" s="1">
        <v>41536</v>
      </c>
      <c r="B5349" s="40" t="s">
        <v>9</v>
      </c>
      <c r="C5349" s="40" t="s">
        <v>127</v>
      </c>
      <c r="D5349" s="40" t="s">
        <v>110</v>
      </c>
      <c r="E5349" s="40" t="s">
        <v>10</v>
      </c>
      <c r="F5349" s="40">
        <v>0.8</v>
      </c>
      <c r="G5349" s="40">
        <v>1</v>
      </c>
      <c r="H5349" s="40">
        <v>25</v>
      </c>
      <c r="I5349" s="40">
        <v>0.42</v>
      </c>
      <c r="L5349" s="40" t="str">
        <f>IF(LEFT(C5349,1)="[",MID(C5349,2,SEARCH("]",C5349)-2),IF(LEFT(C5349,1)="""",MID(C5349,2,SEARCH("""",C5349,2)-2),C5349))</f>
        <v>Onix my link</v>
      </c>
      <c r="M5349">
        <f>WEEKNUM(A5349,2)</f>
        <v>38</v>
      </c>
    </row>
    <row r="5350" spans="1:13" x14ac:dyDescent="0.25">
      <c r="A5350" s="1">
        <v>41537</v>
      </c>
      <c r="B5350" s="40" t="s">
        <v>9</v>
      </c>
      <c r="C5350" s="40" t="s">
        <v>127</v>
      </c>
      <c r="D5350" s="40" t="s">
        <v>110</v>
      </c>
      <c r="E5350" s="40" t="s">
        <v>10</v>
      </c>
      <c r="F5350" s="40">
        <v>0.8</v>
      </c>
      <c r="G5350" s="40">
        <v>4</v>
      </c>
      <c r="H5350" s="40">
        <v>23</v>
      </c>
      <c r="I5350" s="40">
        <v>1.93</v>
      </c>
      <c r="L5350" s="40" t="str">
        <f>IF(LEFT(C5350,1)="[",MID(C5350,2,SEARCH("]",C5350)-2),IF(LEFT(C5350,1)="""",MID(C5350,2,SEARCH("""",C5350,2)-2),C5350))</f>
        <v>Onix my link</v>
      </c>
      <c r="M5350">
        <f>WEEKNUM(A5350,2)</f>
        <v>38</v>
      </c>
    </row>
    <row r="5351" spans="1:13" x14ac:dyDescent="0.25">
      <c r="A5351" s="1">
        <v>41546</v>
      </c>
      <c r="B5351" s="40" t="s">
        <v>9</v>
      </c>
      <c r="C5351" s="40" t="s">
        <v>127</v>
      </c>
      <c r="D5351" s="40" t="s">
        <v>110</v>
      </c>
      <c r="E5351" s="40" t="s">
        <v>10</v>
      </c>
      <c r="F5351" s="40">
        <v>0.8</v>
      </c>
      <c r="G5351" s="40">
        <v>2</v>
      </c>
      <c r="H5351" s="40">
        <v>21</v>
      </c>
      <c r="I5351" s="40">
        <v>1</v>
      </c>
      <c r="L5351" s="40" t="str">
        <f>IF(LEFT(C5351,1)="[",MID(C5351,2,SEARCH("]",C5351)-2),IF(LEFT(C5351,1)="""",MID(C5351,2,SEARCH("""",C5351,2)-2),C5351))</f>
        <v>Onix my link</v>
      </c>
      <c r="M5351">
        <f>WEEKNUM(A5351,2)</f>
        <v>39</v>
      </c>
    </row>
    <row r="5352" spans="1:13" x14ac:dyDescent="0.25">
      <c r="A5352" s="1">
        <v>41519</v>
      </c>
      <c r="B5352" s="40" t="s">
        <v>9</v>
      </c>
      <c r="C5352" s="40" t="s">
        <v>127</v>
      </c>
      <c r="D5352" s="40" t="s">
        <v>110</v>
      </c>
      <c r="E5352" s="40" t="s">
        <v>10</v>
      </c>
      <c r="F5352" s="40">
        <v>0.8</v>
      </c>
      <c r="G5352" s="40">
        <v>1</v>
      </c>
      <c r="H5352" s="40">
        <v>46</v>
      </c>
      <c r="I5352" s="40">
        <v>0.31</v>
      </c>
      <c r="L5352" s="40" t="str">
        <f>IF(LEFT(C5352,1)="[",MID(C5352,2,SEARCH("]",C5352)-2),IF(LEFT(C5352,1)="""",MID(C5352,2,SEARCH("""",C5352,2)-2),C5352))</f>
        <v>Onix my link</v>
      </c>
      <c r="M5352">
        <f>WEEKNUM(A5352,2)</f>
        <v>36</v>
      </c>
    </row>
    <row r="5353" spans="1:13" x14ac:dyDescent="0.25">
      <c r="A5353" s="1">
        <v>41531</v>
      </c>
      <c r="B5353" s="40" t="s">
        <v>9</v>
      </c>
      <c r="C5353" s="40" t="s">
        <v>127</v>
      </c>
      <c r="D5353" s="40" t="s">
        <v>110</v>
      </c>
      <c r="E5353" s="40" t="s">
        <v>10</v>
      </c>
      <c r="F5353" s="40">
        <v>0.8</v>
      </c>
      <c r="G5353" s="40">
        <v>2</v>
      </c>
      <c r="H5353" s="40">
        <v>19</v>
      </c>
      <c r="I5353" s="40">
        <v>1.38</v>
      </c>
      <c r="L5353" s="40" t="str">
        <f>IF(LEFT(C5353,1)="[",MID(C5353,2,SEARCH("]",C5353)-2),IF(LEFT(C5353,1)="""",MID(C5353,2,SEARCH("""",C5353,2)-2),C5353))</f>
        <v>Onix my link</v>
      </c>
      <c r="M5353">
        <f>WEEKNUM(A5353,2)</f>
        <v>37</v>
      </c>
    </row>
    <row r="5354" spans="1:13" x14ac:dyDescent="0.25">
      <c r="A5354" s="1">
        <v>41539</v>
      </c>
      <c r="B5354" s="40" t="s">
        <v>9</v>
      </c>
      <c r="C5354" s="40" t="s">
        <v>127</v>
      </c>
      <c r="D5354" s="40" t="s">
        <v>110</v>
      </c>
      <c r="E5354" s="40" t="s">
        <v>10</v>
      </c>
      <c r="F5354" s="40">
        <v>0.8</v>
      </c>
      <c r="G5354" s="40">
        <v>1</v>
      </c>
      <c r="H5354" s="40">
        <v>33</v>
      </c>
      <c r="I5354" s="40">
        <v>0.62</v>
      </c>
      <c r="L5354" s="40" t="str">
        <f>IF(LEFT(C5354,1)="[",MID(C5354,2,SEARCH("]",C5354)-2),IF(LEFT(C5354,1)="""",MID(C5354,2,SEARCH("""",C5354,2)-2),C5354))</f>
        <v>Onix my link</v>
      </c>
      <c r="M5354">
        <f>WEEKNUM(A5354,2)</f>
        <v>38</v>
      </c>
    </row>
    <row r="5355" spans="1:13" x14ac:dyDescent="0.25">
      <c r="A5355" s="1">
        <v>41530</v>
      </c>
      <c r="B5355" s="40" t="s">
        <v>9</v>
      </c>
      <c r="C5355" s="40" t="s">
        <v>127</v>
      </c>
      <c r="D5355" s="40" t="s">
        <v>110</v>
      </c>
      <c r="E5355" s="40" t="s">
        <v>10</v>
      </c>
      <c r="F5355" s="40">
        <v>0.8</v>
      </c>
      <c r="G5355" s="40">
        <v>0</v>
      </c>
      <c r="H5355" s="40">
        <v>30</v>
      </c>
      <c r="I5355" s="40">
        <v>0</v>
      </c>
      <c r="L5355" s="40" t="str">
        <f>IF(LEFT(C5355,1)="[",MID(C5355,2,SEARCH("]",C5355)-2),IF(LEFT(C5355,1)="""",MID(C5355,2,SEARCH("""",C5355,2)-2),C5355))</f>
        <v>Onix my link</v>
      </c>
      <c r="M5355">
        <f>WEEKNUM(A5355,2)</f>
        <v>37</v>
      </c>
    </row>
    <row r="5356" spans="1:13" x14ac:dyDescent="0.25">
      <c r="A5356" s="1">
        <v>41535</v>
      </c>
      <c r="B5356" s="40" t="s">
        <v>9</v>
      </c>
      <c r="C5356" s="40" t="s">
        <v>127</v>
      </c>
      <c r="D5356" s="40" t="s">
        <v>110</v>
      </c>
      <c r="E5356" s="40" t="s">
        <v>10</v>
      </c>
      <c r="F5356" s="40">
        <v>0.8</v>
      </c>
      <c r="G5356" s="40">
        <v>1</v>
      </c>
      <c r="H5356" s="40">
        <v>30</v>
      </c>
      <c r="I5356" s="40">
        <v>0.23</v>
      </c>
      <c r="L5356" s="40" t="str">
        <f>IF(LEFT(C5356,1)="[",MID(C5356,2,SEARCH("]",C5356)-2),IF(LEFT(C5356,1)="""",MID(C5356,2,SEARCH("""",C5356,2)-2),C5356))</f>
        <v>Onix my link</v>
      </c>
      <c r="M5356">
        <f>WEEKNUM(A5356,2)</f>
        <v>38</v>
      </c>
    </row>
    <row r="5357" spans="1:13" x14ac:dyDescent="0.25">
      <c r="A5357" s="1">
        <v>41534</v>
      </c>
      <c r="B5357" s="40" t="s">
        <v>9</v>
      </c>
      <c r="C5357" s="40" t="s">
        <v>127</v>
      </c>
      <c r="D5357" s="40" t="s">
        <v>110</v>
      </c>
      <c r="E5357" s="40" t="s">
        <v>10</v>
      </c>
      <c r="F5357" s="40">
        <v>0.8</v>
      </c>
      <c r="G5357" s="40">
        <v>2</v>
      </c>
      <c r="H5357" s="40">
        <v>18</v>
      </c>
      <c r="I5357" s="40">
        <v>0.34</v>
      </c>
      <c r="L5357" s="40" t="str">
        <f>IF(LEFT(C5357,1)="[",MID(C5357,2,SEARCH("]",C5357)-2),IF(LEFT(C5357,1)="""",MID(C5357,2,SEARCH("""",C5357,2)-2),C5357))</f>
        <v>Onix my link</v>
      </c>
      <c r="M5357">
        <f>WEEKNUM(A5357,2)</f>
        <v>38</v>
      </c>
    </row>
    <row r="5358" spans="1:13" x14ac:dyDescent="0.25">
      <c r="A5358" s="1">
        <v>41543</v>
      </c>
      <c r="B5358" s="40" t="s">
        <v>9</v>
      </c>
      <c r="C5358" s="40" t="s">
        <v>127</v>
      </c>
      <c r="D5358" s="40" t="s">
        <v>110</v>
      </c>
      <c r="E5358" s="40" t="s">
        <v>10</v>
      </c>
      <c r="F5358" s="40">
        <v>0.8</v>
      </c>
      <c r="G5358" s="40">
        <v>0</v>
      </c>
      <c r="H5358" s="40">
        <v>24</v>
      </c>
      <c r="I5358" s="40">
        <v>0</v>
      </c>
      <c r="L5358" s="40" t="str">
        <f>IF(LEFT(C5358,1)="[",MID(C5358,2,SEARCH("]",C5358)-2),IF(LEFT(C5358,1)="""",MID(C5358,2,SEARCH("""",C5358,2)-2),C5358))</f>
        <v>Onix my link</v>
      </c>
      <c r="M5358">
        <f>WEEKNUM(A5358,2)</f>
        <v>39</v>
      </c>
    </row>
    <row r="5359" spans="1:13" x14ac:dyDescent="0.25">
      <c r="A5359" s="1">
        <v>41522</v>
      </c>
      <c r="B5359" s="40" t="s">
        <v>9</v>
      </c>
      <c r="C5359" s="40" t="s">
        <v>127</v>
      </c>
      <c r="D5359" s="40" t="s">
        <v>110</v>
      </c>
      <c r="E5359" s="40" t="s">
        <v>10</v>
      </c>
      <c r="F5359" s="40">
        <v>0.8</v>
      </c>
      <c r="G5359" s="40">
        <v>1</v>
      </c>
      <c r="H5359" s="40">
        <v>40</v>
      </c>
      <c r="I5359" s="40">
        <v>0.13</v>
      </c>
      <c r="L5359" s="40" t="str">
        <f>IF(LEFT(C5359,1)="[",MID(C5359,2,SEARCH("]",C5359)-2),IF(LEFT(C5359,1)="""",MID(C5359,2,SEARCH("""",C5359,2)-2),C5359))</f>
        <v>Onix my link</v>
      </c>
      <c r="M5359">
        <f>WEEKNUM(A5359,2)</f>
        <v>36</v>
      </c>
    </row>
    <row r="5360" spans="1:13" x14ac:dyDescent="0.25">
      <c r="A5360" s="1">
        <v>41531</v>
      </c>
      <c r="B5360" s="40" t="s">
        <v>9</v>
      </c>
      <c r="C5360" s="40" t="s">
        <v>257</v>
      </c>
      <c r="D5360" s="40" t="s">
        <v>110</v>
      </c>
      <c r="E5360" s="40" t="s">
        <v>10</v>
      </c>
      <c r="F5360" s="40">
        <v>0.7</v>
      </c>
      <c r="G5360" s="40">
        <v>2</v>
      </c>
      <c r="H5360" s="40">
        <v>42</v>
      </c>
      <c r="I5360" s="40">
        <v>0.25</v>
      </c>
      <c r="L5360" s="40" t="str">
        <f>IF(LEFT(C5360,1)="[",MID(C5360,2,SEARCH("]",C5360)-2),IF(LEFT(C5360,1)="""",MID(C5360,2,SEARCH("""",C5360,2)-2),C5360))</f>
        <v>Onix mylink</v>
      </c>
      <c r="M5360">
        <f>WEEKNUM(A5360,2)</f>
        <v>37</v>
      </c>
    </row>
    <row r="5361" spans="1:13" x14ac:dyDescent="0.25">
      <c r="A5361" s="1">
        <v>41514</v>
      </c>
      <c r="B5361" s="40" t="s">
        <v>9</v>
      </c>
      <c r="C5361" s="40" t="s">
        <v>257</v>
      </c>
      <c r="D5361" s="40" t="s">
        <v>110</v>
      </c>
      <c r="E5361" s="40" t="s">
        <v>10</v>
      </c>
      <c r="F5361" s="40">
        <v>0.7</v>
      </c>
      <c r="G5361" s="40">
        <v>22</v>
      </c>
      <c r="H5361" s="40">
        <v>194</v>
      </c>
      <c r="I5361" s="40">
        <v>3.57</v>
      </c>
      <c r="L5361" s="40" t="str">
        <f>IF(LEFT(C5361,1)="[",MID(C5361,2,SEARCH("]",C5361)-2),IF(LEFT(C5361,1)="""",MID(C5361,2,SEARCH("""",C5361,2)-2),C5361))</f>
        <v>Onix mylink</v>
      </c>
      <c r="M5361">
        <f>WEEKNUM(A5361,2)</f>
        <v>35</v>
      </c>
    </row>
    <row r="5362" spans="1:13" x14ac:dyDescent="0.25">
      <c r="A5362" s="1">
        <v>41540</v>
      </c>
      <c r="B5362" s="40" t="s">
        <v>9</v>
      </c>
      <c r="C5362" s="40" t="s">
        <v>257</v>
      </c>
      <c r="D5362" s="40" t="s">
        <v>110</v>
      </c>
      <c r="E5362" s="40" t="s">
        <v>10</v>
      </c>
      <c r="F5362" s="40">
        <v>0.7</v>
      </c>
      <c r="G5362" s="40">
        <v>15</v>
      </c>
      <c r="H5362" s="40">
        <v>127</v>
      </c>
      <c r="I5362" s="40">
        <v>5.39</v>
      </c>
      <c r="L5362" s="40" t="str">
        <f>IF(LEFT(C5362,1)="[",MID(C5362,2,SEARCH("]",C5362)-2),IF(LEFT(C5362,1)="""",MID(C5362,2,SEARCH("""",C5362,2)-2),C5362))</f>
        <v>Onix mylink</v>
      </c>
      <c r="M5362">
        <f>WEEKNUM(A5362,2)</f>
        <v>39</v>
      </c>
    </row>
    <row r="5363" spans="1:13" x14ac:dyDescent="0.25">
      <c r="A5363" s="1">
        <v>41533</v>
      </c>
      <c r="B5363" s="40" t="s">
        <v>9</v>
      </c>
      <c r="C5363" s="40" t="s">
        <v>257</v>
      </c>
      <c r="D5363" s="40" t="s">
        <v>110</v>
      </c>
      <c r="E5363" s="40" t="s">
        <v>10</v>
      </c>
      <c r="F5363" s="40">
        <v>0.7</v>
      </c>
      <c r="G5363" s="40">
        <v>3</v>
      </c>
      <c r="H5363" s="40">
        <v>107</v>
      </c>
      <c r="I5363" s="40">
        <v>0.5</v>
      </c>
      <c r="L5363" s="40" t="str">
        <f>IF(LEFT(C5363,1)="[",MID(C5363,2,SEARCH("]",C5363)-2),IF(LEFT(C5363,1)="""",MID(C5363,2,SEARCH("""",C5363,2)-2),C5363))</f>
        <v>Onix mylink</v>
      </c>
      <c r="M5363">
        <f>WEEKNUM(A5363,2)</f>
        <v>38</v>
      </c>
    </row>
    <row r="5364" spans="1:13" x14ac:dyDescent="0.25">
      <c r="A5364" s="1">
        <v>41518</v>
      </c>
      <c r="B5364" s="40" t="s">
        <v>9</v>
      </c>
      <c r="C5364" s="40" t="s">
        <v>257</v>
      </c>
      <c r="D5364" s="40" t="s">
        <v>110</v>
      </c>
      <c r="E5364" s="40" t="s">
        <v>10</v>
      </c>
      <c r="F5364" s="40">
        <v>0.7</v>
      </c>
      <c r="G5364" s="40">
        <v>21</v>
      </c>
      <c r="H5364" s="40">
        <v>296</v>
      </c>
      <c r="I5364" s="40">
        <v>2.84</v>
      </c>
      <c r="L5364" s="40" t="str">
        <f>IF(LEFT(C5364,1)="[",MID(C5364,2,SEARCH("]",C5364)-2),IF(LEFT(C5364,1)="""",MID(C5364,2,SEARCH("""",C5364,2)-2),C5364))</f>
        <v>Onix mylink</v>
      </c>
      <c r="M5364">
        <f>WEEKNUM(A5364,2)</f>
        <v>35</v>
      </c>
    </row>
    <row r="5365" spans="1:13" x14ac:dyDescent="0.25">
      <c r="A5365" s="1">
        <v>41529</v>
      </c>
      <c r="B5365" s="40" t="s">
        <v>9</v>
      </c>
      <c r="C5365" s="40" t="s">
        <v>257</v>
      </c>
      <c r="D5365" s="40" t="s">
        <v>110</v>
      </c>
      <c r="E5365" s="40" t="s">
        <v>10</v>
      </c>
      <c r="F5365" s="40">
        <v>0.7</v>
      </c>
      <c r="G5365" s="40">
        <v>2</v>
      </c>
      <c r="H5365" s="40">
        <v>53</v>
      </c>
      <c r="I5365" s="40">
        <v>0.27</v>
      </c>
      <c r="L5365" s="40" t="str">
        <f>IF(LEFT(C5365,1)="[",MID(C5365,2,SEARCH("]",C5365)-2),IF(LEFT(C5365,1)="""",MID(C5365,2,SEARCH("""",C5365,2)-2),C5365))</f>
        <v>Onix mylink</v>
      </c>
      <c r="M5365">
        <f>WEEKNUM(A5365,2)</f>
        <v>37</v>
      </c>
    </row>
    <row r="5366" spans="1:13" x14ac:dyDescent="0.25">
      <c r="A5366" s="1">
        <v>41521</v>
      </c>
      <c r="B5366" s="40" t="s">
        <v>9</v>
      </c>
      <c r="C5366" s="40" t="s">
        <v>257</v>
      </c>
      <c r="D5366" s="40" t="s">
        <v>110</v>
      </c>
      <c r="E5366" s="40" t="s">
        <v>10</v>
      </c>
      <c r="F5366" s="40">
        <v>0.7</v>
      </c>
      <c r="G5366" s="40">
        <v>7</v>
      </c>
      <c r="H5366" s="40">
        <v>120</v>
      </c>
      <c r="I5366" s="40">
        <v>0.98</v>
      </c>
      <c r="L5366" s="40" t="str">
        <f>IF(LEFT(C5366,1)="[",MID(C5366,2,SEARCH("]",C5366)-2),IF(LEFT(C5366,1)="""",MID(C5366,2,SEARCH("""",C5366,2)-2),C5366))</f>
        <v>Onix mylink</v>
      </c>
      <c r="M5366">
        <f>WEEKNUM(A5366,2)</f>
        <v>36</v>
      </c>
    </row>
    <row r="5367" spans="1:13" x14ac:dyDescent="0.25">
      <c r="A5367" s="1">
        <v>41515</v>
      </c>
      <c r="B5367" s="40" t="s">
        <v>9</v>
      </c>
      <c r="C5367" s="40" t="s">
        <v>257</v>
      </c>
      <c r="D5367" s="40" t="s">
        <v>110</v>
      </c>
      <c r="E5367" s="40" t="s">
        <v>10</v>
      </c>
      <c r="F5367" s="40">
        <v>0.7</v>
      </c>
      <c r="G5367" s="40">
        <v>14</v>
      </c>
      <c r="H5367" s="40">
        <v>226</v>
      </c>
      <c r="I5367" s="40">
        <v>1.82</v>
      </c>
      <c r="L5367" s="40" t="str">
        <f>IF(LEFT(C5367,1)="[",MID(C5367,2,SEARCH("]",C5367)-2),IF(LEFT(C5367,1)="""",MID(C5367,2,SEARCH("""",C5367,2)-2),C5367))</f>
        <v>Onix mylink</v>
      </c>
      <c r="M5367">
        <f>WEEKNUM(A5367,2)</f>
        <v>35</v>
      </c>
    </row>
    <row r="5368" spans="1:13" x14ac:dyDescent="0.25">
      <c r="A5368" s="1">
        <v>41534</v>
      </c>
      <c r="B5368" s="40" t="s">
        <v>9</v>
      </c>
      <c r="C5368" s="40" t="s">
        <v>257</v>
      </c>
      <c r="D5368" s="40" t="s">
        <v>110</v>
      </c>
      <c r="E5368" s="40" t="s">
        <v>10</v>
      </c>
      <c r="F5368" s="40">
        <v>0.7</v>
      </c>
      <c r="G5368" s="40">
        <v>16</v>
      </c>
      <c r="H5368" s="40">
        <v>146</v>
      </c>
      <c r="I5368" s="40">
        <v>5.19</v>
      </c>
      <c r="L5368" s="40" t="str">
        <f>IF(LEFT(C5368,1)="[",MID(C5368,2,SEARCH("]",C5368)-2),IF(LEFT(C5368,1)="""",MID(C5368,2,SEARCH("""",C5368,2)-2),C5368))</f>
        <v>Onix mylink</v>
      </c>
      <c r="M5368">
        <f>WEEKNUM(A5368,2)</f>
        <v>38</v>
      </c>
    </row>
    <row r="5369" spans="1:13" x14ac:dyDescent="0.25">
      <c r="A5369" s="1">
        <v>41545</v>
      </c>
      <c r="B5369" s="40" t="s">
        <v>9</v>
      </c>
      <c r="C5369" s="40" t="s">
        <v>257</v>
      </c>
      <c r="D5369" s="40" t="s">
        <v>110</v>
      </c>
      <c r="E5369" s="40" t="s">
        <v>10</v>
      </c>
      <c r="F5369" s="40">
        <v>0.7</v>
      </c>
      <c r="G5369" s="40">
        <v>9</v>
      </c>
      <c r="H5369" s="40">
        <v>123</v>
      </c>
      <c r="I5369" s="40">
        <v>4.0199999999999996</v>
      </c>
      <c r="L5369" s="40" t="str">
        <f>IF(LEFT(C5369,1)="[",MID(C5369,2,SEARCH("]",C5369)-2),IF(LEFT(C5369,1)="""",MID(C5369,2,SEARCH("""",C5369,2)-2),C5369))</f>
        <v>Onix mylink</v>
      </c>
      <c r="M5369">
        <f>WEEKNUM(A5369,2)</f>
        <v>39</v>
      </c>
    </row>
    <row r="5370" spans="1:13" x14ac:dyDescent="0.25">
      <c r="A5370" s="1">
        <v>41524</v>
      </c>
      <c r="B5370" s="40" t="s">
        <v>9</v>
      </c>
      <c r="C5370" s="40" t="s">
        <v>257</v>
      </c>
      <c r="D5370" s="40" t="s">
        <v>110</v>
      </c>
      <c r="E5370" s="40" t="s">
        <v>10</v>
      </c>
      <c r="F5370" s="40">
        <v>0.7</v>
      </c>
      <c r="G5370" s="40">
        <v>4</v>
      </c>
      <c r="H5370" s="40">
        <v>48</v>
      </c>
      <c r="I5370" s="40">
        <v>0.47</v>
      </c>
      <c r="L5370" s="40" t="str">
        <f>IF(LEFT(C5370,1)="[",MID(C5370,2,SEARCH("]",C5370)-2),IF(LEFT(C5370,1)="""",MID(C5370,2,SEARCH("""",C5370,2)-2),C5370))</f>
        <v>Onix mylink</v>
      </c>
      <c r="M5370">
        <f>WEEKNUM(A5370,2)</f>
        <v>36</v>
      </c>
    </row>
    <row r="5371" spans="1:13" x14ac:dyDescent="0.25">
      <c r="A5371" s="1">
        <v>41519</v>
      </c>
      <c r="B5371" s="40" t="s">
        <v>9</v>
      </c>
      <c r="C5371" s="40" t="s">
        <v>257</v>
      </c>
      <c r="D5371" s="40" t="s">
        <v>110</v>
      </c>
      <c r="E5371" s="40" t="s">
        <v>10</v>
      </c>
      <c r="F5371" s="40">
        <v>0.7</v>
      </c>
      <c r="G5371" s="40">
        <v>21</v>
      </c>
      <c r="H5371" s="40">
        <v>253</v>
      </c>
      <c r="I5371" s="40">
        <v>2.72</v>
      </c>
      <c r="L5371" s="40" t="str">
        <f>IF(LEFT(C5371,1)="[",MID(C5371,2,SEARCH("]",C5371)-2),IF(LEFT(C5371,1)="""",MID(C5371,2,SEARCH("""",C5371,2)-2),C5371))</f>
        <v>Onix mylink</v>
      </c>
      <c r="M5371">
        <f>WEEKNUM(A5371,2)</f>
        <v>36</v>
      </c>
    </row>
    <row r="5372" spans="1:13" x14ac:dyDescent="0.25">
      <c r="A5372" s="1">
        <v>41546</v>
      </c>
      <c r="B5372" s="40" t="s">
        <v>9</v>
      </c>
      <c r="C5372" s="40" t="s">
        <v>257</v>
      </c>
      <c r="D5372" s="40" t="s">
        <v>110</v>
      </c>
      <c r="E5372" s="40" t="s">
        <v>10</v>
      </c>
      <c r="F5372" s="40">
        <v>0.7</v>
      </c>
      <c r="G5372" s="40">
        <v>10</v>
      </c>
      <c r="H5372" s="40">
        <v>117</v>
      </c>
      <c r="I5372" s="40">
        <v>5</v>
      </c>
      <c r="L5372" s="40" t="str">
        <f>IF(LEFT(C5372,1)="[",MID(C5372,2,SEARCH("]",C5372)-2),IF(LEFT(C5372,1)="""",MID(C5372,2,SEARCH("""",C5372,2)-2),C5372))</f>
        <v>Onix mylink</v>
      </c>
      <c r="M5372">
        <f>WEEKNUM(A5372,2)</f>
        <v>39</v>
      </c>
    </row>
    <row r="5373" spans="1:13" x14ac:dyDescent="0.25">
      <c r="A5373" s="1">
        <v>41530</v>
      </c>
      <c r="B5373" s="40" t="s">
        <v>9</v>
      </c>
      <c r="C5373" s="40" t="s">
        <v>257</v>
      </c>
      <c r="D5373" s="40" t="s">
        <v>110</v>
      </c>
      <c r="E5373" s="40" t="s">
        <v>10</v>
      </c>
      <c r="F5373" s="40">
        <v>0.7</v>
      </c>
      <c r="G5373" s="40">
        <v>1</v>
      </c>
      <c r="H5373" s="40">
        <v>31</v>
      </c>
      <c r="I5373" s="40">
        <v>0.16</v>
      </c>
      <c r="L5373" s="40" t="str">
        <f>IF(LEFT(C5373,1)="[",MID(C5373,2,SEARCH("]",C5373)-2),IF(LEFT(C5373,1)="""",MID(C5373,2,SEARCH("""",C5373,2)-2),C5373))</f>
        <v>Onix mylink</v>
      </c>
      <c r="M5373">
        <f>WEEKNUM(A5373,2)</f>
        <v>37</v>
      </c>
    </row>
    <row r="5374" spans="1:13" x14ac:dyDescent="0.25">
      <c r="A5374" s="1">
        <v>41535</v>
      </c>
      <c r="B5374" s="40" t="s">
        <v>9</v>
      </c>
      <c r="C5374" s="40" t="s">
        <v>257</v>
      </c>
      <c r="D5374" s="40" t="s">
        <v>110</v>
      </c>
      <c r="E5374" s="40" t="s">
        <v>10</v>
      </c>
      <c r="F5374" s="40">
        <v>0.7</v>
      </c>
      <c r="G5374" s="40">
        <v>22</v>
      </c>
      <c r="H5374" s="40">
        <v>144</v>
      </c>
      <c r="I5374" s="40">
        <v>7.44</v>
      </c>
      <c r="L5374" s="40" t="str">
        <f>IF(LEFT(C5374,1)="[",MID(C5374,2,SEARCH("]",C5374)-2),IF(LEFT(C5374,1)="""",MID(C5374,2,SEARCH("""",C5374,2)-2),C5374))</f>
        <v>Onix mylink</v>
      </c>
      <c r="M5374">
        <f>WEEKNUM(A5374,2)</f>
        <v>38</v>
      </c>
    </row>
    <row r="5375" spans="1:13" x14ac:dyDescent="0.25">
      <c r="A5375" s="1">
        <v>41537</v>
      </c>
      <c r="B5375" s="40" t="s">
        <v>9</v>
      </c>
      <c r="C5375" s="40" t="s">
        <v>257</v>
      </c>
      <c r="D5375" s="40" t="s">
        <v>110</v>
      </c>
      <c r="E5375" s="40" t="s">
        <v>10</v>
      </c>
      <c r="F5375" s="40">
        <v>0.7</v>
      </c>
      <c r="G5375" s="40">
        <v>11</v>
      </c>
      <c r="H5375" s="40">
        <v>155</v>
      </c>
      <c r="I5375" s="40">
        <v>4.16</v>
      </c>
      <c r="L5375" s="40" t="str">
        <f>IF(LEFT(C5375,1)="[",MID(C5375,2,SEARCH("]",C5375)-2),IF(LEFT(C5375,1)="""",MID(C5375,2,SEARCH("""",C5375,2)-2),C5375))</f>
        <v>Onix mylink</v>
      </c>
      <c r="M5375">
        <f>WEEKNUM(A5375,2)</f>
        <v>38</v>
      </c>
    </row>
    <row r="5376" spans="1:13" x14ac:dyDescent="0.25">
      <c r="A5376" s="1">
        <v>41525</v>
      </c>
      <c r="B5376" s="40" t="s">
        <v>9</v>
      </c>
      <c r="C5376" s="40" t="s">
        <v>257</v>
      </c>
      <c r="D5376" s="40" t="s">
        <v>110</v>
      </c>
      <c r="E5376" s="40" t="s">
        <v>10</v>
      </c>
      <c r="F5376" s="40">
        <v>0.7</v>
      </c>
      <c r="G5376" s="40">
        <v>4</v>
      </c>
      <c r="H5376" s="40">
        <v>53</v>
      </c>
      <c r="I5376" s="40">
        <v>0.61</v>
      </c>
      <c r="L5376" s="40" t="str">
        <f>IF(LEFT(C5376,1)="[",MID(C5376,2,SEARCH("]",C5376)-2),IF(LEFT(C5376,1)="""",MID(C5376,2,SEARCH("""",C5376,2)-2),C5376))</f>
        <v>Onix mylink</v>
      </c>
      <c r="M5376">
        <f>WEEKNUM(A5376,2)</f>
        <v>36</v>
      </c>
    </row>
    <row r="5377" spans="1:13" x14ac:dyDescent="0.25">
      <c r="A5377" s="1">
        <v>41539</v>
      </c>
      <c r="B5377" s="40" t="s">
        <v>9</v>
      </c>
      <c r="C5377" s="40" t="s">
        <v>257</v>
      </c>
      <c r="D5377" s="40" t="s">
        <v>110</v>
      </c>
      <c r="E5377" s="40" t="s">
        <v>10</v>
      </c>
      <c r="F5377" s="40">
        <v>0.7</v>
      </c>
      <c r="G5377" s="40">
        <v>11</v>
      </c>
      <c r="H5377" s="40">
        <v>98</v>
      </c>
      <c r="I5377" s="40">
        <v>3.16</v>
      </c>
      <c r="L5377" s="40" t="str">
        <f>IF(LEFT(C5377,1)="[",MID(C5377,2,SEARCH("]",C5377)-2),IF(LEFT(C5377,1)="""",MID(C5377,2,SEARCH("""",C5377,2)-2),C5377))</f>
        <v>Onix mylink</v>
      </c>
      <c r="M5377">
        <f>WEEKNUM(A5377,2)</f>
        <v>38</v>
      </c>
    </row>
    <row r="5378" spans="1:13" x14ac:dyDescent="0.25">
      <c r="A5378" s="1">
        <v>41532</v>
      </c>
      <c r="B5378" s="40" t="s">
        <v>9</v>
      </c>
      <c r="C5378" s="40" t="s">
        <v>257</v>
      </c>
      <c r="D5378" s="40" t="s">
        <v>110</v>
      </c>
      <c r="E5378" s="40" t="s">
        <v>10</v>
      </c>
      <c r="F5378" s="40">
        <v>0.7</v>
      </c>
      <c r="G5378" s="40">
        <v>1</v>
      </c>
      <c r="H5378" s="40">
        <v>40</v>
      </c>
      <c r="I5378" s="40">
        <v>0.11</v>
      </c>
      <c r="L5378" s="40" t="str">
        <f>IF(LEFT(C5378,1)="[",MID(C5378,2,SEARCH("]",C5378)-2),IF(LEFT(C5378,1)="""",MID(C5378,2,SEARCH("""",C5378,2)-2),C5378))</f>
        <v>Onix mylink</v>
      </c>
      <c r="M5378">
        <f>WEEKNUM(A5378,2)</f>
        <v>37</v>
      </c>
    </row>
    <row r="5379" spans="1:13" x14ac:dyDescent="0.25">
      <c r="A5379" s="1">
        <v>41544</v>
      </c>
      <c r="B5379" s="40" t="s">
        <v>9</v>
      </c>
      <c r="C5379" s="40" t="s">
        <v>257</v>
      </c>
      <c r="D5379" s="40" t="s">
        <v>110</v>
      </c>
      <c r="E5379" s="40" t="s">
        <v>10</v>
      </c>
      <c r="F5379" s="40">
        <v>0.7</v>
      </c>
      <c r="G5379" s="40">
        <v>18</v>
      </c>
      <c r="H5379" s="40">
        <v>145</v>
      </c>
      <c r="I5379" s="40">
        <v>6.64</v>
      </c>
      <c r="L5379" s="40" t="str">
        <f>IF(LEFT(C5379,1)="[",MID(C5379,2,SEARCH("]",C5379)-2),IF(LEFT(C5379,1)="""",MID(C5379,2,SEARCH("""",C5379,2)-2),C5379))</f>
        <v>Onix mylink</v>
      </c>
      <c r="M5379">
        <f>WEEKNUM(A5379,2)</f>
        <v>39</v>
      </c>
    </row>
    <row r="5380" spans="1:13" x14ac:dyDescent="0.25">
      <c r="A5380" s="1">
        <v>41523</v>
      </c>
      <c r="B5380" s="40" t="s">
        <v>9</v>
      </c>
      <c r="C5380" s="40" t="s">
        <v>257</v>
      </c>
      <c r="D5380" s="40" t="s">
        <v>110</v>
      </c>
      <c r="E5380" s="40" t="s">
        <v>10</v>
      </c>
      <c r="F5380" s="40">
        <v>0.7</v>
      </c>
      <c r="G5380" s="40">
        <v>3</v>
      </c>
      <c r="H5380" s="40">
        <v>55</v>
      </c>
      <c r="I5380" s="40">
        <v>0.43</v>
      </c>
      <c r="L5380" s="40" t="str">
        <f>IF(LEFT(C5380,1)="[",MID(C5380,2,SEARCH("]",C5380)-2),IF(LEFT(C5380,1)="""",MID(C5380,2,SEARCH("""",C5380,2)-2),C5380))</f>
        <v>Onix mylink</v>
      </c>
      <c r="M5380">
        <f>WEEKNUM(A5380,2)</f>
        <v>36</v>
      </c>
    </row>
    <row r="5381" spans="1:13" x14ac:dyDescent="0.25">
      <c r="A5381" s="1">
        <v>41522</v>
      </c>
      <c r="B5381" s="40" t="s">
        <v>9</v>
      </c>
      <c r="C5381" s="40" t="s">
        <v>257</v>
      </c>
      <c r="D5381" s="40" t="s">
        <v>110</v>
      </c>
      <c r="E5381" s="40" t="s">
        <v>10</v>
      </c>
      <c r="F5381" s="40">
        <v>0.7</v>
      </c>
      <c r="G5381" s="40">
        <v>5</v>
      </c>
      <c r="H5381" s="40">
        <v>60</v>
      </c>
      <c r="I5381" s="40">
        <v>0.64</v>
      </c>
      <c r="L5381" s="40" t="str">
        <f>IF(LEFT(C5381,1)="[",MID(C5381,2,SEARCH("]",C5381)-2),IF(LEFT(C5381,1)="""",MID(C5381,2,SEARCH("""",C5381,2)-2),C5381))</f>
        <v>Onix mylink</v>
      </c>
      <c r="M5381">
        <f>WEEKNUM(A5381,2)</f>
        <v>36</v>
      </c>
    </row>
    <row r="5382" spans="1:13" x14ac:dyDescent="0.25">
      <c r="A5382" s="1">
        <v>41517</v>
      </c>
      <c r="B5382" s="40" t="s">
        <v>9</v>
      </c>
      <c r="C5382" s="40" t="s">
        <v>257</v>
      </c>
      <c r="D5382" s="40" t="s">
        <v>110</v>
      </c>
      <c r="E5382" s="40" t="s">
        <v>10</v>
      </c>
      <c r="F5382" s="40">
        <v>0.7</v>
      </c>
      <c r="G5382" s="40">
        <v>15</v>
      </c>
      <c r="H5382" s="40">
        <v>224</v>
      </c>
      <c r="I5382" s="40">
        <v>2.2000000000000002</v>
      </c>
      <c r="L5382" s="40" t="str">
        <f>IF(LEFT(C5382,1)="[",MID(C5382,2,SEARCH("]",C5382)-2),IF(LEFT(C5382,1)="""",MID(C5382,2,SEARCH("""",C5382,2)-2),C5382))</f>
        <v>Onix mylink</v>
      </c>
      <c r="M5382">
        <f>WEEKNUM(A5382,2)</f>
        <v>35</v>
      </c>
    </row>
    <row r="5383" spans="1:13" x14ac:dyDescent="0.25">
      <c r="A5383" s="1">
        <v>41538</v>
      </c>
      <c r="B5383" s="40" t="s">
        <v>9</v>
      </c>
      <c r="C5383" s="40" t="s">
        <v>257</v>
      </c>
      <c r="D5383" s="40" t="s">
        <v>110</v>
      </c>
      <c r="E5383" s="40" t="s">
        <v>10</v>
      </c>
      <c r="F5383" s="40">
        <v>0.7</v>
      </c>
      <c r="G5383" s="40">
        <v>9</v>
      </c>
      <c r="H5383" s="40">
        <v>116</v>
      </c>
      <c r="I5383" s="40">
        <v>3.79</v>
      </c>
      <c r="L5383" s="40" t="str">
        <f>IF(LEFT(C5383,1)="[",MID(C5383,2,SEARCH("]",C5383)-2),IF(LEFT(C5383,1)="""",MID(C5383,2,SEARCH("""",C5383,2)-2),C5383))</f>
        <v>Onix mylink</v>
      </c>
      <c r="M5383">
        <f>WEEKNUM(A5383,2)</f>
        <v>38</v>
      </c>
    </row>
    <row r="5384" spans="1:13" x14ac:dyDescent="0.25">
      <c r="A5384" s="1">
        <v>41520</v>
      </c>
      <c r="B5384" s="40" t="s">
        <v>9</v>
      </c>
      <c r="C5384" s="40" t="s">
        <v>257</v>
      </c>
      <c r="D5384" s="40" t="s">
        <v>110</v>
      </c>
      <c r="E5384" s="40" t="s">
        <v>10</v>
      </c>
      <c r="F5384" s="40">
        <v>0.7</v>
      </c>
      <c r="G5384" s="40">
        <v>19</v>
      </c>
      <c r="H5384" s="40">
        <v>191</v>
      </c>
      <c r="I5384" s="40">
        <v>2.34</v>
      </c>
      <c r="L5384" s="40" t="str">
        <f>IF(LEFT(C5384,1)="[",MID(C5384,2,SEARCH("]",C5384)-2),IF(LEFT(C5384,1)="""",MID(C5384,2,SEARCH("""",C5384,2)-2),C5384))</f>
        <v>Onix mylink</v>
      </c>
      <c r="M5384">
        <f>WEEKNUM(A5384,2)</f>
        <v>36</v>
      </c>
    </row>
    <row r="5385" spans="1:13" x14ac:dyDescent="0.25">
      <c r="A5385" s="1">
        <v>41542</v>
      </c>
      <c r="B5385" s="40" t="s">
        <v>9</v>
      </c>
      <c r="C5385" s="40" t="s">
        <v>257</v>
      </c>
      <c r="D5385" s="40" t="s">
        <v>110</v>
      </c>
      <c r="E5385" s="40" t="s">
        <v>10</v>
      </c>
      <c r="F5385" s="40">
        <v>0.7</v>
      </c>
      <c r="G5385" s="40">
        <v>12</v>
      </c>
      <c r="H5385" s="40">
        <v>109</v>
      </c>
      <c r="I5385" s="40">
        <v>4.55</v>
      </c>
      <c r="L5385" s="40" t="str">
        <f>IF(LEFT(C5385,1)="[",MID(C5385,2,SEARCH("]",C5385)-2),IF(LEFT(C5385,1)="""",MID(C5385,2,SEARCH("""",C5385,2)-2),C5385))</f>
        <v>Onix mylink</v>
      </c>
      <c r="M5385">
        <f>WEEKNUM(A5385,2)</f>
        <v>39</v>
      </c>
    </row>
    <row r="5386" spans="1:13" x14ac:dyDescent="0.25">
      <c r="A5386" s="1">
        <v>41527</v>
      </c>
      <c r="B5386" s="40" t="s">
        <v>9</v>
      </c>
      <c r="C5386" s="40" t="s">
        <v>257</v>
      </c>
      <c r="D5386" s="40" t="s">
        <v>110</v>
      </c>
      <c r="E5386" s="40" t="s">
        <v>10</v>
      </c>
      <c r="F5386" s="40">
        <v>0.7</v>
      </c>
      <c r="G5386" s="40">
        <v>2</v>
      </c>
      <c r="H5386" s="40">
        <v>62</v>
      </c>
      <c r="I5386" s="40">
        <v>0.3</v>
      </c>
      <c r="L5386" s="40" t="str">
        <f>IF(LEFT(C5386,1)="[",MID(C5386,2,SEARCH("]",C5386)-2),IF(LEFT(C5386,1)="""",MID(C5386,2,SEARCH("""",C5386,2)-2),C5386))</f>
        <v>Onix mylink</v>
      </c>
      <c r="M5386">
        <f>WEEKNUM(A5386,2)</f>
        <v>37</v>
      </c>
    </row>
    <row r="5387" spans="1:13" x14ac:dyDescent="0.25">
      <c r="A5387" s="1">
        <v>41528</v>
      </c>
      <c r="B5387" s="40" t="s">
        <v>9</v>
      </c>
      <c r="C5387" s="40" t="s">
        <v>257</v>
      </c>
      <c r="D5387" s="40" t="s">
        <v>110</v>
      </c>
      <c r="E5387" s="40" t="s">
        <v>10</v>
      </c>
      <c r="F5387" s="40">
        <v>0.7</v>
      </c>
      <c r="G5387" s="40">
        <v>4</v>
      </c>
      <c r="H5387" s="40">
        <v>74</v>
      </c>
      <c r="I5387" s="40">
        <v>0.57999999999999996</v>
      </c>
      <c r="L5387" s="40" t="str">
        <f>IF(LEFT(C5387,1)="[",MID(C5387,2,SEARCH("]",C5387)-2),IF(LEFT(C5387,1)="""",MID(C5387,2,SEARCH("""",C5387,2)-2),C5387))</f>
        <v>Onix mylink</v>
      </c>
      <c r="M5387">
        <f>WEEKNUM(A5387,2)</f>
        <v>37</v>
      </c>
    </row>
    <row r="5388" spans="1:13" x14ac:dyDescent="0.25">
      <c r="A5388" s="1">
        <v>41541</v>
      </c>
      <c r="B5388" s="40" t="s">
        <v>9</v>
      </c>
      <c r="C5388" s="40" t="s">
        <v>257</v>
      </c>
      <c r="D5388" s="40" t="s">
        <v>110</v>
      </c>
      <c r="E5388" s="40" t="s">
        <v>10</v>
      </c>
      <c r="F5388" s="40">
        <v>0.7</v>
      </c>
      <c r="G5388" s="40">
        <v>8</v>
      </c>
      <c r="H5388" s="40">
        <v>133</v>
      </c>
      <c r="I5388" s="40">
        <v>4.47</v>
      </c>
      <c r="L5388" s="40" t="str">
        <f>IF(LEFT(C5388,1)="[",MID(C5388,2,SEARCH("]",C5388)-2),IF(LEFT(C5388,1)="""",MID(C5388,2,SEARCH("""",C5388,2)-2),C5388))</f>
        <v>Onix mylink</v>
      </c>
      <c r="M5388">
        <f>WEEKNUM(A5388,2)</f>
        <v>39</v>
      </c>
    </row>
    <row r="5389" spans="1:13" x14ac:dyDescent="0.25">
      <c r="A5389" s="1">
        <v>41526</v>
      </c>
      <c r="B5389" s="40" t="s">
        <v>9</v>
      </c>
      <c r="C5389" s="40" t="s">
        <v>257</v>
      </c>
      <c r="D5389" s="40" t="s">
        <v>110</v>
      </c>
      <c r="E5389" s="40" t="s">
        <v>10</v>
      </c>
      <c r="F5389" s="40">
        <v>0.7</v>
      </c>
      <c r="G5389" s="40">
        <v>2</v>
      </c>
      <c r="H5389" s="40">
        <v>54</v>
      </c>
      <c r="I5389" s="40">
        <v>0.35</v>
      </c>
      <c r="L5389" s="40" t="str">
        <f>IF(LEFT(C5389,1)="[",MID(C5389,2,SEARCH("]",C5389)-2),IF(LEFT(C5389,1)="""",MID(C5389,2,SEARCH("""",C5389,2)-2),C5389))</f>
        <v>Onix mylink</v>
      </c>
      <c r="M5389">
        <f>WEEKNUM(A5389,2)</f>
        <v>37</v>
      </c>
    </row>
    <row r="5390" spans="1:13" x14ac:dyDescent="0.25">
      <c r="A5390" s="1">
        <v>41536</v>
      </c>
      <c r="B5390" s="40" t="s">
        <v>9</v>
      </c>
      <c r="C5390" s="40" t="s">
        <v>257</v>
      </c>
      <c r="D5390" s="40" t="s">
        <v>110</v>
      </c>
      <c r="E5390" s="40" t="s">
        <v>10</v>
      </c>
      <c r="F5390" s="40">
        <v>0.7</v>
      </c>
      <c r="G5390" s="40">
        <v>14</v>
      </c>
      <c r="H5390" s="40">
        <v>150</v>
      </c>
      <c r="I5390" s="40">
        <v>5.4</v>
      </c>
      <c r="L5390" s="40" t="str">
        <f>IF(LEFT(C5390,1)="[",MID(C5390,2,SEARCH("]",C5390)-2),IF(LEFT(C5390,1)="""",MID(C5390,2,SEARCH("""",C5390,2)-2),C5390))</f>
        <v>Onix mylink</v>
      </c>
      <c r="M5390">
        <f>WEEKNUM(A5390,2)</f>
        <v>38</v>
      </c>
    </row>
    <row r="5391" spans="1:13" x14ac:dyDescent="0.25">
      <c r="A5391" s="1">
        <v>41516</v>
      </c>
      <c r="B5391" s="40" t="s">
        <v>9</v>
      </c>
      <c r="C5391" s="40" t="s">
        <v>257</v>
      </c>
      <c r="D5391" s="40" t="s">
        <v>110</v>
      </c>
      <c r="E5391" s="40" t="s">
        <v>10</v>
      </c>
      <c r="F5391" s="40">
        <v>0.7</v>
      </c>
      <c r="G5391" s="40">
        <v>12</v>
      </c>
      <c r="H5391" s="40">
        <v>199</v>
      </c>
      <c r="I5391" s="40">
        <v>1.55</v>
      </c>
      <c r="L5391" s="40" t="str">
        <f>IF(LEFT(C5391,1)="[",MID(C5391,2,SEARCH("]",C5391)-2),IF(LEFT(C5391,1)="""",MID(C5391,2,SEARCH("""",C5391,2)-2),C5391))</f>
        <v>Onix mylink</v>
      </c>
      <c r="M5391">
        <f>WEEKNUM(A5391,2)</f>
        <v>35</v>
      </c>
    </row>
    <row r="5392" spans="1:13" x14ac:dyDescent="0.25">
      <c r="A5392" s="1">
        <v>41543</v>
      </c>
      <c r="B5392" s="40" t="s">
        <v>9</v>
      </c>
      <c r="C5392" s="40" t="s">
        <v>257</v>
      </c>
      <c r="D5392" s="40" t="s">
        <v>110</v>
      </c>
      <c r="E5392" s="40" t="s">
        <v>10</v>
      </c>
      <c r="F5392" s="40">
        <v>0.7</v>
      </c>
      <c r="G5392" s="40">
        <v>14</v>
      </c>
      <c r="H5392" s="40">
        <v>130</v>
      </c>
      <c r="I5392" s="40">
        <v>6.26</v>
      </c>
      <c r="L5392" s="40" t="str">
        <f>IF(LEFT(C5392,1)="[",MID(C5392,2,SEARCH("]",C5392)-2),IF(LEFT(C5392,1)="""",MID(C5392,2,SEARCH("""",C5392,2)-2),C5392))</f>
        <v>Onix mylink</v>
      </c>
      <c r="M5392">
        <f>WEEKNUM(A5392,2)</f>
        <v>39</v>
      </c>
    </row>
    <row r="5393" spans="1:13" x14ac:dyDescent="0.25">
      <c r="A5393" s="1">
        <v>41528</v>
      </c>
      <c r="B5393" s="40" t="s">
        <v>9</v>
      </c>
      <c r="C5393" s="40" t="s">
        <v>128</v>
      </c>
      <c r="D5393" s="40" t="s">
        <v>129</v>
      </c>
      <c r="E5393" s="40" t="s">
        <v>10</v>
      </c>
      <c r="F5393" s="40">
        <v>0.8</v>
      </c>
      <c r="G5393" s="40">
        <v>1</v>
      </c>
      <c r="H5393" s="40">
        <v>5</v>
      </c>
      <c r="I5393" s="40">
        <v>0.79</v>
      </c>
      <c r="L5393" s="40" t="str">
        <f>IF(LEFT(C5393,1)="[",MID(C5393,2,SEARCH("]",C5393)-2),IF(LEFT(C5393,1)="""",MID(C5393,2,SEARCH("""",C5393,2)-2),C5393))</f>
        <v>Onix news</v>
      </c>
      <c r="M5393">
        <f>WEEKNUM(A5393,2)</f>
        <v>37</v>
      </c>
    </row>
    <row r="5394" spans="1:13" x14ac:dyDescent="0.25">
      <c r="A5394" s="1">
        <v>41517</v>
      </c>
      <c r="B5394" s="40" t="s">
        <v>9</v>
      </c>
      <c r="C5394" s="40" t="s">
        <v>128</v>
      </c>
      <c r="D5394" s="40" t="s">
        <v>129</v>
      </c>
      <c r="E5394" s="40" t="s">
        <v>10</v>
      </c>
      <c r="F5394" s="40">
        <v>0.8</v>
      </c>
      <c r="G5394" s="40">
        <v>0</v>
      </c>
      <c r="H5394" s="40">
        <v>10</v>
      </c>
      <c r="I5394" s="40">
        <v>0</v>
      </c>
      <c r="L5394" s="40" t="str">
        <f>IF(LEFT(C5394,1)="[",MID(C5394,2,SEARCH("]",C5394)-2),IF(LEFT(C5394,1)="""",MID(C5394,2,SEARCH("""",C5394,2)-2),C5394))</f>
        <v>Onix news</v>
      </c>
      <c r="M5394">
        <f>WEEKNUM(A5394,2)</f>
        <v>35</v>
      </c>
    </row>
    <row r="5395" spans="1:13" x14ac:dyDescent="0.25">
      <c r="A5395" s="1">
        <v>41520</v>
      </c>
      <c r="B5395" s="40" t="s">
        <v>9</v>
      </c>
      <c r="C5395" s="40" t="s">
        <v>128</v>
      </c>
      <c r="D5395" s="40" t="s">
        <v>129</v>
      </c>
      <c r="E5395" s="40" t="s">
        <v>10</v>
      </c>
      <c r="F5395" s="40">
        <v>0.8</v>
      </c>
      <c r="G5395" s="40">
        <v>0</v>
      </c>
      <c r="H5395" s="40">
        <v>8</v>
      </c>
      <c r="I5395" s="40">
        <v>0</v>
      </c>
      <c r="L5395" s="40" t="str">
        <f>IF(LEFT(C5395,1)="[",MID(C5395,2,SEARCH("]",C5395)-2),IF(LEFT(C5395,1)="""",MID(C5395,2,SEARCH("""",C5395,2)-2),C5395))</f>
        <v>Onix news</v>
      </c>
      <c r="M5395">
        <f>WEEKNUM(A5395,2)</f>
        <v>36</v>
      </c>
    </row>
    <row r="5396" spans="1:13" x14ac:dyDescent="0.25">
      <c r="A5396" s="1">
        <v>41522</v>
      </c>
      <c r="B5396" s="40" t="s">
        <v>9</v>
      </c>
      <c r="C5396" s="40" t="s">
        <v>128</v>
      </c>
      <c r="D5396" s="40" t="s">
        <v>129</v>
      </c>
      <c r="E5396" s="40" t="s">
        <v>10</v>
      </c>
      <c r="F5396" s="40">
        <v>0.8</v>
      </c>
      <c r="G5396" s="40">
        <v>0</v>
      </c>
      <c r="H5396" s="40">
        <v>3</v>
      </c>
      <c r="I5396" s="40">
        <v>0</v>
      </c>
      <c r="L5396" s="40" t="str">
        <f>IF(LEFT(C5396,1)="[",MID(C5396,2,SEARCH("]",C5396)-2),IF(LEFT(C5396,1)="""",MID(C5396,2,SEARCH("""",C5396,2)-2),C5396))</f>
        <v>Onix news</v>
      </c>
      <c r="M5396">
        <f>WEEKNUM(A5396,2)</f>
        <v>36</v>
      </c>
    </row>
    <row r="5397" spans="1:13" x14ac:dyDescent="0.25">
      <c r="A5397" s="1">
        <v>41525</v>
      </c>
      <c r="B5397" s="40" t="s">
        <v>9</v>
      </c>
      <c r="C5397" s="40" t="s">
        <v>128</v>
      </c>
      <c r="D5397" s="40" t="s">
        <v>129</v>
      </c>
      <c r="E5397" s="40" t="s">
        <v>10</v>
      </c>
      <c r="F5397" s="40">
        <v>0.8</v>
      </c>
      <c r="G5397" s="40">
        <v>0</v>
      </c>
      <c r="H5397" s="40">
        <v>6</v>
      </c>
      <c r="I5397" s="40">
        <v>0</v>
      </c>
      <c r="L5397" s="40" t="str">
        <f>IF(LEFT(C5397,1)="[",MID(C5397,2,SEARCH("]",C5397)-2),IF(LEFT(C5397,1)="""",MID(C5397,2,SEARCH("""",C5397,2)-2),C5397))</f>
        <v>Onix news</v>
      </c>
      <c r="M5397">
        <f>WEEKNUM(A5397,2)</f>
        <v>36</v>
      </c>
    </row>
    <row r="5398" spans="1:13" x14ac:dyDescent="0.25">
      <c r="A5398" s="1">
        <v>41523</v>
      </c>
      <c r="B5398" s="40" t="s">
        <v>9</v>
      </c>
      <c r="C5398" s="40" t="s">
        <v>128</v>
      </c>
      <c r="D5398" s="40" t="s">
        <v>129</v>
      </c>
      <c r="E5398" s="40" t="s">
        <v>10</v>
      </c>
      <c r="F5398" s="40">
        <v>0.8</v>
      </c>
      <c r="G5398" s="40">
        <v>0</v>
      </c>
      <c r="H5398" s="40">
        <v>4</v>
      </c>
      <c r="I5398" s="40">
        <v>0</v>
      </c>
      <c r="L5398" s="40" t="str">
        <f>IF(LEFT(C5398,1)="[",MID(C5398,2,SEARCH("]",C5398)-2),IF(LEFT(C5398,1)="""",MID(C5398,2,SEARCH("""",C5398,2)-2),C5398))</f>
        <v>Onix news</v>
      </c>
      <c r="M5398">
        <f>WEEKNUM(A5398,2)</f>
        <v>36</v>
      </c>
    </row>
    <row r="5399" spans="1:13" x14ac:dyDescent="0.25">
      <c r="A5399" s="1">
        <v>41524</v>
      </c>
      <c r="B5399" s="40" t="s">
        <v>9</v>
      </c>
      <c r="C5399" s="40" t="s">
        <v>128</v>
      </c>
      <c r="D5399" s="40" t="s">
        <v>129</v>
      </c>
      <c r="E5399" s="40" t="s">
        <v>10</v>
      </c>
      <c r="F5399" s="40">
        <v>0.8</v>
      </c>
      <c r="G5399" s="40">
        <v>0</v>
      </c>
      <c r="H5399" s="40">
        <v>3</v>
      </c>
      <c r="I5399" s="40">
        <v>0</v>
      </c>
      <c r="L5399" s="40" t="str">
        <f>IF(LEFT(C5399,1)="[",MID(C5399,2,SEARCH("]",C5399)-2),IF(LEFT(C5399,1)="""",MID(C5399,2,SEARCH("""",C5399,2)-2),C5399))</f>
        <v>Onix news</v>
      </c>
      <c r="M5399">
        <f>WEEKNUM(A5399,2)</f>
        <v>36</v>
      </c>
    </row>
    <row r="5400" spans="1:13" x14ac:dyDescent="0.25">
      <c r="A5400" s="1">
        <v>41521</v>
      </c>
      <c r="B5400" s="40" t="s">
        <v>9</v>
      </c>
      <c r="C5400" s="40" t="s">
        <v>128</v>
      </c>
      <c r="D5400" s="40" t="s">
        <v>129</v>
      </c>
      <c r="E5400" s="40" t="s">
        <v>10</v>
      </c>
      <c r="F5400" s="40">
        <v>0.8</v>
      </c>
      <c r="G5400" s="40">
        <v>0</v>
      </c>
      <c r="H5400" s="40">
        <v>6</v>
      </c>
      <c r="I5400" s="40">
        <v>0</v>
      </c>
      <c r="L5400" s="40" t="str">
        <f>IF(LEFT(C5400,1)="[",MID(C5400,2,SEARCH("]",C5400)-2),IF(LEFT(C5400,1)="""",MID(C5400,2,SEARCH("""",C5400,2)-2),C5400))</f>
        <v>Onix news</v>
      </c>
      <c r="M5400">
        <f>WEEKNUM(A5400,2)</f>
        <v>36</v>
      </c>
    </row>
    <row r="5401" spans="1:13" x14ac:dyDescent="0.25">
      <c r="A5401" s="1">
        <v>41527</v>
      </c>
      <c r="B5401" s="40" t="s">
        <v>9</v>
      </c>
      <c r="C5401" s="40" t="s">
        <v>128</v>
      </c>
      <c r="D5401" s="40" t="s">
        <v>129</v>
      </c>
      <c r="E5401" s="40" t="s">
        <v>10</v>
      </c>
      <c r="F5401" s="40">
        <v>0.8</v>
      </c>
      <c r="G5401" s="40">
        <v>0</v>
      </c>
      <c r="H5401" s="40">
        <v>1</v>
      </c>
      <c r="I5401" s="40">
        <v>0</v>
      </c>
      <c r="L5401" s="40" t="str">
        <f>IF(LEFT(C5401,1)="[",MID(C5401,2,SEARCH("]",C5401)-2),IF(LEFT(C5401,1)="""",MID(C5401,2,SEARCH("""",C5401,2)-2),C5401))</f>
        <v>Onix news</v>
      </c>
      <c r="M5401">
        <f>WEEKNUM(A5401,2)</f>
        <v>37</v>
      </c>
    </row>
    <row r="5402" spans="1:13" x14ac:dyDescent="0.25">
      <c r="A5402" s="1">
        <v>41518</v>
      </c>
      <c r="B5402" s="40" t="s">
        <v>9</v>
      </c>
      <c r="C5402" s="40" t="s">
        <v>128</v>
      </c>
      <c r="D5402" s="40" t="s">
        <v>129</v>
      </c>
      <c r="E5402" s="40" t="s">
        <v>10</v>
      </c>
      <c r="F5402" s="40">
        <v>0.8</v>
      </c>
      <c r="G5402" s="40">
        <v>1</v>
      </c>
      <c r="H5402" s="40">
        <v>5</v>
      </c>
      <c r="I5402" s="40">
        <v>0.66</v>
      </c>
      <c r="L5402" s="40" t="str">
        <f>IF(LEFT(C5402,1)="[",MID(C5402,2,SEARCH("]",C5402)-2),IF(LEFT(C5402,1)="""",MID(C5402,2,SEARCH("""",C5402,2)-2),C5402))</f>
        <v>Onix news</v>
      </c>
      <c r="M5402">
        <f>WEEKNUM(A5402,2)</f>
        <v>35</v>
      </c>
    </row>
    <row r="5403" spans="1:13" x14ac:dyDescent="0.25">
      <c r="A5403" s="1">
        <v>41514</v>
      </c>
      <c r="B5403" s="40" t="s">
        <v>9</v>
      </c>
      <c r="C5403" s="40" t="s">
        <v>128</v>
      </c>
      <c r="D5403" s="40" t="s">
        <v>129</v>
      </c>
      <c r="E5403" s="40" t="s">
        <v>10</v>
      </c>
      <c r="F5403" s="40">
        <v>0.8</v>
      </c>
      <c r="G5403" s="40">
        <v>0</v>
      </c>
      <c r="H5403" s="40">
        <v>2</v>
      </c>
      <c r="I5403" s="40">
        <v>0</v>
      </c>
      <c r="L5403" s="40" t="str">
        <f>IF(LEFT(C5403,1)="[",MID(C5403,2,SEARCH("]",C5403)-2),IF(LEFT(C5403,1)="""",MID(C5403,2,SEARCH("""",C5403,2)-2),C5403))</f>
        <v>Onix news</v>
      </c>
      <c r="M5403">
        <f>WEEKNUM(A5403,2)</f>
        <v>35</v>
      </c>
    </row>
    <row r="5404" spans="1:13" x14ac:dyDescent="0.25">
      <c r="A5404" s="1">
        <v>41516</v>
      </c>
      <c r="B5404" s="40" t="s">
        <v>9</v>
      </c>
      <c r="C5404" s="40" t="s">
        <v>128</v>
      </c>
      <c r="D5404" s="40" t="s">
        <v>129</v>
      </c>
      <c r="E5404" s="40" t="s">
        <v>10</v>
      </c>
      <c r="F5404" s="40">
        <v>0.8</v>
      </c>
      <c r="G5404" s="40">
        <v>0</v>
      </c>
      <c r="H5404" s="40">
        <v>3</v>
      </c>
      <c r="I5404" s="40">
        <v>0</v>
      </c>
      <c r="L5404" s="40" t="str">
        <f>IF(LEFT(C5404,1)="[",MID(C5404,2,SEARCH("]",C5404)-2),IF(LEFT(C5404,1)="""",MID(C5404,2,SEARCH("""",C5404,2)-2),C5404))</f>
        <v>Onix news</v>
      </c>
      <c r="M5404">
        <f>WEEKNUM(A5404,2)</f>
        <v>35</v>
      </c>
    </row>
    <row r="5405" spans="1:13" x14ac:dyDescent="0.25">
      <c r="A5405" s="1">
        <v>41515</v>
      </c>
      <c r="B5405" s="40" t="s">
        <v>9</v>
      </c>
      <c r="C5405" s="40" t="s">
        <v>128</v>
      </c>
      <c r="D5405" s="40" t="s">
        <v>129</v>
      </c>
      <c r="E5405" s="40" t="s">
        <v>10</v>
      </c>
      <c r="F5405" s="40">
        <v>0.8</v>
      </c>
      <c r="G5405" s="40">
        <v>0</v>
      </c>
      <c r="H5405" s="40">
        <v>2</v>
      </c>
      <c r="I5405" s="40">
        <v>0</v>
      </c>
      <c r="L5405" s="40" t="str">
        <f>IF(LEFT(C5405,1)="[",MID(C5405,2,SEARCH("]",C5405)-2),IF(LEFT(C5405,1)="""",MID(C5405,2,SEARCH("""",C5405,2)-2),C5405))</f>
        <v>Onix news</v>
      </c>
      <c r="M5405">
        <f>WEEKNUM(A5405,2)</f>
        <v>35</v>
      </c>
    </row>
    <row r="5406" spans="1:13" x14ac:dyDescent="0.25">
      <c r="A5406" s="1">
        <v>41519</v>
      </c>
      <c r="B5406" s="40" t="s">
        <v>9</v>
      </c>
      <c r="C5406" s="40" t="s">
        <v>128</v>
      </c>
      <c r="D5406" s="40" t="s">
        <v>129</v>
      </c>
      <c r="E5406" s="40" t="s">
        <v>10</v>
      </c>
      <c r="F5406" s="40">
        <v>0.8</v>
      </c>
      <c r="G5406" s="40">
        <v>0</v>
      </c>
      <c r="H5406" s="40">
        <v>0</v>
      </c>
      <c r="I5406" s="40">
        <v>0</v>
      </c>
      <c r="L5406" s="40" t="str">
        <f>IF(LEFT(C5406,1)="[",MID(C5406,2,SEARCH("]",C5406)-2),IF(LEFT(C5406,1)="""",MID(C5406,2,SEARCH("""",C5406,2)-2),C5406))</f>
        <v>Onix news</v>
      </c>
      <c r="M5406">
        <f>WEEKNUM(A5406,2)</f>
        <v>36</v>
      </c>
    </row>
    <row r="5407" spans="1:13" x14ac:dyDescent="0.25">
      <c r="A5407" s="1">
        <v>41526</v>
      </c>
      <c r="B5407" s="40" t="s">
        <v>9</v>
      </c>
      <c r="C5407" s="40" t="s">
        <v>128</v>
      </c>
      <c r="D5407" s="40" t="s">
        <v>129</v>
      </c>
      <c r="E5407" s="40" t="s">
        <v>10</v>
      </c>
      <c r="F5407" s="40">
        <v>0.8</v>
      </c>
      <c r="G5407" s="40">
        <v>0</v>
      </c>
      <c r="H5407" s="40">
        <v>3</v>
      </c>
      <c r="I5407" s="40">
        <v>0</v>
      </c>
      <c r="L5407" s="40" t="str">
        <f>IF(LEFT(C5407,1)="[",MID(C5407,2,SEARCH("]",C5407)-2),IF(LEFT(C5407,1)="""",MID(C5407,2,SEARCH("""",C5407,2)-2),C5407))</f>
        <v>Onix news</v>
      </c>
      <c r="M5407">
        <f>WEEKNUM(A5407,2)</f>
        <v>37</v>
      </c>
    </row>
    <row r="5408" spans="1:13" x14ac:dyDescent="0.25">
      <c r="A5408" s="1">
        <v>41543</v>
      </c>
      <c r="B5408" s="40" t="s">
        <v>9</v>
      </c>
      <c r="C5408" s="40" t="s">
        <v>128</v>
      </c>
      <c r="D5408" s="40" t="s">
        <v>129</v>
      </c>
      <c r="E5408" s="40" t="s">
        <v>10</v>
      </c>
      <c r="F5408" s="40">
        <v>0.8</v>
      </c>
      <c r="G5408" s="40">
        <v>0</v>
      </c>
      <c r="H5408" s="40">
        <v>1</v>
      </c>
      <c r="I5408" s="40">
        <v>0</v>
      </c>
      <c r="L5408" s="40" t="str">
        <f>IF(LEFT(C5408,1)="[",MID(C5408,2,SEARCH("]",C5408)-2),IF(LEFT(C5408,1)="""",MID(C5408,2,SEARCH("""",C5408,2)-2),C5408))</f>
        <v>Onix news</v>
      </c>
      <c r="M5408">
        <f>WEEKNUM(A5408,2)</f>
        <v>39</v>
      </c>
    </row>
    <row r="5409" spans="1:13" x14ac:dyDescent="0.25">
      <c r="A5409" s="1">
        <v>41536</v>
      </c>
      <c r="B5409" s="40" t="s">
        <v>9</v>
      </c>
      <c r="C5409" s="40" t="s">
        <v>128</v>
      </c>
      <c r="D5409" s="40" t="s">
        <v>129</v>
      </c>
      <c r="E5409" s="40" t="s">
        <v>10</v>
      </c>
      <c r="F5409" s="40">
        <v>0.8</v>
      </c>
      <c r="G5409" s="40">
        <v>0</v>
      </c>
      <c r="H5409" s="40">
        <v>3</v>
      </c>
      <c r="I5409" s="40">
        <v>0</v>
      </c>
      <c r="L5409" s="40" t="str">
        <f>IF(LEFT(C5409,1)="[",MID(C5409,2,SEARCH("]",C5409)-2),IF(LEFT(C5409,1)="""",MID(C5409,2,SEARCH("""",C5409,2)-2),C5409))</f>
        <v>Onix news</v>
      </c>
      <c r="M5409">
        <f>WEEKNUM(A5409,2)</f>
        <v>38</v>
      </c>
    </row>
    <row r="5410" spans="1:13" x14ac:dyDescent="0.25">
      <c r="A5410" s="1">
        <v>41544</v>
      </c>
      <c r="B5410" s="40" t="s">
        <v>9</v>
      </c>
      <c r="C5410" s="40" t="s">
        <v>128</v>
      </c>
      <c r="D5410" s="40" t="s">
        <v>129</v>
      </c>
      <c r="E5410" s="40" t="s">
        <v>10</v>
      </c>
      <c r="F5410" s="40">
        <v>0.8</v>
      </c>
      <c r="G5410" s="40">
        <v>0</v>
      </c>
      <c r="H5410" s="40">
        <v>1</v>
      </c>
      <c r="I5410" s="40">
        <v>0</v>
      </c>
      <c r="L5410" s="40" t="str">
        <f>IF(LEFT(C5410,1)="[",MID(C5410,2,SEARCH("]",C5410)-2),IF(LEFT(C5410,1)="""",MID(C5410,2,SEARCH("""",C5410,2)-2),C5410))</f>
        <v>Onix news</v>
      </c>
      <c r="M5410">
        <f>WEEKNUM(A5410,2)</f>
        <v>39</v>
      </c>
    </row>
    <row r="5411" spans="1:13" x14ac:dyDescent="0.25">
      <c r="A5411" s="1">
        <v>41530</v>
      </c>
      <c r="B5411" s="40" t="s">
        <v>9</v>
      </c>
      <c r="C5411" s="40" t="s">
        <v>128</v>
      </c>
      <c r="D5411" s="40" t="s">
        <v>129</v>
      </c>
      <c r="E5411" s="40" t="s">
        <v>10</v>
      </c>
      <c r="F5411" s="40">
        <v>0.8</v>
      </c>
      <c r="G5411" s="40">
        <v>1</v>
      </c>
      <c r="H5411" s="40">
        <v>5</v>
      </c>
      <c r="I5411" s="40">
        <v>0.28999999999999998</v>
      </c>
      <c r="L5411" s="40" t="str">
        <f>IF(LEFT(C5411,1)="[",MID(C5411,2,SEARCH("]",C5411)-2),IF(LEFT(C5411,1)="""",MID(C5411,2,SEARCH("""",C5411,2)-2),C5411))</f>
        <v>Onix news</v>
      </c>
      <c r="M5411">
        <f>WEEKNUM(A5411,2)</f>
        <v>37</v>
      </c>
    </row>
    <row r="5412" spans="1:13" x14ac:dyDescent="0.25">
      <c r="A5412" s="1">
        <v>41535</v>
      </c>
      <c r="B5412" s="40" t="s">
        <v>9</v>
      </c>
      <c r="C5412" s="40" t="s">
        <v>128</v>
      </c>
      <c r="D5412" s="40" t="s">
        <v>129</v>
      </c>
      <c r="E5412" s="40" t="s">
        <v>10</v>
      </c>
      <c r="F5412" s="40">
        <v>0.8</v>
      </c>
      <c r="G5412" s="40">
        <v>1</v>
      </c>
      <c r="H5412" s="40">
        <v>1</v>
      </c>
      <c r="I5412" s="40">
        <v>0.63</v>
      </c>
      <c r="L5412" s="40" t="str">
        <f>IF(LEFT(C5412,1)="[",MID(C5412,2,SEARCH("]",C5412)-2),IF(LEFT(C5412,1)="""",MID(C5412,2,SEARCH("""",C5412,2)-2),C5412))</f>
        <v>Onix news</v>
      </c>
      <c r="M5412">
        <f>WEEKNUM(A5412,2)</f>
        <v>38</v>
      </c>
    </row>
    <row r="5413" spans="1:13" x14ac:dyDescent="0.25">
      <c r="A5413" s="1">
        <v>41538</v>
      </c>
      <c r="B5413" s="40" t="s">
        <v>9</v>
      </c>
      <c r="C5413" s="40" t="s">
        <v>128</v>
      </c>
      <c r="D5413" s="40" t="s">
        <v>129</v>
      </c>
      <c r="E5413" s="40" t="s">
        <v>10</v>
      </c>
      <c r="F5413" s="40">
        <v>0.8</v>
      </c>
      <c r="G5413" s="40">
        <v>0</v>
      </c>
      <c r="H5413" s="40">
        <v>1</v>
      </c>
      <c r="I5413" s="40">
        <v>0</v>
      </c>
      <c r="L5413" s="40" t="str">
        <f>IF(LEFT(C5413,1)="[",MID(C5413,2,SEARCH("]",C5413)-2),IF(LEFT(C5413,1)="""",MID(C5413,2,SEARCH("""",C5413,2)-2),C5413))</f>
        <v>Onix news</v>
      </c>
      <c r="M5413">
        <f>WEEKNUM(A5413,2)</f>
        <v>38</v>
      </c>
    </row>
    <row r="5414" spans="1:13" x14ac:dyDescent="0.25">
      <c r="A5414" s="1">
        <v>41532</v>
      </c>
      <c r="B5414" s="40" t="s">
        <v>9</v>
      </c>
      <c r="C5414" s="40" t="s">
        <v>128</v>
      </c>
      <c r="D5414" s="40" t="s">
        <v>129</v>
      </c>
      <c r="E5414" s="40" t="s">
        <v>10</v>
      </c>
      <c r="F5414" s="40">
        <v>0.8</v>
      </c>
      <c r="G5414" s="40">
        <v>0</v>
      </c>
      <c r="H5414" s="40">
        <v>6</v>
      </c>
      <c r="I5414" s="40">
        <v>0</v>
      </c>
      <c r="L5414" s="40" t="str">
        <f>IF(LEFT(C5414,1)="[",MID(C5414,2,SEARCH("]",C5414)-2),IF(LEFT(C5414,1)="""",MID(C5414,2,SEARCH("""",C5414,2)-2),C5414))</f>
        <v>Onix news</v>
      </c>
      <c r="M5414">
        <f>WEEKNUM(A5414,2)</f>
        <v>37</v>
      </c>
    </row>
    <row r="5415" spans="1:13" x14ac:dyDescent="0.25">
      <c r="A5415" s="1">
        <v>41540</v>
      </c>
      <c r="B5415" s="40" t="s">
        <v>9</v>
      </c>
      <c r="C5415" s="40" t="s">
        <v>128</v>
      </c>
      <c r="D5415" s="40" t="s">
        <v>129</v>
      </c>
      <c r="E5415" s="40" t="s">
        <v>10</v>
      </c>
      <c r="F5415" s="40">
        <v>0.8</v>
      </c>
      <c r="G5415" s="40">
        <v>0</v>
      </c>
      <c r="H5415" s="40">
        <v>2</v>
      </c>
      <c r="I5415" s="40">
        <v>0</v>
      </c>
      <c r="L5415" s="40" t="str">
        <f>IF(LEFT(C5415,1)="[",MID(C5415,2,SEARCH("]",C5415)-2),IF(LEFT(C5415,1)="""",MID(C5415,2,SEARCH("""",C5415,2)-2),C5415))</f>
        <v>Onix news</v>
      </c>
      <c r="M5415">
        <f>WEEKNUM(A5415,2)</f>
        <v>39</v>
      </c>
    </row>
    <row r="5416" spans="1:13" x14ac:dyDescent="0.25">
      <c r="A5416" s="1">
        <v>41529</v>
      </c>
      <c r="B5416" s="40" t="s">
        <v>9</v>
      </c>
      <c r="C5416" s="40" t="s">
        <v>128</v>
      </c>
      <c r="D5416" s="40" t="s">
        <v>129</v>
      </c>
      <c r="E5416" s="40" t="s">
        <v>10</v>
      </c>
      <c r="F5416" s="40">
        <v>0.8</v>
      </c>
      <c r="G5416" s="40">
        <v>0</v>
      </c>
      <c r="H5416" s="40">
        <v>4</v>
      </c>
      <c r="I5416" s="40">
        <v>0</v>
      </c>
      <c r="L5416" s="40" t="str">
        <f>IF(LEFT(C5416,1)="[",MID(C5416,2,SEARCH("]",C5416)-2),IF(LEFT(C5416,1)="""",MID(C5416,2,SEARCH("""",C5416,2)-2),C5416))</f>
        <v>Onix news</v>
      </c>
      <c r="M5416">
        <f>WEEKNUM(A5416,2)</f>
        <v>37</v>
      </c>
    </row>
    <row r="5417" spans="1:13" x14ac:dyDescent="0.25">
      <c r="A5417" s="1">
        <v>41545</v>
      </c>
      <c r="B5417" s="40" t="s">
        <v>9</v>
      </c>
      <c r="C5417" s="40" t="s">
        <v>128</v>
      </c>
      <c r="D5417" s="40" t="s">
        <v>129</v>
      </c>
      <c r="E5417" s="40" t="s">
        <v>10</v>
      </c>
      <c r="F5417" s="40">
        <v>0.8</v>
      </c>
      <c r="G5417" s="40">
        <v>0</v>
      </c>
      <c r="H5417" s="40">
        <v>0</v>
      </c>
      <c r="I5417" s="40">
        <v>0</v>
      </c>
      <c r="L5417" s="40" t="str">
        <f>IF(LEFT(C5417,1)="[",MID(C5417,2,SEARCH("]",C5417)-2),IF(LEFT(C5417,1)="""",MID(C5417,2,SEARCH("""",C5417,2)-2),C5417))</f>
        <v>Onix news</v>
      </c>
      <c r="M5417">
        <f>WEEKNUM(A5417,2)</f>
        <v>39</v>
      </c>
    </row>
    <row r="5418" spans="1:13" x14ac:dyDescent="0.25">
      <c r="A5418" s="1">
        <v>41531</v>
      </c>
      <c r="B5418" s="40" t="s">
        <v>9</v>
      </c>
      <c r="C5418" s="40" t="s">
        <v>128</v>
      </c>
      <c r="D5418" s="40" t="s">
        <v>129</v>
      </c>
      <c r="E5418" s="40" t="s">
        <v>10</v>
      </c>
      <c r="F5418" s="40">
        <v>0.8</v>
      </c>
      <c r="G5418" s="40">
        <v>0</v>
      </c>
      <c r="H5418" s="40">
        <v>5</v>
      </c>
      <c r="I5418" s="40">
        <v>0</v>
      </c>
      <c r="L5418" s="40" t="str">
        <f>IF(LEFT(C5418,1)="[",MID(C5418,2,SEARCH("]",C5418)-2),IF(LEFT(C5418,1)="""",MID(C5418,2,SEARCH("""",C5418,2)-2),C5418))</f>
        <v>Onix news</v>
      </c>
      <c r="M5418">
        <f>WEEKNUM(A5418,2)</f>
        <v>37</v>
      </c>
    </row>
    <row r="5419" spans="1:13" x14ac:dyDescent="0.25">
      <c r="A5419" s="1">
        <v>41537</v>
      </c>
      <c r="B5419" s="40" t="s">
        <v>9</v>
      </c>
      <c r="C5419" s="40" t="s">
        <v>128</v>
      </c>
      <c r="D5419" s="40" t="s">
        <v>129</v>
      </c>
      <c r="E5419" s="40" t="s">
        <v>10</v>
      </c>
      <c r="F5419" s="40">
        <v>0.8</v>
      </c>
      <c r="G5419" s="40">
        <v>0</v>
      </c>
      <c r="H5419" s="40">
        <v>1</v>
      </c>
      <c r="I5419" s="40">
        <v>0</v>
      </c>
      <c r="L5419" s="40" t="str">
        <f>IF(LEFT(C5419,1)="[",MID(C5419,2,SEARCH("]",C5419)-2),IF(LEFT(C5419,1)="""",MID(C5419,2,SEARCH("""",C5419,2)-2),C5419))</f>
        <v>Onix news</v>
      </c>
      <c r="M5419">
        <f>WEEKNUM(A5419,2)</f>
        <v>38</v>
      </c>
    </row>
    <row r="5420" spans="1:13" x14ac:dyDescent="0.25">
      <c r="A5420" s="1">
        <v>41534</v>
      </c>
      <c r="B5420" s="40" t="s">
        <v>9</v>
      </c>
      <c r="C5420" s="40" t="s">
        <v>128</v>
      </c>
      <c r="D5420" s="40" t="s">
        <v>129</v>
      </c>
      <c r="E5420" s="40" t="s">
        <v>10</v>
      </c>
      <c r="F5420" s="40">
        <v>0.8</v>
      </c>
      <c r="G5420" s="40">
        <v>1</v>
      </c>
      <c r="H5420" s="40">
        <v>1</v>
      </c>
      <c r="I5420" s="40">
        <v>0.75</v>
      </c>
      <c r="L5420" s="40" t="str">
        <f>IF(LEFT(C5420,1)="[",MID(C5420,2,SEARCH("]",C5420)-2),IF(LEFT(C5420,1)="""",MID(C5420,2,SEARCH("""",C5420,2)-2),C5420))</f>
        <v>Onix news</v>
      </c>
      <c r="M5420">
        <f>WEEKNUM(A5420,2)</f>
        <v>38</v>
      </c>
    </row>
    <row r="5421" spans="1:13" x14ac:dyDescent="0.25">
      <c r="A5421" s="1">
        <v>41533</v>
      </c>
      <c r="B5421" s="40" t="s">
        <v>9</v>
      </c>
      <c r="C5421" s="40" t="s">
        <v>128</v>
      </c>
      <c r="D5421" s="40" t="s">
        <v>129</v>
      </c>
      <c r="E5421" s="40" t="s">
        <v>10</v>
      </c>
      <c r="F5421" s="40">
        <v>0.8</v>
      </c>
      <c r="G5421" s="40">
        <v>0</v>
      </c>
      <c r="H5421" s="40">
        <v>3</v>
      </c>
      <c r="I5421" s="40">
        <v>0</v>
      </c>
      <c r="L5421" s="40" t="str">
        <f>IF(LEFT(C5421,1)="[",MID(C5421,2,SEARCH("]",C5421)-2),IF(LEFT(C5421,1)="""",MID(C5421,2,SEARCH("""",C5421,2)-2),C5421))</f>
        <v>Onix news</v>
      </c>
      <c r="M5421">
        <f>WEEKNUM(A5421,2)</f>
        <v>38</v>
      </c>
    </row>
    <row r="5422" spans="1:13" x14ac:dyDescent="0.25">
      <c r="A5422" s="1">
        <v>41542</v>
      </c>
      <c r="B5422" s="40" t="s">
        <v>9</v>
      </c>
      <c r="C5422" s="40" t="s">
        <v>128</v>
      </c>
      <c r="D5422" s="40" t="s">
        <v>129</v>
      </c>
      <c r="E5422" s="40" t="s">
        <v>10</v>
      </c>
      <c r="F5422" s="40">
        <v>0.8</v>
      </c>
      <c r="G5422" s="40">
        <v>0</v>
      </c>
      <c r="H5422" s="40">
        <v>0</v>
      </c>
      <c r="I5422" s="40">
        <v>0</v>
      </c>
      <c r="L5422" s="40" t="str">
        <f>IF(LEFT(C5422,1)="[",MID(C5422,2,SEARCH("]",C5422)-2),IF(LEFT(C5422,1)="""",MID(C5422,2,SEARCH("""",C5422,2)-2),C5422))</f>
        <v>Onix news</v>
      </c>
      <c r="M5422">
        <f>WEEKNUM(A5422,2)</f>
        <v>39</v>
      </c>
    </row>
    <row r="5423" spans="1:13" x14ac:dyDescent="0.25">
      <c r="A5423" s="1">
        <v>41539</v>
      </c>
      <c r="B5423" s="40" t="s">
        <v>9</v>
      </c>
      <c r="C5423" s="40" t="s">
        <v>128</v>
      </c>
      <c r="D5423" s="40" t="s">
        <v>129</v>
      </c>
      <c r="E5423" s="40" t="s">
        <v>10</v>
      </c>
      <c r="F5423" s="40">
        <v>0.8</v>
      </c>
      <c r="G5423" s="40">
        <v>0</v>
      </c>
      <c r="H5423" s="40">
        <v>3</v>
      </c>
      <c r="I5423" s="40">
        <v>0</v>
      </c>
      <c r="L5423" s="40" t="str">
        <f>IF(LEFT(C5423,1)="[",MID(C5423,2,SEARCH("]",C5423)-2),IF(LEFT(C5423,1)="""",MID(C5423,2,SEARCH("""",C5423,2)-2),C5423))</f>
        <v>Onix news</v>
      </c>
      <c r="M5423">
        <f>WEEKNUM(A5423,2)</f>
        <v>38</v>
      </c>
    </row>
    <row r="5424" spans="1:13" x14ac:dyDescent="0.25">
      <c r="A5424" s="1">
        <v>41541</v>
      </c>
      <c r="B5424" s="40" t="s">
        <v>9</v>
      </c>
      <c r="C5424" s="40" t="s">
        <v>128</v>
      </c>
      <c r="D5424" s="40" t="s">
        <v>129</v>
      </c>
      <c r="E5424" s="40" t="s">
        <v>10</v>
      </c>
      <c r="F5424" s="40">
        <v>0.8</v>
      </c>
      <c r="G5424" s="40">
        <v>0</v>
      </c>
      <c r="H5424" s="40">
        <v>1</v>
      </c>
      <c r="I5424" s="40">
        <v>0</v>
      </c>
      <c r="L5424" s="40" t="str">
        <f>IF(LEFT(C5424,1)="[",MID(C5424,2,SEARCH("]",C5424)-2),IF(LEFT(C5424,1)="""",MID(C5424,2,SEARCH("""",C5424,2)-2),C5424))</f>
        <v>Onix news</v>
      </c>
      <c r="M5424">
        <f>WEEKNUM(A5424,2)</f>
        <v>39</v>
      </c>
    </row>
    <row r="5425" spans="1:13" x14ac:dyDescent="0.25">
      <c r="A5425" s="1">
        <v>41540</v>
      </c>
      <c r="B5425" s="40" t="s">
        <v>9</v>
      </c>
      <c r="C5425" s="40" t="s">
        <v>311</v>
      </c>
      <c r="D5425" s="40" t="s">
        <v>129</v>
      </c>
      <c r="E5425" s="40" t="s">
        <v>10</v>
      </c>
      <c r="F5425" s="40">
        <v>0.8</v>
      </c>
      <c r="G5425" s="40">
        <v>0</v>
      </c>
      <c r="H5425" s="40">
        <v>0</v>
      </c>
      <c r="I5425" s="40">
        <v>0</v>
      </c>
      <c r="L5425" s="40" t="str">
        <f>IF(LEFT(C5425,1)="[",MID(C5425,2,SEARCH("]",C5425)-2),IF(LEFT(C5425,1)="""",MID(C5425,2,SEARCH("""",C5425,2)-2),C5425))</f>
        <v>Onix notícias</v>
      </c>
      <c r="M5425">
        <f>WEEKNUM(A5425,2)</f>
        <v>39</v>
      </c>
    </row>
    <row r="5426" spans="1:13" x14ac:dyDescent="0.25">
      <c r="A5426" s="1">
        <v>41524</v>
      </c>
      <c r="B5426" s="40" t="s">
        <v>9</v>
      </c>
      <c r="C5426" s="40" t="s">
        <v>311</v>
      </c>
      <c r="D5426" s="40" t="s">
        <v>129</v>
      </c>
      <c r="E5426" s="40" t="s">
        <v>10</v>
      </c>
      <c r="F5426" s="40">
        <v>0.8</v>
      </c>
      <c r="G5426" s="40">
        <v>0</v>
      </c>
      <c r="H5426" s="40">
        <v>2</v>
      </c>
      <c r="I5426" s="40">
        <v>0</v>
      </c>
      <c r="L5426" s="40" t="str">
        <f>IF(LEFT(C5426,1)="[",MID(C5426,2,SEARCH("]",C5426)-2),IF(LEFT(C5426,1)="""",MID(C5426,2,SEARCH("""",C5426,2)-2),C5426))</f>
        <v>Onix notícias</v>
      </c>
      <c r="M5426">
        <f>WEEKNUM(A5426,2)</f>
        <v>36</v>
      </c>
    </row>
    <row r="5427" spans="1:13" x14ac:dyDescent="0.25">
      <c r="A5427" s="1">
        <v>41519</v>
      </c>
      <c r="B5427" s="40" t="s">
        <v>9</v>
      </c>
      <c r="C5427" s="40" t="s">
        <v>311</v>
      </c>
      <c r="D5427" s="40" t="s">
        <v>129</v>
      </c>
      <c r="E5427" s="40" t="s">
        <v>10</v>
      </c>
      <c r="F5427" s="40">
        <v>0.8</v>
      </c>
      <c r="G5427" s="40">
        <v>1</v>
      </c>
      <c r="H5427" s="40">
        <v>1</v>
      </c>
      <c r="I5427" s="40">
        <v>7.0000000000000007E-2</v>
      </c>
      <c r="L5427" s="40" t="str">
        <f>IF(LEFT(C5427,1)="[",MID(C5427,2,SEARCH("]",C5427)-2),IF(LEFT(C5427,1)="""",MID(C5427,2,SEARCH("""",C5427,2)-2),C5427))</f>
        <v>Onix notícias</v>
      </c>
      <c r="M5427">
        <f>WEEKNUM(A5427,2)</f>
        <v>36</v>
      </c>
    </row>
    <row r="5428" spans="1:13" x14ac:dyDescent="0.25">
      <c r="A5428" s="1">
        <v>41546</v>
      </c>
      <c r="B5428" s="40" t="s">
        <v>9</v>
      </c>
      <c r="C5428" s="40" t="s">
        <v>311</v>
      </c>
      <c r="D5428" s="40" t="s">
        <v>129</v>
      </c>
      <c r="E5428" s="40" t="s">
        <v>10</v>
      </c>
      <c r="F5428" s="40">
        <v>0.8</v>
      </c>
      <c r="G5428" s="40">
        <v>0</v>
      </c>
      <c r="H5428" s="40">
        <v>1</v>
      </c>
      <c r="I5428" s="40">
        <v>0</v>
      </c>
      <c r="L5428" s="40" t="str">
        <f>IF(LEFT(C5428,1)="[",MID(C5428,2,SEARCH("]",C5428)-2),IF(LEFT(C5428,1)="""",MID(C5428,2,SEARCH("""",C5428,2)-2),C5428))</f>
        <v>Onix notícias</v>
      </c>
      <c r="M5428">
        <f>WEEKNUM(A5428,2)</f>
        <v>39</v>
      </c>
    </row>
    <row r="5429" spans="1:13" x14ac:dyDescent="0.25">
      <c r="A5429" s="1">
        <v>41537</v>
      </c>
      <c r="B5429" s="40" t="s">
        <v>9</v>
      </c>
      <c r="C5429" s="40" t="s">
        <v>311</v>
      </c>
      <c r="D5429" s="40" t="s">
        <v>129</v>
      </c>
      <c r="E5429" s="40" t="s">
        <v>10</v>
      </c>
      <c r="F5429" s="40">
        <v>0.8</v>
      </c>
      <c r="G5429" s="40">
        <v>0</v>
      </c>
      <c r="H5429" s="40">
        <v>1</v>
      </c>
      <c r="I5429" s="40">
        <v>0</v>
      </c>
      <c r="L5429" s="40" t="str">
        <f>IF(LEFT(C5429,1)="[",MID(C5429,2,SEARCH("]",C5429)-2),IF(LEFT(C5429,1)="""",MID(C5429,2,SEARCH("""",C5429,2)-2),C5429))</f>
        <v>Onix notícias</v>
      </c>
      <c r="M5429">
        <f>WEEKNUM(A5429,2)</f>
        <v>38</v>
      </c>
    </row>
    <row r="5430" spans="1:13" x14ac:dyDescent="0.25">
      <c r="A5430" s="1">
        <v>41527</v>
      </c>
      <c r="B5430" s="40" t="s">
        <v>9</v>
      </c>
      <c r="C5430" s="40" t="s">
        <v>311</v>
      </c>
      <c r="D5430" s="40" t="s">
        <v>129</v>
      </c>
      <c r="E5430" s="40" t="s">
        <v>10</v>
      </c>
      <c r="F5430" s="40">
        <v>0.8</v>
      </c>
      <c r="G5430" s="40">
        <v>0</v>
      </c>
      <c r="H5430" s="40">
        <v>1</v>
      </c>
      <c r="I5430" s="40">
        <v>0</v>
      </c>
      <c r="L5430" s="40" t="str">
        <f>IF(LEFT(C5430,1)="[",MID(C5430,2,SEARCH("]",C5430)-2),IF(LEFT(C5430,1)="""",MID(C5430,2,SEARCH("""",C5430,2)-2),C5430))</f>
        <v>Onix notícias</v>
      </c>
      <c r="M5430">
        <f>WEEKNUM(A5430,2)</f>
        <v>37</v>
      </c>
    </row>
    <row r="5431" spans="1:13" x14ac:dyDescent="0.25">
      <c r="A5431" s="1">
        <v>41531</v>
      </c>
      <c r="B5431" s="40" t="s">
        <v>9</v>
      </c>
      <c r="C5431" s="40" t="s">
        <v>311</v>
      </c>
      <c r="D5431" s="40" t="s">
        <v>129</v>
      </c>
      <c r="E5431" s="40" t="s">
        <v>10</v>
      </c>
      <c r="F5431" s="40">
        <v>0.8</v>
      </c>
      <c r="G5431" s="40">
        <v>0</v>
      </c>
      <c r="H5431" s="40">
        <v>1</v>
      </c>
      <c r="I5431" s="40">
        <v>0</v>
      </c>
      <c r="L5431" s="40" t="str">
        <f>IF(LEFT(C5431,1)="[",MID(C5431,2,SEARCH("]",C5431)-2),IF(LEFT(C5431,1)="""",MID(C5431,2,SEARCH("""",C5431,2)-2),C5431))</f>
        <v>Onix notícias</v>
      </c>
      <c r="M5431">
        <f>WEEKNUM(A5431,2)</f>
        <v>37</v>
      </c>
    </row>
    <row r="5432" spans="1:13" x14ac:dyDescent="0.25">
      <c r="A5432" s="1">
        <v>41517</v>
      </c>
      <c r="B5432" s="40" t="s">
        <v>9</v>
      </c>
      <c r="C5432" s="40" t="s">
        <v>311</v>
      </c>
      <c r="D5432" s="40" t="s">
        <v>129</v>
      </c>
      <c r="E5432" s="40" t="s">
        <v>10</v>
      </c>
      <c r="F5432" s="40">
        <v>0.8</v>
      </c>
      <c r="G5432" s="40">
        <v>0</v>
      </c>
      <c r="H5432" s="40">
        <v>1</v>
      </c>
      <c r="I5432" s="40">
        <v>0</v>
      </c>
      <c r="L5432" s="40" t="str">
        <f>IF(LEFT(C5432,1)="[",MID(C5432,2,SEARCH("]",C5432)-2),IF(LEFT(C5432,1)="""",MID(C5432,2,SEARCH("""",C5432,2)-2),C5432))</f>
        <v>Onix notícias</v>
      </c>
      <c r="M5432">
        <f>WEEKNUM(A5432,2)</f>
        <v>35</v>
      </c>
    </row>
    <row r="5433" spans="1:13" x14ac:dyDescent="0.25">
      <c r="A5433" s="1">
        <v>41520</v>
      </c>
      <c r="B5433" s="40" t="s">
        <v>9</v>
      </c>
      <c r="C5433" s="40" t="s">
        <v>311</v>
      </c>
      <c r="D5433" s="40" t="s">
        <v>129</v>
      </c>
      <c r="E5433" s="40" t="s">
        <v>10</v>
      </c>
      <c r="F5433" s="40">
        <v>0.8</v>
      </c>
      <c r="G5433" s="40">
        <v>0</v>
      </c>
      <c r="H5433" s="40">
        <v>2</v>
      </c>
      <c r="I5433" s="40">
        <v>0</v>
      </c>
      <c r="L5433" s="40" t="str">
        <f>IF(LEFT(C5433,1)="[",MID(C5433,2,SEARCH("]",C5433)-2),IF(LEFT(C5433,1)="""",MID(C5433,2,SEARCH("""",C5433,2)-2),C5433))</f>
        <v>Onix notícias</v>
      </c>
      <c r="M5433">
        <f>WEEKNUM(A5433,2)</f>
        <v>36</v>
      </c>
    </row>
    <row r="5434" spans="1:13" x14ac:dyDescent="0.25">
      <c r="A5434" s="1">
        <v>41536</v>
      </c>
      <c r="B5434" s="40" t="s">
        <v>9</v>
      </c>
      <c r="C5434" s="40" t="s">
        <v>311</v>
      </c>
      <c r="D5434" s="40" t="s">
        <v>129</v>
      </c>
      <c r="E5434" s="40" t="s">
        <v>10</v>
      </c>
      <c r="F5434" s="40">
        <v>0.8</v>
      </c>
      <c r="G5434" s="40">
        <v>0</v>
      </c>
      <c r="H5434" s="40">
        <v>1</v>
      </c>
      <c r="I5434" s="40">
        <v>0</v>
      </c>
      <c r="L5434" s="40" t="str">
        <f>IF(LEFT(C5434,1)="[",MID(C5434,2,SEARCH("]",C5434)-2),IF(LEFT(C5434,1)="""",MID(C5434,2,SEARCH("""",C5434,2)-2),C5434))</f>
        <v>Onix notícias</v>
      </c>
      <c r="M5434">
        <f>WEEKNUM(A5434,2)</f>
        <v>38</v>
      </c>
    </row>
    <row r="5435" spans="1:13" x14ac:dyDescent="0.25">
      <c r="A5435" s="1">
        <v>41522</v>
      </c>
      <c r="B5435" s="40" t="s">
        <v>9</v>
      </c>
      <c r="C5435" s="40" t="s">
        <v>311</v>
      </c>
      <c r="D5435" s="40" t="s">
        <v>129</v>
      </c>
      <c r="E5435" s="40" t="s">
        <v>10</v>
      </c>
      <c r="F5435" s="40">
        <v>0.8</v>
      </c>
      <c r="G5435" s="40">
        <v>0</v>
      </c>
      <c r="H5435" s="40">
        <v>1</v>
      </c>
      <c r="I5435" s="40">
        <v>0</v>
      </c>
      <c r="L5435" s="40" t="str">
        <f>IF(LEFT(C5435,1)="[",MID(C5435,2,SEARCH("]",C5435)-2),IF(LEFT(C5435,1)="""",MID(C5435,2,SEARCH("""",C5435,2)-2),C5435))</f>
        <v>Onix notícias</v>
      </c>
      <c r="M5435">
        <f>WEEKNUM(A5435,2)</f>
        <v>36</v>
      </c>
    </row>
    <row r="5436" spans="1:13" x14ac:dyDescent="0.25">
      <c r="A5436" s="1">
        <v>41525</v>
      </c>
      <c r="B5436" s="40" t="s">
        <v>9</v>
      </c>
      <c r="C5436" s="40" t="s">
        <v>311</v>
      </c>
      <c r="D5436" s="40" t="s">
        <v>129</v>
      </c>
      <c r="E5436" s="40" t="s">
        <v>10</v>
      </c>
      <c r="F5436" s="40">
        <v>0.8</v>
      </c>
      <c r="G5436" s="40">
        <v>0</v>
      </c>
      <c r="H5436" s="40">
        <v>2</v>
      </c>
      <c r="I5436" s="40">
        <v>0</v>
      </c>
      <c r="L5436" s="40" t="str">
        <f>IF(LEFT(C5436,1)="[",MID(C5436,2,SEARCH("]",C5436)-2),IF(LEFT(C5436,1)="""",MID(C5436,2,SEARCH("""",C5436,2)-2),C5436))</f>
        <v>Onix notícias</v>
      </c>
      <c r="M5436">
        <f>WEEKNUM(A5436,2)</f>
        <v>36</v>
      </c>
    </row>
    <row r="5437" spans="1:13" x14ac:dyDescent="0.25">
      <c r="A5437" s="1">
        <v>41515</v>
      </c>
      <c r="B5437" s="40" t="s">
        <v>9</v>
      </c>
      <c r="C5437" s="40" t="s">
        <v>311</v>
      </c>
      <c r="D5437" s="40" t="s">
        <v>129</v>
      </c>
      <c r="E5437" s="40" t="s">
        <v>10</v>
      </c>
      <c r="F5437" s="40">
        <v>0.8</v>
      </c>
      <c r="G5437" s="40">
        <v>0</v>
      </c>
      <c r="H5437" s="40">
        <v>3</v>
      </c>
      <c r="I5437" s="40">
        <v>0</v>
      </c>
      <c r="L5437" s="40" t="str">
        <f>IF(LEFT(C5437,1)="[",MID(C5437,2,SEARCH("]",C5437)-2),IF(LEFT(C5437,1)="""",MID(C5437,2,SEARCH("""",C5437,2)-2),C5437))</f>
        <v>Onix notícias</v>
      </c>
      <c r="M5437">
        <f>WEEKNUM(A5437,2)</f>
        <v>35</v>
      </c>
    </row>
    <row r="5438" spans="1:13" x14ac:dyDescent="0.25">
      <c r="A5438" s="1">
        <v>41543</v>
      </c>
      <c r="B5438" s="40" t="s">
        <v>9</v>
      </c>
      <c r="C5438" s="40" t="s">
        <v>311</v>
      </c>
      <c r="D5438" s="40" t="s">
        <v>129</v>
      </c>
      <c r="E5438" s="40" t="s">
        <v>10</v>
      </c>
      <c r="F5438" s="40">
        <v>0.8</v>
      </c>
      <c r="G5438" s="40">
        <v>0</v>
      </c>
      <c r="H5438" s="40">
        <v>1</v>
      </c>
      <c r="I5438" s="40">
        <v>0</v>
      </c>
      <c r="L5438" s="40" t="str">
        <f>IF(LEFT(C5438,1)="[",MID(C5438,2,SEARCH("]",C5438)-2),IF(LEFT(C5438,1)="""",MID(C5438,2,SEARCH("""",C5438,2)-2),C5438))</f>
        <v>Onix notícias</v>
      </c>
      <c r="M5438">
        <f>WEEKNUM(A5438,2)</f>
        <v>39</v>
      </c>
    </row>
    <row r="5439" spans="1:13" x14ac:dyDescent="0.25">
      <c r="A5439" s="1">
        <v>41542</v>
      </c>
      <c r="B5439" s="40" t="s">
        <v>9</v>
      </c>
      <c r="C5439" s="40" t="s">
        <v>311</v>
      </c>
      <c r="D5439" s="40" t="s">
        <v>129</v>
      </c>
      <c r="E5439" s="40" t="s">
        <v>10</v>
      </c>
      <c r="F5439" s="40">
        <v>0.8</v>
      </c>
      <c r="G5439" s="40">
        <v>0</v>
      </c>
      <c r="H5439" s="40">
        <v>2</v>
      </c>
      <c r="I5439" s="40">
        <v>0</v>
      </c>
      <c r="L5439" s="40" t="str">
        <f>IF(LEFT(C5439,1)="[",MID(C5439,2,SEARCH("]",C5439)-2),IF(LEFT(C5439,1)="""",MID(C5439,2,SEARCH("""",C5439,2)-2),C5439))</f>
        <v>Onix notícias</v>
      </c>
      <c r="M5439">
        <f>WEEKNUM(A5439,2)</f>
        <v>39</v>
      </c>
    </row>
    <row r="5440" spans="1:13" x14ac:dyDescent="0.25">
      <c r="A5440" s="1">
        <v>41532</v>
      </c>
      <c r="B5440" s="40" t="s">
        <v>9</v>
      </c>
      <c r="C5440" s="40" t="s">
        <v>194</v>
      </c>
      <c r="D5440" s="40" t="s">
        <v>129</v>
      </c>
      <c r="E5440" s="40" t="s">
        <v>10</v>
      </c>
      <c r="F5440" s="40">
        <v>0.87</v>
      </c>
      <c r="G5440" s="40">
        <v>1</v>
      </c>
      <c r="H5440" s="40">
        <v>3</v>
      </c>
      <c r="I5440" s="40">
        <v>0.23</v>
      </c>
      <c r="L5440" s="40" t="str">
        <f>IF(LEFT(C5440,1)="[",MID(C5440,2,SEARCH("]",C5440)-2),IF(LEFT(C5440,1)="""",MID(C5440,2,SEARCH("""",C5440,2)-2),C5440))</f>
        <v>Onix novidades</v>
      </c>
      <c r="M5440">
        <f>WEEKNUM(A5440,2)</f>
        <v>37</v>
      </c>
    </row>
    <row r="5441" spans="1:13" x14ac:dyDescent="0.25">
      <c r="A5441" s="1">
        <v>41519</v>
      </c>
      <c r="B5441" s="40" t="s">
        <v>9</v>
      </c>
      <c r="C5441" s="40" t="s">
        <v>194</v>
      </c>
      <c r="D5441" s="40" t="s">
        <v>129</v>
      </c>
      <c r="E5441" s="40" t="s">
        <v>10</v>
      </c>
      <c r="F5441" s="40">
        <v>0.87</v>
      </c>
      <c r="G5441" s="40">
        <v>0</v>
      </c>
      <c r="H5441" s="40">
        <v>4</v>
      </c>
      <c r="I5441" s="40">
        <v>0</v>
      </c>
      <c r="L5441" s="40" t="str">
        <f>IF(LEFT(C5441,1)="[",MID(C5441,2,SEARCH("]",C5441)-2),IF(LEFT(C5441,1)="""",MID(C5441,2,SEARCH("""",C5441,2)-2),C5441))</f>
        <v>Onix novidades</v>
      </c>
      <c r="M5441">
        <f>WEEKNUM(A5441,2)</f>
        <v>36</v>
      </c>
    </row>
    <row r="5442" spans="1:13" x14ac:dyDescent="0.25">
      <c r="A5442" s="1">
        <v>41514</v>
      </c>
      <c r="B5442" s="40" t="s">
        <v>9</v>
      </c>
      <c r="C5442" s="40" t="s">
        <v>194</v>
      </c>
      <c r="D5442" s="40" t="s">
        <v>129</v>
      </c>
      <c r="E5442" s="40" t="s">
        <v>10</v>
      </c>
      <c r="F5442" s="40">
        <v>0.87</v>
      </c>
      <c r="G5442" s="40">
        <v>0</v>
      </c>
      <c r="H5442" s="40">
        <v>4</v>
      </c>
      <c r="I5442" s="40">
        <v>0</v>
      </c>
      <c r="L5442" s="40" t="str">
        <f>IF(LEFT(C5442,1)="[",MID(C5442,2,SEARCH("]",C5442)-2),IF(LEFT(C5442,1)="""",MID(C5442,2,SEARCH("""",C5442,2)-2),C5442))</f>
        <v>Onix novidades</v>
      </c>
      <c r="M5442">
        <f>WEEKNUM(A5442,2)</f>
        <v>35</v>
      </c>
    </row>
    <row r="5443" spans="1:13" x14ac:dyDescent="0.25">
      <c r="A5443" s="1">
        <v>41515</v>
      </c>
      <c r="B5443" s="40" t="s">
        <v>9</v>
      </c>
      <c r="C5443" s="40" t="s">
        <v>194</v>
      </c>
      <c r="D5443" s="40" t="s">
        <v>129</v>
      </c>
      <c r="E5443" s="40" t="s">
        <v>10</v>
      </c>
      <c r="F5443" s="40">
        <v>0.87</v>
      </c>
      <c r="G5443" s="40">
        <v>0</v>
      </c>
      <c r="H5443" s="40">
        <v>5</v>
      </c>
      <c r="I5443" s="40">
        <v>0</v>
      </c>
      <c r="L5443" s="40" t="str">
        <f>IF(LEFT(C5443,1)="[",MID(C5443,2,SEARCH("]",C5443)-2),IF(LEFT(C5443,1)="""",MID(C5443,2,SEARCH("""",C5443,2)-2),C5443))</f>
        <v>Onix novidades</v>
      </c>
      <c r="M5443">
        <f>WEEKNUM(A5443,2)</f>
        <v>35</v>
      </c>
    </row>
    <row r="5444" spans="1:13" x14ac:dyDescent="0.25">
      <c r="A5444" s="1">
        <v>41542</v>
      </c>
      <c r="B5444" s="40" t="s">
        <v>9</v>
      </c>
      <c r="C5444" s="40" t="s">
        <v>194</v>
      </c>
      <c r="D5444" s="40" t="s">
        <v>129</v>
      </c>
      <c r="E5444" s="40" t="s">
        <v>10</v>
      </c>
      <c r="F5444" s="40">
        <v>0.87</v>
      </c>
      <c r="G5444" s="40">
        <v>0</v>
      </c>
      <c r="H5444" s="40">
        <v>5</v>
      </c>
      <c r="I5444" s="40">
        <v>0</v>
      </c>
      <c r="L5444" s="40" t="str">
        <f>IF(LEFT(C5444,1)="[",MID(C5444,2,SEARCH("]",C5444)-2),IF(LEFT(C5444,1)="""",MID(C5444,2,SEARCH("""",C5444,2)-2),C5444))</f>
        <v>Onix novidades</v>
      </c>
      <c r="M5444">
        <f>WEEKNUM(A5444,2)</f>
        <v>39</v>
      </c>
    </row>
    <row r="5445" spans="1:13" x14ac:dyDescent="0.25">
      <c r="A5445" s="1">
        <v>41540</v>
      </c>
      <c r="B5445" s="40" t="s">
        <v>9</v>
      </c>
      <c r="C5445" s="40" t="s">
        <v>194</v>
      </c>
      <c r="D5445" s="40" t="s">
        <v>129</v>
      </c>
      <c r="E5445" s="40" t="s">
        <v>10</v>
      </c>
      <c r="F5445" s="40">
        <v>0.87</v>
      </c>
      <c r="G5445" s="40">
        <v>0</v>
      </c>
      <c r="H5445" s="40">
        <v>11</v>
      </c>
      <c r="I5445" s="40">
        <v>0</v>
      </c>
      <c r="L5445" s="40" t="str">
        <f>IF(LEFT(C5445,1)="[",MID(C5445,2,SEARCH("]",C5445)-2),IF(LEFT(C5445,1)="""",MID(C5445,2,SEARCH("""",C5445,2)-2),C5445))</f>
        <v>Onix novidades</v>
      </c>
      <c r="M5445">
        <f>WEEKNUM(A5445,2)</f>
        <v>39</v>
      </c>
    </row>
    <row r="5446" spans="1:13" x14ac:dyDescent="0.25">
      <c r="A5446" s="1">
        <v>41522</v>
      </c>
      <c r="B5446" s="40" t="s">
        <v>9</v>
      </c>
      <c r="C5446" s="40" t="s">
        <v>194</v>
      </c>
      <c r="D5446" s="40" t="s">
        <v>129</v>
      </c>
      <c r="E5446" s="40" t="s">
        <v>10</v>
      </c>
      <c r="F5446" s="40">
        <v>0.87</v>
      </c>
      <c r="G5446" s="40">
        <v>0</v>
      </c>
      <c r="H5446" s="40">
        <v>9</v>
      </c>
      <c r="I5446" s="40">
        <v>0</v>
      </c>
      <c r="L5446" s="40" t="str">
        <f>IF(LEFT(C5446,1)="[",MID(C5446,2,SEARCH("]",C5446)-2),IF(LEFT(C5446,1)="""",MID(C5446,2,SEARCH("""",C5446,2)-2),C5446))</f>
        <v>Onix novidades</v>
      </c>
      <c r="M5446">
        <f>WEEKNUM(A5446,2)</f>
        <v>36</v>
      </c>
    </row>
    <row r="5447" spans="1:13" x14ac:dyDescent="0.25">
      <c r="A5447" s="1">
        <v>41527</v>
      </c>
      <c r="B5447" s="40" t="s">
        <v>9</v>
      </c>
      <c r="C5447" s="40" t="s">
        <v>194</v>
      </c>
      <c r="D5447" s="40" t="s">
        <v>129</v>
      </c>
      <c r="E5447" s="40" t="s">
        <v>10</v>
      </c>
      <c r="F5447" s="40">
        <v>0.87</v>
      </c>
      <c r="G5447" s="40">
        <v>0</v>
      </c>
      <c r="H5447" s="40">
        <v>2</v>
      </c>
      <c r="I5447" s="40">
        <v>0</v>
      </c>
      <c r="L5447" s="40" t="str">
        <f>IF(LEFT(C5447,1)="[",MID(C5447,2,SEARCH("]",C5447)-2),IF(LEFT(C5447,1)="""",MID(C5447,2,SEARCH("""",C5447,2)-2),C5447))</f>
        <v>Onix novidades</v>
      </c>
      <c r="M5447">
        <f>WEEKNUM(A5447,2)</f>
        <v>37</v>
      </c>
    </row>
    <row r="5448" spans="1:13" x14ac:dyDescent="0.25">
      <c r="A5448" s="1">
        <v>41529</v>
      </c>
      <c r="B5448" s="40" t="s">
        <v>9</v>
      </c>
      <c r="C5448" s="40" t="s">
        <v>194</v>
      </c>
      <c r="D5448" s="40" t="s">
        <v>129</v>
      </c>
      <c r="E5448" s="40" t="s">
        <v>10</v>
      </c>
      <c r="F5448" s="40">
        <v>0.87</v>
      </c>
      <c r="G5448" s="40">
        <v>0</v>
      </c>
      <c r="H5448" s="40">
        <v>3</v>
      </c>
      <c r="I5448" s="40">
        <v>0</v>
      </c>
      <c r="L5448" s="40" t="str">
        <f>IF(LEFT(C5448,1)="[",MID(C5448,2,SEARCH("]",C5448)-2),IF(LEFT(C5448,1)="""",MID(C5448,2,SEARCH("""",C5448,2)-2),C5448))</f>
        <v>Onix novidades</v>
      </c>
      <c r="M5448">
        <f>WEEKNUM(A5448,2)</f>
        <v>37</v>
      </c>
    </row>
    <row r="5449" spans="1:13" x14ac:dyDescent="0.25">
      <c r="A5449" s="1">
        <v>41521</v>
      </c>
      <c r="B5449" s="40" t="s">
        <v>9</v>
      </c>
      <c r="C5449" s="40" t="s">
        <v>194</v>
      </c>
      <c r="D5449" s="40" t="s">
        <v>129</v>
      </c>
      <c r="E5449" s="40" t="s">
        <v>10</v>
      </c>
      <c r="F5449" s="40">
        <v>0.87</v>
      </c>
      <c r="G5449" s="40">
        <v>0</v>
      </c>
      <c r="H5449" s="40">
        <v>5</v>
      </c>
      <c r="I5449" s="40">
        <v>0</v>
      </c>
      <c r="L5449" s="40" t="str">
        <f>IF(LEFT(C5449,1)="[",MID(C5449,2,SEARCH("]",C5449)-2),IF(LEFT(C5449,1)="""",MID(C5449,2,SEARCH("""",C5449,2)-2),C5449))</f>
        <v>Onix novidades</v>
      </c>
      <c r="M5449">
        <f>WEEKNUM(A5449,2)</f>
        <v>36</v>
      </c>
    </row>
    <row r="5450" spans="1:13" x14ac:dyDescent="0.25">
      <c r="A5450" s="1">
        <v>41517</v>
      </c>
      <c r="B5450" s="40" t="s">
        <v>9</v>
      </c>
      <c r="C5450" s="40" t="s">
        <v>194</v>
      </c>
      <c r="D5450" s="40" t="s">
        <v>129</v>
      </c>
      <c r="E5450" s="40" t="s">
        <v>10</v>
      </c>
      <c r="F5450" s="40">
        <v>0.87</v>
      </c>
      <c r="G5450" s="40">
        <v>1</v>
      </c>
      <c r="H5450" s="40">
        <v>8</v>
      </c>
      <c r="I5450" s="40">
        <v>0.21</v>
      </c>
      <c r="L5450" s="40" t="str">
        <f>IF(LEFT(C5450,1)="[",MID(C5450,2,SEARCH("]",C5450)-2),IF(LEFT(C5450,1)="""",MID(C5450,2,SEARCH("""",C5450,2)-2),C5450))</f>
        <v>Onix novidades</v>
      </c>
      <c r="M5450">
        <f>WEEKNUM(A5450,2)</f>
        <v>35</v>
      </c>
    </row>
    <row r="5451" spans="1:13" x14ac:dyDescent="0.25">
      <c r="A5451" s="1">
        <v>41530</v>
      </c>
      <c r="B5451" s="40" t="s">
        <v>9</v>
      </c>
      <c r="C5451" s="40" t="s">
        <v>194</v>
      </c>
      <c r="D5451" s="40" t="s">
        <v>129</v>
      </c>
      <c r="E5451" s="40" t="s">
        <v>10</v>
      </c>
      <c r="F5451" s="40">
        <v>0.87</v>
      </c>
      <c r="G5451" s="40">
        <v>1</v>
      </c>
      <c r="H5451" s="40">
        <v>6</v>
      </c>
      <c r="I5451" s="40">
        <v>0.19</v>
      </c>
      <c r="L5451" s="40" t="str">
        <f>IF(LEFT(C5451,1)="[",MID(C5451,2,SEARCH("]",C5451)-2),IF(LEFT(C5451,1)="""",MID(C5451,2,SEARCH("""",C5451,2)-2),C5451))</f>
        <v>Onix novidades</v>
      </c>
      <c r="M5451">
        <f>WEEKNUM(A5451,2)</f>
        <v>37</v>
      </c>
    </row>
    <row r="5452" spans="1:13" x14ac:dyDescent="0.25">
      <c r="A5452" s="1">
        <v>41546</v>
      </c>
      <c r="B5452" s="40" t="s">
        <v>9</v>
      </c>
      <c r="C5452" s="40" t="s">
        <v>194</v>
      </c>
      <c r="D5452" s="40" t="s">
        <v>129</v>
      </c>
      <c r="E5452" s="40" t="s">
        <v>10</v>
      </c>
      <c r="F5452" s="40">
        <v>0.87</v>
      </c>
      <c r="G5452" s="40">
        <v>1</v>
      </c>
      <c r="H5452" s="40">
        <v>2</v>
      </c>
      <c r="I5452" s="40">
        <v>0.66</v>
      </c>
      <c r="L5452" s="40" t="str">
        <f>IF(LEFT(C5452,1)="[",MID(C5452,2,SEARCH("]",C5452)-2),IF(LEFT(C5452,1)="""",MID(C5452,2,SEARCH("""",C5452,2)-2),C5452))</f>
        <v>Onix novidades</v>
      </c>
      <c r="M5452">
        <f>WEEKNUM(A5452,2)</f>
        <v>39</v>
      </c>
    </row>
    <row r="5453" spans="1:13" x14ac:dyDescent="0.25">
      <c r="A5453" s="1">
        <v>41541</v>
      </c>
      <c r="B5453" s="40" t="s">
        <v>9</v>
      </c>
      <c r="C5453" s="40" t="s">
        <v>194</v>
      </c>
      <c r="D5453" s="40" t="s">
        <v>129</v>
      </c>
      <c r="E5453" s="40" t="s">
        <v>10</v>
      </c>
      <c r="F5453" s="40">
        <v>0.87</v>
      </c>
      <c r="G5453" s="40">
        <v>0</v>
      </c>
      <c r="H5453" s="40">
        <v>1</v>
      </c>
      <c r="I5453" s="40">
        <v>0</v>
      </c>
      <c r="L5453" s="40" t="str">
        <f>IF(LEFT(C5453,1)="[",MID(C5453,2,SEARCH("]",C5453)-2),IF(LEFT(C5453,1)="""",MID(C5453,2,SEARCH("""",C5453,2)-2),C5453))</f>
        <v>Onix novidades</v>
      </c>
      <c r="M5453">
        <f>WEEKNUM(A5453,2)</f>
        <v>39</v>
      </c>
    </row>
    <row r="5454" spans="1:13" x14ac:dyDescent="0.25">
      <c r="A5454" s="1">
        <v>41516</v>
      </c>
      <c r="B5454" s="40" t="s">
        <v>9</v>
      </c>
      <c r="C5454" s="40" t="s">
        <v>194</v>
      </c>
      <c r="D5454" s="40" t="s">
        <v>129</v>
      </c>
      <c r="E5454" s="40" t="s">
        <v>10</v>
      </c>
      <c r="F5454" s="40">
        <v>0.87</v>
      </c>
      <c r="G5454" s="40">
        <v>0</v>
      </c>
      <c r="H5454" s="40">
        <v>10</v>
      </c>
      <c r="I5454" s="40">
        <v>0</v>
      </c>
      <c r="L5454" s="40" t="str">
        <f>IF(LEFT(C5454,1)="[",MID(C5454,2,SEARCH("]",C5454)-2),IF(LEFT(C5454,1)="""",MID(C5454,2,SEARCH("""",C5454,2)-2),C5454))</f>
        <v>Onix novidades</v>
      </c>
      <c r="M5454">
        <f>WEEKNUM(A5454,2)</f>
        <v>35</v>
      </c>
    </row>
    <row r="5455" spans="1:13" x14ac:dyDescent="0.25">
      <c r="A5455" s="1">
        <v>41544</v>
      </c>
      <c r="B5455" s="40" t="s">
        <v>9</v>
      </c>
      <c r="C5455" s="40" t="s">
        <v>194</v>
      </c>
      <c r="D5455" s="40" t="s">
        <v>129</v>
      </c>
      <c r="E5455" s="40" t="s">
        <v>10</v>
      </c>
      <c r="F5455" s="40">
        <v>0.87</v>
      </c>
      <c r="G5455" s="40">
        <v>1</v>
      </c>
      <c r="H5455" s="40">
        <v>1</v>
      </c>
      <c r="I5455" s="40">
        <v>0.5</v>
      </c>
      <c r="L5455" s="40" t="str">
        <f>IF(LEFT(C5455,1)="[",MID(C5455,2,SEARCH("]",C5455)-2),IF(LEFT(C5455,1)="""",MID(C5455,2,SEARCH("""",C5455,2)-2),C5455))</f>
        <v>Onix novidades</v>
      </c>
      <c r="M5455">
        <f>WEEKNUM(A5455,2)</f>
        <v>39</v>
      </c>
    </row>
    <row r="5456" spans="1:13" x14ac:dyDescent="0.25">
      <c r="A5456" s="1">
        <v>41537</v>
      </c>
      <c r="B5456" s="40" t="s">
        <v>9</v>
      </c>
      <c r="C5456" s="40" t="s">
        <v>194</v>
      </c>
      <c r="D5456" s="40" t="s">
        <v>129</v>
      </c>
      <c r="E5456" s="40" t="s">
        <v>10</v>
      </c>
      <c r="F5456" s="40">
        <v>0.87</v>
      </c>
      <c r="G5456" s="40">
        <v>2</v>
      </c>
      <c r="H5456" s="40">
        <v>8</v>
      </c>
      <c r="I5456" s="40">
        <v>0.79</v>
      </c>
      <c r="L5456" s="40" t="str">
        <f>IF(LEFT(C5456,1)="[",MID(C5456,2,SEARCH("]",C5456)-2),IF(LEFT(C5456,1)="""",MID(C5456,2,SEARCH("""",C5456,2)-2),C5456))</f>
        <v>Onix novidades</v>
      </c>
      <c r="M5456">
        <f>WEEKNUM(A5456,2)</f>
        <v>38</v>
      </c>
    </row>
    <row r="5457" spans="1:13" x14ac:dyDescent="0.25">
      <c r="A5457" s="1">
        <v>41539</v>
      </c>
      <c r="B5457" s="40" t="s">
        <v>9</v>
      </c>
      <c r="C5457" s="40" t="s">
        <v>194</v>
      </c>
      <c r="D5457" s="40" t="s">
        <v>129</v>
      </c>
      <c r="E5457" s="40" t="s">
        <v>10</v>
      </c>
      <c r="F5457" s="40">
        <v>0.87</v>
      </c>
      <c r="G5457" s="40">
        <v>3</v>
      </c>
      <c r="H5457" s="40">
        <v>11</v>
      </c>
      <c r="I5457" s="40">
        <v>1.84</v>
      </c>
      <c r="L5457" s="40" t="str">
        <f>IF(LEFT(C5457,1)="[",MID(C5457,2,SEARCH("]",C5457)-2),IF(LEFT(C5457,1)="""",MID(C5457,2,SEARCH("""",C5457,2)-2),C5457))</f>
        <v>Onix novidades</v>
      </c>
      <c r="M5457">
        <f>WEEKNUM(A5457,2)</f>
        <v>38</v>
      </c>
    </row>
    <row r="5458" spans="1:13" x14ac:dyDescent="0.25">
      <c r="A5458" s="1">
        <v>41526</v>
      </c>
      <c r="B5458" s="40" t="s">
        <v>9</v>
      </c>
      <c r="C5458" s="40" t="s">
        <v>194</v>
      </c>
      <c r="D5458" s="40" t="s">
        <v>129</v>
      </c>
      <c r="E5458" s="40" t="s">
        <v>10</v>
      </c>
      <c r="F5458" s="40">
        <v>0.87</v>
      </c>
      <c r="G5458" s="40">
        <v>2</v>
      </c>
      <c r="H5458" s="40">
        <v>4</v>
      </c>
      <c r="I5458" s="40">
        <v>1.05</v>
      </c>
      <c r="L5458" s="40" t="str">
        <f>IF(LEFT(C5458,1)="[",MID(C5458,2,SEARCH("]",C5458)-2),IF(LEFT(C5458,1)="""",MID(C5458,2,SEARCH("""",C5458,2)-2),C5458))</f>
        <v>Onix novidades</v>
      </c>
      <c r="M5458">
        <f>WEEKNUM(A5458,2)</f>
        <v>37</v>
      </c>
    </row>
    <row r="5459" spans="1:13" x14ac:dyDescent="0.25">
      <c r="A5459" s="1">
        <v>41528</v>
      </c>
      <c r="B5459" s="40" t="s">
        <v>9</v>
      </c>
      <c r="C5459" s="40" t="s">
        <v>194</v>
      </c>
      <c r="D5459" s="40" t="s">
        <v>129</v>
      </c>
      <c r="E5459" s="40" t="s">
        <v>10</v>
      </c>
      <c r="F5459" s="40">
        <v>0.87</v>
      </c>
      <c r="G5459" s="40">
        <v>1</v>
      </c>
      <c r="H5459" s="40">
        <v>9</v>
      </c>
      <c r="I5459" s="40">
        <v>0.77</v>
      </c>
      <c r="L5459" s="40" t="str">
        <f>IF(LEFT(C5459,1)="[",MID(C5459,2,SEARCH("]",C5459)-2),IF(LEFT(C5459,1)="""",MID(C5459,2,SEARCH("""",C5459,2)-2),C5459))</f>
        <v>Onix novidades</v>
      </c>
      <c r="M5459">
        <f>WEEKNUM(A5459,2)</f>
        <v>37</v>
      </c>
    </row>
    <row r="5460" spans="1:13" x14ac:dyDescent="0.25">
      <c r="A5460" s="1">
        <v>41524</v>
      </c>
      <c r="B5460" s="40" t="s">
        <v>9</v>
      </c>
      <c r="C5460" s="40" t="s">
        <v>194</v>
      </c>
      <c r="D5460" s="40" t="s">
        <v>129</v>
      </c>
      <c r="E5460" s="40" t="s">
        <v>10</v>
      </c>
      <c r="F5460" s="40">
        <v>0.87</v>
      </c>
      <c r="G5460" s="40">
        <v>0</v>
      </c>
      <c r="H5460" s="40">
        <v>8</v>
      </c>
      <c r="I5460" s="40">
        <v>0</v>
      </c>
      <c r="L5460" s="40" t="str">
        <f>IF(LEFT(C5460,1)="[",MID(C5460,2,SEARCH("]",C5460)-2),IF(LEFT(C5460,1)="""",MID(C5460,2,SEARCH("""",C5460,2)-2),C5460))</f>
        <v>Onix novidades</v>
      </c>
      <c r="M5460">
        <f>WEEKNUM(A5460,2)</f>
        <v>36</v>
      </c>
    </row>
    <row r="5461" spans="1:13" x14ac:dyDescent="0.25">
      <c r="A5461" s="1">
        <v>41518</v>
      </c>
      <c r="B5461" s="40" t="s">
        <v>9</v>
      </c>
      <c r="C5461" s="40" t="s">
        <v>194</v>
      </c>
      <c r="D5461" s="40" t="s">
        <v>129</v>
      </c>
      <c r="E5461" s="40" t="s">
        <v>10</v>
      </c>
      <c r="F5461" s="40">
        <v>0.87</v>
      </c>
      <c r="G5461" s="40">
        <v>1</v>
      </c>
      <c r="H5461" s="40">
        <v>6</v>
      </c>
      <c r="I5461" s="40">
        <v>0.75</v>
      </c>
      <c r="L5461" s="40" t="str">
        <f>IF(LEFT(C5461,1)="[",MID(C5461,2,SEARCH("]",C5461)-2),IF(LEFT(C5461,1)="""",MID(C5461,2,SEARCH("""",C5461,2)-2),C5461))</f>
        <v>Onix novidades</v>
      </c>
      <c r="M5461">
        <f>WEEKNUM(A5461,2)</f>
        <v>35</v>
      </c>
    </row>
    <row r="5462" spans="1:13" x14ac:dyDescent="0.25">
      <c r="A5462" s="1">
        <v>41536</v>
      </c>
      <c r="B5462" s="40" t="s">
        <v>9</v>
      </c>
      <c r="C5462" s="40" t="s">
        <v>194</v>
      </c>
      <c r="D5462" s="40" t="s">
        <v>129</v>
      </c>
      <c r="E5462" s="40" t="s">
        <v>10</v>
      </c>
      <c r="F5462" s="40">
        <v>0.87</v>
      </c>
      <c r="G5462" s="40">
        <v>0</v>
      </c>
      <c r="H5462" s="40">
        <v>4</v>
      </c>
      <c r="I5462" s="40">
        <v>0</v>
      </c>
      <c r="L5462" s="40" t="str">
        <f>IF(LEFT(C5462,1)="[",MID(C5462,2,SEARCH("]",C5462)-2),IF(LEFT(C5462,1)="""",MID(C5462,2,SEARCH("""",C5462,2)-2),C5462))</f>
        <v>Onix novidades</v>
      </c>
      <c r="M5462">
        <f>WEEKNUM(A5462,2)</f>
        <v>38</v>
      </c>
    </row>
    <row r="5463" spans="1:13" x14ac:dyDescent="0.25">
      <c r="A5463" s="1">
        <v>41523</v>
      </c>
      <c r="B5463" s="40" t="s">
        <v>9</v>
      </c>
      <c r="C5463" s="40" t="s">
        <v>194</v>
      </c>
      <c r="D5463" s="40" t="s">
        <v>129</v>
      </c>
      <c r="E5463" s="40" t="s">
        <v>10</v>
      </c>
      <c r="F5463" s="40">
        <v>0.87</v>
      </c>
      <c r="G5463" s="40">
        <v>0</v>
      </c>
      <c r="H5463" s="40">
        <v>6</v>
      </c>
      <c r="I5463" s="40">
        <v>0</v>
      </c>
      <c r="L5463" s="40" t="str">
        <f>IF(LEFT(C5463,1)="[",MID(C5463,2,SEARCH("]",C5463)-2),IF(LEFT(C5463,1)="""",MID(C5463,2,SEARCH("""",C5463,2)-2),C5463))</f>
        <v>Onix novidades</v>
      </c>
      <c r="M5463">
        <f>WEEKNUM(A5463,2)</f>
        <v>36</v>
      </c>
    </row>
    <row r="5464" spans="1:13" x14ac:dyDescent="0.25">
      <c r="A5464" s="1">
        <v>41531</v>
      </c>
      <c r="B5464" s="40" t="s">
        <v>9</v>
      </c>
      <c r="C5464" s="40" t="s">
        <v>194</v>
      </c>
      <c r="D5464" s="40" t="s">
        <v>129</v>
      </c>
      <c r="E5464" s="40" t="s">
        <v>10</v>
      </c>
      <c r="F5464" s="40">
        <v>0.87</v>
      </c>
      <c r="G5464" s="40">
        <v>0</v>
      </c>
      <c r="H5464" s="40">
        <v>4</v>
      </c>
      <c r="I5464" s="40">
        <v>0</v>
      </c>
      <c r="L5464" s="40" t="str">
        <f>IF(LEFT(C5464,1)="[",MID(C5464,2,SEARCH("]",C5464)-2),IF(LEFT(C5464,1)="""",MID(C5464,2,SEARCH("""",C5464,2)-2),C5464))</f>
        <v>Onix novidades</v>
      </c>
      <c r="M5464">
        <f>WEEKNUM(A5464,2)</f>
        <v>37</v>
      </c>
    </row>
    <row r="5465" spans="1:13" x14ac:dyDescent="0.25">
      <c r="A5465" s="1">
        <v>41533</v>
      </c>
      <c r="B5465" s="40" t="s">
        <v>9</v>
      </c>
      <c r="C5465" s="40" t="s">
        <v>194</v>
      </c>
      <c r="D5465" s="40" t="s">
        <v>129</v>
      </c>
      <c r="E5465" s="40" t="s">
        <v>10</v>
      </c>
      <c r="F5465" s="40">
        <v>0.87</v>
      </c>
      <c r="G5465" s="40">
        <v>0</v>
      </c>
      <c r="H5465" s="40">
        <v>1</v>
      </c>
      <c r="I5465" s="40">
        <v>0</v>
      </c>
      <c r="L5465" s="40" t="str">
        <f>IF(LEFT(C5465,1)="[",MID(C5465,2,SEARCH("]",C5465)-2),IF(LEFT(C5465,1)="""",MID(C5465,2,SEARCH("""",C5465,2)-2),C5465))</f>
        <v>Onix novidades</v>
      </c>
      <c r="M5465">
        <f>WEEKNUM(A5465,2)</f>
        <v>38</v>
      </c>
    </row>
    <row r="5466" spans="1:13" x14ac:dyDescent="0.25">
      <c r="A5466" s="1">
        <v>41525</v>
      </c>
      <c r="B5466" s="40" t="s">
        <v>9</v>
      </c>
      <c r="C5466" s="40" t="s">
        <v>194</v>
      </c>
      <c r="D5466" s="40" t="s">
        <v>129</v>
      </c>
      <c r="E5466" s="40" t="s">
        <v>10</v>
      </c>
      <c r="F5466" s="40">
        <v>0.87</v>
      </c>
      <c r="G5466" s="40">
        <v>0</v>
      </c>
      <c r="H5466" s="40">
        <v>5</v>
      </c>
      <c r="I5466" s="40">
        <v>0</v>
      </c>
      <c r="L5466" s="40" t="str">
        <f>IF(LEFT(C5466,1)="[",MID(C5466,2,SEARCH("]",C5466)-2),IF(LEFT(C5466,1)="""",MID(C5466,2,SEARCH("""",C5466,2)-2),C5466))</f>
        <v>Onix novidades</v>
      </c>
      <c r="M5466">
        <f>WEEKNUM(A5466,2)</f>
        <v>36</v>
      </c>
    </row>
    <row r="5467" spans="1:13" x14ac:dyDescent="0.25">
      <c r="A5467" s="1">
        <v>41543</v>
      </c>
      <c r="B5467" s="40" t="s">
        <v>9</v>
      </c>
      <c r="C5467" s="40" t="s">
        <v>194</v>
      </c>
      <c r="D5467" s="40" t="s">
        <v>129</v>
      </c>
      <c r="E5467" s="40" t="s">
        <v>10</v>
      </c>
      <c r="F5467" s="40">
        <v>0.87</v>
      </c>
      <c r="G5467" s="40">
        <v>0</v>
      </c>
      <c r="H5467" s="40">
        <v>4</v>
      </c>
      <c r="I5467" s="40">
        <v>0</v>
      </c>
      <c r="L5467" s="40" t="str">
        <f>IF(LEFT(C5467,1)="[",MID(C5467,2,SEARCH("]",C5467)-2),IF(LEFT(C5467,1)="""",MID(C5467,2,SEARCH("""",C5467,2)-2),C5467))</f>
        <v>Onix novidades</v>
      </c>
      <c r="M5467">
        <f>WEEKNUM(A5467,2)</f>
        <v>39</v>
      </c>
    </row>
    <row r="5468" spans="1:13" x14ac:dyDescent="0.25">
      <c r="A5468" s="1">
        <v>41538</v>
      </c>
      <c r="B5468" s="40" t="s">
        <v>9</v>
      </c>
      <c r="C5468" s="40" t="s">
        <v>194</v>
      </c>
      <c r="D5468" s="40" t="s">
        <v>129</v>
      </c>
      <c r="E5468" s="40" t="s">
        <v>10</v>
      </c>
      <c r="F5468" s="40">
        <v>0.87</v>
      </c>
      <c r="G5468" s="40">
        <v>0</v>
      </c>
      <c r="H5468" s="40">
        <v>2</v>
      </c>
      <c r="I5468" s="40">
        <v>0</v>
      </c>
      <c r="L5468" s="40" t="str">
        <f>IF(LEFT(C5468,1)="[",MID(C5468,2,SEARCH("]",C5468)-2),IF(LEFT(C5468,1)="""",MID(C5468,2,SEARCH("""",C5468,2)-2),C5468))</f>
        <v>Onix novidades</v>
      </c>
      <c r="M5468">
        <f>WEEKNUM(A5468,2)</f>
        <v>38</v>
      </c>
    </row>
    <row r="5469" spans="1:13" x14ac:dyDescent="0.25">
      <c r="A5469" s="1">
        <v>41520</v>
      </c>
      <c r="B5469" s="40" t="s">
        <v>9</v>
      </c>
      <c r="C5469" s="40" t="s">
        <v>194</v>
      </c>
      <c r="D5469" s="40" t="s">
        <v>129</v>
      </c>
      <c r="E5469" s="40" t="s">
        <v>10</v>
      </c>
      <c r="F5469" s="40">
        <v>0.87</v>
      </c>
      <c r="G5469" s="40">
        <v>0</v>
      </c>
      <c r="H5469" s="40">
        <v>3</v>
      </c>
      <c r="I5469" s="40">
        <v>0</v>
      </c>
      <c r="L5469" s="40" t="str">
        <f>IF(LEFT(C5469,1)="[",MID(C5469,2,SEARCH("]",C5469)-2),IF(LEFT(C5469,1)="""",MID(C5469,2,SEARCH("""",C5469,2)-2),C5469))</f>
        <v>Onix novidades</v>
      </c>
      <c r="M5469">
        <f>WEEKNUM(A5469,2)</f>
        <v>36</v>
      </c>
    </row>
    <row r="5470" spans="1:13" x14ac:dyDescent="0.25">
      <c r="A5470" s="1">
        <v>41535</v>
      </c>
      <c r="B5470" s="40" t="s">
        <v>9</v>
      </c>
      <c r="C5470" s="40" t="s">
        <v>194</v>
      </c>
      <c r="D5470" s="40" t="s">
        <v>129</v>
      </c>
      <c r="E5470" s="40" t="s">
        <v>10</v>
      </c>
      <c r="F5470" s="40">
        <v>0.87</v>
      </c>
      <c r="G5470" s="40">
        <v>0</v>
      </c>
      <c r="H5470" s="40">
        <v>6</v>
      </c>
      <c r="I5470" s="40">
        <v>0</v>
      </c>
      <c r="L5470" s="40" t="str">
        <f>IF(LEFT(C5470,1)="[",MID(C5470,2,SEARCH("]",C5470)-2),IF(LEFT(C5470,1)="""",MID(C5470,2,SEARCH("""",C5470,2)-2),C5470))</f>
        <v>Onix novidades</v>
      </c>
      <c r="M5470">
        <f>WEEKNUM(A5470,2)</f>
        <v>38</v>
      </c>
    </row>
    <row r="5471" spans="1:13" x14ac:dyDescent="0.25">
      <c r="A5471" s="1">
        <v>41534</v>
      </c>
      <c r="B5471" s="40" t="s">
        <v>9</v>
      </c>
      <c r="C5471" s="40" t="s">
        <v>194</v>
      </c>
      <c r="D5471" s="40" t="s">
        <v>129</v>
      </c>
      <c r="E5471" s="40" t="s">
        <v>10</v>
      </c>
      <c r="F5471" s="40">
        <v>0.87</v>
      </c>
      <c r="G5471" s="40">
        <v>1</v>
      </c>
      <c r="H5471" s="40">
        <v>6</v>
      </c>
      <c r="I5471" s="40">
        <v>0.16</v>
      </c>
      <c r="L5471" s="40" t="str">
        <f>IF(LEFT(C5471,1)="[",MID(C5471,2,SEARCH("]",C5471)-2),IF(LEFT(C5471,1)="""",MID(C5471,2,SEARCH("""",C5471,2)-2),C5471))</f>
        <v>Onix novidades</v>
      </c>
      <c r="M5471">
        <f>WEEKNUM(A5471,2)</f>
        <v>38</v>
      </c>
    </row>
    <row r="5472" spans="1:13" x14ac:dyDescent="0.25">
      <c r="A5472" s="1">
        <v>41545</v>
      </c>
      <c r="B5472" s="40" t="s">
        <v>9</v>
      </c>
      <c r="C5472" s="40" t="s">
        <v>194</v>
      </c>
      <c r="D5472" s="40" t="s">
        <v>129</v>
      </c>
      <c r="E5472" s="40" t="s">
        <v>10</v>
      </c>
      <c r="F5472" s="40">
        <v>0.87</v>
      </c>
      <c r="G5472" s="40">
        <v>0</v>
      </c>
      <c r="H5472" s="40">
        <v>2</v>
      </c>
      <c r="I5472" s="40">
        <v>0</v>
      </c>
      <c r="L5472" s="40" t="str">
        <f>IF(LEFT(C5472,1)="[",MID(C5472,2,SEARCH("]",C5472)-2),IF(LEFT(C5472,1)="""",MID(C5472,2,SEARCH("""",C5472,2)-2),C5472))</f>
        <v>Onix novidades</v>
      </c>
      <c r="M5472">
        <f>WEEKNUM(A5472,2)</f>
        <v>39</v>
      </c>
    </row>
    <row r="5473" spans="1:13" x14ac:dyDescent="0.25">
      <c r="A5473" s="1">
        <v>41525</v>
      </c>
      <c r="B5473" s="40" t="s">
        <v>9</v>
      </c>
      <c r="C5473" s="40" t="s">
        <v>271</v>
      </c>
      <c r="D5473" s="40" t="s">
        <v>96</v>
      </c>
      <c r="E5473" s="40" t="s">
        <v>10</v>
      </c>
      <c r="F5473" s="40">
        <v>0.8</v>
      </c>
      <c r="G5473" s="40">
        <v>0</v>
      </c>
      <c r="H5473" s="40">
        <v>1</v>
      </c>
      <c r="I5473" s="40">
        <v>0</v>
      </c>
      <c r="L5473" s="40" t="str">
        <f>IF(LEFT(C5473,1)="[",MID(C5473,2,SEARCH("]",C5473)-2),IF(LEFT(C5473,1)="""",MID(C5473,2,SEARCH("""",C5473,2)-2),C5473))</f>
        <v>Onix transmissão automática</v>
      </c>
      <c r="M5473">
        <f>WEEKNUM(A5473,2)</f>
        <v>36</v>
      </c>
    </row>
    <row r="5474" spans="1:13" x14ac:dyDescent="0.25">
      <c r="A5474" s="1">
        <v>41526</v>
      </c>
      <c r="B5474" s="40" t="s">
        <v>9</v>
      </c>
      <c r="C5474" s="40" t="s">
        <v>271</v>
      </c>
      <c r="D5474" s="40" t="s">
        <v>96</v>
      </c>
      <c r="E5474" s="40" t="s">
        <v>10</v>
      </c>
      <c r="F5474" s="40">
        <v>0.8</v>
      </c>
      <c r="G5474" s="40">
        <v>0</v>
      </c>
      <c r="H5474" s="40">
        <v>2</v>
      </c>
      <c r="I5474" s="40">
        <v>0</v>
      </c>
      <c r="L5474" s="40" t="str">
        <f>IF(LEFT(C5474,1)="[",MID(C5474,2,SEARCH("]",C5474)-2),IF(LEFT(C5474,1)="""",MID(C5474,2,SEARCH("""",C5474,2)-2),C5474))</f>
        <v>Onix transmissão automática</v>
      </c>
      <c r="M5474">
        <f>WEEKNUM(A5474,2)</f>
        <v>37</v>
      </c>
    </row>
    <row r="5475" spans="1:13" x14ac:dyDescent="0.25">
      <c r="A5475" s="1">
        <v>41536</v>
      </c>
      <c r="B5475" s="40" t="s">
        <v>9</v>
      </c>
      <c r="C5475" s="40" t="s">
        <v>271</v>
      </c>
      <c r="D5475" s="40" t="s">
        <v>96</v>
      </c>
      <c r="E5475" s="40" t="s">
        <v>10</v>
      </c>
      <c r="F5475" s="40">
        <v>0.8</v>
      </c>
      <c r="G5475" s="40">
        <v>1</v>
      </c>
      <c r="H5475" s="40">
        <v>1</v>
      </c>
      <c r="I5475" s="40">
        <v>0.08</v>
      </c>
      <c r="L5475" s="40" t="str">
        <f>IF(LEFT(C5475,1)="[",MID(C5475,2,SEARCH("]",C5475)-2),IF(LEFT(C5475,1)="""",MID(C5475,2,SEARCH("""",C5475,2)-2),C5475))</f>
        <v>Onix transmissão automática</v>
      </c>
      <c r="M5475">
        <f>WEEKNUM(A5475,2)</f>
        <v>38</v>
      </c>
    </row>
    <row r="5476" spans="1:13" x14ac:dyDescent="0.25">
      <c r="A5476" s="1">
        <v>41545</v>
      </c>
      <c r="B5476" s="40" t="s">
        <v>9</v>
      </c>
      <c r="C5476" s="40" t="s">
        <v>271</v>
      </c>
      <c r="D5476" s="40" t="s">
        <v>96</v>
      </c>
      <c r="E5476" s="40" t="s">
        <v>10</v>
      </c>
      <c r="F5476" s="40">
        <v>0.8</v>
      </c>
      <c r="G5476" s="40">
        <v>0</v>
      </c>
      <c r="H5476" s="40">
        <v>0</v>
      </c>
      <c r="I5476" s="40">
        <v>0</v>
      </c>
      <c r="L5476" s="40" t="str">
        <f>IF(LEFT(C5476,1)="[",MID(C5476,2,SEARCH("]",C5476)-2),IF(LEFT(C5476,1)="""",MID(C5476,2,SEARCH("""",C5476,2)-2),C5476))</f>
        <v>Onix transmissão automática</v>
      </c>
      <c r="M5476">
        <f>WEEKNUM(A5476,2)</f>
        <v>39</v>
      </c>
    </row>
    <row r="5477" spans="1:13" x14ac:dyDescent="0.25">
      <c r="A5477" s="1">
        <v>41542</v>
      </c>
      <c r="B5477" s="40" t="s">
        <v>9</v>
      </c>
      <c r="C5477" s="40" t="s">
        <v>271</v>
      </c>
      <c r="D5477" s="40" t="s">
        <v>96</v>
      </c>
      <c r="E5477" s="40" t="s">
        <v>10</v>
      </c>
      <c r="F5477" s="40">
        <v>0.8</v>
      </c>
      <c r="G5477" s="40">
        <v>0</v>
      </c>
      <c r="H5477" s="40">
        <v>3</v>
      </c>
      <c r="I5477" s="40">
        <v>0</v>
      </c>
      <c r="L5477" s="40" t="str">
        <f>IF(LEFT(C5477,1)="[",MID(C5477,2,SEARCH("]",C5477)-2),IF(LEFT(C5477,1)="""",MID(C5477,2,SEARCH("""",C5477,2)-2),C5477))</f>
        <v>Onix transmissão automática</v>
      </c>
      <c r="M5477">
        <f>WEEKNUM(A5477,2)</f>
        <v>39</v>
      </c>
    </row>
    <row r="5478" spans="1:13" x14ac:dyDescent="0.25">
      <c r="A5478" s="1">
        <v>41521</v>
      </c>
      <c r="B5478" s="40" t="s">
        <v>9</v>
      </c>
      <c r="C5478" s="40" t="s">
        <v>271</v>
      </c>
      <c r="D5478" s="40" t="s">
        <v>96</v>
      </c>
      <c r="E5478" s="40" t="s">
        <v>10</v>
      </c>
      <c r="F5478" s="40">
        <v>0.8</v>
      </c>
      <c r="G5478" s="40">
        <v>0</v>
      </c>
      <c r="H5478" s="40">
        <v>4</v>
      </c>
      <c r="I5478" s="40">
        <v>0</v>
      </c>
      <c r="L5478" s="40" t="str">
        <f>IF(LEFT(C5478,1)="[",MID(C5478,2,SEARCH("]",C5478)-2),IF(LEFT(C5478,1)="""",MID(C5478,2,SEARCH("""",C5478,2)-2),C5478))</f>
        <v>Onix transmissão automática</v>
      </c>
      <c r="M5478">
        <f>WEEKNUM(A5478,2)</f>
        <v>36</v>
      </c>
    </row>
    <row r="5479" spans="1:13" x14ac:dyDescent="0.25">
      <c r="A5479" s="1">
        <v>41533</v>
      </c>
      <c r="B5479" s="40" t="s">
        <v>9</v>
      </c>
      <c r="C5479" s="40" t="s">
        <v>271</v>
      </c>
      <c r="D5479" s="40" t="s">
        <v>96</v>
      </c>
      <c r="E5479" s="40" t="s">
        <v>10</v>
      </c>
      <c r="F5479" s="40">
        <v>0.8</v>
      </c>
      <c r="G5479" s="40">
        <v>0</v>
      </c>
      <c r="H5479" s="40">
        <v>1</v>
      </c>
      <c r="I5479" s="40">
        <v>0</v>
      </c>
      <c r="L5479" s="40" t="str">
        <f>IF(LEFT(C5479,1)="[",MID(C5479,2,SEARCH("]",C5479)-2),IF(LEFT(C5479,1)="""",MID(C5479,2,SEARCH("""",C5479,2)-2),C5479))</f>
        <v>Onix transmissão automática</v>
      </c>
      <c r="M5479">
        <f>WEEKNUM(A5479,2)</f>
        <v>38</v>
      </c>
    </row>
    <row r="5480" spans="1:13" x14ac:dyDescent="0.25">
      <c r="A5480" s="1">
        <v>41514</v>
      </c>
      <c r="B5480" s="40" t="s">
        <v>9</v>
      </c>
      <c r="C5480" s="40" t="s">
        <v>271</v>
      </c>
      <c r="D5480" s="40" t="s">
        <v>96</v>
      </c>
      <c r="E5480" s="40" t="s">
        <v>10</v>
      </c>
      <c r="F5480" s="40">
        <v>0.8</v>
      </c>
      <c r="G5480" s="40">
        <v>0</v>
      </c>
      <c r="H5480" s="40">
        <v>1</v>
      </c>
      <c r="I5480" s="40">
        <v>0</v>
      </c>
      <c r="L5480" s="40" t="str">
        <f>IF(LEFT(C5480,1)="[",MID(C5480,2,SEARCH("]",C5480)-2),IF(LEFT(C5480,1)="""",MID(C5480,2,SEARCH("""",C5480,2)-2),C5480))</f>
        <v>Onix transmissão automática</v>
      </c>
      <c r="M5480">
        <f>WEEKNUM(A5480,2)</f>
        <v>35</v>
      </c>
    </row>
    <row r="5481" spans="1:13" x14ac:dyDescent="0.25">
      <c r="A5481" s="1">
        <v>41544</v>
      </c>
      <c r="B5481" s="40" t="s">
        <v>9</v>
      </c>
      <c r="C5481" s="40" t="s">
        <v>271</v>
      </c>
      <c r="D5481" s="40" t="s">
        <v>96</v>
      </c>
      <c r="E5481" s="40" t="s">
        <v>10</v>
      </c>
      <c r="F5481" s="40">
        <v>0.8</v>
      </c>
      <c r="G5481" s="40">
        <v>0</v>
      </c>
      <c r="H5481" s="40">
        <v>3</v>
      </c>
      <c r="I5481" s="40">
        <v>0</v>
      </c>
      <c r="L5481" s="40" t="str">
        <f>IF(LEFT(C5481,1)="[",MID(C5481,2,SEARCH("]",C5481)-2),IF(LEFT(C5481,1)="""",MID(C5481,2,SEARCH("""",C5481,2)-2),C5481))</f>
        <v>Onix transmissão automática</v>
      </c>
      <c r="M5481">
        <f>WEEKNUM(A5481,2)</f>
        <v>39</v>
      </c>
    </row>
    <row r="5482" spans="1:13" x14ac:dyDescent="0.25">
      <c r="A5482" s="1">
        <v>41538</v>
      </c>
      <c r="B5482" s="40" t="s">
        <v>9</v>
      </c>
      <c r="C5482" s="40" t="s">
        <v>271</v>
      </c>
      <c r="D5482" s="40" t="s">
        <v>96</v>
      </c>
      <c r="E5482" s="40" t="s">
        <v>10</v>
      </c>
      <c r="F5482" s="40">
        <v>0.8</v>
      </c>
      <c r="G5482" s="40">
        <v>1</v>
      </c>
      <c r="H5482" s="40">
        <v>2</v>
      </c>
      <c r="I5482" s="40">
        <v>0.59</v>
      </c>
      <c r="L5482" s="40" t="str">
        <f>IF(LEFT(C5482,1)="[",MID(C5482,2,SEARCH("]",C5482)-2),IF(LEFT(C5482,1)="""",MID(C5482,2,SEARCH("""",C5482,2)-2),C5482))</f>
        <v>Onix transmissão automática</v>
      </c>
      <c r="M5482">
        <f>WEEKNUM(A5482,2)</f>
        <v>38</v>
      </c>
    </row>
    <row r="5483" spans="1:13" x14ac:dyDescent="0.25">
      <c r="A5483" s="1">
        <v>41520</v>
      </c>
      <c r="B5483" s="40" t="s">
        <v>9</v>
      </c>
      <c r="C5483" s="40" t="s">
        <v>271</v>
      </c>
      <c r="D5483" s="40" t="s">
        <v>96</v>
      </c>
      <c r="E5483" s="40" t="s">
        <v>10</v>
      </c>
      <c r="F5483" s="40">
        <v>0.8</v>
      </c>
      <c r="G5483" s="40">
        <v>0</v>
      </c>
      <c r="H5483" s="40">
        <v>1</v>
      </c>
      <c r="I5483" s="40">
        <v>0</v>
      </c>
      <c r="L5483" s="40" t="str">
        <f>IF(LEFT(C5483,1)="[",MID(C5483,2,SEARCH("]",C5483)-2),IF(LEFT(C5483,1)="""",MID(C5483,2,SEARCH("""",C5483,2)-2),C5483))</f>
        <v>Onix transmissão automática</v>
      </c>
      <c r="M5483">
        <f>WEEKNUM(A5483,2)</f>
        <v>36</v>
      </c>
    </row>
    <row r="5484" spans="1:13" x14ac:dyDescent="0.25">
      <c r="A5484" s="1">
        <v>41546</v>
      </c>
      <c r="B5484" s="40" t="s">
        <v>9</v>
      </c>
      <c r="C5484" s="40" t="s">
        <v>271</v>
      </c>
      <c r="D5484" s="40" t="s">
        <v>96</v>
      </c>
      <c r="E5484" s="40" t="s">
        <v>10</v>
      </c>
      <c r="F5484" s="40">
        <v>0.8</v>
      </c>
      <c r="G5484" s="40">
        <v>0</v>
      </c>
      <c r="H5484" s="40">
        <v>1</v>
      </c>
      <c r="I5484" s="40">
        <v>0</v>
      </c>
      <c r="L5484" s="40" t="str">
        <f>IF(LEFT(C5484,1)="[",MID(C5484,2,SEARCH("]",C5484)-2),IF(LEFT(C5484,1)="""",MID(C5484,2,SEARCH("""",C5484,2)-2),C5484))</f>
        <v>Onix transmissão automática</v>
      </c>
      <c r="M5484">
        <f>WEEKNUM(A5484,2)</f>
        <v>39</v>
      </c>
    </row>
    <row r="5485" spans="1:13" x14ac:dyDescent="0.25">
      <c r="A5485" s="1">
        <v>41541</v>
      </c>
      <c r="B5485" s="40" t="s">
        <v>9</v>
      </c>
      <c r="C5485" s="40" t="s">
        <v>271</v>
      </c>
      <c r="D5485" s="40" t="s">
        <v>96</v>
      </c>
      <c r="E5485" s="40" t="s">
        <v>10</v>
      </c>
      <c r="F5485" s="40">
        <v>0.8</v>
      </c>
      <c r="G5485" s="40">
        <v>0</v>
      </c>
      <c r="H5485" s="40">
        <v>3</v>
      </c>
      <c r="I5485" s="40">
        <v>0</v>
      </c>
      <c r="L5485" s="40" t="str">
        <f>IF(LEFT(C5485,1)="[",MID(C5485,2,SEARCH("]",C5485)-2),IF(LEFT(C5485,1)="""",MID(C5485,2,SEARCH("""",C5485,2)-2),C5485))</f>
        <v>Onix transmissão automática</v>
      </c>
      <c r="M5485">
        <f>WEEKNUM(A5485,2)</f>
        <v>39</v>
      </c>
    </row>
    <row r="5486" spans="1:13" x14ac:dyDescent="0.25">
      <c r="A5486" s="1">
        <v>41532</v>
      </c>
      <c r="B5486" s="40" t="s">
        <v>9</v>
      </c>
      <c r="C5486" s="40" t="s">
        <v>271</v>
      </c>
      <c r="D5486" s="40" t="s">
        <v>96</v>
      </c>
      <c r="E5486" s="40" t="s">
        <v>10</v>
      </c>
      <c r="F5486" s="40">
        <v>0.8</v>
      </c>
      <c r="G5486" s="40">
        <v>0</v>
      </c>
      <c r="H5486" s="40">
        <v>0</v>
      </c>
      <c r="I5486" s="40">
        <v>0</v>
      </c>
      <c r="L5486" s="40" t="str">
        <f>IF(LEFT(C5486,1)="[",MID(C5486,2,SEARCH("]",C5486)-2),IF(LEFT(C5486,1)="""",MID(C5486,2,SEARCH("""",C5486,2)-2),C5486))</f>
        <v>Onix transmissão automática</v>
      </c>
      <c r="M5486">
        <f>WEEKNUM(A5486,2)</f>
        <v>37</v>
      </c>
    </row>
    <row r="5487" spans="1:13" x14ac:dyDescent="0.25">
      <c r="A5487" s="1">
        <v>41515</v>
      </c>
      <c r="B5487" s="40" t="s">
        <v>9</v>
      </c>
      <c r="C5487" s="40" t="s">
        <v>271</v>
      </c>
      <c r="D5487" s="40" t="s">
        <v>96</v>
      </c>
      <c r="E5487" s="40" t="s">
        <v>10</v>
      </c>
      <c r="F5487" s="40">
        <v>0.8</v>
      </c>
      <c r="G5487" s="40">
        <v>0</v>
      </c>
      <c r="H5487" s="40">
        <v>2</v>
      </c>
      <c r="I5487" s="40">
        <v>0</v>
      </c>
      <c r="L5487" s="40" t="str">
        <f>IF(LEFT(C5487,1)="[",MID(C5487,2,SEARCH("]",C5487)-2),IF(LEFT(C5487,1)="""",MID(C5487,2,SEARCH("""",C5487,2)-2),C5487))</f>
        <v>Onix transmissão automática</v>
      </c>
      <c r="M5487">
        <f>WEEKNUM(A5487,2)</f>
        <v>35</v>
      </c>
    </row>
    <row r="5488" spans="1:13" x14ac:dyDescent="0.25">
      <c r="A5488" s="1">
        <v>41519</v>
      </c>
      <c r="B5488" s="40" t="s">
        <v>9</v>
      </c>
      <c r="C5488" s="40" t="s">
        <v>271</v>
      </c>
      <c r="D5488" s="40" t="s">
        <v>96</v>
      </c>
      <c r="E5488" s="40" t="s">
        <v>10</v>
      </c>
      <c r="F5488" s="40">
        <v>0.8</v>
      </c>
      <c r="G5488" s="40">
        <v>0</v>
      </c>
      <c r="H5488" s="40">
        <v>1</v>
      </c>
      <c r="I5488" s="40">
        <v>0</v>
      </c>
      <c r="L5488" s="40" t="str">
        <f>IF(LEFT(C5488,1)="[",MID(C5488,2,SEARCH("]",C5488)-2),IF(LEFT(C5488,1)="""",MID(C5488,2,SEARCH("""",C5488,2)-2),C5488))</f>
        <v>Onix transmissão automática</v>
      </c>
      <c r="M5488">
        <f>WEEKNUM(A5488,2)</f>
        <v>36</v>
      </c>
    </row>
    <row r="5489" spans="1:13" x14ac:dyDescent="0.25">
      <c r="A5489" s="1">
        <v>41537</v>
      </c>
      <c r="B5489" s="40" t="s">
        <v>9</v>
      </c>
      <c r="C5489" s="40" t="s">
        <v>271</v>
      </c>
      <c r="D5489" s="40" t="s">
        <v>96</v>
      </c>
      <c r="E5489" s="40" t="s">
        <v>10</v>
      </c>
      <c r="F5489" s="40">
        <v>0.8</v>
      </c>
      <c r="G5489" s="40">
        <v>0</v>
      </c>
      <c r="H5489" s="40">
        <v>2</v>
      </c>
      <c r="I5489" s="40">
        <v>0</v>
      </c>
      <c r="L5489" s="40" t="str">
        <f>IF(LEFT(C5489,1)="[",MID(C5489,2,SEARCH("]",C5489)-2),IF(LEFT(C5489,1)="""",MID(C5489,2,SEARCH("""",C5489,2)-2),C5489))</f>
        <v>Onix transmissão automática</v>
      </c>
      <c r="M5489">
        <f>WEEKNUM(A5489,2)</f>
        <v>38</v>
      </c>
    </row>
    <row r="5490" spans="1:13" x14ac:dyDescent="0.25">
      <c r="A5490" s="1">
        <v>41518</v>
      </c>
      <c r="B5490" s="40" t="s">
        <v>9</v>
      </c>
      <c r="C5490" s="40" t="s">
        <v>271</v>
      </c>
      <c r="D5490" s="40" t="s">
        <v>96</v>
      </c>
      <c r="E5490" s="40" t="s">
        <v>10</v>
      </c>
      <c r="F5490" s="40">
        <v>0.8</v>
      </c>
      <c r="G5490" s="40">
        <v>1</v>
      </c>
      <c r="H5490" s="40">
        <v>2</v>
      </c>
      <c r="I5490" s="40">
        <v>0.56000000000000005</v>
      </c>
      <c r="L5490" s="40" t="str">
        <f>IF(LEFT(C5490,1)="[",MID(C5490,2,SEARCH("]",C5490)-2),IF(LEFT(C5490,1)="""",MID(C5490,2,SEARCH("""",C5490,2)-2),C5490))</f>
        <v>Onix transmissão automática</v>
      </c>
      <c r="M5490">
        <f>WEEKNUM(A5490,2)</f>
        <v>35</v>
      </c>
    </row>
    <row r="5491" spans="1:13" x14ac:dyDescent="0.25">
      <c r="A5491" s="1">
        <v>41531</v>
      </c>
      <c r="B5491" s="40" t="s">
        <v>9</v>
      </c>
      <c r="C5491" s="40" t="s">
        <v>271</v>
      </c>
      <c r="D5491" s="40" t="s">
        <v>96</v>
      </c>
      <c r="E5491" s="40" t="s">
        <v>10</v>
      </c>
      <c r="F5491" s="40">
        <v>0.8</v>
      </c>
      <c r="G5491" s="40">
        <v>0</v>
      </c>
      <c r="H5491" s="40">
        <v>2</v>
      </c>
      <c r="I5491" s="40">
        <v>0</v>
      </c>
      <c r="L5491" s="40" t="str">
        <f>IF(LEFT(C5491,1)="[",MID(C5491,2,SEARCH("]",C5491)-2),IF(LEFT(C5491,1)="""",MID(C5491,2,SEARCH("""",C5491,2)-2),C5491))</f>
        <v>Onix transmissão automática</v>
      </c>
      <c r="M5491">
        <f>WEEKNUM(A5491,2)</f>
        <v>37</v>
      </c>
    </row>
    <row r="5492" spans="1:13" x14ac:dyDescent="0.25">
      <c r="A5492" s="1">
        <v>41539</v>
      </c>
      <c r="B5492" s="40" t="s">
        <v>9</v>
      </c>
      <c r="C5492" s="40" t="s">
        <v>271</v>
      </c>
      <c r="D5492" s="40" t="s">
        <v>96</v>
      </c>
      <c r="E5492" s="40" t="s">
        <v>10</v>
      </c>
      <c r="F5492" s="40">
        <v>0.8</v>
      </c>
      <c r="G5492" s="40">
        <v>0</v>
      </c>
      <c r="H5492" s="40">
        <v>1</v>
      </c>
      <c r="I5492" s="40">
        <v>0</v>
      </c>
      <c r="L5492" s="40" t="str">
        <f>IF(LEFT(C5492,1)="[",MID(C5492,2,SEARCH("]",C5492)-2),IF(LEFT(C5492,1)="""",MID(C5492,2,SEARCH("""",C5492,2)-2),C5492))</f>
        <v>Onix transmissão automática</v>
      </c>
      <c r="M5492">
        <f>WEEKNUM(A5492,2)</f>
        <v>38</v>
      </c>
    </row>
    <row r="5493" spans="1:13" x14ac:dyDescent="0.25">
      <c r="A5493" s="1">
        <v>41534</v>
      </c>
      <c r="B5493" s="40" t="s">
        <v>9</v>
      </c>
      <c r="C5493" s="40" t="s">
        <v>271</v>
      </c>
      <c r="D5493" s="40" t="s">
        <v>96</v>
      </c>
      <c r="E5493" s="40" t="s">
        <v>10</v>
      </c>
      <c r="F5493" s="40">
        <v>0.8</v>
      </c>
      <c r="G5493" s="40">
        <v>0</v>
      </c>
      <c r="H5493" s="40">
        <v>0</v>
      </c>
      <c r="I5493" s="40">
        <v>0</v>
      </c>
      <c r="L5493" s="40" t="str">
        <f>IF(LEFT(C5493,1)="[",MID(C5493,2,SEARCH("]",C5493)-2),IF(LEFT(C5493,1)="""",MID(C5493,2,SEARCH("""",C5493,2)-2),C5493))</f>
        <v>Onix transmissão automática</v>
      </c>
      <c r="M5493">
        <f>WEEKNUM(A5493,2)</f>
        <v>38</v>
      </c>
    </row>
    <row r="5494" spans="1:13" x14ac:dyDescent="0.25">
      <c r="A5494" s="1">
        <v>41527</v>
      </c>
      <c r="B5494" s="40" t="s">
        <v>9</v>
      </c>
      <c r="C5494" s="40" t="s">
        <v>271</v>
      </c>
      <c r="D5494" s="40" t="s">
        <v>96</v>
      </c>
      <c r="E5494" s="40" t="s">
        <v>10</v>
      </c>
      <c r="F5494" s="40">
        <v>0.8</v>
      </c>
      <c r="G5494" s="40">
        <v>0</v>
      </c>
      <c r="H5494" s="40">
        <v>5</v>
      </c>
      <c r="I5494" s="40">
        <v>0</v>
      </c>
      <c r="L5494" s="40" t="str">
        <f>IF(LEFT(C5494,1)="[",MID(C5494,2,SEARCH("]",C5494)-2),IF(LEFT(C5494,1)="""",MID(C5494,2,SEARCH("""",C5494,2)-2),C5494))</f>
        <v>Onix transmissão automática</v>
      </c>
      <c r="M5494">
        <f>WEEKNUM(A5494,2)</f>
        <v>37</v>
      </c>
    </row>
    <row r="5495" spans="1:13" x14ac:dyDescent="0.25">
      <c r="A5495" s="1">
        <v>41540</v>
      </c>
      <c r="B5495" s="40" t="s">
        <v>9</v>
      </c>
      <c r="C5495" s="40" t="s">
        <v>271</v>
      </c>
      <c r="D5495" s="40" t="s">
        <v>96</v>
      </c>
      <c r="E5495" s="40" t="s">
        <v>10</v>
      </c>
      <c r="F5495" s="40">
        <v>0.8</v>
      </c>
      <c r="G5495" s="40">
        <v>0</v>
      </c>
      <c r="H5495" s="40">
        <v>1</v>
      </c>
      <c r="I5495" s="40">
        <v>0</v>
      </c>
      <c r="L5495" s="40" t="str">
        <f>IF(LEFT(C5495,1)="[",MID(C5495,2,SEARCH("]",C5495)-2),IF(LEFT(C5495,1)="""",MID(C5495,2,SEARCH("""",C5495,2)-2),C5495))</f>
        <v>Onix transmissão automática</v>
      </c>
      <c r="M5495">
        <f>WEEKNUM(A5495,2)</f>
        <v>39</v>
      </c>
    </row>
    <row r="5496" spans="1:13" x14ac:dyDescent="0.25">
      <c r="A5496" s="1">
        <v>41530</v>
      </c>
      <c r="B5496" s="40" t="s">
        <v>9</v>
      </c>
      <c r="C5496" s="40" t="s">
        <v>271</v>
      </c>
      <c r="D5496" s="40" t="s">
        <v>96</v>
      </c>
      <c r="E5496" s="40" t="s">
        <v>10</v>
      </c>
      <c r="F5496" s="40">
        <v>0.8</v>
      </c>
      <c r="G5496" s="40">
        <v>0</v>
      </c>
      <c r="H5496" s="40">
        <v>2</v>
      </c>
      <c r="I5496" s="40">
        <v>0</v>
      </c>
      <c r="L5496" s="40" t="str">
        <f>IF(LEFT(C5496,1)="[",MID(C5496,2,SEARCH("]",C5496)-2),IF(LEFT(C5496,1)="""",MID(C5496,2,SEARCH("""",C5496,2)-2),C5496))</f>
        <v>Onix transmissão automática</v>
      </c>
      <c r="M5496">
        <f>WEEKNUM(A5496,2)</f>
        <v>37</v>
      </c>
    </row>
    <row r="5497" spans="1:13" x14ac:dyDescent="0.25">
      <c r="A5497" s="1">
        <v>41524</v>
      </c>
      <c r="B5497" s="40" t="s">
        <v>9</v>
      </c>
      <c r="C5497" s="40" t="s">
        <v>271</v>
      </c>
      <c r="D5497" s="40" t="s">
        <v>96</v>
      </c>
      <c r="E5497" s="40" t="s">
        <v>10</v>
      </c>
      <c r="F5497" s="40">
        <v>0.8</v>
      </c>
      <c r="G5497" s="40">
        <v>0</v>
      </c>
      <c r="H5497" s="40">
        <v>2</v>
      </c>
      <c r="I5497" s="40">
        <v>0</v>
      </c>
      <c r="L5497" s="40" t="str">
        <f>IF(LEFT(C5497,1)="[",MID(C5497,2,SEARCH("]",C5497)-2),IF(LEFT(C5497,1)="""",MID(C5497,2,SEARCH("""",C5497,2)-2),C5497))</f>
        <v>Onix transmissão automática</v>
      </c>
      <c r="M5497">
        <f>WEEKNUM(A5497,2)</f>
        <v>36</v>
      </c>
    </row>
    <row r="5498" spans="1:13" x14ac:dyDescent="0.25">
      <c r="A5498" s="1">
        <v>41523</v>
      </c>
      <c r="B5498" s="40" t="s">
        <v>9</v>
      </c>
      <c r="C5498" s="40" t="s">
        <v>271</v>
      </c>
      <c r="D5498" s="40" t="s">
        <v>96</v>
      </c>
      <c r="E5498" s="40" t="s">
        <v>10</v>
      </c>
      <c r="F5498" s="40">
        <v>0.8</v>
      </c>
      <c r="G5498" s="40">
        <v>0</v>
      </c>
      <c r="H5498" s="40">
        <v>2</v>
      </c>
      <c r="I5498" s="40">
        <v>0</v>
      </c>
      <c r="L5498" s="40" t="str">
        <f>IF(LEFT(C5498,1)="[",MID(C5498,2,SEARCH("]",C5498)-2),IF(LEFT(C5498,1)="""",MID(C5498,2,SEARCH("""",C5498,2)-2),C5498))</f>
        <v>Onix transmissão automática</v>
      </c>
      <c r="M5498">
        <f>WEEKNUM(A5498,2)</f>
        <v>36</v>
      </c>
    </row>
    <row r="5499" spans="1:13" x14ac:dyDescent="0.25">
      <c r="A5499" s="1">
        <v>41529</v>
      </c>
      <c r="B5499" s="40" t="s">
        <v>9</v>
      </c>
      <c r="C5499" s="40" t="s">
        <v>271</v>
      </c>
      <c r="D5499" s="40" t="s">
        <v>96</v>
      </c>
      <c r="E5499" s="40" t="s">
        <v>10</v>
      </c>
      <c r="F5499" s="40">
        <v>0.8</v>
      </c>
      <c r="G5499" s="40">
        <v>0</v>
      </c>
      <c r="H5499" s="40">
        <v>2</v>
      </c>
      <c r="I5499" s="40">
        <v>0</v>
      </c>
      <c r="L5499" s="40" t="str">
        <f>IF(LEFT(C5499,1)="[",MID(C5499,2,SEARCH("]",C5499)-2),IF(LEFT(C5499,1)="""",MID(C5499,2,SEARCH("""",C5499,2)-2),C5499))</f>
        <v>Onix transmissão automática</v>
      </c>
      <c r="M5499">
        <f>WEEKNUM(A5499,2)</f>
        <v>37</v>
      </c>
    </row>
    <row r="5500" spans="1:13" x14ac:dyDescent="0.25">
      <c r="A5500" s="1">
        <v>41514</v>
      </c>
      <c r="B5500" s="40" t="s">
        <v>9</v>
      </c>
      <c r="C5500" s="40" t="s">
        <v>269</v>
      </c>
      <c r="D5500" s="40" t="s">
        <v>86</v>
      </c>
      <c r="E5500" s="40" t="s">
        <v>10</v>
      </c>
      <c r="F5500" s="40">
        <v>0.35</v>
      </c>
      <c r="G5500" s="40">
        <v>6</v>
      </c>
      <c r="H5500" s="40">
        <v>19</v>
      </c>
      <c r="I5500" s="40">
        <v>0.62</v>
      </c>
      <c r="L5500" s="40" t="str">
        <f>IF(LEFT(C5500,1)="[",MID(C5500,2,SEARCH("]",C5500)-2),IF(LEFT(C5500,1)="""",MID(C5500,2,SEARCH("""",C5500,2)-2),C5500))</f>
        <v>Onix zero</v>
      </c>
      <c r="M5500">
        <f>WEEKNUM(A5500,2)</f>
        <v>35</v>
      </c>
    </row>
    <row r="5501" spans="1:13" x14ac:dyDescent="0.25">
      <c r="A5501" s="1">
        <v>41524</v>
      </c>
      <c r="B5501" s="40" t="s">
        <v>9</v>
      </c>
      <c r="C5501" s="40" t="s">
        <v>269</v>
      </c>
      <c r="D5501" s="40" t="s">
        <v>86</v>
      </c>
      <c r="E5501" s="40" t="s">
        <v>10</v>
      </c>
      <c r="F5501" s="40">
        <v>0.35</v>
      </c>
      <c r="G5501" s="40">
        <v>2</v>
      </c>
      <c r="H5501" s="40">
        <v>27</v>
      </c>
      <c r="I5501" s="40">
        <v>0.16</v>
      </c>
      <c r="L5501" s="40" t="str">
        <f>IF(LEFT(C5501,1)="[",MID(C5501,2,SEARCH("]",C5501)-2),IF(LEFT(C5501,1)="""",MID(C5501,2,SEARCH("""",C5501,2)-2),C5501))</f>
        <v>Onix zero</v>
      </c>
      <c r="M5501">
        <f>WEEKNUM(A5501,2)</f>
        <v>36</v>
      </c>
    </row>
    <row r="5502" spans="1:13" x14ac:dyDescent="0.25">
      <c r="A5502" s="1">
        <v>41545</v>
      </c>
      <c r="B5502" s="40" t="s">
        <v>9</v>
      </c>
      <c r="C5502" s="40" t="s">
        <v>269</v>
      </c>
      <c r="D5502" s="40" t="s">
        <v>86</v>
      </c>
      <c r="E5502" s="40" t="s">
        <v>10</v>
      </c>
      <c r="F5502" s="40">
        <v>0.35</v>
      </c>
      <c r="G5502" s="40">
        <v>3</v>
      </c>
      <c r="H5502" s="40">
        <v>19</v>
      </c>
      <c r="I5502" s="40">
        <v>0.49</v>
      </c>
      <c r="L5502" s="40" t="str">
        <f>IF(LEFT(C5502,1)="[",MID(C5502,2,SEARCH("]",C5502)-2),IF(LEFT(C5502,1)="""",MID(C5502,2,SEARCH("""",C5502,2)-2),C5502))</f>
        <v>Onix zero</v>
      </c>
      <c r="M5502">
        <f>WEEKNUM(A5502,2)</f>
        <v>39</v>
      </c>
    </row>
    <row r="5503" spans="1:13" x14ac:dyDescent="0.25">
      <c r="A5503" s="1">
        <v>41543</v>
      </c>
      <c r="B5503" s="40" t="s">
        <v>9</v>
      </c>
      <c r="C5503" s="40" t="s">
        <v>269</v>
      </c>
      <c r="D5503" s="40" t="s">
        <v>86</v>
      </c>
      <c r="E5503" s="40" t="s">
        <v>10</v>
      </c>
      <c r="F5503" s="40">
        <v>0.35</v>
      </c>
      <c r="G5503" s="40">
        <v>5</v>
      </c>
      <c r="H5503" s="40">
        <v>19</v>
      </c>
      <c r="I5503" s="40">
        <v>0.95</v>
      </c>
      <c r="L5503" s="40" t="str">
        <f>IF(LEFT(C5503,1)="[",MID(C5503,2,SEARCH("]",C5503)-2),IF(LEFT(C5503,1)="""",MID(C5503,2,SEARCH("""",C5503,2)-2),C5503))</f>
        <v>Onix zero</v>
      </c>
      <c r="M5503">
        <f>WEEKNUM(A5503,2)</f>
        <v>39</v>
      </c>
    </row>
    <row r="5504" spans="1:13" x14ac:dyDescent="0.25">
      <c r="A5504" s="1">
        <v>41539</v>
      </c>
      <c r="B5504" s="40" t="s">
        <v>9</v>
      </c>
      <c r="C5504" s="40" t="s">
        <v>269</v>
      </c>
      <c r="D5504" s="40" t="s">
        <v>86</v>
      </c>
      <c r="E5504" s="40" t="s">
        <v>10</v>
      </c>
      <c r="F5504" s="40">
        <v>0.35</v>
      </c>
      <c r="G5504" s="40">
        <v>2</v>
      </c>
      <c r="H5504" s="40">
        <v>11</v>
      </c>
      <c r="I5504" s="40">
        <v>0.47</v>
      </c>
      <c r="L5504" s="40" t="str">
        <f>IF(LEFT(C5504,1)="[",MID(C5504,2,SEARCH("]",C5504)-2),IF(LEFT(C5504,1)="""",MID(C5504,2,SEARCH("""",C5504,2)-2),C5504))</f>
        <v>Onix zero</v>
      </c>
      <c r="M5504">
        <f>WEEKNUM(A5504,2)</f>
        <v>38</v>
      </c>
    </row>
    <row r="5505" spans="1:13" x14ac:dyDescent="0.25">
      <c r="A5505" s="1">
        <v>41521</v>
      </c>
      <c r="B5505" s="40" t="s">
        <v>9</v>
      </c>
      <c r="C5505" s="40" t="s">
        <v>269</v>
      </c>
      <c r="D5505" s="40" t="s">
        <v>86</v>
      </c>
      <c r="E5505" s="40" t="s">
        <v>10</v>
      </c>
      <c r="F5505" s="40">
        <v>0.35</v>
      </c>
      <c r="G5505" s="40">
        <v>6</v>
      </c>
      <c r="H5505" s="40">
        <v>32</v>
      </c>
      <c r="I5505" s="40">
        <v>0.73</v>
      </c>
      <c r="L5505" s="40" t="str">
        <f>IF(LEFT(C5505,1)="[",MID(C5505,2,SEARCH("]",C5505)-2),IF(LEFT(C5505,1)="""",MID(C5505,2,SEARCH("""",C5505,2)-2),C5505))</f>
        <v>Onix zero</v>
      </c>
      <c r="M5505">
        <f>WEEKNUM(A5505,2)</f>
        <v>36</v>
      </c>
    </row>
    <row r="5506" spans="1:13" x14ac:dyDescent="0.25">
      <c r="A5506" s="1">
        <v>41533</v>
      </c>
      <c r="B5506" s="40" t="s">
        <v>9</v>
      </c>
      <c r="C5506" s="40" t="s">
        <v>269</v>
      </c>
      <c r="D5506" s="40" t="s">
        <v>86</v>
      </c>
      <c r="E5506" s="40" t="s">
        <v>10</v>
      </c>
      <c r="F5506" s="40">
        <v>0.35</v>
      </c>
      <c r="G5506" s="40">
        <v>6</v>
      </c>
      <c r="H5506" s="40">
        <v>21</v>
      </c>
      <c r="I5506" s="40">
        <v>0.62</v>
      </c>
      <c r="L5506" s="40" t="str">
        <f>IF(LEFT(C5506,1)="[",MID(C5506,2,SEARCH("]",C5506)-2),IF(LEFT(C5506,1)="""",MID(C5506,2,SEARCH("""",C5506,2)-2),C5506))</f>
        <v>Onix zero</v>
      </c>
      <c r="M5506">
        <f>WEEKNUM(A5506,2)</f>
        <v>38</v>
      </c>
    </row>
    <row r="5507" spans="1:13" x14ac:dyDescent="0.25">
      <c r="A5507" s="1">
        <v>41517</v>
      </c>
      <c r="B5507" s="40" t="s">
        <v>9</v>
      </c>
      <c r="C5507" s="40" t="s">
        <v>269</v>
      </c>
      <c r="D5507" s="40" t="s">
        <v>86</v>
      </c>
      <c r="E5507" s="40" t="s">
        <v>10</v>
      </c>
      <c r="F5507" s="40">
        <v>0.35</v>
      </c>
      <c r="G5507" s="40">
        <v>5</v>
      </c>
      <c r="H5507" s="40">
        <v>23</v>
      </c>
      <c r="I5507" s="40">
        <v>0.46</v>
      </c>
      <c r="L5507" s="40" t="str">
        <f>IF(LEFT(C5507,1)="[",MID(C5507,2,SEARCH("]",C5507)-2),IF(LEFT(C5507,1)="""",MID(C5507,2,SEARCH("""",C5507,2)-2),C5507))</f>
        <v>Onix zero</v>
      </c>
      <c r="M5507">
        <f>WEEKNUM(A5507,2)</f>
        <v>35</v>
      </c>
    </row>
    <row r="5508" spans="1:13" x14ac:dyDescent="0.25">
      <c r="A5508" s="1">
        <v>41537</v>
      </c>
      <c r="B5508" s="40" t="s">
        <v>9</v>
      </c>
      <c r="C5508" s="40" t="s">
        <v>269</v>
      </c>
      <c r="D5508" s="40" t="s">
        <v>86</v>
      </c>
      <c r="E5508" s="40" t="s">
        <v>10</v>
      </c>
      <c r="F5508" s="40">
        <v>0.35</v>
      </c>
      <c r="G5508" s="40">
        <v>9</v>
      </c>
      <c r="H5508" s="40">
        <v>25</v>
      </c>
      <c r="I5508" s="40">
        <v>1.64</v>
      </c>
      <c r="L5508" s="40" t="str">
        <f>IF(LEFT(C5508,1)="[",MID(C5508,2,SEARCH("]",C5508)-2),IF(LEFT(C5508,1)="""",MID(C5508,2,SEARCH("""",C5508,2)-2),C5508))</f>
        <v>Onix zero</v>
      </c>
      <c r="M5508">
        <f>WEEKNUM(A5508,2)</f>
        <v>38</v>
      </c>
    </row>
    <row r="5509" spans="1:13" x14ac:dyDescent="0.25">
      <c r="A5509" s="1">
        <v>41544</v>
      </c>
      <c r="B5509" s="40" t="s">
        <v>9</v>
      </c>
      <c r="C5509" s="40" t="s">
        <v>269</v>
      </c>
      <c r="D5509" s="40" t="s">
        <v>86</v>
      </c>
      <c r="E5509" s="40" t="s">
        <v>10</v>
      </c>
      <c r="F5509" s="40">
        <v>0.35</v>
      </c>
      <c r="G5509" s="40">
        <v>5</v>
      </c>
      <c r="H5509" s="40">
        <v>14</v>
      </c>
      <c r="I5509" s="40">
        <v>0.95</v>
      </c>
      <c r="L5509" s="40" t="str">
        <f>IF(LEFT(C5509,1)="[",MID(C5509,2,SEARCH("]",C5509)-2),IF(LEFT(C5509,1)="""",MID(C5509,2,SEARCH("""",C5509,2)-2),C5509))</f>
        <v>Onix zero</v>
      </c>
      <c r="M5509">
        <f>WEEKNUM(A5509,2)</f>
        <v>39</v>
      </c>
    </row>
    <row r="5510" spans="1:13" x14ac:dyDescent="0.25">
      <c r="A5510" s="1">
        <v>41527</v>
      </c>
      <c r="B5510" s="40" t="s">
        <v>9</v>
      </c>
      <c r="C5510" s="40" t="s">
        <v>269</v>
      </c>
      <c r="D5510" s="40" t="s">
        <v>86</v>
      </c>
      <c r="E5510" s="40" t="s">
        <v>10</v>
      </c>
      <c r="F5510" s="40">
        <v>0.35</v>
      </c>
      <c r="G5510" s="40">
        <v>7</v>
      </c>
      <c r="H5510" s="40">
        <v>29</v>
      </c>
      <c r="I5510" s="40">
        <v>0.71</v>
      </c>
      <c r="L5510" s="40" t="str">
        <f>IF(LEFT(C5510,1)="[",MID(C5510,2,SEARCH("]",C5510)-2),IF(LEFT(C5510,1)="""",MID(C5510,2,SEARCH("""",C5510,2)-2),C5510))</f>
        <v>Onix zero</v>
      </c>
      <c r="M5510">
        <f>WEEKNUM(A5510,2)</f>
        <v>37</v>
      </c>
    </row>
    <row r="5511" spans="1:13" x14ac:dyDescent="0.25">
      <c r="A5511" s="1">
        <v>41538</v>
      </c>
      <c r="B5511" s="40" t="s">
        <v>9</v>
      </c>
      <c r="C5511" s="40" t="s">
        <v>269</v>
      </c>
      <c r="D5511" s="40" t="s">
        <v>86</v>
      </c>
      <c r="E5511" s="40" t="s">
        <v>10</v>
      </c>
      <c r="F5511" s="40">
        <v>0.35</v>
      </c>
      <c r="G5511" s="40">
        <v>3</v>
      </c>
      <c r="H5511" s="40">
        <v>12</v>
      </c>
      <c r="I5511" s="40">
        <v>0.36</v>
      </c>
      <c r="L5511" s="40" t="str">
        <f>IF(LEFT(C5511,1)="[",MID(C5511,2,SEARCH("]",C5511)-2),IF(LEFT(C5511,1)="""",MID(C5511,2,SEARCH("""",C5511,2)-2),C5511))</f>
        <v>Onix zero</v>
      </c>
      <c r="M5511">
        <f>WEEKNUM(A5511,2)</f>
        <v>38</v>
      </c>
    </row>
    <row r="5512" spans="1:13" x14ac:dyDescent="0.25">
      <c r="A5512" s="1">
        <v>41528</v>
      </c>
      <c r="B5512" s="40" t="s">
        <v>9</v>
      </c>
      <c r="C5512" s="40" t="s">
        <v>269</v>
      </c>
      <c r="D5512" s="40" t="s">
        <v>86</v>
      </c>
      <c r="E5512" s="40" t="s">
        <v>10</v>
      </c>
      <c r="F5512" s="40">
        <v>0.35</v>
      </c>
      <c r="G5512" s="40">
        <v>2</v>
      </c>
      <c r="H5512" s="40">
        <v>16</v>
      </c>
      <c r="I5512" s="40">
        <v>0.18</v>
      </c>
      <c r="L5512" s="40" t="str">
        <f>IF(LEFT(C5512,1)="[",MID(C5512,2,SEARCH("]",C5512)-2),IF(LEFT(C5512,1)="""",MID(C5512,2,SEARCH("""",C5512,2)-2),C5512))</f>
        <v>Onix zero</v>
      </c>
      <c r="M5512">
        <f>WEEKNUM(A5512,2)</f>
        <v>37</v>
      </c>
    </row>
    <row r="5513" spans="1:13" x14ac:dyDescent="0.25">
      <c r="A5513" s="1">
        <v>41540</v>
      </c>
      <c r="B5513" s="40" t="s">
        <v>9</v>
      </c>
      <c r="C5513" s="40" t="s">
        <v>269</v>
      </c>
      <c r="D5513" s="40" t="s">
        <v>86</v>
      </c>
      <c r="E5513" s="40" t="s">
        <v>10</v>
      </c>
      <c r="F5513" s="40">
        <v>0.35</v>
      </c>
      <c r="G5513" s="40">
        <v>9</v>
      </c>
      <c r="H5513" s="40">
        <v>20</v>
      </c>
      <c r="I5513" s="40">
        <v>1.61</v>
      </c>
      <c r="L5513" s="40" t="str">
        <f>IF(LEFT(C5513,1)="[",MID(C5513,2,SEARCH("]",C5513)-2),IF(LEFT(C5513,1)="""",MID(C5513,2,SEARCH("""",C5513,2)-2),C5513))</f>
        <v>Onix zero</v>
      </c>
      <c r="M5513">
        <f>WEEKNUM(A5513,2)</f>
        <v>39</v>
      </c>
    </row>
    <row r="5514" spans="1:13" x14ac:dyDescent="0.25">
      <c r="A5514" s="1">
        <v>41526</v>
      </c>
      <c r="B5514" s="40" t="s">
        <v>9</v>
      </c>
      <c r="C5514" s="40" t="s">
        <v>269</v>
      </c>
      <c r="D5514" s="40" t="s">
        <v>86</v>
      </c>
      <c r="E5514" s="40" t="s">
        <v>10</v>
      </c>
      <c r="F5514" s="40">
        <v>0.35</v>
      </c>
      <c r="G5514" s="40">
        <v>6</v>
      </c>
      <c r="H5514" s="40">
        <v>25</v>
      </c>
      <c r="I5514" s="40">
        <v>0.35</v>
      </c>
      <c r="L5514" s="40" t="str">
        <f>IF(LEFT(C5514,1)="[",MID(C5514,2,SEARCH("]",C5514)-2),IF(LEFT(C5514,1)="""",MID(C5514,2,SEARCH("""",C5514,2)-2),C5514))</f>
        <v>Onix zero</v>
      </c>
      <c r="M5514">
        <f>WEEKNUM(A5514,2)</f>
        <v>37</v>
      </c>
    </row>
    <row r="5515" spans="1:13" x14ac:dyDescent="0.25">
      <c r="A5515" s="1">
        <v>41520</v>
      </c>
      <c r="B5515" s="40" t="s">
        <v>9</v>
      </c>
      <c r="C5515" s="40" t="s">
        <v>269</v>
      </c>
      <c r="D5515" s="40" t="s">
        <v>86</v>
      </c>
      <c r="E5515" s="40" t="s">
        <v>10</v>
      </c>
      <c r="F5515" s="40">
        <v>0.35</v>
      </c>
      <c r="G5515" s="40">
        <v>6</v>
      </c>
      <c r="H5515" s="40">
        <v>20</v>
      </c>
      <c r="I5515" s="40">
        <v>0.52</v>
      </c>
      <c r="L5515" s="40" t="str">
        <f>IF(LEFT(C5515,1)="[",MID(C5515,2,SEARCH("]",C5515)-2),IF(LEFT(C5515,1)="""",MID(C5515,2,SEARCH("""",C5515,2)-2),C5515))</f>
        <v>Onix zero</v>
      </c>
      <c r="M5515">
        <f>WEEKNUM(A5515,2)</f>
        <v>36</v>
      </c>
    </row>
    <row r="5516" spans="1:13" x14ac:dyDescent="0.25">
      <c r="A5516" s="1">
        <v>41541</v>
      </c>
      <c r="B5516" s="40" t="s">
        <v>9</v>
      </c>
      <c r="C5516" s="40" t="s">
        <v>269</v>
      </c>
      <c r="D5516" s="40" t="s">
        <v>86</v>
      </c>
      <c r="E5516" s="40" t="s">
        <v>10</v>
      </c>
      <c r="F5516" s="40">
        <v>0.35</v>
      </c>
      <c r="G5516" s="40">
        <v>12</v>
      </c>
      <c r="H5516" s="40">
        <v>23</v>
      </c>
      <c r="I5516" s="40">
        <v>2.16</v>
      </c>
      <c r="L5516" s="40" t="str">
        <f>IF(LEFT(C5516,1)="[",MID(C5516,2,SEARCH("]",C5516)-2),IF(LEFT(C5516,1)="""",MID(C5516,2,SEARCH("""",C5516,2)-2),C5516))</f>
        <v>Onix zero</v>
      </c>
      <c r="M5516">
        <f>WEEKNUM(A5516,2)</f>
        <v>39</v>
      </c>
    </row>
    <row r="5517" spans="1:13" x14ac:dyDescent="0.25">
      <c r="A5517" s="1">
        <v>41523</v>
      </c>
      <c r="B5517" s="40" t="s">
        <v>9</v>
      </c>
      <c r="C5517" s="40" t="s">
        <v>269</v>
      </c>
      <c r="D5517" s="40" t="s">
        <v>86</v>
      </c>
      <c r="E5517" s="40" t="s">
        <v>10</v>
      </c>
      <c r="F5517" s="40">
        <v>0.35</v>
      </c>
      <c r="G5517" s="40">
        <v>4</v>
      </c>
      <c r="H5517" s="40">
        <v>18</v>
      </c>
      <c r="I5517" s="40">
        <v>0.38</v>
      </c>
      <c r="L5517" s="40" t="str">
        <f>IF(LEFT(C5517,1)="[",MID(C5517,2,SEARCH("]",C5517)-2),IF(LEFT(C5517,1)="""",MID(C5517,2,SEARCH("""",C5517,2)-2),C5517))</f>
        <v>Onix zero</v>
      </c>
      <c r="M5517">
        <f>WEEKNUM(A5517,2)</f>
        <v>36</v>
      </c>
    </row>
    <row r="5518" spans="1:13" x14ac:dyDescent="0.25">
      <c r="A5518" s="1">
        <v>41522</v>
      </c>
      <c r="B5518" s="40" t="s">
        <v>9</v>
      </c>
      <c r="C5518" s="40" t="s">
        <v>269</v>
      </c>
      <c r="D5518" s="40" t="s">
        <v>86</v>
      </c>
      <c r="E5518" s="40" t="s">
        <v>10</v>
      </c>
      <c r="F5518" s="40">
        <v>0.35</v>
      </c>
      <c r="G5518" s="40">
        <v>8</v>
      </c>
      <c r="H5518" s="40">
        <v>21</v>
      </c>
      <c r="I5518" s="40">
        <v>0.81</v>
      </c>
      <c r="L5518" s="40" t="str">
        <f>IF(LEFT(C5518,1)="[",MID(C5518,2,SEARCH("]",C5518)-2),IF(LEFT(C5518,1)="""",MID(C5518,2,SEARCH("""",C5518,2)-2),C5518))</f>
        <v>Onix zero</v>
      </c>
      <c r="M5518">
        <f>WEEKNUM(A5518,2)</f>
        <v>36</v>
      </c>
    </row>
    <row r="5519" spans="1:13" x14ac:dyDescent="0.25">
      <c r="A5519" s="1">
        <v>41515</v>
      </c>
      <c r="B5519" s="40" t="s">
        <v>9</v>
      </c>
      <c r="C5519" s="40" t="s">
        <v>269</v>
      </c>
      <c r="D5519" s="40" t="s">
        <v>86</v>
      </c>
      <c r="E5519" s="40" t="s">
        <v>10</v>
      </c>
      <c r="F5519" s="40">
        <v>0.35</v>
      </c>
      <c r="G5519" s="40">
        <v>5</v>
      </c>
      <c r="H5519" s="40">
        <v>28</v>
      </c>
      <c r="I5519" s="40">
        <v>0.48</v>
      </c>
      <c r="L5519" s="40" t="str">
        <f>IF(LEFT(C5519,1)="[",MID(C5519,2,SEARCH("]",C5519)-2),IF(LEFT(C5519,1)="""",MID(C5519,2,SEARCH("""",C5519,2)-2),C5519))</f>
        <v>Onix zero</v>
      </c>
      <c r="M5519">
        <f>WEEKNUM(A5519,2)</f>
        <v>35</v>
      </c>
    </row>
    <row r="5520" spans="1:13" x14ac:dyDescent="0.25">
      <c r="A5520" s="1">
        <v>41531</v>
      </c>
      <c r="B5520" s="40" t="s">
        <v>9</v>
      </c>
      <c r="C5520" s="40" t="s">
        <v>269</v>
      </c>
      <c r="D5520" s="40" t="s">
        <v>86</v>
      </c>
      <c r="E5520" s="40" t="s">
        <v>10</v>
      </c>
      <c r="F5520" s="40">
        <v>0.35</v>
      </c>
      <c r="G5520" s="40">
        <v>5</v>
      </c>
      <c r="H5520" s="40">
        <v>18</v>
      </c>
      <c r="I5520" s="40">
        <v>0.55000000000000004</v>
      </c>
      <c r="L5520" s="40" t="str">
        <f>IF(LEFT(C5520,1)="[",MID(C5520,2,SEARCH("]",C5520)-2),IF(LEFT(C5520,1)="""",MID(C5520,2,SEARCH("""",C5520,2)-2),C5520))</f>
        <v>Onix zero</v>
      </c>
      <c r="M5520">
        <f>WEEKNUM(A5520,2)</f>
        <v>37</v>
      </c>
    </row>
    <row r="5521" spans="1:13" x14ac:dyDescent="0.25">
      <c r="A5521" s="1">
        <v>41525</v>
      </c>
      <c r="B5521" s="40" t="s">
        <v>9</v>
      </c>
      <c r="C5521" s="40" t="s">
        <v>269</v>
      </c>
      <c r="D5521" s="40" t="s">
        <v>86</v>
      </c>
      <c r="E5521" s="40" t="s">
        <v>10</v>
      </c>
      <c r="F5521" s="40">
        <v>0.35</v>
      </c>
      <c r="G5521" s="40">
        <v>11</v>
      </c>
      <c r="H5521" s="40">
        <v>35</v>
      </c>
      <c r="I5521" s="40">
        <v>1.24</v>
      </c>
      <c r="L5521" s="40" t="str">
        <f>IF(LEFT(C5521,1)="[",MID(C5521,2,SEARCH("]",C5521)-2),IF(LEFT(C5521,1)="""",MID(C5521,2,SEARCH("""",C5521,2)-2),C5521))</f>
        <v>Onix zero</v>
      </c>
      <c r="M5521">
        <f>WEEKNUM(A5521,2)</f>
        <v>36</v>
      </c>
    </row>
    <row r="5522" spans="1:13" x14ac:dyDescent="0.25">
      <c r="A5522" s="1">
        <v>41518</v>
      </c>
      <c r="B5522" s="40" t="s">
        <v>9</v>
      </c>
      <c r="C5522" s="40" t="s">
        <v>269</v>
      </c>
      <c r="D5522" s="40" t="s">
        <v>86</v>
      </c>
      <c r="E5522" s="40" t="s">
        <v>10</v>
      </c>
      <c r="F5522" s="40">
        <v>0.35</v>
      </c>
      <c r="G5522" s="40">
        <v>3</v>
      </c>
      <c r="H5522" s="40">
        <v>14</v>
      </c>
      <c r="I5522" s="40">
        <v>0.25</v>
      </c>
      <c r="L5522" s="40" t="str">
        <f>IF(LEFT(C5522,1)="[",MID(C5522,2,SEARCH("]",C5522)-2),IF(LEFT(C5522,1)="""",MID(C5522,2,SEARCH("""",C5522,2)-2),C5522))</f>
        <v>Onix zero</v>
      </c>
      <c r="M5522">
        <f>WEEKNUM(A5522,2)</f>
        <v>35</v>
      </c>
    </row>
    <row r="5523" spans="1:13" x14ac:dyDescent="0.25">
      <c r="A5523" s="1">
        <v>41519</v>
      </c>
      <c r="B5523" s="40" t="s">
        <v>9</v>
      </c>
      <c r="C5523" s="40" t="s">
        <v>269</v>
      </c>
      <c r="D5523" s="40" t="s">
        <v>86</v>
      </c>
      <c r="E5523" s="40" t="s">
        <v>10</v>
      </c>
      <c r="F5523" s="40">
        <v>0.35</v>
      </c>
      <c r="G5523" s="40">
        <v>8</v>
      </c>
      <c r="H5523" s="40">
        <v>21</v>
      </c>
      <c r="I5523" s="40">
        <v>0.69</v>
      </c>
      <c r="L5523" s="40" t="str">
        <f>IF(LEFT(C5523,1)="[",MID(C5523,2,SEARCH("]",C5523)-2),IF(LEFT(C5523,1)="""",MID(C5523,2,SEARCH("""",C5523,2)-2),C5523))</f>
        <v>Onix zero</v>
      </c>
      <c r="M5523">
        <f>WEEKNUM(A5523,2)</f>
        <v>36</v>
      </c>
    </row>
    <row r="5524" spans="1:13" x14ac:dyDescent="0.25">
      <c r="A5524" s="1">
        <v>41529</v>
      </c>
      <c r="B5524" s="40" t="s">
        <v>9</v>
      </c>
      <c r="C5524" s="40" t="s">
        <v>269</v>
      </c>
      <c r="D5524" s="40" t="s">
        <v>86</v>
      </c>
      <c r="E5524" s="40" t="s">
        <v>10</v>
      </c>
      <c r="F5524" s="40">
        <v>0.35</v>
      </c>
      <c r="G5524" s="40">
        <v>4</v>
      </c>
      <c r="H5524" s="40">
        <v>16</v>
      </c>
      <c r="I5524" s="40">
        <v>0.42</v>
      </c>
      <c r="L5524" s="40" t="str">
        <f>IF(LEFT(C5524,1)="[",MID(C5524,2,SEARCH("]",C5524)-2),IF(LEFT(C5524,1)="""",MID(C5524,2,SEARCH("""",C5524,2)-2),C5524))</f>
        <v>Onix zero</v>
      </c>
      <c r="M5524">
        <f>WEEKNUM(A5524,2)</f>
        <v>37</v>
      </c>
    </row>
    <row r="5525" spans="1:13" x14ac:dyDescent="0.25">
      <c r="A5525" s="1">
        <v>41530</v>
      </c>
      <c r="B5525" s="40" t="s">
        <v>9</v>
      </c>
      <c r="C5525" s="40" t="s">
        <v>269</v>
      </c>
      <c r="D5525" s="40" t="s">
        <v>86</v>
      </c>
      <c r="E5525" s="40" t="s">
        <v>10</v>
      </c>
      <c r="F5525" s="40">
        <v>0.35</v>
      </c>
      <c r="G5525" s="40">
        <v>8</v>
      </c>
      <c r="H5525" s="40">
        <v>20</v>
      </c>
      <c r="I5525" s="40">
        <v>0.9</v>
      </c>
      <c r="L5525" s="40" t="str">
        <f>IF(LEFT(C5525,1)="[",MID(C5525,2,SEARCH("]",C5525)-2),IF(LEFT(C5525,1)="""",MID(C5525,2,SEARCH("""",C5525,2)-2),C5525))</f>
        <v>Onix zero</v>
      </c>
      <c r="M5525">
        <f>WEEKNUM(A5525,2)</f>
        <v>37</v>
      </c>
    </row>
    <row r="5526" spans="1:13" x14ac:dyDescent="0.25">
      <c r="A5526" s="1">
        <v>41534</v>
      </c>
      <c r="B5526" s="40" t="s">
        <v>9</v>
      </c>
      <c r="C5526" s="40" t="s">
        <v>269</v>
      </c>
      <c r="D5526" s="40" t="s">
        <v>86</v>
      </c>
      <c r="E5526" s="40" t="s">
        <v>10</v>
      </c>
      <c r="F5526" s="40">
        <v>0.35</v>
      </c>
      <c r="G5526" s="40">
        <v>7</v>
      </c>
      <c r="H5526" s="40">
        <v>21</v>
      </c>
      <c r="I5526" s="40">
        <v>0.87</v>
      </c>
      <c r="L5526" s="40" t="str">
        <f>IF(LEFT(C5526,1)="[",MID(C5526,2,SEARCH("]",C5526)-2),IF(LEFT(C5526,1)="""",MID(C5526,2,SEARCH("""",C5526,2)-2),C5526))</f>
        <v>Onix zero</v>
      </c>
      <c r="M5526">
        <f>WEEKNUM(A5526,2)</f>
        <v>38</v>
      </c>
    </row>
    <row r="5527" spans="1:13" x14ac:dyDescent="0.25">
      <c r="A5527" s="1">
        <v>41542</v>
      </c>
      <c r="B5527" s="40" t="s">
        <v>9</v>
      </c>
      <c r="C5527" s="40" t="s">
        <v>269</v>
      </c>
      <c r="D5527" s="40" t="s">
        <v>86</v>
      </c>
      <c r="E5527" s="40" t="s">
        <v>10</v>
      </c>
      <c r="F5527" s="40">
        <v>0.35</v>
      </c>
      <c r="G5527" s="40">
        <v>2</v>
      </c>
      <c r="H5527" s="40">
        <v>17</v>
      </c>
      <c r="I5527" s="40">
        <v>0.32</v>
      </c>
      <c r="L5527" s="40" t="str">
        <f>IF(LEFT(C5527,1)="[",MID(C5527,2,SEARCH("]",C5527)-2),IF(LEFT(C5527,1)="""",MID(C5527,2,SEARCH("""",C5527,2)-2),C5527))</f>
        <v>Onix zero</v>
      </c>
      <c r="M5527">
        <f>WEEKNUM(A5527,2)</f>
        <v>39</v>
      </c>
    </row>
    <row r="5528" spans="1:13" x14ac:dyDescent="0.25">
      <c r="A5528" s="1">
        <v>41546</v>
      </c>
      <c r="B5528" s="40" t="s">
        <v>9</v>
      </c>
      <c r="C5528" s="40" t="s">
        <v>269</v>
      </c>
      <c r="D5528" s="40" t="s">
        <v>86</v>
      </c>
      <c r="E5528" s="40" t="s">
        <v>10</v>
      </c>
      <c r="F5528" s="40">
        <v>0.35</v>
      </c>
      <c r="G5528" s="40">
        <v>3</v>
      </c>
      <c r="H5528" s="40">
        <v>14</v>
      </c>
      <c r="I5528" s="40">
        <v>0.41</v>
      </c>
      <c r="L5528" s="40" t="str">
        <f>IF(LEFT(C5528,1)="[",MID(C5528,2,SEARCH("]",C5528)-2),IF(LEFT(C5528,1)="""",MID(C5528,2,SEARCH("""",C5528,2)-2),C5528))</f>
        <v>Onix zero</v>
      </c>
      <c r="M5528">
        <f>WEEKNUM(A5528,2)</f>
        <v>39</v>
      </c>
    </row>
    <row r="5529" spans="1:13" x14ac:dyDescent="0.25">
      <c r="A5529" s="1">
        <v>41536</v>
      </c>
      <c r="B5529" s="40" t="s">
        <v>9</v>
      </c>
      <c r="C5529" s="40" t="s">
        <v>269</v>
      </c>
      <c r="D5529" s="40" t="s">
        <v>86</v>
      </c>
      <c r="E5529" s="40" t="s">
        <v>10</v>
      </c>
      <c r="F5529" s="40">
        <v>0.35</v>
      </c>
      <c r="G5529" s="40">
        <v>5</v>
      </c>
      <c r="H5529" s="40">
        <v>18</v>
      </c>
      <c r="I5529" s="40">
        <v>0.56999999999999995</v>
      </c>
      <c r="L5529" s="40" t="str">
        <f>IF(LEFT(C5529,1)="[",MID(C5529,2,SEARCH("]",C5529)-2),IF(LEFT(C5529,1)="""",MID(C5529,2,SEARCH("""",C5529,2)-2),C5529))</f>
        <v>Onix zero</v>
      </c>
      <c r="M5529">
        <f>WEEKNUM(A5529,2)</f>
        <v>38</v>
      </c>
    </row>
    <row r="5530" spans="1:13" x14ac:dyDescent="0.25">
      <c r="A5530" s="1">
        <v>41535</v>
      </c>
      <c r="B5530" s="40" t="s">
        <v>9</v>
      </c>
      <c r="C5530" s="40" t="s">
        <v>269</v>
      </c>
      <c r="D5530" s="40" t="s">
        <v>86</v>
      </c>
      <c r="E5530" s="40" t="s">
        <v>10</v>
      </c>
      <c r="F5530" s="40">
        <v>0.35</v>
      </c>
      <c r="G5530" s="40">
        <v>5</v>
      </c>
      <c r="H5530" s="40">
        <v>16</v>
      </c>
      <c r="I5530" s="40">
        <v>0.54</v>
      </c>
      <c r="L5530" s="40" t="str">
        <f>IF(LEFT(C5530,1)="[",MID(C5530,2,SEARCH("]",C5530)-2),IF(LEFT(C5530,1)="""",MID(C5530,2,SEARCH("""",C5530,2)-2),C5530))</f>
        <v>Onix zero</v>
      </c>
      <c r="M5530">
        <f>WEEKNUM(A5530,2)</f>
        <v>38</v>
      </c>
    </row>
    <row r="5531" spans="1:13" x14ac:dyDescent="0.25">
      <c r="A5531" s="1">
        <v>41516</v>
      </c>
      <c r="B5531" s="40" t="s">
        <v>9</v>
      </c>
      <c r="C5531" s="40" t="s">
        <v>269</v>
      </c>
      <c r="D5531" s="40" t="s">
        <v>86</v>
      </c>
      <c r="E5531" s="40" t="s">
        <v>10</v>
      </c>
      <c r="F5531" s="40">
        <v>0.35</v>
      </c>
      <c r="G5531" s="40">
        <v>4</v>
      </c>
      <c r="H5531" s="40">
        <v>30</v>
      </c>
      <c r="I5531" s="40">
        <v>0.47</v>
      </c>
      <c r="L5531" s="40" t="str">
        <f>IF(LEFT(C5531,1)="[",MID(C5531,2,SEARCH("]",C5531)-2),IF(LEFT(C5531,1)="""",MID(C5531,2,SEARCH("""",C5531,2)-2),C5531))</f>
        <v>Onix zero</v>
      </c>
      <c r="M5531">
        <f>WEEKNUM(A5531,2)</f>
        <v>35</v>
      </c>
    </row>
    <row r="5532" spans="1:13" x14ac:dyDescent="0.25">
      <c r="A5532" s="1">
        <v>41532</v>
      </c>
      <c r="B5532" s="40" t="s">
        <v>9</v>
      </c>
      <c r="C5532" s="40" t="s">
        <v>269</v>
      </c>
      <c r="D5532" s="40" t="s">
        <v>86</v>
      </c>
      <c r="E5532" s="40" t="s">
        <v>10</v>
      </c>
      <c r="F5532" s="40">
        <v>0.35</v>
      </c>
      <c r="G5532" s="40">
        <v>1</v>
      </c>
      <c r="H5532" s="40">
        <v>11</v>
      </c>
      <c r="I5532" s="40">
        <v>0.15</v>
      </c>
      <c r="L5532" s="40" t="str">
        <f>IF(LEFT(C5532,1)="[",MID(C5532,2,SEARCH("]",C5532)-2),IF(LEFT(C5532,1)="""",MID(C5532,2,SEARCH("""",C5532,2)-2),C5532))</f>
        <v>Onix zero</v>
      </c>
      <c r="M5532">
        <f>WEEKNUM(A5532,2)</f>
        <v>37</v>
      </c>
    </row>
    <row r="5533" spans="1:13" x14ac:dyDescent="0.25">
      <c r="A5533" s="1">
        <v>41532</v>
      </c>
      <c r="B5533" s="40" t="s">
        <v>9</v>
      </c>
      <c r="C5533" s="40" t="s">
        <v>217</v>
      </c>
      <c r="D5533" s="40" t="s">
        <v>179</v>
      </c>
      <c r="E5533" s="40" t="s">
        <v>10</v>
      </c>
      <c r="F5533" s="40">
        <v>0.6</v>
      </c>
      <c r="G5533" s="40">
        <v>12</v>
      </c>
      <c r="H5533" s="40">
        <v>126</v>
      </c>
      <c r="I5533" s="40">
        <v>2.96</v>
      </c>
      <c r="L5533" s="40" t="str">
        <f>IF(LEFT(C5533,1)="[",MID(C5533,2,SEARCH("]",C5533)-2),IF(LEFT(C5533,1)="""",MID(C5533,2,SEARCH("""",C5533,2)-2),C5533))</f>
        <v>Onyx</v>
      </c>
      <c r="M5533">
        <f>WEEKNUM(A5533,2)</f>
        <v>37</v>
      </c>
    </row>
    <row r="5534" spans="1:13" x14ac:dyDescent="0.25">
      <c r="A5534" s="1">
        <v>41531</v>
      </c>
      <c r="B5534" s="40" t="s">
        <v>9</v>
      </c>
      <c r="C5534" s="40" t="s">
        <v>217</v>
      </c>
      <c r="D5534" s="40" t="s">
        <v>179</v>
      </c>
      <c r="E5534" s="40" t="s">
        <v>10</v>
      </c>
      <c r="F5534" s="40">
        <v>0.6</v>
      </c>
      <c r="G5534" s="40">
        <v>6</v>
      </c>
      <c r="H5534" s="40">
        <v>129</v>
      </c>
      <c r="I5534" s="40">
        <v>1.6</v>
      </c>
      <c r="L5534" s="40" t="str">
        <f>IF(LEFT(C5534,1)="[",MID(C5534,2,SEARCH("]",C5534)-2),IF(LEFT(C5534,1)="""",MID(C5534,2,SEARCH("""",C5534,2)-2),C5534))</f>
        <v>Onyx</v>
      </c>
      <c r="M5534">
        <f>WEEKNUM(A5534,2)</f>
        <v>37</v>
      </c>
    </row>
    <row r="5535" spans="1:13" x14ac:dyDescent="0.25">
      <c r="A5535" s="1">
        <v>41541</v>
      </c>
      <c r="B5535" s="40" t="s">
        <v>9</v>
      </c>
      <c r="C5535" s="40" t="s">
        <v>217</v>
      </c>
      <c r="D5535" s="40" t="s">
        <v>179</v>
      </c>
      <c r="E5535" s="40" t="s">
        <v>10</v>
      </c>
      <c r="F5535" s="40">
        <v>0.6</v>
      </c>
      <c r="G5535" s="40">
        <v>5</v>
      </c>
      <c r="H5535" s="40">
        <v>131</v>
      </c>
      <c r="I5535" s="40">
        <v>1.49</v>
      </c>
      <c r="L5535" s="40" t="str">
        <f>IF(LEFT(C5535,1)="[",MID(C5535,2,SEARCH("]",C5535)-2),IF(LEFT(C5535,1)="""",MID(C5535,2,SEARCH("""",C5535,2)-2),C5535))</f>
        <v>Onyx</v>
      </c>
      <c r="M5535">
        <f>WEEKNUM(A5535,2)</f>
        <v>39</v>
      </c>
    </row>
    <row r="5536" spans="1:13" x14ac:dyDescent="0.25">
      <c r="A5536" s="1">
        <v>41525</v>
      </c>
      <c r="B5536" s="40" t="s">
        <v>9</v>
      </c>
      <c r="C5536" s="40" t="s">
        <v>217</v>
      </c>
      <c r="D5536" s="40" t="s">
        <v>179</v>
      </c>
      <c r="E5536" s="40" t="s">
        <v>10</v>
      </c>
      <c r="F5536" s="40">
        <v>0.6</v>
      </c>
      <c r="G5536" s="40">
        <v>6</v>
      </c>
      <c r="H5536" s="40">
        <v>103</v>
      </c>
      <c r="I5536" s="40">
        <v>1.26</v>
      </c>
      <c r="L5536" s="40" t="str">
        <f>IF(LEFT(C5536,1)="[",MID(C5536,2,SEARCH("]",C5536)-2),IF(LEFT(C5536,1)="""",MID(C5536,2,SEARCH("""",C5536,2)-2),C5536))</f>
        <v>Onyx</v>
      </c>
      <c r="M5536">
        <f>WEEKNUM(A5536,2)</f>
        <v>36</v>
      </c>
    </row>
    <row r="5537" spans="1:13" x14ac:dyDescent="0.25">
      <c r="A5537" s="1">
        <v>41543</v>
      </c>
      <c r="B5537" s="40" t="s">
        <v>9</v>
      </c>
      <c r="C5537" s="40" t="s">
        <v>217</v>
      </c>
      <c r="D5537" s="40" t="s">
        <v>179</v>
      </c>
      <c r="E5537" s="40" t="s">
        <v>10</v>
      </c>
      <c r="F5537" s="40">
        <v>0.6</v>
      </c>
      <c r="G5537" s="40">
        <v>6</v>
      </c>
      <c r="H5537" s="40">
        <v>103</v>
      </c>
      <c r="I5537" s="40">
        <v>1.85</v>
      </c>
      <c r="L5537" s="40" t="str">
        <f>IF(LEFT(C5537,1)="[",MID(C5537,2,SEARCH("]",C5537)-2),IF(LEFT(C5537,1)="""",MID(C5537,2,SEARCH("""",C5537,2)-2),C5537))</f>
        <v>Onyx</v>
      </c>
      <c r="M5537">
        <f>WEEKNUM(A5537,2)</f>
        <v>39</v>
      </c>
    </row>
    <row r="5538" spans="1:13" x14ac:dyDescent="0.25">
      <c r="A5538" s="1">
        <v>41534</v>
      </c>
      <c r="B5538" s="40" t="s">
        <v>9</v>
      </c>
      <c r="C5538" s="40" t="s">
        <v>217</v>
      </c>
      <c r="D5538" s="40" t="s">
        <v>179</v>
      </c>
      <c r="E5538" s="40" t="s">
        <v>10</v>
      </c>
      <c r="F5538" s="40">
        <v>0.6</v>
      </c>
      <c r="G5538" s="40">
        <v>5</v>
      </c>
      <c r="H5538" s="40">
        <v>237</v>
      </c>
      <c r="I5538" s="40">
        <v>1.85</v>
      </c>
      <c r="L5538" s="40" t="str">
        <f>IF(LEFT(C5538,1)="[",MID(C5538,2,SEARCH("]",C5538)-2),IF(LEFT(C5538,1)="""",MID(C5538,2,SEARCH("""",C5538,2)-2),C5538))</f>
        <v>Onyx</v>
      </c>
      <c r="M5538">
        <f>WEEKNUM(A5538,2)</f>
        <v>38</v>
      </c>
    </row>
    <row r="5539" spans="1:13" x14ac:dyDescent="0.25">
      <c r="A5539" s="1">
        <v>41528</v>
      </c>
      <c r="B5539" s="40" t="s">
        <v>9</v>
      </c>
      <c r="C5539" s="40" t="s">
        <v>217</v>
      </c>
      <c r="D5539" s="40" t="s">
        <v>179</v>
      </c>
      <c r="E5539" s="40" t="s">
        <v>10</v>
      </c>
      <c r="F5539" s="40">
        <v>0.6</v>
      </c>
      <c r="G5539" s="40">
        <v>6</v>
      </c>
      <c r="H5539" s="40">
        <v>128</v>
      </c>
      <c r="I5539" s="40">
        <v>1.42</v>
      </c>
      <c r="L5539" s="40" t="str">
        <f>IF(LEFT(C5539,1)="[",MID(C5539,2,SEARCH("]",C5539)-2),IF(LEFT(C5539,1)="""",MID(C5539,2,SEARCH("""",C5539,2)-2),C5539))</f>
        <v>Onyx</v>
      </c>
      <c r="M5539">
        <f>WEEKNUM(A5539,2)</f>
        <v>37</v>
      </c>
    </row>
    <row r="5540" spans="1:13" x14ac:dyDescent="0.25">
      <c r="A5540" s="1">
        <v>41538</v>
      </c>
      <c r="B5540" s="40" t="s">
        <v>9</v>
      </c>
      <c r="C5540" s="40" t="s">
        <v>217</v>
      </c>
      <c r="D5540" s="40" t="s">
        <v>179</v>
      </c>
      <c r="E5540" s="40" t="s">
        <v>10</v>
      </c>
      <c r="F5540" s="40">
        <v>0.6</v>
      </c>
      <c r="G5540" s="40">
        <v>7</v>
      </c>
      <c r="H5540" s="40">
        <v>113</v>
      </c>
      <c r="I5540" s="40">
        <v>2.58</v>
      </c>
      <c r="L5540" s="40" t="str">
        <f>IF(LEFT(C5540,1)="[",MID(C5540,2,SEARCH("]",C5540)-2),IF(LEFT(C5540,1)="""",MID(C5540,2,SEARCH("""",C5540,2)-2),C5540))</f>
        <v>Onyx</v>
      </c>
      <c r="M5540">
        <f>WEEKNUM(A5540,2)</f>
        <v>38</v>
      </c>
    </row>
    <row r="5541" spans="1:13" x14ac:dyDescent="0.25">
      <c r="A5541" s="1">
        <v>41526</v>
      </c>
      <c r="B5541" s="40" t="s">
        <v>9</v>
      </c>
      <c r="C5541" s="40" t="s">
        <v>217</v>
      </c>
      <c r="D5541" s="40" t="s">
        <v>179</v>
      </c>
      <c r="E5541" s="40" t="s">
        <v>10</v>
      </c>
      <c r="F5541" s="40">
        <v>0.6</v>
      </c>
      <c r="G5541" s="40">
        <v>8</v>
      </c>
      <c r="H5541" s="40">
        <v>131</v>
      </c>
      <c r="I5541" s="40">
        <v>2.2200000000000002</v>
      </c>
      <c r="L5541" s="40" t="str">
        <f>IF(LEFT(C5541,1)="[",MID(C5541,2,SEARCH("]",C5541)-2),IF(LEFT(C5541,1)="""",MID(C5541,2,SEARCH("""",C5541,2)-2),C5541))</f>
        <v>Onyx</v>
      </c>
      <c r="M5541">
        <f>WEEKNUM(A5541,2)</f>
        <v>37</v>
      </c>
    </row>
    <row r="5542" spans="1:13" x14ac:dyDescent="0.25">
      <c r="A5542" s="1">
        <v>41546</v>
      </c>
      <c r="B5542" s="40" t="s">
        <v>9</v>
      </c>
      <c r="C5542" s="40" t="s">
        <v>217</v>
      </c>
      <c r="D5542" s="40" t="s">
        <v>179</v>
      </c>
      <c r="E5542" s="40" t="s">
        <v>10</v>
      </c>
      <c r="F5542" s="40">
        <v>0.6</v>
      </c>
      <c r="G5542" s="40">
        <v>12</v>
      </c>
      <c r="H5542" s="40">
        <v>128</v>
      </c>
      <c r="I5542" s="40">
        <v>4.7300000000000004</v>
      </c>
      <c r="L5542" s="40" t="str">
        <f>IF(LEFT(C5542,1)="[",MID(C5542,2,SEARCH("]",C5542)-2),IF(LEFT(C5542,1)="""",MID(C5542,2,SEARCH("""",C5542,2)-2),C5542))</f>
        <v>Onyx</v>
      </c>
      <c r="M5542">
        <f>WEEKNUM(A5542,2)</f>
        <v>39</v>
      </c>
    </row>
    <row r="5543" spans="1:13" x14ac:dyDescent="0.25">
      <c r="A5543" s="1">
        <v>41515</v>
      </c>
      <c r="B5543" s="40" t="s">
        <v>9</v>
      </c>
      <c r="C5543" s="40" t="s">
        <v>217</v>
      </c>
      <c r="D5543" s="40" t="s">
        <v>179</v>
      </c>
      <c r="E5543" s="40" t="s">
        <v>10</v>
      </c>
      <c r="F5543" s="40">
        <v>0.6</v>
      </c>
      <c r="G5543" s="40">
        <v>10</v>
      </c>
      <c r="H5543" s="40">
        <v>127</v>
      </c>
      <c r="I5543" s="40">
        <v>1.86</v>
      </c>
      <c r="L5543" s="40" t="str">
        <f>IF(LEFT(C5543,1)="[",MID(C5543,2,SEARCH("]",C5543)-2),IF(LEFT(C5543,1)="""",MID(C5543,2,SEARCH("""",C5543,2)-2),C5543))</f>
        <v>Onyx</v>
      </c>
      <c r="M5543">
        <f>WEEKNUM(A5543,2)</f>
        <v>35</v>
      </c>
    </row>
    <row r="5544" spans="1:13" x14ac:dyDescent="0.25">
      <c r="A5544" s="1">
        <v>41523</v>
      </c>
      <c r="B5544" s="40" t="s">
        <v>9</v>
      </c>
      <c r="C5544" s="40" t="s">
        <v>217</v>
      </c>
      <c r="D5544" s="40" t="s">
        <v>179</v>
      </c>
      <c r="E5544" s="40" t="s">
        <v>10</v>
      </c>
      <c r="F5544" s="40">
        <v>0.6</v>
      </c>
      <c r="G5544" s="40">
        <v>4</v>
      </c>
      <c r="H5544" s="40">
        <v>104</v>
      </c>
      <c r="I5544" s="40">
        <v>0.88</v>
      </c>
      <c r="L5544" s="40" t="str">
        <f>IF(LEFT(C5544,1)="[",MID(C5544,2,SEARCH("]",C5544)-2),IF(LEFT(C5544,1)="""",MID(C5544,2,SEARCH("""",C5544,2)-2),C5544))</f>
        <v>Onyx</v>
      </c>
      <c r="M5544">
        <f>WEEKNUM(A5544,2)</f>
        <v>36</v>
      </c>
    </row>
    <row r="5545" spans="1:13" x14ac:dyDescent="0.25">
      <c r="A5545" s="1">
        <v>41536</v>
      </c>
      <c r="B5545" s="40" t="s">
        <v>9</v>
      </c>
      <c r="C5545" s="40" t="s">
        <v>217</v>
      </c>
      <c r="D5545" s="40" t="s">
        <v>179</v>
      </c>
      <c r="E5545" s="40" t="s">
        <v>10</v>
      </c>
      <c r="F5545" s="40">
        <v>0.6</v>
      </c>
      <c r="G5545" s="40">
        <v>5</v>
      </c>
      <c r="H5545" s="40">
        <v>155</v>
      </c>
      <c r="I5545" s="40">
        <v>1.62</v>
      </c>
      <c r="L5545" s="40" t="str">
        <f>IF(LEFT(C5545,1)="[",MID(C5545,2,SEARCH("]",C5545)-2),IF(LEFT(C5545,1)="""",MID(C5545,2,SEARCH("""",C5545,2)-2),C5545))</f>
        <v>Onyx</v>
      </c>
      <c r="M5545">
        <f>WEEKNUM(A5545,2)</f>
        <v>38</v>
      </c>
    </row>
    <row r="5546" spans="1:13" x14ac:dyDescent="0.25">
      <c r="A5546" s="1">
        <v>41529</v>
      </c>
      <c r="B5546" s="40" t="s">
        <v>9</v>
      </c>
      <c r="C5546" s="40" t="s">
        <v>217</v>
      </c>
      <c r="D5546" s="40" t="s">
        <v>179</v>
      </c>
      <c r="E5546" s="40" t="s">
        <v>10</v>
      </c>
      <c r="F5546" s="40">
        <v>0.6</v>
      </c>
      <c r="G5546" s="40">
        <v>8</v>
      </c>
      <c r="H5546" s="40">
        <v>133</v>
      </c>
      <c r="I5546" s="40">
        <v>2</v>
      </c>
      <c r="L5546" s="40" t="str">
        <f>IF(LEFT(C5546,1)="[",MID(C5546,2,SEARCH("]",C5546)-2),IF(LEFT(C5546,1)="""",MID(C5546,2,SEARCH("""",C5546,2)-2),C5546))</f>
        <v>Onyx</v>
      </c>
      <c r="M5546">
        <f>WEEKNUM(A5546,2)</f>
        <v>37</v>
      </c>
    </row>
    <row r="5547" spans="1:13" x14ac:dyDescent="0.25">
      <c r="A5547" s="1">
        <v>41539</v>
      </c>
      <c r="B5547" s="40" t="s">
        <v>9</v>
      </c>
      <c r="C5547" s="40" t="s">
        <v>217</v>
      </c>
      <c r="D5547" s="40" t="s">
        <v>179</v>
      </c>
      <c r="E5547" s="40" t="s">
        <v>10</v>
      </c>
      <c r="F5547" s="40">
        <v>0.6</v>
      </c>
      <c r="G5547" s="40">
        <v>7</v>
      </c>
      <c r="H5547" s="40">
        <v>126</v>
      </c>
      <c r="I5547" s="40">
        <v>2.71</v>
      </c>
      <c r="L5547" s="40" t="str">
        <f>IF(LEFT(C5547,1)="[",MID(C5547,2,SEARCH("]",C5547)-2),IF(LEFT(C5547,1)="""",MID(C5547,2,SEARCH("""",C5547,2)-2),C5547))</f>
        <v>Onyx</v>
      </c>
      <c r="M5547">
        <f>WEEKNUM(A5547,2)</f>
        <v>38</v>
      </c>
    </row>
    <row r="5548" spans="1:13" x14ac:dyDescent="0.25">
      <c r="A5548" s="1">
        <v>41545</v>
      </c>
      <c r="B5548" s="40" t="s">
        <v>9</v>
      </c>
      <c r="C5548" s="40" t="s">
        <v>217</v>
      </c>
      <c r="D5548" s="40" t="s">
        <v>179</v>
      </c>
      <c r="E5548" s="40" t="s">
        <v>10</v>
      </c>
      <c r="F5548" s="40">
        <v>0.6</v>
      </c>
      <c r="G5548" s="40">
        <v>6</v>
      </c>
      <c r="H5548" s="40">
        <v>94</v>
      </c>
      <c r="I5548" s="40">
        <v>1.88</v>
      </c>
      <c r="L5548" s="40" t="str">
        <f>IF(LEFT(C5548,1)="[",MID(C5548,2,SEARCH("]",C5548)-2),IF(LEFT(C5548,1)="""",MID(C5548,2,SEARCH("""",C5548,2)-2),C5548))</f>
        <v>Onyx</v>
      </c>
      <c r="M5548">
        <f>WEEKNUM(A5548,2)</f>
        <v>39</v>
      </c>
    </row>
    <row r="5549" spans="1:13" x14ac:dyDescent="0.25">
      <c r="A5549" s="1">
        <v>41533</v>
      </c>
      <c r="B5549" s="40" t="s">
        <v>9</v>
      </c>
      <c r="C5549" s="40" t="s">
        <v>217</v>
      </c>
      <c r="D5549" s="40" t="s">
        <v>179</v>
      </c>
      <c r="E5549" s="40" t="s">
        <v>10</v>
      </c>
      <c r="F5549" s="40">
        <v>0.6</v>
      </c>
      <c r="G5549" s="40">
        <v>5</v>
      </c>
      <c r="H5549" s="40">
        <v>139</v>
      </c>
      <c r="I5549" s="40">
        <v>1.54</v>
      </c>
      <c r="L5549" s="40" t="str">
        <f>IF(LEFT(C5549,1)="[",MID(C5549,2,SEARCH("]",C5549)-2),IF(LEFT(C5549,1)="""",MID(C5549,2,SEARCH("""",C5549,2)-2),C5549))</f>
        <v>Onyx</v>
      </c>
      <c r="M5549">
        <f>WEEKNUM(A5549,2)</f>
        <v>38</v>
      </c>
    </row>
    <row r="5550" spans="1:13" x14ac:dyDescent="0.25">
      <c r="A5550" s="1">
        <v>41521</v>
      </c>
      <c r="B5550" s="40" t="s">
        <v>9</v>
      </c>
      <c r="C5550" s="40" t="s">
        <v>217</v>
      </c>
      <c r="D5550" s="40" t="s">
        <v>179</v>
      </c>
      <c r="E5550" s="40" t="s">
        <v>10</v>
      </c>
      <c r="F5550" s="40">
        <v>0.6</v>
      </c>
      <c r="G5550" s="40">
        <v>2</v>
      </c>
      <c r="H5550" s="40">
        <v>103</v>
      </c>
      <c r="I5550" s="40">
        <v>0.56999999999999995</v>
      </c>
      <c r="L5550" s="40" t="str">
        <f>IF(LEFT(C5550,1)="[",MID(C5550,2,SEARCH("]",C5550)-2),IF(LEFT(C5550,1)="""",MID(C5550,2,SEARCH("""",C5550,2)-2),C5550))</f>
        <v>Onyx</v>
      </c>
      <c r="M5550">
        <f>WEEKNUM(A5550,2)</f>
        <v>36</v>
      </c>
    </row>
    <row r="5551" spans="1:13" x14ac:dyDescent="0.25">
      <c r="A5551" s="1">
        <v>41514</v>
      </c>
      <c r="B5551" s="40" t="s">
        <v>9</v>
      </c>
      <c r="C5551" s="40" t="s">
        <v>217</v>
      </c>
      <c r="D5551" s="40" t="s">
        <v>179</v>
      </c>
      <c r="E5551" s="40" t="s">
        <v>10</v>
      </c>
      <c r="F5551" s="40">
        <v>0.6</v>
      </c>
      <c r="G5551" s="40">
        <v>9</v>
      </c>
      <c r="H5551" s="40">
        <v>141</v>
      </c>
      <c r="I5551" s="40">
        <v>2.65</v>
      </c>
      <c r="L5551" s="40" t="str">
        <f>IF(LEFT(C5551,1)="[",MID(C5551,2,SEARCH("]",C5551)-2),IF(LEFT(C5551,1)="""",MID(C5551,2,SEARCH("""",C5551,2)-2),C5551))</f>
        <v>Onyx</v>
      </c>
      <c r="M5551">
        <f>WEEKNUM(A5551,2)</f>
        <v>35</v>
      </c>
    </row>
    <row r="5552" spans="1:13" x14ac:dyDescent="0.25">
      <c r="A5552" s="1">
        <v>41517</v>
      </c>
      <c r="B5552" s="40" t="s">
        <v>9</v>
      </c>
      <c r="C5552" s="40" t="s">
        <v>217</v>
      </c>
      <c r="D5552" s="40" t="s">
        <v>179</v>
      </c>
      <c r="E5552" s="40" t="s">
        <v>10</v>
      </c>
      <c r="F5552" s="40">
        <v>0.6</v>
      </c>
      <c r="G5552" s="40">
        <v>9</v>
      </c>
      <c r="H5552" s="40">
        <v>136</v>
      </c>
      <c r="I5552" s="40">
        <v>3.03</v>
      </c>
      <c r="L5552" s="40" t="str">
        <f>IF(LEFT(C5552,1)="[",MID(C5552,2,SEARCH("]",C5552)-2),IF(LEFT(C5552,1)="""",MID(C5552,2,SEARCH("""",C5552,2)-2),C5552))</f>
        <v>Onyx</v>
      </c>
      <c r="M5552">
        <f>WEEKNUM(A5552,2)</f>
        <v>35</v>
      </c>
    </row>
    <row r="5553" spans="1:13" x14ac:dyDescent="0.25">
      <c r="A5553" s="1">
        <v>41522</v>
      </c>
      <c r="B5553" s="40" t="s">
        <v>9</v>
      </c>
      <c r="C5553" s="40" t="s">
        <v>217</v>
      </c>
      <c r="D5553" s="40" t="s">
        <v>179</v>
      </c>
      <c r="E5553" s="40" t="s">
        <v>10</v>
      </c>
      <c r="F5553" s="40">
        <v>0.6</v>
      </c>
      <c r="G5553" s="40">
        <v>10</v>
      </c>
      <c r="H5553" s="40">
        <v>100</v>
      </c>
      <c r="I5553" s="40">
        <v>2.34</v>
      </c>
      <c r="L5553" s="40" t="str">
        <f>IF(LEFT(C5553,1)="[",MID(C5553,2,SEARCH("]",C5553)-2),IF(LEFT(C5553,1)="""",MID(C5553,2,SEARCH("""",C5553,2)-2),C5553))</f>
        <v>Onyx</v>
      </c>
      <c r="M5553">
        <f>WEEKNUM(A5553,2)</f>
        <v>36</v>
      </c>
    </row>
    <row r="5554" spans="1:13" x14ac:dyDescent="0.25">
      <c r="A5554" s="1">
        <v>41537</v>
      </c>
      <c r="B5554" s="40" t="s">
        <v>9</v>
      </c>
      <c r="C5554" s="40" t="s">
        <v>217</v>
      </c>
      <c r="D5554" s="40" t="s">
        <v>179</v>
      </c>
      <c r="E5554" s="40" t="s">
        <v>10</v>
      </c>
      <c r="F5554" s="40">
        <v>0.6</v>
      </c>
      <c r="G5554" s="40">
        <v>6</v>
      </c>
      <c r="H5554" s="40">
        <v>158</v>
      </c>
      <c r="I5554" s="40">
        <v>1.54</v>
      </c>
      <c r="L5554" s="40" t="str">
        <f>IF(LEFT(C5554,1)="[",MID(C5554,2,SEARCH("]",C5554)-2),IF(LEFT(C5554,1)="""",MID(C5554,2,SEARCH("""",C5554,2)-2),C5554))</f>
        <v>Onyx</v>
      </c>
      <c r="M5554">
        <f>WEEKNUM(A5554,2)</f>
        <v>38</v>
      </c>
    </row>
    <row r="5555" spans="1:13" x14ac:dyDescent="0.25">
      <c r="A5555" s="1">
        <v>41518</v>
      </c>
      <c r="B5555" s="40" t="s">
        <v>9</v>
      </c>
      <c r="C5555" s="40" t="s">
        <v>217</v>
      </c>
      <c r="D5555" s="40" t="s">
        <v>179</v>
      </c>
      <c r="E5555" s="40" t="s">
        <v>10</v>
      </c>
      <c r="F5555" s="40">
        <v>0.6</v>
      </c>
      <c r="G5555" s="40">
        <v>13</v>
      </c>
      <c r="H5555" s="40">
        <v>148</v>
      </c>
      <c r="I5555" s="40">
        <v>2.65</v>
      </c>
      <c r="L5555" s="40" t="str">
        <f>IF(LEFT(C5555,1)="[",MID(C5555,2,SEARCH("]",C5555)-2),IF(LEFT(C5555,1)="""",MID(C5555,2,SEARCH("""",C5555,2)-2),C5555))</f>
        <v>Onyx</v>
      </c>
      <c r="M5555">
        <f>WEEKNUM(A5555,2)</f>
        <v>35</v>
      </c>
    </row>
    <row r="5556" spans="1:13" x14ac:dyDescent="0.25">
      <c r="A5556" s="1">
        <v>41535</v>
      </c>
      <c r="B5556" s="40" t="s">
        <v>9</v>
      </c>
      <c r="C5556" s="40" t="s">
        <v>217</v>
      </c>
      <c r="D5556" s="40" t="s">
        <v>179</v>
      </c>
      <c r="E5556" s="40" t="s">
        <v>10</v>
      </c>
      <c r="F5556" s="40">
        <v>0.6</v>
      </c>
      <c r="G5556" s="40">
        <v>4</v>
      </c>
      <c r="H5556" s="40">
        <v>175</v>
      </c>
      <c r="I5556" s="40">
        <v>1.57</v>
      </c>
      <c r="L5556" s="40" t="str">
        <f>IF(LEFT(C5556,1)="[",MID(C5556,2,SEARCH("]",C5556)-2),IF(LEFT(C5556,1)="""",MID(C5556,2,SEARCH("""",C5556,2)-2),C5556))</f>
        <v>Onyx</v>
      </c>
      <c r="M5556">
        <f>WEEKNUM(A5556,2)</f>
        <v>38</v>
      </c>
    </row>
    <row r="5557" spans="1:13" x14ac:dyDescent="0.25">
      <c r="A5557" s="1">
        <v>41524</v>
      </c>
      <c r="B5557" s="40" t="s">
        <v>9</v>
      </c>
      <c r="C5557" s="40" t="s">
        <v>217</v>
      </c>
      <c r="D5557" s="40" t="s">
        <v>179</v>
      </c>
      <c r="E5557" s="40" t="s">
        <v>10</v>
      </c>
      <c r="F5557" s="40">
        <v>0.6</v>
      </c>
      <c r="G5557" s="40">
        <v>5</v>
      </c>
      <c r="H5557" s="40">
        <v>77</v>
      </c>
      <c r="I5557" s="40">
        <v>1.42</v>
      </c>
      <c r="L5557" s="40" t="str">
        <f>IF(LEFT(C5557,1)="[",MID(C5557,2,SEARCH("]",C5557)-2),IF(LEFT(C5557,1)="""",MID(C5557,2,SEARCH("""",C5557,2)-2),C5557))</f>
        <v>Onyx</v>
      </c>
      <c r="M5557">
        <f>WEEKNUM(A5557,2)</f>
        <v>36</v>
      </c>
    </row>
    <row r="5558" spans="1:13" x14ac:dyDescent="0.25">
      <c r="A5558" s="1">
        <v>41540</v>
      </c>
      <c r="B5558" s="40" t="s">
        <v>9</v>
      </c>
      <c r="C5558" s="40" t="s">
        <v>217</v>
      </c>
      <c r="D5558" s="40" t="s">
        <v>179</v>
      </c>
      <c r="E5558" s="40" t="s">
        <v>10</v>
      </c>
      <c r="F5558" s="40">
        <v>0.6</v>
      </c>
      <c r="G5558" s="40">
        <v>8</v>
      </c>
      <c r="H5558" s="40">
        <v>123</v>
      </c>
      <c r="I5558" s="40">
        <v>2.21</v>
      </c>
      <c r="L5558" s="40" t="str">
        <f>IF(LEFT(C5558,1)="[",MID(C5558,2,SEARCH("]",C5558)-2),IF(LEFT(C5558,1)="""",MID(C5558,2,SEARCH("""",C5558,2)-2),C5558))</f>
        <v>Onyx</v>
      </c>
      <c r="M5558">
        <f>WEEKNUM(A5558,2)</f>
        <v>39</v>
      </c>
    </row>
    <row r="5559" spans="1:13" x14ac:dyDescent="0.25">
      <c r="A5559" s="1">
        <v>41542</v>
      </c>
      <c r="B5559" s="40" t="s">
        <v>9</v>
      </c>
      <c r="C5559" s="40" t="s">
        <v>217</v>
      </c>
      <c r="D5559" s="40" t="s">
        <v>179</v>
      </c>
      <c r="E5559" s="40" t="s">
        <v>10</v>
      </c>
      <c r="F5559" s="40">
        <v>0.6</v>
      </c>
      <c r="G5559" s="40">
        <v>4</v>
      </c>
      <c r="H5559" s="40">
        <v>122</v>
      </c>
      <c r="I5559" s="40">
        <v>1.46</v>
      </c>
      <c r="L5559" s="40" t="str">
        <f>IF(LEFT(C5559,1)="[",MID(C5559,2,SEARCH("]",C5559)-2),IF(LEFT(C5559,1)="""",MID(C5559,2,SEARCH("""",C5559,2)-2),C5559))</f>
        <v>Onyx</v>
      </c>
      <c r="M5559">
        <f>WEEKNUM(A5559,2)</f>
        <v>39</v>
      </c>
    </row>
    <row r="5560" spans="1:13" x14ac:dyDescent="0.25">
      <c r="A5560" s="1">
        <v>41530</v>
      </c>
      <c r="B5560" s="40" t="s">
        <v>9</v>
      </c>
      <c r="C5560" s="40" t="s">
        <v>217</v>
      </c>
      <c r="D5560" s="40" t="s">
        <v>179</v>
      </c>
      <c r="E5560" s="40" t="s">
        <v>10</v>
      </c>
      <c r="F5560" s="40">
        <v>0.6</v>
      </c>
      <c r="G5560" s="40">
        <v>8</v>
      </c>
      <c r="H5560" s="40">
        <v>116</v>
      </c>
      <c r="I5560" s="40">
        <v>2.4500000000000002</v>
      </c>
      <c r="L5560" s="40" t="str">
        <f>IF(LEFT(C5560,1)="[",MID(C5560,2,SEARCH("]",C5560)-2),IF(LEFT(C5560,1)="""",MID(C5560,2,SEARCH("""",C5560,2)-2),C5560))</f>
        <v>Onyx</v>
      </c>
      <c r="M5560">
        <f>WEEKNUM(A5560,2)</f>
        <v>37</v>
      </c>
    </row>
    <row r="5561" spans="1:13" x14ac:dyDescent="0.25">
      <c r="A5561" s="1">
        <v>41544</v>
      </c>
      <c r="B5561" s="40" t="s">
        <v>9</v>
      </c>
      <c r="C5561" s="40" t="s">
        <v>217</v>
      </c>
      <c r="D5561" s="40" t="s">
        <v>179</v>
      </c>
      <c r="E5561" s="40" t="s">
        <v>10</v>
      </c>
      <c r="F5561" s="40">
        <v>0.6</v>
      </c>
      <c r="G5561" s="40">
        <v>8</v>
      </c>
      <c r="H5561" s="40">
        <v>137</v>
      </c>
      <c r="I5561" s="40">
        <v>3.2</v>
      </c>
      <c r="L5561" s="40" t="str">
        <f>IF(LEFT(C5561,1)="[",MID(C5561,2,SEARCH("]",C5561)-2),IF(LEFT(C5561,1)="""",MID(C5561,2,SEARCH("""",C5561,2)-2),C5561))</f>
        <v>Onyx</v>
      </c>
      <c r="M5561">
        <f>WEEKNUM(A5561,2)</f>
        <v>39</v>
      </c>
    </row>
    <row r="5562" spans="1:13" x14ac:dyDescent="0.25">
      <c r="A5562" s="1">
        <v>41527</v>
      </c>
      <c r="B5562" s="40" t="s">
        <v>9</v>
      </c>
      <c r="C5562" s="40" t="s">
        <v>217</v>
      </c>
      <c r="D5562" s="40" t="s">
        <v>179</v>
      </c>
      <c r="E5562" s="40" t="s">
        <v>10</v>
      </c>
      <c r="F5562" s="40">
        <v>0.6</v>
      </c>
      <c r="G5562" s="40">
        <v>15</v>
      </c>
      <c r="H5562" s="40">
        <v>177</v>
      </c>
      <c r="I5562" s="40">
        <v>4.63</v>
      </c>
      <c r="L5562" s="40" t="str">
        <f>IF(LEFT(C5562,1)="[",MID(C5562,2,SEARCH("]",C5562)-2),IF(LEFT(C5562,1)="""",MID(C5562,2,SEARCH("""",C5562,2)-2),C5562))</f>
        <v>Onyx</v>
      </c>
      <c r="M5562">
        <f>WEEKNUM(A5562,2)</f>
        <v>37</v>
      </c>
    </row>
    <row r="5563" spans="1:13" x14ac:dyDescent="0.25">
      <c r="A5563" s="1">
        <v>41520</v>
      </c>
      <c r="B5563" s="40" t="s">
        <v>9</v>
      </c>
      <c r="C5563" s="40" t="s">
        <v>217</v>
      </c>
      <c r="D5563" s="40" t="s">
        <v>179</v>
      </c>
      <c r="E5563" s="40" t="s">
        <v>10</v>
      </c>
      <c r="F5563" s="40">
        <v>0.6</v>
      </c>
      <c r="G5563" s="40">
        <v>7</v>
      </c>
      <c r="H5563" s="40">
        <v>125</v>
      </c>
      <c r="I5563" s="40">
        <v>1.8</v>
      </c>
      <c r="L5563" s="40" t="str">
        <f>IF(LEFT(C5563,1)="[",MID(C5563,2,SEARCH("]",C5563)-2),IF(LEFT(C5563,1)="""",MID(C5563,2,SEARCH("""",C5563,2)-2),C5563))</f>
        <v>Onyx</v>
      </c>
      <c r="M5563">
        <f>WEEKNUM(A5563,2)</f>
        <v>36</v>
      </c>
    </row>
    <row r="5564" spans="1:13" x14ac:dyDescent="0.25">
      <c r="A5564" s="1">
        <v>41516</v>
      </c>
      <c r="B5564" s="40" t="s">
        <v>9</v>
      </c>
      <c r="C5564" s="40" t="s">
        <v>217</v>
      </c>
      <c r="D5564" s="40" t="s">
        <v>179</v>
      </c>
      <c r="E5564" s="40" t="s">
        <v>10</v>
      </c>
      <c r="F5564" s="40">
        <v>0.6</v>
      </c>
      <c r="G5564" s="40">
        <v>19</v>
      </c>
      <c r="H5564" s="40">
        <v>107</v>
      </c>
      <c r="I5564" s="40">
        <v>4.54</v>
      </c>
      <c r="L5564" s="40" t="str">
        <f>IF(LEFT(C5564,1)="[",MID(C5564,2,SEARCH("]",C5564)-2),IF(LEFT(C5564,1)="""",MID(C5564,2,SEARCH("""",C5564,2)-2),C5564))</f>
        <v>Onyx</v>
      </c>
      <c r="M5564">
        <f>WEEKNUM(A5564,2)</f>
        <v>35</v>
      </c>
    </row>
    <row r="5565" spans="1:13" x14ac:dyDescent="0.25">
      <c r="A5565" s="1">
        <v>41519</v>
      </c>
      <c r="B5565" s="40" t="s">
        <v>9</v>
      </c>
      <c r="C5565" s="40" t="s">
        <v>217</v>
      </c>
      <c r="D5565" s="40" t="s">
        <v>179</v>
      </c>
      <c r="E5565" s="40" t="s">
        <v>10</v>
      </c>
      <c r="F5565" s="40">
        <v>0.6</v>
      </c>
      <c r="G5565" s="40">
        <v>12</v>
      </c>
      <c r="H5565" s="40">
        <v>168</v>
      </c>
      <c r="I5565" s="40">
        <v>2.81</v>
      </c>
      <c r="L5565" s="40" t="str">
        <f>IF(LEFT(C5565,1)="[",MID(C5565,2,SEARCH("]",C5565)-2),IF(LEFT(C5565,1)="""",MID(C5565,2,SEARCH("""",C5565,2)-2),C5565))</f>
        <v>Onyx</v>
      </c>
      <c r="M5565">
        <f>WEEKNUM(A5565,2)</f>
        <v>36</v>
      </c>
    </row>
    <row r="5566" spans="1:13" x14ac:dyDescent="0.25">
      <c r="A5566" s="1">
        <v>41527</v>
      </c>
      <c r="B5566" s="40" t="s">
        <v>9</v>
      </c>
      <c r="C5566" s="40" t="s">
        <v>176</v>
      </c>
      <c r="D5566" s="40" t="s">
        <v>108</v>
      </c>
      <c r="E5566" s="40" t="s">
        <v>10</v>
      </c>
      <c r="F5566" s="40">
        <v>0.8</v>
      </c>
      <c r="G5566" s="40">
        <v>0</v>
      </c>
      <c r="H5566" s="40">
        <v>12</v>
      </c>
      <c r="I5566" s="40">
        <v>0</v>
      </c>
      <c r="L5566" s="40" t="str">
        <f>IF(LEFT(C5566,1)="[",MID(C5566,2,SEARCH("]",C5566)-2),IF(LEFT(C5566,1)="""",MID(C5566,2,SEARCH("""",C5566,2)-2),C5566))</f>
        <v>Onyx 1.0</v>
      </c>
      <c r="M5566">
        <f>WEEKNUM(A5566,2)</f>
        <v>37</v>
      </c>
    </row>
    <row r="5567" spans="1:13" x14ac:dyDescent="0.25">
      <c r="A5567" s="1">
        <v>41528</v>
      </c>
      <c r="B5567" s="40" t="s">
        <v>9</v>
      </c>
      <c r="C5567" s="40" t="s">
        <v>176</v>
      </c>
      <c r="D5567" s="40" t="s">
        <v>108</v>
      </c>
      <c r="E5567" s="40" t="s">
        <v>10</v>
      </c>
      <c r="F5567" s="40">
        <v>0.8</v>
      </c>
      <c r="G5567" s="40">
        <v>0</v>
      </c>
      <c r="H5567" s="40">
        <v>9</v>
      </c>
      <c r="I5567" s="40">
        <v>0</v>
      </c>
      <c r="L5567" s="40" t="str">
        <f>IF(LEFT(C5567,1)="[",MID(C5567,2,SEARCH("]",C5567)-2),IF(LEFT(C5567,1)="""",MID(C5567,2,SEARCH("""",C5567,2)-2),C5567))</f>
        <v>Onyx 1.0</v>
      </c>
      <c r="M5567">
        <f>WEEKNUM(A5567,2)</f>
        <v>37</v>
      </c>
    </row>
    <row r="5568" spans="1:13" x14ac:dyDescent="0.25">
      <c r="A5568" s="1">
        <v>41522</v>
      </c>
      <c r="B5568" s="40" t="s">
        <v>9</v>
      </c>
      <c r="C5568" s="40" t="s">
        <v>176</v>
      </c>
      <c r="D5568" s="40" t="s">
        <v>108</v>
      </c>
      <c r="E5568" s="40" t="s">
        <v>10</v>
      </c>
      <c r="F5568" s="40">
        <v>0.8</v>
      </c>
      <c r="G5568" s="40">
        <v>1</v>
      </c>
      <c r="H5568" s="40">
        <v>6</v>
      </c>
      <c r="I5568" s="40">
        <v>0.1</v>
      </c>
      <c r="L5568" s="40" t="str">
        <f>IF(LEFT(C5568,1)="[",MID(C5568,2,SEARCH("]",C5568)-2),IF(LEFT(C5568,1)="""",MID(C5568,2,SEARCH("""",C5568,2)-2),C5568))</f>
        <v>Onyx 1.0</v>
      </c>
      <c r="M5568">
        <f>WEEKNUM(A5568,2)</f>
        <v>36</v>
      </c>
    </row>
    <row r="5569" spans="1:13" x14ac:dyDescent="0.25">
      <c r="A5569" s="1">
        <v>41541</v>
      </c>
      <c r="B5569" s="40" t="s">
        <v>9</v>
      </c>
      <c r="C5569" s="40" t="s">
        <v>176</v>
      </c>
      <c r="D5569" s="40" t="s">
        <v>108</v>
      </c>
      <c r="E5569" s="40" t="s">
        <v>10</v>
      </c>
      <c r="F5569" s="40">
        <v>0.8</v>
      </c>
      <c r="G5569" s="40">
        <v>0</v>
      </c>
      <c r="H5569" s="40">
        <v>13</v>
      </c>
      <c r="I5569" s="40">
        <v>0</v>
      </c>
      <c r="L5569" s="40" t="str">
        <f>IF(LEFT(C5569,1)="[",MID(C5569,2,SEARCH("]",C5569)-2),IF(LEFT(C5569,1)="""",MID(C5569,2,SEARCH("""",C5569,2)-2),C5569))</f>
        <v>Onyx 1.0</v>
      </c>
      <c r="M5569">
        <f>WEEKNUM(A5569,2)</f>
        <v>39</v>
      </c>
    </row>
    <row r="5570" spans="1:13" x14ac:dyDescent="0.25">
      <c r="A5570" s="1">
        <v>41516</v>
      </c>
      <c r="B5570" s="40" t="s">
        <v>9</v>
      </c>
      <c r="C5570" s="40" t="s">
        <v>176</v>
      </c>
      <c r="D5570" s="40" t="s">
        <v>108</v>
      </c>
      <c r="E5570" s="40" t="s">
        <v>10</v>
      </c>
      <c r="F5570" s="40">
        <v>0.8</v>
      </c>
      <c r="G5570" s="40">
        <v>1</v>
      </c>
      <c r="H5570" s="40">
        <v>14</v>
      </c>
      <c r="I5570" s="40">
        <v>0.26</v>
      </c>
      <c r="L5570" s="40" t="str">
        <f>IF(LEFT(C5570,1)="[",MID(C5570,2,SEARCH("]",C5570)-2),IF(LEFT(C5570,1)="""",MID(C5570,2,SEARCH("""",C5570,2)-2),C5570))</f>
        <v>Onyx 1.0</v>
      </c>
      <c r="M5570">
        <f>WEEKNUM(A5570,2)</f>
        <v>35</v>
      </c>
    </row>
    <row r="5571" spans="1:13" x14ac:dyDescent="0.25">
      <c r="A5571" s="1">
        <v>41526</v>
      </c>
      <c r="B5571" s="40" t="s">
        <v>9</v>
      </c>
      <c r="C5571" s="40" t="s">
        <v>176</v>
      </c>
      <c r="D5571" s="40" t="s">
        <v>108</v>
      </c>
      <c r="E5571" s="40" t="s">
        <v>10</v>
      </c>
      <c r="F5571" s="40">
        <v>0.8</v>
      </c>
      <c r="G5571" s="40">
        <v>0</v>
      </c>
      <c r="H5571" s="40">
        <v>8</v>
      </c>
      <c r="I5571" s="40">
        <v>0</v>
      </c>
      <c r="L5571" s="40" t="str">
        <f>IF(LEFT(C5571,1)="[",MID(C5571,2,SEARCH("]",C5571)-2),IF(LEFT(C5571,1)="""",MID(C5571,2,SEARCH("""",C5571,2)-2),C5571))</f>
        <v>Onyx 1.0</v>
      </c>
      <c r="M5571">
        <f>WEEKNUM(A5571,2)</f>
        <v>37</v>
      </c>
    </row>
    <row r="5572" spans="1:13" x14ac:dyDescent="0.25">
      <c r="A5572" s="1">
        <v>41540</v>
      </c>
      <c r="B5572" s="40" t="s">
        <v>9</v>
      </c>
      <c r="C5572" s="40" t="s">
        <v>176</v>
      </c>
      <c r="D5572" s="40" t="s">
        <v>108</v>
      </c>
      <c r="E5572" s="40" t="s">
        <v>10</v>
      </c>
      <c r="F5572" s="40">
        <v>0.8</v>
      </c>
      <c r="G5572" s="40">
        <v>0</v>
      </c>
      <c r="H5572" s="40">
        <v>13</v>
      </c>
      <c r="I5572" s="40">
        <v>0</v>
      </c>
      <c r="L5572" s="40" t="str">
        <f>IF(LEFT(C5572,1)="[",MID(C5572,2,SEARCH("]",C5572)-2),IF(LEFT(C5572,1)="""",MID(C5572,2,SEARCH("""",C5572,2)-2),C5572))</f>
        <v>Onyx 1.0</v>
      </c>
      <c r="M5572">
        <f>WEEKNUM(A5572,2)</f>
        <v>39</v>
      </c>
    </row>
    <row r="5573" spans="1:13" x14ac:dyDescent="0.25">
      <c r="A5573" s="1">
        <v>41538</v>
      </c>
      <c r="B5573" s="40" t="s">
        <v>9</v>
      </c>
      <c r="C5573" s="40" t="s">
        <v>176</v>
      </c>
      <c r="D5573" s="40" t="s">
        <v>108</v>
      </c>
      <c r="E5573" s="40" t="s">
        <v>10</v>
      </c>
      <c r="F5573" s="40">
        <v>0.8</v>
      </c>
      <c r="G5573" s="40">
        <v>3</v>
      </c>
      <c r="H5573" s="40">
        <v>8</v>
      </c>
      <c r="I5573" s="40">
        <v>1.18</v>
      </c>
      <c r="L5573" s="40" t="str">
        <f>IF(LEFT(C5573,1)="[",MID(C5573,2,SEARCH("]",C5573)-2),IF(LEFT(C5573,1)="""",MID(C5573,2,SEARCH("""",C5573,2)-2),C5573))</f>
        <v>Onyx 1.0</v>
      </c>
      <c r="M5573">
        <f>WEEKNUM(A5573,2)</f>
        <v>38</v>
      </c>
    </row>
    <row r="5574" spans="1:13" x14ac:dyDescent="0.25">
      <c r="A5574" s="1">
        <v>41514</v>
      </c>
      <c r="B5574" s="40" t="s">
        <v>9</v>
      </c>
      <c r="C5574" s="40" t="s">
        <v>176</v>
      </c>
      <c r="D5574" s="40" t="s">
        <v>108</v>
      </c>
      <c r="E5574" s="40" t="s">
        <v>10</v>
      </c>
      <c r="F5574" s="40">
        <v>0.8</v>
      </c>
      <c r="G5574" s="40">
        <v>1</v>
      </c>
      <c r="H5574" s="40">
        <v>12</v>
      </c>
      <c r="I5574" s="40">
        <v>0.31</v>
      </c>
      <c r="L5574" s="40" t="str">
        <f>IF(LEFT(C5574,1)="[",MID(C5574,2,SEARCH("]",C5574)-2),IF(LEFT(C5574,1)="""",MID(C5574,2,SEARCH("""",C5574,2)-2),C5574))</f>
        <v>Onyx 1.0</v>
      </c>
      <c r="M5574">
        <f>WEEKNUM(A5574,2)</f>
        <v>35</v>
      </c>
    </row>
    <row r="5575" spans="1:13" x14ac:dyDescent="0.25">
      <c r="A5575" s="1">
        <v>41532</v>
      </c>
      <c r="B5575" s="40" t="s">
        <v>9</v>
      </c>
      <c r="C5575" s="40" t="s">
        <v>176</v>
      </c>
      <c r="D5575" s="40" t="s">
        <v>108</v>
      </c>
      <c r="E5575" s="40" t="s">
        <v>10</v>
      </c>
      <c r="F5575" s="40">
        <v>0.8</v>
      </c>
      <c r="G5575" s="40">
        <v>0</v>
      </c>
      <c r="H5575" s="40">
        <v>4</v>
      </c>
      <c r="I5575" s="40">
        <v>0</v>
      </c>
      <c r="L5575" s="40" t="str">
        <f>IF(LEFT(C5575,1)="[",MID(C5575,2,SEARCH("]",C5575)-2),IF(LEFT(C5575,1)="""",MID(C5575,2,SEARCH("""",C5575,2)-2),C5575))</f>
        <v>Onyx 1.0</v>
      </c>
      <c r="M5575">
        <f>WEEKNUM(A5575,2)</f>
        <v>37</v>
      </c>
    </row>
    <row r="5576" spans="1:13" x14ac:dyDescent="0.25">
      <c r="A5576" s="1">
        <v>41530</v>
      </c>
      <c r="B5576" s="40" t="s">
        <v>9</v>
      </c>
      <c r="C5576" s="40" t="s">
        <v>176</v>
      </c>
      <c r="D5576" s="40" t="s">
        <v>108</v>
      </c>
      <c r="E5576" s="40" t="s">
        <v>10</v>
      </c>
      <c r="F5576" s="40">
        <v>0.8</v>
      </c>
      <c r="G5576" s="40">
        <v>0</v>
      </c>
      <c r="H5576" s="40">
        <v>1</v>
      </c>
      <c r="I5576" s="40">
        <v>0</v>
      </c>
      <c r="L5576" s="40" t="str">
        <f>IF(LEFT(C5576,1)="[",MID(C5576,2,SEARCH("]",C5576)-2),IF(LEFT(C5576,1)="""",MID(C5576,2,SEARCH("""",C5576,2)-2),C5576))</f>
        <v>Onyx 1.0</v>
      </c>
      <c r="M5576">
        <f>WEEKNUM(A5576,2)</f>
        <v>37</v>
      </c>
    </row>
    <row r="5577" spans="1:13" x14ac:dyDescent="0.25">
      <c r="A5577" s="1">
        <v>41534</v>
      </c>
      <c r="B5577" s="40" t="s">
        <v>9</v>
      </c>
      <c r="C5577" s="40" t="s">
        <v>176</v>
      </c>
      <c r="D5577" s="40" t="s">
        <v>108</v>
      </c>
      <c r="E5577" s="40" t="s">
        <v>10</v>
      </c>
      <c r="F5577" s="40">
        <v>0.8</v>
      </c>
      <c r="G5577" s="40">
        <v>0</v>
      </c>
      <c r="H5577" s="40">
        <v>21</v>
      </c>
      <c r="I5577" s="40">
        <v>0</v>
      </c>
      <c r="L5577" s="40" t="str">
        <f>IF(LEFT(C5577,1)="[",MID(C5577,2,SEARCH("]",C5577)-2),IF(LEFT(C5577,1)="""",MID(C5577,2,SEARCH("""",C5577,2)-2),C5577))</f>
        <v>Onyx 1.0</v>
      </c>
      <c r="M5577">
        <f>WEEKNUM(A5577,2)</f>
        <v>38</v>
      </c>
    </row>
    <row r="5578" spans="1:13" x14ac:dyDescent="0.25">
      <c r="A5578" s="1">
        <v>41542</v>
      </c>
      <c r="B5578" s="40" t="s">
        <v>9</v>
      </c>
      <c r="C5578" s="40" t="s">
        <v>176</v>
      </c>
      <c r="D5578" s="40" t="s">
        <v>108</v>
      </c>
      <c r="E5578" s="40" t="s">
        <v>10</v>
      </c>
      <c r="F5578" s="40">
        <v>0.8</v>
      </c>
      <c r="G5578" s="40">
        <v>0</v>
      </c>
      <c r="H5578" s="40">
        <v>16</v>
      </c>
      <c r="I5578" s="40">
        <v>0</v>
      </c>
      <c r="L5578" s="40" t="str">
        <f>IF(LEFT(C5578,1)="[",MID(C5578,2,SEARCH("]",C5578)-2),IF(LEFT(C5578,1)="""",MID(C5578,2,SEARCH("""",C5578,2)-2),C5578))</f>
        <v>Onyx 1.0</v>
      </c>
      <c r="M5578">
        <f>WEEKNUM(A5578,2)</f>
        <v>39</v>
      </c>
    </row>
    <row r="5579" spans="1:13" x14ac:dyDescent="0.25">
      <c r="A5579" s="1">
        <v>41544</v>
      </c>
      <c r="B5579" s="40" t="s">
        <v>9</v>
      </c>
      <c r="C5579" s="40" t="s">
        <v>176</v>
      </c>
      <c r="D5579" s="40" t="s">
        <v>108</v>
      </c>
      <c r="E5579" s="40" t="s">
        <v>10</v>
      </c>
      <c r="F5579" s="40">
        <v>0.8</v>
      </c>
      <c r="G5579" s="40">
        <v>4</v>
      </c>
      <c r="H5579" s="40">
        <v>14</v>
      </c>
      <c r="I5579" s="40">
        <v>1.82</v>
      </c>
      <c r="L5579" s="40" t="str">
        <f>IF(LEFT(C5579,1)="[",MID(C5579,2,SEARCH("]",C5579)-2),IF(LEFT(C5579,1)="""",MID(C5579,2,SEARCH("""",C5579,2)-2),C5579))</f>
        <v>Onyx 1.0</v>
      </c>
      <c r="M5579">
        <f>WEEKNUM(A5579,2)</f>
        <v>39</v>
      </c>
    </row>
    <row r="5580" spans="1:13" x14ac:dyDescent="0.25">
      <c r="A5580" s="1">
        <v>41518</v>
      </c>
      <c r="B5580" s="40" t="s">
        <v>9</v>
      </c>
      <c r="C5580" s="40" t="s">
        <v>176</v>
      </c>
      <c r="D5580" s="40" t="s">
        <v>108</v>
      </c>
      <c r="E5580" s="40" t="s">
        <v>10</v>
      </c>
      <c r="F5580" s="40">
        <v>0.8</v>
      </c>
      <c r="G5580" s="40">
        <v>0</v>
      </c>
      <c r="H5580" s="40">
        <v>8</v>
      </c>
      <c r="I5580" s="40">
        <v>0</v>
      </c>
      <c r="L5580" s="40" t="str">
        <f>IF(LEFT(C5580,1)="[",MID(C5580,2,SEARCH("]",C5580)-2),IF(LEFT(C5580,1)="""",MID(C5580,2,SEARCH("""",C5580,2)-2),C5580))</f>
        <v>Onyx 1.0</v>
      </c>
      <c r="M5580">
        <f>WEEKNUM(A5580,2)</f>
        <v>35</v>
      </c>
    </row>
    <row r="5581" spans="1:13" x14ac:dyDescent="0.25">
      <c r="A5581" s="1">
        <v>41539</v>
      </c>
      <c r="B5581" s="40" t="s">
        <v>9</v>
      </c>
      <c r="C5581" s="40" t="s">
        <v>176</v>
      </c>
      <c r="D5581" s="40" t="s">
        <v>108</v>
      </c>
      <c r="E5581" s="40" t="s">
        <v>10</v>
      </c>
      <c r="F5581" s="40">
        <v>0.8</v>
      </c>
      <c r="G5581" s="40">
        <v>1</v>
      </c>
      <c r="H5581" s="40">
        <v>12</v>
      </c>
      <c r="I5581" s="40">
        <v>0.31</v>
      </c>
      <c r="L5581" s="40" t="str">
        <f>IF(LEFT(C5581,1)="[",MID(C5581,2,SEARCH("]",C5581)-2),IF(LEFT(C5581,1)="""",MID(C5581,2,SEARCH("""",C5581,2)-2),C5581))</f>
        <v>Onyx 1.0</v>
      </c>
      <c r="M5581">
        <f>WEEKNUM(A5581,2)</f>
        <v>38</v>
      </c>
    </row>
    <row r="5582" spans="1:13" x14ac:dyDescent="0.25">
      <c r="A5582" s="1">
        <v>41519</v>
      </c>
      <c r="B5582" s="40" t="s">
        <v>9</v>
      </c>
      <c r="C5582" s="40" t="s">
        <v>176</v>
      </c>
      <c r="D5582" s="40" t="s">
        <v>108</v>
      </c>
      <c r="E5582" s="40" t="s">
        <v>10</v>
      </c>
      <c r="F5582" s="40">
        <v>0.8</v>
      </c>
      <c r="G5582" s="40">
        <v>0</v>
      </c>
      <c r="H5582" s="40">
        <v>12</v>
      </c>
      <c r="I5582" s="40">
        <v>0</v>
      </c>
      <c r="L5582" s="40" t="str">
        <f>IF(LEFT(C5582,1)="[",MID(C5582,2,SEARCH("]",C5582)-2),IF(LEFT(C5582,1)="""",MID(C5582,2,SEARCH("""",C5582,2)-2),C5582))</f>
        <v>Onyx 1.0</v>
      </c>
      <c r="M5582">
        <f>WEEKNUM(A5582,2)</f>
        <v>36</v>
      </c>
    </row>
    <row r="5583" spans="1:13" x14ac:dyDescent="0.25">
      <c r="A5583" s="1">
        <v>41546</v>
      </c>
      <c r="B5583" s="40" t="s">
        <v>9</v>
      </c>
      <c r="C5583" s="40" t="s">
        <v>176</v>
      </c>
      <c r="D5583" s="40" t="s">
        <v>108</v>
      </c>
      <c r="E5583" s="40" t="s">
        <v>10</v>
      </c>
      <c r="F5583" s="40">
        <v>0.8</v>
      </c>
      <c r="G5583" s="40">
        <v>1</v>
      </c>
      <c r="H5583" s="40">
        <v>10</v>
      </c>
      <c r="I5583" s="40">
        <v>0.77</v>
      </c>
      <c r="L5583" s="40" t="str">
        <f>IF(LEFT(C5583,1)="[",MID(C5583,2,SEARCH("]",C5583)-2),IF(LEFT(C5583,1)="""",MID(C5583,2,SEARCH("""",C5583,2)-2),C5583))</f>
        <v>Onyx 1.0</v>
      </c>
      <c r="M5583">
        <f>WEEKNUM(A5583,2)</f>
        <v>39</v>
      </c>
    </row>
    <row r="5584" spans="1:13" x14ac:dyDescent="0.25">
      <c r="A5584" s="1">
        <v>41520</v>
      </c>
      <c r="B5584" s="40" t="s">
        <v>9</v>
      </c>
      <c r="C5584" s="40" t="s">
        <v>176</v>
      </c>
      <c r="D5584" s="40" t="s">
        <v>108</v>
      </c>
      <c r="E5584" s="40" t="s">
        <v>10</v>
      </c>
      <c r="F5584" s="40">
        <v>0.8</v>
      </c>
      <c r="G5584" s="40">
        <v>0</v>
      </c>
      <c r="H5584" s="40">
        <v>9</v>
      </c>
      <c r="I5584" s="40">
        <v>0</v>
      </c>
      <c r="L5584" s="40" t="str">
        <f>IF(LEFT(C5584,1)="[",MID(C5584,2,SEARCH("]",C5584)-2),IF(LEFT(C5584,1)="""",MID(C5584,2,SEARCH("""",C5584,2)-2),C5584))</f>
        <v>Onyx 1.0</v>
      </c>
      <c r="M5584">
        <f>WEEKNUM(A5584,2)</f>
        <v>36</v>
      </c>
    </row>
    <row r="5585" spans="1:13" x14ac:dyDescent="0.25">
      <c r="A5585" s="1">
        <v>41545</v>
      </c>
      <c r="B5585" s="40" t="s">
        <v>9</v>
      </c>
      <c r="C5585" s="40" t="s">
        <v>176</v>
      </c>
      <c r="D5585" s="40" t="s">
        <v>108</v>
      </c>
      <c r="E5585" s="40" t="s">
        <v>10</v>
      </c>
      <c r="F5585" s="40">
        <v>0.8</v>
      </c>
      <c r="G5585" s="40">
        <v>0</v>
      </c>
      <c r="H5585" s="40">
        <v>18</v>
      </c>
      <c r="I5585" s="40">
        <v>0</v>
      </c>
      <c r="L5585" s="40" t="str">
        <f>IF(LEFT(C5585,1)="[",MID(C5585,2,SEARCH("]",C5585)-2),IF(LEFT(C5585,1)="""",MID(C5585,2,SEARCH("""",C5585,2)-2),C5585))</f>
        <v>Onyx 1.0</v>
      </c>
      <c r="M5585">
        <f>WEEKNUM(A5585,2)</f>
        <v>39</v>
      </c>
    </row>
    <row r="5586" spans="1:13" x14ac:dyDescent="0.25">
      <c r="A5586" s="1">
        <v>41524</v>
      </c>
      <c r="B5586" s="40" t="s">
        <v>9</v>
      </c>
      <c r="C5586" s="40" t="s">
        <v>176</v>
      </c>
      <c r="D5586" s="40" t="s">
        <v>108</v>
      </c>
      <c r="E5586" s="40" t="s">
        <v>10</v>
      </c>
      <c r="F5586" s="40">
        <v>0.8</v>
      </c>
      <c r="G5586" s="40">
        <v>0</v>
      </c>
      <c r="H5586" s="40">
        <v>11</v>
      </c>
      <c r="I5586" s="40">
        <v>0</v>
      </c>
      <c r="L5586" s="40" t="str">
        <f>IF(LEFT(C5586,1)="[",MID(C5586,2,SEARCH("]",C5586)-2),IF(LEFT(C5586,1)="""",MID(C5586,2,SEARCH("""",C5586,2)-2),C5586))</f>
        <v>Onyx 1.0</v>
      </c>
      <c r="M5586">
        <f>WEEKNUM(A5586,2)</f>
        <v>36</v>
      </c>
    </row>
    <row r="5587" spans="1:13" x14ac:dyDescent="0.25">
      <c r="A5587" s="1">
        <v>41531</v>
      </c>
      <c r="B5587" s="40" t="s">
        <v>9</v>
      </c>
      <c r="C5587" s="40" t="s">
        <v>176</v>
      </c>
      <c r="D5587" s="40" t="s">
        <v>108</v>
      </c>
      <c r="E5587" s="40" t="s">
        <v>10</v>
      </c>
      <c r="F5587" s="40">
        <v>0.8</v>
      </c>
      <c r="G5587" s="40">
        <v>0</v>
      </c>
      <c r="H5587" s="40">
        <v>7</v>
      </c>
      <c r="I5587" s="40">
        <v>0</v>
      </c>
      <c r="L5587" s="40" t="str">
        <f>IF(LEFT(C5587,1)="[",MID(C5587,2,SEARCH("]",C5587)-2),IF(LEFT(C5587,1)="""",MID(C5587,2,SEARCH("""",C5587,2)-2),C5587))</f>
        <v>Onyx 1.0</v>
      </c>
      <c r="M5587">
        <f>WEEKNUM(A5587,2)</f>
        <v>37</v>
      </c>
    </row>
    <row r="5588" spans="1:13" x14ac:dyDescent="0.25">
      <c r="A5588" s="1">
        <v>41535</v>
      </c>
      <c r="B5588" s="40" t="s">
        <v>9</v>
      </c>
      <c r="C5588" s="40" t="s">
        <v>176</v>
      </c>
      <c r="D5588" s="40" t="s">
        <v>108</v>
      </c>
      <c r="E5588" s="40" t="s">
        <v>10</v>
      </c>
      <c r="F5588" s="40">
        <v>0.8</v>
      </c>
      <c r="G5588" s="40">
        <v>0</v>
      </c>
      <c r="H5588" s="40">
        <v>13</v>
      </c>
      <c r="I5588" s="40">
        <v>0</v>
      </c>
      <c r="L5588" s="40" t="str">
        <f>IF(LEFT(C5588,1)="[",MID(C5588,2,SEARCH("]",C5588)-2),IF(LEFT(C5588,1)="""",MID(C5588,2,SEARCH("""",C5588,2)-2),C5588))</f>
        <v>Onyx 1.0</v>
      </c>
      <c r="M5588">
        <f>WEEKNUM(A5588,2)</f>
        <v>38</v>
      </c>
    </row>
    <row r="5589" spans="1:13" x14ac:dyDescent="0.25">
      <c r="A5589" s="1">
        <v>41529</v>
      </c>
      <c r="B5589" s="40" t="s">
        <v>9</v>
      </c>
      <c r="C5589" s="40" t="s">
        <v>176</v>
      </c>
      <c r="D5589" s="40" t="s">
        <v>108</v>
      </c>
      <c r="E5589" s="40" t="s">
        <v>10</v>
      </c>
      <c r="F5589" s="40">
        <v>0.8</v>
      </c>
      <c r="G5589" s="40">
        <v>1</v>
      </c>
      <c r="H5589" s="40">
        <v>3</v>
      </c>
      <c r="I5589" s="40">
        <v>0.11</v>
      </c>
      <c r="L5589" s="40" t="str">
        <f>IF(LEFT(C5589,1)="[",MID(C5589,2,SEARCH("]",C5589)-2),IF(LEFT(C5589,1)="""",MID(C5589,2,SEARCH("""",C5589,2)-2),C5589))</f>
        <v>Onyx 1.0</v>
      </c>
      <c r="M5589">
        <f>WEEKNUM(A5589,2)</f>
        <v>37</v>
      </c>
    </row>
    <row r="5590" spans="1:13" x14ac:dyDescent="0.25">
      <c r="A5590" s="1">
        <v>41543</v>
      </c>
      <c r="B5590" s="40" t="s">
        <v>9</v>
      </c>
      <c r="C5590" s="40" t="s">
        <v>176</v>
      </c>
      <c r="D5590" s="40" t="s">
        <v>108</v>
      </c>
      <c r="E5590" s="40" t="s">
        <v>10</v>
      </c>
      <c r="F5590" s="40">
        <v>0.8</v>
      </c>
      <c r="G5590" s="40">
        <v>1</v>
      </c>
      <c r="H5590" s="40">
        <v>10</v>
      </c>
      <c r="I5590" s="40">
        <v>0.68</v>
      </c>
      <c r="L5590" s="40" t="str">
        <f>IF(LEFT(C5590,1)="[",MID(C5590,2,SEARCH("]",C5590)-2),IF(LEFT(C5590,1)="""",MID(C5590,2,SEARCH("""",C5590,2)-2),C5590))</f>
        <v>Onyx 1.0</v>
      </c>
      <c r="M5590">
        <f>WEEKNUM(A5590,2)</f>
        <v>39</v>
      </c>
    </row>
    <row r="5591" spans="1:13" x14ac:dyDescent="0.25">
      <c r="A5591" s="1">
        <v>41523</v>
      </c>
      <c r="B5591" s="40" t="s">
        <v>9</v>
      </c>
      <c r="C5591" s="40" t="s">
        <v>176</v>
      </c>
      <c r="D5591" s="40" t="s">
        <v>108</v>
      </c>
      <c r="E5591" s="40" t="s">
        <v>10</v>
      </c>
      <c r="F5591" s="40">
        <v>0.8</v>
      </c>
      <c r="G5591" s="40">
        <v>0</v>
      </c>
      <c r="H5591" s="40">
        <v>8</v>
      </c>
      <c r="I5591" s="40">
        <v>0</v>
      </c>
      <c r="L5591" s="40" t="str">
        <f>IF(LEFT(C5591,1)="[",MID(C5591,2,SEARCH("]",C5591)-2),IF(LEFT(C5591,1)="""",MID(C5591,2,SEARCH("""",C5591,2)-2),C5591))</f>
        <v>Onyx 1.0</v>
      </c>
      <c r="M5591">
        <f>WEEKNUM(A5591,2)</f>
        <v>36</v>
      </c>
    </row>
    <row r="5592" spans="1:13" x14ac:dyDescent="0.25">
      <c r="A5592" s="1">
        <v>41533</v>
      </c>
      <c r="B5592" s="40" t="s">
        <v>9</v>
      </c>
      <c r="C5592" s="40" t="s">
        <v>176</v>
      </c>
      <c r="D5592" s="40" t="s">
        <v>108</v>
      </c>
      <c r="E5592" s="40" t="s">
        <v>10</v>
      </c>
      <c r="F5592" s="40">
        <v>0.8</v>
      </c>
      <c r="G5592" s="40">
        <v>1</v>
      </c>
      <c r="H5592" s="40">
        <v>11</v>
      </c>
      <c r="I5592" s="40">
        <v>0.22</v>
      </c>
      <c r="L5592" s="40" t="str">
        <f>IF(LEFT(C5592,1)="[",MID(C5592,2,SEARCH("]",C5592)-2),IF(LEFT(C5592,1)="""",MID(C5592,2,SEARCH("""",C5592,2)-2),C5592))</f>
        <v>Onyx 1.0</v>
      </c>
      <c r="M5592">
        <f>WEEKNUM(A5592,2)</f>
        <v>38</v>
      </c>
    </row>
    <row r="5593" spans="1:13" x14ac:dyDescent="0.25">
      <c r="A5593" s="1">
        <v>41517</v>
      </c>
      <c r="B5593" s="40" t="s">
        <v>9</v>
      </c>
      <c r="C5593" s="40" t="s">
        <v>176</v>
      </c>
      <c r="D5593" s="40" t="s">
        <v>108</v>
      </c>
      <c r="E5593" s="40" t="s">
        <v>10</v>
      </c>
      <c r="F5593" s="40">
        <v>0.8</v>
      </c>
      <c r="G5593" s="40">
        <v>1</v>
      </c>
      <c r="H5593" s="40">
        <v>3</v>
      </c>
      <c r="I5593" s="40">
        <v>0.36</v>
      </c>
      <c r="L5593" s="40" t="str">
        <f>IF(LEFT(C5593,1)="[",MID(C5593,2,SEARCH("]",C5593)-2),IF(LEFT(C5593,1)="""",MID(C5593,2,SEARCH("""",C5593,2)-2),C5593))</f>
        <v>Onyx 1.0</v>
      </c>
      <c r="M5593">
        <f>WEEKNUM(A5593,2)</f>
        <v>35</v>
      </c>
    </row>
    <row r="5594" spans="1:13" x14ac:dyDescent="0.25">
      <c r="A5594" s="1">
        <v>41525</v>
      </c>
      <c r="B5594" s="40" t="s">
        <v>9</v>
      </c>
      <c r="C5594" s="40" t="s">
        <v>176</v>
      </c>
      <c r="D5594" s="40" t="s">
        <v>108</v>
      </c>
      <c r="E5594" s="40" t="s">
        <v>10</v>
      </c>
      <c r="F5594" s="40">
        <v>0.8</v>
      </c>
      <c r="G5594" s="40">
        <v>0</v>
      </c>
      <c r="H5594" s="40">
        <v>8</v>
      </c>
      <c r="I5594" s="40">
        <v>0</v>
      </c>
      <c r="L5594" s="40" t="str">
        <f>IF(LEFT(C5594,1)="[",MID(C5594,2,SEARCH("]",C5594)-2),IF(LEFT(C5594,1)="""",MID(C5594,2,SEARCH("""",C5594,2)-2),C5594))</f>
        <v>Onyx 1.0</v>
      </c>
      <c r="M5594">
        <f>WEEKNUM(A5594,2)</f>
        <v>36</v>
      </c>
    </row>
    <row r="5595" spans="1:13" x14ac:dyDescent="0.25">
      <c r="A5595" s="1">
        <v>41536</v>
      </c>
      <c r="B5595" s="40" t="s">
        <v>9</v>
      </c>
      <c r="C5595" s="40" t="s">
        <v>176</v>
      </c>
      <c r="D5595" s="40" t="s">
        <v>108</v>
      </c>
      <c r="E5595" s="40" t="s">
        <v>10</v>
      </c>
      <c r="F5595" s="40">
        <v>0.8</v>
      </c>
      <c r="G5595" s="40">
        <v>1</v>
      </c>
      <c r="H5595" s="40">
        <v>8</v>
      </c>
      <c r="I5595" s="40">
        <v>0.48</v>
      </c>
      <c r="L5595" s="40" t="str">
        <f>IF(LEFT(C5595,1)="[",MID(C5595,2,SEARCH("]",C5595)-2),IF(LEFT(C5595,1)="""",MID(C5595,2,SEARCH("""",C5595,2)-2),C5595))</f>
        <v>Onyx 1.0</v>
      </c>
      <c r="M5595">
        <f>WEEKNUM(A5595,2)</f>
        <v>38</v>
      </c>
    </row>
    <row r="5596" spans="1:13" x14ac:dyDescent="0.25">
      <c r="A5596" s="1">
        <v>41515</v>
      </c>
      <c r="B5596" s="40" t="s">
        <v>9</v>
      </c>
      <c r="C5596" s="40" t="s">
        <v>176</v>
      </c>
      <c r="D5596" s="40" t="s">
        <v>108</v>
      </c>
      <c r="E5596" s="40" t="s">
        <v>10</v>
      </c>
      <c r="F5596" s="40">
        <v>0.8</v>
      </c>
      <c r="G5596" s="40">
        <v>2</v>
      </c>
      <c r="H5596" s="40">
        <v>6</v>
      </c>
      <c r="I5596" s="40">
        <v>0.65</v>
      </c>
      <c r="L5596" s="40" t="str">
        <f>IF(LEFT(C5596,1)="[",MID(C5596,2,SEARCH("]",C5596)-2),IF(LEFT(C5596,1)="""",MID(C5596,2,SEARCH("""",C5596,2)-2),C5596))</f>
        <v>Onyx 1.0</v>
      </c>
      <c r="M5596">
        <f>WEEKNUM(A5596,2)</f>
        <v>35</v>
      </c>
    </row>
    <row r="5597" spans="1:13" x14ac:dyDescent="0.25">
      <c r="A5597" s="1">
        <v>41537</v>
      </c>
      <c r="B5597" s="40" t="s">
        <v>9</v>
      </c>
      <c r="C5597" s="40" t="s">
        <v>176</v>
      </c>
      <c r="D5597" s="40" t="s">
        <v>108</v>
      </c>
      <c r="E5597" s="40" t="s">
        <v>10</v>
      </c>
      <c r="F5597" s="40">
        <v>0.8</v>
      </c>
      <c r="G5597" s="40">
        <v>0</v>
      </c>
      <c r="H5597" s="40">
        <v>13</v>
      </c>
      <c r="I5597" s="40">
        <v>0</v>
      </c>
      <c r="L5597" s="40" t="str">
        <f>IF(LEFT(C5597,1)="[",MID(C5597,2,SEARCH("]",C5597)-2),IF(LEFT(C5597,1)="""",MID(C5597,2,SEARCH("""",C5597,2)-2),C5597))</f>
        <v>Onyx 1.0</v>
      </c>
      <c r="M5597">
        <f>WEEKNUM(A5597,2)</f>
        <v>38</v>
      </c>
    </row>
    <row r="5598" spans="1:13" x14ac:dyDescent="0.25">
      <c r="A5598" s="1">
        <v>41521</v>
      </c>
      <c r="B5598" s="40" t="s">
        <v>9</v>
      </c>
      <c r="C5598" s="40" t="s">
        <v>176</v>
      </c>
      <c r="D5598" s="40" t="s">
        <v>108</v>
      </c>
      <c r="E5598" s="40" t="s">
        <v>10</v>
      </c>
      <c r="F5598" s="40">
        <v>0.8</v>
      </c>
      <c r="G5598" s="40">
        <v>0</v>
      </c>
      <c r="H5598" s="40">
        <v>2</v>
      </c>
      <c r="I5598" s="40">
        <v>0</v>
      </c>
      <c r="L5598" s="40" t="str">
        <f>IF(LEFT(C5598,1)="[",MID(C5598,2,SEARCH("]",C5598)-2),IF(LEFT(C5598,1)="""",MID(C5598,2,SEARCH("""",C5598,2)-2),C5598))</f>
        <v>Onyx 1.0</v>
      </c>
      <c r="M5598">
        <f>WEEKNUM(A5598,2)</f>
        <v>36</v>
      </c>
    </row>
    <row r="5599" spans="1:13" x14ac:dyDescent="0.25">
      <c r="A5599" s="1">
        <v>41526</v>
      </c>
      <c r="B5599" s="40" t="s">
        <v>9</v>
      </c>
      <c r="C5599" s="40" t="s">
        <v>180</v>
      </c>
      <c r="D5599" s="40" t="s">
        <v>108</v>
      </c>
      <c r="E5599" s="40" t="s">
        <v>10</v>
      </c>
      <c r="F5599" s="40">
        <v>0.47</v>
      </c>
      <c r="G5599" s="40">
        <v>3</v>
      </c>
      <c r="H5599" s="40">
        <v>30</v>
      </c>
      <c r="I5599" s="40">
        <v>0.67</v>
      </c>
      <c r="L5599" s="40" t="str">
        <f>IF(LEFT(C5599,1)="[",MID(C5599,2,SEARCH("]",C5599)-2),IF(LEFT(C5599,1)="""",MID(C5599,2,SEARCH("""",C5599,2)-2),C5599))</f>
        <v>Onyx 1.4</v>
      </c>
      <c r="M5599">
        <f>WEEKNUM(A5599,2)</f>
        <v>37</v>
      </c>
    </row>
    <row r="5600" spans="1:13" x14ac:dyDescent="0.25">
      <c r="A5600" s="1">
        <v>41522</v>
      </c>
      <c r="B5600" s="40" t="s">
        <v>9</v>
      </c>
      <c r="C5600" s="40" t="s">
        <v>180</v>
      </c>
      <c r="D5600" s="40" t="s">
        <v>108</v>
      </c>
      <c r="E5600" s="40" t="s">
        <v>10</v>
      </c>
      <c r="F5600" s="40">
        <v>0.47</v>
      </c>
      <c r="G5600" s="40">
        <v>3</v>
      </c>
      <c r="H5600" s="40">
        <v>24</v>
      </c>
      <c r="I5600" s="40">
        <v>1.1000000000000001</v>
      </c>
      <c r="L5600" s="40" t="str">
        <f>IF(LEFT(C5600,1)="[",MID(C5600,2,SEARCH("]",C5600)-2),IF(LEFT(C5600,1)="""",MID(C5600,2,SEARCH("""",C5600,2)-2),C5600))</f>
        <v>Onyx 1.4</v>
      </c>
      <c r="M5600">
        <f>WEEKNUM(A5600,2)</f>
        <v>36</v>
      </c>
    </row>
    <row r="5601" spans="1:13" x14ac:dyDescent="0.25">
      <c r="A5601" s="1">
        <v>41517</v>
      </c>
      <c r="B5601" s="40" t="s">
        <v>9</v>
      </c>
      <c r="C5601" s="40" t="s">
        <v>180</v>
      </c>
      <c r="D5601" s="40" t="s">
        <v>108</v>
      </c>
      <c r="E5601" s="40" t="s">
        <v>10</v>
      </c>
      <c r="F5601" s="40">
        <v>0.47</v>
      </c>
      <c r="G5601" s="40">
        <v>4</v>
      </c>
      <c r="H5601" s="40">
        <v>24</v>
      </c>
      <c r="I5601" s="40">
        <v>1.32</v>
      </c>
      <c r="L5601" s="40" t="str">
        <f>IF(LEFT(C5601,1)="[",MID(C5601,2,SEARCH("]",C5601)-2),IF(LEFT(C5601,1)="""",MID(C5601,2,SEARCH("""",C5601,2)-2),C5601))</f>
        <v>Onyx 1.4</v>
      </c>
      <c r="M5601">
        <f>WEEKNUM(A5601,2)</f>
        <v>35</v>
      </c>
    </row>
    <row r="5602" spans="1:13" x14ac:dyDescent="0.25">
      <c r="A5602" s="1">
        <v>41514</v>
      </c>
      <c r="B5602" s="40" t="s">
        <v>9</v>
      </c>
      <c r="C5602" s="40" t="s">
        <v>180</v>
      </c>
      <c r="D5602" s="40" t="s">
        <v>108</v>
      </c>
      <c r="E5602" s="40" t="s">
        <v>10</v>
      </c>
      <c r="F5602" s="40">
        <v>0.47</v>
      </c>
      <c r="G5602" s="40">
        <v>0</v>
      </c>
      <c r="H5602" s="40">
        <v>12</v>
      </c>
      <c r="I5602" s="40">
        <v>0</v>
      </c>
      <c r="L5602" s="40" t="str">
        <f>IF(LEFT(C5602,1)="[",MID(C5602,2,SEARCH("]",C5602)-2),IF(LEFT(C5602,1)="""",MID(C5602,2,SEARCH("""",C5602,2)-2),C5602))</f>
        <v>Onyx 1.4</v>
      </c>
      <c r="M5602">
        <f>WEEKNUM(A5602,2)</f>
        <v>35</v>
      </c>
    </row>
    <row r="5603" spans="1:13" x14ac:dyDescent="0.25">
      <c r="A5603" s="1">
        <v>41533</v>
      </c>
      <c r="B5603" s="40" t="s">
        <v>9</v>
      </c>
      <c r="C5603" s="40" t="s">
        <v>180</v>
      </c>
      <c r="D5603" s="40" t="s">
        <v>108</v>
      </c>
      <c r="E5603" s="40" t="s">
        <v>10</v>
      </c>
      <c r="F5603" s="40">
        <v>0.47</v>
      </c>
      <c r="G5603" s="40">
        <v>7</v>
      </c>
      <c r="H5603" s="40">
        <v>127</v>
      </c>
      <c r="I5603" s="40">
        <v>2.16</v>
      </c>
      <c r="L5603" s="40" t="str">
        <f>IF(LEFT(C5603,1)="[",MID(C5603,2,SEARCH("]",C5603)-2),IF(LEFT(C5603,1)="""",MID(C5603,2,SEARCH("""",C5603,2)-2),C5603))</f>
        <v>Onyx 1.4</v>
      </c>
      <c r="M5603">
        <f>WEEKNUM(A5603,2)</f>
        <v>38</v>
      </c>
    </row>
    <row r="5604" spans="1:13" x14ac:dyDescent="0.25">
      <c r="A5604" s="1">
        <v>41537</v>
      </c>
      <c r="B5604" s="40" t="s">
        <v>9</v>
      </c>
      <c r="C5604" s="40" t="s">
        <v>180</v>
      </c>
      <c r="D5604" s="40" t="s">
        <v>108</v>
      </c>
      <c r="E5604" s="40" t="s">
        <v>10</v>
      </c>
      <c r="F5604" s="40">
        <v>0.47</v>
      </c>
      <c r="G5604" s="40">
        <v>4</v>
      </c>
      <c r="H5604" s="40">
        <v>73</v>
      </c>
      <c r="I5604" s="40">
        <v>1.1399999999999999</v>
      </c>
      <c r="L5604" s="40" t="str">
        <f>IF(LEFT(C5604,1)="[",MID(C5604,2,SEARCH("]",C5604)-2),IF(LEFT(C5604,1)="""",MID(C5604,2,SEARCH("""",C5604,2)-2),C5604))</f>
        <v>Onyx 1.4</v>
      </c>
      <c r="M5604">
        <f>WEEKNUM(A5604,2)</f>
        <v>38</v>
      </c>
    </row>
    <row r="5605" spans="1:13" x14ac:dyDescent="0.25">
      <c r="A5605" s="1">
        <v>41538</v>
      </c>
      <c r="B5605" s="40" t="s">
        <v>9</v>
      </c>
      <c r="C5605" s="40" t="s">
        <v>180</v>
      </c>
      <c r="D5605" s="40" t="s">
        <v>108</v>
      </c>
      <c r="E5605" s="40" t="s">
        <v>10</v>
      </c>
      <c r="F5605" s="40">
        <v>0.47</v>
      </c>
      <c r="G5605" s="40">
        <v>3</v>
      </c>
      <c r="H5605" s="40">
        <v>58</v>
      </c>
      <c r="I5605" s="40">
        <v>0.65</v>
      </c>
      <c r="L5605" s="40" t="str">
        <f>IF(LEFT(C5605,1)="[",MID(C5605,2,SEARCH("]",C5605)-2),IF(LEFT(C5605,1)="""",MID(C5605,2,SEARCH("""",C5605,2)-2),C5605))</f>
        <v>Onyx 1.4</v>
      </c>
      <c r="M5605">
        <f>WEEKNUM(A5605,2)</f>
        <v>38</v>
      </c>
    </row>
    <row r="5606" spans="1:13" x14ac:dyDescent="0.25">
      <c r="A5606" s="1">
        <v>41531</v>
      </c>
      <c r="B5606" s="40" t="s">
        <v>9</v>
      </c>
      <c r="C5606" s="40" t="s">
        <v>180</v>
      </c>
      <c r="D5606" s="40" t="s">
        <v>108</v>
      </c>
      <c r="E5606" s="40" t="s">
        <v>10</v>
      </c>
      <c r="F5606" s="40">
        <v>0.47</v>
      </c>
      <c r="G5606" s="40">
        <v>3</v>
      </c>
      <c r="H5606" s="40">
        <v>18</v>
      </c>
      <c r="I5606" s="40">
        <v>0.56000000000000005</v>
      </c>
      <c r="L5606" s="40" t="str">
        <f>IF(LEFT(C5606,1)="[",MID(C5606,2,SEARCH("]",C5606)-2),IF(LEFT(C5606,1)="""",MID(C5606,2,SEARCH("""",C5606,2)-2),C5606))</f>
        <v>Onyx 1.4</v>
      </c>
      <c r="M5606">
        <f>WEEKNUM(A5606,2)</f>
        <v>37</v>
      </c>
    </row>
    <row r="5607" spans="1:13" x14ac:dyDescent="0.25">
      <c r="A5607" s="1">
        <v>41539</v>
      </c>
      <c r="B5607" s="40" t="s">
        <v>9</v>
      </c>
      <c r="C5607" s="40" t="s">
        <v>180</v>
      </c>
      <c r="D5607" s="40" t="s">
        <v>108</v>
      </c>
      <c r="E5607" s="40" t="s">
        <v>10</v>
      </c>
      <c r="F5607" s="40">
        <v>0.47</v>
      </c>
      <c r="G5607" s="40">
        <v>5</v>
      </c>
      <c r="H5607" s="40">
        <v>66</v>
      </c>
      <c r="I5607" s="40">
        <v>1.4</v>
      </c>
      <c r="L5607" s="40" t="str">
        <f>IF(LEFT(C5607,1)="[",MID(C5607,2,SEARCH("]",C5607)-2),IF(LEFT(C5607,1)="""",MID(C5607,2,SEARCH("""",C5607,2)-2),C5607))</f>
        <v>Onyx 1.4</v>
      </c>
      <c r="M5607">
        <f>WEEKNUM(A5607,2)</f>
        <v>38</v>
      </c>
    </row>
    <row r="5608" spans="1:13" x14ac:dyDescent="0.25">
      <c r="A5608" s="1">
        <v>41541</v>
      </c>
      <c r="B5608" s="40" t="s">
        <v>9</v>
      </c>
      <c r="C5608" s="40" t="s">
        <v>180</v>
      </c>
      <c r="D5608" s="40" t="s">
        <v>108</v>
      </c>
      <c r="E5608" s="40" t="s">
        <v>10</v>
      </c>
      <c r="F5608" s="40">
        <v>0.47</v>
      </c>
      <c r="G5608" s="40">
        <v>9</v>
      </c>
      <c r="H5608" s="40">
        <v>95</v>
      </c>
      <c r="I5608" s="40">
        <v>3.24</v>
      </c>
      <c r="L5608" s="40" t="str">
        <f>IF(LEFT(C5608,1)="[",MID(C5608,2,SEARCH("]",C5608)-2),IF(LEFT(C5608,1)="""",MID(C5608,2,SEARCH("""",C5608,2)-2),C5608))</f>
        <v>Onyx 1.4</v>
      </c>
      <c r="M5608">
        <f>WEEKNUM(A5608,2)</f>
        <v>39</v>
      </c>
    </row>
    <row r="5609" spans="1:13" x14ac:dyDescent="0.25">
      <c r="A5609" s="1">
        <v>41534</v>
      </c>
      <c r="B5609" s="40" t="s">
        <v>9</v>
      </c>
      <c r="C5609" s="40" t="s">
        <v>180</v>
      </c>
      <c r="D5609" s="40" t="s">
        <v>108</v>
      </c>
      <c r="E5609" s="40" t="s">
        <v>10</v>
      </c>
      <c r="F5609" s="40">
        <v>0.47</v>
      </c>
      <c r="G5609" s="40">
        <v>12</v>
      </c>
      <c r="H5609" s="40">
        <v>182</v>
      </c>
      <c r="I5609" s="40">
        <v>2.75</v>
      </c>
      <c r="L5609" s="40" t="str">
        <f>IF(LEFT(C5609,1)="[",MID(C5609,2,SEARCH("]",C5609)-2),IF(LEFT(C5609,1)="""",MID(C5609,2,SEARCH("""",C5609,2)-2),C5609))</f>
        <v>Onyx 1.4</v>
      </c>
      <c r="M5609">
        <f>WEEKNUM(A5609,2)</f>
        <v>38</v>
      </c>
    </row>
    <row r="5610" spans="1:13" x14ac:dyDescent="0.25">
      <c r="A5610" s="1">
        <v>41520</v>
      </c>
      <c r="B5610" s="40" t="s">
        <v>9</v>
      </c>
      <c r="C5610" s="40" t="s">
        <v>180</v>
      </c>
      <c r="D5610" s="40" t="s">
        <v>108</v>
      </c>
      <c r="E5610" s="40" t="s">
        <v>10</v>
      </c>
      <c r="F5610" s="40">
        <v>0.47</v>
      </c>
      <c r="G5610" s="40">
        <v>2</v>
      </c>
      <c r="H5610" s="40">
        <v>20</v>
      </c>
      <c r="I5610" s="40">
        <v>0.36</v>
      </c>
      <c r="L5610" s="40" t="str">
        <f>IF(LEFT(C5610,1)="[",MID(C5610,2,SEARCH("]",C5610)-2),IF(LEFT(C5610,1)="""",MID(C5610,2,SEARCH("""",C5610,2)-2),C5610))</f>
        <v>Onyx 1.4</v>
      </c>
      <c r="M5610">
        <f>WEEKNUM(A5610,2)</f>
        <v>36</v>
      </c>
    </row>
    <row r="5611" spans="1:13" x14ac:dyDescent="0.25">
      <c r="A5611" s="1">
        <v>41542</v>
      </c>
      <c r="B5611" s="40" t="s">
        <v>9</v>
      </c>
      <c r="C5611" s="40" t="s">
        <v>180</v>
      </c>
      <c r="D5611" s="40" t="s">
        <v>108</v>
      </c>
      <c r="E5611" s="40" t="s">
        <v>10</v>
      </c>
      <c r="F5611" s="40">
        <v>0.47</v>
      </c>
      <c r="G5611" s="40">
        <v>10</v>
      </c>
      <c r="H5611" s="40">
        <v>123</v>
      </c>
      <c r="I5611" s="40">
        <v>3.76</v>
      </c>
      <c r="L5611" s="40" t="str">
        <f>IF(LEFT(C5611,1)="[",MID(C5611,2,SEARCH("]",C5611)-2),IF(LEFT(C5611,1)="""",MID(C5611,2,SEARCH("""",C5611,2)-2),C5611))</f>
        <v>Onyx 1.4</v>
      </c>
      <c r="M5611">
        <f>WEEKNUM(A5611,2)</f>
        <v>39</v>
      </c>
    </row>
    <row r="5612" spans="1:13" x14ac:dyDescent="0.25">
      <c r="A5612" s="1">
        <v>41515</v>
      </c>
      <c r="B5612" s="40" t="s">
        <v>9</v>
      </c>
      <c r="C5612" s="40" t="s">
        <v>180</v>
      </c>
      <c r="D5612" s="40" t="s">
        <v>108</v>
      </c>
      <c r="E5612" s="40" t="s">
        <v>10</v>
      </c>
      <c r="F5612" s="40">
        <v>0.47</v>
      </c>
      <c r="G5612" s="40">
        <v>3</v>
      </c>
      <c r="H5612" s="40">
        <v>17</v>
      </c>
      <c r="I5612" s="40">
        <v>0.98</v>
      </c>
      <c r="L5612" s="40" t="str">
        <f>IF(LEFT(C5612,1)="[",MID(C5612,2,SEARCH("]",C5612)-2),IF(LEFT(C5612,1)="""",MID(C5612,2,SEARCH("""",C5612,2)-2),C5612))</f>
        <v>Onyx 1.4</v>
      </c>
      <c r="M5612">
        <f>WEEKNUM(A5612,2)</f>
        <v>35</v>
      </c>
    </row>
    <row r="5613" spans="1:13" x14ac:dyDescent="0.25">
      <c r="A5613" s="1">
        <v>41546</v>
      </c>
      <c r="B5613" s="40" t="s">
        <v>9</v>
      </c>
      <c r="C5613" s="40" t="s">
        <v>180</v>
      </c>
      <c r="D5613" s="40" t="s">
        <v>108</v>
      </c>
      <c r="E5613" s="40" t="s">
        <v>10</v>
      </c>
      <c r="F5613" s="40">
        <v>0.47</v>
      </c>
      <c r="G5613" s="40">
        <v>6</v>
      </c>
      <c r="H5613" s="40">
        <v>78</v>
      </c>
      <c r="I5613" s="40">
        <v>1.69</v>
      </c>
      <c r="L5613" s="40" t="str">
        <f>IF(LEFT(C5613,1)="[",MID(C5613,2,SEARCH("]",C5613)-2),IF(LEFT(C5613,1)="""",MID(C5613,2,SEARCH("""",C5613,2)-2),C5613))</f>
        <v>Onyx 1.4</v>
      </c>
      <c r="M5613">
        <f>WEEKNUM(A5613,2)</f>
        <v>39</v>
      </c>
    </row>
    <row r="5614" spans="1:13" x14ac:dyDescent="0.25">
      <c r="A5614" s="1">
        <v>41527</v>
      </c>
      <c r="B5614" s="40" t="s">
        <v>9</v>
      </c>
      <c r="C5614" s="40" t="s">
        <v>180</v>
      </c>
      <c r="D5614" s="40" t="s">
        <v>108</v>
      </c>
      <c r="E5614" s="40" t="s">
        <v>10</v>
      </c>
      <c r="F5614" s="40">
        <v>0.47</v>
      </c>
      <c r="G5614" s="40">
        <v>1</v>
      </c>
      <c r="H5614" s="40">
        <v>30</v>
      </c>
      <c r="I5614" s="40">
        <v>0.25</v>
      </c>
      <c r="L5614" s="40" t="str">
        <f>IF(LEFT(C5614,1)="[",MID(C5614,2,SEARCH("]",C5614)-2),IF(LEFT(C5614,1)="""",MID(C5614,2,SEARCH("""",C5614,2)-2),C5614))</f>
        <v>Onyx 1.4</v>
      </c>
      <c r="M5614">
        <f>WEEKNUM(A5614,2)</f>
        <v>37</v>
      </c>
    </row>
    <row r="5615" spans="1:13" x14ac:dyDescent="0.25">
      <c r="A5615" s="1">
        <v>41521</v>
      </c>
      <c r="B5615" s="40" t="s">
        <v>9</v>
      </c>
      <c r="C5615" s="40" t="s">
        <v>180</v>
      </c>
      <c r="D5615" s="40" t="s">
        <v>108</v>
      </c>
      <c r="E5615" s="40" t="s">
        <v>10</v>
      </c>
      <c r="F5615" s="40">
        <v>0.47</v>
      </c>
      <c r="G5615" s="40">
        <v>1</v>
      </c>
      <c r="H5615" s="40">
        <v>15</v>
      </c>
      <c r="I5615" s="40">
        <v>0.26</v>
      </c>
      <c r="L5615" s="40" t="str">
        <f>IF(LEFT(C5615,1)="[",MID(C5615,2,SEARCH("]",C5615)-2),IF(LEFT(C5615,1)="""",MID(C5615,2,SEARCH("""",C5615,2)-2),C5615))</f>
        <v>Onyx 1.4</v>
      </c>
      <c r="M5615">
        <f>WEEKNUM(A5615,2)</f>
        <v>36</v>
      </c>
    </row>
    <row r="5616" spans="1:13" x14ac:dyDescent="0.25">
      <c r="A5616" s="1">
        <v>41536</v>
      </c>
      <c r="B5616" s="40" t="s">
        <v>9</v>
      </c>
      <c r="C5616" s="40" t="s">
        <v>180</v>
      </c>
      <c r="D5616" s="40" t="s">
        <v>108</v>
      </c>
      <c r="E5616" s="40" t="s">
        <v>10</v>
      </c>
      <c r="F5616" s="40">
        <v>0.47</v>
      </c>
      <c r="G5616" s="40">
        <v>7</v>
      </c>
      <c r="H5616" s="40">
        <v>101</v>
      </c>
      <c r="I5616" s="40">
        <v>1.64</v>
      </c>
      <c r="L5616" s="40" t="str">
        <f>IF(LEFT(C5616,1)="[",MID(C5616,2,SEARCH("]",C5616)-2),IF(LEFT(C5616,1)="""",MID(C5616,2,SEARCH("""",C5616,2)-2),C5616))</f>
        <v>Onyx 1.4</v>
      </c>
      <c r="M5616">
        <f>WEEKNUM(A5616,2)</f>
        <v>38</v>
      </c>
    </row>
    <row r="5617" spans="1:13" x14ac:dyDescent="0.25">
      <c r="A5617" s="1">
        <v>41518</v>
      </c>
      <c r="B5617" s="40" t="s">
        <v>9</v>
      </c>
      <c r="C5617" s="40" t="s">
        <v>180</v>
      </c>
      <c r="D5617" s="40" t="s">
        <v>108</v>
      </c>
      <c r="E5617" s="40" t="s">
        <v>10</v>
      </c>
      <c r="F5617" s="40">
        <v>0.47</v>
      </c>
      <c r="G5617" s="40">
        <v>2</v>
      </c>
      <c r="H5617" s="40">
        <v>7</v>
      </c>
      <c r="I5617" s="40">
        <v>0.67</v>
      </c>
      <c r="L5617" s="40" t="str">
        <f>IF(LEFT(C5617,1)="[",MID(C5617,2,SEARCH("]",C5617)-2),IF(LEFT(C5617,1)="""",MID(C5617,2,SEARCH("""",C5617,2)-2),C5617))</f>
        <v>Onyx 1.4</v>
      </c>
      <c r="M5617">
        <f>WEEKNUM(A5617,2)</f>
        <v>35</v>
      </c>
    </row>
    <row r="5618" spans="1:13" x14ac:dyDescent="0.25">
      <c r="A5618" s="1">
        <v>41535</v>
      </c>
      <c r="B5618" s="40" t="s">
        <v>9</v>
      </c>
      <c r="C5618" s="40" t="s">
        <v>180</v>
      </c>
      <c r="D5618" s="40" t="s">
        <v>108</v>
      </c>
      <c r="E5618" s="40" t="s">
        <v>10</v>
      </c>
      <c r="F5618" s="40">
        <v>0.47</v>
      </c>
      <c r="G5618" s="40">
        <v>13</v>
      </c>
      <c r="H5618" s="40">
        <v>173</v>
      </c>
      <c r="I5618" s="40">
        <v>2.89</v>
      </c>
      <c r="L5618" s="40" t="str">
        <f>IF(LEFT(C5618,1)="[",MID(C5618,2,SEARCH("]",C5618)-2),IF(LEFT(C5618,1)="""",MID(C5618,2,SEARCH("""",C5618,2)-2),C5618))</f>
        <v>Onyx 1.4</v>
      </c>
      <c r="M5618">
        <f>WEEKNUM(A5618,2)</f>
        <v>38</v>
      </c>
    </row>
    <row r="5619" spans="1:13" x14ac:dyDescent="0.25">
      <c r="A5619" s="1">
        <v>41530</v>
      </c>
      <c r="B5619" s="40" t="s">
        <v>9</v>
      </c>
      <c r="C5619" s="40" t="s">
        <v>180</v>
      </c>
      <c r="D5619" s="40" t="s">
        <v>108</v>
      </c>
      <c r="E5619" s="40" t="s">
        <v>10</v>
      </c>
      <c r="F5619" s="40">
        <v>0.47</v>
      </c>
      <c r="G5619" s="40">
        <v>0</v>
      </c>
      <c r="H5619" s="40">
        <v>11</v>
      </c>
      <c r="I5619" s="40">
        <v>0</v>
      </c>
      <c r="L5619" s="40" t="str">
        <f>IF(LEFT(C5619,1)="[",MID(C5619,2,SEARCH("]",C5619)-2),IF(LEFT(C5619,1)="""",MID(C5619,2,SEARCH("""",C5619,2)-2),C5619))</f>
        <v>Onyx 1.4</v>
      </c>
      <c r="M5619">
        <f>WEEKNUM(A5619,2)</f>
        <v>37</v>
      </c>
    </row>
    <row r="5620" spans="1:13" x14ac:dyDescent="0.25">
      <c r="A5620" s="1">
        <v>41524</v>
      </c>
      <c r="B5620" s="40" t="s">
        <v>9</v>
      </c>
      <c r="C5620" s="40" t="s">
        <v>180</v>
      </c>
      <c r="D5620" s="40" t="s">
        <v>108</v>
      </c>
      <c r="E5620" s="40" t="s">
        <v>10</v>
      </c>
      <c r="F5620" s="40">
        <v>0.47</v>
      </c>
      <c r="G5620" s="40">
        <v>0</v>
      </c>
      <c r="H5620" s="40">
        <v>16</v>
      </c>
      <c r="I5620" s="40">
        <v>0</v>
      </c>
      <c r="L5620" s="40" t="str">
        <f>IF(LEFT(C5620,1)="[",MID(C5620,2,SEARCH("]",C5620)-2),IF(LEFT(C5620,1)="""",MID(C5620,2,SEARCH("""",C5620,2)-2),C5620))</f>
        <v>Onyx 1.4</v>
      </c>
      <c r="M5620">
        <f>WEEKNUM(A5620,2)</f>
        <v>36</v>
      </c>
    </row>
    <row r="5621" spans="1:13" x14ac:dyDescent="0.25">
      <c r="A5621" s="1">
        <v>41528</v>
      </c>
      <c r="B5621" s="40" t="s">
        <v>9</v>
      </c>
      <c r="C5621" s="40" t="s">
        <v>180</v>
      </c>
      <c r="D5621" s="40" t="s">
        <v>108</v>
      </c>
      <c r="E5621" s="40" t="s">
        <v>10</v>
      </c>
      <c r="F5621" s="40">
        <v>0.47</v>
      </c>
      <c r="G5621" s="40">
        <v>2</v>
      </c>
      <c r="H5621" s="40">
        <v>19</v>
      </c>
      <c r="I5621" s="40">
        <v>0.6</v>
      </c>
      <c r="L5621" s="40" t="str">
        <f>IF(LEFT(C5621,1)="[",MID(C5621,2,SEARCH("]",C5621)-2),IF(LEFT(C5621,1)="""",MID(C5621,2,SEARCH("""",C5621,2)-2),C5621))</f>
        <v>Onyx 1.4</v>
      </c>
      <c r="M5621">
        <f>WEEKNUM(A5621,2)</f>
        <v>37</v>
      </c>
    </row>
    <row r="5622" spans="1:13" x14ac:dyDescent="0.25">
      <c r="A5622" s="1">
        <v>41544</v>
      </c>
      <c r="B5622" s="40" t="s">
        <v>9</v>
      </c>
      <c r="C5622" s="40" t="s">
        <v>180</v>
      </c>
      <c r="D5622" s="40" t="s">
        <v>108</v>
      </c>
      <c r="E5622" s="40" t="s">
        <v>10</v>
      </c>
      <c r="F5622" s="40">
        <v>0.47</v>
      </c>
      <c r="G5622" s="40">
        <v>4</v>
      </c>
      <c r="H5622" s="40">
        <v>89</v>
      </c>
      <c r="I5622" s="40">
        <v>1.43</v>
      </c>
      <c r="L5622" s="40" t="str">
        <f>IF(LEFT(C5622,1)="[",MID(C5622,2,SEARCH("]",C5622)-2),IF(LEFT(C5622,1)="""",MID(C5622,2,SEARCH("""",C5622,2)-2),C5622))</f>
        <v>Onyx 1.4</v>
      </c>
      <c r="M5622">
        <f>WEEKNUM(A5622,2)</f>
        <v>39</v>
      </c>
    </row>
    <row r="5623" spans="1:13" x14ac:dyDescent="0.25">
      <c r="A5623" s="1">
        <v>41529</v>
      </c>
      <c r="B5623" s="40" t="s">
        <v>9</v>
      </c>
      <c r="C5623" s="40" t="s">
        <v>180</v>
      </c>
      <c r="D5623" s="40" t="s">
        <v>108</v>
      </c>
      <c r="E5623" s="40" t="s">
        <v>10</v>
      </c>
      <c r="F5623" s="40">
        <v>0.47</v>
      </c>
      <c r="G5623" s="40">
        <v>2</v>
      </c>
      <c r="H5623" s="40">
        <v>32</v>
      </c>
      <c r="I5623" s="40">
        <v>0.64</v>
      </c>
      <c r="L5623" s="40" t="str">
        <f>IF(LEFT(C5623,1)="[",MID(C5623,2,SEARCH("]",C5623)-2),IF(LEFT(C5623,1)="""",MID(C5623,2,SEARCH("""",C5623,2)-2),C5623))</f>
        <v>Onyx 1.4</v>
      </c>
      <c r="M5623">
        <f>WEEKNUM(A5623,2)</f>
        <v>37</v>
      </c>
    </row>
    <row r="5624" spans="1:13" x14ac:dyDescent="0.25">
      <c r="A5624" s="1">
        <v>41523</v>
      </c>
      <c r="B5624" s="40" t="s">
        <v>9</v>
      </c>
      <c r="C5624" s="40" t="s">
        <v>180</v>
      </c>
      <c r="D5624" s="40" t="s">
        <v>108</v>
      </c>
      <c r="E5624" s="40" t="s">
        <v>10</v>
      </c>
      <c r="F5624" s="40">
        <v>0.47</v>
      </c>
      <c r="G5624" s="40">
        <v>2</v>
      </c>
      <c r="H5624" s="40">
        <v>16</v>
      </c>
      <c r="I5624" s="40">
        <v>0.52</v>
      </c>
      <c r="L5624" s="40" t="str">
        <f>IF(LEFT(C5624,1)="[",MID(C5624,2,SEARCH("]",C5624)-2),IF(LEFT(C5624,1)="""",MID(C5624,2,SEARCH("""",C5624,2)-2),C5624))</f>
        <v>Onyx 1.4</v>
      </c>
      <c r="M5624">
        <f>WEEKNUM(A5624,2)</f>
        <v>36</v>
      </c>
    </row>
    <row r="5625" spans="1:13" x14ac:dyDescent="0.25">
      <c r="A5625" s="1">
        <v>41543</v>
      </c>
      <c r="B5625" s="40" t="s">
        <v>9</v>
      </c>
      <c r="C5625" s="40" t="s">
        <v>180</v>
      </c>
      <c r="D5625" s="40" t="s">
        <v>108</v>
      </c>
      <c r="E5625" s="40" t="s">
        <v>10</v>
      </c>
      <c r="F5625" s="40">
        <v>0.47</v>
      </c>
      <c r="G5625" s="40">
        <v>5</v>
      </c>
      <c r="H5625" s="40">
        <v>128</v>
      </c>
      <c r="I5625" s="40">
        <v>1.42</v>
      </c>
      <c r="L5625" s="40" t="str">
        <f>IF(LEFT(C5625,1)="[",MID(C5625,2,SEARCH("]",C5625)-2),IF(LEFT(C5625,1)="""",MID(C5625,2,SEARCH("""",C5625,2)-2),C5625))</f>
        <v>Onyx 1.4</v>
      </c>
      <c r="M5625">
        <f>WEEKNUM(A5625,2)</f>
        <v>39</v>
      </c>
    </row>
    <row r="5626" spans="1:13" x14ac:dyDescent="0.25">
      <c r="A5626" s="1">
        <v>41540</v>
      </c>
      <c r="B5626" s="40" t="s">
        <v>9</v>
      </c>
      <c r="C5626" s="40" t="s">
        <v>180</v>
      </c>
      <c r="D5626" s="40" t="s">
        <v>108</v>
      </c>
      <c r="E5626" s="40" t="s">
        <v>10</v>
      </c>
      <c r="F5626" s="40">
        <v>0.47</v>
      </c>
      <c r="G5626" s="40">
        <v>5</v>
      </c>
      <c r="H5626" s="40">
        <v>83</v>
      </c>
      <c r="I5626" s="40">
        <v>1.84</v>
      </c>
      <c r="L5626" s="40" t="str">
        <f>IF(LEFT(C5626,1)="[",MID(C5626,2,SEARCH("]",C5626)-2),IF(LEFT(C5626,1)="""",MID(C5626,2,SEARCH("""",C5626,2)-2),C5626))</f>
        <v>Onyx 1.4</v>
      </c>
      <c r="M5626">
        <f>WEEKNUM(A5626,2)</f>
        <v>39</v>
      </c>
    </row>
    <row r="5627" spans="1:13" x14ac:dyDescent="0.25">
      <c r="A5627" s="1">
        <v>41532</v>
      </c>
      <c r="B5627" s="40" t="s">
        <v>9</v>
      </c>
      <c r="C5627" s="40" t="s">
        <v>180</v>
      </c>
      <c r="D5627" s="40" t="s">
        <v>108</v>
      </c>
      <c r="E5627" s="40" t="s">
        <v>10</v>
      </c>
      <c r="F5627" s="40">
        <v>0.47</v>
      </c>
      <c r="G5627" s="40">
        <v>1</v>
      </c>
      <c r="H5627" s="40">
        <v>10</v>
      </c>
      <c r="I5627" s="40">
        <v>0.24</v>
      </c>
      <c r="L5627" s="40" t="str">
        <f>IF(LEFT(C5627,1)="[",MID(C5627,2,SEARCH("]",C5627)-2),IF(LEFT(C5627,1)="""",MID(C5627,2,SEARCH("""",C5627,2)-2),C5627))</f>
        <v>Onyx 1.4</v>
      </c>
      <c r="M5627">
        <f>WEEKNUM(A5627,2)</f>
        <v>37</v>
      </c>
    </row>
    <row r="5628" spans="1:13" x14ac:dyDescent="0.25">
      <c r="A5628" s="1">
        <v>41525</v>
      </c>
      <c r="B5628" s="40" t="s">
        <v>9</v>
      </c>
      <c r="C5628" s="40" t="s">
        <v>180</v>
      </c>
      <c r="D5628" s="40" t="s">
        <v>108</v>
      </c>
      <c r="E5628" s="40" t="s">
        <v>10</v>
      </c>
      <c r="F5628" s="40">
        <v>0.47</v>
      </c>
      <c r="G5628" s="40">
        <v>4</v>
      </c>
      <c r="H5628" s="40">
        <v>19</v>
      </c>
      <c r="I5628" s="40">
        <v>1.05</v>
      </c>
      <c r="L5628" s="40" t="str">
        <f>IF(LEFT(C5628,1)="[",MID(C5628,2,SEARCH("]",C5628)-2),IF(LEFT(C5628,1)="""",MID(C5628,2,SEARCH("""",C5628,2)-2),C5628))</f>
        <v>Onyx 1.4</v>
      </c>
      <c r="M5628">
        <f>WEEKNUM(A5628,2)</f>
        <v>36</v>
      </c>
    </row>
    <row r="5629" spans="1:13" x14ac:dyDescent="0.25">
      <c r="A5629" s="1">
        <v>41516</v>
      </c>
      <c r="B5629" s="40" t="s">
        <v>9</v>
      </c>
      <c r="C5629" s="40" t="s">
        <v>180</v>
      </c>
      <c r="D5629" s="40" t="s">
        <v>108</v>
      </c>
      <c r="E5629" s="40" t="s">
        <v>10</v>
      </c>
      <c r="F5629" s="40">
        <v>0.47</v>
      </c>
      <c r="G5629" s="40">
        <v>2</v>
      </c>
      <c r="H5629" s="40">
        <v>13</v>
      </c>
      <c r="I5629" s="40">
        <v>0.39</v>
      </c>
      <c r="L5629" s="40" t="str">
        <f>IF(LEFT(C5629,1)="[",MID(C5629,2,SEARCH("]",C5629)-2),IF(LEFT(C5629,1)="""",MID(C5629,2,SEARCH("""",C5629,2)-2),C5629))</f>
        <v>Onyx 1.4</v>
      </c>
      <c r="M5629">
        <f>WEEKNUM(A5629,2)</f>
        <v>35</v>
      </c>
    </row>
    <row r="5630" spans="1:13" x14ac:dyDescent="0.25">
      <c r="A5630" s="1">
        <v>41519</v>
      </c>
      <c r="B5630" s="40" t="s">
        <v>9</v>
      </c>
      <c r="C5630" s="40" t="s">
        <v>180</v>
      </c>
      <c r="D5630" s="40" t="s">
        <v>108</v>
      </c>
      <c r="E5630" s="40" t="s">
        <v>10</v>
      </c>
      <c r="F5630" s="40">
        <v>0.47</v>
      </c>
      <c r="G5630" s="40">
        <v>1</v>
      </c>
      <c r="H5630" s="40">
        <v>26</v>
      </c>
      <c r="I5630" s="40">
        <v>0.16</v>
      </c>
      <c r="L5630" s="40" t="str">
        <f>IF(LEFT(C5630,1)="[",MID(C5630,2,SEARCH("]",C5630)-2),IF(LEFT(C5630,1)="""",MID(C5630,2,SEARCH("""",C5630,2)-2),C5630))</f>
        <v>Onyx 1.4</v>
      </c>
      <c r="M5630">
        <f>WEEKNUM(A5630,2)</f>
        <v>36</v>
      </c>
    </row>
    <row r="5631" spans="1:13" x14ac:dyDescent="0.25">
      <c r="A5631" s="1">
        <v>41545</v>
      </c>
      <c r="B5631" s="40" t="s">
        <v>9</v>
      </c>
      <c r="C5631" s="40" t="s">
        <v>180</v>
      </c>
      <c r="D5631" s="40" t="s">
        <v>108</v>
      </c>
      <c r="E5631" s="40" t="s">
        <v>10</v>
      </c>
      <c r="F5631" s="40">
        <v>0.47</v>
      </c>
      <c r="G5631" s="40">
        <v>3</v>
      </c>
      <c r="H5631" s="40">
        <v>49</v>
      </c>
      <c r="I5631" s="40">
        <v>0.91</v>
      </c>
      <c r="L5631" s="40" t="str">
        <f>IF(LEFT(C5631,1)="[",MID(C5631,2,SEARCH("]",C5631)-2),IF(LEFT(C5631,1)="""",MID(C5631,2,SEARCH("""",C5631,2)-2),C5631))</f>
        <v>Onyx 1.4</v>
      </c>
      <c r="M5631">
        <f>WEEKNUM(A5631,2)</f>
        <v>39</v>
      </c>
    </row>
    <row r="5632" spans="1:13" x14ac:dyDescent="0.25">
      <c r="A5632" s="1">
        <v>41531</v>
      </c>
      <c r="B5632" s="40" t="s">
        <v>9</v>
      </c>
      <c r="C5632" s="40" t="s">
        <v>121</v>
      </c>
      <c r="D5632" s="40" t="s">
        <v>108</v>
      </c>
      <c r="E5632" s="40" t="s">
        <v>10</v>
      </c>
      <c r="F5632" s="40">
        <v>0.8</v>
      </c>
      <c r="G5632" s="40">
        <v>0</v>
      </c>
      <c r="H5632" s="40">
        <v>0</v>
      </c>
      <c r="I5632" s="40">
        <v>0</v>
      </c>
      <c r="L5632" s="40" t="str">
        <f>IF(LEFT(C5632,1)="[",MID(C5632,2,SEARCH("]",C5632)-2),IF(LEFT(C5632,1)="""",MID(C5632,2,SEARCH("""",C5632,2)-2),C5632))</f>
        <v>Onyx 1.8</v>
      </c>
      <c r="M5632">
        <f>WEEKNUM(A5632,2)</f>
        <v>37</v>
      </c>
    </row>
    <row r="5633" spans="1:13" x14ac:dyDescent="0.25">
      <c r="A5633" s="1">
        <v>41528</v>
      </c>
      <c r="B5633" s="40" t="s">
        <v>9</v>
      </c>
      <c r="C5633" s="40" t="s">
        <v>121</v>
      </c>
      <c r="D5633" s="40" t="s">
        <v>108</v>
      </c>
      <c r="E5633" s="40" t="s">
        <v>10</v>
      </c>
      <c r="F5633" s="40">
        <v>0.8</v>
      </c>
      <c r="G5633" s="40">
        <v>0</v>
      </c>
      <c r="H5633" s="40">
        <v>1</v>
      </c>
      <c r="I5633" s="40">
        <v>0</v>
      </c>
      <c r="L5633" s="40" t="str">
        <f>IF(LEFT(C5633,1)="[",MID(C5633,2,SEARCH("]",C5633)-2),IF(LEFT(C5633,1)="""",MID(C5633,2,SEARCH("""",C5633,2)-2),C5633))</f>
        <v>Onyx 1.8</v>
      </c>
      <c r="M5633">
        <f>WEEKNUM(A5633,2)</f>
        <v>37</v>
      </c>
    </row>
    <row r="5634" spans="1:13" x14ac:dyDescent="0.25">
      <c r="A5634" s="1">
        <v>41520</v>
      </c>
      <c r="B5634" s="40" t="s">
        <v>9</v>
      </c>
      <c r="C5634" s="40" t="s">
        <v>121</v>
      </c>
      <c r="D5634" s="40" t="s">
        <v>108</v>
      </c>
      <c r="E5634" s="40" t="s">
        <v>10</v>
      </c>
      <c r="F5634" s="40">
        <v>0.8</v>
      </c>
      <c r="G5634" s="40">
        <v>0</v>
      </c>
      <c r="H5634" s="40">
        <v>2</v>
      </c>
      <c r="I5634" s="40">
        <v>0</v>
      </c>
      <c r="L5634" s="40" t="str">
        <f>IF(LEFT(C5634,1)="[",MID(C5634,2,SEARCH("]",C5634)-2),IF(LEFT(C5634,1)="""",MID(C5634,2,SEARCH("""",C5634,2)-2),C5634))</f>
        <v>Onyx 1.8</v>
      </c>
      <c r="M5634">
        <f>WEEKNUM(A5634,2)</f>
        <v>36</v>
      </c>
    </row>
    <row r="5635" spans="1:13" x14ac:dyDescent="0.25">
      <c r="A5635" s="1">
        <v>41524</v>
      </c>
      <c r="B5635" s="40" t="s">
        <v>9</v>
      </c>
      <c r="C5635" s="40" t="s">
        <v>121</v>
      </c>
      <c r="D5635" s="40" t="s">
        <v>108</v>
      </c>
      <c r="E5635" s="40" t="s">
        <v>10</v>
      </c>
      <c r="F5635" s="40">
        <v>0.8</v>
      </c>
      <c r="G5635" s="40">
        <v>0</v>
      </c>
      <c r="H5635" s="40">
        <v>0</v>
      </c>
      <c r="I5635" s="40">
        <v>0</v>
      </c>
      <c r="L5635" s="40" t="str">
        <f>IF(LEFT(C5635,1)="[",MID(C5635,2,SEARCH("]",C5635)-2),IF(LEFT(C5635,1)="""",MID(C5635,2,SEARCH("""",C5635,2)-2),C5635))</f>
        <v>Onyx 1.8</v>
      </c>
      <c r="M5635">
        <f>WEEKNUM(A5635,2)</f>
        <v>36</v>
      </c>
    </row>
    <row r="5636" spans="1:13" x14ac:dyDescent="0.25">
      <c r="A5636" s="1">
        <v>41534</v>
      </c>
      <c r="B5636" s="40" t="s">
        <v>9</v>
      </c>
      <c r="C5636" s="40" t="s">
        <v>121</v>
      </c>
      <c r="D5636" s="40" t="s">
        <v>108</v>
      </c>
      <c r="E5636" s="40" t="s">
        <v>10</v>
      </c>
      <c r="F5636" s="40">
        <v>0.8</v>
      </c>
      <c r="G5636" s="40">
        <v>0</v>
      </c>
      <c r="H5636" s="40">
        <v>0</v>
      </c>
      <c r="I5636" s="40">
        <v>0</v>
      </c>
      <c r="L5636" s="40" t="str">
        <f>IF(LEFT(C5636,1)="[",MID(C5636,2,SEARCH("]",C5636)-2),IF(LEFT(C5636,1)="""",MID(C5636,2,SEARCH("""",C5636,2)-2),C5636))</f>
        <v>Onyx 1.8</v>
      </c>
      <c r="M5636">
        <f>WEEKNUM(A5636,2)</f>
        <v>38</v>
      </c>
    </row>
    <row r="5637" spans="1:13" x14ac:dyDescent="0.25">
      <c r="A5637" s="1">
        <v>41535</v>
      </c>
      <c r="B5637" s="40" t="s">
        <v>9</v>
      </c>
      <c r="C5637" s="40" t="s">
        <v>121</v>
      </c>
      <c r="D5637" s="40" t="s">
        <v>108</v>
      </c>
      <c r="E5637" s="40" t="s">
        <v>10</v>
      </c>
      <c r="F5637" s="40">
        <v>0.8</v>
      </c>
      <c r="G5637" s="40">
        <v>0</v>
      </c>
      <c r="H5637" s="40">
        <v>1</v>
      </c>
      <c r="I5637" s="40">
        <v>0</v>
      </c>
      <c r="L5637" s="40" t="str">
        <f>IF(LEFT(C5637,1)="[",MID(C5637,2,SEARCH("]",C5637)-2),IF(LEFT(C5637,1)="""",MID(C5637,2,SEARCH("""",C5637,2)-2),C5637))</f>
        <v>Onyx 1.8</v>
      </c>
      <c r="M5637">
        <f>WEEKNUM(A5637,2)</f>
        <v>38</v>
      </c>
    </row>
    <row r="5638" spans="1:13" x14ac:dyDescent="0.25">
      <c r="A5638" s="1">
        <v>41519</v>
      </c>
      <c r="B5638" s="40" t="s">
        <v>9</v>
      </c>
      <c r="C5638" s="40" t="s">
        <v>121</v>
      </c>
      <c r="D5638" s="40" t="s">
        <v>108</v>
      </c>
      <c r="E5638" s="40" t="s">
        <v>10</v>
      </c>
      <c r="F5638" s="40">
        <v>0.8</v>
      </c>
      <c r="G5638" s="40">
        <v>0</v>
      </c>
      <c r="H5638" s="40">
        <v>1</v>
      </c>
      <c r="I5638" s="40">
        <v>0</v>
      </c>
      <c r="L5638" s="40" t="str">
        <f>IF(LEFT(C5638,1)="[",MID(C5638,2,SEARCH("]",C5638)-2),IF(LEFT(C5638,1)="""",MID(C5638,2,SEARCH("""",C5638,2)-2),C5638))</f>
        <v>Onyx 1.8</v>
      </c>
      <c r="M5638">
        <f>WEEKNUM(A5638,2)</f>
        <v>36</v>
      </c>
    </row>
    <row r="5639" spans="1:13" x14ac:dyDescent="0.25">
      <c r="A5639" s="1">
        <v>41525</v>
      </c>
      <c r="B5639" s="40" t="s">
        <v>9</v>
      </c>
      <c r="C5639" s="40" t="s">
        <v>121</v>
      </c>
      <c r="D5639" s="40" t="s">
        <v>108</v>
      </c>
      <c r="E5639" s="40" t="s">
        <v>10</v>
      </c>
      <c r="F5639" s="40">
        <v>0.8</v>
      </c>
      <c r="G5639" s="40">
        <v>0</v>
      </c>
      <c r="H5639" s="40">
        <v>1</v>
      </c>
      <c r="I5639" s="40">
        <v>0</v>
      </c>
      <c r="L5639" s="40" t="str">
        <f>IF(LEFT(C5639,1)="[",MID(C5639,2,SEARCH("]",C5639)-2),IF(LEFT(C5639,1)="""",MID(C5639,2,SEARCH("""",C5639,2)-2),C5639))</f>
        <v>Onyx 1.8</v>
      </c>
      <c r="M5639">
        <f>WEEKNUM(A5639,2)</f>
        <v>36</v>
      </c>
    </row>
    <row r="5640" spans="1:13" x14ac:dyDescent="0.25">
      <c r="A5640" s="1">
        <v>41521</v>
      </c>
      <c r="B5640" s="40" t="s">
        <v>9</v>
      </c>
      <c r="C5640" s="40" t="s">
        <v>121</v>
      </c>
      <c r="D5640" s="40" t="s">
        <v>108</v>
      </c>
      <c r="E5640" s="40" t="s">
        <v>10</v>
      </c>
      <c r="F5640" s="40">
        <v>0.8</v>
      </c>
      <c r="G5640" s="40">
        <v>0</v>
      </c>
      <c r="H5640" s="40">
        <v>1</v>
      </c>
      <c r="I5640" s="40">
        <v>0</v>
      </c>
      <c r="L5640" s="40" t="str">
        <f>IF(LEFT(C5640,1)="[",MID(C5640,2,SEARCH("]",C5640)-2),IF(LEFT(C5640,1)="""",MID(C5640,2,SEARCH("""",C5640,2)-2),C5640))</f>
        <v>Onyx 1.8</v>
      </c>
      <c r="M5640">
        <f>WEEKNUM(A5640,2)</f>
        <v>36</v>
      </c>
    </row>
    <row r="5641" spans="1:13" x14ac:dyDescent="0.25">
      <c r="A5641" s="1">
        <v>41536</v>
      </c>
      <c r="B5641" s="40" t="s">
        <v>9</v>
      </c>
      <c r="C5641" s="40" t="s">
        <v>121</v>
      </c>
      <c r="D5641" s="40" t="s">
        <v>108</v>
      </c>
      <c r="E5641" s="40" t="s">
        <v>10</v>
      </c>
      <c r="F5641" s="40">
        <v>0.8</v>
      </c>
      <c r="G5641" s="40">
        <v>0</v>
      </c>
      <c r="H5641" s="40">
        <v>0</v>
      </c>
      <c r="I5641" s="40">
        <v>0</v>
      </c>
      <c r="L5641" s="40" t="str">
        <f>IF(LEFT(C5641,1)="[",MID(C5641,2,SEARCH("]",C5641)-2),IF(LEFT(C5641,1)="""",MID(C5641,2,SEARCH("""",C5641,2)-2),C5641))</f>
        <v>Onyx 1.8</v>
      </c>
      <c r="M5641">
        <f>WEEKNUM(A5641,2)</f>
        <v>38</v>
      </c>
    </row>
    <row r="5642" spans="1:13" x14ac:dyDescent="0.25">
      <c r="A5642" s="1">
        <v>41517</v>
      </c>
      <c r="B5642" s="40" t="s">
        <v>9</v>
      </c>
      <c r="C5642" s="40" t="s">
        <v>121</v>
      </c>
      <c r="D5642" s="40" t="s">
        <v>108</v>
      </c>
      <c r="E5642" s="40" t="s">
        <v>10</v>
      </c>
      <c r="F5642" s="40">
        <v>0.8</v>
      </c>
      <c r="G5642" s="40">
        <v>0</v>
      </c>
      <c r="H5642" s="40">
        <v>1</v>
      </c>
      <c r="I5642" s="40">
        <v>0</v>
      </c>
      <c r="L5642" s="40" t="str">
        <f>IF(LEFT(C5642,1)="[",MID(C5642,2,SEARCH("]",C5642)-2),IF(LEFT(C5642,1)="""",MID(C5642,2,SEARCH("""",C5642,2)-2),C5642))</f>
        <v>Onyx 1.8</v>
      </c>
      <c r="M5642">
        <f>WEEKNUM(A5642,2)</f>
        <v>35</v>
      </c>
    </row>
    <row r="5643" spans="1:13" x14ac:dyDescent="0.25">
      <c r="A5643" s="1">
        <v>41537</v>
      </c>
      <c r="B5643" s="40" t="s">
        <v>9</v>
      </c>
      <c r="C5643" s="40" t="s">
        <v>121</v>
      </c>
      <c r="D5643" s="40" t="s">
        <v>108</v>
      </c>
      <c r="E5643" s="40" t="s">
        <v>10</v>
      </c>
      <c r="F5643" s="40">
        <v>0.8</v>
      </c>
      <c r="G5643" s="40">
        <v>0</v>
      </c>
      <c r="H5643" s="40">
        <v>0</v>
      </c>
      <c r="I5643" s="40">
        <v>0</v>
      </c>
      <c r="L5643" s="40" t="str">
        <f>IF(LEFT(C5643,1)="[",MID(C5643,2,SEARCH("]",C5643)-2),IF(LEFT(C5643,1)="""",MID(C5643,2,SEARCH("""",C5643,2)-2),C5643))</f>
        <v>Onyx 1.8</v>
      </c>
      <c r="M5643">
        <f>WEEKNUM(A5643,2)</f>
        <v>38</v>
      </c>
    </row>
    <row r="5644" spans="1:13" x14ac:dyDescent="0.25">
      <c r="A5644" s="1">
        <v>41515</v>
      </c>
      <c r="B5644" s="40" t="s">
        <v>9</v>
      </c>
      <c r="C5644" s="40" t="s">
        <v>121</v>
      </c>
      <c r="D5644" s="40" t="s">
        <v>108</v>
      </c>
      <c r="E5644" s="40" t="s">
        <v>10</v>
      </c>
      <c r="F5644" s="40">
        <v>0.8</v>
      </c>
      <c r="G5644" s="40">
        <v>0</v>
      </c>
      <c r="H5644" s="40">
        <v>2</v>
      </c>
      <c r="I5644" s="40">
        <v>0</v>
      </c>
      <c r="L5644" s="40" t="str">
        <f>IF(LEFT(C5644,1)="[",MID(C5644,2,SEARCH("]",C5644)-2),IF(LEFT(C5644,1)="""",MID(C5644,2,SEARCH("""",C5644,2)-2),C5644))</f>
        <v>Onyx 1.8</v>
      </c>
      <c r="M5644">
        <f>WEEKNUM(A5644,2)</f>
        <v>35</v>
      </c>
    </row>
    <row r="5645" spans="1:13" x14ac:dyDescent="0.25">
      <c r="A5645" s="1">
        <v>41518</v>
      </c>
      <c r="B5645" s="40" t="s">
        <v>9</v>
      </c>
      <c r="C5645" s="40" t="s">
        <v>121</v>
      </c>
      <c r="D5645" s="40" t="s">
        <v>108</v>
      </c>
      <c r="E5645" s="40" t="s">
        <v>10</v>
      </c>
      <c r="F5645" s="40">
        <v>0.8</v>
      </c>
      <c r="G5645" s="40">
        <v>0</v>
      </c>
      <c r="H5645" s="40">
        <v>3</v>
      </c>
      <c r="I5645" s="40">
        <v>0</v>
      </c>
      <c r="L5645" s="40" t="str">
        <f>IF(LEFT(C5645,1)="[",MID(C5645,2,SEARCH("]",C5645)-2),IF(LEFT(C5645,1)="""",MID(C5645,2,SEARCH("""",C5645,2)-2),C5645))</f>
        <v>Onyx 1.8</v>
      </c>
      <c r="M5645">
        <f>WEEKNUM(A5645,2)</f>
        <v>35</v>
      </c>
    </row>
    <row r="5646" spans="1:13" x14ac:dyDescent="0.25">
      <c r="A5646" s="1">
        <v>41530</v>
      </c>
      <c r="B5646" s="40" t="s">
        <v>9</v>
      </c>
      <c r="C5646" s="40" t="s">
        <v>121</v>
      </c>
      <c r="D5646" s="40" t="s">
        <v>108</v>
      </c>
      <c r="E5646" s="40" t="s">
        <v>10</v>
      </c>
      <c r="F5646" s="40">
        <v>0.8</v>
      </c>
      <c r="G5646" s="40">
        <v>0</v>
      </c>
      <c r="H5646" s="40">
        <v>1</v>
      </c>
      <c r="I5646" s="40">
        <v>0</v>
      </c>
      <c r="L5646" s="40" t="str">
        <f>IF(LEFT(C5646,1)="[",MID(C5646,2,SEARCH("]",C5646)-2),IF(LEFT(C5646,1)="""",MID(C5646,2,SEARCH("""",C5646,2)-2),C5646))</f>
        <v>Onyx 1.8</v>
      </c>
      <c r="M5646">
        <f>WEEKNUM(A5646,2)</f>
        <v>37</v>
      </c>
    </row>
    <row r="5647" spans="1:13" x14ac:dyDescent="0.25">
      <c r="A5647" s="1">
        <v>41529</v>
      </c>
      <c r="B5647" s="40" t="s">
        <v>9</v>
      </c>
      <c r="C5647" s="40" t="s">
        <v>121</v>
      </c>
      <c r="D5647" s="40" t="s">
        <v>108</v>
      </c>
      <c r="E5647" s="40" t="s">
        <v>10</v>
      </c>
      <c r="F5647" s="40">
        <v>0.8</v>
      </c>
      <c r="G5647" s="40">
        <v>0</v>
      </c>
      <c r="H5647" s="40">
        <v>1</v>
      </c>
      <c r="I5647" s="40">
        <v>0</v>
      </c>
      <c r="L5647" s="40" t="str">
        <f>IF(LEFT(C5647,1)="[",MID(C5647,2,SEARCH("]",C5647)-2),IF(LEFT(C5647,1)="""",MID(C5647,2,SEARCH("""",C5647,2)-2),C5647))</f>
        <v>Onyx 1.8</v>
      </c>
      <c r="M5647">
        <f>WEEKNUM(A5647,2)</f>
        <v>37</v>
      </c>
    </row>
    <row r="5648" spans="1:13" x14ac:dyDescent="0.25">
      <c r="A5648" s="1">
        <v>41516</v>
      </c>
      <c r="B5648" s="40" t="s">
        <v>9</v>
      </c>
      <c r="C5648" s="40" t="s">
        <v>121</v>
      </c>
      <c r="D5648" s="40" t="s">
        <v>108</v>
      </c>
      <c r="E5648" s="40" t="s">
        <v>10</v>
      </c>
      <c r="F5648" s="40">
        <v>0.8</v>
      </c>
      <c r="G5648" s="40">
        <v>1</v>
      </c>
      <c r="H5648" s="40">
        <v>2</v>
      </c>
      <c r="I5648" s="40">
        <v>0.8</v>
      </c>
      <c r="L5648" s="40" t="str">
        <f>IF(LEFT(C5648,1)="[",MID(C5648,2,SEARCH("]",C5648)-2),IF(LEFT(C5648,1)="""",MID(C5648,2,SEARCH("""",C5648,2)-2),C5648))</f>
        <v>Onyx 1.8</v>
      </c>
      <c r="M5648">
        <f>WEEKNUM(A5648,2)</f>
        <v>35</v>
      </c>
    </row>
    <row r="5649" spans="1:13" x14ac:dyDescent="0.25">
      <c r="A5649" s="1">
        <v>41538</v>
      </c>
      <c r="B5649" s="40" t="s">
        <v>9</v>
      </c>
      <c r="C5649" s="40" t="s">
        <v>121</v>
      </c>
      <c r="D5649" s="40" t="s">
        <v>108</v>
      </c>
      <c r="E5649" s="40" t="s">
        <v>10</v>
      </c>
      <c r="F5649" s="40">
        <v>0.8</v>
      </c>
      <c r="G5649" s="40">
        <v>0</v>
      </c>
      <c r="H5649" s="40">
        <v>0</v>
      </c>
      <c r="I5649" s="40">
        <v>0</v>
      </c>
      <c r="L5649" s="40" t="str">
        <f>IF(LEFT(C5649,1)="[",MID(C5649,2,SEARCH("]",C5649)-2),IF(LEFT(C5649,1)="""",MID(C5649,2,SEARCH("""",C5649,2)-2),C5649))</f>
        <v>Onyx 1.8</v>
      </c>
      <c r="M5649">
        <f>WEEKNUM(A5649,2)</f>
        <v>38</v>
      </c>
    </row>
    <row r="5650" spans="1:13" x14ac:dyDescent="0.25">
      <c r="A5650" s="1">
        <v>41539</v>
      </c>
      <c r="B5650" s="40" t="s">
        <v>9</v>
      </c>
      <c r="C5650" s="40" t="s">
        <v>121</v>
      </c>
      <c r="D5650" s="40" t="s">
        <v>108</v>
      </c>
      <c r="E5650" s="40" t="s">
        <v>10</v>
      </c>
      <c r="F5650" s="40">
        <v>0.8</v>
      </c>
      <c r="G5650" s="40">
        <v>1</v>
      </c>
      <c r="H5650" s="40">
        <v>2</v>
      </c>
      <c r="I5650" s="40">
        <v>0.11</v>
      </c>
      <c r="L5650" s="40" t="str">
        <f>IF(LEFT(C5650,1)="[",MID(C5650,2,SEARCH("]",C5650)-2),IF(LEFT(C5650,1)="""",MID(C5650,2,SEARCH("""",C5650,2)-2),C5650))</f>
        <v>Onyx 1.8</v>
      </c>
      <c r="M5650">
        <f>WEEKNUM(A5650,2)</f>
        <v>38</v>
      </c>
    </row>
    <row r="5651" spans="1:13" x14ac:dyDescent="0.25">
      <c r="A5651" s="1">
        <v>41531</v>
      </c>
      <c r="B5651" s="40" t="s">
        <v>9</v>
      </c>
      <c r="C5651" s="40" t="s">
        <v>264</v>
      </c>
      <c r="D5651" s="40" t="s">
        <v>108</v>
      </c>
      <c r="E5651" s="40" t="s">
        <v>10</v>
      </c>
      <c r="F5651" s="40">
        <v>0.8</v>
      </c>
      <c r="G5651" s="40">
        <v>5</v>
      </c>
      <c r="H5651" s="40">
        <v>46</v>
      </c>
      <c r="I5651" s="40">
        <v>1.86</v>
      </c>
      <c r="L5651" s="40" t="str">
        <f>IF(LEFT(C5651,1)="[",MID(C5651,2,SEARCH("]",C5651)-2),IF(LEFT(C5651,1)="""",MID(C5651,2,SEARCH("""",C5651,2)-2),C5651))</f>
        <v>Onyx 2.0</v>
      </c>
      <c r="M5651">
        <f>WEEKNUM(A5651,2)</f>
        <v>37</v>
      </c>
    </row>
    <row r="5652" spans="1:13" x14ac:dyDescent="0.25">
      <c r="A5652" s="1">
        <v>41536</v>
      </c>
      <c r="B5652" s="40" t="s">
        <v>9</v>
      </c>
      <c r="C5652" s="40" t="s">
        <v>264</v>
      </c>
      <c r="D5652" s="40" t="s">
        <v>108</v>
      </c>
      <c r="E5652" s="40" t="s">
        <v>10</v>
      </c>
      <c r="F5652" s="40">
        <v>0.8</v>
      </c>
      <c r="G5652" s="40">
        <v>6</v>
      </c>
      <c r="H5652" s="40">
        <v>26</v>
      </c>
      <c r="I5652" s="40">
        <v>3</v>
      </c>
      <c r="L5652" s="40" t="str">
        <f>IF(LEFT(C5652,1)="[",MID(C5652,2,SEARCH("]",C5652)-2),IF(LEFT(C5652,1)="""",MID(C5652,2,SEARCH("""",C5652,2)-2),C5652))</f>
        <v>Onyx 2.0</v>
      </c>
      <c r="M5652">
        <f>WEEKNUM(A5652,2)</f>
        <v>38</v>
      </c>
    </row>
    <row r="5653" spans="1:13" x14ac:dyDescent="0.25">
      <c r="A5653" s="1">
        <v>41520</v>
      </c>
      <c r="B5653" s="40" t="s">
        <v>9</v>
      </c>
      <c r="C5653" s="40" t="s">
        <v>264</v>
      </c>
      <c r="D5653" s="40" t="s">
        <v>108</v>
      </c>
      <c r="E5653" s="40" t="s">
        <v>10</v>
      </c>
      <c r="F5653" s="40">
        <v>0.8</v>
      </c>
      <c r="G5653" s="40">
        <v>2</v>
      </c>
      <c r="H5653" s="40">
        <v>64</v>
      </c>
      <c r="I5653" s="40">
        <v>0.38</v>
      </c>
      <c r="L5653" s="40" t="str">
        <f>IF(LEFT(C5653,1)="[",MID(C5653,2,SEARCH("]",C5653)-2),IF(LEFT(C5653,1)="""",MID(C5653,2,SEARCH("""",C5653,2)-2),C5653))</f>
        <v>Onyx 2.0</v>
      </c>
      <c r="M5653">
        <f>WEEKNUM(A5653,2)</f>
        <v>36</v>
      </c>
    </row>
    <row r="5654" spans="1:13" x14ac:dyDescent="0.25">
      <c r="A5654" s="1">
        <v>41514</v>
      </c>
      <c r="B5654" s="40" t="s">
        <v>9</v>
      </c>
      <c r="C5654" s="40" t="s">
        <v>264</v>
      </c>
      <c r="D5654" s="40" t="s">
        <v>108</v>
      </c>
      <c r="E5654" s="40" t="s">
        <v>10</v>
      </c>
      <c r="F5654" s="40">
        <v>0.8</v>
      </c>
      <c r="G5654" s="40">
        <v>5</v>
      </c>
      <c r="H5654" s="40">
        <v>61</v>
      </c>
      <c r="I5654" s="40">
        <v>1.6</v>
      </c>
      <c r="L5654" s="40" t="str">
        <f>IF(LEFT(C5654,1)="[",MID(C5654,2,SEARCH("]",C5654)-2),IF(LEFT(C5654,1)="""",MID(C5654,2,SEARCH("""",C5654,2)-2),C5654))</f>
        <v>Onyx 2.0</v>
      </c>
      <c r="M5654">
        <f>WEEKNUM(A5654,2)</f>
        <v>35</v>
      </c>
    </row>
    <row r="5655" spans="1:13" x14ac:dyDescent="0.25">
      <c r="A5655" s="1">
        <v>41523</v>
      </c>
      <c r="B5655" s="40" t="s">
        <v>9</v>
      </c>
      <c r="C5655" s="40" t="s">
        <v>264</v>
      </c>
      <c r="D5655" s="40" t="s">
        <v>108</v>
      </c>
      <c r="E5655" s="40" t="s">
        <v>10</v>
      </c>
      <c r="F5655" s="40">
        <v>0.8</v>
      </c>
      <c r="G5655" s="40">
        <v>8</v>
      </c>
      <c r="H5655" s="40">
        <v>36</v>
      </c>
      <c r="I5655" s="40">
        <v>3.21</v>
      </c>
      <c r="L5655" s="40" t="str">
        <f>IF(LEFT(C5655,1)="[",MID(C5655,2,SEARCH("]",C5655)-2),IF(LEFT(C5655,1)="""",MID(C5655,2,SEARCH("""",C5655,2)-2),C5655))</f>
        <v>Onyx 2.0</v>
      </c>
      <c r="M5655">
        <f>WEEKNUM(A5655,2)</f>
        <v>36</v>
      </c>
    </row>
    <row r="5656" spans="1:13" x14ac:dyDescent="0.25">
      <c r="A5656" s="1">
        <v>41519</v>
      </c>
      <c r="B5656" s="40" t="s">
        <v>9</v>
      </c>
      <c r="C5656" s="40" t="s">
        <v>264</v>
      </c>
      <c r="D5656" s="40" t="s">
        <v>108</v>
      </c>
      <c r="E5656" s="40" t="s">
        <v>10</v>
      </c>
      <c r="F5656" s="40">
        <v>0.8</v>
      </c>
      <c r="G5656" s="40">
        <v>7</v>
      </c>
      <c r="H5656" s="40">
        <v>70</v>
      </c>
      <c r="I5656" s="40">
        <v>2.68</v>
      </c>
      <c r="L5656" s="40" t="str">
        <f>IF(LEFT(C5656,1)="[",MID(C5656,2,SEARCH("]",C5656)-2),IF(LEFT(C5656,1)="""",MID(C5656,2,SEARCH("""",C5656,2)-2),C5656))</f>
        <v>Onyx 2.0</v>
      </c>
      <c r="M5656">
        <f>WEEKNUM(A5656,2)</f>
        <v>36</v>
      </c>
    </row>
    <row r="5657" spans="1:13" x14ac:dyDescent="0.25">
      <c r="A5657" s="1">
        <v>41538</v>
      </c>
      <c r="B5657" s="40" t="s">
        <v>9</v>
      </c>
      <c r="C5657" s="40" t="s">
        <v>264</v>
      </c>
      <c r="D5657" s="40" t="s">
        <v>108</v>
      </c>
      <c r="E5657" s="40" t="s">
        <v>10</v>
      </c>
      <c r="F5657" s="40">
        <v>0.8</v>
      </c>
      <c r="G5657" s="40">
        <v>1</v>
      </c>
      <c r="H5657" s="40">
        <v>19</v>
      </c>
      <c r="I5657" s="40">
        <v>0.48</v>
      </c>
      <c r="L5657" s="40" t="str">
        <f>IF(LEFT(C5657,1)="[",MID(C5657,2,SEARCH("]",C5657)-2),IF(LEFT(C5657,1)="""",MID(C5657,2,SEARCH("""",C5657,2)-2),C5657))</f>
        <v>Onyx 2.0</v>
      </c>
      <c r="M5657">
        <f>WEEKNUM(A5657,2)</f>
        <v>38</v>
      </c>
    </row>
    <row r="5658" spans="1:13" x14ac:dyDescent="0.25">
      <c r="A5658" s="1">
        <v>41517</v>
      </c>
      <c r="B5658" s="40" t="s">
        <v>9</v>
      </c>
      <c r="C5658" s="40" t="s">
        <v>264</v>
      </c>
      <c r="D5658" s="40" t="s">
        <v>108</v>
      </c>
      <c r="E5658" s="40" t="s">
        <v>10</v>
      </c>
      <c r="F5658" s="40">
        <v>0.8</v>
      </c>
      <c r="G5658" s="40">
        <v>11</v>
      </c>
      <c r="H5658" s="40">
        <v>61</v>
      </c>
      <c r="I5658" s="40">
        <v>5.28</v>
      </c>
      <c r="L5658" s="40" t="str">
        <f>IF(LEFT(C5658,1)="[",MID(C5658,2,SEARCH("]",C5658)-2),IF(LEFT(C5658,1)="""",MID(C5658,2,SEARCH("""",C5658,2)-2),C5658))</f>
        <v>Onyx 2.0</v>
      </c>
      <c r="M5658">
        <f>WEEKNUM(A5658,2)</f>
        <v>35</v>
      </c>
    </row>
    <row r="5659" spans="1:13" x14ac:dyDescent="0.25">
      <c r="A5659" s="1">
        <v>41546</v>
      </c>
      <c r="B5659" s="40" t="s">
        <v>9</v>
      </c>
      <c r="C5659" s="40" t="s">
        <v>264</v>
      </c>
      <c r="D5659" s="40" t="s">
        <v>108</v>
      </c>
      <c r="E5659" s="40" t="s">
        <v>10</v>
      </c>
      <c r="F5659" s="40">
        <v>0.8</v>
      </c>
      <c r="G5659" s="40">
        <v>1</v>
      </c>
      <c r="H5659" s="40">
        <v>21</v>
      </c>
      <c r="I5659" s="40">
        <v>0.39</v>
      </c>
      <c r="L5659" s="40" t="str">
        <f>IF(LEFT(C5659,1)="[",MID(C5659,2,SEARCH("]",C5659)-2),IF(LEFT(C5659,1)="""",MID(C5659,2,SEARCH("""",C5659,2)-2),C5659))</f>
        <v>Onyx 2.0</v>
      </c>
      <c r="M5659">
        <f>WEEKNUM(A5659,2)</f>
        <v>39</v>
      </c>
    </row>
    <row r="5660" spans="1:13" x14ac:dyDescent="0.25">
      <c r="A5660" s="1">
        <v>41522</v>
      </c>
      <c r="B5660" s="40" t="s">
        <v>9</v>
      </c>
      <c r="C5660" s="40" t="s">
        <v>264</v>
      </c>
      <c r="D5660" s="40" t="s">
        <v>108</v>
      </c>
      <c r="E5660" s="40" t="s">
        <v>10</v>
      </c>
      <c r="F5660" s="40">
        <v>0.8</v>
      </c>
      <c r="G5660" s="40">
        <v>1</v>
      </c>
      <c r="H5660" s="40">
        <v>34</v>
      </c>
      <c r="I5660" s="40">
        <v>0.55000000000000004</v>
      </c>
      <c r="L5660" s="40" t="str">
        <f>IF(LEFT(C5660,1)="[",MID(C5660,2,SEARCH("]",C5660)-2),IF(LEFT(C5660,1)="""",MID(C5660,2,SEARCH("""",C5660,2)-2),C5660))</f>
        <v>Onyx 2.0</v>
      </c>
      <c r="M5660">
        <f>WEEKNUM(A5660,2)</f>
        <v>36</v>
      </c>
    </row>
    <row r="5661" spans="1:13" x14ac:dyDescent="0.25">
      <c r="A5661" s="1">
        <v>41532</v>
      </c>
      <c r="B5661" s="40" t="s">
        <v>9</v>
      </c>
      <c r="C5661" s="40" t="s">
        <v>264</v>
      </c>
      <c r="D5661" s="40" t="s">
        <v>108</v>
      </c>
      <c r="E5661" s="40" t="s">
        <v>10</v>
      </c>
      <c r="F5661" s="40">
        <v>0.8</v>
      </c>
      <c r="G5661" s="40">
        <v>4</v>
      </c>
      <c r="H5661" s="40">
        <v>35</v>
      </c>
      <c r="I5661" s="40">
        <v>1.99</v>
      </c>
      <c r="L5661" s="40" t="str">
        <f>IF(LEFT(C5661,1)="[",MID(C5661,2,SEARCH("]",C5661)-2),IF(LEFT(C5661,1)="""",MID(C5661,2,SEARCH("""",C5661,2)-2),C5661))</f>
        <v>Onyx 2.0</v>
      </c>
      <c r="M5661">
        <f>WEEKNUM(A5661,2)</f>
        <v>37</v>
      </c>
    </row>
    <row r="5662" spans="1:13" x14ac:dyDescent="0.25">
      <c r="A5662" s="1">
        <v>41527</v>
      </c>
      <c r="B5662" s="40" t="s">
        <v>9</v>
      </c>
      <c r="C5662" s="40" t="s">
        <v>264</v>
      </c>
      <c r="D5662" s="40" t="s">
        <v>108</v>
      </c>
      <c r="E5662" s="40" t="s">
        <v>10</v>
      </c>
      <c r="F5662" s="40">
        <v>0.8</v>
      </c>
      <c r="G5662" s="40">
        <v>4</v>
      </c>
      <c r="H5662" s="40">
        <v>39</v>
      </c>
      <c r="I5662" s="40">
        <v>1.33</v>
      </c>
      <c r="L5662" s="40" t="str">
        <f>IF(LEFT(C5662,1)="[",MID(C5662,2,SEARCH("]",C5662)-2),IF(LEFT(C5662,1)="""",MID(C5662,2,SEARCH("""",C5662,2)-2),C5662))</f>
        <v>Onyx 2.0</v>
      </c>
      <c r="M5662">
        <f>WEEKNUM(A5662,2)</f>
        <v>37</v>
      </c>
    </row>
    <row r="5663" spans="1:13" x14ac:dyDescent="0.25">
      <c r="A5663" s="1">
        <v>41516</v>
      </c>
      <c r="B5663" s="40" t="s">
        <v>9</v>
      </c>
      <c r="C5663" s="40" t="s">
        <v>264</v>
      </c>
      <c r="D5663" s="40" t="s">
        <v>108</v>
      </c>
      <c r="E5663" s="40" t="s">
        <v>10</v>
      </c>
      <c r="F5663" s="40">
        <v>0.8</v>
      </c>
      <c r="G5663" s="40">
        <v>6</v>
      </c>
      <c r="H5663" s="40">
        <v>52</v>
      </c>
      <c r="I5663" s="40">
        <v>2.64</v>
      </c>
      <c r="L5663" s="40" t="str">
        <f>IF(LEFT(C5663,1)="[",MID(C5663,2,SEARCH("]",C5663)-2),IF(LEFT(C5663,1)="""",MID(C5663,2,SEARCH("""",C5663,2)-2),C5663))</f>
        <v>Onyx 2.0</v>
      </c>
      <c r="M5663">
        <f>WEEKNUM(A5663,2)</f>
        <v>35</v>
      </c>
    </row>
    <row r="5664" spans="1:13" x14ac:dyDescent="0.25">
      <c r="A5664" s="1">
        <v>41521</v>
      </c>
      <c r="B5664" s="40" t="s">
        <v>9</v>
      </c>
      <c r="C5664" s="40" t="s">
        <v>264</v>
      </c>
      <c r="D5664" s="40" t="s">
        <v>108</v>
      </c>
      <c r="E5664" s="40" t="s">
        <v>10</v>
      </c>
      <c r="F5664" s="40">
        <v>0.8</v>
      </c>
      <c r="G5664" s="40">
        <v>2</v>
      </c>
      <c r="H5664" s="40">
        <v>61</v>
      </c>
      <c r="I5664" s="40">
        <v>0.37</v>
      </c>
      <c r="L5664" s="40" t="str">
        <f>IF(LEFT(C5664,1)="[",MID(C5664,2,SEARCH("]",C5664)-2),IF(LEFT(C5664,1)="""",MID(C5664,2,SEARCH("""",C5664,2)-2),C5664))</f>
        <v>Onyx 2.0</v>
      </c>
      <c r="M5664">
        <f>WEEKNUM(A5664,2)</f>
        <v>36</v>
      </c>
    </row>
    <row r="5665" spans="1:13" x14ac:dyDescent="0.25">
      <c r="A5665" s="1">
        <v>41515</v>
      </c>
      <c r="B5665" s="40" t="s">
        <v>9</v>
      </c>
      <c r="C5665" s="40" t="s">
        <v>264</v>
      </c>
      <c r="D5665" s="40" t="s">
        <v>108</v>
      </c>
      <c r="E5665" s="40" t="s">
        <v>10</v>
      </c>
      <c r="F5665" s="40">
        <v>0.8</v>
      </c>
      <c r="G5665" s="40">
        <v>4</v>
      </c>
      <c r="H5665" s="40">
        <v>56</v>
      </c>
      <c r="I5665" s="40">
        <v>2.13</v>
      </c>
      <c r="L5665" s="40" t="str">
        <f>IF(LEFT(C5665,1)="[",MID(C5665,2,SEARCH("]",C5665)-2),IF(LEFT(C5665,1)="""",MID(C5665,2,SEARCH("""",C5665,2)-2),C5665))</f>
        <v>Onyx 2.0</v>
      </c>
      <c r="M5665">
        <f>WEEKNUM(A5665,2)</f>
        <v>35</v>
      </c>
    </row>
    <row r="5666" spans="1:13" x14ac:dyDescent="0.25">
      <c r="A5666" s="1">
        <v>41528</v>
      </c>
      <c r="B5666" s="40" t="s">
        <v>9</v>
      </c>
      <c r="C5666" s="40" t="s">
        <v>264</v>
      </c>
      <c r="D5666" s="40" t="s">
        <v>108</v>
      </c>
      <c r="E5666" s="40" t="s">
        <v>10</v>
      </c>
      <c r="F5666" s="40">
        <v>0.8</v>
      </c>
      <c r="G5666" s="40">
        <v>3</v>
      </c>
      <c r="H5666" s="40">
        <v>40</v>
      </c>
      <c r="I5666" s="40">
        <v>1.03</v>
      </c>
      <c r="L5666" s="40" t="str">
        <f>IF(LEFT(C5666,1)="[",MID(C5666,2,SEARCH("]",C5666)-2),IF(LEFT(C5666,1)="""",MID(C5666,2,SEARCH("""",C5666,2)-2),C5666))</f>
        <v>Onyx 2.0</v>
      </c>
      <c r="M5666">
        <f>WEEKNUM(A5666,2)</f>
        <v>37</v>
      </c>
    </row>
    <row r="5667" spans="1:13" x14ac:dyDescent="0.25">
      <c r="A5667" s="1">
        <v>41540</v>
      </c>
      <c r="B5667" s="40" t="s">
        <v>9</v>
      </c>
      <c r="C5667" s="40" t="s">
        <v>264</v>
      </c>
      <c r="D5667" s="40" t="s">
        <v>108</v>
      </c>
      <c r="E5667" s="40" t="s">
        <v>10</v>
      </c>
      <c r="F5667" s="40">
        <v>0.8</v>
      </c>
      <c r="G5667" s="40">
        <v>3</v>
      </c>
      <c r="H5667" s="40">
        <v>30</v>
      </c>
      <c r="I5667" s="40">
        <v>0.71</v>
      </c>
      <c r="L5667" s="40" t="str">
        <f>IF(LEFT(C5667,1)="[",MID(C5667,2,SEARCH("]",C5667)-2),IF(LEFT(C5667,1)="""",MID(C5667,2,SEARCH("""",C5667,2)-2),C5667))</f>
        <v>Onyx 2.0</v>
      </c>
      <c r="M5667">
        <f>WEEKNUM(A5667,2)</f>
        <v>39</v>
      </c>
    </row>
    <row r="5668" spans="1:13" x14ac:dyDescent="0.25">
      <c r="A5668" s="1">
        <v>41535</v>
      </c>
      <c r="B5668" s="40" t="s">
        <v>9</v>
      </c>
      <c r="C5668" s="40" t="s">
        <v>264</v>
      </c>
      <c r="D5668" s="40" t="s">
        <v>108</v>
      </c>
      <c r="E5668" s="40" t="s">
        <v>10</v>
      </c>
      <c r="F5668" s="40">
        <v>0.8</v>
      </c>
      <c r="G5668" s="40">
        <v>3</v>
      </c>
      <c r="H5668" s="40">
        <v>34</v>
      </c>
      <c r="I5668" s="40">
        <v>1.33</v>
      </c>
      <c r="L5668" s="40" t="str">
        <f>IF(LEFT(C5668,1)="[",MID(C5668,2,SEARCH("]",C5668)-2),IF(LEFT(C5668,1)="""",MID(C5668,2,SEARCH("""",C5668,2)-2),C5668))</f>
        <v>Onyx 2.0</v>
      </c>
      <c r="M5668">
        <f>WEEKNUM(A5668,2)</f>
        <v>38</v>
      </c>
    </row>
    <row r="5669" spans="1:13" x14ac:dyDescent="0.25">
      <c r="A5669" s="1">
        <v>41542</v>
      </c>
      <c r="B5669" s="40" t="s">
        <v>9</v>
      </c>
      <c r="C5669" s="40" t="s">
        <v>264</v>
      </c>
      <c r="D5669" s="40" t="s">
        <v>108</v>
      </c>
      <c r="E5669" s="40" t="s">
        <v>10</v>
      </c>
      <c r="F5669" s="40">
        <v>0.8</v>
      </c>
      <c r="G5669" s="40">
        <v>3</v>
      </c>
      <c r="H5669" s="40">
        <v>24</v>
      </c>
      <c r="I5669" s="40">
        <v>1.58</v>
      </c>
      <c r="L5669" s="40" t="str">
        <f>IF(LEFT(C5669,1)="[",MID(C5669,2,SEARCH("]",C5669)-2),IF(LEFT(C5669,1)="""",MID(C5669,2,SEARCH("""",C5669,2)-2),C5669))</f>
        <v>Onyx 2.0</v>
      </c>
      <c r="M5669">
        <f>WEEKNUM(A5669,2)</f>
        <v>39</v>
      </c>
    </row>
    <row r="5670" spans="1:13" x14ac:dyDescent="0.25">
      <c r="A5670" s="1">
        <v>41541</v>
      </c>
      <c r="B5670" s="40" t="s">
        <v>9</v>
      </c>
      <c r="C5670" s="40" t="s">
        <v>264</v>
      </c>
      <c r="D5670" s="40" t="s">
        <v>108</v>
      </c>
      <c r="E5670" s="40" t="s">
        <v>10</v>
      </c>
      <c r="F5670" s="40">
        <v>0.8</v>
      </c>
      <c r="G5670" s="40">
        <v>3</v>
      </c>
      <c r="H5670" s="40">
        <v>33</v>
      </c>
      <c r="I5670" s="40">
        <v>1.21</v>
      </c>
      <c r="L5670" s="40" t="str">
        <f>IF(LEFT(C5670,1)="[",MID(C5670,2,SEARCH("]",C5670)-2),IF(LEFT(C5670,1)="""",MID(C5670,2,SEARCH("""",C5670,2)-2),C5670))</f>
        <v>Onyx 2.0</v>
      </c>
      <c r="M5670">
        <f>WEEKNUM(A5670,2)</f>
        <v>39</v>
      </c>
    </row>
    <row r="5671" spans="1:13" x14ac:dyDescent="0.25">
      <c r="A5671" s="1">
        <v>41539</v>
      </c>
      <c r="B5671" s="40" t="s">
        <v>9</v>
      </c>
      <c r="C5671" s="40" t="s">
        <v>264</v>
      </c>
      <c r="D5671" s="40" t="s">
        <v>108</v>
      </c>
      <c r="E5671" s="40" t="s">
        <v>10</v>
      </c>
      <c r="F5671" s="40">
        <v>0.8</v>
      </c>
      <c r="G5671" s="40">
        <v>4</v>
      </c>
      <c r="H5671" s="40">
        <v>28</v>
      </c>
      <c r="I5671" s="40">
        <v>1.49</v>
      </c>
      <c r="L5671" s="40" t="str">
        <f>IF(LEFT(C5671,1)="[",MID(C5671,2,SEARCH("]",C5671)-2),IF(LEFT(C5671,1)="""",MID(C5671,2,SEARCH("""",C5671,2)-2),C5671))</f>
        <v>Onyx 2.0</v>
      </c>
      <c r="M5671">
        <f>WEEKNUM(A5671,2)</f>
        <v>38</v>
      </c>
    </row>
    <row r="5672" spans="1:13" x14ac:dyDescent="0.25">
      <c r="A5672" s="1">
        <v>41545</v>
      </c>
      <c r="B5672" s="40" t="s">
        <v>9</v>
      </c>
      <c r="C5672" s="40" t="s">
        <v>264</v>
      </c>
      <c r="D5672" s="40" t="s">
        <v>108</v>
      </c>
      <c r="E5672" s="40" t="s">
        <v>10</v>
      </c>
      <c r="F5672" s="40">
        <v>0.8</v>
      </c>
      <c r="G5672" s="40">
        <v>1</v>
      </c>
      <c r="H5672" s="40">
        <v>30</v>
      </c>
      <c r="I5672" s="40">
        <v>0.45</v>
      </c>
      <c r="L5672" s="40" t="str">
        <f>IF(LEFT(C5672,1)="[",MID(C5672,2,SEARCH("]",C5672)-2),IF(LEFT(C5672,1)="""",MID(C5672,2,SEARCH("""",C5672,2)-2),C5672))</f>
        <v>Onyx 2.0</v>
      </c>
      <c r="M5672">
        <f>WEEKNUM(A5672,2)</f>
        <v>39</v>
      </c>
    </row>
    <row r="5673" spans="1:13" x14ac:dyDescent="0.25">
      <c r="A5673" s="1">
        <v>41524</v>
      </c>
      <c r="B5673" s="40" t="s">
        <v>9</v>
      </c>
      <c r="C5673" s="40" t="s">
        <v>264</v>
      </c>
      <c r="D5673" s="40" t="s">
        <v>108</v>
      </c>
      <c r="E5673" s="40" t="s">
        <v>10</v>
      </c>
      <c r="F5673" s="40">
        <v>0.8</v>
      </c>
      <c r="G5673" s="40">
        <v>1</v>
      </c>
      <c r="H5673" s="40">
        <v>33</v>
      </c>
      <c r="I5673" s="40">
        <v>0.7</v>
      </c>
      <c r="L5673" s="40" t="str">
        <f>IF(LEFT(C5673,1)="[",MID(C5673,2,SEARCH("]",C5673)-2),IF(LEFT(C5673,1)="""",MID(C5673,2,SEARCH("""",C5673,2)-2),C5673))</f>
        <v>Onyx 2.0</v>
      </c>
      <c r="M5673">
        <f>WEEKNUM(A5673,2)</f>
        <v>36</v>
      </c>
    </row>
    <row r="5674" spans="1:13" x14ac:dyDescent="0.25">
      <c r="A5674" s="1">
        <v>41544</v>
      </c>
      <c r="B5674" s="40" t="s">
        <v>9</v>
      </c>
      <c r="C5674" s="40" t="s">
        <v>264</v>
      </c>
      <c r="D5674" s="40" t="s">
        <v>108</v>
      </c>
      <c r="E5674" s="40" t="s">
        <v>10</v>
      </c>
      <c r="F5674" s="40">
        <v>0.8</v>
      </c>
      <c r="G5674" s="40">
        <v>2</v>
      </c>
      <c r="H5674" s="40">
        <v>22</v>
      </c>
      <c r="I5674" s="40">
        <v>1.08</v>
      </c>
      <c r="L5674" s="40" t="str">
        <f>IF(LEFT(C5674,1)="[",MID(C5674,2,SEARCH("]",C5674)-2),IF(LEFT(C5674,1)="""",MID(C5674,2,SEARCH("""",C5674,2)-2),C5674))</f>
        <v>Onyx 2.0</v>
      </c>
      <c r="M5674">
        <f>WEEKNUM(A5674,2)</f>
        <v>39</v>
      </c>
    </row>
    <row r="5675" spans="1:13" x14ac:dyDescent="0.25">
      <c r="A5675" s="1">
        <v>41529</v>
      </c>
      <c r="B5675" s="40" t="s">
        <v>9</v>
      </c>
      <c r="C5675" s="40" t="s">
        <v>264</v>
      </c>
      <c r="D5675" s="40" t="s">
        <v>108</v>
      </c>
      <c r="E5675" s="40" t="s">
        <v>10</v>
      </c>
      <c r="F5675" s="40">
        <v>0.8</v>
      </c>
      <c r="G5675" s="40">
        <v>5</v>
      </c>
      <c r="H5675" s="40">
        <v>37</v>
      </c>
      <c r="I5675" s="40">
        <v>2.59</v>
      </c>
      <c r="L5675" s="40" t="str">
        <f>IF(LEFT(C5675,1)="[",MID(C5675,2,SEARCH("]",C5675)-2),IF(LEFT(C5675,1)="""",MID(C5675,2,SEARCH("""",C5675,2)-2),C5675))</f>
        <v>Onyx 2.0</v>
      </c>
      <c r="M5675">
        <f>WEEKNUM(A5675,2)</f>
        <v>37</v>
      </c>
    </row>
    <row r="5676" spans="1:13" x14ac:dyDescent="0.25">
      <c r="A5676" s="1">
        <v>41530</v>
      </c>
      <c r="B5676" s="40" t="s">
        <v>9</v>
      </c>
      <c r="C5676" s="40" t="s">
        <v>264</v>
      </c>
      <c r="D5676" s="40" t="s">
        <v>108</v>
      </c>
      <c r="E5676" s="40" t="s">
        <v>10</v>
      </c>
      <c r="F5676" s="40">
        <v>0.8</v>
      </c>
      <c r="G5676" s="40">
        <v>6</v>
      </c>
      <c r="H5676" s="40">
        <v>54</v>
      </c>
      <c r="I5676" s="40">
        <v>2.9</v>
      </c>
      <c r="L5676" s="40" t="str">
        <f>IF(LEFT(C5676,1)="[",MID(C5676,2,SEARCH("]",C5676)-2),IF(LEFT(C5676,1)="""",MID(C5676,2,SEARCH("""",C5676,2)-2),C5676))</f>
        <v>Onyx 2.0</v>
      </c>
      <c r="M5676">
        <f>WEEKNUM(A5676,2)</f>
        <v>37</v>
      </c>
    </row>
    <row r="5677" spans="1:13" x14ac:dyDescent="0.25">
      <c r="A5677" s="1">
        <v>41533</v>
      </c>
      <c r="B5677" s="40" t="s">
        <v>9</v>
      </c>
      <c r="C5677" s="40" t="s">
        <v>264</v>
      </c>
      <c r="D5677" s="40" t="s">
        <v>108</v>
      </c>
      <c r="E5677" s="40" t="s">
        <v>10</v>
      </c>
      <c r="F5677" s="40">
        <v>0.8</v>
      </c>
      <c r="G5677" s="40">
        <v>2</v>
      </c>
      <c r="H5677" s="40">
        <v>36</v>
      </c>
      <c r="I5677" s="40">
        <v>0.64</v>
      </c>
      <c r="L5677" s="40" t="str">
        <f>IF(LEFT(C5677,1)="[",MID(C5677,2,SEARCH("]",C5677)-2),IF(LEFT(C5677,1)="""",MID(C5677,2,SEARCH("""",C5677,2)-2),C5677))</f>
        <v>Onyx 2.0</v>
      </c>
      <c r="M5677">
        <f>WEEKNUM(A5677,2)</f>
        <v>38</v>
      </c>
    </row>
    <row r="5678" spans="1:13" x14ac:dyDescent="0.25">
      <c r="A5678" s="1">
        <v>41525</v>
      </c>
      <c r="B5678" s="40" t="s">
        <v>9</v>
      </c>
      <c r="C5678" s="40" t="s">
        <v>264</v>
      </c>
      <c r="D5678" s="40" t="s">
        <v>108</v>
      </c>
      <c r="E5678" s="40" t="s">
        <v>10</v>
      </c>
      <c r="F5678" s="40">
        <v>0.8</v>
      </c>
      <c r="G5678" s="40">
        <v>5</v>
      </c>
      <c r="H5678" s="40">
        <v>38</v>
      </c>
      <c r="I5678" s="40">
        <v>2.97</v>
      </c>
      <c r="L5678" s="40" t="str">
        <f>IF(LEFT(C5678,1)="[",MID(C5678,2,SEARCH("]",C5678)-2),IF(LEFT(C5678,1)="""",MID(C5678,2,SEARCH("""",C5678,2)-2),C5678))</f>
        <v>Onyx 2.0</v>
      </c>
      <c r="M5678">
        <f>WEEKNUM(A5678,2)</f>
        <v>36</v>
      </c>
    </row>
    <row r="5679" spans="1:13" x14ac:dyDescent="0.25">
      <c r="A5679" s="1">
        <v>41537</v>
      </c>
      <c r="B5679" s="40" t="s">
        <v>9</v>
      </c>
      <c r="C5679" s="40" t="s">
        <v>264</v>
      </c>
      <c r="D5679" s="40" t="s">
        <v>108</v>
      </c>
      <c r="E5679" s="40" t="s">
        <v>10</v>
      </c>
      <c r="F5679" s="40">
        <v>0.8</v>
      </c>
      <c r="G5679" s="40">
        <v>4</v>
      </c>
      <c r="H5679" s="40">
        <v>24</v>
      </c>
      <c r="I5679" s="40">
        <v>1.66</v>
      </c>
      <c r="L5679" s="40" t="str">
        <f>IF(LEFT(C5679,1)="[",MID(C5679,2,SEARCH("]",C5679)-2),IF(LEFT(C5679,1)="""",MID(C5679,2,SEARCH("""",C5679,2)-2),C5679))</f>
        <v>Onyx 2.0</v>
      </c>
      <c r="M5679">
        <f>WEEKNUM(A5679,2)</f>
        <v>38</v>
      </c>
    </row>
    <row r="5680" spans="1:13" x14ac:dyDescent="0.25">
      <c r="A5680" s="1">
        <v>41534</v>
      </c>
      <c r="B5680" s="40" t="s">
        <v>9</v>
      </c>
      <c r="C5680" s="40" t="s">
        <v>264</v>
      </c>
      <c r="D5680" s="40" t="s">
        <v>108</v>
      </c>
      <c r="E5680" s="40" t="s">
        <v>10</v>
      </c>
      <c r="F5680" s="40">
        <v>0.8</v>
      </c>
      <c r="G5680" s="40">
        <v>1</v>
      </c>
      <c r="H5680" s="40">
        <v>23</v>
      </c>
      <c r="I5680" s="40">
        <v>0.32</v>
      </c>
      <c r="L5680" s="40" t="str">
        <f>IF(LEFT(C5680,1)="[",MID(C5680,2,SEARCH("]",C5680)-2),IF(LEFT(C5680,1)="""",MID(C5680,2,SEARCH("""",C5680,2)-2),C5680))</f>
        <v>Onyx 2.0</v>
      </c>
      <c r="M5680">
        <f>WEEKNUM(A5680,2)</f>
        <v>38</v>
      </c>
    </row>
    <row r="5681" spans="1:13" x14ac:dyDescent="0.25">
      <c r="A5681" s="1">
        <v>41526</v>
      </c>
      <c r="B5681" s="40" t="s">
        <v>9</v>
      </c>
      <c r="C5681" s="40" t="s">
        <v>264</v>
      </c>
      <c r="D5681" s="40" t="s">
        <v>108</v>
      </c>
      <c r="E5681" s="40" t="s">
        <v>10</v>
      </c>
      <c r="F5681" s="40">
        <v>0.8</v>
      </c>
      <c r="G5681" s="40">
        <v>5</v>
      </c>
      <c r="H5681" s="40">
        <v>46</v>
      </c>
      <c r="I5681" s="40">
        <v>2.69</v>
      </c>
      <c r="L5681" s="40" t="str">
        <f>IF(LEFT(C5681,1)="[",MID(C5681,2,SEARCH("]",C5681)-2),IF(LEFT(C5681,1)="""",MID(C5681,2,SEARCH("""",C5681,2)-2),C5681))</f>
        <v>Onyx 2.0</v>
      </c>
      <c r="M5681">
        <f>WEEKNUM(A5681,2)</f>
        <v>37</v>
      </c>
    </row>
    <row r="5682" spans="1:13" x14ac:dyDescent="0.25">
      <c r="A5682" s="1">
        <v>41518</v>
      </c>
      <c r="B5682" s="40" t="s">
        <v>9</v>
      </c>
      <c r="C5682" s="40" t="s">
        <v>264</v>
      </c>
      <c r="D5682" s="40" t="s">
        <v>108</v>
      </c>
      <c r="E5682" s="40" t="s">
        <v>10</v>
      </c>
      <c r="F5682" s="40">
        <v>0.8</v>
      </c>
      <c r="G5682" s="40">
        <v>6</v>
      </c>
      <c r="H5682" s="40">
        <v>54</v>
      </c>
      <c r="I5682" s="40">
        <v>2.96</v>
      </c>
      <c r="L5682" s="40" t="str">
        <f>IF(LEFT(C5682,1)="[",MID(C5682,2,SEARCH("]",C5682)-2),IF(LEFT(C5682,1)="""",MID(C5682,2,SEARCH("""",C5682,2)-2),C5682))</f>
        <v>Onyx 2.0</v>
      </c>
      <c r="M5682">
        <f>WEEKNUM(A5682,2)</f>
        <v>35</v>
      </c>
    </row>
    <row r="5683" spans="1:13" x14ac:dyDescent="0.25">
      <c r="A5683" s="1">
        <v>41543</v>
      </c>
      <c r="B5683" s="40" t="s">
        <v>9</v>
      </c>
      <c r="C5683" s="40" t="s">
        <v>264</v>
      </c>
      <c r="D5683" s="40" t="s">
        <v>108</v>
      </c>
      <c r="E5683" s="40" t="s">
        <v>10</v>
      </c>
      <c r="F5683" s="40">
        <v>0.8</v>
      </c>
      <c r="G5683" s="40">
        <v>3</v>
      </c>
      <c r="H5683" s="40">
        <v>34</v>
      </c>
      <c r="I5683" s="40">
        <v>1.52</v>
      </c>
      <c r="L5683" s="40" t="str">
        <f>IF(LEFT(C5683,1)="[",MID(C5683,2,SEARCH("]",C5683)-2),IF(LEFT(C5683,1)="""",MID(C5683,2,SEARCH("""",C5683,2)-2),C5683))</f>
        <v>Onyx 2.0</v>
      </c>
      <c r="M5683">
        <f>WEEKNUM(A5683,2)</f>
        <v>39</v>
      </c>
    </row>
    <row r="5684" spans="1:13" x14ac:dyDescent="0.25">
      <c r="A5684" s="1">
        <v>41523</v>
      </c>
      <c r="B5684" s="40" t="s">
        <v>9</v>
      </c>
      <c r="C5684" s="40" t="s">
        <v>223</v>
      </c>
      <c r="D5684" s="40" t="s">
        <v>94</v>
      </c>
      <c r="E5684" s="40" t="s">
        <v>10</v>
      </c>
      <c r="F5684" s="40">
        <v>0.85</v>
      </c>
      <c r="G5684" s="40">
        <v>0</v>
      </c>
      <c r="H5684" s="40">
        <v>13</v>
      </c>
      <c r="I5684" s="40">
        <v>0</v>
      </c>
      <c r="L5684" s="40" t="str">
        <f>IF(LEFT(C5684,1)="[",MID(C5684,2,SEARCH("]",C5684)-2),IF(LEFT(C5684,1)="""",MID(C5684,2,SEARCH("""",C5684,2)-2),C5684))</f>
        <v>onyx 2012</v>
      </c>
      <c r="M5684">
        <f>WEEKNUM(A5684,2)</f>
        <v>36</v>
      </c>
    </row>
    <row r="5685" spans="1:13" x14ac:dyDescent="0.25">
      <c r="A5685" s="1">
        <v>41531</v>
      </c>
      <c r="B5685" s="40" t="s">
        <v>9</v>
      </c>
      <c r="C5685" s="40" t="s">
        <v>223</v>
      </c>
      <c r="D5685" s="40" t="s">
        <v>94</v>
      </c>
      <c r="E5685" s="40" t="s">
        <v>10</v>
      </c>
      <c r="F5685" s="40">
        <v>0.85</v>
      </c>
      <c r="G5685" s="40">
        <v>2</v>
      </c>
      <c r="H5685" s="40">
        <v>25</v>
      </c>
      <c r="I5685" s="40">
        <v>0.63</v>
      </c>
      <c r="L5685" s="40" t="str">
        <f>IF(LEFT(C5685,1)="[",MID(C5685,2,SEARCH("]",C5685)-2),IF(LEFT(C5685,1)="""",MID(C5685,2,SEARCH("""",C5685,2)-2),C5685))</f>
        <v>onyx 2012</v>
      </c>
      <c r="M5685">
        <f>WEEKNUM(A5685,2)</f>
        <v>37</v>
      </c>
    </row>
    <row r="5686" spans="1:13" x14ac:dyDescent="0.25">
      <c r="A5686" s="1">
        <v>41517</v>
      </c>
      <c r="B5686" s="40" t="s">
        <v>9</v>
      </c>
      <c r="C5686" s="40" t="s">
        <v>223</v>
      </c>
      <c r="D5686" s="40" t="s">
        <v>94</v>
      </c>
      <c r="E5686" s="40" t="s">
        <v>10</v>
      </c>
      <c r="F5686" s="40">
        <v>0.85</v>
      </c>
      <c r="G5686" s="40">
        <v>0</v>
      </c>
      <c r="H5686" s="40">
        <v>17</v>
      </c>
      <c r="I5686" s="40">
        <v>0</v>
      </c>
      <c r="L5686" s="40" t="str">
        <f>IF(LEFT(C5686,1)="[",MID(C5686,2,SEARCH("]",C5686)-2),IF(LEFT(C5686,1)="""",MID(C5686,2,SEARCH("""",C5686,2)-2),C5686))</f>
        <v>onyx 2012</v>
      </c>
      <c r="M5686">
        <f>WEEKNUM(A5686,2)</f>
        <v>35</v>
      </c>
    </row>
    <row r="5687" spans="1:13" x14ac:dyDescent="0.25">
      <c r="A5687" s="1">
        <v>41516</v>
      </c>
      <c r="B5687" s="40" t="s">
        <v>9</v>
      </c>
      <c r="C5687" s="40" t="s">
        <v>223</v>
      </c>
      <c r="D5687" s="40" t="s">
        <v>94</v>
      </c>
      <c r="E5687" s="40" t="s">
        <v>10</v>
      </c>
      <c r="F5687" s="40">
        <v>0.85</v>
      </c>
      <c r="G5687" s="40">
        <v>4</v>
      </c>
      <c r="H5687" s="40">
        <v>38</v>
      </c>
      <c r="I5687" s="40">
        <v>2.19</v>
      </c>
      <c r="L5687" s="40" t="str">
        <f>IF(LEFT(C5687,1)="[",MID(C5687,2,SEARCH("]",C5687)-2),IF(LEFT(C5687,1)="""",MID(C5687,2,SEARCH("""",C5687,2)-2),C5687))</f>
        <v>onyx 2012</v>
      </c>
      <c r="M5687">
        <f>WEEKNUM(A5687,2)</f>
        <v>35</v>
      </c>
    </row>
    <row r="5688" spans="1:13" x14ac:dyDescent="0.25">
      <c r="A5688" s="1">
        <v>41544</v>
      </c>
      <c r="B5688" s="40" t="s">
        <v>9</v>
      </c>
      <c r="C5688" s="40" t="s">
        <v>223</v>
      </c>
      <c r="D5688" s="40" t="s">
        <v>94</v>
      </c>
      <c r="E5688" s="40" t="s">
        <v>10</v>
      </c>
      <c r="F5688" s="40">
        <v>0.85</v>
      </c>
      <c r="G5688" s="40">
        <v>2</v>
      </c>
      <c r="H5688" s="40">
        <v>16</v>
      </c>
      <c r="I5688" s="40">
        <v>1.3</v>
      </c>
      <c r="L5688" s="40" t="str">
        <f>IF(LEFT(C5688,1)="[",MID(C5688,2,SEARCH("]",C5688)-2),IF(LEFT(C5688,1)="""",MID(C5688,2,SEARCH("""",C5688,2)-2),C5688))</f>
        <v>onyx 2012</v>
      </c>
      <c r="M5688">
        <f>WEEKNUM(A5688,2)</f>
        <v>39</v>
      </c>
    </row>
    <row r="5689" spans="1:13" x14ac:dyDescent="0.25">
      <c r="A5689" s="1">
        <v>41527</v>
      </c>
      <c r="B5689" s="40" t="s">
        <v>9</v>
      </c>
      <c r="C5689" s="40" t="s">
        <v>223</v>
      </c>
      <c r="D5689" s="40" t="s">
        <v>94</v>
      </c>
      <c r="E5689" s="40" t="s">
        <v>10</v>
      </c>
      <c r="F5689" s="40">
        <v>0.85</v>
      </c>
      <c r="G5689" s="40">
        <v>1</v>
      </c>
      <c r="H5689" s="40">
        <v>15</v>
      </c>
      <c r="I5689" s="40">
        <v>0.4</v>
      </c>
      <c r="L5689" s="40" t="str">
        <f>IF(LEFT(C5689,1)="[",MID(C5689,2,SEARCH("]",C5689)-2),IF(LEFT(C5689,1)="""",MID(C5689,2,SEARCH("""",C5689,2)-2),C5689))</f>
        <v>onyx 2012</v>
      </c>
      <c r="M5689">
        <f>WEEKNUM(A5689,2)</f>
        <v>37</v>
      </c>
    </row>
    <row r="5690" spans="1:13" x14ac:dyDescent="0.25">
      <c r="A5690" s="1">
        <v>41520</v>
      </c>
      <c r="B5690" s="40" t="s">
        <v>9</v>
      </c>
      <c r="C5690" s="40" t="s">
        <v>223</v>
      </c>
      <c r="D5690" s="40" t="s">
        <v>94</v>
      </c>
      <c r="E5690" s="40" t="s">
        <v>10</v>
      </c>
      <c r="F5690" s="40">
        <v>0.85</v>
      </c>
      <c r="G5690" s="40">
        <v>1</v>
      </c>
      <c r="H5690" s="40">
        <v>38</v>
      </c>
      <c r="I5690" s="40">
        <v>0.73</v>
      </c>
      <c r="L5690" s="40" t="str">
        <f>IF(LEFT(C5690,1)="[",MID(C5690,2,SEARCH("]",C5690)-2),IF(LEFT(C5690,1)="""",MID(C5690,2,SEARCH("""",C5690,2)-2),C5690))</f>
        <v>onyx 2012</v>
      </c>
      <c r="M5690">
        <f>WEEKNUM(A5690,2)</f>
        <v>36</v>
      </c>
    </row>
    <row r="5691" spans="1:13" x14ac:dyDescent="0.25">
      <c r="A5691" s="1">
        <v>41526</v>
      </c>
      <c r="B5691" s="40" t="s">
        <v>9</v>
      </c>
      <c r="C5691" s="40" t="s">
        <v>223</v>
      </c>
      <c r="D5691" s="40" t="s">
        <v>94</v>
      </c>
      <c r="E5691" s="40" t="s">
        <v>10</v>
      </c>
      <c r="F5691" s="40">
        <v>0.85</v>
      </c>
      <c r="G5691" s="40">
        <v>1</v>
      </c>
      <c r="H5691" s="40">
        <v>19</v>
      </c>
      <c r="I5691" s="40">
        <v>0.21</v>
      </c>
      <c r="L5691" s="40" t="str">
        <f>IF(LEFT(C5691,1)="[",MID(C5691,2,SEARCH("]",C5691)-2),IF(LEFT(C5691,1)="""",MID(C5691,2,SEARCH("""",C5691,2)-2),C5691))</f>
        <v>onyx 2012</v>
      </c>
      <c r="M5691">
        <f>WEEKNUM(A5691,2)</f>
        <v>37</v>
      </c>
    </row>
    <row r="5692" spans="1:13" x14ac:dyDescent="0.25">
      <c r="A5692" s="1">
        <v>41524</v>
      </c>
      <c r="B5692" s="40" t="s">
        <v>9</v>
      </c>
      <c r="C5692" s="40" t="s">
        <v>223</v>
      </c>
      <c r="D5692" s="40" t="s">
        <v>94</v>
      </c>
      <c r="E5692" s="40" t="s">
        <v>10</v>
      </c>
      <c r="F5692" s="40">
        <v>0.85</v>
      </c>
      <c r="G5692" s="40">
        <v>4</v>
      </c>
      <c r="H5692" s="40">
        <v>31</v>
      </c>
      <c r="I5692" s="40">
        <v>1.95</v>
      </c>
      <c r="L5692" s="40" t="str">
        <f>IF(LEFT(C5692,1)="[",MID(C5692,2,SEARCH("]",C5692)-2),IF(LEFT(C5692,1)="""",MID(C5692,2,SEARCH("""",C5692,2)-2),C5692))</f>
        <v>onyx 2012</v>
      </c>
      <c r="M5692">
        <f>WEEKNUM(A5692,2)</f>
        <v>36</v>
      </c>
    </row>
    <row r="5693" spans="1:13" x14ac:dyDescent="0.25">
      <c r="A5693" s="1">
        <v>41514</v>
      </c>
      <c r="B5693" s="40" t="s">
        <v>9</v>
      </c>
      <c r="C5693" s="40" t="s">
        <v>223</v>
      </c>
      <c r="D5693" s="40" t="s">
        <v>94</v>
      </c>
      <c r="E5693" s="40" t="s">
        <v>10</v>
      </c>
      <c r="F5693" s="40">
        <v>0.85</v>
      </c>
      <c r="G5693" s="40">
        <v>3</v>
      </c>
      <c r="H5693" s="40">
        <v>23</v>
      </c>
      <c r="I5693" s="40">
        <v>0.91</v>
      </c>
      <c r="L5693" s="40" t="str">
        <f>IF(LEFT(C5693,1)="[",MID(C5693,2,SEARCH("]",C5693)-2),IF(LEFT(C5693,1)="""",MID(C5693,2,SEARCH("""",C5693,2)-2),C5693))</f>
        <v>onyx 2012</v>
      </c>
      <c r="M5693">
        <f>WEEKNUM(A5693,2)</f>
        <v>35</v>
      </c>
    </row>
    <row r="5694" spans="1:13" x14ac:dyDescent="0.25">
      <c r="A5694" s="1">
        <v>41528</v>
      </c>
      <c r="B5694" s="40" t="s">
        <v>9</v>
      </c>
      <c r="C5694" s="40" t="s">
        <v>223</v>
      </c>
      <c r="D5694" s="40" t="s">
        <v>94</v>
      </c>
      <c r="E5694" s="40" t="s">
        <v>10</v>
      </c>
      <c r="F5694" s="40">
        <v>0.85</v>
      </c>
      <c r="G5694" s="40">
        <v>5</v>
      </c>
      <c r="H5694" s="40">
        <v>15</v>
      </c>
      <c r="I5694" s="40">
        <v>1.77</v>
      </c>
      <c r="L5694" s="40" t="str">
        <f>IF(LEFT(C5694,1)="[",MID(C5694,2,SEARCH("]",C5694)-2),IF(LEFT(C5694,1)="""",MID(C5694,2,SEARCH("""",C5694,2)-2),C5694))</f>
        <v>onyx 2012</v>
      </c>
      <c r="M5694">
        <f>WEEKNUM(A5694,2)</f>
        <v>37</v>
      </c>
    </row>
    <row r="5695" spans="1:13" x14ac:dyDescent="0.25">
      <c r="A5695" s="1">
        <v>41529</v>
      </c>
      <c r="B5695" s="40" t="s">
        <v>9</v>
      </c>
      <c r="C5695" s="40" t="s">
        <v>223</v>
      </c>
      <c r="D5695" s="40" t="s">
        <v>94</v>
      </c>
      <c r="E5695" s="40" t="s">
        <v>10</v>
      </c>
      <c r="F5695" s="40">
        <v>0.85</v>
      </c>
      <c r="G5695" s="40">
        <v>2</v>
      </c>
      <c r="H5695" s="40">
        <v>13</v>
      </c>
      <c r="I5695" s="40">
        <v>1.26</v>
      </c>
      <c r="L5695" s="40" t="str">
        <f>IF(LEFT(C5695,1)="[",MID(C5695,2,SEARCH("]",C5695)-2),IF(LEFT(C5695,1)="""",MID(C5695,2,SEARCH("""",C5695,2)-2),C5695))</f>
        <v>onyx 2012</v>
      </c>
      <c r="M5695">
        <f>WEEKNUM(A5695,2)</f>
        <v>37</v>
      </c>
    </row>
    <row r="5696" spans="1:13" x14ac:dyDescent="0.25">
      <c r="A5696" s="1">
        <v>41537</v>
      </c>
      <c r="B5696" s="40" t="s">
        <v>9</v>
      </c>
      <c r="C5696" s="40" t="s">
        <v>223</v>
      </c>
      <c r="D5696" s="40" t="s">
        <v>94</v>
      </c>
      <c r="E5696" s="40" t="s">
        <v>10</v>
      </c>
      <c r="F5696" s="40">
        <v>0.85</v>
      </c>
      <c r="G5696" s="40">
        <v>0</v>
      </c>
      <c r="H5696" s="40">
        <v>5</v>
      </c>
      <c r="I5696" s="40">
        <v>0</v>
      </c>
      <c r="L5696" s="40" t="str">
        <f>IF(LEFT(C5696,1)="[",MID(C5696,2,SEARCH("]",C5696)-2),IF(LEFT(C5696,1)="""",MID(C5696,2,SEARCH("""",C5696,2)-2),C5696))</f>
        <v>onyx 2012</v>
      </c>
      <c r="M5696">
        <f>WEEKNUM(A5696,2)</f>
        <v>38</v>
      </c>
    </row>
    <row r="5697" spans="1:13" x14ac:dyDescent="0.25">
      <c r="A5697" s="1">
        <v>41522</v>
      </c>
      <c r="B5697" s="40" t="s">
        <v>9</v>
      </c>
      <c r="C5697" s="40" t="s">
        <v>223</v>
      </c>
      <c r="D5697" s="40" t="s">
        <v>94</v>
      </c>
      <c r="E5697" s="40" t="s">
        <v>10</v>
      </c>
      <c r="F5697" s="40">
        <v>0.85</v>
      </c>
      <c r="G5697" s="40">
        <v>2</v>
      </c>
      <c r="H5697" s="40">
        <v>20</v>
      </c>
      <c r="I5697" s="40">
        <v>1.38</v>
      </c>
      <c r="L5697" s="40" t="str">
        <f>IF(LEFT(C5697,1)="[",MID(C5697,2,SEARCH("]",C5697)-2),IF(LEFT(C5697,1)="""",MID(C5697,2,SEARCH("""",C5697,2)-2),C5697))</f>
        <v>onyx 2012</v>
      </c>
      <c r="M5697">
        <f>WEEKNUM(A5697,2)</f>
        <v>36</v>
      </c>
    </row>
    <row r="5698" spans="1:13" x14ac:dyDescent="0.25">
      <c r="A5698" s="1">
        <v>41542</v>
      </c>
      <c r="B5698" s="40" t="s">
        <v>9</v>
      </c>
      <c r="C5698" s="40" t="s">
        <v>223</v>
      </c>
      <c r="D5698" s="40" t="s">
        <v>94</v>
      </c>
      <c r="E5698" s="40" t="s">
        <v>10</v>
      </c>
      <c r="F5698" s="40">
        <v>0.85</v>
      </c>
      <c r="G5698" s="40">
        <v>0</v>
      </c>
      <c r="H5698" s="40">
        <v>14</v>
      </c>
      <c r="I5698" s="40">
        <v>0</v>
      </c>
      <c r="L5698" s="40" t="str">
        <f>IF(LEFT(C5698,1)="[",MID(C5698,2,SEARCH("]",C5698)-2),IF(LEFT(C5698,1)="""",MID(C5698,2,SEARCH("""",C5698,2)-2),C5698))</f>
        <v>onyx 2012</v>
      </c>
      <c r="M5698">
        <f>WEEKNUM(A5698,2)</f>
        <v>39</v>
      </c>
    </row>
    <row r="5699" spans="1:13" x14ac:dyDescent="0.25">
      <c r="A5699" s="1">
        <v>41536</v>
      </c>
      <c r="B5699" s="40" t="s">
        <v>9</v>
      </c>
      <c r="C5699" s="40" t="s">
        <v>223</v>
      </c>
      <c r="D5699" s="40" t="s">
        <v>94</v>
      </c>
      <c r="E5699" s="40" t="s">
        <v>10</v>
      </c>
      <c r="F5699" s="40">
        <v>0.85</v>
      </c>
      <c r="G5699" s="40">
        <v>2</v>
      </c>
      <c r="H5699" s="40">
        <v>8</v>
      </c>
      <c r="I5699" s="40">
        <v>0.97</v>
      </c>
      <c r="L5699" s="40" t="str">
        <f>IF(LEFT(C5699,1)="[",MID(C5699,2,SEARCH("]",C5699)-2),IF(LEFT(C5699,1)="""",MID(C5699,2,SEARCH("""",C5699,2)-2),C5699))</f>
        <v>onyx 2012</v>
      </c>
      <c r="M5699">
        <f>WEEKNUM(A5699,2)</f>
        <v>38</v>
      </c>
    </row>
    <row r="5700" spans="1:13" x14ac:dyDescent="0.25">
      <c r="A5700" s="1">
        <v>41525</v>
      </c>
      <c r="B5700" s="40" t="s">
        <v>9</v>
      </c>
      <c r="C5700" s="40" t="s">
        <v>223</v>
      </c>
      <c r="D5700" s="40" t="s">
        <v>94</v>
      </c>
      <c r="E5700" s="40" t="s">
        <v>10</v>
      </c>
      <c r="F5700" s="40">
        <v>0.85</v>
      </c>
      <c r="G5700" s="40">
        <v>4</v>
      </c>
      <c r="H5700" s="40">
        <v>25</v>
      </c>
      <c r="I5700" s="40">
        <v>2.37</v>
      </c>
      <c r="L5700" s="40" t="str">
        <f>IF(LEFT(C5700,1)="[",MID(C5700,2,SEARCH("]",C5700)-2),IF(LEFT(C5700,1)="""",MID(C5700,2,SEARCH("""",C5700,2)-2),C5700))</f>
        <v>onyx 2012</v>
      </c>
      <c r="M5700">
        <f>WEEKNUM(A5700,2)</f>
        <v>36</v>
      </c>
    </row>
    <row r="5701" spans="1:13" x14ac:dyDescent="0.25">
      <c r="A5701" s="1">
        <v>41533</v>
      </c>
      <c r="B5701" s="40" t="s">
        <v>9</v>
      </c>
      <c r="C5701" s="40" t="s">
        <v>223</v>
      </c>
      <c r="D5701" s="40" t="s">
        <v>94</v>
      </c>
      <c r="E5701" s="40" t="s">
        <v>10</v>
      </c>
      <c r="F5701" s="40">
        <v>0.85</v>
      </c>
      <c r="G5701" s="40">
        <v>2</v>
      </c>
      <c r="H5701" s="40">
        <v>23</v>
      </c>
      <c r="I5701" s="40">
        <v>1.3</v>
      </c>
      <c r="L5701" s="40" t="str">
        <f>IF(LEFT(C5701,1)="[",MID(C5701,2,SEARCH("]",C5701)-2),IF(LEFT(C5701,1)="""",MID(C5701,2,SEARCH("""",C5701,2)-2),C5701))</f>
        <v>onyx 2012</v>
      </c>
      <c r="M5701">
        <f>WEEKNUM(A5701,2)</f>
        <v>38</v>
      </c>
    </row>
    <row r="5702" spans="1:13" x14ac:dyDescent="0.25">
      <c r="A5702" s="1">
        <v>41532</v>
      </c>
      <c r="B5702" s="40" t="s">
        <v>9</v>
      </c>
      <c r="C5702" s="40" t="s">
        <v>223</v>
      </c>
      <c r="D5702" s="40" t="s">
        <v>94</v>
      </c>
      <c r="E5702" s="40" t="s">
        <v>10</v>
      </c>
      <c r="F5702" s="40">
        <v>0.85</v>
      </c>
      <c r="G5702" s="40">
        <v>2</v>
      </c>
      <c r="H5702" s="40">
        <v>12</v>
      </c>
      <c r="I5702" s="40">
        <v>1.44</v>
      </c>
      <c r="L5702" s="40" t="str">
        <f>IF(LEFT(C5702,1)="[",MID(C5702,2,SEARCH("]",C5702)-2),IF(LEFT(C5702,1)="""",MID(C5702,2,SEARCH("""",C5702,2)-2),C5702))</f>
        <v>onyx 2012</v>
      </c>
      <c r="M5702">
        <f>WEEKNUM(A5702,2)</f>
        <v>37</v>
      </c>
    </row>
    <row r="5703" spans="1:13" x14ac:dyDescent="0.25">
      <c r="A5703" s="1">
        <v>41546</v>
      </c>
      <c r="B5703" s="40" t="s">
        <v>9</v>
      </c>
      <c r="C5703" s="40" t="s">
        <v>223</v>
      </c>
      <c r="D5703" s="40" t="s">
        <v>94</v>
      </c>
      <c r="E5703" s="40" t="s">
        <v>10</v>
      </c>
      <c r="F5703" s="40">
        <v>0.85</v>
      </c>
      <c r="G5703" s="40">
        <v>1</v>
      </c>
      <c r="H5703" s="40">
        <v>7</v>
      </c>
      <c r="I5703" s="40">
        <v>0.11</v>
      </c>
      <c r="L5703" s="40" t="str">
        <f>IF(LEFT(C5703,1)="[",MID(C5703,2,SEARCH("]",C5703)-2),IF(LEFT(C5703,1)="""",MID(C5703,2,SEARCH("""",C5703,2)-2),C5703))</f>
        <v>onyx 2012</v>
      </c>
      <c r="M5703">
        <f>WEEKNUM(A5703,2)</f>
        <v>39</v>
      </c>
    </row>
    <row r="5704" spans="1:13" x14ac:dyDescent="0.25">
      <c r="A5704" s="1">
        <v>41538</v>
      </c>
      <c r="B5704" s="40" t="s">
        <v>9</v>
      </c>
      <c r="C5704" s="40" t="s">
        <v>223</v>
      </c>
      <c r="D5704" s="40" t="s">
        <v>94</v>
      </c>
      <c r="E5704" s="40" t="s">
        <v>10</v>
      </c>
      <c r="F5704" s="40">
        <v>0.85</v>
      </c>
      <c r="G5704" s="40">
        <v>1</v>
      </c>
      <c r="H5704" s="40">
        <v>8</v>
      </c>
      <c r="I5704" s="40">
        <v>0.39</v>
      </c>
      <c r="L5704" s="40" t="str">
        <f>IF(LEFT(C5704,1)="[",MID(C5704,2,SEARCH("]",C5704)-2),IF(LEFT(C5704,1)="""",MID(C5704,2,SEARCH("""",C5704,2)-2),C5704))</f>
        <v>onyx 2012</v>
      </c>
      <c r="M5704">
        <f>WEEKNUM(A5704,2)</f>
        <v>38</v>
      </c>
    </row>
    <row r="5705" spans="1:13" x14ac:dyDescent="0.25">
      <c r="A5705" s="1">
        <v>41519</v>
      </c>
      <c r="B5705" s="40" t="s">
        <v>9</v>
      </c>
      <c r="C5705" s="40" t="s">
        <v>223</v>
      </c>
      <c r="D5705" s="40" t="s">
        <v>94</v>
      </c>
      <c r="E5705" s="40" t="s">
        <v>10</v>
      </c>
      <c r="F5705" s="40">
        <v>0.85</v>
      </c>
      <c r="G5705" s="40">
        <v>3</v>
      </c>
      <c r="H5705" s="40">
        <v>32</v>
      </c>
      <c r="I5705" s="40">
        <v>1</v>
      </c>
      <c r="L5705" s="40" t="str">
        <f>IF(LEFT(C5705,1)="[",MID(C5705,2,SEARCH("]",C5705)-2),IF(LEFT(C5705,1)="""",MID(C5705,2,SEARCH("""",C5705,2)-2),C5705))</f>
        <v>onyx 2012</v>
      </c>
      <c r="M5705">
        <f>WEEKNUM(A5705,2)</f>
        <v>36</v>
      </c>
    </row>
    <row r="5706" spans="1:13" x14ac:dyDescent="0.25">
      <c r="A5706" s="1">
        <v>41518</v>
      </c>
      <c r="B5706" s="40" t="s">
        <v>9</v>
      </c>
      <c r="C5706" s="40" t="s">
        <v>223</v>
      </c>
      <c r="D5706" s="40" t="s">
        <v>94</v>
      </c>
      <c r="E5706" s="40" t="s">
        <v>10</v>
      </c>
      <c r="F5706" s="40">
        <v>0.85</v>
      </c>
      <c r="G5706" s="40">
        <v>4</v>
      </c>
      <c r="H5706" s="40">
        <v>32</v>
      </c>
      <c r="I5706" s="40">
        <v>2.71</v>
      </c>
      <c r="L5706" s="40" t="str">
        <f>IF(LEFT(C5706,1)="[",MID(C5706,2,SEARCH("]",C5706)-2),IF(LEFT(C5706,1)="""",MID(C5706,2,SEARCH("""",C5706,2)-2),C5706))</f>
        <v>onyx 2012</v>
      </c>
      <c r="M5706">
        <f>WEEKNUM(A5706,2)</f>
        <v>35</v>
      </c>
    </row>
    <row r="5707" spans="1:13" x14ac:dyDescent="0.25">
      <c r="A5707" s="1">
        <v>41535</v>
      </c>
      <c r="B5707" s="40" t="s">
        <v>9</v>
      </c>
      <c r="C5707" s="40" t="s">
        <v>223</v>
      </c>
      <c r="D5707" s="40" t="s">
        <v>94</v>
      </c>
      <c r="E5707" s="40" t="s">
        <v>10</v>
      </c>
      <c r="F5707" s="40">
        <v>0.85</v>
      </c>
      <c r="G5707" s="40">
        <v>2</v>
      </c>
      <c r="H5707" s="40">
        <v>12</v>
      </c>
      <c r="I5707" s="40">
        <v>1.29</v>
      </c>
      <c r="L5707" s="40" t="str">
        <f>IF(LEFT(C5707,1)="[",MID(C5707,2,SEARCH("]",C5707)-2),IF(LEFT(C5707,1)="""",MID(C5707,2,SEARCH("""",C5707,2)-2),C5707))</f>
        <v>onyx 2012</v>
      </c>
      <c r="M5707">
        <f>WEEKNUM(A5707,2)</f>
        <v>38</v>
      </c>
    </row>
    <row r="5708" spans="1:13" x14ac:dyDescent="0.25">
      <c r="A5708" s="1">
        <v>41534</v>
      </c>
      <c r="B5708" s="40" t="s">
        <v>9</v>
      </c>
      <c r="C5708" s="40" t="s">
        <v>223</v>
      </c>
      <c r="D5708" s="40" t="s">
        <v>94</v>
      </c>
      <c r="E5708" s="40" t="s">
        <v>10</v>
      </c>
      <c r="F5708" s="40">
        <v>0.85</v>
      </c>
      <c r="G5708" s="40">
        <v>3</v>
      </c>
      <c r="H5708" s="40">
        <v>14</v>
      </c>
      <c r="I5708" s="40">
        <v>0.84</v>
      </c>
      <c r="L5708" s="40" t="str">
        <f>IF(LEFT(C5708,1)="[",MID(C5708,2,SEARCH("]",C5708)-2),IF(LEFT(C5708,1)="""",MID(C5708,2,SEARCH("""",C5708,2)-2),C5708))</f>
        <v>onyx 2012</v>
      </c>
      <c r="M5708">
        <f>WEEKNUM(A5708,2)</f>
        <v>38</v>
      </c>
    </row>
    <row r="5709" spans="1:13" x14ac:dyDescent="0.25">
      <c r="A5709" s="1">
        <v>41530</v>
      </c>
      <c r="B5709" s="40" t="s">
        <v>9</v>
      </c>
      <c r="C5709" s="40" t="s">
        <v>223</v>
      </c>
      <c r="D5709" s="40" t="s">
        <v>94</v>
      </c>
      <c r="E5709" s="40" t="s">
        <v>10</v>
      </c>
      <c r="F5709" s="40">
        <v>0.85</v>
      </c>
      <c r="G5709" s="40">
        <v>4</v>
      </c>
      <c r="H5709" s="40">
        <v>22</v>
      </c>
      <c r="I5709" s="40">
        <v>2.16</v>
      </c>
      <c r="L5709" s="40" t="str">
        <f>IF(LEFT(C5709,1)="[",MID(C5709,2,SEARCH("]",C5709)-2),IF(LEFT(C5709,1)="""",MID(C5709,2,SEARCH("""",C5709,2)-2),C5709))</f>
        <v>onyx 2012</v>
      </c>
      <c r="M5709">
        <f>WEEKNUM(A5709,2)</f>
        <v>37</v>
      </c>
    </row>
    <row r="5710" spans="1:13" x14ac:dyDescent="0.25">
      <c r="A5710" s="1">
        <v>41515</v>
      </c>
      <c r="B5710" s="40" t="s">
        <v>9</v>
      </c>
      <c r="C5710" s="40" t="s">
        <v>223</v>
      </c>
      <c r="D5710" s="40" t="s">
        <v>94</v>
      </c>
      <c r="E5710" s="40" t="s">
        <v>10</v>
      </c>
      <c r="F5710" s="40">
        <v>0.85</v>
      </c>
      <c r="G5710" s="40">
        <v>2</v>
      </c>
      <c r="H5710" s="40">
        <v>30</v>
      </c>
      <c r="I5710" s="40">
        <v>0.89</v>
      </c>
      <c r="L5710" s="40" t="str">
        <f>IF(LEFT(C5710,1)="[",MID(C5710,2,SEARCH("]",C5710)-2),IF(LEFT(C5710,1)="""",MID(C5710,2,SEARCH("""",C5710,2)-2),C5710))</f>
        <v>onyx 2012</v>
      </c>
      <c r="M5710">
        <f>WEEKNUM(A5710,2)</f>
        <v>35</v>
      </c>
    </row>
    <row r="5711" spans="1:13" x14ac:dyDescent="0.25">
      <c r="A5711" s="1">
        <v>41545</v>
      </c>
      <c r="B5711" s="40" t="s">
        <v>9</v>
      </c>
      <c r="C5711" s="40" t="s">
        <v>223</v>
      </c>
      <c r="D5711" s="40" t="s">
        <v>94</v>
      </c>
      <c r="E5711" s="40" t="s">
        <v>10</v>
      </c>
      <c r="F5711" s="40">
        <v>0.85</v>
      </c>
      <c r="G5711" s="40">
        <v>0</v>
      </c>
      <c r="H5711" s="40">
        <v>13</v>
      </c>
      <c r="I5711" s="40">
        <v>0</v>
      </c>
      <c r="L5711" s="40" t="str">
        <f>IF(LEFT(C5711,1)="[",MID(C5711,2,SEARCH("]",C5711)-2),IF(LEFT(C5711,1)="""",MID(C5711,2,SEARCH("""",C5711,2)-2),C5711))</f>
        <v>onyx 2012</v>
      </c>
      <c r="M5711">
        <f>WEEKNUM(A5711,2)</f>
        <v>39</v>
      </c>
    </row>
    <row r="5712" spans="1:13" x14ac:dyDescent="0.25">
      <c r="A5712" s="1">
        <v>41540</v>
      </c>
      <c r="B5712" s="40" t="s">
        <v>9</v>
      </c>
      <c r="C5712" s="40" t="s">
        <v>223</v>
      </c>
      <c r="D5712" s="40" t="s">
        <v>94</v>
      </c>
      <c r="E5712" s="40" t="s">
        <v>10</v>
      </c>
      <c r="F5712" s="40">
        <v>0.85</v>
      </c>
      <c r="G5712" s="40">
        <v>1</v>
      </c>
      <c r="H5712" s="40">
        <v>14</v>
      </c>
      <c r="I5712" s="40">
        <v>0.34</v>
      </c>
      <c r="L5712" s="40" t="str">
        <f>IF(LEFT(C5712,1)="[",MID(C5712,2,SEARCH("]",C5712)-2),IF(LEFT(C5712,1)="""",MID(C5712,2,SEARCH("""",C5712,2)-2),C5712))</f>
        <v>onyx 2012</v>
      </c>
      <c r="M5712">
        <f>WEEKNUM(A5712,2)</f>
        <v>39</v>
      </c>
    </row>
    <row r="5713" spans="1:13" x14ac:dyDescent="0.25">
      <c r="A5713" s="1">
        <v>41521</v>
      </c>
      <c r="B5713" s="40" t="s">
        <v>9</v>
      </c>
      <c r="C5713" s="40" t="s">
        <v>223</v>
      </c>
      <c r="D5713" s="40" t="s">
        <v>94</v>
      </c>
      <c r="E5713" s="40" t="s">
        <v>10</v>
      </c>
      <c r="F5713" s="40">
        <v>0.85</v>
      </c>
      <c r="G5713" s="40">
        <v>4</v>
      </c>
      <c r="H5713" s="40">
        <v>24</v>
      </c>
      <c r="I5713" s="40">
        <v>1.79</v>
      </c>
      <c r="L5713" s="40" t="str">
        <f>IF(LEFT(C5713,1)="[",MID(C5713,2,SEARCH("]",C5713)-2),IF(LEFT(C5713,1)="""",MID(C5713,2,SEARCH("""",C5713,2)-2),C5713))</f>
        <v>onyx 2012</v>
      </c>
      <c r="M5713">
        <f>WEEKNUM(A5713,2)</f>
        <v>36</v>
      </c>
    </row>
    <row r="5714" spans="1:13" x14ac:dyDescent="0.25">
      <c r="A5714" s="1">
        <v>41543</v>
      </c>
      <c r="B5714" s="40" t="s">
        <v>9</v>
      </c>
      <c r="C5714" s="40" t="s">
        <v>223</v>
      </c>
      <c r="D5714" s="40" t="s">
        <v>94</v>
      </c>
      <c r="E5714" s="40" t="s">
        <v>10</v>
      </c>
      <c r="F5714" s="40">
        <v>0.85</v>
      </c>
      <c r="G5714" s="40">
        <v>0</v>
      </c>
      <c r="H5714" s="40">
        <v>4</v>
      </c>
      <c r="I5714" s="40">
        <v>0</v>
      </c>
      <c r="L5714" s="40" t="str">
        <f>IF(LEFT(C5714,1)="[",MID(C5714,2,SEARCH("]",C5714)-2),IF(LEFT(C5714,1)="""",MID(C5714,2,SEARCH("""",C5714,2)-2),C5714))</f>
        <v>onyx 2012</v>
      </c>
      <c r="M5714">
        <f>WEEKNUM(A5714,2)</f>
        <v>39</v>
      </c>
    </row>
    <row r="5715" spans="1:13" x14ac:dyDescent="0.25">
      <c r="A5715" s="1">
        <v>41539</v>
      </c>
      <c r="B5715" s="40" t="s">
        <v>9</v>
      </c>
      <c r="C5715" s="40" t="s">
        <v>223</v>
      </c>
      <c r="D5715" s="40" t="s">
        <v>94</v>
      </c>
      <c r="E5715" s="40" t="s">
        <v>10</v>
      </c>
      <c r="F5715" s="40">
        <v>0.85</v>
      </c>
      <c r="G5715" s="40">
        <v>1</v>
      </c>
      <c r="H5715" s="40">
        <v>8</v>
      </c>
      <c r="I5715" s="40">
        <v>0.05</v>
      </c>
      <c r="L5715" s="40" t="str">
        <f>IF(LEFT(C5715,1)="[",MID(C5715,2,SEARCH("]",C5715)-2),IF(LEFT(C5715,1)="""",MID(C5715,2,SEARCH("""",C5715,2)-2),C5715))</f>
        <v>onyx 2012</v>
      </c>
      <c r="M5715">
        <f>WEEKNUM(A5715,2)</f>
        <v>38</v>
      </c>
    </row>
    <row r="5716" spans="1:13" x14ac:dyDescent="0.25">
      <c r="A5716" s="1">
        <v>41541</v>
      </c>
      <c r="B5716" s="40" t="s">
        <v>9</v>
      </c>
      <c r="C5716" s="40" t="s">
        <v>223</v>
      </c>
      <c r="D5716" s="40" t="s">
        <v>94</v>
      </c>
      <c r="E5716" s="40" t="s">
        <v>10</v>
      </c>
      <c r="F5716" s="40">
        <v>0.85</v>
      </c>
      <c r="G5716" s="40">
        <v>0</v>
      </c>
      <c r="H5716" s="40">
        <v>14</v>
      </c>
      <c r="I5716" s="40">
        <v>0</v>
      </c>
      <c r="L5716" s="40" t="str">
        <f>IF(LEFT(C5716,1)="[",MID(C5716,2,SEARCH("]",C5716)-2),IF(LEFT(C5716,1)="""",MID(C5716,2,SEARCH("""",C5716,2)-2),C5716))</f>
        <v>onyx 2012</v>
      </c>
      <c r="M5716">
        <f>WEEKNUM(A5716,2)</f>
        <v>39</v>
      </c>
    </row>
    <row r="5717" spans="1:13" x14ac:dyDescent="0.25">
      <c r="A5717" s="1">
        <v>41516</v>
      </c>
      <c r="B5717" s="40" t="s">
        <v>9</v>
      </c>
      <c r="C5717" s="40" t="s">
        <v>323</v>
      </c>
      <c r="D5717" s="40" t="s">
        <v>94</v>
      </c>
      <c r="E5717" s="40" t="s">
        <v>10</v>
      </c>
      <c r="F5717" s="40">
        <v>0.8</v>
      </c>
      <c r="G5717" s="40">
        <v>1</v>
      </c>
      <c r="H5717" s="40">
        <v>27</v>
      </c>
      <c r="I5717" s="40">
        <v>0.66</v>
      </c>
      <c r="L5717" s="40" t="str">
        <f>IF(LEFT(C5717,1)="[",MID(C5717,2,SEARCH("]",C5717)-2),IF(LEFT(C5717,1)="""",MID(C5717,2,SEARCH("""",C5717,2)-2),C5717))</f>
        <v>onyx 2013</v>
      </c>
      <c r="M5717">
        <f>WEEKNUM(A5717,2)</f>
        <v>35</v>
      </c>
    </row>
    <row r="5718" spans="1:13" x14ac:dyDescent="0.25">
      <c r="A5718" s="1">
        <v>41545</v>
      </c>
      <c r="B5718" s="40" t="s">
        <v>9</v>
      </c>
      <c r="C5718" s="40" t="s">
        <v>323</v>
      </c>
      <c r="D5718" s="40" t="s">
        <v>94</v>
      </c>
      <c r="E5718" s="40" t="s">
        <v>10</v>
      </c>
      <c r="F5718" s="40">
        <v>0.8</v>
      </c>
      <c r="G5718" s="40">
        <v>1</v>
      </c>
      <c r="H5718" s="40">
        <v>22</v>
      </c>
      <c r="I5718" s="40">
        <v>0.68</v>
      </c>
      <c r="L5718" s="40" t="str">
        <f>IF(LEFT(C5718,1)="[",MID(C5718,2,SEARCH("]",C5718)-2),IF(LEFT(C5718,1)="""",MID(C5718,2,SEARCH("""",C5718,2)-2),C5718))</f>
        <v>onyx 2013</v>
      </c>
      <c r="M5718">
        <f>WEEKNUM(A5718,2)</f>
        <v>39</v>
      </c>
    </row>
    <row r="5719" spans="1:13" x14ac:dyDescent="0.25">
      <c r="A5719" s="1">
        <v>41543</v>
      </c>
      <c r="B5719" s="40" t="s">
        <v>9</v>
      </c>
      <c r="C5719" s="40" t="s">
        <v>323</v>
      </c>
      <c r="D5719" s="40" t="s">
        <v>94</v>
      </c>
      <c r="E5719" s="40" t="s">
        <v>10</v>
      </c>
      <c r="F5719" s="40">
        <v>0.8</v>
      </c>
      <c r="G5719" s="40">
        <v>5</v>
      </c>
      <c r="H5719" s="40">
        <v>36</v>
      </c>
      <c r="I5719" s="40">
        <v>1.6</v>
      </c>
      <c r="L5719" s="40" t="str">
        <f>IF(LEFT(C5719,1)="[",MID(C5719,2,SEARCH("]",C5719)-2),IF(LEFT(C5719,1)="""",MID(C5719,2,SEARCH("""",C5719,2)-2),C5719))</f>
        <v>onyx 2013</v>
      </c>
      <c r="M5719">
        <f>WEEKNUM(A5719,2)</f>
        <v>39</v>
      </c>
    </row>
    <row r="5720" spans="1:13" x14ac:dyDescent="0.25">
      <c r="A5720" s="1">
        <v>41526</v>
      </c>
      <c r="B5720" s="40" t="s">
        <v>9</v>
      </c>
      <c r="C5720" s="40" t="s">
        <v>323</v>
      </c>
      <c r="D5720" s="40" t="s">
        <v>94</v>
      </c>
      <c r="E5720" s="40" t="s">
        <v>10</v>
      </c>
      <c r="F5720" s="40">
        <v>0.8</v>
      </c>
      <c r="G5720" s="40">
        <v>5</v>
      </c>
      <c r="H5720" s="40">
        <v>42</v>
      </c>
      <c r="I5720" s="40">
        <v>2.11</v>
      </c>
      <c r="L5720" s="40" t="str">
        <f>IF(LEFT(C5720,1)="[",MID(C5720,2,SEARCH("]",C5720)-2),IF(LEFT(C5720,1)="""",MID(C5720,2,SEARCH("""",C5720,2)-2),C5720))</f>
        <v>onyx 2013</v>
      </c>
      <c r="M5720">
        <f>WEEKNUM(A5720,2)</f>
        <v>37</v>
      </c>
    </row>
    <row r="5721" spans="1:13" x14ac:dyDescent="0.25">
      <c r="A5721" s="1">
        <v>41538</v>
      </c>
      <c r="B5721" s="40" t="s">
        <v>9</v>
      </c>
      <c r="C5721" s="40" t="s">
        <v>323</v>
      </c>
      <c r="D5721" s="40" t="s">
        <v>94</v>
      </c>
      <c r="E5721" s="40" t="s">
        <v>10</v>
      </c>
      <c r="F5721" s="40">
        <v>0.8</v>
      </c>
      <c r="G5721" s="40">
        <v>8</v>
      </c>
      <c r="H5721" s="40">
        <v>27</v>
      </c>
      <c r="I5721" s="40">
        <v>3.33</v>
      </c>
      <c r="L5721" s="40" t="str">
        <f>IF(LEFT(C5721,1)="[",MID(C5721,2,SEARCH("]",C5721)-2),IF(LEFT(C5721,1)="""",MID(C5721,2,SEARCH("""",C5721,2)-2),C5721))</f>
        <v>onyx 2013</v>
      </c>
      <c r="M5721">
        <f>WEEKNUM(A5721,2)</f>
        <v>38</v>
      </c>
    </row>
    <row r="5722" spans="1:13" x14ac:dyDescent="0.25">
      <c r="A5722" s="1">
        <v>41540</v>
      </c>
      <c r="B5722" s="40" t="s">
        <v>9</v>
      </c>
      <c r="C5722" s="40" t="s">
        <v>323</v>
      </c>
      <c r="D5722" s="40" t="s">
        <v>94</v>
      </c>
      <c r="E5722" s="40" t="s">
        <v>10</v>
      </c>
      <c r="F5722" s="40">
        <v>0.8</v>
      </c>
      <c r="G5722" s="40">
        <v>5</v>
      </c>
      <c r="H5722" s="40">
        <v>36</v>
      </c>
      <c r="I5722" s="40">
        <v>2.42</v>
      </c>
      <c r="L5722" s="40" t="str">
        <f>IF(LEFT(C5722,1)="[",MID(C5722,2,SEARCH("]",C5722)-2),IF(LEFT(C5722,1)="""",MID(C5722,2,SEARCH("""",C5722,2)-2),C5722))</f>
        <v>onyx 2013</v>
      </c>
      <c r="M5722">
        <f>WEEKNUM(A5722,2)</f>
        <v>39</v>
      </c>
    </row>
    <row r="5723" spans="1:13" x14ac:dyDescent="0.25">
      <c r="A5723" s="1">
        <v>41534</v>
      </c>
      <c r="B5723" s="40" t="s">
        <v>9</v>
      </c>
      <c r="C5723" s="40" t="s">
        <v>323</v>
      </c>
      <c r="D5723" s="40" t="s">
        <v>94</v>
      </c>
      <c r="E5723" s="40" t="s">
        <v>10</v>
      </c>
      <c r="F5723" s="40">
        <v>0.8</v>
      </c>
      <c r="G5723" s="40">
        <v>11</v>
      </c>
      <c r="H5723" s="40">
        <v>62</v>
      </c>
      <c r="I5723" s="40">
        <v>5.04</v>
      </c>
      <c r="L5723" s="40" t="str">
        <f>IF(LEFT(C5723,1)="[",MID(C5723,2,SEARCH("]",C5723)-2),IF(LEFT(C5723,1)="""",MID(C5723,2,SEARCH("""",C5723,2)-2),C5723))</f>
        <v>onyx 2013</v>
      </c>
      <c r="M5723">
        <f>WEEKNUM(A5723,2)</f>
        <v>38</v>
      </c>
    </row>
    <row r="5724" spans="1:13" x14ac:dyDescent="0.25">
      <c r="A5724" s="1">
        <v>41536</v>
      </c>
      <c r="B5724" s="40" t="s">
        <v>9</v>
      </c>
      <c r="C5724" s="40" t="s">
        <v>323</v>
      </c>
      <c r="D5724" s="40" t="s">
        <v>94</v>
      </c>
      <c r="E5724" s="40" t="s">
        <v>10</v>
      </c>
      <c r="F5724" s="40">
        <v>0.8</v>
      </c>
      <c r="G5724" s="40">
        <v>4</v>
      </c>
      <c r="H5724" s="40">
        <v>23</v>
      </c>
      <c r="I5724" s="40">
        <v>1.87</v>
      </c>
      <c r="L5724" s="40" t="str">
        <f>IF(LEFT(C5724,1)="[",MID(C5724,2,SEARCH("]",C5724)-2),IF(LEFT(C5724,1)="""",MID(C5724,2,SEARCH("""",C5724,2)-2),C5724))</f>
        <v>onyx 2013</v>
      </c>
      <c r="M5724">
        <f>WEEKNUM(A5724,2)</f>
        <v>38</v>
      </c>
    </row>
    <row r="5725" spans="1:13" x14ac:dyDescent="0.25">
      <c r="A5725" s="1">
        <v>41520</v>
      </c>
      <c r="B5725" s="40" t="s">
        <v>9</v>
      </c>
      <c r="C5725" s="40" t="s">
        <v>323</v>
      </c>
      <c r="D5725" s="40" t="s">
        <v>94</v>
      </c>
      <c r="E5725" s="40" t="s">
        <v>10</v>
      </c>
      <c r="F5725" s="40">
        <v>0.8</v>
      </c>
      <c r="G5725" s="40">
        <v>7</v>
      </c>
      <c r="H5725" s="40">
        <v>37</v>
      </c>
      <c r="I5725" s="40">
        <v>3.44</v>
      </c>
      <c r="L5725" s="40" t="str">
        <f>IF(LEFT(C5725,1)="[",MID(C5725,2,SEARCH("]",C5725)-2),IF(LEFT(C5725,1)="""",MID(C5725,2,SEARCH("""",C5725,2)-2),C5725))</f>
        <v>onyx 2013</v>
      </c>
      <c r="M5725">
        <f>WEEKNUM(A5725,2)</f>
        <v>36</v>
      </c>
    </row>
    <row r="5726" spans="1:13" x14ac:dyDescent="0.25">
      <c r="A5726" s="1">
        <v>41544</v>
      </c>
      <c r="B5726" s="40" t="s">
        <v>9</v>
      </c>
      <c r="C5726" s="40" t="s">
        <v>323</v>
      </c>
      <c r="D5726" s="40" t="s">
        <v>94</v>
      </c>
      <c r="E5726" s="40" t="s">
        <v>10</v>
      </c>
      <c r="F5726" s="40">
        <v>0.8</v>
      </c>
      <c r="G5726" s="40">
        <v>5</v>
      </c>
      <c r="H5726" s="40">
        <v>28</v>
      </c>
      <c r="I5726" s="40">
        <v>1.48</v>
      </c>
      <c r="L5726" s="40" t="str">
        <f>IF(LEFT(C5726,1)="[",MID(C5726,2,SEARCH("]",C5726)-2),IF(LEFT(C5726,1)="""",MID(C5726,2,SEARCH("""",C5726,2)-2),C5726))</f>
        <v>onyx 2013</v>
      </c>
      <c r="M5726">
        <f>WEEKNUM(A5726,2)</f>
        <v>39</v>
      </c>
    </row>
    <row r="5727" spans="1:13" x14ac:dyDescent="0.25">
      <c r="A5727" s="1">
        <v>41531</v>
      </c>
      <c r="B5727" s="40" t="s">
        <v>9</v>
      </c>
      <c r="C5727" s="40" t="s">
        <v>323</v>
      </c>
      <c r="D5727" s="40" t="s">
        <v>94</v>
      </c>
      <c r="E5727" s="40" t="s">
        <v>10</v>
      </c>
      <c r="F5727" s="40">
        <v>0.8</v>
      </c>
      <c r="G5727" s="40">
        <v>6</v>
      </c>
      <c r="H5727" s="40">
        <v>57</v>
      </c>
      <c r="I5727" s="40">
        <v>1.93</v>
      </c>
      <c r="L5727" s="40" t="str">
        <f>IF(LEFT(C5727,1)="[",MID(C5727,2,SEARCH("]",C5727)-2),IF(LEFT(C5727,1)="""",MID(C5727,2,SEARCH("""",C5727,2)-2),C5727))</f>
        <v>onyx 2013</v>
      </c>
      <c r="M5727">
        <f>WEEKNUM(A5727,2)</f>
        <v>37</v>
      </c>
    </row>
    <row r="5728" spans="1:13" x14ac:dyDescent="0.25">
      <c r="A5728" s="1">
        <v>41514</v>
      </c>
      <c r="B5728" s="40" t="s">
        <v>9</v>
      </c>
      <c r="C5728" s="40" t="s">
        <v>323</v>
      </c>
      <c r="D5728" s="40" t="s">
        <v>94</v>
      </c>
      <c r="E5728" s="40" t="s">
        <v>10</v>
      </c>
      <c r="F5728" s="40">
        <v>0.8</v>
      </c>
      <c r="G5728" s="40">
        <v>4</v>
      </c>
      <c r="H5728" s="40">
        <v>20</v>
      </c>
      <c r="I5728" s="40">
        <v>1.75</v>
      </c>
      <c r="L5728" s="40" t="str">
        <f>IF(LEFT(C5728,1)="[",MID(C5728,2,SEARCH("]",C5728)-2),IF(LEFT(C5728,1)="""",MID(C5728,2,SEARCH("""",C5728,2)-2),C5728))</f>
        <v>onyx 2013</v>
      </c>
      <c r="M5728">
        <f>WEEKNUM(A5728,2)</f>
        <v>35</v>
      </c>
    </row>
    <row r="5729" spans="1:13" x14ac:dyDescent="0.25">
      <c r="A5729" s="1">
        <v>41527</v>
      </c>
      <c r="B5729" s="40" t="s">
        <v>9</v>
      </c>
      <c r="C5729" s="40" t="s">
        <v>323</v>
      </c>
      <c r="D5729" s="40" t="s">
        <v>94</v>
      </c>
      <c r="E5729" s="40" t="s">
        <v>10</v>
      </c>
      <c r="F5729" s="40">
        <v>0.8</v>
      </c>
      <c r="G5729" s="40">
        <v>10</v>
      </c>
      <c r="H5729" s="40">
        <v>59</v>
      </c>
      <c r="I5729" s="40">
        <v>2.72</v>
      </c>
      <c r="L5729" s="40" t="str">
        <f>IF(LEFT(C5729,1)="[",MID(C5729,2,SEARCH("]",C5729)-2),IF(LEFT(C5729,1)="""",MID(C5729,2,SEARCH("""",C5729,2)-2),C5729))</f>
        <v>onyx 2013</v>
      </c>
      <c r="M5729">
        <f>WEEKNUM(A5729,2)</f>
        <v>37</v>
      </c>
    </row>
    <row r="5730" spans="1:13" x14ac:dyDescent="0.25">
      <c r="A5730" s="1">
        <v>41522</v>
      </c>
      <c r="B5730" s="40" t="s">
        <v>9</v>
      </c>
      <c r="C5730" s="40" t="s">
        <v>323</v>
      </c>
      <c r="D5730" s="40" t="s">
        <v>94</v>
      </c>
      <c r="E5730" s="40" t="s">
        <v>10</v>
      </c>
      <c r="F5730" s="40">
        <v>0.8</v>
      </c>
      <c r="G5730" s="40">
        <v>1</v>
      </c>
      <c r="H5730" s="40">
        <v>47</v>
      </c>
      <c r="I5730" s="40">
        <v>0.59</v>
      </c>
      <c r="L5730" s="40" t="str">
        <f>IF(LEFT(C5730,1)="[",MID(C5730,2,SEARCH("]",C5730)-2),IF(LEFT(C5730,1)="""",MID(C5730,2,SEARCH("""",C5730,2)-2),C5730))</f>
        <v>onyx 2013</v>
      </c>
      <c r="M5730">
        <f>WEEKNUM(A5730,2)</f>
        <v>36</v>
      </c>
    </row>
    <row r="5731" spans="1:13" x14ac:dyDescent="0.25">
      <c r="A5731" s="1">
        <v>41529</v>
      </c>
      <c r="B5731" s="40" t="s">
        <v>9</v>
      </c>
      <c r="C5731" s="40" t="s">
        <v>323</v>
      </c>
      <c r="D5731" s="40" t="s">
        <v>94</v>
      </c>
      <c r="E5731" s="40" t="s">
        <v>10</v>
      </c>
      <c r="F5731" s="40">
        <v>0.8</v>
      </c>
      <c r="G5731" s="40">
        <v>8</v>
      </c>
      <c r="H5731" s="40">
        <v>63</v>
      </c>
      <c r="I5731" s="40">
        <v>2.14</v>
      </c>
      <c r="L5731" s="40" t="str">
        <f>IF(LEFT(C5731,1)="[",MID(C5731,2,SEARCH("]",C5731)-2),IF(LEFT(C5731,1)="""",MID(C5731,2,SEARCH("""",C5731,2)-2),C5731))</f>
        <v>onyx 2013</v>
      </c>
      <c r="M5731">
        <f>WEEKNUM(A5731,2)</f>
        <v>37</v>
      </c>
    </row>
    <row r="5732" spans="1:13" x14ac:dyDescent="0.25">
      <c r="A5732" s="1">
        <v>41533</v>
      </c>
      <c r="B5732" s="40" t="s">
        <v>9</v>
      </c>
      <c r="C5732" s="40" t="s">
        <v>323</v>
      </c>
      <c r="D5732" s="40" t="s">
        <v>94</v>
      </c>
      <c r="E5732" s="40" t="s">
        <v>10</v>
      </c>
      <c r="F5732" s="40">
        <v>0.8</v>
      </c>
      <c r="G5732" s="40">
        <v>4</v>
      </c>
      <c r="H5732" s="40">
        <v>44</v>
      </c>
      <c r="I5732" s="40">
        <v>1.0900000000000001</v>
      </c>
      <c r="L5732" s="40" t="str">
        <f>IF(LEFT(C5732,1)="[",MID(C5732,2,SEARCH("]",C5732)-2),IF(LEFT(C5732,1)="""",MID(C5732,2,SEARCH("""",C5732,2)-2),C5732))</f>
        <v>onyx 2013</v>
      </c>
      <c r="M5732">
        <f>WEEKNUM(A5732,2)</f>
        <v>38</v>
      </c>
    </row>
    <row r="5733" spans="1:13" x14ac:dyDescent="0.25">
      <c r="A5733" s="1">
        <v>41517</v>
      </c>
      <c r="B5733" s="40" t="s">
        <v>9</v>
      </c>
      <c r="C5733" s="40" t="s">
        <v>323</v>
      </c>
      <c r="D5733" s="40" t="s">
        <v>94</v>
      </c>
      <c r="E5733" s="40" t="s">
        <v>10</v>
      </c>
      <c r="F5733" s="40">
        <v>0.8</v>
      </c>
      <c r="G5733" s="40">
        <v>6</v>
      </c>
      <c r="H5733" s="40">
        <v>24</v>
      </c>
      <c r="I5733" s="40">
        <v>2.61</v>
      </c>
      <c r="L5733" s="40" t="str">
        <f>IF(LEFT(C5733,1)="[",MID(C5733,2,SEARCH("]",C5733)-2),IF(LEFT(C5733,1)="""",MID(C5733,2,SEARCH("""",C5733,2)-2),C5733))</f>
        <v>onyx 2013</v>
      </c>
      <c r="M5733">
        <f>WEEKNUM(A5733,2)</f>
        <v>35</v>
      </c>
    </row>
    <row r="5734" spans="1:13" x14ac:dyDescent="0.25">
      <c r="A5734" s="1">
        <v>41546</v>
      </c>
      <c r="B5734" s="40" t="s">
        <v>9</v>
      </c>
      <c r="C5734" s="40" t="s">
        <v>323</v>
      </c>
      <c r="D5734" s="40" t="s">
        <v>94</v>
      </c>
      <c r="E5734" s="40" t="s">
        <v>10</v>
      </c>
      <c r="F5734" s="40">
        <v>0.8</v>
      </c>
      <c r="G5734" s="40">
        <v>4</v>
      </c>
      <c r="H5734" s="40">
        <v>34</v>
      </c>
      <c r="I5734" s="40">
        <v>1.34</v>
      </c>
      <c r="L5734" s="40" t="str">
        <f>IF(LEFT(C5734,1)="[",MID(C5734,2,SEARCH("]",C5734)-2),IF(LEFT(C5734,1)="""",MID(C5734,2,SEARCH("""",C5734,2)-2),C5734))</f>
        <v>onyx 2013</v>
      </c>
      <c r="M5734">
        <f>WEEKNUM(A5734,2)</f>
        <v>39</v>
      </c>
    </row>
    <row r="5735" spans="1:13" x14ac:dyDescent="0.25">
      <c r="A5735" s="1">
        <v>41519</v>
      </c>
      <c r="B5735" s="40" t="s">
        <v>9</v>
      </c>
      <c r="C5735" s="40" t="s">
        <v>323</v>
      </c>
      <c r="D5735" s="40" t="s">
        <v>94</v>
      </c>
      <c r="E5735" s="40" t="s">
        <v>10</v>
      </c>
      <c r="F5735" s="40">
        <v>0.8</v>
      </c>
      <c r="G5735" s="40">
        <v>4</v>
      </c>
      <c r="H5735" s="40">
        <v>24</v>
      </c>
      <c r="I5735" s="40">
        <v>0.77</v>
      </c>
      <c r="L5735" s="40" t="str">
        <f>IF(LEFT(C5735,1)="[",MID(C5735,2,SEARCH("]",C5735)-2),IF(LEFT(C5735,1)="""",MID(C5735,2,SEARCH("""",C5735,2)-2),C5735))</f>
        <v>onyx 2013</v>
      </c>
      <c r="M5735">
        <f>WEEKNUM(A5735,2)</f>
        <v>36</v>
      </c>
    </row>
    <row r="5736" spans="1:13" x14ac:dyDescent="0.25">
      <c r="A5736" s="1">
        <v>41542</v>
      </c>
      <c r="B5736" s="40" t="s">
        <v>9</v>
      </c>
      <c r="C5736" s="40" t="s">
        <v>323</v>
      </c>
      <c r="D5736" s="40" t="s">
        <v>94</v>
      </c>
      <c r="E5736" s="40" t="s">
        <v>10</v>
      </c>
      <c r="F5736" s="40">
        <v>0.8</v>
      </c>
      <c r="G5736" s="40">
        <v>9</v>
      </c>
      <c r="H5736" s="40">
        <v>34</v>
      </c>
      <c r="I5736" s="40">
        <v>3.35</v>
      </c>
      <c r="L5736" s="40" t="str">
        <f>IF(LEFT(C5736,1)="[",MID(C5736,2,SEARCH("]",C5736)-2),IF(LEFT(C5736,1)="""",MID(C5736,2,SEARCH("""",C5736,2)-2),C5736))</f>
        <v>onyx 2013</v>
      </c>
      <c r="M5736">
        <f>WEEKNUM(A5736,2)</f>
        <v>39</v>
      </c>
    </row>
    <row r="5737" spans="1:13" x14ac:dyDescent="0.25">
      <c r="A5737" s="1">
        <v>41528</v>
      </c>
      <c r="B5737" s="40" t="s">
        <v>9</v>
      </c>
      <c r="C5737" s="40" t="s">
        <v>323</v>
      </c>
      <c r="D5737" s="40" t="s">
        <v>94</v>
      </c>
      <c r="E5737" s="40" t="s">
        <v>10</v>
      </c>
      <c r="F5737" s="40">
        <v>0.8</v>
      </c>
      <c r="G5737" s="40">
        <v>11</v>
      </c>
      <c r="H5737" s="40">
        <v>58</v>
      </c>
      <c r="I5737" s="40">
        <v>4.7</v>
      </c>
      <c r="L5737" s="40" t="str">
        <f>IF(LEFT(C5737,1)="[",MID(C5737,2,SEARCH("]",C5737)-2),IF(LEFT(C5737,1)="""",MID(C5737,2,SEARCH("""",C5737,2)-2),C5737))</f>
        <v>onyx 2013</v>
      </c>
      <c r="M5737">
        <f>WEEKNUM(A5737,2)</f>
        <v>37</v>
      </c>
    </row>
    <row r="5738" spans="1:13" x14ac:dyDescent="0.25">
      <c r="A5738" s="1">
        <v>41537</v>
      </c>
      <c r="B5738" s="40" t="s">
        <v>9</v>
      </c>
      <c r="C5738" s="40" t="s">
        <v>323</v>
      </c>
      <c r="D5738" s="40" t="s">
        <v>94</v>
      </c>
      <c r="E5738" s="40" t="s">
        <v>10</v>
      </c>
      <c r="F5738" s="40">
        <v>0.8</v>
      </c>
      <c r="G5738" s="40">
        <v>4</v>
      </c>
      <c r="H5738" s="40">
        <v>39</v>
      </c>
      <c r="I5738" s="40">
        <v>1.46</v>
      </c>
      <c r="L5738" s="40" t="str">
        <f>IF(LEFT(C5738,1)="[",MID(C5738,2,SEARCH("]",C5738)-2),IF(LEFT(C5738,1)="""",MID(C5738,2,SEARCH("""",C5738,2)-2),C5738))</f>
        <v>onyx 2013</v>
      </c>
      <c r="M5738">
        <f>WEEKNUM(A5738,2)</f>
        <v>38</v>
      </c>
    </row>
    <row r="5739" spans="1:13" x14ac:dyDescent="0.25">
      <c r="A5739" s="1">
        <v>41515</v>
      </c>
      <c r="B5739" s="40" t="s">
        <v>9</v>
      </c>
      <c r="C5739" s="40" t="s">
        <v>323</v>
      </c>
      <c r="D5739" s="40" t="s">
        <v>94</v>
      </c>
      <c r="E5739" s="40" t="s">
        <v>10</v>
      </c>
      <c r="F5739" s="40">
        <v>0.8</v>
      </c>
      <c r="G5739" s="40">
        <v>2</v>
      </c>
      <c r="H5739" s="40">
        <v>31</v>
      </c>
      <c r="I5739" s="40">
        <v>0.86</v>
      </c>
      <c r="L5739" s="40" t="str">
        <f>IF(LEFT(C5739,1)="[",MID(C5739,2,SEARCH("]",C5739)-2),IF(LEFT(C5739,1)="""",MID(C5739,2,SEARCH("""",C5739,2)-2),C5739))</f>
        <v>onyx 2013</v>
      </c>
      <c r="M5739">
        <f>WEEKNUM(A5739,2)</f>
        <v>35</v>
      </c>
    </row>
    <row r="5740" spans="1:13" x14ac:dyDescent="0.25">
      <c r="A5740" s="1">
        <v>41535</v>
      </c>
      <c r="B5740" s="40" t="s">
        <v>9</v>
      </c>
      <c r="C5740" s="40" t="s">
        <v>323</v>
      </c>
      <c r="D5740" s="40" t="s">
        <v>94</v>
      </c>
      <c r="E5740" s="40" t="s">
        <v>10</v>
      </c>
      <c r="F5740" s="40">
        <v>0.8</v>
      </c>
      <c r="G5740" s="40">
        <v>8</v>
      </c>
      <c r="H5740" s="40">
        <v>42</v>
      </c>
      <c r="I5740" s="40">
        <v>3.66</v>
      </c>
      <c r="L5740" s="40" t="str">
        <f>IF(LEFT(C5740,1)="[",MID(C5740,2,SEARCH("]",C5740)-2),IF(LEFT(C5740,1)="""",MID(C5740,2,SEARCH("""",C5740,2)-2),C5740))</f>
        <v>onyx 2013</v>
      </c>
      <c r="M5740">
        <f>WEEKNUM(A5740,2)</f>
        <v>38</v>
      </c>
    </row>
    <row r="5741" spans="1:13" x14ac:dyDescent="0.25">
      <c r="A5741" s="1">
        <v>41530</v>
      </c>
      <c r="B5741" s="40" t="s">
        <v>9</v>
      </c>
      <c r="C5741" s="40" t="s">
        <v>323</v>
      </c>
      <c r="D5741" s="40" t="s">
        <v>94</v>
      </c>
      <c r="E5741" s="40" t="s">
        <v>10</v>
      </c>
      <c r="F5741" s="40">
        <v>0.8</v>
      </c>
      <c r="G5741" s="40">
        <v>10</v>
      </c>
      <c r="H5741" s="40">
        <v>60</v>
      </c>
      <c r="I5741" s="40">
        <v>2.67</v>
      </c>
      <c r="L5741" s="40" t="str">
        <f>IF(LEFT(C5741,1)="[",MID(C5741,2,SEARCH("]",C5741)-2),IF(LEFT(C5741,1)="""",MID(C5741,2,SEARCH("""",C5741,2)-2),C5741))</f>
        <v>onyx 2013</v>
      </c>
      <c r="M5741">
        <f>WEEKNUM(A5741,2)</f>
        <v>37</v>
      </c>
    </row>
    <row r="5742" spans="1:13" x14ac:dyDescent="0.25">
      <c r="A5742" s="1">
        <v>41523</v>
      </c>
      <c r="B5742" s="40" t="s">
        <v>9</v>
      </c>
      <c r="C5742" s="40" t="s">
        <v>323</v>
      </c>
      <c r="D5742" s="40" t="s">
        <v>94</v>
      </c>
      <c r="E5742" s="40" t="s">
        <v>10</v>
      </c>
      <c r="F5742" s="40">
        <v>0.8</v>
      </c>
      <c r="G5742" s="40">
        <v>6</v>
      </c>
      <c r="H5742" s="40">
        <v>42</v>
      </c>
      <c r="I5742" s="40">
        <v>2.14</v>
      </c>
      <c r="L5742" s="40" t="str">
        <f>IF(LEFT(C5742,1)="[",MID(C5742,2,SEARCH("]",C5742)-2),IF(LEFT(C5742,1)="""",MID(C5742,2,SEARCH("""",C5742,2)-2),C5742))</f>
        <v>onyx 2013</v>
      </c>
      <c r="M5742">
        <f>WEEKNUM(A5742,2)</f>
        <v>36</v>
      </c>
    </row>
    <row r="5743" spans="1:13" x14ac:dyDescent="0.25">
      <c r="A5743" s="1">
        <v>41525</v>
      </c>
      <c r="B5743" s="40" t="s">
        <v>9</v>
      </c>
      <c r="C5743" s="40" t="s">
        <v>323</v>
      </c>
      <c r="D5743" s="40" t="s">
        <v>94</v>
      </c>
      <c r="E5743" s="40" t="s">
        <v>10</v>
      </c>
      <c r="F5743" s="40">
        <v>0.8</v>
      </c>
      <c r="G5743" s="40">
        <v>4</v>
      </c>
      <c r="H5743" s="40">
        <v>52</v>
      </c>
      <c r="I5743" s="40">
        <v>1.83</v>
      </c>
      <c r="L5743" s="40" t="str">
        <f>IF(LEFT(C5743,1)="[",MID(C5743,2,SEARCH("]",C5743)-2),IF(LEFT(C5743,1)="""",MID(C5743,2,SEARCH("""",C5743,2)-2),C5743))</f>
        <v>onyx 2013</v>
      </c>
      <c r="M5743">
        <f>WEEKNUM(A5743,2)</f>
        <v>36</v>
      </c>
    </row>
    <row r="5744" spans="1:13" x14ac:dyDescent="0.25">
      <c r="A5744" s="1">
        <v>41521</v>
      </c>
      <c r="B5744" s="40" t="s">
        <v>9</v>
      </c>
      <c r="C5744" s="40" t="s">
        <v>323</v>
      </c>
      <c r="D5744" s="40" t="s">
        <v>94</v>
      </c>
      <c r="E5744" s="40" t="s">
        <v>10</v>
      </c>
      <c r="F5744" s="40">
        <v>0.8</v>
      </c>
      <c r="G5744" s="40">
        <v>7</v>
      </c>
      <c r="H5744" s="40">
        <v>49</v>
      </c>
      <c r="I5744" s="40">
        <v>1.88</v>
      </c>
      <c r="L5744" s="40" t="str">
        <f>IF(LEFT(C5744,1)="[",MID(C5744,2,SEARCH("]",C5744)-2),IF(LEFT(C5744,1)="""",MID(C5744,2,SEARCH("""",C5744,2)-2),C5744))</f>
        <v>onyx 2013</v>
      </c>
      <c r="M5744">
        <f>WEEKNUM(A5744,2)</f>
        <v>36</v>
      </c>
    </row>
    <row r="5745" spans="1:13" x14ac:dyDescent="0.25">
      <c r="A5745" s="1">
        <v>41541</v>
      </c>
      <c r="B5745" s="40" t="s">
        <v>9</v>
      </c>
      <c r="C5745" s="40" t="s">
        <v>323</v>
      </c>
      <c r="D5745" s="40" t="s">
        <v>94</v>
      </c>
      <c r="E5745" s="40" t="s">
        <v>10</v>
      </c>
      <c r="F5745" s="40">
        <v>0.8</v>
      </c>
      <c r="G5745" s="40">
        <v>8</v>
      </c>
      <c r="H5745" s="40">
        <v>53</v>
      </c>
      <c r="I5745" s="40">
        <v>3.7</v>
      </c>
      <c r="L5745" s="40" t="str">
        <f>IF(LEFT(C5745,1)="[",MID(C5745,2,SEARCH("]",C5745)-2),IF(LEFT(C5745,1)="""",MID(C5745,2,SEARCH("""",C5745,2)-2),C5745))</f>
        <v>onyx 2013</v>
      </c>
      <c r="M5745">
        <f>WEEKNUM(A5745,2)</f>
        <v>39</v>
      </c>
    </row>
    <row r="5746" spans="1:13" x14ac:dyDescent="0.25">
      <c r="A5746" s="1">
        <v>41518</v>
      </c>
      <c r="B5746" s="40" t="s">
        <v>9</v>
      </c>
      <c r="C5746" s="40" t="s">
        <v>323</v>
      </c>
      <c r="D5746" s="40" t="s">
        <v>94</v>
      </c>
      <c r="E5746" s="40" t="s">
        <v>10</v>
      </c>
      <c r="F5746" s="40">
        <v>0.8</v>
      </c>
      <c r="G5746" s="40">
        <v>3</v>
      </c>
      <c r="H5746" s="40">
        <v>18</v>
      </c>
      <c r="I5746" s="40">
        <v>1.9</v>
      </c>
      <c r="L5746" s="40" t="str">
        <f>IF(LEFT(C5746,1)="[",MID(C5746,2,SEARCH("]",C5746)-2),IF(LEFT(C5746,1)="""",MID(C5746,2,SEARCH("""",C5746,2)-2),C5746))</f>
        <v>onyx 2013</v>
      </c>
      <c r="M5746">
        <f>WEEKNUM(A5746,2)</f>
        <v>35</v>
      </c>
    </row>
    <row r="5747" spans="1:13" x14ac:dyDescent="0.25">
      <c r="A5747" s="1">
        <v>41532</v>
      </c>
      <c r="B5747" s="40" t="s">
        <v>9</v>
      </c>
      <c r="C5747" s="40" t="s">
        <v>323</v>
      </c>
      <c r="D5747" s="40" t="s">
        <v>94</v>
      </c>
      <c r="E5747" s="40" t="s">
        <v>10</v>
      </c>
      <c r="F5747" s="40">
        <v>0.8</v>
      </c>
      <c r="G5747" s="40">
        <v>9</v>
      </c>
      <c r="H5747" s="40">
        <v>69</v>
      </c>
      <c r="I5747" s="40">
        <v>2.91</v>
      </c>
      <c r="L5747" s="40" t="str">
        <f>IF(LEFT(C5747,1)="[",MID(C5747,2,SEARCH("]",C5747)-2),IF(LEFT(C5747,1)="""",MID(C5747,2,SEARCH("""",C5747,2)-2),C5747))</f>
        <v>onyx 2013</v>
      </c>
      <c r="M5747">
        <f>WEEKNUM(A5747,2)</f>
        <v>37</v>
      </c>
    </row>
    <row r="5748" spans="1:13" x14ac:dyDescent="0.25">
      <c r="A5748" s="1">
        <v>41539</v>
      </c>
      <c r="B5748" s="40" t="s">
        <v>9</v>
      </c>
      <c r="C5748" s="40" t="s">
        <v>323</v>
      </c>
      <c r="D5748" s="40" t="s">
        <v>94</v>
      </c>
      <c r="E5748" s="40" t="s">
        <v>10</v>
      </c>
      <c r="F5748" s="40">
        <v>0.8</v>
      </c>
      <c r="G5748" s="40">
        <v>5</v>
      </c>
      <c r="H5748" s="40">
        <v>30</v>
      </c>
      <c r="I5748" s="40">
        <v>3.25</v>
      </c>
      <c r="L5748" s="40" t="str">
        <f>IF(LEFT(C5748,1)="[",MID(C5748,2,SEARCH("]",C5748)-2),IF(LEFT(C5748,1)="""",MID(C5748,2,SEARCH("""",C5748,2)-2),C5748))</f>
        <v>onyx 2013</v>
      </c>
      <c r="M5748">
        <f>WEEKNUM(A5748,2)</f>
        <v>38</v>
      </c>
    </row>
    <row r="5749" spans="1:13" x14ac:dyDescent="0.25">
      <c r="A5749" s="1">
        <v>41524</v>
      </c>
      <c r="B5749" s="40" t="s">
        <v>9</v>
      </c>
      <c r="C5749" s="40" t="s">
        <v>323</v>
      </c>
      <c r="D5749" s="40" t="s">
        <v>94</v>
      </c>
      <c r="E5749" s="40" t="s">
        <v>10</v>
      </c>
      <c r="F5749" s="40">
        <v>0.8</v>
      </c>
      <c r="G5749" s="40">
        <v>4</v>
      </c>
      <c r="H5749" s="40">
        <v>43</v>
      </c>
      <c r="I5749" s="40">
        <v>1.1100000000000001</v>
      </c>
      <c r="L5749" s="40" t="str">
        <f>IF(LEFT(C5749,1)="[",MID(C5749,2,SEARCH("]",C5749)-2),IF(LEFT(C5749,1)="""",MID(C5749,2,SEARCH("""",C5749,2)-2),C5749))</f>
        <v>onyx 2013</v>
      </c>
      <c r="M5749">
        <f>WEEKNUM(A5749,2)</f>
        <v>36</v>
      </c>
    </row>
    <row r="5750" spans="1:13" x14ac:dyDescent="0.25">
      <c r="A5750" s="1">
        <v>41526</v>
      </c>
      <c r="B5750" s="40" t="s">
        <v>9</v>
      </c>
      <c r="C5750" s="40" t="s">
        <v>93</v>
      </c>
      <c r="D5750" s="40" t="s">
        <v>94</v>
      </c>
      <c r="E5750" s="40" t="s">
        <v>75</v>
      </c>
      <c r="F5750" s="40">
        <v>0.8</v>
      </c>
      <c r="G5750" s="40">
        <v>0</v>
      </c>
      <c r="H5750" s="40">
        <v>10</v>
      </c>
      <c r="I5750" s="40">
        <v>0</v>
      </c>
      <c r="L5750" s="40" t="str">
        <f>IF(LEFT(C5750,1)="[",MID(C5750,2,SEARCH("]",C5750)-2),IF(LEFT(C5750,1)="""",MID(C5750,2,SEARCH("""",C5750,2)-2),C5750))</f>
        <v>onyx 2013 chevrolet</v>
      </c>
      <c r="M5750">
        <f>WEEKNUM(A5750,2)</f>
        <v>37</v>
      </c>
    </row>
    <row r="5751" spans="1:13" x14ac:dyDescent="0.25">
      <c r="A5751" s="1">
        <v>41518</v>
      </c>
      <c r="B5751" s="40" t="s">
        <v>9</v>
      </c>
      <c r="C5751" s="40" t="s">
        <v>93</v>
      </c>
      <c r="D5751" s="40" t="s">
        <v>94</v>
      </c>
      <c r="E5751" s="40" t="s">
        <v>75</v>
      </c>
      <c r="F5751" s="40">
        <v>0.8</v>
      </c>
      <c r="G5751" s="40">
        <v>2</v>
      </c>
      <c r="H5751" s="40">
        <v>25</v>
      </c>
      <c r="I5751" s="40">
        <v>0.56000000000000005</v>
      </c>
      <c r="L5751" s="40" t="str">
        <f>IF(LEFT(C5751,1)="[",MID(C5751,2,SEARCH("]",C5751)-2),IF(LEFT(C5751,1)="""",MID(C5751,2,SEARCH("""",C5751,2)-2),C5751))</f>
        <v>onyx 2013 chevrolet</v>
      </c>
      <c r="M5751">
        <f>WEEKNUM(A5751,2)</f>
        <v>35</v>
      </c>
    </row>
    <row r="5752" spans="1:13" x14ac:dyDescent="0.25">
      <c r="A5752" s="1">
        <v>41519</v>
      </c>
      <c r="B5752" s="40" t="s">
        <v>9</v>
      </c>
      <c r="C5752" s="40" t="s">
        <v>93</v>
      </c>
      <c r="D5752" s="40" t="s">
        <v>94</v>
      </c>
      <c r="E5752" s="40" t="s">
        <v>75</v>
      </c>
      <c r="F5752" s="40">
        <v>0.8</v>
      </c>
      <c r="G5752" s="40">
        <v>4</v>
      </c>
      <c r="H5752" s="40">
        <v>18</v>
      </c>
      <c r="I5752" s="40">
        <v>0.72</v>
      </c>
      <c r="L5752" s="40" t="str">
        <f>IF(LEFT(C5752,1)="[",MID(C5752,2,SEARCH("]",C5752)-2),IF(LEFT(C5752,1)="""",MID(C5752,2,SEARCH("""",C5752,2)-2),C5752))</f>
        <v>onyx 2013 chevrolet</v>
      </c>
      <c r="M5752">
        <f>WEEKNUM(A5752,2)</f>
        <v>36</v>
      </c>
    </row>
    <row r="5753" spans="1:13" x14ac:dyDescent="0.25">
      <c r="A5753" s="1">
        <v>41522</v>
      </c>
      <c r="B5753" s="40" t="s">
        <v>9</v>
      </c>
      <c r="C5753" s="40" t="s">
        <v>93</v>
      </c>
      <c r="D5753" s="40" t="s">
        <v>94</v>
      </c>
      <c r="E5753" s="40" t="s">
        <v>75</v>
      </c>
      <c r="F5753" s="40">
        <v>0.8</v>
      </c>
      <c r="G5753" s="40">
        <v>1</v>
      </c>
      <c r="H5753" s="40">
        <v>10</v>
      </c>
      <c r="I5753" s="40">
        <v>0.12</v>
      </c>
      <c r="L5753" s="40" t="str">
        <f>IF(LEFT(C5753,1)="[",MID(C5753,2,SEARCH("]",C5753)-2),IF(LEFT(C5753,1)="""",MID(C5753,2,SEARCH("""",C5753,2)-2),C5753))</f>
        <v>onyx 2013 chevrolet</v>
      </c>
      <c r="M5753">
        <f>WEEKNUM(A5753,2)</f>
        <v>36</v>
      </c>
    </row>
    <row r="5754" spans="1:13" x14ac:dyDescent="0.25">
      <c r="A5754" s="1">
        <v>41521</v>
      </c>
      <c r="B5754" s="40" t="s">
        <v>9</v>
      </c>
      <c r="C5754" s="40" t="s">
        <v>93</v>
      </c>
      <c r="D5754" s="40" t="s">
        <v>94</v>
      </c>
      <c r="E5754" s="40" t="s">
        <v>75</v>
      </c>
      <c r="F5754" s="40">
        <v>0.8</v>
      </c>
      <c r="G5754" s="40">
        <v>1</v>
      </c>
      <c r="H5754" s="40">
        <v>11</v>
      </c>
      <c r="I5754" s="40">
        <v>0.79</v>
      </c>
      <c r="L5754" s="40" t="str">
        <f>IF(LEFT(C5754,1)="[",MID(C5754,2,SEARCH("]",C5754)-2),IF(LEFT(C5754,1)="""",MID(C5754,2,SEARCH("""",C5754,2)-2),C5754))</f>
        <v>onyx 2013 chevrolet</v>
      </c>
      <c r="M5754">
        <f>WEEKNUM(A5754,2)</f>
        <v>36</v>
      </c>
    </row>
    <row r="5755" spans="1:13" x14ac:dyDescent="0.25">
      <c r="A5755" s="1">
        <v>41528</v>
      </c>
      <c r="B5755" s="40" t="s">
        <v>9</v>
      </c>
      <c r="C5755" s="40" t="s">
        <v>93</v>
      </c>
      <c r="D5755" s="40" t="s">
        <v>94</v>
      </c>
      <c r="E5755" s="40" t="s">
        <v>75</v>
      </c>
      <c r="F5755" s="40">
        <v>0.8</v>
      </c>
      <c r="G5755" s="40">
        <v>1</v>
      </c>
      <c r="H5755" s="40">
        <v>3</v>
      </c>
      <c r="I5755" s="40">
        <v>0.3</v>
      </c>
      <c r="L5755" s="40" t="str">
        <f>IF(LEFT(C5755,1)="[",MID(C5755,2,SEARCH("]",C5755)-2),IF(LEFT(C5755,1)="""",MID(C5755,2,SEARCH("""",C5755,2)-2),C5755))</f>
        <v>onyx 2013 chevrolet</v>
      </c>
      <c r="M5755">
        <f>WEEKNUM(A5755,2)</f>
        <v>37</v>
      </c>
    </row>
    <row r="5756" spans="1:13" x14ac:dyDescent="0.25">
      <c r="A5756" s="1">
        <v>41515</v>
      </c>
      <c r="B5756" s="40" t="s">
        <v>9</v>
      </c>
      <c r="C5756" s="40" t="s">
        <v>93</v>
      </c>
      <c r="D5756" s="40" t="s">
        <v>94</v>
      </c>
      <c r="E5756" s="40" t="s">
        <v>75</v>
      </c>
      <c r="F5756" s="40">
        <v>0.8</v>
      </c>
      <c r="G5756" s="40">
        <v>4</v>
      </c>
      <c r="H5756" s="40">
        <v>7</v>
      </c>
      <c r="I5756" s="40">
        <v>1.7</v>
      </c>
      <c r="L5756" s="40" t="str">
        <f>IF(LEFT(C5756,1)="[",MID(C5756,2,SEARCH("]",C5756)-2),IF(LEFT(C5756,1)="""",MID(C5756,2,SEARCH("""",C5756,2)-2),C5756))</f>
        <v>onyx 2013 chevrolet</v>
      </c>
      <c r="M5756">
        <f>WEEKNUM(A5756,2)</f>
        <v>35</v>
      </c>
    </row>
    <row r="5757" spans="1:13" x14ac:dyDescent="0.25">
      <c r="A5757" s="1">
        <v>41516</v>
      </c>
      <c r="B5757" s="40" t="s">
        <v>9</v>
      </c>
      <c r="C5757" s="40" t="s">
        <v>93</v>
      </c>
      <c r="D5757" s="40" t="s">
        <v>94</v>
      </c>
      <c r="E5757" s="40" t="s">
        <v>75</v>
      </c>
      <c r="F5757" s="40">
        <v>0.8</v>
      </c>
      <c r="G5757" s="40">
        <v>3</v>
      </c>
      <c r="H5757" s="40">
        <v>18</v>
      </c>
      <c r="I5757" s="40">
        <v>1.02</v>
      </c>
      <c r="L5757" s="40" t="str">
        <f>IF(LEFT(C5757,1)="[",MID(C5757,2,SEARCH("]",C5757)-2),IF(LEFT(C5757,1)="""",MID(C5757,2,SEARCH("""",C5757,2)-2),C5757))</f>
        <v>onyx 2013 chevrolet</v>
      </c>
      <c r="M5757">
        <f>WEEKNUM(A5757,2)</f>
        <v>35</v>
      </c>
    </row>
    <row r="5758" spans="1:13" x14ac:dyDescent="0.25">
      <c r="A5758" s="1">
        <v>41514</v>
      </c>
      <c r="B5758" s="40" t="s">
        <v>9</v>
      </c>
      <c r="C5758" s="40" t="s">
        <v>93</v>
      </c>
      <c r="D5758" s="40" t="s">
        <v>94</v>
      </c>
      <c r="E5758" s="40" t="s">
        <v>75</v>
      </c>
      <c r="F5758" s="40">
        <v>0.8</v>
      </c>
      <c r="G5758" s="40">
        <v>2</v>
      </c>
      <c r="H5758" s="40">
        <v>20</v>
      </c>
      <c r="I5758" s="40">
        <v>0.44</v>
      </c>
      <c r="L5758" s="40" t="str">
        <f>IF(LEFT(C5758,1)="[",MID(C5758,2,SEARCH("]",C5758)-2),IF(LEFT(C5758,1)="""",MID(C5758,2,SEARCH("""",C5758,2)-2),C5758))</f>
        <v>onyx 2013 chevrolet</v>
      </c>
      <c r="M5758">
        <f>WEEKNUM(A5758,2)</f>
        <v>35</v>
      </c>
    </row>
    <row r="5759" spans="1:13" x14ac:dyDescent="0.25">
      <c r="A5759" s="1">
        <v>41524</v>
      </c>
      <c r="B5759" s="40" t="s">
        <v>9</v>
      </c>
      <c r="C5759" s="40" t="s">
        <v>93</v>
      </c>
      <c r="D5759" s="40" t="s">
        <v>94</v>
      </c>
      <c r="E5759" s="40" t="s">
        <v>75</v>
      </c>
      <c r="F5759" s="40">
        <v>0.8</v>
      </c>
      <c r="G5759" s="40">
        <v>2</v>
      </c>
      <c r="H5759" s="40">
        <v>12</v>
      </c>
      <c r="I5759" s="40">
        <v>1.1000000000000001</v>
      </c>
      <c r="L5759" s="40" t="str">
        <f>IF(LEFT(C5759,1)="[",MID(C5759,2,SEARCH("]",C5759)-2),IF(LEFT(C5759,1)="""",MID(C5759,2,SEARCH("""",C5759,2)-2),C5759))</f>
        <v>onyx 2013 chevrolet</v>
      </c>
      <c r="M5759">
        <f>WEEKNUM(A5759,2)</f>
        <v>36</v>
      </c>
    </row>
    <row r="5760" spans="1:13" x14ac:dyDescent="0.25">
      <c r="A5760" s="1">
        <v>41525</v>
      </c>
      <c r="B5760" s="40" t="s">
        <v>9</v>
      </c>
      <c r="C5760" s="40" t="s">
        <v>93</v>
      </c>
      <c r="D5760" s="40" t="s">
        <v>94</v>
      </c>
      <c r="E5760" s="40" t="s">
        <v>75</v>
      </c>
      <c r="F5760" s="40">
        <v>0.8</v>
      </c>
      <c r="G5760" s="40">
        <v>1</v>
      </c>
      <c r="H5760" s="40">
        <v>17</v>
      </c>
      <c r="I5760" s="40">
        <v>0.05</v>
      </c>
      <c r="L5760" s="40" t="str">
        <f>IF(LEFT(C5760,1)="[",MID(C5760,2,SEARCH("]",C5760)-2),IF(LEFT(C5760,1)="""",MID(C5760,2,SEARCH("""",C5760,2)-2),C5760))</f>
        <v>onyx 2013 chevrolet</v>
      </c>
      <c r="M5760">
        <f>WEEKNUM(A5760,2)</f>
        <v>36</v>
      </c>
    </row>
    <row r="5761" spans="1:13" x14ac:dyDescent="0.25">
      <c r="A5761" s="1">
        <v>41527</v>
      </c>
      <c r="B5761" s="40" t="s">
        <v>9</v>
      </c>
      <c r="C5761" s="40" t="s">
        <v>93</v>
      </c>
      <c r="D5761" s="40" t="s">
        <v>94</v>
      </c>
      <c r="E5761" s="40" t="s">
        <v>75</v>
      </c>
      <c r="F5761" s="40">
        <v>0.8</v>
      </c>
      <c r="G5761" s="40">
        <v>0</v>
      </c>
      <c r="H5761" s="40">
        <v>1</v>
      </c>
      <c r="I5761" s="40">
        <v>0</v>
      </c>
      <c r="L5761" s="40" t="str">
        <f>IF(LEFT(C5761,1)="[",MID(C5761,2,SEARCH("]",C5761)-2),IF(LEFT(C5761,1)="""",MID(C5761,2,SEARCH("""",C5761,2)-2),C5761))</f>
        <v>onyx 2013 chevrolet</v>
      </c>
      <c r="M5761">
        <f>WEEKNUM(A5761,2)</f>
        <v>37</v>
      </c>
    </row>
    <row r="5762" spans="1:13" x14ac:dyDescent="0.25">
      <c r="A5762" s="1">
        <v>41523</v>
      </c>
      <c r="B5762" s="40" t="s">
        <v>9</v>
      </c>
      <c r="C5762" s="40" t="s">
        <v>93</v>
      </c>
      <c r="D5762" s="40" t="s">
        <v>94</v>
      </c>
      <c r="E5762" s="40" t="s">
        <v>75</v>
      </c>
      <c r="F5762" s="40">
        <v>0.8</v>
      </c>
      <c r="G5762" s="40">
        <v>1</v>
      </c>
      <c r="H5762" s="40">
        <v>10</v>
      </c>
      <c r="I5762" s="40">
        <v>0.13</v>
      </c>
      <c r="L5762" s="40" t="str">
        <f>IF(LEFT(C5762,1)="[",MID(C5762,2,SEARCH("]",C5762)-2),IF(LEFT(C5762,1)="""",MID(C5762,2,SEARCH("""",C5762,2)-2),C5762))</f>
        <v>onyx 2013 chevrolet</v>
      </c>
      <c r="M5762">
        <f>WEEKNUM(A5762,2)</f>
        <v>36</v>
      </c>
    </row>
    <row r="5763" spans="1:13" x14ac:dyDescent="0.25">
      <c r="A5763" s="1">
        <v>41520</v>
      </c>
      <c r="B5763" s="40" t="s">
        <v>9</v>
      </c>
      <c r="C5763" s="40" t="s">
        <v>93</v>
      </c>
      <c r="D5763" s="40" t="s">
        <v>94</v>
      </c>
      <c r="E5763" s="40" t="s">
        <v>75</v>
      </c>
      <c r="F5763" s="40">
        <v>0.8</v>
      </c>
      <c r="G5763" s="40">
        <v>2</v>
      </c>
      <c r="H5763" s="40">
        <v>15</v>
      </c>
      <c r="I5763" s="40">
        <v>1.23</v>
      </c>
      <c r="L5763" s="40" t="str">
        <f>IF(LEFT(C5763,1)="[",MID(C5763,2,SEARCH("]",C5763)-2),IF(LEFT(C5763,1)="""",MID(C5763,2,SEARCH("""",C5763,2)-2),C5763))</f>
        <v>onyx 2013 chevrolet</v>
      </c>
      <c r="M5763">
        <f>WEEKNUM(A5763,2)</f>
        <v>36</v>
      </c>
    </row>
    <row r="5764" spans="1:13" x14ac:dyDescent="0.25">
      <c r="A5764" s="1">
        <v>41517</v>
      </c>
      <c r="B5764" s="40" t="s">
        <v>9</v>
      </c>
      <c r="C5764" s="40" t="s">
        <v>93</v>
      </c>
      <c r="D5764" s="40" t="s">
        <v>94</v>
      </c>
      <c r="E5764" s="40" t="s">
        <v>75</v>
      </c>
      <c r="F5764" s="40">
        <v>0.8</v>
      </c>
      <c r="G5764" s="40">
        <v>2</v>
      </c>
      <c r="H5764" s="40">
        <v>16</v>
      </c>
      <c r="I5764" s="40">
        <v>0.79</v>
      </c>
      <c r="L5764" s="40" t="str">
        <f>IF(LEFT(C5764,1)="[",MID(C5764,2,SEARCH("]",C5764)-2),IF(LEFT(C5764,1)="""",MID(C5764,2,SEARCH("""",C5764,2)-2),C5764))</f>
        <v>onyx 2013 chevrolet</v>
      </c>
      <c r="M5764">
        <f>WEEKNUM(A5764,2)</f>
        <v>35</v>
      </c>
    </row>
    <row r="5765" spans="1:13" x14ac:dyDescent="0.25">
      <c r="A5765" s="1">
        <v>41538</v>
      </c>
      <c r="B5765" s="40" t="s">
        <v>9</v>
      </c>
      <c r="C5765" s="40" t="s">
        <v>276</v>
      </c>
      <c r="D5765" s="40" t="s">
        <v>94</v>
      </c>
      <c r="E5765" s="40" t="s">
        <v>10</v>
      </c>
      <c r="F5765" s="40">
        <v>0.95</v>
      </c>
      <c r="G5765" s="40">
        <v>1</v>
      </c>
      <c r="H5765" s="40">
        <v>26</v>
      </c>
      <c r="I5765" s="40">
        <v>0.84</v>
      </c>
      <c r="L5765" s="40" t="str">
        <f>IF(LEFT(C5765,1)="[",MID(C5765,2,SEARCH("]",C5765)-2),IF(LEFT(C5765,1)="""",MID(C5765,2,SEARCH("""",C5765,2)-2),C5765))</f>
        <v>onyx 2014</v>
      </c>
      <c r="M5765">
        <f>WEEKNUM(A5765,2)</f>
        <v>38</v>
      </c>
    </row>
    <row r="5766" spans="1:13" x14ac:dyDescent="0.25">
      <c r="A5766" s="1">
        <v>41536</v>
      </c>
      <c r="B5766" s="40" t="s">
        <v>9</v>
      </c>
      <c r="C5766" s="40" t="s">
        <v>276</v>
      </c>
      <c r="D5766" s="40" t="s">
        <v>94</v>
      </c>
      <c r="E5766" s="40" t="s">
        <v>10</v>
      </c>
      <c r="F5766" s="40">
        <v>0.95</v>
      </c>
      <c r="G5766" s="40">
        <v>4</v>
      </c>
      <c r="H5766" s="40">
        <v>29</v>
      </c>
      <c r="I5766" s="40">
        <v>2.27</v>
      </c>
      <c r="L5766" s="40" t="str">
        <f>IF(LEFT(C5766,1)="[",MID(C5766,2,SEARCH("]",C5766)-2),IF(LEFT(C5766,1)="""",MID(C5766,2,SEARCH("""",C5766,2)-2),C5766))</f>
        <v>onyx 2014</v>
      </c>
      <c r="M5766">
        <f>WEEKNUM(A5766,2)</f>
        <v>38</v>
      </c>
    </row>
    <row r="5767" spans="1:13" x14ac:dyDescent="0.25">
      <c r="A5767" s="1">
        <v>41541</v>
      </c>
      <c r="B5767" s="40" t="s">
        <v>9</v>
      </c>
      <c r="C5767" s="40" t="s">
        <v>276</v>
      </c>
      <c r="D5767" s="40" t="s">
        <v>94</v>
      </c>
      <c r="E5767" s="40" t="s">
        <v>10</v>
      </c>
      <c r="F5767" s="40">
        <v>0.95</v>
      </c>
      <c r="G5767" s="40">
        <v>2</v>
      </c>
      <c r="H5767" s="40">
        <v>27</v>
      </c>
      <c r="I5767" s="40">
        <v>0.63</v>
      </c>
      <c r="L5767" s="40" t="str">
        <f>IF(LEFT(C5767,1)="[",MID(C5767,2,SEARCH("]",C5767)-2),IF(LEFT(C5767,1)="""",MID(C5767,2,SEARCH("""",C5767,2)-2),C5767))</f>
        <v>onyx 2014</v>
      </c>
      <c r="M5767">
        <f>WEEKNUM(A5767,2)</f>
        <v>39</v>
      </c>
    </row>
    <row r="5768" spans="1:13" x14ac:dyDescent="0.25">
      <c r="A5768" s="1">
        <v>41531</v>
      </c>
      <c r="B5768" s="40" t="s">
        <v>9</v>
      </c>
      <c r="C5768" s="40" t="s">
        <v>276</v>
      </c>
      <c r="D5768" s="40" t="s">
        <v>94</v>
      </c>
      <c r="E5768" s="40" t="s">
        <v>10</v>
      </c>
      <c r="F5768" s="40">
        <v>0.95</v>
      </c>
      <c r="G5768" s="40">
        <v>1</v>
      </c>
      <c r="H5768" s="40">
        <v>18</v>
      </c>
      <c r="I5768" s="40">
        <v>0.51</v>
      </c>
      <c r="L5768" s="40" t="str">
        <f>IF(LEFT(C5768,1)="[",MID(C5768,2,SEARCH("]",C5768)-2),IF(LEFT(C5768,1)="""",MID(C5768,2,SEARCH("""",C5768,2)-2),C5768))</f>
        <v>onyx 2014</v>
      </c>
      <c r="M5768">
        <f>WEEKNUM(A5768,2)</f>
        <v>37</v>
      </c>
    </row>
    <row r="5769" spans="1:13" x14ac:dyDescent="0.25">
      <c r="A5769" s="1">
        <v>41521</v>
      </c>
      <c r="B5769" s="40" t="s">
        <v>9</v>
      </c>
      <c r="C5769" s="40" t="s">
        <v>276</v>
      </c>
      <c r="D5769" s="40" t="s">
        <v>94</v>
      </c>
      <c r="E5769" s="40" t="s">
        <v>10</v>
      </c>
      <c r="F5769" s="40">
        <v>0.95</v>
      </c>
      <c r="G5769" s="40">
        <v>1</v>
      </c>
      <c r="H5769" s="40">
        <v>18</v>
      </c>
      <c r="I5769" s="40">
        <v>0.34</v>
      </c>
      <c r="L5769" s="40" t="str">
        <f>IF(LEFT(C5769,1)="[",MID(C5769,2,SEARCH("]",C5769)-2),IF(LEFT(C5769,1)="""",MID(C5769,2,SEARCH("""",C5769,2)-2),C5769))</f>
        <v>onyx 2014</v>
      </c>
      <c r="M5769">
        <f>WEEKNUM(A5769,2)</f>
        <v>36</v>
      </c>
    </row>
    <row r="5770" spans="1:13" x14ac:dyDescent="0.25">
      <c r="A5770" s="1">
        <v>41537</v>
      </c>
      <c r="B5770" s="40" t="s">
        <v>9</v>
      </c>
      <c r="C5770" s="40" t="s">
        <v>276</v>
      </c>
      <c r="D5770" s="40" t="s">
        <v>94</v>
      </c>
      <c r="E5770" s="40" t="s">
        <v>10</v>
      </c>
      <c r="F5770" s="40">
        <v>0.95</v>
      </c>
      <c r="G5770" s="40">
        <v>1</v>
      </c>
      <c r="H5770" s="40">
        <v>23</v>
      </c>
      <c r="I5770" s="40">
        <v>0.44</v>
      </c>
      <c r="L5770" s="40" t="str">
        <f>IF(LEFT(C5770,1)="[",MID(C5770,2,SEARCH("]",C5770)-2),IF(LEFT(C5770,1)="""",MID(C5770,2,SEARCH("""",C5770,2)-2),C5770))</f>
        <v>onyx 2014</v>
      </c>
      <c r="M5770">
        <f>WEEKNUM(A5770,2)</f>
        <v>38</v>
      </c>
    </row>
    <row r="5771" spans="1:13" x14ac:dyDescent="0.25">
      <c r="A5771" s="1">
        <v>41542</v>
      </c>
      <c r="B5771" s="40" t="s">
        <v>9</v>
      </c>
      <c r="C5771" s="40" t="s">
        <v>276</v>
      </c>
      <c r="D5771" s="40" t="s">
        <v>94</v>
      </c>
      <c r="E5771" s="40" t="s">
        <v>10</v>
      </c>
      <c r="F5771" s="40">
        <v>0.95</v>
      </c>
      <c r="G5771" s="40">
        <v>2</v>
      </c>
      <c r="H5771" s="40">
        <v>24</v>
      </c>
      <c r="I5771" s="40">
        <v>0.63</v>
      </c>
      <c r="L5771" s="40" t="str">
        <f>IF(LEFT(C5771,1)="[",MID(C5771,2,SEARCH("]",C5771)-2),IF(LEFT(C5771,1)="""",MID(C5771,2,SEARCH("""",C5771,2)-2),C5771))</f>
        <v>onyx 2014</v>
      </c>
      <c r="M5771">
        <f>WEEKNUM(A5771,2)</f>
        <v>39</v>
      </c>
    </row>
    <row r="5772" spans="1:13" x14ac:dyDescent="0.25">
      <c r="A5772" s="1">
        <v>41532</v>
      </c>
      <c r="B5772" s="40" t="s">
        <v>9</v>
      </c>
      <c r="C5772" s="40" t="s">
        <v>276</v>
      </c>
      <c r="D5772" s="40" t="s">
        <v>94</v>
      </c>
      <c r="E5772" s="40" t="s">
        <v>10</v>
      </c>
      <c r="F5772" s="40">
        <v>0.95</v>
      </c>
      <c r="G5772" s="40">
        <v>2</v>
      </c>
      <c r="H5772" s="40">
        <v>16</v>
      </c>
      <c r="I5772" s="40">
        <v>0.82</v>
      </c>
      <c r="L5772" s="40" t="str">
        <f>IF(LEFT(C5772,1)="[",MID(C5772,2,SEARCH("]",C5772)-2),IF(LEFT(C5772,1)="""",MID(C5772,2,SEARCH("""",C5772,2)-2),C5772))</f>
        <v>onyx 2014</v>
      </c>
      <c r="M5772">
        <f>WEEKNUM(A5772,2)</f>
        <v>37</v>
      </c>
    </row>
    <row r="5773" spans="1:13" x14ac:dyDescent="0.25">
      <c r="A5773" s="1">
        <v>41530</v>
      </c>
      <c r="B5773" s="40" t="s">
        <v>9</v>
      </c>
      <c r="C5773" s="40" t="s">
        <v>276</v>
      </c>
      <c r="D5773" s="40" t="s">
        <v>94</v>
      </c>
      <c r="E5773" s="40" t="s">
        <v>10</v>
      </c>
      <c r="F5773" s="40">
        <v>0.95</v>
      </c>
      <c r="G5773" s="40">
        <v>1</v>
      </c>
      <c r="H5773" s="40">
        <v>6</v>
      </c>
      <c r="I5773" s="40">
        <v>0.6</v>
      </c>
      <c r="L5773" s="40" t="str">
        <f>IF(LEFT(C5773,1)="[",MID(C5773,2,SEARCH("]",C5773)-2),IF(LEFT(C5773,1)="""",MID(C5773,2,SEARCH("""",C5773,2)-2),C5773))</f>
        <v>onyx 2014</v>
      </c>
      <c r="M5773">
        <f>WEEKNUM(A5773,2)</f>
        <v>37</v>
      </c>
    </row>
    <row r="5774" spans="1:13" x14ac:dyDescent="0.25">
      <c r="A5774" s="1">
        <v>41515</v>
      </c>
      <c r="B5774" s="40" t="s">
        <v>9</v>
      </c>
      <c r="C5774" s="40" t="s">
        <v>276</v>
      </c>
      <c r="D5774" s="40" t="s">
        <v>94</v>
      </c>
      <c r="E5774" s="40" t="s">
        <v>10</v>
      </c>
      <c r="F5774" s="40">
        <v>0.95</v>
      </c>
      <c r="G5774" s="40">
        <v>0</v>
      </c>
      <c r="H5774" s="40">
        <v>20</v>
      </c>
      <c r="I5774" s="40">
        <v>0</v>
      </c>
      <c r="L5774" s="40" t="str">
        <f>IF(LEFT(C5774,1)="[",MID(C5774,2,SEARCH("]",C5774)-2),IF(LEFT(C5774,1)="""",MID(C5774,2,SEARCH("""",C5774,2)-2),C5774))</f>
        <v>onyx 2014</v>
      </c>
      <c r="M5774">
        <f>WEEKNUM(A5774,2)</f>
        <v>35</v>
      </c>
    </row>
    <row r="5775" spans="1:13" x14ac:dyDescent="0.25">
      <c r="A5775" s="1">
        <v>41526</v>
      </c>
      <c r="B5775" s="40" t="s">
        <v>9</v>
      </c>
      <c r="C5775" s="40" t="s">
        <v>276</v>
      </c>
      <c r="D5775" s="40" t="s">
        <v>94</v>
      </c>
      <c r="E5775" s="40" t="s">
        <v>10</v>
      </c>
      <c r="F5775" s="40">
        <v>0.95</v>
      </c>
      <c r="G5775" s="40">
        <v>0</v>
      </c>
      <c r="H5775" s="40">
        <v>5</v>
      </c>
      <c r="I5775" s="40">
        <v>0</v>
      </c>
      <c r="L5775" s="40" t="str">
        <f>IF(LEFT(C5775,1)="[",MID(C5775,2,SEARCH("]",C5775)-2),IF(LEFT(C5775,1)="""",MID(C5775,2,SEARCH("""",C5775,2)-2),C5775))</f>
        <v>onyx 2014</v>
      </c>
      <c r="M5775">
        <f>WEEKNUM(A5775,2)</f>
        <v>37</v>
      </c>
    </row>
    <row r="5776" spans="1:13" x14ac:dyDescent="0.25">
      <c r="A5776" s="1">
        <v>41533</v>
      </c>
      <c r="B5776" s="40" t="s">
        <v>9</v>
      </c>
      <c r="C5776" s="40" t="s">
        <v>276</v>
      </c>
      <c r="D5776" s="40" t="s">
        <v>94</v>
      </c>
      <c r="E5776" s="40" t="s">
        <v>10</v>
      </c>
      <c r="F5776" s="40">
        <v>0.95</v>
      </c>
      <c r="G5776" s="40">
        <v>2</v>
      </c>
      <c r="H5776" s="40">
        <v>18</v>
      </c>
      <c r="I5776" s="40">
        <v>0.71</v>
      </c>
      <c r="L5776" s="40" t="str">
        <f>IF(LEFT(C5776,1)="[",MID(C5776,2,SEARCH("]",C5776)-2),IF(LEFT(C5776,1)="""",MID(C5776,2,SEARCH("""",C5776,2)-2),C5776))</f>
        <v>onyx 2014</v>
      </c>
      <c r="M5776">
        <f>WEEKNUM(A5776,2)</f>
        <v>38</v>
      </c>
    </row>
    <row r="5777" spans="1:13" x14ac:dyDescent="0.25">
      <c r="A5777" s="1">
        <v>41528</v>
      </c>
      <c r="B5777" s="40" t="s">
        <v>9</v>
      </c>
      <c r="C5777" s="40" t="s">
        <v>276</v>
      </c>
      <c r="D5777" s="40" t="s">
        <v>94</v>
      </c>
      <c r="E5777" s="40" t="s">
        <v>10</v>
      </c>
      <c r="F5777" s="40">
        <v>0.95</v>
      </c>
      <c r="G5777" s="40">
        <v>2</v>
      </c>
      <c r="H5777" s="40">
        <v>14</v>
      </c>
      <c r="I5777" s="40">
        <v>0.72</v>
      </c>
      <c r="L5777" s="40" t="str">
        <f>IF(LEFT(C5777,1)="[",MID(C5777,2,SEARCH("]",C5777)-2),IF(LEFT(C5777,1)="""",MID(C5777,2,SEARCH("""",C5777,2)-2),C5777))</f>
        <v>onyx 2014</v>
      </c>
      <c r="M5777">
        <f>WEEKNUM(A5777,2)</f>
        <v>37</v>
      </c>
    </row>
    <row r="5778" spans="1:13" x14ac:dyDescent="0.25">
      <c r="A5778" s="1">
        <v>41539</v>
      </c>
      <c r="B5778" s="40" t="s">
        <v>9</v>
      </c>
      <c r="C5778" s="40" t="s">
        <v>276</v>
      </c>
      <c r="D5778" s="40" t="s">
        <v>94</v>
      </c>
      <c r="E5778" s="40" t="s">
        <v>10</v>
      </c>
      <c r="F5778" s="40">
        <v>0.95</v>
      </c>
      <c r="G5778" s="40">
        <v>1</v>
      </c>
      <c r="H5778" s="40">
        <v>24</v>
      </c>
      <c r="I5778" s="40">
        <v>0.49</v>
      </c>
      <c r="L5778" s="40" t="str">
        <f>IF(LEFT(C5778,1)="[",MID(C5778,2,SEARCH("]",C5778)-2),IF(LEFT(C5778,1)="""",MID(C5778,2,SEARCH("""",C5778,2)-2),C5778))</f>
        <v>onyx 2014</v>
      </c>
      <c r="M5778">
        <f>WEEKNUM(A5778,2)</f>
        <v>38</v>
      </c>
    </row>
    <row r="5779" spans="1:13" x14ac:dyDescent="0.25">
      <c r="A5779" s="1">
        <v>41517</v>
      </c>
      <c r="B5779" s="40" t="s">
        <v>9</v>
      </c>
      <c r="C5779" s="40" t="s">
        <v>276</v>
      </c>
      <c r="D5779" s="40" t="s">
        <v>94</v>
      </c>
      <c r="E5779" s="40" t="s">
        <v>10</v>
      </c>
      <c r="F5779" s="40">
        <v>0.95</v>
      </c>
      <c r="G5779" s="40">
        <v>0</v>
      </c>
      <c r="H5779" s="40">
        <v>12</v>
      </c>
      <c r="I5779" s="40">
        <v>0</v>
      </c>
      <c r="L5779" s="40" t="str">
        <f>IF(LEFT(C5779,1)="[",MID(C5779,2,SEARCH("]",C5779)-2),IF(LEFT(C5779,1)="""",MID(C5779,2,SEARCH("""",C5779,2)-2),C5779))</f>
        <v>onyx 2014</v>
      </c>
      <c r="M5779">
        <f>WEEKNUM(A5779,2)</f>
        <v>35</v>
      </c>
    </row>
    <row r="5780" spans="1:13" x14ac:dyDescent="0.25">
      <c r="A5780" s="1">
        <v>41535</v>
      </c>
      <c r="B5780" s="40" t="s">
        <v>9</v>
      </c>
      <c r="C5780" s="40" t="s">
        <v>276</v>
      </c>
      <c r="D5780" s="40" t="s">
        <v>94</v>
      </c>
      <c r="E5780" s="40" t="s">
        <v>10</v>
      </c>
      <c r="F5780" s="40">
        <v>0.95</v>
      </c>
      <c r="G5780" s="40">
        <v>3</v>
      </c>
      <c r="H5780" s="40">
        <v>19</v>
      </c>
      <c r="I5780" s="40">
        <v>2.16</v>
      </c>
      <c r="L5780" s="40" t="str">
        <f>IF(LEFT(C5780,1)="[",MID(C5780,2,SEARCH("]",C5780)-2),IF(LEFT(C5780,1)="""",MID(C5780,2,SEARCH("""",C5780,2)-2),C5780))</f>
        <v>onyx 2014</v>
      </c>
      <c r="M5780">
        <f>WEEKNUM(A5780,2)</f>
        <v>38</v>
      </c>
    </row>
    <row r="5781" spans="1:13" x14ac:dyDescent="0.25">
      <c r="A5781" s="1">
        <v>41519</v>
      </c>
      <c r="B5781" s="40" t="s">
        <v>9</v>
      </c>
      <c r="C5781" s="40" t="s">
        <v>276</v>
      </c>
      <c r="D5781" s="40" t="s">
        <v>94</v>
      </c>
      <c r="E5781" s="40" t="s">
        <v>10</v>
      </c>
      <c r="F5781" s="40">
        <v>0.95</v>
      </c>
      <c r="G5781" s="40">
        <v>3</v>
      </c>
      <c r="H5781" s="40">
        <v>27</v>
      </c>
      <c r="I5781" s="40">
        <v>0.93</v>
      </c>
      <c r="L5781" s="40" t="str">
        <f>IF(LEFT(C5781,1)="[",MID(C5781,2,SEARCH("]",C5781)-2),IF(LEFT(C5781,1)="""",MID(C5781,2,SEARCH("""",C5781,2)-2),C5781))</f>
        <v>onyx 2014</v>
      </c>
      <c r="M5781">
        <f>WEEKNUM(A5781,2)</f>
        <v>36</v>
      </c>
    </row>
    <row r="5782" spans="1:13" x14ac:dyDescent="0.25">
      <c r="A5782" s="1">
        <v>41522</v>
      </c>
      <c r="B5782" s="40" t="s">
        <v>9</v>
      </c>
      <c r="C5782" s="40" t="s">
        <v>276</v>
      </c>
      <c r="D5782" s="40" t="s">
        <v>94</v>
      </c>
      <c r="E5782" s="40" t="s">
        <v>10</v>
      </c>
      <c r="F5782" s="40">
        <v>0.95</v>
      </c>
      <c r="G5782" s="40">
        <v>0</v>
      </c>
      <c r="H5782" s="40">
        <v>15</v>
      </c>
      <c r="I5782" s="40">
        <v>0</v>
      </c>
      <c r="L5782" s="40" t="str">
        <f>IF(LEFT(C5782,1)="[",MID(C5782,2,SEARCH("]",C5782)-2),IF(LEFT(C5782,1)="""",MID(C5782,2,SEARCH("""",C5782,2)-2),C5782))</f>
        <v>onyx 2014</v>
      </c>
      <c r="M5782">
        <f>WEEKNUM(A5782,2)</f>
        <v>36</v>
      </c>
    </row>
    <row r="5783" spans="1:13" x14ac:dyDescent="0.25">
      <c r="A5783" s="1">
        <v>41518</v>
      </c>
      <c r="B5783" s="40" t="s">
        <v>9</v>
      </c>
      <c r="C5783" s="40" t="s">
        <v>276</v>
      </c>
      <c r="D5783" s="40" t="s">
        <v>94</v>
      </c>
      <c r="E5783" s="40" t="s">
        <v>10</v>
      </c>
      <c r="F5783" s="40">
        <v>0.95</v>
      </c>
      <c r="G5783" s="40">
        <v>0</v>
      </c>
      <c r="H5783" s="40">
        <v>15</v>
      </c>
      <c r="I5783" s="40">
        <v>0</v>
      </c>
      <c r="L5783" s="40" t="str">
        <f>IF(LEFT(C5783,1)="[",MID(C5783,2,SEARCH("]",C5783)-2),IF(LEFT(C5783,1)="""",MID(C5783,2,SEARCH("""",C5783,2)-2),C5783))</f>
        <v>onyx 2014</v>
      </c>
      <c r="M5783">
        <f>WEEKNUM(A5783,2)</f>
        <v>35</v>
      </c>
    </row>
    <row r="5784" spans="1:13" x14ac:dyDescent="0.25">
      <c r="A5784" s="1">
        <v>41524</v>
      </c>
      <c r="B5784" s="40" t="s">
        <v>9</v>
      </c>
      <c r="C5784" s="40" t="s">
        <v>276</v>
      </c>
      <c r="D5784" s="40" t="s">
        <v>94</v>
      </c>
      <c r="E5784" s="40" t="s">
        <v>10</v>
      </c>
      <c r="F5784" s="40">
        <v>0.95</v>
      </c>
      <c r="G5784" s="40">
        <v>0</v>
      </c>
      <c r="H5784" s="40">
        <v>13</v>
      </c>
      <c r="I5784" s="40">
        <v>0</v>
      </c>
      <c r="L5784" s="40" t="str">
        <f>IF(LEFT(C5784,1)="[",MID(C5784,2,SEARCH("]",C5784)-2),IF(LEFT(C5784,1)="""",MID(C5784,2,SEARCH("""",C5784,2)-2),C5784))</f>
        <v>onyx 2014</v>
      </c>
      <c r="M5784">
        <f>WEEKNUM(A5784,2)</f>
        <v>36</v>
      </c>
    </row>
    <row r="5785" spans="1:13" x14ac:dyDescent="0.25">
      <c r="A5785" s="1">
        <v>41523</v>
      </c>
      <c r="B5785" s="40" t="s">
        <v>9</v>
      </c>
      <c r="C5785" s="40" t="s">
        <v>276</v>
      </c>
      <c r="D5785" s="40" t="s">
        <v>94</v>
      </c>
      <c r="E5785" s="40" t="s">
        <v>10</v>
      </c>
      <c r="F5785" s="40">
        <v>0.95</v>
      </c>
      <c r="G5785" s="40">
        <v>0</v>
      </c>
      <c r="H5785" s="40">
        <v>21</v>
      </c>
      <c r="I5785" s="40">
        <v>0</v>
      </c>
      <c r="L5785" s="40" t="str">
        <f>IF(LEFT(C5785,1)="[",MID(C5785,2,SEARCH("]",C5785)-2),IF(LEFT(C5785,1)="""",MID(C5785,2,SEARCH("""",C5785,2)-2),C5785))</f>
        <v>onyx 2014</v>
      </c>
      <c r="M5785">
        <f>WEEKNUM(A5785,2)</f>
        <v>36</v>
      </c>
    </row>
    <row r="5786" spans="1:13" x14ac:dyDescent="0.25">
      <c r="A5786" s="1">
        <v>41527</v>
      </c>
      <c r="B5786" s="40" t="s">
        <v>9</v>
      </c>
      <c r="C5786" s="40" t="s">
        <v>276</v>
      </c>
      <c r="D5786" s="40" t="s">
        <v>94</v>
      </c>
      <c r="E5786" s="40" t="s">
        <v>10</v>
      </c>
      <c r="F5786" s="40">
        <v>0.95</v>
      </c>
      <c r="G5786" s="40">
        <v>3</v>
      </c>
      <c r="H5786" s="40">
        <v>11</v>
      </c>
      <c r="I5786" s="40">
        <v>1.38</v>
      </c>
      <c r="L5786" s="40" t="str">
        <f>IF(LEFT(C5786,1)="[",MID(C5786,2,SEARCH("]",C5786)-2),IF(LEFT(C5786,1)="""",MID(C5786,2,SEARCH("""",C5786,2)-2),C5786))</f>
        <v>onyx 2014</v>
      </c>
      <c r="M5786">
        <f>WEEKNUM(A5786,2)</f>
        <v>37</v>
      </c>
    </row>
    <row r="5787" spans="1:13" x14ac:dyDescent="0.25">
      <c r="A5787" s="1">
        <v>41514</v>
      </c>
      <c r="B5787" s="40" t="s">
        <v>9</v>
      </c>
      <c r="C5787" s="40" t="s">
        <v>276</v>
      </c>
      <c r="D5787" s="40" t="s">
        <v>94</v>
      </c>
      <c r="E5787" s="40" t="s">
        <v>10</v>
      </c>
      <c r="F5787" s="40">
        <v>0.95</v>
      </c>
      <c r="G5787" s="40">
        <v>1</v>
      </c>
      <c r="H5787" s="40">
        <v>10</v>
      </c>
      <c r="I5787" s="40">
        <v>0.72</v>
      </c>
      <c r="L5787" s="40" t="str">
        <f>IF(LEFT(C5787,1)="[",MID(C5787,2,SEARCH("]",C5787)-2),IF(LEFT(C5787,1)="""",MID(C5787,2,SEARCH("""",C5787,2)-2),C5787))</f>
        <v>onyx 2014</v>
      </c>
      <c r="M5787">
        <f>WEEKNUM(A5787,2)</f>
        <v>35</v>
      </c>
    </row>
    <row r="5788" spans="1:13" x14ac:dyDescent="0.25">
      <c r="A5788" s="1">
        <v>41545</v>
      </c>
      <c r="B5788" s="40" t="s">
        <v>9</v>
      </c>
      <c r="C5788" s="40" t="s">
        <v>276</v>
      </c>
      <c r="D5788" s="40" t="s">
        <v>94</v>
      </c>
      <c r="E5788" s="40" t="s">
        <v>10</v>
      </c>
      <c r="F5788" s="40">
        <v>0.95</v>
      </c>
      <c r="G5788" s="40">
        <v>3</v>
      </c>
      <c r="H5788" s="40">
        <v>26</v>
      </c>
      <c r="I5788" s="40">
        <v>1.22</v>
      </c>
      <c r="L5788" s="40" t="str">
        <f>IF(LEFT(C5788,1)="[",MID(C5788,2,SEARCH("]",C5788)-2),IF(LEFT(C5788,1)="""",MID(C5788,2,SEARCH("""",C5788,2)-2),C5788))</f>
        <v>onyx 2014</v>
      </c>
      <c r="M5788">
        <f>WEEKNUM(A5788,2)</f>
        <v>39</v>
      </c>
    </row>
    <row r="5789" spans="1:13" x14ac:dyDescent="0.25">
      <c r="A5789" s="1">
        <v>41529</v>
      </c>
      <c r="B5789" s="40" t="s">
        <v>9</v>
      </c>
      <c r="C5789" s="40" t="s">
        <v>276</v>
      </c>
      <c r="D5789" s="40" t="s">
        <v>94</v>
      </c>
      <c r="E5789" s="40" t="s">
        <v>10</v>
      </c>
      <c r="F5789" s="40">
        <v>0.95</v>
      </c>
      <c r="G5789" s="40">
        <v>0</v>
      </c>
      <c r="H5789" s="40">
        <v>18</v>
      </c>
      <c r="I5789" s="40">
        <v>0</v>
      </c>
      <c r="L5789" s="40" t="str">
        <f>IF(LEFT(C5789,1)="[",MID(C5789,2,SEARCH("]",C5789)-2),IF(LEFT(C5789,1)="""",MID(C5789,2,SEARCH("""",C5789,2)-2),C5789))</f>
        <v>onyx 2014</v>
      </c>
      <c r="M5789">
        <f>WEEKNUM(A5789,2)</f>
        <v>37</v>
      </c>
    </row>
    <row r="5790" spans="1:13" x14ac:dyDescent="0.25">
      <c r="A5790" s="1">
        <v>41516</v>
      </c>
      <c r="B5790" s="40" t="s">
        <v>9</v>
      </c>
      <c r="C5790" s="40" t="s">
        <v>276</v>
      </c>
      <c r="D5790" s="40" t="s">
        <v>94</v>
      </c>
      <c r="E5790" s="40" t="s">
        <v>10</v>
      </c>
      <c r="F5790" s="40">
        <v>0.95</v>
      </c>
      <c r="G5790" s="40">
        <v>0</v>
      </c>
      <c r="H5790" s="40">
        <v>13</v>
      </c>
      <c r="I5790" s="40">
        <v>0</v>
      </c>
      <c r="L5790" s="40" t="str">
        <f>IF(LEFT(C5790,1)="[",MID(C5790,2,SEARCH("]",C5790)-2),IF(LEFT(C5790,1)="""",MID(C5790,2,SEARCH("""",C5790,2)-2),C5790))</f>
        <v>onyx 2014</v>
      </c>
      <c r="M5790">
        <f>WEEKNUM(A5790,2)</f>
        <v>35</v>
      </c>
    </row>
    <row r="5791" spans="1:13" x14ac:dyDescent="0.25">
      <c r="A5791" s="1">
        <v>41546</v>
      </c>
      <c r="B5791" s="40" t="s">
        <v>9</v>
      </c>
      <c r="C5791" s="40" t="s">
        <v>276</v>
      </c>
      <c r="D5791" s="40" t="s">
        <v>94</v>
      </c>
      <c r="E5791" s="40" t="s">
        <v>10</v>
      </c>
      <c r="F5791" s="40">
        <v>0.95</v>
      </c>
      <c r="G5791" s="40">
        <v>3</v>
      </c>
      <c r="H5791" s="40">
        <v>28</v>
      </c>
      <c r="I5791" s="40">
        <v>1.56</v>
      </c>
      <c r="L5791" s="40" t="str">
        <f>IF(LEFT(C5791,1)="[",MID(C5791,2,SEARCH("]",C5791)-2),IF(LEFT(C5791,1)="""",MID(C5791,2,SEARCH("""",C5791,2)-2),C5791))</f>
        <v>onyx 2014</v>
      </c>
      <c r="M5791">
        <f>WEEKNUM(A5791,2)</f>
        <v>39</v>
      </c>
    </row>
    <row r="5792" spans="1:13" x14ac:dyDescent="0.25">
      <c r="A5792" s="1">
        <v>41534</v>
      </c>
      <c r="B5792" s="40" t="s">
        <v>9</v>
      </c>
      <c r="C5792" s="40" t="s">
        <v>276</v>
      </c>
      <c r="D5792" s="40" t="s">
        <v>94</v>
      </c>
      <c r="E5792" s="40" t="s">
        <v>10</v>
      </c>
      <c r="F5792" s="40">
        <v>0.95</v>
      </c>
      <c r="G5792" s="40">
        <v>3</v>
      </c>
      <c r="H5792" s="40">
        <v>26</v>
      </c>
      <c r="I5792" s="40">
        <v>2.1800000000000002</v>
      </c>
      <c r="L5792" s="40" t="str">
        <f>IF(LEFT(C5792,1)="[",MID(C5792,2,SEARCH("]",C5792)-2),IF(LEFT(C5792,1)="""",MID(C5792,2,SEARCH("""",C5792,2)-2),C5792))</f>
        <v>onyx 2014</v>
      </c>
      <c r="M5792">
        <f>WEEKNUM(A5792,2)</f>
        <v>38</v>
      </c>
    </row>
    <row r="5793" spans="1:13" x14ac:dyDescent="0.25">
      <c r="A5793" s="1">
        <v>41543</v>
      </c>
      <c r="B5793" s="40" t="s">
        <v>9</v>
      </c>
      <c r="C5793" s="40" t="s">
        <v>276</v>
      </c>
      <c r="D5793" s="40" t="s">
        <v>94</v>
      </c>
      <c r="E5793" s="40" t="s">
        <v>10</v>
      </c>
      <c r="F5793" s="40">
        <v>0.95</v>
      </c>
      <c r="G5793" s="40">
        <v>1</v>
      </c>
      <c r="H5793" s="40">
        <v>36</v>
      </c>
      <c r="I5793" s="40">
        <v>0.46</v>
      </c>
      <c r="L5793" s="40" t="str">
        <f>IF(LEFT(C5793,1)="[",MID(C5793,2,SEARCH("]",C5793)-2),IF(LEFT(C5793,1)="""",MID(C5793,2,SEARCH("""",C5793,2)-2),C5793))</f>
        <v>onyx 2014</v>
      </c>
      <c r="M5793">
        <f>WEEKNUM(A5793,2)</f>
        <v>39</v>
      </c>
    </row>
    <row r="5794" spans="1:13" x14ac:dyDescent="0.25">
      <c r="A5794" s="1">
        <v>41525</v>
      </c>
      <c r="B5794" s="40" t="s">
        <v>9</v>
      </c>
      <c r="C5794" s="40" t="s">
        <v>276</v>
      </c>
      <c r="D5794" s="40" t="s">
        <v>94</v>
      </c>
      <c r="E5794" s="40" t="s">
        <v>10</v>
      </c>
      <c r="F5794" s="40">
        <v>0.95</v>
      </c>
      <c r="G5794" s="40">
        <v>1</v>
      </c>
      <c r="H5794" s="40">
        <v>17</v>
      </c>
      <c r="I5794" s="40">
        <v>0.16</v>
      </c>
      <c r="L5794" s="40" t="str">
        <f>IF(LEFT(C5794,1)="[",MID(C5794,2,SEARCH("]",C5794)-2),IF(LEFT(C5794,1)="""",MID(C5794,2,SEARCH("""",C5794,2)-2),C5794))</f>
        <v>onyx 2014</v>
      </c>
      <c r="M5794">
        <f>WEEKNUM(A5794,2)</f>
        <v>36</v>
      </c>
    </row>
    <row r="5795" spans="1:13" x14ac:dyDescent="0.25">
      <c r="A5795" s="1">
        <v>41544</v>
      </c>
      <c r="B5795" s="40" t="s">
        <v>9</v>
      </c>
      <c r="C5795" s="40" t="s">
        <v>276</v>
      </c>
      <c r="D5795" s="40" t="s">
        <v>94</v>
      </c>
      <c r="E5795" s="40" t="s">
        <v>10</v>
      </c>
      <c r="F5795" s="40">
        <v>0.95</v>
      </c>
      <c r="G5795" s="40">
        <v>2</v>
      </c>
      <c r="H5795" s="40">
        <v>31</v>
      </c>
      <c r="I5795" s="40">
        <v>0.91</v>
      </c>
      <c r="L5795" s="40" t="str">
        <f>IF(LEFT(C5795,1)="[",MID(C5795,2,SEARCH("]",C5795)-2),IF(LEFT(C5795,1)="""",MID(C5795,2,SEARCH("""",C5795,2)-2),C5795))</f>
        <v>onyx 2014</v>
      </c>
      <c r="M5795">
        <f>WEEKNUM(A5795,2)</f>
        <v>39</v>
      </c>
    </row>
    <row r="5796" spans="1:13" x14ac:dyDescent="0.25">
      <c r="A5796" s="1">
        <v>41540</v>
      </c>
      <c r="B5796" s="40" t="s">
        <v>9</v>
      </c>
      <c r="C5796" s="40" t="s">
        <v>276</v>
      </c>
      <c r="D5796" s="40" t="s">
        <v>94</v>
      </c>
      <c r="E5796" s="40" t="s">
        <v>10</v>
      </c>
      <c r="F5796" s="40">
        <v>0.95</v>
      </c>
      <c r="G5796" s="40">
        <v>3</v>
      </c>
      <c r="H5796" s="40">
        <v>28</v>
      </c>
      <c r="I5796" s="40">
        <v>0.56999999999999995</v>
      </c>
      <c r="L5796" s="40" t="str">
        <f>IF(LEFT(C5796,1)="[",MID(C5796,2,SEARCH("]",C5796)-2),IF(LEFT(C5796,1)="""",MID(C5796,2,SEARCH("""",C5796,2)-2),C5796))</f>
        <v>onyx 2014</v>
      </c>
      <c r="M5796">
        <f>WEEKNUM(A5796,2)</f>
        <v>39</v>
      </c>
    </row>
    <row r="5797" spans="1:13" x14ac:dyDescent="0.25">
      <c r="A5797" s="1">
        <v>41520</v>
      </c>
      <c r="B5797" s="40" t="s">
        <v>9</v>
      </c>
      <c r="C5797" s="40" t="s">
        <v>276</v>
      </c>
      <c r="D5797" s="40" t="s">
        <v>94</v>
      </c>
      <c r="E5797" s="40" t="s">
        <v>10</v>
      </c>
      <c r="F5797" s="40">
        <v>0.95</v>
      </c>
      <c r="G5797" s="40">
        <v>1</v>
      </c>
      <c r="H5797" s="40">
        <v>13</v>
      </c>
      <c r="I5797" s="40">
        <v>0.28999999999999998</v>
      </c>
      <c r="L5797" s="40" t="str">
        <f>IF(LEFT(C5797,1)="[",MID(C5797,2,SEARCH("]",C5797)-2),IF(LEFT(C5797,1)="""",MID(C5797,2,SEARCH("""",C5797,2)-2),C5797))</f>
        <v>onyx 2014</v>
      </c>
      <c r="M5797">
        <f>WEEKNUM(A5797,2)</f>
        <v>36</v>
      </c>
    </row>
    <row r="5798" spans="1:13" x14ac:dyDescent="0.25">
      <c r="A5798" s="1">
        <v>41521</v>
      </c>
      <c r="B5798" s="40" t="s">
        <v>9</v>
      </c>
      <c r="C5798" s="40" t="s">
        <v>130</v>
      </c>
      <c r="D5798" s="40" t="s">
        <v>94</v>
      </c>
      <c r="E5798" s="40" t="s">
        <v>10</v>
      </c>
      <c r="F5798" s="40">
        <v>0.8</v>
      </c>
      <c r="G5798" s="40">
        <v>0</v>
      </c>
      <c r="H5798" s="40">
        <v>9</v>
      </c>
      <c r="I5798" s="40">
        <v>0</v>
      </c>
      <c r="L5798" s="40" t="str">
        <f>IF(LEFT(C5798,1)="[",MID(C5798,2,SEARCH("]",C5798)-2),IF(LEFT(C5798,1)="""",MID(C5798,2,SEARCH("""",C5798,2)-2),C5798))</f>
        <v>onyx 2014 chevrolet</v>
      </c>
      <c r="M5798">
        <f>WEEKNUM(A5798,2)</f>
        <v>36</v>
      </c>
    </row>
    <row r="5799" spans="1:13" x14ac:dyDescent="0.25">
      <c r="A5799" s="1">
        <v>41542</v>
      </c>
      <c r="B5799" s="40" t="s">
        <v>9</v>
      </c>
      <c r="C5799" s="40" t="s">
        <v>130</v>
      </c>
      <c r="D5799" s="40" t="s">
        <v>94</v>
      </c>
      <c r="E5799" s="40" t="s">
        <v>10</v>
      </c>
      <c r="F5799" s="40">
        <v>0.8</v>
      </c>
      <c r="G5799" s="40">
        <v>2</v>
      </c>
      <c r="H5799" s="40">
        <v>5</v>
      </c>
      <c r="I5799" s="40">
        <v>0.73</v>
      </c>
      <c r="L5799" s="40" t="str">
        <f>IF(LEFT(C5799,1)="[",MID(C5799,2,SEARCH("]",C5799)-2),IF(LEFT(C5799,1)="""",MID(C5799,2,SEARCH("""",C5799,2)-2),C5799))</f>
        <v>onyx 2014 chevrolet</v>
      </c>
      <c r="M5799">
        <f>WEEKNUM(A5799,2)</f>
        <v>39</v>
      </c>
    </row>
    <row r="5800" spans="1:13" x14ac:dyDescent="0.25">
      <c r="A5800" s="1">
        <v>41518</v>
      </c>
      <c r="B5800" s="40" t="s">
        <v>9</v>
      </c>
      <c r="C5800" s="40" t="s">
        <v>130</v>
      </c>
      <c r="D5800" s="40" t="s">
        <v>94</v>
      </c>
      <c r="E5800" s="40" t="s">
        <v>10</v>
      </c>
      <c r="F5800" s="40">
        <v>0.8</v>
      </c>
      <c r="G5800" s="40">
        <v>3</v>
      </c>
      <c r="H5800" s="40">
        <v>9</v>
      </c>
      <c r="I5800" s="40">
        <v>1.57</v>
      </c>
      <c r="L5800" s="40" t="str">
        <f>IF(LEFT(C5800,1)="[",MID(C5800,2,SEARCH("]",C5800)-2),IF(LEFT(C5800,1)="""",MID(C5800,2,SEARCH("""",C5800,2)-2),C5800))</f>
        <v>onyx 2014 chevrolet</v>
      </c>
      <c r="M5800">
        <f>WEEKNUM(A5800,2)</f>
        <v>35</v>
      </c>
    </row>
    <row r="5801" spans="1:13" x14ac:dyDescent="0.25">
      <c r="A5801" s="1">
        <v>41544</v>
      </c>
      <c r="B5801" s="40" t="s">
        <v>9</v>
      </c>
      <c r="C5801" s="40" t="s">
        <v>130</v>
      </c>
      <c r="D5801" s="40" t="s">
        <v>94</v>
      </c>
      <c r="E5801" s="40" t="s">
        <v>10</v>
      </c>
      <c r="F5801" s="40">
        <v>0.8</v>
      </c>
      <c r="G5801" s="40">
        <v>0</v>
      </c>
      <c r="H5801" s="40">
        <v>3</v>
      </c>
      <c r="I5801" s="40">
        <v>0</v>
      </c>
      <c r="L5801" s="40" t="str">
        <f>IF(LEFT(C5801,1)="[",MID(C5801,2,SEARCH("]",C5801)-2),IF(LEFT(C5801,1)="""",MID(C5801,2,SEARCH("""",C5801,2)-2),C5801))</f>
        <v>onyx 2014 chevrolet</v>
      </c>
      <c r="M5801">
        <f>WEEKNUM(A5801,2)</f>
        <v>39</v>
      </c>
    </row>
    <row r="5802" spans="1:13" x14ac:dyDescent="0.25">
      <c r="A5802" s="1">
        <v>41531</v>
      </c>
      <c r="B5802" s="40" t="s">
        <v>9</v>
      </c>
      <c r="C5802" s="40" t="s">
        <v>130</v>
      </c>
      <c r="D5802" s="40" t="s">
        <v>94</v>
      </c>
      <c r="E5802" s="40" t="s">
        <v>10</v>
      </c>
      <c r="F5802" s="40">
        <v>0.8</v>
      </c>
      <c r="G5802" s="40">
        <v>0</v>
      </c>
      <c r="H5802" s="40">
        <v>7</v>
      </c>
      <c r="I5802" s="40">
        <v>0</v>
      </c>
      <c r="L5802" s="40" t="str">
        <f>IF(LEFT(C5802,1)="[",MID(C5802,2,SEARCH("]",C5802)-2),IF(LEFT(C5802,1)="""",MID(C5802,2,SEARCH("""",C5802,2)-2),C5802))</f>
        <v>onyx 2014 chevrolet</v>
      </c>
      <c r="M5802">
        <f>WEEKNUM(A5802,2)</f>
        <v>37</v>
      </c>
    </row>
    <row r="5803" spans="1:13" x14ac:dyDescent="0.25">
      <c r="A5803" s="1">
        <v>41538</v>
      </c>
      <c r="B5803" s="40" t="s">
        <v>9</v>
      </c>
      <c r="C5803" s="40" t="s">
        <v>130</v>
      </c>
      <c r="D5803" s="40" t="s">
        <v>94</v>
      </c>
      <c r="E5803" s="40" t="s">
        <v>10</v>
      </c>
      <c r="F5803" s="40">
        <v>0.8</v>
      </c>
      <c r="G5803" s="40">
        <v>0</v>
      </c>
      <c r="H5803" s="40">
        <v>2</v>
      </c>
      <c r="I5803" s="40">
        <v>0</v>
      </c>
      <c r="L5803" s="40" t="str">
        <f>IF(LEFT(C5803,1)="[",MID(C5803,2,SEARCH("]",C5803)-2),IF(LEFT(C5803,1)="""",MID(C5803,2,SEARCH("""",C5803,2)-2),C5803))</f>
        <v>onyx 2014 chevrolet</v>
      </c>
      <c r="M5803">
        <f>WEEKNUM(A5803,2)</f>
        <v>38</v>
      </c>
    </row>
    <row r="5804" spans="1:13" x14ac:dyDescent="0.25">
      <c r="A5804" s="1">
        <v>41514</v>
      </c>
      <c r="B5804" s="40" t="s">
        <v>9</v>
      </c>
      <c r="C5804" s="40" t="s">
        <v>130</v>
      </c>
      <c r="D5804" s="40" t="s">
        <v>94</v>
      </c>
      <c r="E5804" s="40" t="s">
        <v>10</v>
      </c>
      <c r="F5804" s="40">
        <v>0.8</v>
      </c>
      <c r="G5804" s="40">
        <v>2</v>
      </c>
      <c r="H5804" s="40">
        <v>10</v>
      </c>
      <c r="I5804" s="40">
        <v>0.7</v>
      </c>
      <c r="L5804" s="40" t="str">
        <f>IF(LEFT(C5804,1)="[",MID(C5804,2,SEARCH("]",C5804)-2),IF(LEFT(C5804,1)="""",MID(C5804,2,SEARCH("""",C5804,2)-2),C5804))</f>
        <v>onyx 2014 chevrolet</v>
      </c>
      <c r="M5804">
        <f>WEEKNUM(A5804,2)</f>
        <v>35</v>
      </c>
    </row>
    <row r="5805" spans="1:13" x14ac:dyDescent="0.25">
      <c r="A5805" s="1">
        <v>41534</v>
      </c>
      <c r="B5805" s="40" t="s">
        <v>9</v>
      </c>
      <c r="C5805" s="40" t="s">
        <v>130</v>
      </c>
      <c r="D5805" s="40" t="s">
        <v>94</v>
      </c>
      <c r="E5805" s="40" t="s">
        <v>10</v>
      </c>
      <c r="F5805" s="40">
        <v>0.8</v>
      </c>
      <c r="G5805" s="40">
        <v>1</v>
      </c>
      <c r="H5805" s="40">
        <v>5</v>
      </c>
      <c r="I5805" s="40">
        <v>0.5</v>
      </c>
      <c r="L5805" s="40" t="str">
        <f>IF(LEFT(C5805,1)="[",MID(C5805,2,SEARCH("]",C5805)-2),IF(LEFT(C5805,1)="""",MID(C5805,2,SEARCH("""",C5805,2)-2),C5805))</f>
        <v>onyx 2014 chevrolet</v>
      </c>
      <c r="M5805">
        <f>WEEKNUM(A5805,2)</f>
        <v>38</v>
      </c>
    </row>
    <row r="5806" spans="1:13" x14ac:dyDescent="0.25">
      <c r="A5806" s="1">
        <v>41522</v>
      </c>
      <c r="B5806" s="40" t="s">
        <v>9</v>
      </c>
      <c r="C5806" s="40" t="s">
        <v>130</v>
      </c>
      <c r="D5806" s="40" t="s">
        <v>94</v>
      </c>
      <c r="E5806" s="40" t="s">
        <v>10</v>
      </c>
      <c r="F5806" s="40">
        <v>0.8</v>
      </c>
      <c r="G5806" s="40">
        <v>1</v>
      </c>
      <c r="H5806" s="40">
        <v>9</v>
      </c>
      <c r="I5806" s="40">
        <v>0.36</v>
      </c>
      <c r="L5806" s="40" t="str">
        <f>IF(LEFT(C5806,1)="[",MID(C5806,2,SEARCH("]",C5806)-2),IF(LEFT(C5806,1)="""",MID(C5806,2,SEARCH("""",C5806,2)-2),C5806))</f>
        <v>onyx 2014 chevrolet</v>
      </c>
      <c r="M5806">
        <f>WEEKNUM(A5806,2)</f>
        <v>36</v>
      </c>
    </row>
    <row r="5807" spans="1:13" x14ac:dyDescent="0.25">
      <c r="A5807" s="1">
        <v>41532</v>
      </c>
      <c r="B5807" s="40" t="s">
        <v>9</v>
      </c>
      <c r="C5807" s="40" t="s">
        <v>130</v>
      </c>
      <c r="D5807" s="40" t="s">
        <v>94</v>
      </c>
      <c r="E5807" s="40" t="s">
        <v>10</v>
      </c>
      <c r="F5807" s="40">
        <v>0.8</v>
      </c>
      <c r="G5807" s="40">
        <v>6</v>
      </c>
      <c r="H5807" s="40">
        <v>15</v>
      </c>
      <c r="I5807" s="40">
        <v>0.57999999999999996</v>
      </c>
      <c r="L5807" s="40" t="str">
        <f>IF(LEFT(C5807,1)="[",MID(C5807,2,SEARCH("]",C5807)-2),IF(LEFT(C5807,1)="""",MID(C5807,2,SEARCH("""",C5807,2)-2),C5807))</f>
        <v>onyx 2014 chevrolet</v>
      </c>
      <c r="M5807">
        <f>WEEKNUM(A5807,2)</f>
        <v>37</v>
      </c>
    </row>
    <row r="5808" spans="1:13" x14ac:dyDescent="0.25">
      <c r="A5808" s="1">
        <v>41516</v>
      </c>
      <c r="B5808" s="40" t="s">
        <v>9</v>
      </c>
      <c r="C5808" s="40" t="s">
        <v>130</v>
      </c>
      <c r="D5808" s="40" t="s">
        <v>94</v>
      </c>
      <c r="E5808" s="40" t="s">
        <v>10</v>
      </c>
      <c r="F5808" s="40">
        <v>0.8</v>
      </c>
      <c r="G5808" s="40">
        <v>0</v>
      </c>
      <c r="H5808" s="40">
        <v>14</v>
      </c>
      <c r="I5808" s="40">
        <v>0</v>
      </c>
      <c r="L5808" s="40" t="str">
        <f>IF(LEFT(C5808,1)="[",MID(C5808,2,SEARCH("]",C5808)-2),IF(LEFT(C5808,1)="""",MID(C5808,2,SEARCH("""",C5808,2)-2),C5808))</f>
        <v>onyx 2014 chevrolet</v>
      </c>
      <c r="M5808">
        <f>WEEKNUM(A5808,2)</f>
        <v>35</v>
      </c>
    </row>
    <row r="5809" spans="1:13" x14ac:dyDescent="0.25">
      <c r="A5809" s="1">
        <v>41541</v>
      </c>
      <c r="B5809" s="40" t="s">
        <v>9</v>
      </c>
      <c r="C5809" s="40" t="s">
        <v>130</v>
      </c>
      <c r="D5809" s="40" t="s">
        <v>94</v>
      </c>
      <c r="E5809" s="40" t="s">
        <v>10</v>
      </c>
      <c r="F5809" s="40">
        <v>0.8</v>
      </c>
      <c r="G5809" s="40">
        <v>1</v>
      </c>
      <c r="H5809" s="40">
        <v>7</v>
      </c>
      <c r="I5809" s="40">
        <v>0.68</v>
      </c>
      <c r="L5809" s="40" t="str">
        <f>IF(LEFT(C5809,1)="[",MID(C5809,2,SEARCH("]",C5809)-2),IF(LEFT(C5809,1)="""",MID(C5809,2,SEARCH("""",C5809,2)-2),C5809))</f>
        <v>onyx 2014 chevrolet</v>
      </c>
      <c r="M5809">
        <f>WEEKNUM(A5809,2)</f>
        <v>39</v>
      </c>
    </row>
    <row r="5810" spans="1:13" x14ac:dyDescent="0.25">
      <c r="A5810" s="1">
        <v>41528</v>
      </c>
      <c r="B5810" s="40" t="s">
        <v>9</v>
      </c>
      <c r="C5810" s="40" t="s">
        <v>130</v>
      </c>
      <c r="D5810" s="40" t="s">
        <v>94</v>
      </c>
      <c r="E5810" s="40" t="s">
        <v>10</v>
      </c>
      <c r="F5810" s="40">
        <v>0.8</v>
      </c>
      <c r="G5810" s="40">
        <v>1</v>
      </c>
      <c r="H5810" s="40">
        <v>6</v>
      </c>
      <c r="I5810" s="40">
        <v>0.14000000000000001</v>
      </c>
      <c r="L5810" s="40" t="str">
        <f>IF(LEFT(C5810,1)="[",MID(C5810,2,SEARCH("]",C5810)-2),IF(LEFT(C5810,1)="""",MID(C5810,2,SEARCH("""",C5810,2)-2),C5810))</f>
        <v>onyx 2014 chevrolet</v>
      </c>
      <c r="M5810">
        <f>WEEKNUM(A5810,2)</f>
        <v>37</v>
      </c>
    </row>
    <row r="5811" spans="1:13" x14ac:dyDescent="0.25">
      <c r="A5811" s="1">
        <v>41515</v>
      </c>
      <c r="B5811" s="40" t="s">
        <v>9</v>
      </c>
      <c r="C5811" s="40" t="s">
        <v>130</v>
      </c>
      <c r="D5811" s="40" t="s">
        <v>94</v>
      </c>
      <c r="E5811" s="40" t="s">
        <v>10</v>
      </c>
      <c r="F5811" s="40">
        <v>0.8</v>
      </c>
      <c r="G5811" s="40">
        <v>3</v>
      </c>
      <c r="H5811" s="40">
        <v>13</v>
      </c>
      <c r="I5811" s="40">
        <v>1.2</v>
      </c>
      <c r="L5811" s="40" t="str">
        <f>IF(LEFT(C5811,1)="[",MID(C5811,2,SEARCH("]",C5811)-2),IF(LEFT(C5811,1)="""",MID(C5811,2,SEARCH("""",C5811,2)-2),C5811))</f>
        <v>onyx 2014 chevrolet</v>
      </c>
      <c r="M5811">
        <f>WEEKNUM(A5811,2)</f>
        <v>35</v>
      </c>
    </row>
    <row r="5812" spans="1:13" x14ac:dyDescent="0.25">
      <c r="A5812" s="1">
        <v>41526</v>
      </c>
      <c r="B5812" s="40" t="s">
        <v>9</v>
      </c>
      <c r="C5812" s="40" t="s">
        <v>130</v>
      </c>
      <c r="D5812" s="40" t="s">
        <v>94</v>
      </c>
      <c r="E5812" s="40" t="s">
        <v>10</v>
      </c>
      <c r="F5812" s="40">
        <v>0.8</v>
      </c>
      <c r="G5812" s="40">
        <v>0</v>
      </c>
      <c r="H5812" s="40">
        <v>11</v>
      </c>
      <c r="I5812" s="40">
        <v>0</v>
      </c>
      <c r="L5812" s="40" t="str">
        <f>IF(LEFT(C5812,1)="[",MID(C5812,2,SEARCH("]",C5812)-2),IF(LEFT(C5812,1)="""",MID(C5812,2,SEARCH("""",C5812,2)-2),C5812))</f>
        <v>onyx 2014 chevrolet</v>
      </c>
      <c r="M5812">
        <f>WEEKNUM(A5812,2)</f>
        <v>37</v>
      </c>
    </row>
    <row r="5813" spans="1:13" x14ac:dyDescent="0.25">
      <c r="A5813" s="1">
        <v>41527</v>
      </c>
      <c r="B5813" s="40" t="s">
        <v>9</v>
      </c>
      <c r="C5813" s="40" t="s">
        <v>130</v>
      </c>
      <c r="D5813" s="40" t="s">
        <v>94</v>
      </c>
      <c r="E5813" s="40" t="s">
        <v>10</v>
      </c>
      <c r="F5813" s="40">
        <v>0.8</v>
      </c>
      <c r="G5813" s="40">
        <v>1</v>
      </c>
      <c r="H5813" s="40">
        <v>8</v>
      </c>
      <c r="I5813" s="40">
        <v>0.05</v>
      </c>
      <c r="L5813" s="40" t="str">
        <f>IF(LEFT(C5813,1)="[",MID(C5813,2,SEARCH("]",C5813)-2),IF(LEFT(C5813,1)="""",MID(C5813,2,SEARCH("""",C5813,2)-2),C5813))</f>
        <v>onyx 2014 chevrolet</v>
      </c>
      <c r="M5813">
        <f>WEEKNUM(A5813,2)</f>
        <v>37</v>
      </c>
    </row>
    <row r="5814" spans="1:13" x14ac:dyDescent="0.25">
      <c r="A5814" s="1">
        <v>41529</v>
      </c>
      <c r="B5814" s="40" t="s">
        <v>9</v>
      </c>
      <c r="C5814" s="40" t="s">
        <v>130</v>
      </c>
      <c r="D5814" s="40" t="s">
        <v>94</v>
      </c>
      <c r="E5814" s="40" t="s">
        <v>10</v>
      </c>
      <c r="F5814" s="40">
        <v>0.8</v>
      </c>
      <c r="G5814" s="40">
        <v>0</v>
      </c>
      <c r="H5814" s="40">
        <v>6</v>
      </c>
      <c r="I5814" s="40">
        <v>0</v>
      </c>
      <c r="L5814" s="40" t="str">
        <f>IF(LEFT(C5814,1)="[",MID(C5814,2,SEARCH("]",C5814)-2),IF(LEFT(C5814,1)="""",MID(C5814,2,SEARCH("""",C5814,2)-2),C5814))</f>
        <v>onyx 2014 chevrolet</v>
      </c>
      <c r="M5814">
        <f>WEEKNUM(A5814,2)</f>
        <v>37</v>
      </c>
    </row>
    <row r="5815" spans="1:13" x14ac:dyDescent="0.25">
      <c r="A5815" s="1">
        <v>41524</v>
      </c>
      <c r="B5815" s="40" t="s">
        <v>9</v>
      </c>
      <c r="C5815" s="40" t="s">
        <v>130</v>
      </c>
      <c r="D5815" s="40" t="s">
        <v>94</v>
      </c>
      <c r="E5815" s="40" t="s">
        <v>10</v>
      </c>
      <c r="F5815" s="40">
        <v>0.8</v>
      </c>
      <c r="G5815" s="40">
        <v>0</v>
      </c>
      <c r="H5815" s="40">
        <v>1</v>
      </c>
      <c r="I5815" s="40">
        <v>0</v>
      </c>
      <c r="L5815" s="40" t="str">
        <f>IF(LEFT(C5815,1)="[",MID(C5815,2,SEARCH("]",C5815)-2),IF(LEFT(C5815,1)="""",MID(C5815,2,SEARCH("""",C5815,2)-2),C5815))</f>
        <v>onyx 2014 chevrolet</v>
      </c>
      <c r="M5815">
        <f>WEEKNUM(A5815,2)</f>
        <v>36</v>
      </c>
    </row>
    <row r="5816" spans="1:13" x14ac:dyDescent="0.25">
      <c r="A5816" s="1">
        <v>41523</v>
      </c>
      <c r="B5816" s="40" t="s">
        <v>9</v>
      </c>
      <c r="C5816" s="40" t="s">
        <v>130</v>
      </c>
      <c r="D5816" s="40" t="s">
        <v>94</v>
      </c>
      <c r="E5816" s="40" t="s">
        <v>10</v>
      </c>
      <c r="F5816" s="40">
        <v>0.8</v>
      </c>
      <c r="G5816" s="40">
        <v>0</v>
      </c>
      <c r="H5816" s="40">
        <v>2</v>
      </c>
      <c r="I5816" s="40">
        <v>0</v>
      </c>
      <c r="L5816" s="40" t="str">
        <f>IF(LEFT(C5816,1)="[",MID(C5816,2,SEARCH("]",C5816)-2),IF(LEFT(C5816,1)="""",MID(C5816,2,SEARCH("""",C5816,2)-2),C5816))</f>
        <v>onyx 2014 chevrolet</v>
      </c>
      <c r="M5816">
        <f>WEEKNUM(A5816,2)</f>
        <v>36</v>
      </c>
    </row>
    <row r="5817" spans="1:13" x14ac:dyDescent="0.25">
      <c r="A5817" s="1">
        <v>41533</v>
      </c>
      <c r="B5817" s="40" t="s">
        <v>9</v>
      </c>
      <c r="C5817" s="40" t="s">
        <v>130</v>
      </c>
      <c r="D5817" s="40" t="s">
        <v>94</v>
      </c>
      <c r="E5817" s="40" t="s">
        <v>10</v>
      </c>
      <c r="F5817" s="40">
        <v>0.8</v>
      </c>
      <c r="G5817" s="40">
        <v>2</v>
      </c>
      <c r="H5817" s="40">
        <v>8</v>
      </c>
      <c r="I5817" s="40">
        <v>1.1399999999999999</v>
      </c>
      <c r="L5817" s="40" t="str">
        <f>IF(LEFT(C5817,1)="[",MID(C5817,2,SEARCH("]",C5817)-2),IF(LEFT(C5817,1)="""",MID(C5817,2,SEARCH("""",C5817,2)-2),C5817))</f>
        <v>onyx 2014 chevrolet</v>
      </c>
      <c r="M5817">
        <f>WEEKNUM(A5817,2)</f>
        <v>38</v>
      </c>
    </row>
    <row r="5818" spans="1:13" x14ac:dyDescent="0.25">
      <c r="A5818" s="1">
        <v>41536</v>
      </c>
      <c r="B5818" s="40" t="s">
        <v>9</v>
      </c>
      <c r="C5818" s="40" t="s">
        <v>130</v>
      </c>
      <c r="D5818" s="40" t="s">
        <v>94</v>
      </c>
      <c r="E5818" s="40" t="s">
        <v>10</v>
      </c>
      <c r="F5818" s="40">
        <v>0.8</v>
      </c>
      <c r="G5818" s="40">
        <v>0</v>
      </c>
      <c r="H5818" s="40">
        <v>3</v>
      </c>
      <c r="I5818" s="40">
        <v>0</v>
      </c>
      <c r="L5818" s="40" t="str">
        <f>IF(LEFT(C5818,1)="[",MID(C5818,2,SEARCH("]",C5818)-2),IF(LEFT(C5818,1)="""",MID(C5818,2,SEARCH("""",C5818,2)-2),C5818))</f>
        <v>onyx 2014 chevrolet</v>
      </c>
      <c r="M5818">
        <f>WEEKNUM(A5818,2)</f>
        <v>38</v>
      </c>
    </row>
    <row r="5819" spans="1:13" x14ac:dyDescent="0.25">
      <c r="A5819" s="1">
        <v>41545</v>
      </c>
      <c r="B5819" s="40" t="s">
        <v>9</v>
      </c>
      <c r="C5819" s="40" t="s">
        <v>130</v>
      </c>
      <c r="D5819" s="40" t="s">
        <v>94</v>
      </c>
      <c r="E5819" s="40" t="s">
        <v>10</v>
      </c>
      <c r="F5819" s="40">
        <v>0.8</v>
      </c>
      <c r="G5819" s="40">
        <v>0</v>
      </c>
      <c r="H5819" s="40">
        <v>2</v>
      </c>
      <c r="I5819" s="40">
        <v>0</v>
      </c>
      <c r="L5819" s="40" t="str">
        <f>IF(LEFT(C5819,1)="[",MID(C5819,2,SEARCH("]",C5819)-2),IF(LEFT(C5819,1)="""",MID(C5819,2,SEARCH("""",C5819,2)-2),C5819))</f>
        <v>onyx 2014 chevrolet</v>
      </c>
      <c r="M5819">
        <f>WEEKNUM(A5819,2)</f>
        <v>39</v>
      </c>
    </row>
    <row r="5820" spans="1:13" x14ac:dyDescent="0.25">
      <c r="A5820" s="1">
        <v>41525</v>
      </c>
      <c r="B5820" s="40" t="s">
        <v>9</v>
      </c>
      <c r="C5820" s="40" t="s">
        <v>130</v>
      </c>
      <c r="D5820" s="40" t="s">
        <v>94</v>
      </c>
      <c r="E5820" s="40" t="s">
        <v>10</v>
      </c>
      <c r="F5820" s="40">
        <v>0.8</v>
      </c>
      <c r="G5820" s="40">
        <v>1</v>
      </c>
      <c r="H5820" s="40">
        <v>9</v>
      </c>
      <c r="I5820" s="40">
        <v>0.28000000000000003</v>
      </c>
      <c r="L5820" s="40" t="str">
        <f>IF(LEFT(C5820,1)="[",MID(C5820,2,SEARCH("]",C5820)-2),IF(LEFT(C5820,1)="""",MID(C5820,2,SEARCH("""",C5820,2)-2),C5820))</f>
        <v>onyx 2014 chevrolet</v>
      </c>
      <c r="M5820">
        <f>WEEKNUM(A5820,2)</f>
        <v>36</v>
      </c>
    </row>
    <row r="5821" spans="1:13" x14ac:dyDescent="0.25">
      <c r="A5821" s="1">
        <v>41540</v>
      </c>
      <c r="B5821" s="40" t="s">
        <v>9</v>
      </c>
      <c r="C5821" s="40" t="s">
        <v>130</v>
      </c>
      <c r="D5821" s="40" t="s">
        <v>94</v>
      </c>
      <c r="E5821" s="40" t="s">
        <v>10</v>
      </c>
      <c r="F5821" s="40">
        <v>0.8</v>
      </c>
      <c r="G5821" s="40">
        <v>2</v>
      </c>
      <c r="H5821" s="40">
        <v>4</v>
      </c>
      <c r="I5821" s="40">
        <v>0.33</v>
      </c>
      <c r="L5821" s="40" t="str">
        <f>IF(LEFT(C5821,1)="[",MID(C5821,2,SEARCH("]",C5821)-2),IF(LEFT(C5821,1)="""",MID(C5821,2,SEARCH("""",C5821,2)-2),C5821))</f>
        <v>onyx 2014 chevrolet</v>
      </c>
      <c r="M5821">
        <f>WEEKNUM(A5821,2)</f>
        <v>39</v>
      </c>
    </row>
    <row r="5822" spans="1:13" x14ac:dyDescent="0.25">
      <c r="A5822" s="1">
        <v>41517</v>
      </c>
      <c r="B5822" s="40" t="s">
        <v>9</v>
      </c>
      <c r="C5822" s="40" t="s">
        <v>130</v>
      </c>
      <c r="D5822" s="40" t="s">
        <v>94</v>
      </c>
      <c r="E5822" s="40" t="s">
        <v>10</v>
      </c>
      <c r="F5822" s="40">
        <v>0.8</v>
      </c>
      <c r="G5822" s="40">
        <v>3</v>
      </c>
      <c r="H5822" s="40">
        <v>18</v>
      </c>
      <c r="I5822" s="40">
        <v>1.36</v>
      </c>
      <c r="L5822" s="40" t="str">
        <f>IF(LEFT(C5822,1)="[",MID(C5822,2,SEARCH("]",C5822)-2),IF(LEFT(C5822,1)="""",MID(C5822,2,SEARCH("""",C5822,2)-2),C5822))</f>
        <v>onyx 2014 chevrolet</v>
      </c>
      <c r="M5822">
        <f>WEEKNUM(A5822,2)</f>
        <v>35</v>
      </c>
    </row>
    <row r="5823" spans="1:13" x14ac:dyDescent="0.25">
      <c r="A5823" s="1">
        <v>41535</v>
      </c>
      <c r="B5823" s="40" t="s">
        <v>9</v>
      </c>
      <c r="C5823" s="40" t="s">
        <v>130</v>
      </c>
      <c r="D5823" s="40" t="s">
        <v>94</v>
      </c>
      <c r="E5823" s="40" t="s">
        <v>10</v>
      </c>
      <c r="F5823" s="40">
        <v>0.8</v>
      </c>
      <c r="G5823" s="40">
        <v>1</v>
      </c>
      <c r="H5823" s="40">
        <v>4</v>
      </c>
      <c r="I5823" s="40">
        <v>0.76</v>
      </c>
      <c r="L5823" s="40" t="str">
        <f>IF(LEFT(C5823,1)="[",MID(C5823,2,SEARCH("]",C5823)-2),IF(LEFT(C5823,1)="""",MID(C5823,2,SEARCH("""",C5823,2)-2),C5823))</f>
        <v>onyx 2014 chevrolet</v>
      </c>
      <c r="M5823">
        <f>WEEKNUM(A5823,2)</f>
        <v>38</v>
      </c>
    </row>
    <row r="5824" spans="1:13" x14ac:dyDescent="0.25">
      <c r="A5824" s="1">
        <v>41539</v>
      </c>
      <c r="B5824" s="40" t="s">
        <v>9</v>
      </c>
      <c r="C5824" s="40" t="s">
        <v>130</v>
      </c>
      <c r="D5824" s="40" t="s">
        <v>94</v>
      </c>
      <c r="E5824" s="40" t="s">
        <v>10</v>
      </c>
      <c r="F5824" s="40">
        <v>0.8</v>
      </c>
      <c r="G5824" s="40">
        <v>0</v>
      </c>
      <c r="H5824" s="40">
        <v>4</v>
      </c>
      <c r="I5824" s="40">
        <v>0</v>
      </c>
      <c r="L5824" s="40" t="str">
        <f>IF(LEFT(C5824,1)="[",MID(C5824,2,SEARCH("]",C5824)-2),IF(LEFT(C5824,1)="""",MID(C5824,2,SEARCH("""",C5824,2)-2),C5824))</f>
        <v>onyx 2014 chevrolet</v>
      </c>
      <c r="M5824">
        <f>WEEKNUM(A5824,2)</f>
        <v>38</v>
      </c>
    </row>
    <row r="5825" spans="1:13" x14ac:dyDescent="0.25">
      <c r="A5825" s="1">
        <v>41520</v>
      </c>
      <c r="B5825" s="40" t="s">
        <v>9</v>
      </c>
      <c r="C5825" s="40" t="s">
        <v>130</v>
      </c>
      <c r="D5825" s="40" t="s">
        <v>94</v>
      </c>
      <c r="E5825" s="40" t="s">
        <v>10</v>
      </c>
      <c r="F5825" s="40">
        <v>0.8</v>
      </c>
      <c r="G5825" s="40">
        <v>3</v>
      </c>
      <c r="H5825" s="40">
        <v>12</v>
      </c>
      <c r="I5825" s="40">
        <v>0.37</v>
      </c>
      <c r="L5825" s="40" t="str">
        <f>IF(LEFT(C5825,1)="[",MID(C5825,2,SEARCH("]",C5825)-2),IF(LEFT(C5825,1)="""",MID(C5825,2,SEARCH("""",C5825,2)-2),C5825))</f>
        <v>onyx 2014 chevrolet</v>
      </c>
      <c r="M5825">
        <f>WEEKNUM(A5825,2)</f>
        <v>36</v>
      </c>
    </row>
    <row r="5826" spans="1:13" x14ac:dyDescent="0.25">
      <c r="A5826" s="1">
        <v>41537</v>
      </c>
      <c r="B5826" s="40" t="s">
        <v>9</v>
      </c>
      <c r="C5826" s="40" t="s">
        <v>130</v>
      </c>
      <c r="D5826" s="40" t="s">
        <v>94</v>
      </c>
      <c r="E5826" s="40" t="s">
        <v>10</v>
      </c>
      <c r="F5826" s="40">
        <v>0.8</v>
      </c>
      <c r="G5826" s="40">
        <v>0</v>
      </c>
      <c r="H5826" s="40">
        <v>4</v>
      </c>
      <c r="I5826" s="40">
        <v>0</v>
      </c>
      <c r="L5826" s="40" t="str">
        <f>IF(LEFT(C5826,1)="[",MID(C5826,2,SEARCH("]",C5826)-2),IF(LEFT(C5826,1)="""",MID(C5826,2,SEARCH("""",C5826,2)-2),C5826))</f>
        <v>onyx 2014 chevrolet</v>
      </c>
      <c r="M5826">
        <f>WEEKNUM(A5826,2)</f>
        <v>38</v>
      </c>
    </row>
    <row r="5827" spans="1:13" x14ac:dyDescent="0.25">
      <c r="A5827" s="1">
        <v>41519</v>
      </c>
      <c r="B5827" s="40" t="s">
        <v>9</v>
      </c>
      <c r="C5827" s="40" t="s">
        <v>130</v>
      </c>
      <c r="D5827" s="40" t="s">
        <v>94</v>
      </c>
      <c r="E5827" s="40" t="s">
        <v>10</v>
      </c>
      <c r="F5827" s="40">
        <v>0.8</v>
      </c>
      <c r="G5827" s="40">
        <v>2</v>
      </c>
      <c r="H5827" s="40">
        <v>14</v>
      </c>
      <c r="I5827" s="40">
        <v>0.68</v>
      </c>
      <c r="L5827" s="40" t="str">
        <f>IF(LEFT(C5827,1)="[",MID(C5827,2,SEARCH("]",C5827)-2),IF(LEFT(C5827,1)="""",MID(C5827,2,SEARCH("""",C5827,2)-2),C5827))</f>
        <v>onyx 2014 chevrolet</v>
      </c>
      <c r="M5827">
        <f>WEEKNUM(A5827,2)</f>
        <v>36</v>
      </c>
    </row>
    <row r="5828" spans="1:13" x14ac:dyDescent="0.25">
      <c r="A5828" s="1">
        <v>41530</v>
      </c>
      <c r="B5828" s="40" t="s">
        <v>9</v>
      </c>
      <c r="C5828" s="40" t="s">
        <v>130</v>
      </c>
      <c r="D5828" s="40" t="s">
        <v>94</v>
      </c>
      <c r="E5828" s="40" t="s">
        <v>10</v>
      </c>
      <c r="F5828" s="40">
        <v>0.8</v>
      </c>
      <c r="G5828" s="40">
        <v>3</v>
      </c>
      <c r="H5828" s="40">
        <v>13</v>
      </c>
      <c r="I5828" s="40">
        <v>0.53</v>
      </c>
      <c r="L5828" s="40" t="str">
        <f>IF(LEFT(C5828,1)="[",MID(C5828,2,SEARCH("]",C5828)-2),IF(LEFT(C5828,1)="""",MID(C5828,2,SEARCH("""",C5828,2)-2),C5828))</f>
        <v>onyx 2014 chevrolet</v>
      </c>
      <c r="M5828">
        <f>WEEKNUM(A5828,2)</f>
        <v>37</v>
      </c>
    </row>
    <row r="5829" spans="1:13" x14ac:dyDescent="0.25">
      <c r="A5829" s="1">
        <v>41543</v>
      </c>
      <c r="B5829" s="40" t="s">
        <v>9</v>
      </c>
      <c r="C5829" s="40" t="s">
        <v>130</v>
      </c>
      <c r="D5829" s="40" t="s">
        <v>94</v>
      </c>
      <c r="E5829" s="40" t="s">
        <v>10</v>
      </c>
      <c r="F5829" s="40">
        <v>0.8</v>
      </c>
      <c r="G5829" s="40">
        <v>0</v>
      </c>
      <c r="H5829" s="40">
        <v>1</v>
      </c>
      <c r="I5829" s="40">
        <v>0</v>
      </c>
      <c r="L5829" s="40" t="str">
        <f>IF(LEFT(C5829,1)="[",MID(C5829,2,SEARCH("]",C5829)-2),IF(LEFT(C5829,1)="""",MID(C5829,2,SEARCH("""",C5829,2)-2),C5829))</f>
        <v>onyx 2014 chevrolet</v>
      </c>
      <c r="M5829">
        <f>WEEKNUM(A5829,2)</f>
        <v>39</v>
      </c>
    </row>
    <row r="5830" spans="1:13" x14ac:dyDescent="0.25">
      <c r="A5830" s="1">
        <v>41521</v>
      </c>
      <c r="B5830" s="40" t="s">
        <v>9</v>
      </c>
      <c r="C5830" s="40" t="s">
        <v>168</v>
      </c>
      <c r="D5830" s="40" t="s">
        <v>96</v>
      </c>
      <c r="E5830" s="40" t="s">
        <v>75</v>
      </c>
      <c r="F5830" s="40">
        <v>0.62</v>
      </c>
      <c r="G5830" s="40">
        <v>7</v>
      </c>
      <c r="H5830" s="40">
        <v>73</v>
      </c>
      <c r="I5830" s="40">
        <v>1.22</v>
      </c>
      <c r="L5830" s="40" t="str">
        <f>IF(LEFT(C5830,1)="[",MID(C5830,2,SEARCH("]",C5830)-2),IF(LEFT(C5830,1)="""",MID(C5830,2,SEARCH("""",C5830,2)-2),C5830))</f>
        <v>Onyx automático</v>
      </c>
      <c r="M5830">
        <f>WEEKNUM(A5830,2)</f>
        <v>36</v>
      </c>
    </row>
    <row r="5831" spans="1:13" x14ac:dyDescent="0.25">
      <c r="A5831" s="1">
        <v>41531</v>
      </c>
      <c r="B5831" s="40" t="s">
        <v>9</v>
      </c>
      <c r="C5831" s="40" t="s">
        <v>168</v>
      </c>
      <c r="D5831" s="40" t="s">
        <v>96</v>
      </c>
      <c r="E5831" s="40" t="s">
        <v>75</v>
      </c>
      <c r="F5831" s="40">
        <v>0.62</v>
      </c>
      <c r="G5831" s="40">
        <v>12</v>
      </c>
      <c r="H5831" s="40">
        <v>75</v>
      </c>
      <c r="I5831" s="40">
        <v>3.79</v>
      </c>
      <c r="L5831" s="40" t="str">
        <f>IF(LEFT(C5831,1)="[",MID(C5831,2,SEARCH("]",C5831)-2),IF(LEFT(C5831,1)="""",MID(C5831,2,SEARCH("""",C5831,2)-2),C5831))</f>
        <v>Onyx automático</v>
      </c>
      <c r="M5831">
        <f>WEEKNUM(A5831,2)</f>
        <v>37</v>
      </c>
    </row>
    <row r="5832" spans="1:13" x14ac:dyDescent="0.25">
      <c r="A5832" s="1">
        <v>41529</v>
      </c>
      <c r="B5832" s="40" t="s">
        <v>9</v>
      </c>
      <c r="C5832" s="40" t="s">
        <v>168</v>
      </c>
      <c r="D5832" s="40" t="s">
        <v>96</v>
      </c>
      <c r="E5832" s="40" t="s">
        <v>75</v>
      </c>
      <c r="F5832" s="40">
        <v>0.62</v>
      </c>
      <c r="G5832" s="40">
        <v>1</v>
      </c>
      <c r="H5832" s="40">
        <v>58</v>
      </c>
      <c r="I5832" s="40">
        <v>0.57999999999999996</v>
      </c>
      <c r="L5832" s="40" t="str">
        <f>IF(LEFT(C5832,1)="[",MID(C5832,2,SEARCH("]",C5832)-2),IF(LEFT(C5832,1)="""",MID(C5832,2,SEARCH("""",C5832,2)-2),C5832))</f>
        <v>Onyx automático</v>
      </c>
      <c r="M5832">
        <f>WEEKNUM(A5832,2)</f>
        <v>37</v>
      </c>
    </row>
    <row r="5833" spans="1:13" x14ac:dyDescent="0.25">
      <c r="A5833" s="1">
        <v>41536</v>
      </c>
      <c r="B5833" s="40" t="s">
        <v>9</v>
      </c>
      <c r="C5833" s="40" t="s">
        <v>168</v>
      </c>
      <c r="D5833" s="40" t="s">
        <v>96</v>
      </c>
      <c r="E5833" s="40" t="s">
        <v>75</v>
      </c>
      <c r="F5833" s="40">
        <v>0.62</v>
      </c>
      <c r="G5833" s="40">
        <v>3</v>
      </c>
      <c r="H5833" s="40">
        <v>18</v>
      </c>
      <c r="I5833" s="40">
        <v>1.22</v>
      </c>
      <c r="L5833" s="40" t="str">
        <f>IF(LEFT(C5833,1)="[",MID(C5833,2,SEARCH("]",C5833)-2),IF(LEFT(C5833,1)="""",MID(C5833,2,SEARCH("""",C5833,2)-2),C5833))</f>
        <v>Onyx automático</v>
      </c>
      <c r="M5833">
        <f>WEEKNUM(A5833,2)</f>
        <v>38</v>
      </c>
    </row>
    <row r="5834" spans="1:13" x14ac:dyDescent="0.25">
      <c r="A5834" s="1">
        <v>41542</v>
      </c>
      <c r="B5834" s="40" t="s">
        <v>9</v>
      </c>
      <c r="C5834" s="40" t="s">
        <v>168</v>
      </c>
      <c r="D5834" s="40" t="s">
        <v>96</v>
      </c>
      <c r="E5834" s="40" t="s">
        <v>75</v>
      </c>
      <c r="F5834" s="40">
        <v>0.62</v>
      </c>
      <c r="G5834" s="40">
        <v>1</v>
      </c>
      <c r="H5834" s="40">
        <v>4</v>
      </c>
      <c r="I5834" s="40">
        <v>0.2</v>
      </c>
      <c r="L5834" s="40" t="str">
        <f>IF(LEFT(C5834,1)="[",MID(C5834,2,SEARCH("]",C5834)-2),IF(LEFT(C5834,1)="""",MID(C5834,2,SEARCH("""",C5834,2)-2),C5834))</f>
        <v>Onyx automático</v>
      </c>
      <c r="M5834">
        <f>WEEKNUM(A5834,2)</f>
        <v>39</v>
      </c>
    </row>
    <row r="5835" spans="1:13" x14ac:dyDescent="0.25">
      <c r="A5835" s="1">
        <v>41515</v>
      </c>
      <c r="B5835" s="40" t="s">
        <v>9</v>
      </c>
      <c r="C5835" s="40" t="s">
        <v>168</v>
      </c>
      <c r="D5835" s="40" t="s">
        <v>96</v>
      </c>
      <c r="E5835" s="40" t="s">
        <v>75</v>
      </c>
      <c r="F5835" s="40">
        <v>0.62</v>
      </c>
      <c r="G5835" s="40">
        <v>6</v>
      </c>
      <c r="H5835" s="40">
        <v>82</v>
      </c>
      <c r="I5835" s="40">
        <v>2.31</v>
      </c>
      <c r="L5835" s="40" t="str">
        <f>IF(LEFT(C5835,1)="[",MID(C5835,2,SEARCH("]",C5835)-2),IF(LEFT(C5835,1)="""",MID(C5835,2,SEARCH("""",C5835,2)-2),C5835))</f>
        <v>Onyx automático</v>
      </c>
      <c r="M5835">
        <f>WEEKNUM(A5835,2)</f>
        <v>35</v>
      </c>
    </row>
    <row r="5836" spans="1:13" x14ac:dyDescent="0.25">
      <c r="A5836" s="1">
        <v>41525</v>
      </c>
      <c r="B5836" s="40" t="s">
        <v>9</v>
      </c>
      <c r="C5836" s="40" t="s">
        <v>168</v>
      </c>
      <c r="D5836" s="40" t="s">
        <v>96</v>
      </c>
      <c r="E5836" s="40" t="s">
        <v>75</v>
      </c>
      <c r="F5836" s="40">
        <v>0.62</v>
      </c>
      <c r="G5836" s="40">
        <v>6</v>
      </c>
      <c r="H5836" s="40">
        <v>77</v>
      </c>
      <c r="I5836" s="40">
        <v>1.4</v>
      </c>
      <c r="L5836" s="40" t="str">
        <f>IF(LEFT(C5836,1)="[",MID(C5836,2,SEARCH("]",C5836)-2),IF(LEFT(C5836,1)="""",MID(C5836,2,SEARCH("""",C5836,2)-2),C5836))</f>
        <v>Onyx automático</v>
      </c>
      <c r="M5836">
        <f>WEEKNUM(A5836,2)</f>
        <v>36</v>
      </c>
    </row>
    <row r="5837" spans="1:13" x14ac:dyDescent="0.25">
      <c r="A5837" s="1">
        <v>41541</v>
      </c>
      <c r="B5837" s="40" t="s">
        <v>9</v>
      </c>
      <c r="C5837" s="40" t="s">
        <v>168</v>
      </c>
      <c r="D5837" s="40" t="s">
        <v>96</v>
      </c>
      <c r="E5837" s="40" t="s">
        <v>75</v>
      </c>
      <c r="F5837" s="40">
        <v>0.62</v>
      </c>
      <c r="G5837" s="40">
        <v>4</v>
      </c>
      <c r="H5837" s="40">
        <v>17</v>
      </c>
      <c r="I5837" s="40">
        <v>1.1499999999999999</v>
      </c>
      <c r="L5837" s="40" t="str">
        <f>IF(LEFT(C5837,1)="[",MID(C5837,2,SEARCH("]",C5837)-2),IF(LEFT(C5837,1)="""",MID(C5837,2,SEARCH("""",C5837,2)-2),C5837))</f>
        <v>Onyx automático</v>
      </c>
      <c r="M5837">
        <f>WEEKNUM(A5837,2)</f>
        <v>39</v>
      </c>
    </row>
    <row r="5838" spans="1:13" x14ac:dyDescent="0.25">
      <c r="A5838" s="1">
        <v>41534</v>
      </c>
      <c r="B5838" s="40" t="s">
        <v>9</v>
      </c>
      <c r="C5838" s="40" t="s">
        <v>168</v>
      </c>
      <c r="D5838" s="40" t="s">
        <v>96</v>
      </c>
      <c r="E5838" s="40" t="s">
        <v>75</v>
      </c>
      <c r="F5838" s="40">
        <v>0.62</v>
      </c>
      <c r="G5838" s="40">
        <v>3</v>
      </c>
      <c r="H5838" s="40">
        <v>14</v>
      </c>
      <c r="I5838" s="40">
        <v>0.73</v>
      </c>
      <c r="L5838" s="40" t="str">
        <f>IF(LEFT(C5838,1)="[",MID(C5838,2,SEARCH("]",C5838)-2),IF(LEFT(C5838,1)="""",MID(C5838,2,SEARCH("""",C5838,2)-2),C5838))</f>
        <v>Onyx automático</v>
      </c>
      <c r="M5838">
        <f>WEEKNUM(A5838,2)</f>
        <v>38</v>
      </c>
    </row>
    <row r="5839" spans="1:13" x14ac:dyDescent="0.25">
      <c r="A5839" s="1">
        <v>41533</v>
      </c>
      <c r="B5839" s="40" t="s">
        <v>9</v>
      </c>
      <c r="C5839" s="40" t="s">
        <v>168</v>
      </c>
      <c r="D5839" s="40" t="s">
        <v>96</v>
      </c>
      <c r="E5839" s="40" t="s">
        <v>75</v>
      </c>
      <c r="F5839" s="40">
        <v>0.62</v>
      </c>
      <c r="G5839" s="40">
        <v>6</v>
      </c>
      <c r="H5839" s="40">
        <v>66</v>
      </c>
      <c r="I5839" s="40">
        <v>1.95</v>
      </c>
      <c r="L5839" s="40" t="str">
        <f>IF(LEFT(C5839,1)="[",MID(C5839,2,SEARCH("]",C5839)-2),IF(LEFT(C5839,1)="""",MID(C5839,2,SEARCH("""",C5839,2)-2),C5839))</f>
        <v>Onyx automático</v>
      </c>
      <c r="M5839">
        <f>WEEKNUM(A5839,2)</f>
        <v>38</v>
      </c>
    </row>
    <row r="5840" spans="1:13" x14ac:dyDescent="0.25">
      <c r="A5840" s="1">
        <v>41519</v>
      </c>
      <c r="B5840" s="40" t="s">
        <v>9</v>
      </c>
      <c r="C5840" s="40" t="s">
        <v>168</v>
      </c>
      <c r="D5840" s="40" t="s">
        <v>96</v>
      </c>
      <c r="E5840" s="40" t="s">
        <v>75</v>
      </c>
      <c r="F5840" s="40">
        <v>0.62</v>
      </c>
      <c r="G5840" s="40">
        <v>18</v>
      </c>
      <c r="H5840" s="40">
        <v>136</v>
      </c>
      <c r="I5840" s="40">
        <v>6.39</v>
      </c>
      <c r="L5840" s="40" t="str">
        <f>IF(LEFT(C5840,1)="[",MID(C5840,2,SEARCH("]",C5840)-2),IF(LEFT(C5840,1)="""",MID(C5840,2,SEARCH("""",C5840,2)-2),C5840))</f>
        <v>Onyx automático</v>
      </c>
      <c r="M5840">
        <f>WEEKNUM(A5840,2)</f>
        <v>36</v>
      </c>
    </row>
    <row r="5841" spans="1:13" x14ac:dyDescent="0.25">
      <c r="A5841" s="1">
        <v>41535</v>
      </c>
      <c r="B5841" s="40" t="s">
        <v>9</v>
      </c>
      <c r="C5841" s="40" t="s">
        <v>168</v>
      </c>
      <c r="D5841" s="40" t="s">
        <v>96</v>
      </c>
      <c r="E5841" s="40" t="s">
        <v>75</v>
      </c>
      <c r="F5841" s="40">
        <v>0.62</v>
      </c>
      <c r="G5841" s="40">
        <v>0</v>
      </c>
      <c r="H5841" s="40">
        <v>25</v>
      </c>
      <c r="I5841" s="40">
        <v>0</v>
      </c>
      <c r="L5841" s="40" t="str">
        <f>IF(LEFT(C5841,1)="[",MID(C5841,2,SEARCH("]",C5841)-2),IF(LEFT(C5841,1)="""",MID(C5841,2,SEARCH("""",C5841,2)-2),C5841))</f>
        <v>Onyx automático</v>
      </c>
      <c r="M5841">
        <f>WEEKNUM(A5841,2)</f>
        <v>38</v>
      </c>
    </row>
    <row r="5842" spans="1:13" x14ac:dyDescent="0.25">
      <c r="A5842" s="1">
        <v>41538</v>
      </c>
      <c r="B5842" s="40" t="s">
        <v>9</v>
      </c>
      <c r="C5842" s="40" t="s">
        <v>168</v>
      </c>
      <c r="D5842" s="40" t="s">
        <v>96</v>
      </c>
      <c r="E5842" s="40" t="s">
        <v>75</v>
      </c>
      <c r="F5842" s="40">
        <v>0.62</v>
      </c>
      <c r="G5842" s="40">
        <v>3</v>
      </c>
      <c r="H5842" s="40">
        <v>20</v>
      </c>
      <c r="I5842" s="40">
        <v>0.74</v>
      </c>
      <c r="L5842" s="40" t="str">
        <f>IF(LEFT(C5842,1)="[",MID(C5842,2,SEARCH("]",C5842)-2),IF(LEFT(C5842,1)="""",MID(C5842,2,SEARCH("""",C5842,2)-2),C5842))</f>
        <v>Onyx automático</v>
      </c>
      <c r="M5842">
        <f>WEEKNUM(A5842,2)</f>
        <v>38</v>
      </c>
    </row>
    <row r="5843" spans="1:13" x14ac:dyDescent="0.25">
      <c r="A5843" s="1">
        <v>41528</v>
      </c>
      <c r="B5843" s="40" t="s">
        <v>9</v>
      </c>
      <c r="C5843" s="40" t="s">
        <v>168</v>
      </c>
      <c r="D5843" s="40" t="s">
        <v>96</v>
      </c>
      <c r="E5843" s="40" t="s">
        <v>75</v>
      </c>
      <c r="F5843" s="40">
        <v>0.62</v>
      </c>
      <c r="G5843" s="40">
        <v>5</v>
      </c>
      <c r="H5843" s="40">
        <v>71</v>
      </c>
      <c r="I5843" s="40">
        <v>1.8</v>
      </c>
      <c r="L5843" s="40" t="str">
        <f>IF(LEFT(C5843,1)="[",MID(C5843,2,SEARCH("]",C5843)-2),IF(LEFT(C5843,1)="""",MID(C5843,2,SEARCH("""",C5843,2)-2),C5843))</f>
        <v>Onyx automático</v>
      </c>
      <c r="M5843">
        <f>WEEKNUM(A5843,2)</f>
        <v>37</v>
      </c>
    </row>
    <row r="5844" spans="1:13" x14ac:dyDescent="0.25">
      <c r="A5844" s="1">
        <v>41523</v>
      </c>
      <c r="B5844" s="40" t="s">
        <v>9</v>
      </c>
      <c r="C5844" s="40" t="s">
        <v>168</v>
      </c>
      <c r="D5844" s="40" t="s">
        <v>96</v>
      </c>
      <c r="E5844" s="40" t="s">
        <v>75</v>
      </c>
      <c r="F5844" s="40">
        <v>0.62</v>
      </c>
      <c r="G5844" s="40">
        <v>4</v>
      </c>
      <c r="H5844" s="40">
        <v>69</v>
      </c>
      <c r="I5844" s="40">
        <v>1.43</v>
      </c>
      <c r="L5844" s="40" t="str">
        <f>IF(LEFT(C5844,1)="[",MID(C5844,2,SEARCH("]",C5844)-2),IF(LEFT(C5844,1)="""",MID(C5844,2,SEARCH("""",C5844,2)-2),C5844))</f>
        <v>Onyx automático</v>
      </c>
      <c r="M5844">
        <f>WEEKNUM(A5844,2)</f>
        <v>36</v>
      </c>
    </row>
    <row r="5845" spans="1:13" x14ac:dyDescent="0.25">
      <c r="A5845" s="1">
        <v>41522</v>
      </c>
      <c r="B5845" s="40" t="s">
        <v>9</v>
      </c>
      <c r="C5845" s="40" t="s">
        <v>168</v>
      </c>
      <c r="D5845" s="40" t="s">
        <v>96</v>
      </c>
      <c r="E5845" s="40" t="s">
        <v>75</v>
      </c>
      <c r="F5845" s="40">
        <v>0.62</v>
      </c>
      <c r="G5845" s="40">
        <v>2</v>
      </c>
      <c r="H5845" s="40">
        <v>85</v>
      </c>
      <c r="I5845" s="40">
        <v>0.63</v>
      </c>
      <c r="L5845" s="40" t="str">
        <f>IF(LEFT(C5845,1)="[",MID(C5845,2,SEARCH("]",C5845)-2),IF(LEFT(C5845,1)="""",MID(C5845,2,SEARCH("""",C5845,2)-2),C5845))</f>
        <v>Onyx automático</v>
      </c>
      <c r="M5845">
        <f>WEEKNUM(A5845,2)</f>
        <v>36</v>
      </c>
    </row>
    <row r="5846" spans="1:13" x14ac:dyDescent="0.25">
      <c r="A5846" s="1">
        <v>41520</v>
      </c>
      <c r="B5846" s="40" t="s">
        <v>9</v>
      </c>
      <c r="C5846" s="40" t="s">
        <v>168</v>
      </c>
      <c r="D5846" s="40" t="s">
        <v>96</v>
      </c>
      <c r="E5846" s="40" t="s">
        <v>75</v>
      </c>
      <c r="F5846" s="40">
        <v>0.62</v>
      </c>
      <c r="G5846" s="40">
        <v>12</v>
      </c>
      <c r="H5846" s="40">
        <v>99</v>
      </c>
      <c r="I5846" s="40">
        <v>3.18</v>
      </c>
      <c r="L5846" s="40" t="str">
        <f>IF(LEFT(C5846,1)="[",MID(C5846,2,SEARCH("]",C5846)-2),IF(LEFT(C5846,1)="""",MID(C5846,2,SEARCH("""",C5846,2)-2),C5846))</f>
        <v>Onyx automático</v>
      </c>
      <c r="M5846">
        <f>WEEKNUM(A5846,2)</f>
        <v>36</v>
      </c>
    </row>
    <row r="5847" spans="1:13" x14ac:dyDescent="0.25">
      <c r="A5847" s="1">
        <v>41532</v>
      </c>
      <c r="B5847" s="40" t="s">
        <v>9</v>
      </c>
      <c r="C5847" s="40" t="s">
        <v>168</v>
      </c>
      <c r="D5847" s="40" t="s">
        <v>96</v>
      </c>
      <c r="E5847" s="40" t="s">
        <v>75</v>
      </c>
      <c r="F5847" s="40">
        <v>0.62</v>
      </c>
      <c r="G5847" s="40">
        <v>7</v>
      </c>
      <c r="H5847" s="40">
        <v>54</v>
      </c>
      <c r="I5847" s="40">
        <v>1.74</v>
      </c>
      <c r="L5847" s="40" t="str">
        <f>IF(LEFT(C5847,1)="[",MID(C5847,2,SEARCH("]",C5847)-2),IF(LEFT(C5847,1)="""",MID(C5847,2,SEARCH("""",C5847,2)-2),C5847))</f>
        <v>Onyx automático</v>
      </c>
      <c r="M5847">
        <f>WEEKNUM(A5847,2)</f>
        <v>37</v>
      </c>
    </row>
    <row r="5848" spans="1:13" x14ac:dyDescent="0.25">
      <c r="A5848" s="1">
        <v>41526</v>
      </c>
      <c r="B5848" s="40" t="s">
        <v>9</v>
      </c>
      <c r="C5848" s="40" t="s">
        <v>168</v>
      </c>
      <c r="D5848" s="40" t="s">
        <v>96</v>
      </c>
      <c r="E5848" s="40" t="s">
        <v>75</v>
      </c>
      <c r="F5848" s="40">
        <v>0.62</v>
      </c>
      <c r="G5848" s="40">
        <v>7</v>
      </c>
      <c r="H5848" s="40">
        <v>89</v>
      </c>
      <c r="I5848" s="40">
        <v>1.87</v>
      </c>
      <c r="L5848" s="40" t="str">
        <f>IF(LEFT(C5848,1)="[",MID(C5848,2,SEARCH("]",C5848)-2),IF(LEFT(C5848,1)="""",MID(C5848,2,SEARCH("""",C5848,2)-2),C5848))</f>
        <v>Onyx automático</v>
      </c>
      <c r="M5848">
        <f>WEEKNUM(A5848,2)</f>
        <v>37</v>
      </c>
    </row>
    <row r="5849" spans="1:13" x14ac:dyDescent="0.25">
      <c r="A5849" s="1">
        <v>41527</v>
      </c>
      <c r="B5849" s="40" t="s">
        <v>9</v>
      </c>
      <c r="C5849" s="40" t="s">
        <v>168</v>
      </c>
      <c r="D5849" s="40" t="s">
        <v>96</v>
      </c>
      <c r="E5849" s="40" t="s">
        <v>75</v>
      </c>
      <c r="F5849" s="40">
        <v>0.62</v>
      </c>
      <c r="G5849" s="40">
        <v>5</v>
      </c>
      <c r="H5849" s="40">
        <v>61</v>
      </c>
      <c r="I5849" s="40">
        <v>1.17</v>
      </c>
      <c r="L5849" s="40" t="str">
        <f>IF(LEFT(C5849,1)="[",MID(C5849,2,SEARCH("]",C5849)-2),IF(LEFT(C5849,1)="""",MID(C5849,2,SEARCH("""",C5849,2)-2),C5849))</f>
        <v>Onyx automático</v>
      </c>
      <c r="M5849">
        <f>WEEKNUM(A5849,2)</f>
        <v>37</v>
      </c>
    </row>
    <row r="5850" spans="1:13" x14ac:dyDescent="0.25">
      <c r="A5850" s="1">
        <v>41537</v>
      </c>
      <c r="B5850" s="40" t="s">
        <v>9</v>
      </c>
      <c r="C5850" s="40" t="s">
        <v>168</v>
      </c>
      <c r="D5850" s="40" t="s">
        <v>96</v>
      </c>
      <c r="E5850" s="40" t="s">
        <v>75</v>
      </c>
      <c r="F5850" s="40">
        <v>0.62</v>
      </c>
      <c r="G5850" s="40">
        <v>1</v>
      </c>
      <c r="H5850" s="40">
        <v>14</v>
      </c>
      <c r="I5850" s="40">
        <v>0.53</v>
      </c>
      <c r="L5850" s="40" t="str">
        <f>IF(LEFT(C5850,1)="[",MID(C5850,2,SEARCH("]",C5850)-2),IF(LEFT(C5850,1)="""",MID(C5850,2,SEARCH("""",C5850,2)-2),C5850))</f>
        <v>Onyx automático</v>
      </c>
      <c r="M5850">
        <f>WEEKNUM(A5850,2)</f>
        <v>38</v>
      </c>
    </row>
    <row r="5851" spans="1:13" x14ac:dyDescent="0.25">
      <c r="A5851" s="1">
        <v>41530</v>
      </c>
      <c r="B5851" s="40" t="s">
        <v>9</v>
      </c>
      <c r="C5851" s="40" t="s">
        <v>168</v>
      </c>
      <c r="D5851" s="40" t="s">
        <v>96</v>
      </c>
      <c r="E5851" s="40" t="s">
        <v>75</v>
      </c>
      <c r="F5851" s="40">
        <v>0.62</v>
      </c>
      <c r="G5851" s="40">
        <v>5</v>
      </c>
      <c r="H5851" s="40">
        <v>54</v>
      </c>
      <c r="I5851" s="40">
        <v>1.71</v>
      </c>
      <c r="L5851" s="40" t="str">
        <f>IF(LEFT(C5851,1)="[",MID(C5851,2,SEARCH("]",C5851)-2),IF(LEFT(C5851,1)="""",MID(C5851,2,SEARCH("""",C5851,2)-2),C5851))</f>
        <v>Onyx automático</v>
      </c>
      <c r="M5851">
        <f>WEEKNUM(A5851,2)</f>
        <v>37</v>
      </c>
    </row>
    <row r="5852" spans="1:13" x14ac:dyDescent="0.25">
      <c r="A5852" s="1">
        <v>41514</v>
      </c>
      <c r="B5852" s="40" t="s">
        <v>9</v>
      </c>
      <c r="C5852" s="40" t="s">
        <v>168</v>
      </c>
      <c r="D5852" s="40" t="s">
        <v>96</v>
      </c>
      <c r="E5852" s="40" t="s">
        <v>75</v>
      </c>
      <c r="F5852" s="40">
        <v>0.62</v>
      </c>
      <c r="G5852" s="40">
        <v>8</v>
      </c>
      <c r="H5852" s="40">
        <v>69</v>
      </c>
      <c r="I5852" s="40">
        <v>2.48</v>
      </c>
      <c r="L5852" s="40" t="str">
        <f>IF(LEFT(C5852,1)="[",MID(C5852,2,SEARCH("]",C5852)-2),IF(LEFT(C5852,1)="""",MID(C5852,2,SEARCH("""",C5852,2)-2),C5852))</f>
        <v>Onyx automático</v>
      </c>
      <c r="M5852">
        <f>WEEKNUM(A5852,2)</f>
        <v>35</v>
      </c>
    </row>
    <row r="5853" spans="1:13" x14ac:dyDescent="0.25">
      <c r="A5853" s="1">
        <v>41518</v>
      </c>
      <c r="B5853" s="40" t="s">
        <v>9</v>
      </c>
      <c r="C5853" s="40" t="s">
        <v>168</v>
      </c>
      <c r="D5853" s="40" t="s">
        <v>96</v>
      </c>
      <c r="E5853" s="40" t="s">
        <v>75</v>
      </c>
      <c r="F5853" s="40">
        <v>0.62</v>
      </c>
      <c r="G5853" s="40">
        <v>12</v>
      </c>
      <c r="H5853" s="40">
        <v>109</v>
      </c>
      <c r="I5853" s="40">
        <v>3.91</v>
      </c>
      <c r="L5853" s="40" t="str">
        <f>IF(LEFT(C5853,1)="[",MID(C5853,2,SEARCH("]",C5853)-2),IF(LEFT(C5853,1)="""",MID(C5853,2,SEARCH("""",C5853,2)-2),C5853))</f>
        <v>Onyx automático</v>
      </c>
      <c r="M5853">
        <f>WEEKNUM(A5853,2)</f>
        <v>35</v>
      </c>
    </row>
    <row r="5854" spans="1:13" x14ac:dyDescent="0.25">
      <c r="A5854" s="1">
        <v>41540</v>
      </c>
      <c r="B5854" s="40" t="s">
        <v>9</v>
      </c>
      <c r="C5854" s="40" t="s">
        <v>168</v>
      </c>
      <c r="D5854" s="40" t="s">
        <v>96</v>
      </c>
      <c r="E5854" s="40" t="s">
        <v>75</v>
      </c>
      <c r="F5854" s="40">
        <v>0.62</v>
      </c>
      <c r="G5854" s="40">
        <v>3</v>
      </c>
      <c r="H5854" s="40">
        <v>19</v>
      </c>
      <c r="I5854" s="40">
        <v>0.51</v>
      </c>
      <c r="L5854" s="40" t="str">
        <f>IF(LEFT(C5854,1)="[",MID(C5854,2,SEARCH("]",C5854)-2),IF(LEFT(C5854,1)="""",MID(C5854,2,SEARCH("""",C5854,2)-2),C5854))</f>
        <v>Onyx automático</v>
      </c>
      <c r="M5854">
        <f>WEEKNUM(A5854,2)</f>
        <v>39</v>
      </c>
    </row>
    <row r="5855" spans="1:13" x14ac:dyDescent="0.25">
      <c r="A5855" s="1">
        <v>41539</v>
      </c>
      <c r="B5855" s="40" t="s">
        <v>9</v>
      </c>
      <c r="C5855" s="40" t="s">
        <v>168</v>
      </c>
      <c r="D5855" s="40" t="s">
        <v>96</v>
      </c>
      <c r="E5855" s="40" t="s">
        <v>75</v>
      </c>
      <c r="F5855" s="40">
        <v>0.62</v>
      </c>
      <c r="G5855" s="40">
        <v>2</v>
      </c>
      <c r="H5855" s="40">
        <v>12</v>
      </c>
      <c r="I5855" s="40">
        <v>0.9</v>
      </c>
      <c r="L5855" s="40" t="str">
        <f>IF(LEFT(C5855,1)="[",MID(C5855,2,SEARCH("]",C5855)-2),IF(LEFT(C5855,1)="""",MID(C5855,2,SEARCH("""",C5855,2)-2),C5855))</f>
        <v>Onyx automático</v>
      </c>
      <c r="M5855">
        <f>WEEKNUM(A5855,2)</f>
        <v>38</v>
      </c>
    </row>
    <row r="5856" spans="1:13" x14ac:dyDescent="0.25">
      <c r="A5856" s="1">
        <v>41517</v>
      </c>
      <c r="B5856" s="40" t="s">
        <v>9</v>
      </c>
      <c r="C5856" s="40" t="s">
        <v>168</v>
      </c>
      <c r="D5856" s="40" t="s">
        <v>96</v>
      </c>
      <c r="E5856" s="40" t="s">
        <v>75</v>
      </c>
      <c r="F5856" s="40">
        <v>0.62</v>
      </c>
      <c r="G5856" s="40">
        <v>8</v>
      </c>
      <c r="H5856" s="40">
        <v>64</v>
      </c>
      <c r="I5856" s="40">
        <v>3.28</v>
      </c>
      <c r="L5856" s="40" t="str">
        <f>IF(LEFT(C5856,1)="[",MID(C5856,2,SEARCH("]",C5856)-2),IF(LEFT(C5856,1)="""",MID(C5856,2,SEARCH("""",C5856,2)-2),C5856))</f>
        <v>Onyx automático</v>
      </c>
      <c r="M5856">
        <f>WEEKNUM(A5856,2)</f>
        <v>35</v>
      </c>
    </row>
    <row r="5857" spans="1:13" x14ac:dyDescent="0.25">
      <c r="A5857" s="1">
        <v>41516</v>
      </c>
      <c r="B5857" s="40" t="s">
        <v>9</v>
      </c>
      <c r="C5857" s="40" t="s">
        <v>168</v>
      </c>
      <c r="D5857" s="40" t="s">
        <v>96</v>
      </c>
      <c r="E5857" s="40" t="s">
        <v>75</v>
      </c>
      <c r="F5857" s="40">
        <v>0.62</v>
      </c>
      <c r="G5857" s="40">
        <v>3</v>
      </c>
      <c r="H5857" s="40">
        <v>70</v>
      </c>
      <c r="I5857" s="40">
        <v>0.39</v>
      </c>
      <c r="L5857" s="40" t="str">
        <f>IF(LEFT(C5857,1)="[",MID(C5857,2,SEARCH("]",C5857)-2),IF(LEFT(C5857,1)="""",MID(C5857,2,SEARCH("""",C5857,2)-2),C5857))</f>
        <v>Onyx automático</v>
      </c>
      <c r="M5857">
        <f>WEEKNUM(A5857,2)</f>
        <v>35</v>
      </c>
    </row>
    <row r="5858" spans="1:13" x14ac:dyDescent="0.25">
      <c r="A5858" s="1">
        <v>41524</v>
      </c>
      <c r="B5858" s="40" t="s">
        <v>9</v>
      </c>
      <c r="C5858" s="40" t="s">
        <v>168</v>
      </c>
      <c r="D5858" s="40" t="s">
        <v>96</v>
      </c>
      <c r="E5858" s="40" t="s">
        <v>75</v>
      </c>
      <c r="F5858" s="40">
        <v>0.62</v>
      </c>
      <c r="G5858" s="40">
        <v>5</v>
      </c>
      <c r="H5858" s="40">
        <v>59</v>
      </c>
      <c r="I5858" s="40">
        <v>1.01</v>
      </c>
      <c r="L5858" s="40" t="str">
        <f>IF(LEFT(C5858,1)="[",MID(C5858,2,SEARCH("]",C5858)-2),IF(LEFT(C5858,1)="""",MID(C5858,2,SEARCH("""",C5858,2)-2),C5858))</f>
        <v>Onyx automático</v>
      </c>
      <c r="M5858">
        <f>WEEKNUM(A5858,2)</f>
        <v>36</v>
      </c>
    </row>
    <row r="5859" spans="1:13" x14ac:dyDescent="0.25">
      <c r="A5859" s="1">
        <v>41515</v>
      </c>
      <c r="B5859" s="40" t="s">
        <v>9</v>
      </c>
      <c r="C5859" s="40" t="s">
        <v>251</v>
      </c>
      <c r="D5859" s="40" t="s">
        <v>149</v>
      </c>
      <c r="E5859" s="40" t="s">
        <v>10</v>
      </c>
      <c r="F5859" s="40">
        <v>0.43</v>
      </c>
      <c r="G5859" s="40">
        <v>27</v>
      </c>
      <c r="H5859" s="40">
        <v>168</v>
      </c>
      <c r="I5859" s="40">
        <v>5.92</v>
      </c>
      <c r="L5859" s="40" t="str">
        <f>IF(LEFT(C5859,1)="[",MID(C5859,2,SEARCH("]",C5859)-2),IF(LEFT(C5859,1)="""",MID(C5859,2,SEARCH("""",C5859,2)-2),C5859))</f>
        <v>Onyx chevrolet</v>
      </c>
      <c r="M5859">
        <f>WEEKNUM(A5859,2)</f>
        <v>35</v>
      </c>
    </row>
    <row r="5860" spans="1:13" x14ac:dyDescent="0.25">
      <c r="A5860" s="1">
        <v>41536</v>
      </c>
      <c r="B5860" s="40" t="s">
        <v>9</v>
      </c>
      <c r="C5860" s="40" t="s">
        <v>251</v>
      </c>
      <c r="D5860" s="40" t="s">
        <v>149</v>
      </c>
      <c r="E5860" s="40" t="s">
        <v>10</v>
      </c>
      <c r="F5860" s="40">
        <v>0.43</v>
      </c>
      <c r="G5860" s="40">
        <v>2</v>
      </c>
      <c r="H5860" s="40">
        <v>31</v>
      </c>
      <c r="I5860" s="40">
        <v>0.52</v>
      </c>
      <c r="L5860" s="40" t="str">
        <f>IF(LEFT(C5860,1)="[",MID(C5860,2,SEARCH("]",C5860)-2),IF(LEFT(C5860,1)="""",MID(C5860,2,SEARCH("""",C5860,2)-2),C5860))</f>
        <v>Onyx chevrolet</v>
      </c>
      <c r="M5860">
        <f>WEEKNUM(A5860,2)</f>
        <v>38</v>
      </c>
    </row>
    <row r="5861" spans="1:13" x14ac:dyDescent="0.25">
      <c r="A5861" s="1">
        <v>41521</v>
      </c>
      <c r="B5861" s="40" t="s">
        <v>9</v>
      </c>
      <c r="C5861" s="40" t="s">
        <v>251</v>
      </c>
      <c r="D5861" s="40" t="s">
        <v>149</v>
      </c>
      <c r="E5861" s="40" t="s">
        <v>10</v>
      </c>
      <c r="F5861" s="40">
        <v>0.43</v>
      </c>
      <c r="G5861" s="40">
        <v>3</v>
      </c>
      <c r="H5861" s="40">
        <v>59</v>
      </c>
      <c r="I5861" s="40">
        <v>0.13</v>
      </c>
      <c r="L5861" s="40" t="str">
        <f>IF(LEFT(C5861,1)="[",MID(C5861,2,SEARCH("]",C5861)-2),IF(LEFT(C5861,1)="""",MID(C5861,2,SEARCH("""",C5861,2)-2),C5861))</f>
        <v>Onyx chevrolet</v>
      </c>
      <c r="M5861">
        <f>WEEKNUM(A5861,2)</f>
        <v>36</v>
      </c>
    </row>
    <row r="5862" spans="1:13" x14ac:dyDescent="0.25">
      <c r="A5862" s="1">
        <v>41527</v>
      </c>
      <c r="B5862" s="40" t="s">
        <v>9</v>
      </c>
      <c r="C5862" s="40" t="s">
        <v>251</v>
      </c>
      <c r="D5862" s="40" t="s">
        <v>149</v>
      </c>
      <c r="E5862" s="40" t="s">
        <v>10</v>
      </c>
      <c r="F5862" s="40">
        <v>0.43</v>
      </c>
      <c r="G5862" s="40">
        <v>8</v>
      </c>
      <c r="H5862" s="40">
        <v>80</v>
      </c>
      <c r="I5862" s="40">
        <v>0.86</v>
      </c>
      <c r="L5862" s="40" t="str">
        <f>IF(LEFT(C5862,1)="[",MID(C5862,2,SEARCH("]",C5862)-2),IF(LEFT(C5862,1)="""",MID(C5862,2,SEARCH("""",C5862,2)-2),C5862))</f>
        <v>Onyx chevrolet</v>
      </c>
      <c r="M5862">
        <f>WEEKNUM(A5862,2)</f>
        <v>37</v>
      </c>
    </row>
    <row r="5863" spans="1:13" x14ac:dyDescent="0.25">
      <c r="A5863" s="1">
        <v>41523</v>
      </c>
      <c r="B5863" s="40" t="s">
        <v>9</v>
      </c>
      <c r="C5863" s="40" t="s">
        <v>251</v>
      </c>
      <c r="D5863" s="40" t="s">
        <v>149</v>
      </c>
      <c r="E5863" s="40" t="s">
        <v>10</v>
      </c>
      <c r="F5863" s="40">
        <v>0.43</v>
      </c>
      <c r="G5863" s="40">
        <v>8</v>
      </c>
      <c r="H5863" s="40">
        <v>62</v>
      </c>
      <c r="I5863" s="40">
        <v>0.63</v>
      </c>
      <c r="L5863" s="40" t="str">
        <f>IF(LEFT(C5863,1)="[",MID(C5863,2,SEARCH("]",C5863)-2),IF(LEFT(C5863,1)="""",MID(C5863,2,SEARCH("""",C5863,2)-2),C5863))</f>
        <v>Onyx chevrolet</v>
      </c>
      <c r="M5863">
        <f>WEEKNUM(A5863,2)</f>
        <v>36</v>
      </c>
    </row>
    <row r="5864" spans="1:13" x14ac:dyDescent="0.25">
      <c r="A5864" s="1">
        <v>41516</v>
      </c>
      <c r="B5864" s="40" t="s">
        <v>9</v>
      </c>
      <c r="C5864" s="40" t="s">
        <v>251</v>
      </c>
      <c r="D5864" s="40" t="s">
        <v>149</v>
      </c>
      <c r="E5864" s="40" t="s">
        <v>10</v>
      </c>
      <c r="F5864" s="40">
        <v>0.43</v>
      </c>
      <c r="G5864" s="40">
        <v>14</v>
      </c>
      <c r="H5864" s="40">
        <v>200</v>
      </c>
      <c r="I5864" s="40">
        <v>3.6</v>
      </c>
      <c r="L5864" s="40" t="str">
        <f>IF(LEFT(C5864,1)="[",MID(C5864,2,SEARCH("]",C5864)-2),IF(LEFT(C5864,1)="""",MID(C5864,2,SEARCH("""",C5864,2)-2),C5864))</f>
        <v>Onyx chevrolet</v>
      </c>
      <c r="M5864">
        <f>WEEKNUM(A5864,2)</f>
        <v>35</v>
      </c>
    </row>
    <row r="5865" spans="1:13" x14ac:dyDescent="0.25">
      <c r="A5865" s="1">
        <v>41546</v>
      </c>
      <c r="B5865" s="40" t="s">
        <v>9</v>
      </c>
      <c r="C5865" s="40" t="s">
        <v>251</v>
      </c>
      <c r="D5865" s="40" t="s">
        <v>149</v>
      </c>
      <c r="E5865" s="40" t="s">
        <v>10</v>
      </c>
      <c r="F5865" s="40">
        <v>0.43</v>
      </c>
      <c r="G5865" s="40">
        <v>0</v>
      </c>
      <c r="H5865" s="40">
        <v>6</v>
      </c>
      <c r="I5865" s="40">
        <v>0</v>
      </c>
      <c r="L5865" s="40" t="str">
        <f>IF(LEFT(C5865,1)="[",MID(C5865,2,SEARCH("]",C5865)-2),IF(LEFT(C5865,1)="""",MID(C5865,2,SEARCH("""",C5865,2)-2),C5865))</f>
        <v>Onyx chevrolet</v>
      </c>
      <c r="M5865">
        <f>WEEKNUM(A5865,2)</f>
        <v>39</v>
      </c>
    </row>
    <row r="5866" spans="1:13" x14ac:dyDescent="0.25">
      <c r="A5866" s="1">
        <v>41538</v>
      </c>
      <c r="B5866" s="40" t="s">
        <v>9</v>
      </c>
      <c r="C5866" s="40" t="s">
        <v>251</v>
      </c>
      <c r="D5866" s="40" t="s">
        <v>149</v>
      </c>
      <c r="E5866" s="40" t="s">
        <v>10</v>
      </c>
      <c r="F5866" s="40">
        <v>0.43</v>
      </c>
      <c r="G5866" s="40">
        <v>1</v>
      </c>
      <c r="H5866" s="40">
        <v>11</v>
      </c>
      <c r="I5866" s="40">
        <v>0.4</v>
      </c>
      <c r="L5866" s="40" t="str">
        <f>IF(LEFT(C5866,1)="[",MID(C5866,2,SEARCH("]",C5866)-2),IF(LEFT(C5866,1)="""",MID(C5866,2,SEARCH("""",C5866,2)-2),C5866))</f>
        <v>Onyx chevrolet</v>
      </c>
      <c r="M5866">
        <f>WEEKNUM(A5866,2)</f>
        <v>38</v>
      </c>
    </row>
    <row r="5867" spans="1:13" x14ac:dyDescent="0.25">
      <c r="A5867" s="1">
        <v>41514</v>
      </c>
      <c r="B5867" s="40" t="s">
        <v>9</v>
      </c>
      <c r="C5867" s="40" t="s">
        <v>251</v>
      </c>
      <c r="D5867" s="40" t="s">
        <v>149</v>
      </c>
      <c r="E5867" s="40" t="s">
        <v>10</v>
      </c>
      <c r="F5867" s="40">
        <v>0.43</v>
      </c>
      <c r="G5867" s="40">
        <v>14</v>
      </c>
      <c r="H5867" s="40">
        <v>151</v>
      </c>
      <c r="I5867" s="40">
        <v>3.1</v>
      </c>
      <c r="L5867" s="40" t="str">
        <f>IF(LEFT(C5867,1)="[",MID(C5867,2,SEARCH("]",C5867)-2),IF(LEFT(C5867,1)="""",MID(C5867,2,SEARCH("""",C5867,2)-2),C5867))</f>
        <v>Onyx chevrolet</v>
      </c>
      <c r="M5867">
        <f>WEEKNUM(A5867,2)</f>
        <v>35</v>
      </c>
    </row>
    <row r="5868" spans="1:13" x14ac:dyDescent="0.25">
      <c r="A5868" s="1">
        <v>41541</v>
      </c>
      <c r="B5868" s="40" t="s">
        <v>9</v>
      </c>
      <c r="C5868" s="40" t="s">
        <v>251</v>
      </c>
      <c r="D5868" s="40" t="s">
        <v>149</v>
      </c>
      <c r="E5868" s="40" t="s">
        <v>10</v>
      </c>
      <c r="F5868" s="40">
        <v>0.43</v>
      </c>
      <c r="G5868" s="40">
        <v>0</v>
      </c>
      <c r="H5868" s="40">
        <v>10</v>
      </c>
      <c r="I5868" s="40">
        <v>0</v>
      </c>
      <c r="L5868" s="40" t="str">
        <f>IF(LEFT(C5868,1)="[",MID(C5868,2,SEARCH("]",C5868)-2),IF(LEFT(C5868,1)="""",MID(C5868,2,SEARCH("""",C5868,2)-2),C5868))</f>
        <v>Onyx chevrolet</v>
      </c>
      <c r="M5868">
        <f>WEEKNUM(A5868,2)</f>
        <v>39</v>
      </c>
    </row>
    <row r="5869" spans="1:13" x14ac:dyDescent="0.25">
      <c r="A5869" s="1">
        <v>41528</v>
      </c>
      <c r="B5869" s="40" t="s">
        <v>9</v>
      </c>
      <c r="C5869" s="40" t="s">
        <v>251</v>
      </c>
      <c r="D5869" s="40" t="s">
        <v>149</v>
      </c>
      <c r="E5869" s="40" t="s">
        <v>10</v>
      </c>
      <c r="F5869" s="40">
        <v>0.43</v>
      </c>
      <c r="G5869" s="40">
        <v>13</v>
      </c>
      <c r="H5869" s="40">
        <v>59</v>
      </c>
      <c r="I5869" s="40">
        <v>2.68</v>
      </c>
      <c r="L5869" s="40" t="str">
        <f>IF(LEFT(C5869,1)="[",MID(C5869,2,SEARCH("]",C5869)-2),IF(LEFT(C5869,1)="""",MID(C5869,2,SEARCH("""",C5869,2)-2),C5869))</f>
        <v>Onyx chevrolet</v>
      </c>
      <c r="M5869">
        <f>WEEKNUM(A5869,2)</f>
        <v>37</v>
      </c>
    </row>
    <row r="5870" spans="1:13" x14ac:dyDescent="0.25">
      <c r="A5870" s="1">
        <v>41530</v>
      </c>
      <c r="B5870" s="40" t="s">
        <v>9</v>
      </c>
      <c r="C5870" s="40" t="s">
        <v>251</v>
      </c>
      <c r="D5870" s="40" t="s">
        <v>149</v>
      </c>
      <c r="E5870" s="40" t="s">
        <v>10</v>
      </c>
      <c r="F5870" s="40">
        <v>0.43</v>
      </c>
      <c r="G5870" s="40">
        <v>9</v>
      </c>
      <c r="H5870" s="40">
        <v>89</v>
      </c>
      <c r="I5870" s="40">
        <v>0.81</v>
      </c>
      <c r="L5870" s="40" t="str">
        <f>IF(LEFT(C5870,1)="[",MID(C5870,2,SEARCH("]",C5870)-2),IF(LEFT(C5870,1)="""",MID(C5870,2,SEARCH("""",C5870,2)-2),C5870))</f>
        <v>Onyx chevrolet</v>
      </c>
      <c r="M5870">
        <f>WEEKNUM(A5870,2)</f>
        <v>37</v>
      </c>
    </row>
    <row r="5871" spans="1:13" x14ac:dyDescent="0.25">
      <c r="A5871" s="1">
        <v>41532</v>
      </c>
      <c r="B5871" s="40" t="s">
        <v>9</v>
      </c>
      <c r="C5871" s="40" t="s">
        <v>251</v>
      </c>
      <c r="D5871" s="40" t="s">
        <v>149</v>
      </c>
      <c r="E5871" s="40" t="s">
        <v>10</v>
      </c>
      <c r="F5871" s="40">
        <v>0.43</v>
      </c>
      <c r="G5871" s="40">
        <v>9</v>
      </c>
      <c r="H5871" s="40">
        <v>65</v>
      </c>
      <c r="I5871" s="40">
        <v>1.66</v>
      </c>
      <c r="L5871" s="40" t="str">
        <f>IF(LEFT(C5871,1)="[",MID(C5871,2,SEARCH("]",C5871)-2),IF(LEFT(C5871,1)="""",MID(C5871,2,SEARCH("""",C5871,2)-2),C5871))</f>
        <v>Onyx chevrolet</v>
      </c>
      <c r="M5871">
        <f>WEEKNUM(A5871,2)</f>
        <v>37</v>
      </c>
    </row>
    <row r="5872" spans="1:13" x14ac:dyDescent="0.25">
      <c r="A5872" s="1">
        <v>41519</v>
      </c>
      <c r="B5872" s="40" t="s">
        <v>9</v>
      </c>
      <c r="C5872" s="40" t="s">
        <v>251</v>
      </c>
      <c r="D5872" s="40" t="s">
        <v>149</v>
      </c>
      <c r="E5872" s="40" t="s">
        <v>10</v>
      </c>
      <c r="F5872" s="40">
        <v>0.43</v>
      </c>
      <c r="G5872" s="40">
        <v>8</v>
      </c>
      <c r="H5872" s="40">
        <v>138</v>
      </c>
      <c r="I5872" s="40">
        <v>1.1599999999999999</v>
      </c>
      <c r="L5872" s="40" t="str">
        <f>IF(LEFT(C5872,1)="[",MID(C5872,2,SEARCH("]",C5872)-2),IF(LEFT(C5872,1)="""",MID(C5872,2,SEARCH("""",C5872,2)-2),C5872))</f>
        <v>Onyx chevrolet</v>
      </c>
      <c r="M5872">
        <f>WEEKNUM(A5872,2)</f>
        <v>36</v>
      </c>
    </row>
    <row r="5873" spans="1:13" x14ac:dyDescent="0.25">
      <c r="A5873" s="1">
        <v>41534</v>
      </c>
      <c r="B5873" s="40" t="s">
        <v>9</v>
      </c>
      <c r="C5873" s="40" t="s">
        <v>251</v>
      </c>
      <c r="D5873" s="40" t="s">
        <v>149</v>
      </c>
      <c r="E5873" s="40" t="s">
        <v>10</v>
      </c>
      <c r="F5873" s="40">
        <v>0.43</v>
      </c>
      <c r="G5873" s="40">
        <v>1</v>
      </c>
      <c r="H5873" s="40">
        <v>34</v>
      </c>
      <c r="I5873" s="40">
        <v>0.17</v>
      </c>
      <c r="L5873" s="40" t="str">
        <f>IF(LEFT(C5873,1)="[",MID(C5873,2,SEARCH("]",C5873)-2),IF(LEFT(C5873,1)="""",MID(C5873,2,SEARCH("""",C5873,2)-2),C5873))</f>
        <v>Onyx chevrolet</v>
      </c>
      <c r="M5873">
        <f>WEEKNUM(A5873,2)</f>
        <v>38</v>
      </c>
    </row>
    <row r="5874" spans="1:13" x14ac:dyDescent="0.25">
      <c r="A5874" s="1">
        <v>41529</v>
      </c>
      <c r="B5874" s="40" t="s">
        <v>9</v>
      </c>
      <c r="C5874" s="40" t="s">
        <v>251</v>
      </c>
      <c r="D5874" s="40" t="s">
        <v>149</v>
      </c>
      <c r="E5874" s="40" t="s">
        <v>10</v>
      </c>
      <c r="F5874" s="40">
        <v>0.43</v>
      </c>
      <c r="G5874" s="40">
        <v>7</v>
      </c>
      <c r="H5874" s="40">
        <v>88</v>
      </c>
      <c r="I5874" s="40">
        <v>1.29</v>
      </c>
      <c r="L5874" s="40" t="str">
        <f>IF(LEFT(C5874,1)="[",MID(C5874,2,SEARCH("]",C5874)-2),IF(LEFT(C5874,1)="""",MID(C5874,2,SEARCH("""",C5874,2)-2),C5874))</f>
        <v>Onyx chevrolet</v>
      </c>
      <c r="M5874">
        <f>WEEKNUM(A5874,2)</f>
        <v>37</v>
      </c>
    </row>
    <row r="5875" spans="1:13" x14ac:dyDescent="0.25">
      <c r="A5875" s="1">
        <v>41535</v>
      </c>
      <c r="B5875" s="40" t="s">
        <v>9</v>
      </c>
      <c r="C5875" s="40" t="s">
        <v>251</v>
      </c>
      <c r="D5875" s="40" t="s">
        <v>149</v>
      </c>
      <c r="E5875" s="40" t="s">
        <v>10</v>
      </c>
      <c r="F5875" s="40">
        <v>0.43</v>
      </c>
      <c r="G5875" s="40">
        <v>2</v>
      </c>
      <c r="H5875" s="40">
        <v>51</v>
      </c>
      <c r="I5875" s="40">
        <v>0.33</v>
      </c>
      <c r="L5875" s="40" t="str">
        <f>IF(LEFT(C5875,1)="[",MID(C5875,2,SEARCH("]",C5875)-2),IF(LEFT(C5875,1)="""",MID(C5875,2,SEARCH("""",C5875,2)-2),C5875))</f>
        <v>Onyx chevrolet</v>
      </c>
      <c r="M5875">
        <f>WEEKNUM(A5875,2)</f>
        <v>38</v>
      </c>
    </row>
    <row r="5876" spans="1:13" x14ac:dyDescent="0.25">
      <c r="A5876" s="1">
        <v>41544</v>
      </c>
      <c r="B5876" s="40" t="s">
        <v>9</v>
      </c>
      <c r="C5876" s="40" t="s">
        <v>251</v>
      </c>
      <c r="D5876" s="40" t="s">
        <v>149</v>
      </c>
      <c r="E5876" s="40" t="s">
        <v>10</v>
      </c>
      <c r="F5876" s="40">
        <v>0.43</v>
      </c>
      <c r="G5876" s="40">
        <v>1</v>
      </c>
      <c r="H5876" s="40">
        <v>7</v>
      </c>
      <c r="I5876" s="40">
        <v>0.24</v>
      </c>
      <c r="L5876" s="40" t="str">
        <f>IF(LEFT(C5876,1)="[",MID(C5876,2,SEARCH("]",C5876)-2),IF(LEFT(C5876,1)="""",MID(C5876,2,SEARCH("""",C5876,2)-2),C5876))</f>
        <v>Onyx chevrolet</v>
      </c>
      <c r="M5876">
        <f>WEEKNUM(A5876,2)</f>
        <v>39</v>
      </c>
    </row>
    <row r="5877" spans="1:13" x14ac:dyDescent="0.25">
      <c r="A5877" s="1">
        <v>41522</v>
      </c>
      <c r="B5877" s="40" t="s">
        <v>9</v>
      </c>
      <c r="C5877" s="40" t="s">
        <v>251</v>
      </c>
      <c r="D5877" s="40" t="s">
        <v>149</v>
      </c>
      <c r="E5877" s="40" t="s">
        <v>10</v>
      </c>
      <c r="F5877" s="40">
        <v>0.43</v>
      </c>
      <c r="G5877" s="40">
        <v>7</v>
      </c>
      <c r="H5877" s="40">
        <v>58</v>
      </c>
      <c r="I5877" s="40">
        <v>0.54</v>
      </c>
      <c r="L5877" s="40" t="str">
        <f>IF(LEFT(C5877,1)="[",MID(C5877,2,SEARCH("]",C5877)-2),IF(LEFT(C5877,1)="""",MID(C5877,2,SEARCH("""",C5877,2)-2),C5877))</f>
        <v>Onyx chevrolet</v>
      </c>
      <c r="M5877">
        <f>WEEKNUM(A5877,2)</f>
        <v>36</v>
      </c>
    </row>
    <row r="5878" spans="1:13" x14ac:dyDescent="0.25">
      <c r="A5878" s="1">
        <v>41524</v>
      </c>
      <c r="B5878" s="40" t="s">
        <v>9</v>
      </c>
      <c r="C5878" s="40" t="s">
        <v>251</v>
      </c>
      <c r="D5878" s="40" t="s">
        <v>149</v>
      </c>
      <c r="E5878" s="40" t="s">
        <v>10</v>
      </c>
      <c r="F5878" s="40">
        <v>0.43</v>
      </c>
      <c r="G5878" s="40">
        <v>3</v>
      </c>
      <c r="H5878" s="40">
        <v>50</v>
      </c>
      <c r="I5878" s="40">
        <v>0.23</v>
      </c>
      <c r="L5878" s="40" t="str">
        <f>IF(LEFT(C5878,1)="[",MID(C5878,2,SEARCH("]",C5878)-2),IF(LEFT(C5878,1)="""",MID(C5878,2,SEARCH("""",C5878,2)-2),C5878))</f>
        <v>Onyx chevrolet</v>
      </c>
      <c r="M5878">
        <f>WEEKNUM(A5878,2)</f>
        <v>36</v>
      </c>
    </row>
    <row r="5879" spans="1:13" x14ac:dyDescent="0.25">
      <c r="A5879" s="1">
        <v>41520</v>
      </c>
      <c r="B5879" s="40" t="s">
        <v>9</v>
      </c>
      <c r="C5879" s="40" t="s">
        <v>251</v>
      </c>
      <c r="D5879" s="40" t="s">
        <v>149</v>
      </c>
      <c r="E5879" s="40" t="s">
        <v>10</v>
      </c>
      <c r="F5879" s="40">
        <v>0.43</v>
      </c>
      <c r="G5879" s="40">
        <v>6</v>
      </c>
      <c r="H5879" s="40">
        <v>91</v>
      </c>
      <c r="I5879" s="40">
        <v>0.68</v>
      </c>
      <c r="L5879" s="40" t="str">
        <f>IF(LEFT(C5879,1)="[",MID(C5879,2,SEARCH("]",C5879)-2),IF(LEFT(C5879,1)="""",MID(C5879,2,SEARCH("""",C5879,2)-2),C5879))</f>
        <v>Onyx chevrolet</v>
      </c>
      <c r="M5879">
        <f>WEEKNUM(A5879,2)</f>
        <v>36</v>
      </c>
    </row>
    <row r="5880" spans="1:13" x14ac:dyDescent="0.25">
      <c r="A5880" s="1">
        <v>41542</v>
      </c>
      <c r="B5880" s="40" t="s">
        <v>9</v>
      </c>
      <c r="C5880" s="40" t="s">
        <v>251</v>
      </c>
      <c r="D5880" s="40" t="s">
        <v>149</v>
      </c>
      <c r="E5880" s="40" t="s">
        <v>10</v>
      </c>
      <c r="F5880" s="40">
        <v>0.43</v>
      </c>
      <c r="G5880" s="40">
        <v>1</v>
      </c>
      <c r="H5880" s="40">
        <v>7</v>
      </c>
      <c r="I5880" s="40">
        <v>0.26</v>
      </c>
      <c r="L5880" s="40" t="str">
        <f>IF(LEFT(C5880,1)="[",MID(C5880,2,SEARCH("]",C5880)-2),IF(LEFT(C5880,1)="""",MID(C5880,2,SEARCH("""",C5880,2)-2),C5880))</f>
        <v>Onyx chevrolet</v>
      </c>
      <c r="M5880">
        <f>WEEKNUM(A5880,2)</f>
        <v>39</v>
      </c>
    </row>
    <row r="5881" spans="1:13" x14ac:dyDescent="0.25">
      <c r="A5881" s="1">
        <v>41517</v>
      </c>
      <c r="B5881" s="40" t="s">
        <v>9</v>
      </c>
      <c r="C5881" s="40" t="s">
        <v>251</v>
      </c>
      <c r="D5881" s="40" t="s">
        <v>149</v>
      </c>
      <c r="E5881" s="40" t="s">
        <v>10</v>
      </c>
      <c r="F5881" s="40">
        <v>0.43</v>
      </c>
      <c r="G5881" s="40">
        <v>20</v>
      </c>
      <c r="H5881" s="40">
        <v>158</v>
      </c>
      <c r="I5881" s="40">
        <v>5.72</v>
      </c>
      <c r="L5881" s="40" t="str">
        <f>IF(LEFT(C5881,1)="[",MID(C5881,2,SEARCH("]",C5881)-2),IF(LEFT(C5881,1)="""",MID(C5881,2,SEARCH("""",C5881,2)-2),C5881))</f>
        <v>Onyx chevrolet</v>
      </c>
      <c r="M5881">
        <f>WEEKNUM(A5881,2)</f>
        <v>35</v>
      </c>
    </row>
    <row r="5882" spans="1:13" x14ac:dyDescent="0.25">
      <c r="A5882" s="1">
        <v>41540</v>
      </c>
      <c r="B5882" s="40" t="s">
        <v>9</v>
      </c>
      <c r="C5882" s="40" t="s">
        <v>251</v>
      </c>
      <c r="D5882" s="40" t="s">
        <v>149</v>
      </c>
      <c r="E5882" s="40" t="s">
        <v>10</v>
      </c>
      <c r="F5882" s="40">
        <v>0.43</v>
      </c>
      <c r="G5882" s="40">
        <v>1</v>
      </c>
      <c r="H5882" s="40">
        <v>11</v>
      </c>
      <c r="I5882" s="40">
        <v>0.4</v>
      </c>
      <c r="L5882" s="40" t="str">
        <f>IF(LEFT(C5882,1)="[",MID(C5882,2,SEARCH("]",C5882)-2),IF(LEFT(C5882,1)="""",MID(C5882,2,SEARCH("""",C5882,2)-2),C5882))</f>
        <v>Onyx chevrolet</v>
      </c>
      <c r="M5882">
        <f>WEEKNUM(A5882,2)</f>
        <v>39</v>
      </c>
    </row>
    <row r="5883" spans="1:13" x14ac:dyDescent="0.25">
      <c r="A5883" s="1">
        <v>41545</v>
      </c>
      <c r="B5883" s="40" t="s">
        <v>9</v>
      </c>
      <c r="C5883" s="40" t="s">
        <v>251</v>
      </c>
      <c r="D5883" s="40" t="s">
        <v>149</v>
      </c>
      <c r="E5883" s="40" t="s">
        <v>10</v>
      </c>
      <c r="F5883" s="40">
        <v>0.43</v>
      </c>
      <c r="G5883" s="40">
        <v>0</v>
      </c>
      <c r="H5883" s="40">
        <v>1</v>
      </c>
      <c r="I5883" s="40">
        <v>0</v>
      </c>
      <c r="L5883" s="40" t="str">
        <f>IF(LEFT(C5883,1)="[",MID(C5883,2,SEARCH("]",C5883)-2),IF(LEFT(C5883,1)="""",MID(C5883,2,SEARCH("""",C5883,2)-2),C5883))</f>
        <v>Onyx chevrolet</v>
      </c>
      <c r="M5883">
        <f>WEEKNUM(A5883,2)</f>
        <v>39</v>
      </c>
    </row>
    <row r="5884" spans="1:13" x14ac:dyDescent="0.25">
      <c r="A5884" s="1">
        <v>41537</v>
      </c>
      <c r="B5884" s="40" t="s">
        <v>9</v>
      </c>
      <c r="C5884" s="40" t="s">
        <v>251</v>
      </c>
      <c r="D5884" s="40" t="s">
        <v>149</v>
      </c>
      <c r="E5884" s="40" t="s">
        <v>10</v>
      </c>
      <c r="F5884" s="40">
        <v>0.43</v>
      </c>
      <c r="G5884" s="40">
        <v>0</v>
      </c>
      <c r="H5884" s="40">
        <v>1</v>
      </c>
      <c r="I5884" s="40">
        <v>0</v>
      </c>
      <c r="L5884" s="40" t="str">
        <f>IF(LEFT(C5884,1)="[",MID(C5884,2,SEARCH("]",C5884)-2),IF(LEFT(C5884,1)="""",MID(C5884,2,SEARCH("""",C5884,2)-2),C5884))</f>
        <v>Onyx chevrolet</v>
      </c>
      <c r="M5884">
        <f>WEEKNUM(A5884,2)</f>
        <v>38</v>
      </c>
    </row>
    <row r="5885" spans="1:13" x14ac:dyDescent="0.25">
      <c r="A5885" s="1">
        <v>41539</v>
      </c>
      <c r="B5885" s="40" t="s">
        <v>9</v>
      </c>
      <c r="C5885" s="40" t="s">
        <v>251</v>
      </c>
      <c r="D5885" s="40" t="s">
        <v>149</v>
      </c>
      <c r="E5885" s="40" t="s">
        <v>10</v>
      </c>
      <c r="F5885" s="40">
        <v>0.43</v>
      </c>
      <c r="G5885" s="40">
        <v>1</v>
      </c>
      <c r="H5885" s="40">
        <v>8</v>
      </c>
      <c r="I5885" s="40">
        <v>0.13</v>
      </c>
      <c r="L5885" s="40" t="str">
        <f>IF(LEFT(C5885,1)="[",MID(C5885,2,SEARCH("]",C5885)-2),IF(LEFT(C5885,1)="""",MID(C5885,2,SEARCH("""",C5885,2)-2),C5885))</f>
        <v>Onyx chevrolet</v>
      </c>
      <c r="M5885">
        <f>WEEKNUM(A5885,2)</f>
        <v>38</v>
      </c>
    </row>
    <row r="5886" spans="1:13" x14ac:dyDescent="0.25">
      <c r="A5886" s="1">
        <v>41526</v>
      </c>
      <c r="B5886" s="40" t="s">
        <v>9</v>
      </c>
      <c r="C5886" s="40" t="s">
        <v>251</v>
      </c>
      <c r="D5886" s="40" t="s">
        <v>149</v>
      </c>
      <c r="E5886" s="40" t="s">
        <v>10</v>
      </c>
      <c r="F5886" s="40">
        <v>0.43</v>
      </c>
      <c r="G5886" s="40">
        <v>7</v>
      </c>
      <c r="H5886" s="40">
        <v>72</v>
      </c>
      <c r="I5886" s="40">
        <v>1.26</v>
      </c>
      <c r="L5886" s="40" t="str">
        <f>IF(LEFT(C5886,1)="[",MID(C5886,2,SEARCH("]",C5886)-2),IF(LEFT(C5886,1)="""",MID(C5886,2,SEARCH("""",C5886,2)-2),C5886))</f>
        <v>Onyx chevrolet</v>
      </c>
      <c r="M5886">
        <f>WEEKNUM(A5886,2)</f>
        <v>37</v>
      </c>
    </row>
    <row r="5887" spans="1:13" x14ac:dyDescent="0.25">
      <c r="A5887" s="1">
        <v>41533</v>
      </c>
      <c r="B5887" s="40" t="s">
        <v>9</v>
      </c>
      <c r="C5887" s="40" t="s">
        <v>251</v>
      </c>
      <c r="D5887" s="40" t="s">
        <v>149</v>
      </c>
      <c r="E5887" s="40" t="s">
        <v>10</v>
      </c>
      <c r="F5887" s="40">
        <v>0.43</v>
      </c>
      <c r="G5887" s="40">
        <v>3</v>
      </c>
      <c r="H5887" s="40">
        <v>82</v>
      </c>
      <c r="I5887" s="40">
        <v>0.39</v>
      </c>
      <c r="L5887" s="40" t="str">
        <f>IF(LEFT(C5887,1)="[",MID(C5887,2,SEARCH("]",C5887)-2),IF(LEFT(C5887,1)="""",MID(C5887,2,SEARCH("""",C5887,2)-2),C5887))</f>
        <v>Onyx chevrolet</v>
      </c>
      <c r="M5887">
        <f>WEEKNUM(A5887,2)</f>
        <v>38</v>
      </c>
    </row>
    <row r="5888" spans="1:13" x14ac:dyDescent="0.25">
      <c r="A5888" s="1">
        <v>41518</v>
      </c>
      <c r="B5888" s="40" t="s">
        <v>9</v>
      </c>
      <c r="C5888" s="40" t="s">
        <v>251</v>
      </c>
      <c r="D5888" s="40" t="s">
        <v>149</v>
      </c>
      <c r="E5888" s="40" t="s">
        <v>10</v>
      </c>
      <c r="F5888" s="40">
        <v>0.43</v>
      </c>
      <c r="G5888" s="40">
        <v>21</v>
      </c>
      <c r="H5888" s="40">
        <v>214</v>
      </c>
      <c r="I5888" s="40">
        <v>4.72</v>
      </c>
      <c r="L5888" s="40" t="str">
        <f>IF(LEFT(C5888,1)="[",MID(C5888,2,SEARCH("]",C5888)-2),IF(LEFT(C5888,1)="""",MID(C5888,2,SEARCH("""",C5888,2)-2),C5888))</f>
        <v>Onyx chevrolet</v>
      </c>
      <c r="M5888">
        <f>WEEKNUM(A5888,2)</f>
        <v>35</v>
      </c>
    </row>
    <row r="5889" spans="1:13" x14ac:dyDescent="0.25">
      <c r="A5889" s="1">
        <v>41531</v>
      </c>
      <c r="B5889" s="40" t="s">
        <v>9</v>
      </c>
      <c r="C5889" s="40" t="s">
        <v>251</v>
      </c>
      <c r="D5889" s="40" t="s">
        <v>149</v>
      </c>
      <c r="E5889" s="40" t="s">
        <v>10</v>
      </c>
      <c r="F5889" s="40">
        <v>0.43</v>
      </c>
      <c r="G5889" s="40">
        <v>6</v>
      </c>
      <c r="H5889" s="40">
        <v>99</v>
      </c>
      <c r="I5889" s="40">
        <v>0.84</v>
      </c>
      <c r="L5889" s="40" t="str">
        <f>IF(LEFT(C5889,1)="[",MID(C5889,2,SEARCH("]",C5889)-2),IF(LEFT(C5889,1)="""",MID(C5889,2,SEARCH("""",C5889,2)-2),C5889))</f>
        <v>Onyx chevrolet</v>
      </c>
      <c r="M5889">
        <f>WEEKNUM(A5889,2)</f>
        <v>37</v>
      </c>
    </row>
    <row r="5890" spans="1:13" x14ac:dyDescent="0.25">
      <c r="A5890" s="1">
        <v>41543</v>
      </c>
      <c r="B5890" s="40" t="s">
        <v>9</v>
      </c>
      <c r="C5890" s="40" t="s">
        <v>251</v>
      </c>
      <c r="D5890" s="40" t="s">
        <v>149</v>
      </c>
      <c r="E5890" s="40" t="s">
        <v>10</v>
      </c>
      <c r="F5890" s="40">
        <v>0.43</v>
      </c>
      <c r="G5890" s="40">
        <v>0</v>
      </c>
      <c r="H5890" s="40">
        <v>6</v>
      </c>
      <c r="I5890" s="40">
        <v>0</v>
      </c>
      <c r="L5890" s="40" t="str">
        <f>IF(LEFT(C5890,1)="[",MID(C5890,2,SEARCH("]",C5890)-2),IF(LEFT(C5890,1)="""",MID(C5890,2,SEARCH("""",C5890,2)-2),C5890))</f>
        <v>Onyx chevrolet</v>
      </c>
      <c r="M5890">
        <f>WEEKNUM(A5890,2)</f>
        <v>39</v>
      </c>
    </row>
    <row r="5891" spans="1:13" x14ac:dyDescent="0.25">
      <c r="A5891" s="1">
        <v>41525</v>
      </c>
      <c r="B5891" s="40" t="s">
        <v>9</v>
      </c>
      <c r="C5891" s="40" t="s">
        <v>251</v>
      </c>
      <c r="D5891" s="40" t="s">
        <v>149</v>
      </c>
      <c r="E5891" s="40" t="s">
        <v>10</v>
      </c>
      <c r="F5891" s="40">
        <v>0.43</v>
      </c>
      <c r="G5891" s="40">
        <v>4</v>
      </c>
      <c r="H5891" s="40">
        <v>61</v>
      </c>
      <c r="I5891" s="40">
        <v>0.38</v>
      </c>
      <c r="L5891" s="40" t="str">
        <f>IF(LEFT(C5891,1)="[",MID(C5891,2,SEARCH("]",C5891)-2),IF(LEFT(C5891,1)="""",MID(C5891,2,SEARCH("""",C5891,2)-2),C5891))</f>
        <v>Onyx chevrolet</v>
      </c>
      <c r="M5891">
        <f>WEEKNUM(A5891,2)</f>
        <v>36</v>
      </c>
    </row>
    <row r="5892" spans="1:13" x14ac:dyDescent="0.25">
      <c r="A5892" s="1">
        <v>41538</v>
      </c>
      <c r="B5892" s="40" t="s">
        <v>9</v>
      </c>
      <c r="C5892" s="40" t="s">
        <v>301</v>
      </c>
      <c r="D5892" s="40" t="s">
        <v>149</v>
      </c>
      <c r="E5892" s="40" t="s">
        <v>10</v>
      </c>
      <c r="F5892" s="40">
        <v>0.37</v>
      </c>
      <c r="G5892" s="40">
        <v>0</v>
      </c>
      <c r="H5892" s="40">
        <v>2</v>
      </c>
      <c r="I5892" s="40">
        <v>0</v>
      </c>
      <c r="L5892" s="40" t="str">
        <f>IF(LEFT(C5892,1)="[",MID(C5892,2,SEARCH("]",C5892)-2),IF(LEFT(C5892,1)="""",MID(C5892,2,SEARCH("""",C5892,2)-2),C5892))</f>
        <v>Onyx chevy</v>
      </c>
      <c r="M5892">
        <f>WEEKNUM(A5892,2)</f>
        <v>38</v>
      </c>
    </row>
    <row r="5893" spans="1:13" x14ac:dyDescent="0.25">
      <c r="A5893" s="1">
        <v>41537</v>
      </c>
      <c r="B5893" s="40" t="s">
        <v>9</v>
      </c>
      <c r="C5893" s="40" t="s">
        <v>301</v>
      </c>
      <c r="D5893" s="40" t="s">
        <v>149</v>
      </c>
      <c r="E5893" s="40" t="s">
        <v>10</v>
      </c>
      <c r="F5893" s="40">
        <v>0.37</v>
      </c>
      <c r="G5893" s="40">
        <v>0</v>
      </c>
      <c r="H5893" s="40">
        <v>6</v>
      </c>
      <c r="I5893" s="40">
        <v>0</v>
      </c>
      <c r="L5893" s="40" t="str">
        <f>IF(LEFT(C5893,1)="[",MID(C5893,2,SEARCH("]",C5893)-2),IF(LEFT(C5893,1)="""",MID(C5893,2,SEARCH("""",C5893,2)-2),C5893))</f>
        <v>Onyx chevy</v>
      </c>
      <c r="M5893">
        <f>WEEKNUM(A5893,2)</f>
        <v>38</v>
      </c>
    </row>
    <row r="5894" spans="1:13" x14ac:dyDescent="0.25">
      <c r="A5894" s="1">
        <v>41531</v>
      </c>
      <c r="B5894" s="40" t="s">
        <v>9</v>
      </c>
      <c r="C5894" s="40" t="s">
        <v>301</v>
      </c>
      <c r="D5894" s="40" t="s">
        <v>149</v>
      </c>
      <c r="E5894" s="40" t="s">
        <v>10</v>
      </c>
      <c r="F5894" s="40">
        <v>0.37</v>
      </c>
      <c r="G5894" s="40">
        <v>0</v>
      </c>
      <c r="H5894" s="40">
        <v>6</v>
      </c>
      <c r="I5894" s="40">
        <v>0</v>
      </c>
      <c r="L5894" s="40" t="str">
        <f>IF(LEFT(C5894,1)="[",MID(C5894,2,SEARCH("]",C5894)-2),IF(LEFT(C5894,1)="""",MID(C5894,2,SEARCH("""",C5894,2)-2),C5894))</f>
        <v>Onyx chevy</v>
      </c>
      <c r="M5894">
        <f>WEEKNUM(A5894,2)</f>
        <v>37</v>
      </c>
    </row>
    <row r="5895" spans="1:13" x14ac:dyDescent="0.25">
      <c r="A5895" s="1">
        <v>41527</v>
      </c>
      <c r="B5895" s="40" t="s">
        <v>9</v>
      </c>
      <c r="C5895" s="40" t="s">
        <v>301</v>
      </c>
      <c r="D5895" s="40" t="s">
        <v>149</v>
      </c>
      <c r="E5895" s="40" t="s">
        <v>10</v>
      </c>
      <c r="F5895" s="40">
        <v>0.37</v>
      </c>
      <c r="G5895" s="40">
        <v>1</v>
      </c>
      <c r="H5895" s="40">
        <v>10</v>
      </c>
      <c r="I5895" s="40">
        <v>0.36</v>
      </c>
      <c r="L5895" s="40" t="str">
        <f>IF(LEFT(C5895,1)="[",MID(C5895,2,SEARCH("]",C5895)-2),IF(LEFT(C5895,1)="""",MID(C5895,2,SEARCH("""",C5895,2)-2),C5895))</f>
        <v>Onyx chevy</v>
      </c>
      <c r="M5895">
        <f>WEEKNUM(A5895,2)</f>
        <v>37</v>
      </c>
    </row>
    <row r="5896" spans="1:13" x14ac:dyDescent="0.25">
      <c r="A5896" s="1">
        <v>41545</v>
      </c>
      <c r="B5896" s="40" t="s">
        <v>9</v>
      </c>
      <c r="C5896" s="40" t="s">
        <v>301</v>
      </c>
      <c r="D5896" s="40" t="s">
        <v>149</v>
      </c>
      <c r="E5896" s="40" t="s">
        <v>10</v>
      </c>
      <c r="F5896" s="40">
        <v>0.37</v>
      </c>
      <c r="G5896" s="40">
        <v>0</v>
      </c>
      <c r="H5896" s="40">
        <v>1</v>
      </c>
      <c r="I5896" s="40">
        <v>0</v>
      </c>
      <c r="L5896" s="40" t="str">
        <f>IF(LEFT(C5896,1)="[",MID(C5896,2,SEARCH("]",C5896)-2),IF(LEFT(C5896,1)="""",MID(C5896,2,SEARCH("""",C5896,2)-2),C5896))</f>
        <v>Onyx chevy</v>
      </c>
      <c r="M5896">
        <f>WEEKNUM(A5896,2)</f>
        <v>39</v>
      </c>
    </row>
    <row r="5897" spans="1:13" x14ac:dyDescent="0.25">
      <c r="A5897" s="1">
        <v>41529</v>
      </c>
      <c r="B5897" s="40" t="s">
        <v>9</v>
      </c>
      <c r="C5897" s="40" t="s">
        <v>301</v>
      </c>
      <c r="D5897" s="40" t="s">
        <v>149</v>
      </c>
      <c r="E5897" s="40" t="s">
        <v>10</v>
      </c>
      <c r="F5897" s="40">
        <v>0.37</v>
      </c>
      <c r="G5897" s="40">
        <v>1</v>
      </c>
      <c r="H5897" s="40">
        <v>3</v>
      </c>
      <c r="I5897" s="40">
        <v>0.36</v>
      </c>
      <c r="L5897" s="40" t="str">
        <f>IF(LEFT(C5897,1)="[",MID(C5897,2,SEARCH("]",C5897)-2),IF(LEFT(C5897,1)="""",MID(C5897,2,SEARCH("""",C5897,2)-2),C5897))</f>
        <v>Onyx chevy</v>
      </c>
      <c r="M5897">
        <f>WEEKNUM(A5897,2)</f>
        <v>37</v>
      </c>
    </row>
    <row r="5898" spans="1:13" x14ac:dyDescent="0.25">
      <c r="A5898" s="1">
        <v>41532</v>
      </c>
      <c r="B5898" s="40" t="s">
        <v>9</v>
      </c>
      <c r="C5898" s="40" t="s">
        <v>301</v>
      </c>
      <c r="D5898" s="40" t="s">
        <v>149</v>
      </c>
      <c r="E5898" s="40" t="s">
        <v>10</v>
      </c>
      <c r="F5898" s="40">
        <v>0.37</v>
      </c>
      <c r="G5898" s="40">
        <v>0</v>
      </c>
      <c r="H5898" s="40">
        <v>5</v>
      </c>
      <c r="I5898" s="40">
        <v>0</v>
      </c>
      <c r="L5898" s="40" t="str">
        <f>IF(LEFT(C5898,1)="[",MID(C5898,2,SEARCH("]",C5898)-2),IF(LEFT(C5898,1)="""",MID(C5898,2,SEARCH("""",C5898,2)-2),C5898))</f>
        <v>Onyx chevy</v>
      </c>
      <c r="M5898">
        <f>WEEKNUM(A5898,2)</f>
        <v>37</v>
      </c>
    </row>
    <row r="5899" spans="1:13" x14ac:dyDescent="0.25">
      <c r="A5899" s="1">
        <v>41520</v>
      </c>
      <c r="B5899" s="40" t="s">
        <v>9</v>
      </c>
      <c r="C5899" s="40" t="s">
        <v>301</v>
      </c>
      <c r="D5899" s="40" t="s">
        <v>149</v>
      </c>
      <c r="E5899" s="40" t="s">
        <v>10</v>
      </c>
      <c r="F5899" s="40">
        <v>0.37</v>
      </c>
      <c r="G5899" s="40">
        <v>4</v>
      </c>
      <c r="H5899" s="40">
        <v>26</v>
      </c>
      <c r="I5899" s="40">
        <v>0.55000000000000004</v>
      </c>
      <c r="L5899" s="40" t="str">
        <f>IF(LEFT(C5899,1)="[",MID(C5899,2,SEARCH("]",C5899)-2),IF(LEFT(C5899,1)="""",MID(C5899,2,SEARCH("""",C5899,2)-2),C5899))</f>
        <v>Onyx chevy</v>
      </c>
      <c r="M5899">
        <f>WEEKNUM(A5899,2)</f>
        <v>36</v>
      </c>
    </row>
    <row r="5900" spans="1:13" x14ac:dyDescent="0.25">
      <c r="A5900" s="1">
        <v>41518</v>
      </c>
      <c r="B5900" s="40" t="s">
        <v>9</v>
      </c>
      <c r="C5900" s="40" t="s">
        <v>301</v>
      </c>
      <c r="D5900" s="40" t="s">
        <v>149</v>
      </c>
      <c r="E5900" s="40" t="s">
        <v>10</v>
      </c>
      <c r="F5900" s="40">
        <v>0.37</v>
      </c>
      <c r="G5900" s="40">
        <v>0</v>
      </c>
      <c r="H5900" s="40">
        <v>12</v>
      </c>
      <c r="I5900" s="40">
        <v>0</v>
      </c>
      <c r="L5900" s="40" t="str">
        <f>IF(LEFT(C5900,1)="[",MID(C5900,2,SEARCH("]",C5900)-2),IF(LEFT(C5900,1)="""",MID(C5900,2,SEARCH("""",C5900,2)-2),C5900))</f>
        <v>Onyx chevy</v>
      </c>
      <c r="M5900">
        <f>WEEKNUM(A5900,2)</f>
        <v>35</v>
      </c>
    </row>
    <row r="5901" spans="1:13" x14ac:dyDescent="0.25">
      <c r="A5901" s="1">
        <v>41542</v>
      </c>
      <c r="B5901" s="40" t="s">
        <v>9</v>
      </c>
      <c r="C5901" s="40" t="s">
        <v>301</v>
      </c>
      <c r="D5901" s="40" t="s">
        <v>149</v>
      </c>
      <c r="E5901" s="40" t="s">
        <v>10</v>
      </c>
      <c r="F5901" s="40">
        <v>0.37</v>
      </c>
      <c r="G5901" s="40">
        <v>0</v>
      </c>
      <c r="H5901" s="40">
        <v>1</v>
      </c>
      <c r="I5901" s="40">
        <v>0</v>
      </c>
      <c r="L5901" s="40" t="str">
        <f>IF(LEFT(C5901,1)="[",MID(C5901,2,SEARCH("]",C5901)-2),IF(LEFT(C5901,1)="""",MID(C5901,2,SEARCH("""",C5901,2)-2),C5901))</f>
        <v>Onyx chevy</v>
      </c>
      <c r="M5901">
        <f>WEEKNUM(A5901,2)</f>
        <v>39</v>
      </c>
    </row>
    <row r="5902" spans="1:13" x14ac:dyDescent="0.25">
      <c r="A5902" s="1">
        <v>41540</v>
      </c>
      <c r="B5902" s="40" t="s">
        <v>9</v>
      </c>
      <c r="C5902" s="40" t="s">
        <v>301</v>
      </c>
      <c r="D5902" s="40" t="s">
        <v>149</v>
      </c>
      <c r="E5902" s="40" t="s">
        <v>10</v>
      </c>
      <c r="F5902" s="40">
        <v>0.37</v>
      </c>
      <c r="G5902" s="40">
        <v>0</v>
      </c>
      <c r="H5902" s="40">
        <v>3</v>
      </c>
      <c r="I5902" s="40">
        <v>0</v>
      </c>
      <c r="L5902" s="40" t="str">
        <f>IF(LEFT(C5902,1)="[",MID(C5902,2,SEARCH("]",C5902)-2),IF(LEFT(C5902,1)="""",MID(C5902,2,SEARCH("""",C5902,2)-2),C5902))</f>
        <v>Onyx chevy</v>
      </c>
      <c r="M5902">
        <f>WEEKNUM(A5902,2)</f>
        <v>39</v>
      </c>
    </row>
    <row r="5903" spans="1:13" x14ac:dyDescent="0.25">
      <c r="A5903" s="1">
        <v>41528</v>
      </c>
      <c r="B5903" s="40" t="s">
        <v>9</v>
      </c>
      <c r="C5903" s="40" t="s">
        <v>301</v>
      </c>
      <c r="D5903" s="40" t="s">
        <v>149</v>
      </c>
      <c r="E5903" s="40" t="s">
        <v>10</v>
      </c>
      <c r="F5903" s="40">
        <v>0.37</v>
      </c>
      <c r="G5903" s="40">
        <v>0</v>
      </c>
      <c r="H5903" s="40">
        <v>19</v>
      </c>
      <c r="I5903" s="40">
        <v>0</v>
      </c>
      <c r="L5903" s="40" t="str">
        <f>IF(LEFT(C5903,1)="[",MID(C5903,2,SEARCH("]",C5903)-2),IF(LEFT(C5903,1)="""",MID(C5903,2,SEARCH("""",C5903,2)-2),C5903))</f>
        <v>Onyx chevy</v>
      </c>
      <c r="M5903">
        <f>WEEKNUM(A5903,2)</f>
        <v>37</v>
      </c>
    </row>
    <row r="5904" spans="1:13" x14ac:dyDescent="0.25">
      <c r="A5904" s="1">
        <v>41524</v>
      </c>
      <c r="B5904" s="40" t="s">
        <v>9</v>
      </c>
      <c r="C5904" s="40" t="s">
        <v>301</v>
      </c>
      <c r="D5904" s="40" t="s">
        <v>149</v>
      </c>
      <c r="E5904" s="40" t="s">
        <v>10</v>
      </c>
      <c r="F5904" s="40">
        <v>0.37</v>
      </c>
      <c r="G5904" s="40">
        <v>1</v>
      </c>
      <c r="H5904" s="40">
        <v>24</v>
      </c>
      <c r="I5904" s="40">
        <v>0.16</v>
      </c>
      <c r="L5904" s="40" t="str">
        <f>IF(LEFT(C5904,1)="[",MID(C5904,2,SEARCH("]",C5904)-2),IF(LEFT(C5904,1)="""",MID(C5904,2,SEARCH("""",C5904,2)-2),C5904))</f>
        <v>Onyx chevy</v>
      </c>
      <c r="M5904">
        <f>WEEKNUM(A5904,2)</f>
        <v>36</v>
      </c>
    </row>
    <row r="5905" spans="1:13" x14ac:dyDescent="0.25">
      <c r="A5905" s="1">
        <v>41519</v>
      </c>
      <c r="B5905" s="40" t="s">
        <v>9</v>
      </c>
      <c r="C5905" s="40" t="s">
        <v>301</v>
      </c>
      <c r="D5905" s="40" t="s">
        <v>149</v>
      </c>
      <c r="E5905" s="40" t="s">
        <v>10</v>
      </c>
      <c r="F5905" s="40">
        <v>0.37</v>
      </c>
      <c r="G5905" s="40">
        <v>2</v>
      </c>
      <c r="H5905" s="40">
        <v>14</v>
      </c>
      <c r="I5905" s="40">
        <v>0.1</v>
      </c>
      <c r="L5905" s="40" t="str">
        <f>IF(LEFT(C5905,1)="[",MID(C5905,2,SEARCH("]",C5905)-2),IF(LEFT(C5905,1)="""",MID(C5905,2,SEARCH("""",C5905,2)-2),C5905))</f>
        <v>Onyx chevy</v>
      </c>
      <c r="M5905">
        <f>WEEKNUM(A5905,2)</f>
        <v>36</v>
      </c>
    </row>
    <row r="5906" spans="1:13" x14ac:dyDescent="0.25">
      <c r="A5906" s="1">
        <v>41535</v>
      </c>
      <c r="B5906" s="40" t="s">
        <v>9</v>
      </c>
      <c r="C5906" s="40" t="s">
        <v>301</v>
      </c>
      <c r="D5906" s="40" t="s">
        <v>149</v>
      </c>
      <c r="E5906" s="40" t="s">
        <v>10</v>
      </c>
      <c r="F5906" s="40">
        <v>0.37</v>
      </c>
      <c r="G5906" s="40">
        <v>0</v>
      </c>
      <c r="H5906" s="40">
        <v>15</v>
      </c>
      <c r="I5906" s="40">
        <v>0</v>
      </c>
      <c r="L5906" s="40" t="str">
        <f>IF(LEFT(C5906,1)="[",MID(C5906,2,SEARCH("]",C5906)-2),IF(LEFT(C5906,1)="""",MID(C5906,2,SEARCH("""",C5906,2)-2),C5906))</f>
        <v>Onyx chevy</v>
      </c>
      <c r="M5906">
        <f>WEEKNUM(A5906,2)</f>
        <v>38</v>
      </c>
    </row>
    <row r="5907" spans="1:13" x14ac:dyDescent="0.25">
      <c r="A5907" s="1">
        <v>41536</v>
      </c>
      <c r="B5907" s="40" t="s">
        <v>9</v>
      </c>
      <c r="C5907" s="40" t="s">
        <v>301</v>
      </c>
      <c r="D5907" s="40" t="s">
        <v>149</v>
      </c>
      <c r="E5907" s="40" t="s">
        <v>10</v>
      </c>
      <c r="F5907" s="40">
        <v>0.37</v>
      </c>
      <c r="G5907" s="40">
        <v>0</v>
      </c>
      <c r="H5907" s="40">
        <v>5</v>
      </c>
      <c r="I5907" s="40">
        <v>0</v>
      </c>
      <c r="L5907" s="40" t="str">
        <f>IF(LEFT(C5907,1)="[",MID(C5907,2,SEARCH("]",C5907)-2),IF(LEFT(C5907,1)="""",MID(C5907,2,SEARCH("""",C5907,2)-2),C5907))</f>
        <v>Onyx chevy</v>
      </c>
      <c r="M5907">
        <f>WEEKNUM(A5907,2)</f>
        <v>38</v>
      </c>
    </row>
    <row r="5908" spans="1:13" x14ac:dyDescent="0.25">
      <c r="A5908" s="1">
        <v>41517</v>
      </c>
      <c r="B5908" s="40" t="s">
        <v>9</v>
      </c>
      <c r="C5908" s="40" t="s">
        <v>301</v>
      </c>
      <c r="D5908" s="40" t="s">
        <v>149</v>
      </c>
      <c r="E5908" s="40" t="s">
        <v>10</v>
      </c>
      <c r="F5908" s="40">
        <v>0.37</v>
      </c>
      <c r="G5908" s="40">
        <v>3</v>
      </c>
      <c r="H5908" s="40">
        <v>12</v>
      </c>
      <c r="I5908" s="40">
        <v>0.77</v>
      </c>
      <c r="L5908" s="40" t="str">
        <f>IF(LEFT(C5908,1)="[",MID(C5908,2,SEARCH("]",C5908)-2),IF(LEFT(C5908,1)="""",MID(C5908,2,SEARCH("""",C5908,2)-2),C5908))</f>
        <v>Onyx chevy</v>
      </c>
      <c r="M5908">
        <f>WEEKNUM(A5908,2)</f>
        <v>35</v>
      </c>
    </row>
    <row r="5909" spans="1:13" x14ac:dyDescent="0.25">
      <c r="A5909" s="1">
        <v>41539</v>
      </c>
      <c r="B5909" s="40" t="s">
        <v>9</v>
      </c>
      <c r="C5909" s="40" t="s">
        <v>301</v>
      </c>
      <c r="D5909" s="40" t="s">
        <v>149</v>
      </c>
      <c r="E5909" s="40" t="s">
        <v>10</v>
      </c>
      <c r="F5909" s="40">
        <v>0.37</v>
      </c>
      <c r="G5909" s="40">
        <v>0</v>
      </c>
      <c r="H5909" s="40">
        <v>2</v>
      </c>
      <c r="I5909" s="40">
        <v>0</v>
      </c>
      <c r="L5909" s="40" t="str">
        <f>IF(LEFT(C5909,1)="[",MID(C5909,2,SEARCH("]",C5909)-2),IF(LEFT(C5909,1)="""",MID(C5909,2,SEARCH("""",C5909,2)-2),C5909))</f>
        <v>Onyx chevy</v>
      </c>
      <c r="M5909">
        <f>WEEKNUM(A5909,2)</f>
        <v>38</v>
      </c>
    </row>
    <row r="5910" spans="1:13" x14ac:dyDescent="0.25">
      <c r="A5910" s="1">
        <v>41534</v>
      </c>
      <c r="B5910" s="40" t="s">
        <v>9</v>
      </c>
      <c r="C5910" s="40" t="s">
        <v>301</v>
      </c>
      <c r="D5910" s="40" t="s">
        <v>149</v>
      </c>
      <c r="E5910" s="40" t="s">
        <v>10</v>
      </c>
      <c r="F5910" s="40">
        <v>0.37</v>
      </c>
      <c r="G5910" s="40">
        <v>1</v>
      </c>
      <c r="H5910" s="40">
        <v>5</v>
      </c>
      <c r="I5910" s="40">
        <v>0.2</v>
      </c>
      <c r="L5910" s="40" t="str">
        <f>IF(LEFT(C5910,1)="[",MID(C5910,2,SEARCH("]",C5910)-2),IF(LEFT(C5910,1)="""",MID(C5910,2,SEARCH("""",C5910,2)-2),C5910))</f>
        <v>Onyx chevy</v>
      </c>
      <c r="M5910">
        <f>WEEKNUM(A5910,2)</f>
        <v>38</v>
      </c>
    </row>
    <row r="5911" spans="1:13" x14ac:dyDescent="0.25">
      <c r="A5911" s="1">
        <v>41516</v>
      </c>
      <c r="B5911" s="40" t="s">
        <v>9</v>
      </c>
      <c r="C5911" s="40" t="s">
        <v>301</v>
      </c>
      <c r="D5911" s="40" t="s">
        <v>149</v>
      </c>
      <c r="E5911" s="40" t="s">
        <v>10</v>
      </c>
      <c r="F5911" s="40">
        <v>0.37</v>
      </c>
      <c r="G5911" s="40">
        <v>4</v>
      </c>
      <c r="H5911" s="40">
        <v>18</v>
      </c>
      <c r="I5911" s="40">
        <v>1.04</v>
      </c>
      <c r="L5911" s="40" t="str">
        <f>IF(LEFT(C5911,1)="[",MID(C5911,2,SEARCH("]",C5911)-2),IF(LEFT(C5911,1)="""",MID(C5911,2,SEARCH("""",C5911,2)-2),C5911))</f>
        <v>Onyx chevy</v>
      </c>
      <c r="M5911">
        <f>WEEKNUM(A5911,2)</f>
        <v>35</v>
      </c>
    </row>
    <row r="5912" spans="1:13" x14ac:dyDescent="0.25">
      <c r="A5912" s="1">
        <v>41525</v>
      </c>
      <c r="B5912" s="40" t="s">
        <v>9</v>
      </c>
      <c r="C5912" s="40" t="s">
        <v>301</v>
      </c>
      <c r="D5912" s="40" t="s">
        <v>149</v>
      </c>
      <c r="E5912" s="40" t="s">
        <v>10</v>
      </c>
      <c r="F5912" s="40">
        <v>0.37</v>
      </c>
      <c r="G5912" s="40">
        <v>1</v>
      </c>
      <c r="H5912" s="40">
        <v>22</v>
      </c>
      <c r="I5912" s="40">
        <v>0.05</v>
      </c>
      <c r="L5912" s="40" t="str">
        <f>IF(LEFT(C5912,1)="[",MID(C5912,2,SEARCH("]",C5912)-2),IF(LEFT(C5912,1)="""",MID(C5912,2,SEARCH("""",C5912,2)-2),C5912))</f>
        <v>Onyx chevy</v>
      </c>
      <c r="M5912">
        <f>WEEKNUM(A5912,2)</f>
        <v>36</v>
      </c>
    </row>
    <row r="5913" spans="1:13" x14ac:dyDescent="0.25">
      <c r="A5913" s="1">
        <v>41522</v>
      </c>
      <c r="B5913" s="40" t="s">
        <v>9</v>
      </c>
      <c r="C5913" s="40" t="s">
        <v>301</v>
      </c>
      <c r="D5913" s="40" t="s">
        <v>149</v>
      </c>
      <c r="E5913" s="40" t="s">
        <v>10</v>
      </c>
      <c r="F5913" s="40">
        <v>0.37</v>
      </c>
      <c r="G5913" s="40">
        <v>0</v>
      </c>
      <c r="H5913" s="40">
        <v>18</v>
      </c>
      <c r="I5913" s="40">
        <v>0</v>
      </c>
      <c r="L5913" s="40" t="str">
        <f>IF(LEFT(C5913,1)="[",MID(C5913,2,SEARCH("]",C5913)-2),IF(LEFT(C5913,1)="""",MID(C5913,2,SEARCH("""",C5913,2)-2),C5913))</f>
        <v>Onyx chevy</v>
      </c>
      <c r="M5913">
        <f>WEEKNUM(A5913,2)</f>
        <v>36</v>
      </c>
    </row>
    <row r="5914" spans="1:13" x14ac:dyDescent="0.25">
      <c r="A5914" s="1">
        <v>41521</v>
      </c>
      <c r="B5914" s="40" t="s">
        <v>9</v>
      </c>
      <c r="C5914" s="40" t="s">
        <v>301</v>
      </c>
      <c r="D5914" s="40" t="s">
        <v>149</v>
      </c>
      <c r="E5914" s="40" t="s">
        <v>10</v>
      </c>
      <c r="F5914" s="40">
        <v>0.37</v>
      </c>
      <c r="G5914" s="40">
        <v>5</v>
      </c>
      <c r="H5914" s="40">
        <v>42</v>
      </c>
      <c r="I5914" s="40">
        <v>1.06</v>
      </c>
      <c r="L5914" s="40" t="str">
        <f>IF(LEFT(C5914,1)="[",MID(C5914,2,SEARCH("]",C5914)-2),IF(LEFT(C5914,1)="""",MID(C5914,2,SEARCH("""",C5914,2)-2),C5914))</f>
        <v>Onyx chevy</v>
      </c>
      <c r="M5914">
        <f>WEEKNUM(A5914,2)</f>
        <v>36</v>
      </c>
    </row>
    <row r="5915" spans="1:13" x14ac:dyDescent="0.25">
      <c r="A5915" s="1">
        <v>41514</v>
      </c>
      <c r="B5915" s="40" t="s">
        <v>9</v>
      </c>
      <c r="C5915" s="40" t="s">
        <v>301</v>
      </c>
      <c r="D5915" s="40" t="s">
        <v>149</v>
      </c>
      <c r="E5915" s="40" t="s">
        <v>10</v>
      </c>
      <c r="F5915" s="40">
        <v>0.37</v>
      </c>
      <c r="G5915" s="40">
        <v>2</v>
      </c>
      <c r="H5915" s="40">
        <v>14</v>
      </c>
      <c r="I5915" s="40">
        <v>0.63</v>
      </c>
      <c r="L5915" s="40" t="str">
        <f>IF(LEFT(C5915,1)="[",MID(C5915,2,SEARCH("]",C5915)-2),IF(LEFT(C5915,1)="""",MID(C5915,2,SEARCH("""",C5915,2)-2),C5915))</f>
        <v>Onyx chevy</v>
      </c>
      <c r="M5915">
        <f>WEEKNUM(A5915,2)</f>
        <v>35</v>
      </c>
    </row>
    <row r="5916" spans="1:13" x14ac:dyDescent="0.25">
      <c r="A5916" s="1">
        <v>41523</v>
      </c>
      <c r="B5916" s="40" t="s">
        <v>9</v>
      </c>
      <c r="C5916" s="40" t="s">
        <v>301</v>
      </c>
      <c r="D5916" s="40" t="s">
        <v>149</v>
      </c>
      <c r="E5916" s="40" t="s">
        <v>10</v>
      </c>
      <c r="F5916" s="40">
        <v>0.37</v>
      </c>
      <c r="G5916" s="40">
        <v>1</v>
      </c>
      <c r="H5916" s="40">
        <v>11</v>
      </c>
      <c r="I5916" s="40">
        <v>0.03</v>
      </c>
      <c r="L5916" s="40" t="str">
        <f>IF(LEFT(C5916,1)="[",MID(C5916,2,SEARCH("]",C5916)-2),IF(LEFT(C5916,1)="""",MID(C5916,2,SEARCH("""",C5916,2)-2),C5916))</f>
        <v>Onyx chevy</v>
      </c>
      <c r="M5916">
        <f>WEEKNUM(A5916,2)</f>
        <v>36</v>
      </c>
    </row>
    <row r="5917" spans="1:13" x14ac:dyDescent="0.25">
      <c r="A5917" s="1">
        <v>41544</v>
      </c>
      <c r="B5917" s="40" t="s">
        <v>9</v>
      </c>
      <c r="C5917" s="40" t="s">
        <v>301</v>
      </c>
      <c r="D5917" s="40" t="s">
        <v>149</v>
      </c>
      <c r="E5917" s="40" t="s">
        <v>10</v>
      </c>
      <c r="F5917" s="40">
        <v>0.37</v>
      </c>
      <c r="G5917" s="40">
        <v>0</v>
      </c>
      <c r="H5917" s="40">
        <v>0</v>
      </c>
      <c r="I5917" s="40">
        <v>0</v>
      </c>
      <c r="L5917" s="40" t="str">
        <f>IF(LEFT(C5917,1)="[",MID(C5917,2,SEARCH("]",C5917)-2),IF(LEFT(C5917,1)="""",MID(C5917,2,SEARCH("""",C5917,2)-2),C5917))</f>
        <v>Onyx chevy</v>
      </c>
      <c r="M5917">
        <f>WEEKNUM(A5917,2)</f>
        <v>39</v>
      </c>
    </row>
    <row r="5918" spans="1:13" x14ac:dyDescent="0.25">
      <c r="A5918" s="1">
        <v>41515</v>
      </c>
      <c r="B5918" s="40" t="s">
        <v>9</v>
      </c>
      <c r="C5918" s="40" t="s">
        <v>301</v>
      </c>
      <c r="D5918" s="40" t="s">
        <v>149</v>
      </c>
      <c r="E5918" s="40" t="s">
        <v>10</v>
      </c>
      <c r="F5918" s="40">
        <v>0.37</v>
      </c>
      <c r="G5918" s="40">
        <v>3</v>
      </c>
      <c r="H5918" s="40">
        <v>15</v>
      </c>
      <c r="I5918" s="40">
        <v>0.5</v>
      </c>
      <c r="L5918" s="40" t="str">
        <f>IF(LEFT(C5918,1)="[",MID(C5918,2,SEARCH("]",C5918)-2),IF(LEFT(C5918,1)="""",MID(C5918,2,SEARCH("""",C5918,2)-2),C5918))</f>
        <v>Onyx chevy</v>
      </c>
      <c r="M5918">
        <f>WEEKNUM(A5918,2)</f>
        <v>35</v>
      </c>
    </row>
    <row r="5919" spans="1:13" x14ac:dyDescent="0.25">
      <c r="A5919" s="1">
        <v>41526</v>
      </c>
      <c r="B5919" s="40" t="s">
        <v>9</v>
      </c>
      <c r="C5919" s="40" t="s">
        <v>301</v>
      </c>
      <c r="D5919" s="40" t="s">
        <v>149</v>
      </c>
      <c r="E5919" s="40" t="s">
        <v>10</v>
      </c>
      <c r="F5919" s="40">
        <v>0.37</v>
      </c>
      <c r="G5919" s="40">
        <v>2</v>
      </c>
      <c r="H5919" s="40">
        <v>24</v>
      </c>
      <c r="I5919" s="40">
        <v>0.22</v>
      </c>
      <c r="L5919" s="40" t="str">
        <f>IF(LEFT(C5919,1)="[",MID(C5919,2,SEARCH("]",C5919)-2),IF(LEFT(C5919,1)="""",MID(C5919,2,SEARCH("""",C5919,2)-2),C5919))</f>
        <v>Onyx chevy</v>
      </c>
      <c r="M5919">
        <f>WEEKNUM(A5919,2)</f>
        <v>37</v>
      </c>
    </row>
    <row r="5920" spans="1:13" x14ac:dyDescent="0.25">
      <c r="A5920" s="1">
        <v>41533</v>
      </c>
      <c r="B5920" s="40" t="s">
        <v>9</v>
      </c>
      <c r="C5920" s="40" t="s">
        <v>301</v>
      </c>
      <c r="D5920" s="40" t="s">
        <v>149</v>
      </c>
      <c r="E5920" s="40" t="s">
        <v>10</v>
      </c>
      <c r="F5920" s="40">
        <v>0.37</v>
      </c>
      <c r="G5920" s="40">
        <v>1</v>
      </c>
      <c r="H5920" s="40">
        <v>9</v>
      </c>
      <c r="I5920" s="40">
        <v>0.26</v>
      </c>
      <c r="L5920" s="40" t="str">
        <f>IF(LEFT(C5920,1)="[",MID(C5920,2,SEARCH("]",C5920)-2),IF(LEFT(C5920,1)="""",MID(C5920,2,SEARCH("""",C5920,2)-2),C5920))</f>
        <v>Onyx chevy</v>
      </c>
      <c r="M5920">
        <f>WEEKNUM(A5920,2)</f>
        <v>38</v>
      </c>
    </row>
    <row r="5921" spans="1:13" x14ac:dyDescent="0.25">
      <c r="A5921" s="1">
        <v>41530</v>
      </c>
      <c r="B5921" s="40" t="s">
        <v>9</v>
      </c>
      <c r="C5921" s="40" t="s">
        <v>301</v>
      </c>
      <c r="D5921" s="40" t="s">
        <v>149</v>
      </c>
      <c r="E5921" s="40" t="s">
        <v>10</v>
      </c>
      <c r="F5921" s="40">
        <v>0.37</v>
      </c>
      <c r="G5921" s="40">
        <v>0</v>
      </c>
      <c r="H5921" s="40">
        <v>5</v>
      </c>
      <c r="I5921" s="40">
        <v>0</v>
      </c>
      <c r="L5921" s="40" t="str">
        <f>IF(LEFT(C5921,1)="[",MID(C5921,2,SEARCH("]",C5921)-2),IF(LEFT(C5921,1)="""",MID(C5921,2,SEARCH("""",C5921,2)-2),C5921))</f>
        <v>Onyx chevy</v>
      </c>
      <c r="M5921">
        <f>WEEKNUM(A5921,2)</f>
        <v>37</v>
      </c>
    </row>
    <row r="5922" spans="1:13" x14ac:dyDescent="0.25">
      <c r="A5922" s="1">
        <v>41541</v>
      </c>
      <c r="B5922" s="40" t="s">
        <v>9</v>
      </c>
      <c r="C5922" s="40" t="s">
        <v>301</v>
      </c>
      <c r="D5922" s="40" t="s">
        <v>149</v>
      </c>
      <c r="E5922" s="40" t="s">
        <v>10</v>
      </c>
      <c r="F5922" s="40">
        <v>0.37</v>
      </c>
      <c r="G5922" s="40">
        <v>0</v>
      </c>
      <c r="H5922" s="40">
        <v>2</v>
      </c>
      <c r="I5922" s="40">
        <v>0</v>
      </c>
      <c r="L5922" s="40" t="str">
        <f>IF(LEFT(C5922,1)="[",MID(C5922,2,SEARCH("]",C5922)-2),IF(LEFT(C5922,1)="""",MID(C5922,2,SEARCH("""",C5922,2)-2),C5922))</f>
        <v>Onyx chevy</v>
      </c>
      <c r="M5922">
        <f>WEEKNUM(A5922,2)</f>
        <v>39</v>
      </c>
    </row>
    <row r="5923" spans="1:13" x14ac:dyDescent="0.25">
      <c r="A5923" s="1">
        <v>41545</v>
      </c>
      <c r="B5923" s="40" t="s">
        <v>9</v>
      </c>
      <c r="C5923" s="40" t="s">
        <v>326</v>
      </c>
      <c r="D5923" s="40" t="s">
        <v>151</v>
      </c>
      <c r="E5923" s="40" t="s">
        <v>10</v>
      </c>
      <c r="F5923" s="40">
        <v>0.8</v>
      </c>
      <c r="G5923" s="40">
        <v>0</v>
      </c>
      <c r="H5923" s="40">
        <v>1</v>
      </c>
      <c r="I5923" s="40">
        <v>0</v>
      </c>
      <c r="L5923" s="40" t="str">
        <f>IF(LEFT(C5923,1)="[",MID(C5923,2,SEARCH("]",C5923)-2),IF(LEFT(C5923,1)="""",MID(C5923,2,SEARCH("""",C5923,2)-2),C5923))</f>
        <v>Onyx diesel</v>
      </c>
      <c r="M5923">
        <f>WEEKNUM(A5923,2)</f>
        <v>39</v>
      </c>
    </row>
    <row r="5924" spans="1:13" x14ac:dyDescent="0.25">
      <c r="A5924" s="1">
        <v>41516</v>
      </c>
      <c r="B5924" s="40" t="s">
        <v>9</v>
      </c>
      <c r="C5924" s="40" t="s">
        <v>326</v>
      </c>
      <c r="D5924" s="40" t="s">
        <v>151</v>
      </c>
      <c r="E5924" s="40" t="s">
        <v>10</v>
      </c>
      <c r="F5924" s="40">
        <v>0.8</v>
      </c>
      <c r="G5924" s="40">
        <v>0</v>
      </c>
      <c r="H5924" s="40">
        <v>0</v>
      </c>
      <c r="I5924" s="40">
        <v>0</v>
      </c>
      <c r="L5924" s="40" t="str">
        <f>IF(LEFT(C5924,1)="[",MID(C5924,2,SEARCH("]",C5924)-2),IF(LEFT(C5924,1)="""",MID(C5924,2,SEARCH("""",C5924,2)-2),C5924))</f>
        <v>Onyx diesel</v>
      </c>
      <c r="M5924">
        <f>WEEKNUM(A5924,2)</f>
        <v>35</v>
      </c>
    </row>
    <row r="5925" spans="1:13" x14ac:dyDescent="0.25">
      <c r="A5925" s="1">
        <v>41529</v>
      </c>
      <c r="B5925" s="40" t="s">
        <v>9</v>
      </c>
      <c r="C5925" s="40" t="s">
        <v>326</v>
      </c>
      <c r="D5925" s="40" t="s">
        <v>151</v>
      </c>
      <c r="E5925" s="40" t="s">
        <v>10</v>
      </c>
      <c r="F5925" s="40">
        <v>0.8</v>
      </c>
      <c r="G5925" s="40">
        <v>0</v>
      </c>
      <c r="H5925" s="40">
        <v>0</v>
      </c>
      <c r="I5925" s="40">
        <v>0</v>
      </c>
      <c r="L5925" s="40" t="str">
        <f>IF(LEFT(C5925,1)="[",MID(C5925,2,SEARCH("]",C5925)-2),IF(LEFT(C5925,1)="""",MID(C5925,2,SEARCH("""",C5925,2)-2),C5925))</f>
        <v>Onyx diesel</v>
      </c>
      <c r="M5925">
        <f>WEEKNUM(A5925,2)</f>
        <v>37</v>
      </c>
    </row>
    <row r="5926" spans="1:13" x14ac:dyDescent="0.25">
      <c r="A5926" s="1">
        <v>41520</v>
      </c>
      <c r="B5926" s="40" t="s">
        <v>9</v>
      </c>
      <c r="C5926" s="40" t="s">
        <v>326</v>
      </c>
      <c r="D5926" s="40" t="s">
        <v>151</v>
      </c>
      <c r="E5926" s="40" t="s">
        <v>10</v>
      </c>
      <c r="F5926" s="40">
        <v>0.8</v>
      </c>
      <c r="G5926" s="40">
        <v>0</v>
      </c>
      <c r="H5926" s="40">
        <v>1</v>
      </c>
      <c r="I5926" s="40">
        <v>0</v>
      </c>
      <c r="L5926" s="40" t="str">
        <f>IF(LEFT(C5926,1)="[",MID(C5926,2,SEARCH("]",C5926)-2),IF(LEFT(C5926,1)="""",MID(C5926,2,SEARCH("""",C5926,2)-2),C5926))</f>
        <v>Onyx diesel</v>
      </c>
      <c r="M5926">
        <f>WEEKNUM(A5926,2)</f>
        <v>36</v>
      </c>
    </row>
    <row r="5927" spans="1:13" x14ac:dyDescent="0.25">
      <c r="A5927" s="1">
        <v>41522</v>
      </c>
      <c r="B5927" s="40" t="s">
        <v>9</v>
      </c>
      <c r="C5927" s="40" t="s">
        <v>326</v>
      </c>
      <c r="D5927" s="40" t="s">
        <v>151</v>
      </c>
      <c r="E5927" s="40" t="s">
        <v>10</v>
      </c>
      <c r="F5927" s="40">
        <v>0.8</v>
      </c>
      <c r="G5927" s="40">
        <v>0</v>
      </c>
      <c r="H5927" s="40">
        <v>1</v>
      </c>
      <c r="I5927" s="40">
        <v>0</v>
      </c>
      <c r="L5927" s="40" t="str">
        <f>IF(LEFT(C5927,1)="[",MID(C5927,2,SEARCH("]",C5927)-2),IF(LEFT(C5927,1)="""",MID(C5927,2,SEARCH("""",C5927,2)-2),C5927))</f>
        <v>Onyx diesel</v>
      </c>
      <c r="M5927">
        <f>WEEKNUM(A5927,2)</f>
        <v>36</v>
      </c>
    </row>
    <row r="5928" spans="1:13" x14ac:dyDescent="0.25">
      <c r="A5928" s="1">
        <v>41532</v>
      </c>
      <c r="B5928" s="40" t="s">
        <v>9</v>
      </c>
      <c r="C5928" s="40" t="s">
        <v>326</v>
      </c>
      <c r="D5928" s="40" t="s">
        <v>151</v>
      </c>
      <c r="E5928" s="40" t="s">
        <v>10</v>
      </c>
      <c r="F5928" s="40">
        <v>0.8</v>
      </c>
      <c r="G5928" s="40">
        <v>0</v>
      </c>
      <c r="H5928" s="40">
        <v>0</v>
      </c>
      <c r="I5928" s="40">
        <v>0</v>
      </c>
      <c r="L5928" s="40" t="str">
        <f>IF(LEFT(C5928,1)="[",MID(C5928,2,SEARCH("]",C5928)-2),IF(LEFT(C5928,1)="""",MID(C5928,2,SEARCH("""",C5928,2)-2),C5928))</f>
        <v>Onyx diesel</v>
      </c>
      <c r="M5928">
        <f>WEEKNUM(A5928,2)</f>
        <v>37</v>
      </c>
    </row>
    <row r="5929" spans="1:13" x14ac:dyDescent="0.25">
      <c r="A5929" s="1">
        <v>41542</v>
      </c>
      <c r="B5929" s="40" t="s">
        <v>9</v>
      </c>
      <c r="C5929" s="40" t="s">
        <v>326</v>
      </c>
      <c r="D5929" s="40" t="s">
        <v>151</v>
      </c>
      <c r="E5929" s="40" t="s">
        <v>10</v>
      </c>
      <c r="F5929" s="40">
        <v>0.8</v>
      </c>
      <c r="G5929" s="40">
        <v>0</v>
      </c>
      <c r="H5929" s="40">
        <v>1</v>
      </c>
      <c r="I5929" s="40">
        <v>0</v>
      </c>
      <c r="L5929" s="40" t="str">
        <f>IF(LEFT(C5929,1)="[",MID(C5929,2,SEARCH("]",C5929)-2),IF(LEFT(C5929,1)="""",MID(C5929,2,SEARCH("""",C5929,2)-2),C5929))</f>
        <v>Onyx diesel</v>
      </c>
      <c r="M5929">
        <f>WEEKNUM(A5929,2)</f>
        <v>39</v>
      </c>
    </row>
    <row r="5930" spans="1:13" x14ac:dyDescent="0.25">
      <c r="A5930" s="1">
        <v>41524</v>
      </c>
      <c r="B5930" s="40" t="s">
        <v>9</v>
      </c>
      <c r="C5930" s="40" t="s">
        <v>326</v>
      </c>
      <c r="D5930" s="40" t="s">
        <v>151</v>
      </c>
      <c r="E5930" s="40" t="s">
        <v>10</v>
      </c>
      <c r="F5930" s="40">
        <v>0.8</v>
      </c>
      <c r="G5930" s="40">
        <v>1</v>
      </c>
      <c r="H5930" s="40">
        <v>2</v>
      </c>
      <c r="I5930" s="40">
        <v>0.21</v>
      </c>
      <c r="L5930" s="40" t="str">
        <f>IF(LEFT(C5930,1)="[",MID(C5930,2,SEARCH("]",C5930)-2),IF(LEFT(C5930,1)="""",MID(C5930,2,SEARCH("""",C5930,2)-2),C5930))</f>
        <v>Onyx diesel</v>
      </c>
      <c r="M5930">
        <f>WEEKNUM(A5930,2)</f>
        <v>36</v>
      </c>
    </row>
    <row r="5931" spans="1:13" x14ac:dyDescent="0.25">
      <c r="A5931" s="1">
        <v>41533</v>
      </c>
      <c r="B5931" s="40" t="s">
        <v>9</v>
      </c>
      <c r="C5931" s="40" t="s">
        <v>326</v>
      </c>
      <c r="D5931" s="40" t="s">
        <v>151</v>
      </c>
      <c r="E5931" s="40" t="s">
        <v>10</v>
      </c>
      <c r="F5931" s="40">
        <v>0.8</v>
      </c>
      <c r="G5931" s="40">
        <v>0</v>
      </c>
      <c r="H5931" s="40">
        <v>1</v>
      </c>
      <c r="I5931" s="40">
        <v>0</v>
      </c>
      <c r="L5931" s="40" t="str">
        <f>IF(LEFT(C5931,1)="[",MID(C5931,2,SEARCH("]",C5931)-2),IF(LEFT(C5931,1)="""",MID(C5931,2,SEARCH("""",C5931,2)-2),C5931))</f>
        <v>Onyx diesel</v>
      </c>
      <c r="M5931">
        <f>WEEKNUM(A5931,2)</f>
        <v>38</v>
      </c>
    </row>
    <row r="5932" spans="1:13" x14ac:dyDescent="0.25">
      <c r="A5932" s="1">
        <v>41538</v>
      </c>
      <c r="B5932" s="40" t="s">
        <v>9</v>
      </c>
      <c r="C5932" s="40" t="s">
        <v>326</v>
      </c>
      <c r="D5932" s="40" t="s">
        <v>151</v>
      </c>
      <c r="E5932" s="40" t="s">
        <v>10</v>
      </c>
      <c r="F5932" s="40">
        <v>0.8</v>
      </c>
      <c r="G5932" s="40">
        <v>0</v>
      </c>
      <c r="H5932" s="40">
        <v>0</v>
      </c>
      <c r="I5932" s="40">
        <v>0</v>
      </c>
      <c r="L5932" s="40" t="str">
        <f>IF(LEFT(C5932,1)="[",MID(C5932,2,SEARCH("]",C5932)-2),IF(LEFT(C5932,1)="""",MID(C5932,2,SEARCH("""",C5932,2)-2),C5932))</f>
        <v>Onyx diesel</v>
      </c>
      <c r="M5932">
        <f>WEEKNUM(A5932,2)</f>
        <v>38</v>
      </c>
    </row>
    <row r="5933" spans="1:13" x14ac:dyDescent="0.25">
      <c r="A5933" s="1">
        <v>41544</v>
      </c>
      <c r="B5933" s="40" t="s">
        <v>9</v>
      </c>
      <c r="C5933" s="40" t="s">
        <v>326</v>
      </c>
      <c r="D5933" s="40" t="s">
        <v>151</v>
      </c>
      <c r="E5933" s="40" t="s">
        <v>10</v>
      </c>
      <c r="F5933" s="40">
        <v>0.8</v>
      </c>
      <c r="G5933" s="40">
        <v>0</v>
      </c>
      <c r="H5933" s="40">
        <v>1</v>
      </c>
      <c r="I5933" s="40">
        <v>0</v>
      </c>
      <c r="L5933" s="40" t="str">
        <f>IF(LEFT(C5933,1)="[",MID(C5933,2,SEARCH("]",C5933)-2),IF(LEFT(C5933,1)="""",MID(C5933,2,SEARCH("""",C5933,2)-2),C5933))</f>
        <v>Onyx diesel</v>
      </c>
      <c r="M5933">
        <f>WEEKNUM(A5933,2)</f>
        <v>39</v>
      </c>
    </row>
    <row r="5934" spans="1:13" x14ac:dyDescent="0.25">
      <c r="A5934" s="1">
        <v>41530</v>
      </c>
      <c r="B5934" s="40" t="s">
        <v>9</v>
      </c>
      <c r="C5934" s="40" t="s">
        <v>326</v>
      </c>
      <c r="D5934" s="40" t="s">
        <v>151</v>
      </c>
      <c r="E5934" s="40" t="s">
        <v>10</v>
      </c>
      <c r="F5934" s="40">
        <v>0.8</v>
      </c>
      <c r="G5934" s="40">
        <v>0</v>
      </c>
      <c r="H5934" s="40">
        <v>1</v>
      </c>
      <c r="I5934" s="40">
        <v>0</v>
      </c>
      <c r="L5934" s="40" t="str">
        <f>IF(LEFT(C5934,1)="[",MID(C5934,2,SEARCH("]",C5934)-2),IF(LEFT(C5934,1)="""",MID(C5934,2,SEARCH("""",C5934,2)-2),C5934))</f>
        <v>Onyx diesel</v>
      </c>
      <c r="M5934">
        <f>WEEKNUM(A5934,2)</f>
        <v>37</v>
      </c>
    </row>
    <row r="5935" spans="1:13" x14ac:dyDescent="0.25">
      <c r="A5935" s="1">
        <v>41527</v>
      </c>
      <c r="B5935" s="40" t="s">
        <v>9</v>
      </c>
      <c r="C5935" s="40" t="s">
        <v>326</v>
      </c>
      <c r="D5935" s="40" t="s">
        <v>151</v>
      </c>
      <c r="E5935" s="40" t="s">
        <v>10</v>
      </c>
      <c r="F5935" s="40">
        <v>0.8</v>
      </c>
      <c r="G5935" s="40">
        <v>0</v>
      </c>
      <c r="H5935" s="40">
        <v>1</v>
      </c>
      <c r="I5935" s="40">
        <v>0</v>
      </c>
      <c r="L5935" s="40" t="str">
        <f>IF(LEFT(C5935,1)="[",MID(C5935,2,SEARCH("]",C5935)-2),IF(LEFT(C5935,1)="""",MID(C5935,2,SEARCH("""",C5935,2)-2),C5935))</f>
        <v>Onyx diesel</v>
      </c>
      <c r="M5935">
        <f>WEEKNUM(A5935,2)</f>
        <v>37</v>
      </c>
    </row>
    <row r="5936" spans="1:13" x14ac:dyDescent="0.25">
      <c r="A5936" s="1">
        <v>41515</v>
      </c>
      <c r="B5936" s="40" t="s">
        <v>9</v>
      </c>
      <c r="C5936" s="40" t="s">
        <v>326</v>
      </c>
      <c r="D5936" s="40" t="s">
        <v>151</v>
      </c>
      <c r="E5936" s="40" t="s">
        <v>10</v>
      </c>
      <c r="F5936" s="40">
        <v>0.8</v>
      </c>
      <c r="G5936" s="40">
        <v>0</v>
      </c>
      <c r="H5936" s="40">
        <v>1</v>
      </c>
      <c r="I5936" s="40">
        <v>0</v>
      </c>
      <c r="L5936" s="40" t="str">
        <f>IF(LEFT(C5936,1)="[",MID(C5936,2,SEARCH("]",C5936)-2),IF(LEFT(C5936,1)="""",MID(C5936,2,SEARCH("""",C5936,2)-2),C5936))</f>
        <v>Onyx diesel</v>
      </c>
      <c r="M5936">
        <f>WEEKNUM(A5936,2)</f>
        <v>35</v>
      </c>
    </row>
    <row r="5937" spans="1:13" x14ac:dyDescent="0.25">
      <c r="A5937" s="1">
        <v>41526</v>
      </c>
      <c r="B5937" s="40" t="s">
        <v>9</v>
      </c>
      <c r="C5937" s="40" t="s">
        <v>326</v>
      </c>
      <c r="D5937" s="40" t="s">
        <v>151</v>
      </c>
      <c r="E5937" s="40" t="s">
        <v>10</v>
      </c>
      <c r="F5937" s="40">
        <v>0.8</v>
      </c>
      <c r="G5937" s="40">
        <v>0</v>
      </c>
      <c r="H5937" s="40">
        <v>1</v>
      </c>
      <c r="I5937" s="40">
        <v>0</v>
      </c>
      <c r="L5937" s="40" t="str">
        <f>IF(LEFT(C5937,1)="[",MID(C5937,2,SEARCH("]",C5937)-2),IF(LEFT(C5937,1)="""",MID(C5937,2,SEARCH("""",C5937,2)-2),C5937))</f>
        <v>Onyx diesel</v>
      </c>
      <c r="M5937">
        <f>WEEKNUM(A5937,2)</f>
        <v>37</v>
      </c>
    </row>
    <row r="5938" spans="1:13" x14ac:dyDescent="0.25">
      <c r="A5938" s="1">
        <v>41541</v>
      </c>
      <c r="B5938" s="40" t="s">
        <v>9</v>
      </c>
      <c r="C5938" s="40" t="s">
        <v>326</v>
      </c>
      <c r="D5938" s="40" t="s">
        <v>151</v>
      </c>
      <c r="E5938" s="40" t="s">
        <v>10</v>
      </c>
      <c r="F5938" s="40">
        <v>0.8</v>
      </c>
      <c r="G5938" s="40">
        <v>0</v>
      </c>
      <c r="H5938" s="40">
        <v>0</v>
      </c>
      <c r="I5938" s="40">
        <v>0</v>
      </c>
      <c r="L5938" s="40" t="str">
        <f>IF(LEFT(C5938,1)="[",MID(C5938,2,SEARCH("]",C5938)-2),IF(LEFT(C5938,1)="""",MID(C5938,2,SEARCH("""",C5938,2)-2),C5938))</f>
        <v>Onyx diesel</v>
      </c>
      <c r="M5938">
        <f>WEEKNUM(A5938,2)</f>
        <v>39</v>
      </c>
    </row>
    <row r="5939" spans="1:13" x14ac:dyDescent="0.25">
      <c r="A5939" s="1">
        <v>41535</v>
      </c>
      <c r="B5939" s="40" t="s">
        <v>9</v>
      </c>
      <c r="C5939" s="40" t="s">
        <v>326</v>
      </c>
      <c r="D5939" s="40" t="s">
        <v>151</v>
      </c>
      <c r="E5939" s="40" t="s">
        <v>10</v>
      </c>
      <c r="F5939" s="40">
        <v>0.8</v>
      </c>
      <c r="G5939" s="40">
        <v>0</v>
      </c>
      <c r="H5939" s="40">
        <v>4</v>
      </c>
      <c r="I5939" s="40">
        <v>0</v>
      </c>
      <c r="L5939" s="40" t="str">
        <f>IF(LEFT(C5939,1)="[",MID(C5939,2,SEARCH("]",C5939)-2),IF(LEFT(C5939,1)="""",MID(C5939,2,SEARCH("""",C5939,2)-2),C5939))</f>
        <v>Onyx diesel</v>
      </c>
      <c r="M5939">
        <f>WEEKNUM(A5939,2)</f>
        <v>38</v>
      </c>
    </row>
    <row r="5940" spans="1:13" x14ac:dyDescent="0.25">
      <c r="A5940" s="1">
        <v>41521</v>
      </c>
      <c r="B5940" s="40" t="s">
        <v>9</v>
      </c>
      <c r="C5940" s="40" t="s">
        <v>326</v>
      </c>
      <c r="D5940" s="40" t="s">
        <v>151</v>
      </c>
      <c r="E5940" s="40" t="s">
        <v>10</v>
      </c>
      <c r="F5940" s="40">
        <v>0.8</v>
      </c>
      <c r="G5940" s="40">
        <v>0</v>
      </c>
      <c r="H5940" s="40">
        <v>0</v>
      </c>
      <c r="I5940" s="40">
        <v>0</v>
      </c>
      <c r="L5940" s="40" t="str">
        <f>IF(LEFT(C5940,1)="[",MID(C5940,2,SEARCH("]",C5940)-2),IF(LEFT(C5940,1)="""",MID(C5940,2,SEARCH("""",C5940,2)-2),C5940))</f>
        <v>Onyx diesel</v>
      </c>
      <c r="M5940">
        <f>WEEKNUM(A5940,2)</f>
        <v>36</v>
      </c>
    </row>
    <row r="5941" spans="1:13" x14ac:dyDescent="0.25">
      <c r="A5941" s="1">
        <v>41539</v>
      </c>
      <c r="B5941" s="40" t="s">
        <v>9</v>
      </c>
      <c r="C5941" s="40" t="s">
        <v>326</v>
      </c>
      <c r="D5941" s="40" t="s">
        <v>151</v>
      </c>
      <c r="E5941" s="40" t="s">
        <v>10</v>
      </c>
      <c r="F5941" s="40">
        <v>0.8</v>
      </c>
      <c r="G5941" s="40">
        <v>0</v>
      </c>
      <c r="H5941" s="40">
        <v>0</v>
      </c>
      <c r="I5941" s="40">
        <v>0</v>
      </c>
      <c r="L5941" s="40" t="str">
        <f>IF(LEFT(C5941,1)="[",MID(C5941,2,SEARCH("]",C5941)-2),IF(LEFT(C5941,1)="""",MID(C5941,2,SEARCH("""",C5941,2)-2),C5941))</f>
        <v>Onyx diesel</v>
      </c>
      <c r="M5941">
        <f>WEEKNUM(A5941,2)</f>
        <v>38</v>
      </c>
    </row>
    <row r="5942" spans="1:13" x14ac:dyDescent="0.25">
      <c r="A5942" s="1">
        <v>41519</v>
      </c>
      <c r="B5942" s="40" t="s">
        <v>9</v>
      </c>
      <c r="C5942" s="40" t="s">
        <v>326</v>
      </c>
      <c r="D5942" s="40" t="s">
        <v>151</v>
      </c>
      <c r="E5942" s="40" t="s">
        <v>10</v>
      </c>
      <c r="F5942" s="40">
        <v>0.8</v>
      </c>
      <c r="G5942" s="40">
        <v>0</v>
      </c>
      <c r="H5942" s="40">
        <v>2</v>
      </c>
      <c r="I5942" s="40">
        <v>0</v>
      </c>
      <c r="L5942" s="40" t="str">
        <f>IF(LEFT(C5942,1)="[",MID(C5942,2,SEARCH("]",C5942)-2),IF(LEFT(C5942,1)="""",MID(C5942,2,SEARCH("""",C5942,2)-2),C5942))</f>
        <v>Onyx diesel</v>
      </c>
      <c r="M5942">
        <f>WEEKNUM(A5942,2)</f>
        <v>36</v>
      </c>
    </row>
    <row r="5943" spans="1:13" x14ac:dyDescent="0.25">
      <c r="A5943" s="1">
        <v>41543</v>
      </c>
      <c r="B5943" s="40" t="s">
        <v>9</v>
      </c>
      <c r="C5943" s="40" t="s">
        <v>326</v>
      </c>
      <c r="D5943" s="40" t="s">
        <v>151</v>
      </c>
      <c r="E5943" s="40" t="s">
        <v>10</v>
      </c>
      <c r="F5943" s="40">
        <v>0.8</v>
      </c>
      <c r="G5943" s="40">
        <v>0</v>
      </c>
      <c r="H5943" s="40">
        <v>1</v>
      </c>
      <c r="I5943" s="40">
        <v>0</v>
      </c>
      <c r="L5943" s="40" t="str">
        <f>IF(LEFT(C5943,1)="[",MID(C5943,2,SEARCH("]",C5943)-2),IF(LEFT(C5943,1)="""",MID(C5943,2,SEARCH("""",C5943,2)-2),C5943))</f>
        <v>Onyx diesel</v>
      </c>
      <c r="M5943">
        <f>WEEKNUM(A5943,2)</f>
        <v>39</v>
      </c>
    </row>
    <row r="5944" spans="1:13" x14ac:dyDescent="0.25">
      <c r="A5944" s="1">
        <v>41521</v>
      </c>
      <c r="B5944" s="40" t="s">
        <v>9</v>
      </c>
      <c r="C5944" s="40" t="s">
        <v>279</v>
      </c>
      <c r="D5944" s="40" t="s">
        <v>151</v>
      </c>
      <c r="E5944" s="40" t="s">
        <v>10</v>
      </c>
      <c r="F5944" s="40">
        <v>0.8</v>
      </c>
      <c r="G5944" s="40">
        <v>0</v>
      </c>
      <c r="H5944" s="40">
        <v>1</v>
      </c>
      <c r="I5944" s="40">
        <v>0</v>
      </c>
      <c r="L5944" s="40" t="str">
        <f>IF(LEFT(C5944,1)="[",MID(C5944,2,SEARCH("]",C5944)-2),IF(LEFT(C5944,1)="""",MID(C5944,2,SEARCH("""",C5944,2)-2),C5944))</f>
        <v>Onyx flex</v>
      </c>
      <c r="M5944">
        <f>WEEKNUM(A5944,2)</f>
        <v>36</v>
      </c>
    </row>
    <row r="5945" spans="1:13" x14ac:dyDescent="0.25">
      <c r="A5945" s="1">
        <v>41544</v>
      </c>
      <c r="B5945" s="40" t="s">
        <v>9</v>
      </c>
      <c r="C5945" s="40" t="s">
        <v>279</v>
      </c>
      <c r="D5945" s="40" t="s">
        <v>151</v>
      </c>
      <c r="E5945" s="40" t="s">
        <v>10</v>
      </c>
      <c r="F5945" s="40">
        <v>0.8</v>
      </c>
      <c r="G5945" s="40">
        <v>0</v>
      </c>
      <c r="H5945" s="40">
        <v>1</v>
      </c>
      <c r="I5945" s="40">
        <v>0</v>
      </c>
      <c r="L5945" s="40" t="str">
        <f>IF(LEFT(C5945,1)="[",MID(C5945,2,SEARCH("]",C5945)-2),IF(LEFT(C5945,1)="""",MID(C5945,2,SEARCH("""",C5945,2)-2),C5945))</f>
        <v>Onyx flex</v>
      </c>
      <c r="M5945">
        <f>WEEKNUM(A5945,2)</f>
        <v>39</v>
      </c>
    </row>
    <row r="5946" spans="1:13" x14ac:dyDescent="0.25">
      <c r="A5946" s="1">
        <v>41542</v>
      </c>
      <c r="B5946" s="40" t="s">
        <v>9</v>
      </c>
      <c r="C5946" s="40" t="s">
        <v>279</v>
      </c>
      <c r="D5946" s="40" t="s">
        <v>151</v>
      </c>
      <c r="E5946" s="40" t="s">
        <v>10</v>
      </c>
      <c r="F5946" s="40">
        <v>0.8</v>
      </c>
      <c r="G5946" s="40">
        <v>0</v>
      </c>
      <c r="H5946" s="40">
        <v>2</v>
      </c>
      <c r="I5946" s="40">
        <v>0</v>
      </c>
      <c r="L5946" s="40" t="str">
        <f>IF(LEFT(C5946,1)="[",MID(C5946,2,SEARCH("]",C5946)-2),IF(LEFT(C5946,1)="""",MID(C5946,2,SEARCH("""",C5946,2)-2),C5946))</f>
        <v>Onyx flex</v>
      </c>
      <c r="M5946">
        <f>WEEKNUM(A5946,2)</f>
        <v>39</v>
      </c>
    </row>
    <row r="5947" spans="1:13" x14ac:dyDescent="0.25">
      <c r="A5947" s="1">
        <v>41539</v>
      </c>
      <c r="B5947" s="40" t="s">
        <v>9</v>
      </c>
      <c r="C5947" s="40" t="s">
        <v>279</v>
      </c>
      <c r="D5947" s="40" t="s">
        <v>151</v>
      </c>
      <c r="E5947" s="40" t="s">
        <v>10</v>
      </c>
      <c r="F5947" s="40">
        <v>0.8</v>
      </c>
      <c r="G5947" s="40">
        <v>0</v>
      </c>
      <c r="H5947" s="40">
        <v>3</v>
      </c>
      <c r="I5947" s="40">
        <v>0</v>
      </c>
      <c r="L5947" s="40" t="str">
        <f>IF(LEFT(C5947,1)="[",MID(C5947,2,SEARCH("]",C5947)-2),IF(LEFT(C5947,1)="""",MID(C5947,2,SEARCH("""",C5947,2)-2),C5947))</f>
        <v>Onyx flex</v>
      </c>
      <c r="M5947">
        <f>WEEKNUM(A5947,2)</f>
        <v>38</v>
      </c>
    </row>
    <row r="5948" spans="1:13" x14ac:dyDescent="0.25">
      <c r="A5948" s="1">
        <v>41527</v>
      </c>
      <c r="B5948" s="40" t="s">
        <v>9</v>
      </c>
      <c r="C5948" s="40" t="s">
        <v>279</v>
      </c>
      <c r="D5948" s="40" t="s">
        <v>151</v>
      </c>
      <c r="E5948" s="40" t="s">
        <v>10</v>
      </c>
      <c r="F5948" s="40">
        <v>0.8</v>
      </c>
      <c r="G5948" s="40">
        <v>0</v>
      </c>
      <c r="H5948" s="40">
        <v>1</v>
      </c>
      <c r="I5948" s="40">
        <v>0</v>
      </c>
      <c r="L5948" s="40" t="str">
        <f>IF(LEFT(C5948,1)="[",MID(C5948,2,SEARCH("]",C5948)-2),IF(LEFT(C5948,1)="""",MID(C5948,2,SEARCH("""",C5948,2)-2),C5948))</f>
        <v>Onyx flex</v>
      </c>
      <c r="M5948">
        <f>WEEKNUM(A5948,2)</f>
        <v>37</v>
      </c>
    </row>
    <row r="5949" spans="1:13" x14ac:dyDescent="0.25">
      <c r="A5949" s="1">
        <v>41530</v>
      </c>
      <c r="B5949" s="40" t="s">
        <v>9</v>
      </c>
      <c r="C5949" s="40" t="s">
        <v>279</v>
      </c>
      <c r="D5949" s="40" t="s">
        <v>151</v>
      </c>
      <c r="E5949" s="40" t="s">
        <v>10</v>
      </c>
      <c r="F5949" s="40">
        <v>0.8</v>
      </c>
      <c r="G5949" s="40">
        <v>1</v>
      </c>
      <c r="H5949" s="40">
        <v>1</v>
      </c>
      <c r="I5949" s="40">
        <v>0.26</v>
      </c>
      <c r="L5949" s="40" t="str">
        <f>IF(LEFT(C5949,1)="[",MID(C5949,2,SEARCH("]",C5949)-2),IF(LEFT(C5949,1)="""",MID(C5949,2,SEARCH("""",C5949,2)-2),C5949))</f>
        <v>Onyx flex</v>
      </c>
      <c r="M5949">
        <f>WEEKNUM(A5949,2)</f>
        <v>37</v>
      </c>
    </row>
    <row r="5950" spans="1:13" x14ac:dyDescent="0.25">
      <c r="A5950" s="1">
        <v>41531</v>
      </c>
      <c r="B5950" s="40" t="s">
        <v>9</v>
      </c>
      <c r="C5950" s="40" t="s">
        <v>279</v>
      </c>
      <c r="D5950" s="40" t="s">
        <v>151</v>
      </c>
      <c r="E5950" s="40" t="s">
        <v>10</v>
      </c>
      <c r="F5950" s="40">
        <v>0.8</v>
      </c>
      <c r="G5950" s="40">
        <v>0</v>
      </c>
      <c r="H5950" s="40">
        <v>1</v>
      </c>
      <c r="I5950" s="40">
        <v>0</v>
      </c>
      <c r="L5950" s="40" t="str">
        <f>IF(LEFT(C5950,1)="[",MID(C5950,2,SEARCH("]",C5950)-2),IF(LEFT(C5950,1)="""",MID(C5950,2,SEARCH("""",C5950,2)-2),C5950))</f>
        <v>Onyx flex</v>
      </c>
      <c r="M5950">
        <f>WEEKNUM(A5950,2)</f>
        <v>37</v>
      </c>
    </row>
    <row r="5951" spans="1:13" x14ac:dyDescent="0.25">
      <c r="A5951" s="1">
        <v>41518</v>
      </c>
      <c r="B5951" s="40" t="s">
        <v>9</v>
      </c>
      <c r="C5951" s="40" t="s">
        <v>279</v>
      </c>
      <c r="D5951" s="40" t="s">
        <v>151</v>
      </c>
      <c r="E5951" s="40" t="s">
        <v>10</v>
      </c>
      <c r="F5951" s="40">
        <v>0.8</v>
      </c>
      <c r="G5951" s="40">
        <v>0</v>
      </c>
      <c r="H5951" s="40">
        <v>0</v>
      </c>
      <c r="I5951" s="40">
        <v>0</v>
      </c>
      <c r="L5951" s="40" t="str">
        <f>IF(LEFT(C5951,1)="[",MID(C5951,2,SEARCH("]",C5951)-2),IF(LEFT(C5951,1)="""",MID(C5951,2,SEARCH("""",C5951,2)-2),C5951))</f>
        <v>Onyx flex</v>
      </c>
      <c r="M5951">
        <f>WEEKNUM(A5951,2)</f>
        <v>35</v>
      </c>
    </row>
    <row r="5952" spans="1:13" x14ac:dyDescent="0.25">
      <c r="A5952" s="1">
        <v>41519</v>
      </c>
      <c r="B5952" s="40" t="s">
        <v>9</v>
      </c>
      <c r="C5952" s="40" t="s">
        <v>279</v>
      </c>
      <c r="D5952" s="40" t="s">
        <v>151</v>
      </c>
      <c r="E5952" s="40" t="s">
        <v>10</v>
      </c>
      <c r="F5952" s="40">
        <v>0.8</v>
      </c>
      <c r="G5952" s="40">
        <v>0</v>
      </c>
      <c r="H5952" s="40">
        <v>2</v>
      </c>
      <c r="I5952" s="40">
        <v>0</v>
      </c>
      <c r="L5952" s="40" t="str">
        <f>IF(LEFT(C5952,1)="[",MID(C5952,2,SEARCH("]",C5952)-2),IF(LEFT(C5952,1)="""",MID(C5952,2,SEARCH("""",C5952,2)-2),C5952))</f>
        <v>Onyx flex</v>
      </c>
      <c r="M5952">
        <f>WEEKNUM(A5952,2)</f>
        <v>36</v>
      </c>
    </row>
    <row r="5953" spans="1:13" x14ac:dyDescent="0.25">
      <c r="A5953" s="1">
        <v>41532</v>
      </c>
      <c r="B5953" s="40" t="s">
        <v>9</v>
      </c>
      <c r="C5953" s="40" t="s">
        <v>279</v>
      </c>
      <c r="D5953" s="40" t="s">
        <v>151</v>
      </c>
      <c r="E5953" s="40" t="s">
        <v>10</v>
      </c>
      <c r="F5953" s="40">
        <v>0.8</v>
      </c>
      <c r="G5953" s="40">
        <v>0</v>
      </c>
      <c r="H5953" s="40">
        <v>2</v>
      </c>
      <c r="I5953" s="40">
        <v>0</v>
      </c>
      <c r="L5953" s="40" t="str">
        <f>IF(LEFT(C5953,1)="[",MID(C5953,2,SEARCH("]",C5953)-2),IF(LEFT(C5953,1)="""",MID(C5953,2,SEARCH("""",C5953,2)-2),C5953))</f>
        <v>Onyx flex</v>
      </c>
      <c r="M5953">
        <f>WEEKNUM(A5953,2)</f>
        <v>37</v>
      </c>
    </row>
    <row r="5954" spans="1:13" x14ac:dyDescent="0.25">
      <c r="A5954" s="1">
        <v>41526</v>
      </c>
      <c r="B5954" s="40" t="s">
        <v>9</v>
      </c>
      <c r="C5954" s="40" t="s">
        <v>279</v>
      </c>
      <c r="D5954" s="40" t="s">
        <v>151</v>
      </c>
      <c r="E5954" s="40" t="s">
        <v>10</v>
      </c>
      <c r="F5954" s="40">
        <v>0.8</v>
      </c>
      <c r="G5954" s="40">
        <v>0</v>
      </c>
      <c r="H5954" s="40">
        <v>1</v>
      </c>
      <c r="I5954" s="40">
        <v>0</v>
      </c>
      <c r="L5954" s="40" t="str">
        <f>IF(LEFT(C5954,1)="[",MID(C5954,2,SEARCH("]",C5954)-2),IF(LEFT(C5954,1)="""",MID(C5954,2,SEARCH("""",C5954,2)-2),C5954))</f>
        <v>Onyx flex</v>
      </c>
      <c r="M5954">
        <f>WEEKNUM(A5954,2)</f>
        <v>37</v>
      </c>
    </row>
    <row r="5955" spans="1:13" x14ac:dyDescent="0.25">
      <c r="A5955" s="1">
        <v>41525</v>
      </c>
      <c r="B5955" s="40" t="s">
        <v>9</v>
      </c>
      <c r="C5955" s="40" t="s">
        <v>279</v>
      </c>
      <c r="D5955" s="40" t="s">
        <v>151</v>
      </c>
      <c r="E5955" s="40" t="s">
        <v>10</v>
      </c>
      <c r="F5955" s="40">
        <v>0.8</v>
      </c>
      <c r="G5955" s="40">
        <v>0</v>
      </c>
      <c r="H5955" s="40">
        <v>1</v>
      </c>
      <c r="I5955" s="40">
        <v>0</v>
      </c>
      <c r="L5955" s="40" t="str">
        <f>IF(LEFT(C5955,1)="[",MID(C5955,2,SEARCH("]",C5955)-2),IF(LEFT(C5955,1)="""",MID(C5955,2,SEARCH("""",C5955,2)-2),C5955))</f>
        <v>Onyx flex</v>
      </c>
      <c r="M5955">
        <f>WEEKNUM(A5955,2)</f>
        <v>36</v>
      </c>
    </row>
    <row r="5956" spans="1:13" x14ac:dyDescent="0.25">
      <c r="A5956" s="1">
        <v>41545</v>
      </c>
      <c r="B5956" s="40" t="s">
        <v>9</v>
      </c>
      <c r="C5956" s="40" t="s">
        <v>279</v>
      </c>
      <c r="D5956" s="40" t="s">
        <v>151</v>
      </c>
      <c r="E5956" s="40" t="s">
        <v>10</v>
      </c>
      <c r="F5956" s="40">
        <v>0.8</v>
      </c>
      <c r="G5956" s="40">
        <v>0</v>
      </c>
      <c r="H5956" s="40">
        <v>1</v>
      </c>
      <c r="I5956" s="40">
        <v>0</v>
      </c>
      <c r="L5956" s="40" t="str">
        <f>IF(LEFT(C5956,1)="[",MID(C5956,2,SEARCH("]",C5956)-2),IF(LEFT(C5956,1)="""",MID(C5956,2,SEARCH("""",C5956,2)-2),C5956))</f>
        <v>Onyx flex</v>
      </c>
      <c r="M5956">
        <f>WEEKNUM(A5956,2)</f>
        <v>39</v>
      </c>
    </row>
    <row r="5957" spans="1:13" x14ac:dyDescent="0.25">
      <c r="A5957" s="1">
        <v>41537</v>
      </c>
      <c r="B5957" s="40" t="s">
        <v>9</v>
      </c>
      <c r="C5957" s="40" t="s">
        <v>279</v>
      </c>
      <c r="D5957" s="40" t="s">
        <v>151</v>
      </c>
      <c r="E5957" s="40" t="s">
        <v>10</v>
      </c>
      <c r="F5957" s="40">
        <v>0.8</v>
      </c>
      <c r="G5957" s="40">
        <v>0</v>
      </c>
      <c r="H5957" s="40">
        <v>1</v>
      </c>
      <c r="I5957" s="40">
        <v>0</v>
      </c>
      <c r="L5957" s="40" t="str">
        <f>IF(LEFT(C5957,1)="[",MID(C5957,2,SEARCH("]",C5957)-2),IF(LEFT(C5957,1)="""",MID(C5957,2,SEARCH("""",C5957,2)-2),C5957))</f>
        <v>Onyx flex</v>
      </c>
      <c r="M5957">
        <f>WEEKNUM(A5957,2)</f>
        <v>38</v>
      </c>
    </row>
    <row r="5958" spans="1:13" x14ac:dyDescent="0.25">
      <c r="A5958" s="1">
        <v>41535</v>
      </c>
      <c r="B5958" s="40" t="s">
        <v>9</v>
      </c>
      <c r="C5958" s="40" t="s">
        <v>279</v>
      </c>
      <c r="D5958" s="40" t="s">
        <v>151</v>
      </c>
      <c r="E5958" s="40" t="s">
        <v>10</v>
      </c>
      <c r="F5958" s="40">
        <v>0.8</v>
      </c>
      <c r="G5958" s="40">
        <v>0</v>
      </c>
      <c r="H5958" s="40">
        <v>0</v>
      </c>
      <c r="I5958" s="40">
        <v>0</v>
      </c>
      <c r="L5958" s="40" t="str">
        <f>IF(LEFT(C5958,1)="[",MID(C5958,2,SEARCH("]",C5958)-2),IF(LEFT(C5958,1)="""",MID(C5958,2,SEARCH("""",C5958,2)-2),C5958))</f>
        <v>Onyx flex</v>
      </c>
      <c r="M5958">
        <f>WEEKNUM(A5958,2)</f>
        <v>38</v>
      </c>
    </row>
    <row r="5959" spans="1:13" x14ac:dyDescent="0.25">
      <c r="A5959" s="1">
        <v>41543</v>
      </c>
      <c r="B5959" s="40" t="s">
        <v>9</v>
      </c>
      <c r="C5959" s="40" t="s">
        <v>279</v>
      </c>
      <c r="D5959" s="40" t="s">
        <v>151</v>
      </c>
      <c r="E5959" s="40" t="s">
        <v>10</v>
      </c>
      <c r="F5959" s="40">
        <v>0.8</v>
      </c>
      <c r="G5959" s="40">
        <v>0</v>
      </c>
      <c r="H5959" s="40">
        <v>1</v>
      </c>
      <c r="I5959" s="40">
        <v>0</v>
      </c>
      <c r="L5959" s="40" t="str">
        <f>IF(LEFT(C5959,1)="[",MID(C5959,2,SEARCH("]",C5959)-2),IF(LEFT(C5959,1)="""",MID(C5959,2,SEARCH("""",C5959,2)-2),C5959))</f>
        <v>Onyx flex</v>
      </c>
      <c r="M5959">
        <f>WEEKNUM(A5959,2)</f>
        <v>39</v>
      </c>
    </row>
    <row r="5960" spans="1:13" x14ac:dyDescent="0.25">
      <c r="A5960" s="1">
        <v>41534</v>
      </c>
      <c r="B5960" s="40" t="s">
        <v>9</v>
      </c>
      <c r="C5960" s="40" t="s">
        <v>279</v>
      </c>
      <c r="D5960" s="40" t="s">
        <v>151</v>
      </c>
      <c r="E5960" s="40" t="s">
        <v>10</v>
      </c>
      <c r="F5960" s="40">
        <v>0.8</v>
      </c>
      <c r="G5960" s="40">
        <v>0</v>
      </c>
      <c r="H5960" s="40">
        <v>1</v>
      </c>
      <c r="I5960" s="40">
        <v>0</v>
      </c>
      <c r="L5960" s="40" t="str">
        <f>IF(LEFT(C5960,1)="[",MID(C5960,2,SEARCH("]",C5960)-2),IF(LEFT(C5960,1)="""",MID(C5960,2,SEARCH("""",C5960,2)-2),C5960))</f>
        <v>Onyx flex</v>
      </c>
      <c r="M5960">
        <f>WEEKNUM(A5960,2)</f>
        <v>38</v>
      </c>
    </row>
    <row r="5961" spans="1:13" x14ac:dyDescent="0.25">
      <c r="A5961" s="1">
        <v>41522</v>
      </c>
      <c r="B5961" s="40" t="s">
        <v>9</v>
      </c>
      <c r="C5961" s="40" t="s">
        <v>279</v>
      </c>
      <c r="D5961" s="40" t="s">
        <v>151</v>
      </c>
      <c r="E5961" s="40" t="s">
        <v>10</v>
      </c>
      <c r="F5961" s="40">
        <v>0.8</v>
      </c>
      <c r="G5961" s="40">
        <v>0</v>
      </c>
      <c r="H5961" s="40">
        <v>1</v>
      </c>
      <c r="I5961" s="40">
        <v>0</v>
      </c>
      <c r="L5961" s="40" t="str">
        <f>IF(LEFT(C5961,1)="[",MID(C5961,2,SEARCH("]",C5961)-2),IF(LEFT(C5961,1)="""",MID(C5961,2,SEARCH("""",C5961,2)-2),C5961))</f>
        <v>Onyx flex</v>
      </c>
      <c r="M5961">
        <f>WEEKNUM(A5961,2)</f>
        <v>36</v>
      </c>
    </row>
    <row r="5962" spans="1:13" x14ac:dyDescent="0.25">
      <c r="A5962" s="1">
        <v>41541</v>
      </c>
      <c r="B5962" s="40" t="s">
        <v>9</v>
      </c>
      <c r="C5962" s="40" t="s">
        <v>279</v>
      </c>
      <c r="D5962" s="40" t="s">
        <v>151</v>
      </c>
      <c r="E5962" s="40" t="s">
        <v>10</v>
      </c>
      <c r="F5962" s="40">
        <v>0.8</v>
      </c>
      <c r="G5962" s="40">
        <v>0</v>
      </c>
      <c r="H5962" s="40">
        <v>1</v>
      </c>
      <c r="I5962" s="40">
        <v>0</v>
      </c>
      <c r="L5962" s="40" t="str">
        <f>IF(LEFT(C5962,1)="[",MID(C5962,2,SEARCH("]",C5962)-2),IF(LEFT(C5962,1)="""",MID(C5962,2,SEARCH("""",C5962,2)-2),C5962))</f>
        <v>Onyx flex</v>
      </c>
      <c r="M5962">
        <f>WEEKNUM(A5962,2)</f>
        <v>39</v>
      </c>
    </row>
    <row r="5963" spans="1:13" x14ac:dyDescent="0.25">
      <c r="A5963" s="1">
        <v>41520</v>
      </c>
      <c r="B5963" s="40" t="s">
        <v>9</v>
      </c>
      <c r="C5963" s="40" t="s">
        <v>279</v>
      </c>
      <c r="D5963" s="40" t="s">
        <v>151</v>
      </c>
      <c r="E5963" s="40" t="s">
        <v>10</v>
      </c>
      <c r="F5963" s="40">
        <v>0.8</v>
      </c>
      <c r="G5963" s="40">
        <v>1</v>
      </c>
      <c r="H5963" s="40">
        <v>2</v>
      </c>
      <c r="I5963" s="40">
        <v>0.37</v>
      </c>
      <c r="L5963" s="40" t="str">
        <f>IF(LEFT(C5963,1)="[",MID(C5963,2,SEARCH("]",C5963)-2),IF(LEFT(C5963,1)="""",MID(C5963,2,SEARCH("""",C5963,2)-2),C5963))</f>
        <v>Onyx flex</v>
      </c>
      <c r="M5963">
        <f>WEEKNUM(A5963,2)</f>
        <v>36</v>
      </c>
    </row>
    <row r="5964" spans="1:13" x14ac:dyDescent="0.25">
      <c r="A5964" s="1">
        <v>41515</v>
      </c>
      <c r="B5964" s="40" t="s">
        <v>9</v>
      </c>
      <c r="C5964" s="40" t="s">
        <v>279</v>
      </c>
      <c r="D5964" s="40" t="s">
        <v>151</v>
      </c>
      <c r="E5964" s="40" t="s">
        <v>10</v>
      </c>
      <c r="F5964" s="40">
        <v>0.8</v>
      </c>
      <c r="G5964" s="40">
        <v>0</v>
      </c>
      <c r="H5964" s="40">
        <v>2</v>
      </c>
      <c r="I5964" s="40">
        <v>0</v>
      </c>
      <c r="L5964" s="40" t="str">
        <f>IF(LEFT(C5964,1)="[",MID(C5964,2,SEARCH("]",C5964)-2),IF(LEFT(C5964,1)="""",MID(C5964,2,SEARCH("""",C5964,2)-2),C5964))</f>
        <v>Onyx flex</v>
      </c>
      <c r="M5964">
        <f>WEEKNUM(A5964,2)</f>
        <v>35</v>
      </c>
    </row>
    <row r="5965" spans="1:13" x14ac:dyDescent="0.25">
      <c r="A5965" s="1">
        <v>41540</v>
      </c>
      <c r="B5965" s="40" t="s">
        <v>9</v>
      </c>
      <c r="C5965" s="40" t="s">
        <v>279</v>
      </c>
      <c r="D5965" s="40" t="s">
        <v>151</v>
      </c>
      <c r="E5965" s="40" t="s">
        <v>10</v>
      </c>
      <c r="F5965" s="40">
        <v>0.8</v>
      </c>
      <c r="G5965" s="40">
        <v>0</v>
      </c>
      <c r="H5965" s="40">
        <v>1</v>
      </c>
      <c r="I5965" s="40">
        <v>0</v>
      </c>
      <c r="L5965" s="40" t="str">
        <f>IF(LEFT(C5965,1)="[",MID(C5965,2,SEARCH("]",C5965)-2),IF(LEFT(C5965,1)="""",MID(C5965,2,SEARCH("""",C5965,2)-2),C5965))</f>
        <v>Onyx flex</v>
      </c>
      <c r="M5965">
        <f>WEEKNUM(A5965,2)</f>
        <v>39</v>
      </c>
    </row>
    <row r="5966" spans="1:13" x14ac:dyDescent="0.25">
      <c r="A5966" s="1">
        <v>41514</v>
      </c>
      <c r="B5966" s="40" t="s">
        <v>9</v>
      </c>
      <c r="C5966" s="40" t="s">
        <v>279</v>
      </c>
      <c r="D5966" s="40" t="s">
        <v>151</v>
      </c>
      <c r="E5966" s="40" t="s">
        <v>10</v>
      </c>
      <c r="F5966" s="40">
        <v>0.8</v>
      </c>
      <c r="G5966" s="40">
        <v>0</v>
      </c>
      <c r="H5966" s="40">
        <v>3</v>
      </c>
      <c r="I5966" s="40">
        <v>0</v>
      </c>
      <c r="L5966" s="40" t="str">
        <f>IF(LEFT(C5966,1)="[",MID(C5966,2,SEARCH("]",C5966)-2),IF(LEFT(C5966,1)="""",MID(C5966,2,SEARCH("""",C5966,2)-2),C5966))</f>
        <v>Onyx flex</v>
      </c>
      <c r="M5966">
        <f>WEEKNUM(A5966,2)</f>
        <v>35</v>
      </c>
    </row>
    <row r="5967" spans="1:13" x14ac:dyDescent="0.25">
      <c r="A5967" s="1">
        <v>41528</v>
      </c>
      <c r="B5967" s="40" t="s">
        <v>9</v>
      </c>
      <c r="C5967" s="40" t="s">
        <v>279</v>
      </c>
      <c r="D5967" s="40" t="s">
        <v>151</v>
      </c>
      <c r="E5967" s="40" t="s">
        <v>10</v>
      </c>
      <c r="F5967" s="40">
        <v>0.8</v>
      </c>
      <c r="G5967" s="40">
        <v>0</v>
      </c>
      <c r="H5967" s="40">
        <v>1</v>
      </c>
      <c r="I5967" s="40">
        <v>0</v>
      </c>
      <c r="L5967" s="40" t="str">
        <f>IF(LEFT(C5967,1)="[",MID(C5967,2,SEARCH("]",C5967)-2),IF(LEFT(C5967,1)="""",MID(C5967,2,SEARCH("""",C5967,2)-2),C5967))</f>
        <v>Onyx flex</v>
      </c>
      <c r="M5967">
        <f>WEEKNUM(A5967,2)</f>
        <v>37</v>
      </c>
    </row>
    <row r="5968" spans="1:13" x14ac:dyDescent="0.25">
      <c r="A5968" s="1">
        <v>41538</v>
      </c>
      <c r="B5968" s="40" t="s">
        <v>9</v>
      </c>
      <c r="C5968" s="40" t="s">
        <v>279</v>
      </c>
      <c r="D5968" s="40" t="s">
        <v>151</v>
      </c>
      <c r="E5968" s="40" t="s">
        <v>10</v>
      </c>
      <c r="F5968" s="40">
        <v>0.8</v>
      </c>
      <c r="G5968" s="40">
        <v>0</v>
      </c>
      <c r="H5968" s="40">
        <v>0</v>
      </c>
      <c r="I5968" s="40">
        <v>0</v>
      </c>
      <c r="L5968" s="40" t="str">
        <f>IF(LEFT(C5968,1)="[",MID(C5968,2,SEARCH("]",C5968)-2),IF(LEFT(C5968,1)="""",MID(C5968,2,SEARCH("""",C5968,2)-2),C5968))</f>
        <v>Onyx flex</v>
      </c>
      <c r="M5968">
        <f>WEEKNUM(A5968,2)</f>
        <v>38</v>
      </c>
    </row>
    <row r="5969" spans="1:13" x14ac:dyDescent="0.25">
      <c r="A5969" s="1">
        <v>41533</v>
      </c>
      <c r="B5969" s="40" t="s">
        <v>9</v>
      </c>
      <c r="C5969" s="40" t="s">
        <v>279</v>
      </c>
      <c r="D5969" s="40" t="s">
        <v>151</v>
      </c>
      <c r="E5969" s="40" t="s">
        <v>10</v>
      </c>
      <c r="F5969" s="40">
        <v>0.8</v>
      </c>
      <c r="G5969" s="40">
        <v>0</v>
      </c>
      <c r="H5969" s="40">
        <v>2</v>
      </c>
      <c r="I5969" s="40">
        <v>0</v>
      </c>
      <c r="L5969" s="40" t="str">
        <f>IF(LEFT(C5969,1)="[",MID(C5969,2,SEARCH("]",C5969)-2),IF(LEFT(C5969,1)="""",MID(C5969,2,SEARCH("""",C5969,2)-2),C5969))</f>
        <v>Onyx flex</v>
      </c>
      <c r="M5969">
        <f>WEEKNUM(A5969,2)</f>
        <v>38</v>
      </c>
    </row>
    <row r="5970" spans="1:13" x14ac:dyDescent="0.25">
      <c r="A5970" s="1">
        <v>41523</v>
      </c>
      <c r="B5970" s="40" t="s">
        <v>9</v>
      </c>
      <c r="C5970" s="40" t="s">
        <v>279</v>
      </c>
      <c r="D5970" s="40" t="s">
        <v>151</v>
      </c>
      <c r="E5970" s="40" t="s">
        <v>10</v>
      </c>
      <c r="F5970" s="40">
        <v>0.8</v>
      </c>
      <c r="G5970" s="40">
        <v>0</v>
      </c>
      <c r="H5970" s="40">
        <v>1</v>
      </c>
      <c r="I5970" s="40">
        <v>0</v>
      </c>
      <c r="L5970" s="40" t="str">
        <f>IF(LEFT(C5970,1)="[",MID(C5970,2,SEARCH("]",C5970)-2),IF(LEFT(C5970,1)="""",MID(C5970,2,SEARCH("""",C5970,2)-2),C5970))</f>
        <v>Onyx flex</v>
      </c>
      <c r="M5970">
        <f>WEEKNUM(A5970,2)</f>
        <v>36</v>
      </c>
    </row>
    <row r="5971" spans="1:13" x14ac:dyDescent="0.25">
      <c r="A5971" s="1">
        <v>41523</v>
      </c>
      <c r="B5971" s="40" t="s">
        <v>9</v>
      </c>
      <c r="C5971" s="40" t="s">
        <v>148</v>
      </c>
      <c r="D5971" s="40" t="s">
        <v>149</v>
      </c>
      <c r="E5971" s="40" t="s">
        <v>10</v>
      </c>
      <c r="F5971" s="40">
        <v>0.33</v>
      </c>
      <c r="G5971" s="40">
        <v>0</v>
      </c>
      <c r="H5971" s="40">
        <v>1</v>
      </c>
      <c r="I5971" s="40">
        <v>0</v>
      </c>
      <c r="L5971" s="40" t="str">
        <f>IF(LEFT(C5971,1)="[",MID(C5971,2,SEARCH("]",C5971)-2),IF(LEFT(C5971,1)="""",MID(C5971,2,SEARCH("""",C5971,2)-2),C5971))</f>
        <v>Onyx GM</v>
      </c>
      <c r="M5971">
        <f>WEEKNUM(A5971,2)</f>
        <v>36</v>
      </c>
    </row>
    <row r="5972" spans="1:13" x14ac:dyDescent="0.25">
      <c r="A5972" s="1">
        <v>41534</v>
      </c>
      <c r="B5972" s="40" t="s">
        <v>9</v>
      </c>
      <c r="C5972" s="40" t="s">
        <v>148</v>
      </c>
      <c r="D5972" s="40" t="s">
        <v>149</v>
      </c>
      <c r="E5972" s="40" t="s">
        <v>10</v>
      </c>
      <c r="F5972" s="40">
        <v>0.33</v>
      </c>
      <c r="G5972" s="40">
        <v>0</v>
      </c>
      <c r="H5972" s="40">
        <v>3</v>
      </c>
      <c r="I5972" s="40">
        <v>0</v>
      </c>
      <c r="L5972" s="40" t="str">
        <f>IF(LEFT(C5972,1)="[",MID(C5972,2,SEARCH("]",C5972)-2),IF(LEFT(C5972,1)="""",MID(C5972,2,SEARCH("""",C5972,2)-2),C5972))</f>
        <v>Onyx GM</v>
      </c>
      <c r="M5972">
        <f>WEEKNUM(A5972,2)</f>
        <v>38</v>
      </c>
    </row>
    <row r="5973" spans="1:13" x14ac:dyDescent="0.25">
      <c r="A5973" s="1">
        <v>41517</v>
      </c>
      <c r="B5973" s="40" t="s">
        <v>9</v>
      </c>
      <c r="C5973" s="40" t="s">
        <v>148</v>
      </c>
      <c r="D5973" s="40" t="s">
        <v>149</v>
      </c>
      <c r="E5973" s="40" t="s">
        <v>10</v>
      </c>
      <c r="F5973" s="40">
        <v>0.33</v>
      </c>
      <c r="G5973" s="40">
        <v>0</v>
      </c>
      <c r="H5973" s="40">
        <v>0</v>
      </c>
      <c r="I5973" s="40">
        <v>0</v>
      </c>
      <c r="L5973" s="40" t="str">
        <f>IF(LEFT(C5973,1)="[",MID(C5973,2,SEARCH("]",C5973)-2),IF(LEFT(C5973,1)="""",MID(C5973,2,SEARCH("""",C5973,2)-2),C5973))</f>
        <v>Onyx GM</v>
      </c>
      <c r="M5973">
        <f>WEEKNUM(A5973,2)</f>
        <v>35</v>
      </c>
    </row>
    <row r="5974" spans="1:13" x14ac:dyDescent="0.25">
      <c r="A5974" s="1">
        <v>41533</v>
      </c>
      <c r="B5974" s="40" t="s">
        <v>9</v>
      </c>
      <c r="C5974" s="40" t="s">
        <v>148</v>
      </c>
      <c r="D5974" s="40" t="s">
        <v>149</v>
      </c>
      <c r="E5974" s="40" t="s">
        <v>10</v>
      </c>
      <c r="F5974" s="40">
        <v>0.33</v>
      </c>
      <c r="G5974" s="40">
        <v>0</v>
      </c>
      <c r="H5974" s="40">
        <v>1</v>
      </c>
      <c r="I5974" s="40">
        <v>0</v>
      </c>
      <c r="L5974" s="40" t="str">
        <f>IF(LEFT(C5974,1)="[",MID(C5974,2,SEARCH("]",C5974)-2),IF(LEFT(C5974,1)="""",MID(C5974,2,SEARCH("""",C5974,2)-2),C5974))</f>
        <v>Onyx GM</v>
      </c>
      <c r="M5974">
        <f>WEEKNUM(A5974,2)</f>
        <v>38</v>
      </c>
    </row>
    <row r="5975" spans="1:13" x14ac:dyDescent="0.25">
      <c r="A5975" s="1">
        <v>41516</v>
      </c>
      <c r="B5975" s="40" t="s">
        <v>9</v>
      </c>
      <c r="C5975" s="40" t="s">
        <v>148</v>
      </c>
      <c r="D5975" s="40" t="s">
        <v>149</v>
      </c>
      <c r="E5975" s="40" t="s">
        <v>10</v>
      </c>
      <c r="F5975" s="40">
        <v>0.33</v>
      </c>
      <c r="G5975" s="40">
        <v>0</v>
      </c>
      <c r="H5975" s="40">
        <v>4</v>
      </c>
      <c r="I5975" s="40">
        <v>0</v>
      </c>
      <c r="L5975" s="40" t="str">
        <f>IF(LEFT(C5975,1)="[",MID(C5975,2,SEARCH("]",C5975)-2),IF(LEFT(C5975,1)="""",MID(C5975,2,SEARCH("""",C5975,2)-2),C5975))</f>
        <v>Onyx GM</v>
      </c>
      <c r="M5975">
        <f>WEEKNUM(A5975,2)</f>
        <v>35</v>
      </c>
    </row>
    <row r="5976" spans="1:13" x14ac:dyDescent="0.25">
      <c r="A5976" s="1">
        <v>41541</v>
      </c>
      <c r="B5976" s="40" t="s">
        <v>9</v>
      </c>
      <c r="C5976" s="40" t="s">
        <v>148</v>
      </c>
      <c r="D5976" s="40" t="s">
        <v>149</v>
      </c>
      <c r="E5976" s="40" t="s">
        <v>10</v>
      </c>
      <c r="F5976" s="40">
        <v>0.33</v>
      </c>
      <c r="G5976" s="40">
        <v>0</v>
      </c>
      <c r="H5976" s="40">
        <v>3</v>
      </c>
      <c r="I5976" s="40">
        <v>0</v>
      </c>
      <c r="L5976" s="40" t="str">
        <f>IF(LEFT(C5976,1)="[",MID(C5976,2,SEARCH("]",C5976)-2),IF(LEFT(C5976,1)="""",MID(C5976,2,SEARCH("""",C5976,2)-2),C5976))</f>
        <v>Onyx GM</v>
      </c>
      <c r="M5976">
        <f>WEEKNUM(A5976,2)</f>
        <v>39</v>
      </c>
    </row>
    <row r="5977" spans="1:13" x14ac:dyDescent="0.25">
      <c r="A5977" s="1">
        <v>41532</v>
      </c>
      <c r="B5977" s="40" t="s">
        <v>9</v>
      </c>
      <c r="C5977" s="40" t="s">
        <v>148</v>
      </c>
      <c r="D5977" s="40" t="s">
        <v>149</v>
      </c>
      <c r="E5977" s="40" t="s">
        <v>10</v>
      </c>
      <c r="F5977" s="40">
        <v>0.33</v>
      </c>
      <c r="G5977" s="40">
        <v>0</v>
      </c>
      <c r="H5977" s="40">
        <v>1</v>
      </c>
      <c r="I5977" s="40">
        <v>0</v>
      </c>
      <c r="L5977" s="40" t="str">
        <f>IF(LEFT(C5977,1)="[",MID(C5977,2,SEARCH("]",C5977)-2),IF(LEFT(C5977,1)="""",MID(C5977,2,SEARCH("""",C5977,2)-2),C5977))</f>
        <v>Onyx GM</v>
      </c>
      <c r="M5977">
        <f>WEEKNUM(A5977,2)</f>
        <v>37</v>
      </c>
    </row>
    <row r="5978" spans="1:13" x14ac:dyDescent="0.25">
      <c r="A5978" s="1">
        <v>41538</v>
      </c>
      <c r="B5978" s="40" t="s">
        <v>9</v>
      </c>
      <c r="C5978" s="40" t="s">
        <v>148</v>
      </c>
      <c r="D5978" s="40" t="s">
        <v>149</v>
      </c>
      <c r="E5978" s="40" t="s">
        <v>10</v>
      </c>
      <c r="F5978" s="40">
        <v>0.33</v>
      </c>
      <c r="G5978" s="40">
        <v>0</v>
      </c>
      <c r="H5978" s="40">
        <v>2</v>
      </c>
      <c r="I5978" s="40">
        <v>0</v>
      </c>
      <c r="L5978" s="40" t="str">
        <f>IF(LEFT(C5978,1)="[",MID(C5978,2,SEARCH("]",C5978)-2),IF(LEFT(C5978,1)="""",MID(C5978,2,SEARCH("""",C5978,2)-2),C5978))</f>
        <v>Onyx GM</v>
      </c>
      <c r="M5978">
        <f>WEEKNUM(A5978,2)</f>
        <v>38</v>
      </c>
    </row>
    <row r="5979" spans="1:13" x14ac:dyDescent="0.25">
      <c r="A5979" s="1">
        <v>41544</v>
      </c>
      <c r="B5979" s="40" t="s">
        <v>9</v>
      </c>
      <c r="C5979" s="40" t="s">
        <v>148</v>
      </c>
      <c r="D5979" s="40" t="s">
        <v>149</v>
      </c>
      <c r="E5979" s="40" t="s">
        <v>10</v>
      </c>
      <c r="F5979" s="40">
        <v>0.33</v>
      </c>
      <c r="G5979" s="40">
        <v>0</v>
      </c>
      <c r="H5979" s="40">
        <v>1</v>
      </c>
      <c r="I5979" s="40">
        <v>0</v>
      </c>
      <c r="L5979" s="40" t="str">
        <f>IF(LEFT(C5979,1)="[",MID(C5979,2,SEARCH("]",C5979)-2),IF(LEFT(C5979,1)="""",MID(C5979,2,SEARCH("""",C5979,2)-2),C5979))</f>
        <v>Onyx GM</v>
      </c>
      <c r="M5979">
        <f>WEEKNUM(A5979,2)</f>
        <v>39</v>
      </c>
    </row>
    <row r="5980" spans="1:13" x14ac:dyDescent="0.25">
      <c r="A5980" s="1">
        <v>41535</v>
      </c>
      <c r="B5980" s="40" t="s">
        <v>9</v>
      </c>
      <c r="C5980" s="40" t="s">
        <v>148</v>
      </c>
      <c r="D5980" s="40" t="s">
        <v>149</v>
      </c>
      <c r="E5980" s="40" t="s">
        <v>10</v>
      </c>
      <c r="F5980" s="40">
        <v>0.33</v>
      </c>
      <c r="G5980" s="40">
        <v>1</v>
      </c>
      <c r="H5980" s="40">
        <v>1</v>
      </c>
      <c r="I5980" s="40">
        <v>0.13</v>
      </c>
      <c r="L5980" s="40" t="str">
        <f>IF(LEFT(C5980,1)="[",MID(C5980,2,SEARCH("]",C5980)-2),IF(LEFT(C5980,1)="""",MID(C5980,2,SEARCH("""",C5980,2)-2),C5980))</f>
        <v>Onyx GM</v>
      </c>
      <c r="M5980">
        <f>WEEKNUM(A5980,2)</f>
        <v>38</v>
      </c>
    </row>
    <row r="5981" spans="1:13" x14ac:dyDescent="0.25">
      <c r="A5981" s="1">
        <v>41545</v>
      </c>
      <c r="B5981" s="40" t="s">
        <v>9</v>
      </c>
      <c r="C5981" s="40" t="s">
        <v>148</v>
      </c>
      <c r="D5981" s="40" t="s">
        <v>149</v>
      </c>
      <c r="E5981" s="40" t="s">
        <v>10</v>
      </c>
      <c r="F5981" s="40">
        <v>0.33</v>
      </c>
      <c r="G5981" s="40">
        <v>0</v>
      </c>
      <c r="H5981" s="40">
        <v>1</v>
      </c>
      <c r="I5981" s="40">
        <v>0</v>
      </c>
      <c r="L5981" s="40" t="str">
        <f>IF(LEFT(C5981,1)="[",MID(C5981,2,SEARCH("]",C5981)-2),IF(LEFT(C5981,1)="""",MID(C5981,2,SEARCH("""",C5981,2)-2),C5981))</f>
        <v>Onyx GM</v>
      </c>
      <c r="M5981">
        <f>WEEKNUM(A5981,2)</f>
        <v>39</v>
      </c>
    </row>
    <row r="5982" spans="1:13" x14ac:dyDescent="0.25">
      <c r="A5982" s="1">
        <v>41543</v>
      </c>
      <c r="B5982" s="40" t="s">
        <v>9</v>
      </c>
      <c r="C5982" s="40" t="s">
        <v>148</v>
      </c>
      <c r="D5982" s="40" t="s">
        <v>149</v>
      </c>
      <c r="E5982" s="40" t="s">
        <v>10</v>
      </c>
      <c r="F5982" s="40">
        <v>0.33</v>
      </c>
      <c r="G5982" s="40">
        <v>0</v>
      </c>
      <c r="H5982" s="40">
        <v>1</v>
      </c>
      <c r="I5982" s="40">
        <v>0</v>
      </c>
      <c r="L5982" s="40" t="str">
        <f>IF(LEFT(C5982,1)="[",MID(C5982,2,SEARCH("]",C5982)-2),IF(LEFT(C5982,1)="""",MID(C5982,2,SEARCH("""",C5982,2)-2),C5982))</f>
        <v>Onyx GM</v>
      </c>
      <c r="M5982">
        <f>WEEKNUM(A5982,2)</f>
        <v>39</v>
      </c>
    </row>
    <row r="5983" spans="1:13" x14ac:dyDescent="0.25">
      <c r="A5983" s="1">
        <v>41536</v>
      </c>
      <c r="B5983" s="40" t="s">
        <v>9</v>
      </c>
      <c r="C5983" s="40" t="s">
        <v>148</v>
      </c>
      <c r="D5983" s="40" t="s">
        <v>149</v>
      </c>
      <c r="E5983" s="40" t="s">
        <v>10</v>
      </c>
      <c r="F5983" s="40">
        <v>0.33</v>
      </c>
      <c r="G5983" s="40">
        <v>1</v>
      </c>
      <c r="H5983" s="40">
        <v>4</v>
      </c>
      <c r="I5983" s="40">
        <v>0.33</v>
      </c>
      <c r="L5983" s="40" t="str">
        <f>IF(LEFT(C5983,1)="[",MID(C5983,2,SEARCH("]",C5983)-2),IF(LEFT(C5983,1)="""",MID(C5983,2,SEARCH("""",C5983,2)-2),C5983))</f>
        <v>Onyx GM</v>
      </c>
      <c r="M5983">
        <f>WEEKNUM(A5983,2)</f>
        <v>38</v>
      </c>
    </row>
    <row r="5984" spans="1:13" x14ac:dyDescent="0.25">
      <c r="A5984" s="1">
        <v>41521</v>
      </c>
      <c r="B5984" s="40" t="s">
        <v>9</v>
      </c>
      <c r="C5984" s="40" t="s">
        <v>148</v>
      </c>
      <c r="D5984" s="40" t="s">
        <v>149</v>
      </c>
      <c r="E5984" s="40" t="s">
        <v>10</v>
      </c>
      <c r="F5984" s="40">
        <v>0.33</v>
      </c>
      <c r="G5984" s="40">
        <v>0</v>
      </c>
      <c r="H5984" s="40">
        <v>1</v>
      </c>
      <c r="I5984" s="40">
        <v>0</v>
      </c>
      <c r="L5984" s="40" t="str">
        <f>IF(LEFT(C5984,1)="[",MID(C5984,2,SEARCH("]",C5984)-2),IF(LEFT(C5984,1)="""",MID(C5984,2,SEARCH("""",C5984,2)-2),C5984))</f>
        <v>Onyx GM</v>
      </c>
      <c r="M5984">
        <f>WEEKNUM(A5984,2)</f>
        <v>36</v>
      </c>
    </row>
    <row r="5985" spans="1:13" x14ac:dyDescent="0.25">
      <c r="A5985" s="1">
        <v>41529</v>
      </c>
      <c r="B5985" s="40" t="s">
        <v>9</v>
      </c>
      <c r="C5985" s="40" t="s">
        <v>148</v>
      </c>
      <c r="D5985" s="40" t="s">
        <v>149</v>
      </c>
      <c r="E5985" s="40" t="s">
        <v>10</v>
      </c>
      <c r="F5985" s="40">
        <v>0.33</v>
      </c>
      <c r="G5985" s="40">
        <v>0</v>
      </c>
      <c r="H5985" s="40">
        <v>1</v>
      </c>
      <c r="I5985" s="40">
        <v>0</v>
      </c>
      <c r="L5985" s="40" t="str">
        <f>IF(LEFT(C5985,1)="[",MID(C5985,2,SEARCH("]",C5985)-2),IF(LEFT(C5985,1)="""",MID(C5985,2,SEARCH("""",C5985,2)-2),C5985))</f>
        <v>Onyx GM</v>
      </c>
      <c r="M5985">
        <f>WEEKNUM(A5985,2)</f>
        <v>37</v>
      </c>
    </row>
    <row r="5986" spans="1:13" x14ac:dyDescent="0.25">
      <c r="A5986" s="1">
        <v>41524</v>
      </c>
      <c r="B5986" s="40" t="s">
        <v>9</v>
      </c>
      <c r="C5986" s="40" t="s">
        <v>148</v>
      </c>
      <c r="D5986" s="40" t="s">
        <v>149</v>
      </c>
      <c r="E5986" s="40" t="s">
        <v>10</v>
      </c>
      <c r="F5986" s="40">
        <v>0.33</v>
      </c>
      <c r="G5986" s="40">
        <v>0</v>
      </c>
      <c r="H5986" s="40">
        <v>1</v>
      </c>
      <c r="I5986" s="40">
        <v>0</v>
      </c>
      <c r="L5986" s="40" t="str">
        <f>IF(LEFT(C5986,1)="[",MID(C5986,2,SEARCH("]",C5986)-2),IF(LEFT(C5986,1)="""",MID(C5986,2,SEARCH("""",C5986,2)-2),C5986))</f>
        <v>Onyx GM</v>
      </c>
      <c r="M5986">
        <f>WEEKNUM(A5986,2)</f>
        <v>36</v>
      </c>
    </row>
    <row r="5987" spans="1:13" x14ac:dyDescent="0.25">
      <c r="A5987" s="1">
        <v>41530</v>
      </c>
      <c r="B5987" s="40" t="s">
        <v>9</v>
      </c>
      <c r="C5987" s="40" t="s">
        <v>148</v>
      </c>
      <c r="D5987" s="40" t="s">
        <v>149</v>
      </c>
      <c r="E5987" s="40" t="s">
        <v>10</v>
      </c>
      <c r="F5987" s="40">
        <v>0.33</v>
      </c>
      <c r="G5987" s="40">
        <v>0</v>
      </c>
      <c r="H5987" s="40">
        <v>3</v>
      </c>
      <c r="I5987" s="40">
        <v>0</v>
      </c>
      <c r="L5987" s="40" t="str">
        <f>IF(LEFT(C5987,1)="[",MID(C5987,2,SEARCH("]",C5987)-2),IF(LEFT(C5987,1)="""",MID(C5987,2,SEARCH("""",C5987,2)-2),C5987))</f>
        <v>Onyx GM</v>
      </c>
      <c r="M5987">
        <f>WEEKNUM(A5987,2)</f>
        <v>37</v>
      </c>
    </row>
    <row r="5988" spans="1:13" x14ac:dyDescent="0.25">
      <c r="A5988" s="1">
        <v>41518</v>
      </c>
      <c r="B5988" s="40" t="s">
        <v>9</v>
      </c>
      <c r="C5988" s="40" t="s">
        <v>148</v>
      </c>
      <c r="D5988" s="40" t="s">
        <v>149</v>
      </c>
      <c r="E5988" s="40" t="s">
        <v>10</v>
      </c>
      <c r="F5988" s="40">
        <v>0.33</v>
      </c>
      <c r="G5988" s="40">
        <v>1</v>
      </c>
      <c r="H5988" s="40">
        <v>2</v>
      </c>
      <c r="I5988" s="40">
        <v>0.12</v>
      </c>
      <c r="L5988" s="40" t="str">
        <f>IF(LEFT(C5988,1)="[",MID(C5988,2,SEARCH("]",C5988)-2),IF(LEFT(C5988,1)="""",MID(C5988,2,SEARCH("""",C5988,2)-2),C5988))</f>
        <v>Onyx GM</v>
      </c>
      <c r="M5988">
        <f>WEEKNUM(A5988,2)</f>
        <v>35</v>
      </c>
    </row>
    <row r="5989" spans="1:13" x14ac:dyDescent="0.25">
      <c r="A5989" s="1">
        <v>41537</v>
      </c>
      <c r="B5989" s="40" t="s">
        <v>9</v>
      </c>
      <c r="C5989" s="40" t="s">
        <v>148</v>
      </c>
      <c r="D5989" s="40" t="s">
        <v>149</v>
      </c>
      <c r="E5989" s="40" t="s">
        <v>10</v>
      </c>
      <c r="F5989" s="40">
        <v>0.33</v>
      </c>
      <c r="G5989" s="40">
        <v>0</v>
      </c>
      <c r="H5989" s="40">
        <v>1</v>
      </c>
      <c r="I5989" s="40">
        <v>0</v>
      </c>
      <c r="L5989" s="40" t="str">
        <f>IF(LEFT(C5989,1)="[",MID(C5989,2,SEARCH("]",C5989)-2),IF(LEFT(C5989,1)="""",MID(C5989,2,SEARCH("""",C5989,2)-2),C5989))</f>
        <v>Onyx GM</v>
      </c>
      <c r="M5989">
        <f>WEEKNUM(A5989,2)</f>
        <v>38</v>
      </c>
    </row>
    <row r="5990" spans="1:13" x14ac:dyDescent="0.25">
      <c r="A5990" s="1">
        <v>41519</v>
      </c>
      <c r="B5990" s="40" t="s">
        <v>9</v>
      </c>
      <c r="C5990" s="40" t="s">
        <v>148</v>
      </c>
      <c r="D5990" s="40" t="s">
        <v>149</v>
      </c>
      <c r="E5990" s="40" t="s">
        <v>10</v>
      </c>
      <c r="F5990" s="40">
        <v>0.33</v>
      </c>
      <c r="G5990" s="40">
        <v>0</v>
      </c>
      <c r="H5990" s="40">
        <v>1</v>
      </c>
      <c r="I5990" s="40">
        <v>0</v>
      </c>
      <c r="L5990" s="40" t="str">
        <f>IF(LEFT(C5990,1)="[",MID(C5990,2,SEARCH("]",C5990)-2),IF(LEFT(C5990,1)="""",MID(C5990,2,SEARCH("""",C5990,2)-2),C5990))</f>
        <v>Onyx GM</v>
      </c>
      <c r="M5990">
        <f>WEEKNUM(A5990,2)</f>
        <v>36</v>
      </c>
    </row>
    <row r="5991" spans="1:13" x14ac:dyDescent="0.25">
      <c r="A5991" s="1">
        <v>41522</v>
      </c>
      <c r="B5991" s="40" t="s">
        <v>9</v>
      </c>
      <c r="C5991" s="40" t="s">
        <v>148</v>
      </c>
      <c r="D5991" s="40" t="s">
        <v>149</v>
      </c>
      <c r="E5991" s="40" t="s">
        <v>10</v>
      </c>
      <c r="F5991" s="40">
        <v>0.33</v>
      </c>
      <c r="G5991" s="40">
        <v>0</v>
      </c>
      <c r="H5991" s="40">
        <v>1</v>
      </c>
      <c r="I5991" s="40">
        <v>0</v>
      </c>
      <c r="L5991" s="40" t="str">
        <f>IF(LEFT(C5991,1)="[",MID(C5991,2,SEARCH("]",C5991)-2),IF(LEFT(C5991,1)="""",MID(C5991,2,SEARCH("""",C5991,2)-2),C5991))</f>
        <v>Onyx GM</v>
      </c>
      <c r="M5991">
        <f>WEEKNUM(A5991,2)</f>
        <v>36</v>
      </c>
    </row>
    <row r="5992" spans="1:13" x14ac:dyDescent="0.25">
      <c r="A5992" s="1">
        <v>41515</v>
      </c>
      <c r="B5992" s="40" t="s">
        <v>9</v>
      </c>
      <c r="C5992" s="40" t="s">
        <v>148</v>
      </c>
      <c r="D5992" s="40" t="s">
        <v>149</v>
      </c>
      <c r="E5992" s="40" t="s">
        <v>10</v>
      </c>
      <c r="F5992" s="40">
        <v>0.33</v>
      </c>
      <c r="G5992" s="40">
        <v>0</v>
      </c>
      <c r="H5992" s="40">
        <v>5</v>
      </c>
      <c r="I5992" s="40">
        <v>0</v>
      </c>
      <c r="L5992" s="40" t="str">
        <f>IF(LEFT(C5992,1)="[",MID(C5992,2,SEARCH("]",C5992)-2),IF(LEFT(C5992,1)="""",MID(C5992,2,SEARCH("""",C5992,2)-2),C5992))</f>
        <v>Onyx GM</v>
      </c>
      <c r="M5992">
        <f>WEEKNUM(A5992,2)</f>
        <v>35</v>
      </c>
    </row>
    <row r="5993" spans="1:13" x14ac:dyDescent="0.25">
      <c r="A5993" s="1">
        <v>41514</v>
      </c>
      <c r="B5993" s="40" t="s">
        <v>9</v>
      </c>
      <c r="C5993" s="40" t="s">
        <v>148</v>
      </c>
      <c r="D5993" s="40" t="s">
        <v>149</v>
      </c>
      <c r="E5993" s="40" t="s">
        <v>10</v>
      </c>
      <c r="F5993" s="40">
        <v>0.33</v>
      </c>
      <c r="G5993" s="40">
        <v>2</v>
      </c>
      <c r="H5993" s="40">
        <v>2</v>
      </c>
      <c r="I5993" s="40">
        <v>0.5</v>
      </c>
      <c r="L5993" s="40" t="str">
        <f>IF(LEFT(C5993,1)="[",MID(C5993,2,SEARCH("]",C5993)-2),IF(LEFT(C5993,1)="""",MID(C5993,2,SEARCH("""",C5993,2)-2),C5993))</f>
        <v>Onyx GM</v>
      </c>
      <c r="M5993">
        <f>WEEKNUM(A5993,2)</f>
        <v>35</v>
      </c>
    </row>
    <row r="5994" spans="1:13" x14ac:dyDescent="0.25">
      <c r="A5994" s="1">
        <v>41546</v>
      </c>
      <c r="B5994" s="40" t="s">
        <v>9</v>
      </c>
      <c r="C5994" s="40" t="s">
        <v>148</v>
      </c>
      <c r="D5994" s="40" t="s">
        <v>149</v>
      </c>
      <c r="E5994" s="40" t="s">
        <v>10</v>
      </c>
      <c r="F5994" s="40">
        <v>0.33</v>
      </c>
      <c r="G5994" s="40">
        <v>1</v>
      </c>
      <c r="H5994" s="40">
        <v>3</v>
      </c>
      <c r="I5994" s="40">
        <v>0.11</v>
      </c>
      <c r="L5994" s="40" t="str">
        <f>IF(LEFT(C5994,1)="[",MID(C5994,2,SEARCH("]",C5994)-2),IF(LEFT(C5994,1)="""",MID(C5994,2,SEARCH("""",C5994,2)-2),C5994))</f>
        <v>Onyx GM</v>
      </c>
      <c r="M5994">
        <f>WEEKNUM(A5994,2)</f>
        <v>39</v>
      </c>
    </row>
    <row r="5995" spans="1:13" x14ac:dyDescent="0.25">
      <c r="A5995" s="1">
        <v>41528</v>
      </c>
      <c r="B5995" s="40" t="s">
        <v>9</v>
      </c>
      <c r="C5995" s="40" t="s">
        <v>148</v>
      </c>
      <c r="D5995" s="40" t="s">
        <v>149</v>
      </c>
      <c r="E5995" s="40" t="s">
        <v>10</v>
      </c>
      <c r="F5995" s="40">
        <v>0.33</v>
      </c>
      <c r="G5995" s="40">
        <v>0</v>
      </c>
      <c r="H5995" s="40">
        <v>1</v>
      </c>
      <c r="I5995" s="40">
        <v>0</v>
      </c>
      <c r="L5995" s="40" t="str">
        <f>IF(LEFT(C5995,1)="[",MID(C5995,2,SEARCH("]",C5995)-2),IF(LEFT(C5995,1)="""",MID(C5995,2,SEARCH("""",C5995,2)-2),C5995))</f>
        <v>Onyx GM</v>
      </c>
      <c r="M5995">
        <f>WEEKNUM(A5995,2)</f>
        <v>37</v>
      </c>
    </row>
    <row r="5996" spans="1:13" x14ac:dyDescent="0.25">
      <c r="A5996" s="1">
        <v>41525</v>
      </c>
      <c r="B5996" s="40" t="s">
        <v>9</v>
      </c>
      <c r="C5996" s="40" t="s">
        <v>148</v>
      </c>
      <c r="D5996" s="40" t="s">
        <v>149</v>
      </c>
      <c r="E5996" s="40" t="s">
        <v>10</v>
      </c>
      <c r="F5996" s="40">
        <v>0.33</v>
      </c>
      <c r="G5996" s="40">
        <v>1</v>
      </c>
      <c r="H5996" s="40">
        <v>4</v>
      </c>
      <c r="I5996" s="40">
        <v>0.02</v>
      </c>
      <c r="L5996" s="40" t="str">
        <f>IF(LEFT(C5996,1)="[",MID(C5996,2,SEARCH("]",C5996)-2),IF(LEFT(C5996,1)="""",MID(C5996,2,SEARCH("""",C5996,2)-2),C5996))</f>
        <v>Onyx GM</v>
      </c>
      <c r="M5996">
        <f>WEEKNUM(A5996,2)</f>
        <v>36</v>
      </c>
    </row>
    <row r="5997" spans="1:13" x14ac:dyDescent="0.25">
      <c r="A5997" s="1">
        <v>41520</v>
      </c>
      <c r="B5997" s="40" t="s">
        <v>9</v>
      </c>
      <c r="C5997" s="40" t="s">
        <v>148</v>
      </c>
      <c r="D5997" s="40" t="s">
        <v>149</v>
      </c>
      <c r="E5997" s="40" t="s">
        <v>10</v>
      </c>
      <c r="F5997" s="40">
        <v>0.33</v>
      </c>
      <c r="G5997" s="40">
        <v>0</v>
      </c>
      <c r="H5997" s="40">
        <v>3</v>
      </c>
      <c r="I5997" s="40">
        <v>0</v>
      </c>
      <c r="L5997" s="40" t="str">
        <f>IF(LEFT(C5997,1)="[",MID(C5997,2,SEARCH("]",C5997)-2),IF(LEFT(C5997,1)="""",MID(C5997,2,SEARCH("""",C5997,2)-2),C5997))</f>
        <v>Onyx GM</v>
      </c>
      <c r="M5997">
        <f>WEEKNUM(A5997,2)</f>
        <v>36</v>
      </c>
    </row>
    <row r="5998" spans="1:13" x14ac:dyDescent="0.25">
      <c r="A5998" s="1">
        <v>41517</v>
      </c>
      <c r="B5998" s="40" t="s">
        <v>9</v>
      </c>
      <c r="C5998" s="40" t="s">
        <v>369</v>
      </c>
      <c r="D5998" s="40" t="s">
        <v>116</v>
      </c>
      <c r="E5998" s="40" t="s">
        <v>10</v>
      </c>
      <c r="F5998" s="40">
        <v>0.18</v>
      </c>
      <c r="G5998" s="40">
        <v>1</v>
      </c>
      <c r="H5998" s="40">
        <v>1</v>
      </c>
      <c r="I5998" s="40">
        <v>0.16</v>
      </c>
      <c r="L5998" s="40" t="str">
        <f>IF(LEFT(C5998,1)="[",MID(C5998,2,SEARCH("]",C5998)-2),IF(LEFT(C5998,1)="""",MID(C5998,2,SEARCH("""",C5998,2)-2),C5998))</f>
        <v>Onyx LS</v>
      </c>
      <c r="M5998">
        <f>WEEKNUM(A5998,2)</f>
        <v>35</v>
      </c>
    </row>
    <row r="5999" spans="1:13" x14ac:dyDescent="0.25">
      <c r="A5999" s="1">
        <v>41531</v>
      </c>
      <c r="B5999" s="40" t="s">
        <v>9</v>
      </c>
      <c r="C5999" s="40" t="s">
        <v>369</v>
      </c>
      <c r="D5999" s="40" t="s">
        <v>116</v>
      </c>
      <c r="E5999" s="40" t="s">
        <v>10</v>
      </c>
      <c r="F5999" s="40">
        <v>0.18</v>
      </c>
      <c r="G5999" s="40">
        <v>1</v>
      </c>
      <c r="H5999" s="40">
        <v>1</v>
      </c>
      <c r="I5999" s="40">
        <v>0.14000000000000001</v>
      </c>
      <c r="L5999" s="40" t="str">
        <f>IF(LEFT(C5999,1)="[",MID(C5999,2,SEARCH("]",C5999)-2),IF(LEFT(C5999,1)="""",MID(C5999,2,SEARCH("""",C5999,2)-2),C5999))</f>
        <v>Onyx LS</v>
      </c>
      <c r="M5999">
        <f>WEEKNUM(A5999,2)</f>
        <v>37</v>
      </c>
    </row>
    <row r="6000" spans="1:13" x14ac:dyDescent="0.25">
      <c r="A6000" s="1">
        <v>41535</v>
      </c>
      <c r="B6000" s="40" t="s">
        <v>9</v>
      </c>
      <c r="C6000" s="40" t="s">
        <v>369</v>
      </c>
      <c r="D6000" s="40" t="s">
        <v>116</v>
      </c>
      <c r="E6000" s="40" t="s">
        <v>10</v>
      </c>
      <c r="F6000" s="40">
        <v>0.18</v>
      </c>
      <c r="G6000" s="40">
        <v>0</v>
      </c>
      <c r="H6000" s="40">
        <v>1</v>
      </c>
      <c r="I6000" s="40">
        <v>0</v>
      </c>
      <c r="L6000" s="40" t="str">
        <f>IF(LEFT(C6000,1)="[",MID(C6000,2,SEARCH("]",C6000)-2),IF(LEFT(C6000,1)="""",MID(C6000,2,SEARCH("""",C6000,2)-2),C6000))</f>
        <v>Onyx LS</v>
      </c>
      <c r="M6000">
        <f>WEEKNUM(A6000,2)</f>
        <v>38</v>
      </c>
    </row>
    <row r="6001" spans="1:13" x14ac:dyDescent="0.25">
      <c r="A6001" s="1">
        <v>41516</v>
      </c>
      <c r="B6001" s="40" t="s">
        <v>9</v>
      </c>
      <c r="C6001" s="40" t="s">
        <v>369</v>
      </c>
      <c r="D6001" s="40" t="s">
        <v>116</v>
      </c>
      <c r="E6001" s="40" t="s">
        <v>10</v>
      </c>
      <c r="F6001" s="40">
        <v>0.18</v>
      </c>
      <c r="G6001" s="40">
        <v>0</v>
      </c>
      <c r="H6001" s="40">
        <v>1</v>
      </c>
      <c r="I6001" s="40">
        <v>0</v>
      </c>
      <c r="L6001" s="40" t="str">
        <f>IF(LEFT(C6001,1)="[",MID(C6001,2,SEARCH("]",C6001)-2),IF(LEFT(C6001,1)="""",MID(C6001,2,SEARCH("""",C6001,2)-2),C6001))</f>
        <v>Onyx LS</v>
      </c>
      <c r="M6001">
        <f>WEEKNUM(A6001,2)</f>
        <v>35</v>
      </c>
    </row>
    <row r="6002" spans="1:13" x14ac:dyDescent="0.25">
      <c r="A6002" s="1">
        <v>41530</v>
      </c>
      <c r="B6002" s="40" t="s">
        <v>9</v>
      </c>
      <c r="C6002" s="40" t="s">
        <v>369</v>
      </c>
      <c r="D6002" s="40" t="s">
        <v>116</v>
      </c>
      <c r="E6002" s="40" t="s">
        <v>10</v>
      </c>
      <c r="F6002" s="40">
        <v>0.18</v>
      </c>
      <c r="G6002" s="40">
        <v>1</v>
      </c>
      <c r="H6002" s="40">
        <v>1</v>
      </c>
      <c r="I6002" s="40">
        <v>7.0000000000000007E-2</v>
      </c>
      <c r="L6002" s="40" t="str">
        <f>IF(LEFT(C6002,1)="[",MID(C6002,2,SEARCH("]",C6002)-2),IF(LEFT(C6002,1)="""",MID(C6002,2,SEARCH("""",C6002,2)-2),C6002))</f>
        <v>Onyx LS</v>
      </c>
      <c r="M6002">
        <f>WEEKNUM(A6002,2)</f>
        <v>37</v>
      </c>
    </row>
    <row r="6003" spans="1:13" x14ac:dyDescent="0.25">
      <c r="A6003" s="1">
        <v>41527</v>
      </c>
      <c r="B6003" s="40" t="s">
        <v>9</v>
      </c>
      <c r="C6003" s="40" t="s">
        <v>369</v>
      </c>
      <c r="D6003" s="40" t="s">
        <v>116</v>
      </c>
      <c r="E6003" s="40" t="s">
        <v>10</v>
      </c>
      <c r="F6003" s="40">
        <v>0.18</v>
      </c>
      <c r="G6003" s="40">
        <v>0</v>
      </c>
      <c r="H6003" s="40">
        <v>1</v>
      </c>
      <c r="I6003" s="40">
        <v>0</v>
      </c>
      <c r="L6003" s="40" t="str">
        <f>IF(LEFT(C6003,1)="[",MID(C6003,2,SEARCH("]",C6003)-2),IF(LEFT(C6003,1)="""",MID(C6003,2,SEARCH("""",C6003,2)-2),C6003))</f>
        <v>Onyx LS</v>
      </c>
      <c r="M6003">
        <f>WEEKNUM(A6003,2)</f>
        <v>37</v>
      </c>
    </row>
    <row r="6004" spans="1:13" x14ac:dyDescent="0.25">
      <c r="A6004" s="1">
        <v>41522</v>
      </c>
      <c r="B6004" s="40" t="s">
        <v>9</v>
      </c>
      <c r="C6004" s="40" t="s">
        <v>369</v>
      </c>
      <c r="D6004" s="40" t="s">
        <v>116</v>
      </c>
      <c r="E6004" s="40" t="s">
        <v>10</v>
      </c>
      <c r="F6004" s="40">
        <v>0.18</v>
      </c>
      <c r="G6004" s="40">
        <v>0</v>
      </c>
      <c r="H6004" s="40">
        <v>0</v>
      </c>
      <c r="I6004" s="40">
        <v>0</v>
      </c>
      <c r="L6004" s="40" t="str">
        <f>IF(LEFT(C6004,1)="[",MID(C6004,2,SEARCH("]",C6004)-2),IF(LEFT(C6004,1)="""",MID(C6004,2,SEARCH("""",C6004,2)-2),C6004))</f>
        <v>Onyx LS</v>
      </c>
      <c r="M6004">
        <f>WEEKNUM(A6004,2)</f>
        <v>36</v>
      </c>
    </row>
    <row r="6005" spans="1:13" x14ac:dyDescent="0.25">
      <c r="A6005" s="1">
        <v>41536</v>
      </c>
      <c r="B6005" s="40" t="s">
        <v>9</v>
      </c>
      <c r="C6005" s="40" t="s">
        <v>164</v>
      </c>
      <c r="D6005" s="40" t="s">
        <v>103</v>
      </c>
      <c r="E6005" s="40" t="s">
        <v>10</v>
      </c>
      <c r="F6005" s="40">
        <v>0.52</v>
      </c>
      <c r="G6005" s="40">
        <v>0</v>
      </c>
      <c r="H6005" s="40">
        <v>1</v>
      </c>
      <c r="I6005" s="40">
        <v>0</v>
      </c>
      <c r="L6005" s="40" t="str">
        <f>IF(LEFT(C6005,1)="[",MID(C6005,2,SEARCH("]",C6005)-2),IF(LEFT(C6005,1)="""",MID(C6005,2,SEARCH("""",C6005,2)-2),C6005))</f>
        <v>Onyx LT</v>
      </c>
      <c r="M6005">
        <f>WEEKNUM(A6005,2)</f>
        <v>38</v>
      </c>
    </row>
    <row r="6006" spans="1:13" x14ac:dyDescent="0.25">
      <c r="A6006" s="1">
        <v>41523</v>
      </c>
      <c r="B6006" s="40" t="s">
        <v>9</v>
      </c>
      <c r="C6006" s="40" t="s">
        <v>164</v>
      </c>
      <c r="D6006" s="40" t="s">
        <v>103</v>
      </c>
      <c r="E6006" s="40" t="s">
        <v>10</v>
      </c>
      <c r="F6006" s="40">
        <v>0.52</v>
      </c>
      <c r="G6006" s="40">
        <v>1</v>
      </c>
      <c r="H6006" s="40">
        <v>8</v>
      </c>
      <c r="I6006" s="40">
        <v>0.52</v>
      </c>
      <c r="L6006" s="40" t="str">
        <f>IF(LEFT(C6006,1)="[",MID(C6006,2,SEARCH("]",C6006)-2),IF(LEFT(C6006,1)="""",MID(C6006,2,SEARCH("""",C6006,2)-2),C6006))</f>
        <v>Onyx LT</v>
      </c>
      <c r="M6006">
        <f>WEEKNUM(A6006,2)</f>
        <v>36</v>
      </c>
    </row>
    <row r="6007" spans="1:13" x14ac:dyDescent="0.25">
      <c r="A6007" s="1">
        <v>41544</v>
      </c>
      <c r="B6007" s="40" t="s">
        <v>9</v>
      </c>
      <c r="C6007" s="40" t="s">
        <v>164</v>
      </c>
      <c r="D6007" s="40" t="s">
        <v>103</v>
      </c>
      <c r="E6007" s="40" t="s">
        <v>10</v>
      </c>
      <c r="F6007" s="40">
        <v>0.52</v>
      </c>
      <c r="G6007" s="40">
        <v>0</v>
      </c>
      <c r="H6007" s="40">
        <v>5</v>
      </c>
      <c r="I6007" s="40">
        <v>0</v>
      </c>
      <c r="L6007" s="40" t="str">
        <f>IF(LEFT(C6007,1)="[",MID(C6007,2,SEARCH("]",C6007)-2),IF(LEFT(C6007,1)="""",MID(C6007,2,SEARCH("""",C6007,2)-2),C6007))</f>
        <v>Onyx LT</v>
      </c>
      <c r="M6007">
        <f>WEEKNUM(A6007,2)</f>
        <v>39</v>
      </c>
    </row>
    <row r="6008" spans="1:13" x14ac:dyDescent="0.25">
      <c r="A6008" s="1">
        <v>41518</v>
      </c>
      <c r="B6008" s="40" t="s">
        <v>9</v>
      </c>
      <c r="C6008" s="40" t="s">
        <v>164</v>
      </c>
      <c r="D6008" s="40" t="s">
        <v>103</v>
      </c>
      <c r="E6008" s="40" t="s">
        <v>10</v>
      </c>
      <c r="F6008" s="40">
        <v>0.52</v>
      </c>
      <c r="G6008" s="40">
        <v>1</v>
      </c>
      <c r="H6008" s="40">
        <v>10</v>
      </c>
      <c r="I6008" s="40">
        <v>0.39</v>
      </c>
      <c r="L6008" s="40" t="str">
        <f>IF(LEFT(C6008,1)="[",MID(C6008,2,SEARCH("]",C6008)-2),IF(LEFT(C6008,1)="""",MID(C6008,2,SEARCH("""",C6008,2)-2),C6008))</f>
        <v>Onyx LT</v>
      </c>
      <c r="M6008">
        <f>WEEKNUM(A6008,2)</f>
        <v>35</v>
      </c>
    </row>
    <row r="6009" spans="1:13" x14ac:dyDescent="0.25">
      <c r="A6009" s="1">
        <v>41535</v>
      </c>
      <c r="B6009" s="40" t="s">
        <v>9</v>
      </c>
      <c r="C6009" s="40" t="s">
        <v>164</v>
      </c>
      <c r="D6009" s="40" t="s">
        <v>103</v>
      </c>
      <c r="E6009" s="40" t="s">
        <v>10</v>
      </c>
      <c r="F6009" s="40">
        <v>0.52</v>
      </c>
      <c r="G6009" s="40">
        <v>0</v>
      </c>
      <c r="H6009" s="40">
        <v>5</v>
      </c>
      <c r="I6009" s="40">
        <v>0</v>
      </c>
      <c r="L6009" s="40" t="str">
        <f>IF(LEFT(C6009,1)="[",MID(C6009,2,SEARCH("]",C6009)-2),IF(LEFT(C6009,1)="""",MID(C6009,2,SEARCH("""",C6009,2)-2),C6009))</f>
        <v>Onyx LT</v>
      </c>
      <c r="M6009">
        <f>WEEKNUM(A6009,2)</f>
        <v>38</v>
      </c>
    </row>
    <row r="6010" spans="1:13" x14ac:dyDescent="0.25">
      <c r="A6010" s="1">
        <v>41537</v>
      </c>
      <c r="B6010" s="40" t="s">
        <v>9</v>
      </c>
      <c r="C6010" s="40" t="s">
        <v>164</v>
      </c>
      <c r="D6010" s="40" t="s">
        <v>103</v>
      </c>
      <c r="E6010" s="40" t="s">
        <v>10</v>
      </c>
      <c r="F6010" s="40">
        <v>0.52</v>
      </c>
      <c r="G6010" s="40">
        <v>0</v>
      </c>
      <c r="H6010" s="40">
        <v>16</v>
      </c>
      <c r="I6010" s="40">
        <v>0</v>
      </c>
      <c r="L6010" s="40" t="str">
        <f>IF(LEFT(C6010,1)="[",MID(C6010,2,SEARCH("]",C6010)-2),IF(LEFT(C6010,1)="""",MID(C6010,2,SEARCH("""",C6010,2)-2),C6010))</f>
        <v>Onyx LT</v>
      </c>
      <c r="M6010">
        <f>WEEKNUM(A6010,2)</f>
        <v>38</v>
      </c>
    </row>
    <row r="6011" spans="1:13" x14ac:dyDescent="0.25">
      <c r="A6011" s="1">
        <v>41522</v>
      </c>
      <c r="B6011" s="40" t="s">
        <v>9</v>
      </c>
      <c r="C6011" s="40" t="s">
        <v>164</v>
      </c>
      <c r="D6011" s="40" t="s">
        <v>103</v>
      </c>
      <c r="E6011" s="40" t="s">
        <v>10</v>
      </c>
      <c r="F6011" s="40">
        <v>0.52</v>
      </c>
      <c r="G6011" s="40">
        <v>0</v>
      </c>
      <c r="H6011" s="40">
        <v>11</v>
      </c>
      <c r="I6011" s="40">
        <v>0</v>
      </c>
      <c r="L6011" s="40" t="str">
        <f>IF(LEFT(C6011,1)="[",MID(C6011,2,SEARCH("]",C6011)-2),IF(LEFT(C6011,1)="""",MID(C6011,2,SEARCH("""",C6011,2)-2),C6011))</f>
        <v>Onyx LT</v>
      </c>
      <c r="M6011">
        <f>WEEKNUM(A6011,2)</f>
        <v>36</v>
      </c>
    </row>
    <row r="6012" spans="1:13" x14ac:dyDescent="0.25">
      <c r="A6012" s="1">
        <v>41521</v>
      </c>
      <c r="B6012" s="40" t="s">
        <v>9</v>
      </c>
      <c r="C6012" s="40" t="s">
        <v>164</v>
      </c>
      <c r="D6012" s="40" t="s">
        <v>103</v>
      </c>
      <c r="E6012" s="40" t="s">
        <v>10</v>
      </c>
      <c r="F6012" s="40">
        <v>0.52</v>
      </c>
      <c r="G6012" s="40">
        <v>0</v>
      </c>
      <c r="H6012" s="40">
        <v>2</v>
      </c>
      <c r="I6012" s="40">
        <v>0</v>
      </c>
      <c r="L6012" s="40" t="str">
        <f>IF(LEFT(C6012,1)="[",MID(C6012,2,SEARCH("]",C6012)-2),IF(LEFT(C6012,1)="""",MID(C6012,2,SEARCH("""",C6012,2)-2),C6012))</f>
        <v>Onyx LT</v>
      </c>
      <c r="M6012">
        <f>WEEKNUM(A6012,2)</f>
        <v>36</v>
      </c>
    </row>
    <row r="6013" spans="1:13" x14ac:dyDescent="0.25">
      <c r="A6013" s="1">
        <v>41525</v>
      </c>
      <c r="B6013" s="40" t="s">
        <v>9</v>
      </c>
      <c r="C6013" s="40" t="s">
        <v>164</v>
      </c>
      <c r="D6013" s="40" t="s">
        <v>103</v>
      </c>
      <c r="E6013" s="40" t="s">
        <v>10</v>
      </c>
      <c r="F6013" s="40">
        <v>0.52</v>
      </c>
      <c r="G6013" s="40">
        <v>1</v>
      </c>
      <c r="H6013" s="40">
        <v>3</v>
      </c>
      <c r="I6013" s="40">
        <v>0.11</v>
      </c>
      <c r="L6013" s="40" t="str">
        <f>IF(LEFT(C6013,1)="[",MID(C6013,2,SEARCH("]",C6013)-2),IF(LEFT(C6013,1)="""",MID(C6013,2,SEARCH("""",C6013,2)-2),C6013))</f>
        <v>Onyx LT</v>
      </c>
      <c r="M6013">
        <f>WEEKNUM(A6013,2)</f>
        <v>36</v>
      </c>
    </row>
    <row r="6014" spans="1:13" x14ac:dyDescent="0.25">
      <c r="A6014" s="1">
        <v>41517</v>
      </c>
      <c r="B6014" s="40" t="s">
        <v>9</v>
      </c>
      <c r="C6014" s="40" t="s">
        <v>164</v>
      </c>
      <c r="D6014" s="40" t="s">
        <v>103</v>
      </c>
      <c r="E6014" s="40" t="s">
        <v>10</v>
      </c>
      <c r="F6014" s="40">
        <v>0.52</v>
      </c>
      <c r="G6014" s="40">
        <v>2</v>
      </c>
      <c r="H6014" s="40">
        <v>11</v>
      </c>
      <c r="I6014" s="40">
        <v>0.68</v>
      </c>
      <c r="L6014" s="40" t="str">
        <f>IF(LEFT(C6014,1)="[",MID(C6014,2,SEARCH("]",C6014)-2),IF(LEFT(C6014,1)="""",MID(C6014,2,SEARCH("""",C6014,2)-2),C6014))</f>
        <v>Onyx LT</v>
      </c>
      <c r="M6014">
        <f>WEEKNUM(A6014,2)</f>
        <v>35</v>
      </c>
    </row>
    <row r="6015" spans="1:13" x14ac:dyDescent="0.25">
      <c r="A6015" s="1">
        <v>41531</v>
      </c>
      <c r="B6015" s="40" t="s">
        <v>9</v>
      </c>
      <c r="C6015" s="40" t="s">
        <v>164</v>
      </c>
      <c r="D6015" s="40" t="s">
        <v>103</v>
      </c>
      <c r="E6015" s="40" t="s">
        <v>10</v>
      </c>
      <c r="F6015" s="40">
        <v>0.52</v>
      </c>
      <c r="G6015" s="40">
        <v>0</v>
      </c>
      <c r="H6015" s="40">
        <v>6</v>
      </c>
      <c r="I6015" s="40">
        <v>0</v>
      </c>
      <c r="L6015" s="40" t="str">
        <f>IF(LEFT(C6015,1)="[",MID(C6015,2,SEARCH("]",C6015)-2),IF(LEFT(C6015,1)="""",MID(C6015,2,SEARCH("""",C6015,2)-2),C6015))</f>
        <v>Onyx LT</v>
      </c>
      <c r="M6015">
        <f>WEEKNUM(A6015,2)</f>
        <v>37</v>
      </c>
    </row>
    <row r="6016" spans="1:13" x14ac:dyDescent="0.25">
      <c r="A6016" s="1">
        <v>41524</v>
      </c>
      <c r="B6016" s="40" t="s">
        <v>9</v>
      </c>
      <c r="C6016" s="40" t="s">
        <v>164</v>
      </c>
      <c r="D6016" s="40" t="s">
        <v>103</v>
      </c>
      <c r="E6016" s="40" t="s">
        <v>10</v>
      </c>
      <c r="F6016" s="40">
        <v>0.52</v>
      </c>
      <c r="G6016" s="40">
        <v>0</v>
      </c>
      <c r="H6016" s="40">
        <v>9</v>
      </c>
      <c r="I6016" s="40">
        <v>0</v>
      </c>
      <c r="L6016" s="40" t="str">
        <f>IF(LEFT(C6016,1)="[",MID(C6016,2,SEARCH("]",C6016)-2),IF(LEFT(C6016,1)="""",MID(C6016,2,SEARCH("""",C6016,2)-2),C6016))</f>
        <v>Onyx LT</v>
      </c>
      <c r="M6016">
        <f>WEEKNUM(A6016,2)</f>
        <v>36</v>
      </c>
    </row>
    <row r="6017" spans="1:13" x14ac:dyDescent="0.25">
      <c r="A6017" s="1">
        <v>41515</v>
      </c>
      <c r="B6017" s="40" t="s">
        <v>9</v>
      </c>
      <c r="C6017" s="40" t="s">
        <v>164</v>
      </c>
      <c r="D6017" s="40" t="s">
        <v>103</v>
      </c>
      <c r="E6017" s="40" t="s">
        <v>10</v>
      </c>
      <c r="F6017" s="40">
        <v>0.52</v>
      </c>
      <c r="G6017" s="40">
        <v>1</v>
      </c>
      <c r="H6017" s="40">
        <v>7</v>
      </c>
      <c r="I6017" s="40">
        <v>0.23</v>
      </c>
      <c r="L6017" s="40" t="str">
        <f>IF(LEFT(C6017,1)="[",MID(C6017,2,SEARCH("]",C6017)-2),IF(LEFT(C6017,1)="""",MID(C6017,2,SEARCH("""",C6017,2)-2),C6017))</f>
        <v>Onyx LT</v>
      </c>
      <c r="M6017">
        <f>WEEKNUM(A6017,2)</f>
        <v>35</v>
      </c>
    </row>
    <row r="6018" spans="1:13" x14ac:dyDescent="0.25">
      <c r="A6018" s="1">
        <v>41529</v>
      </c>
      <c r="B6018" s="40" t="s">
        <v>9</v>
      </c>
      <c r="C6018" s="40" t="s">
        <v>164</v>
      </c>
      <c r="D6018" s="40" t="s">
        <v>103</v>
      </c>
      <c r="E6018" s="40" t="s">
        <v>10</v>
      </c>
      <c r="F6018" s="40">
        <v>0.52</v>
      </c>
      <c r="G6018" s="40">
        <v>1</v>
      </c>
      <c r="H6018" s="40">
        <v>2</v>
      </c>
      <c r="I6018" s="40">
        <v>0.03</v>
      </c>
      <c r="L6018" s="40" t="str">
        <f>IF(LEFT(C6018,1)="[",MID(C6018,2,SEARCH("]",C6018)-2),IF(LEFT(C6018,1)="""",MID(C6018,2,SEARCH("""",C6018,2)-2),C6018))</f>
        <v>Onyx LT</v>
      </c>
      <c r="M6018">
        <f>WEEKNUM(A6018,2)</f>
        <v>37</v>
      </c>
    </row>
    <row r="6019" spans="1:13" x14ac:dyDescent="0.25">
      <c r="A6019" s="1">
        <v>41530</v>
      </c>
      <c r="B6019" s="40" t="s">
        <v>9</v>
      </c>
      <c r="C6019" s="40" t="s">
        <v>164</v>
      </c>
      <c r="D6019" s="40" t="s">
        <v>103</v>
      </c>
      <c r="E6019" s="40" t="s">
        <v>10</v>
      </c>
      <c r="F6019" s="40">
        <v>0.52</v>
      </c>
      <c r="G6019" s="40">
        <v>0</v>
      </c>
      <c r="H6019" s="40">
        <v>3</v>
      </c>
      <c r="I6019" s="40">
        <v>0</v>
      </c>
      <c r="L6019" s="40" t="str">
        <f>IF(LEFT(C6019,1)="[",MID(C6019,2,SEARCH("]",C6019)-2),IF(LEFT(C6019,1)="""",MID(C6019,2,SEARCH("""",C6019,2)-2),C6019))</f>
        <v>Onyx LT</v>
      </c>
      <c r="M6019">
        <f>WEEKNUM(A6019,2)</f>
        <v>37</v>
      </c>
    </row>
    <row r="6020" spans="1:13" x14ac:dyDescent="0.25">
      <c r="A6020" s="1">
        <v>41528</v>
      </c>
      <c r="B6020" s="40" t="s">
        <v>9</v>
      </c>
      <c r="C6020" s="40" t="s">
        <v>164</v>
      </c>
      <c r="D6020" s="40" t="s">
        <v>103</v>
      </c>
      <c r="E6020" s="40" t="s">
        <v>10</v>
      </c>
      <c r="F6020" s="40">
        <v>0.52</v>
      </c>
      <c r="G6020" s="40">
        <v>0</v>
      </c>
      <c r="H6020" s="40">
        <v>2</v>
      </c>
      <c r="I6020" s="40">
        <v>0</v>
      </c>
      <c r="L6020" s="40" t="str">
        <f>IF(LEFT(C6020,1)="[",MID(C6020,2,SEARCH("]",C6020)-2),IF(LEFT(C6020,1)="""",MID(C6020,2,SEARCH("""",C6020,2)-2),C6020))</f>
        <v>Onyx LT</v>
      </c>
      <c r="M6020">
        <f>WEEKNUM(A6020,2)</f>
        <v>37</v>
      </c>
    </row>
    <row r="6021" spans="1:13" x14ac:dyDescent="0.25">
      <c r="A6021" s="1">
        <v>41527</v>
      </c>
      <c r="B6021" s="40" t="s">
        <v>9</v>
      </c>
      <c r="C6021" s="40" t="s">
        <v>164</v>
      </c>
      <c r="D6021" s="40" t="s">
        <v>103</v>
      </c>
      <c r="E6021" s="40" t="s">
        <v>10</v>
      </c>
      <c r="F6021" s="40">
        <v>0.52</v>
      </c>
      <c r="G6021" s="40">
        <v>1</v>
      </c>
      <c r="H6021" s="40">
        <v>5</v>
      </c>
      <c r="I6021" s="40">
        <v>0.11</v>
      </c>
      <c r="L6021" s="40" t="str">
        <f>IF(LEFT(C6021,1)="[",MID(C6021,2,SEARCH("]",C6021)-2),IF(LEFT(C6021,1)="""",MID(C6021,2,SEARCH("""",C6021,2)-2),C6021))</f>
        <v>Onyx LT</v>
      </c>
      <c r="M6021">
        <f>WEEKNUM(A6021,2)</f>
        <v>37</v>
      </c>
    </row>
    <row r="6022" spans="1:13" x14ac:dyDescent="0.25">
      <c r="A6022" s="1">
        <v>41545</v>
      </c>
      <c r="B6022" s="40" t="s">
        <v>9</v>
      </c>
      <c r="C6022" s="40" t="s">
        <v>164</v>
      </c>
      <c r="D6022" s="40" t="s">
        <v>103</v>
      </c>
      <c r="E6022" s="40" t="s">
        <v>10</v>
      </c>
      <c r="F6022" s="40">
        <v>0.52</v>
      </c>
      <c r="G6022" s="40">
        <v>0</v>
      </c>
      <c r="H6022" s="40">
        <v>1</v>
      </c>
      <c r="I6022" s="40">
        <v>0</v>
      </c>
      <c r="L6022" s="40" t="str">
        <f>IF(LEFT(C6022,1)="[",MID(C6022,2,SEARCH("]",C6022)-2),IF(LEFT(C6022,1)="""",MID(C6022,2,SEARCH("""",C6022,2)-2),C6022))</f>
        <v>Onyx LT</v>
      </c>
      <c r="M6022">
        <f>WEEKNUM(A6022,2)</f>
        <v>39</v>
      </c>
    </row>
    <row r="6023" spans="1:13" x14ac:dyDescent="0.25">
      <c r="A6023" s="1">
        <v>41514</v>
      </c>
      <c r="B6023" s="40" t="s">
        <v>9</v>
      </c>
      <c r="C6023" s="40" t="s">
        <v>164</v>
      </c>
      <c r="D6023" s="40" t="s">
        <v>103</v>
      </c>
      <c r="E6023" s="40" t="s">
        <v>10</v>
      </c>
      <c r="F6023" s="40">
        <v>0.52</v>
      </c>
      <c r="G6023" s="40">
        <v>2</v>
      </c>
      <c r="H6023" s="40">
        <v>9</v>
      </c>
      <c r="I6023" s="40">
        <v>0.17</v>
      </c>
      <c r="L6023" s="40" t="str">
        <f>IF(LEFT(C6023,1)="[",MID(C6023,2,SEARCH("]",C6023)-2),IF(LEFT(C6023,1)="""",MID(C6023,2,SEARCH("""",C6023,2)-2),C6023))</f>
        <v>Onyx LT</v>
      </c>
      <c r="M6023">
        <f>WEEKNUM(A6023,2)</f>
        <v>35</v>
      </c>
    </row>
    <row r="6024" spans="1:13" x14ac:dyDescent="0.25">
      <c r="A6024" s="1">
        <v>41541</v>
      </c>
      <c r="B6024" s="40" t="s">
        <v>9</v>
      </c>
      <c r="C6024" s="40" t="s">
        <v>164</v>
      </c>
      <c r="D6024" s="40" t="s">
        <v>103</v>
      </c>
      <c r="E6024" s="40" t="s">
        <v>10</v>
      </c>
      <c r="F6024" s="40">
        <v>0.52</v>
      </c>
      <c r="G6024" s="40">
        <v>1</v>
      </c>
      <c r="H6024" s="40">
        <v>4</v>
      </c>
      <c r="I6024" s="40">
        <v>0.2</v>
      </c>
      <c r="L6024" s="40" t="str">
        <f>IF(LEFT(C6024,1)="[",MID(C6024,2,SEARCH("]",C6024)-2),IF(LEFT(C6024,1)="""",MID(C6024,2,SEARCH("""",C6024,2)-2),C6024))</f>
        <v>Onyx LT</v>
      </c>
      <c r="M6024">
        <f>WEEKNUM(A6024,2)</f>
        <v>39</v>
      </c>
    </row>
    <row r="6025" spans="1:13" x14ac:dyDescent="0.25">
      <c r="A6025" s="1">
        <v>41519</v>
      </c>
      <c r="B6025" s="40" t="s">
        <v>9</v>
      </c>
      <c r="C6025" s="40" t="s">
        <v>164</v>
      </c>
      <c r="D6025" s="40" t="s">
        <v>103</v>
      </c>
      <c r="E6025" s="40" t="s">
        <v>10</v>
      </c>
      <c r="F6025" s="40">
        <v>0.52</v>
      </c>
      <c r="G6025" s="40">
        <v>1</v>
      </c>
      <c r="H6025" s="40">
        <v>9</v>
      </c>
      <c r="I6025" s="40">
        <v>0.21</v>
      </c>
      <c r="L6025" s="40" t="str">
        <f>IF(LEFT(C6025,1)="[",MID(C6025,2,SEARCH("]",C6025)-2),IF(LEFT(C6025,1)="""",MID(C6025,2,SEARCH("""",C6025,2)-2),C6025))</f>
        <v>Onyx LT</v>
      </c>
      <c r="M6025">
        <f>WEEKNUM(A6025,2)</f>
        <v>36</v>
      </c>
    </row>
    <row r="6026" spans="1:13" x14ac:dyDescent="0.25">
      <c r="A6026" s="1">
        <v>41533</v>
      </c>
      <c r="B6026" s="40" t="s">
        <v>9</v>
      </c>
      <c r="C6026" s="40" t="s">
        <v>164</v>
      </c>
      <c r="D6026" s="40" t="s">
        <v>103</v>
      </c>
      <c r="E6026" s="40" t="s">
        <v>10</v>
      </c>
      <c r="F6026" s="40">
        <v>0.52</v>
      </c>
      <c r="G6026" s="40">
        <v>0</v>
      </c>
      <c r="H6026" s="40">
        <v>8</v>
      </c>
      <c r="I6026" s="40">
        <v>0</v>
      </c>
      <c r="L6026" s="40" t="str">
        <f>IF(LEFT(C6026,1)="[",MID(C6026,2,SEARCH("]",C6026)-2),IF(LEFT(C6026,1)="""",MID(C6026,2,SEARCH("""",C6026,2)-2),C6026))</f>
        <v>Onyx LT</v>
      </c>
      <c r="M6026">
        <f>WEEKNUM(A6026,2)</f>
        <v>38</v>
      </c>
    </row>
    <row r="6027" spans="1:13" x14ac:dyDescent="0.25">
      <c r="A6027" s="1">
        <v>41534</v>
      </c>
      <c r="B6027" s="40" t="s">
        <v>9</v>
      </c>
      <c r="C6027" s="40" t="s">
        <v>164</v>
      </c>
      <c r="D6027" s="40" t="s">
        <v>103</v>
      </c>
      <c r="E6027" s="40" t="s">
        <v>10</v>
      </c>
      <c r="F6027" s="40">
        <v>0.52</v>
      </c>
      <c r="G6027" s="40">
        <v>0</v>
      </c>
      <c r="H6027" s="40">
        <v>1</v>
      </c>
      <c r="I6027" s="40">
        <v>0</v>
      </c>
      <c r="L6027" s="40" t="str">
        <f>IF(LEFT(C6027,1)="[",MID(C6027,2,SEARCH("]",C6027)-2),IF(LEFT(C6027,1)="""",MID(C6027,2,SEARCH("""",C6027,2)-2),C6027))</f>
        <v>Onyx LT</v>
      </c>
      <c r="M6027">
        <f>WEEKNUM(A6027,2)</f>
        <v>38</v>
      </c>
    </row>
    <row r="6028" spans="1:13" x14ac:dyDescent="0.25">
      <c r="A6028" s="1">
        <v>41543</v>
      </c>
      <c r="B6028" s="40" t="s">
        <v>9</v>
      </c>
      <c r="C6028" s="40" t="s">
        <v>164</v>
      </c>
      <c r="D6028" s="40" t="s">
        <v>103</v>
      </c>
      <c r="E6028" s="40" t="s">
        <v>10</v>
      </c>
      <c r="F6028" s="40">
        <v>0.52</v>
      </c>
      <c r="G6028" s="40">
        <v>1</v>
      </c>
      <c r="H6028" s="40">
        <v>2</v>
      </c>
      <c r="I6028" s="40">
        <v>0.04</v>
      </c>
      <c r="L6028" s="40" t="str">
        <f>IF(LEFT(C6028,1)="[",MID(C6028,2,SEARCH("]",C6028)-2),IF(LEFT(C6028,1)="""",MID(C6028,2,SEARCH("""",C6028,2)-2),C6028))</f>
        <v>Onyx LT</v>
      </c>
      <c r="M6028">
        <f>WEEKNUM(A6028,2)</f>
        <v>39</v>
      </c>
    </row>
    <row r="6029" spans="1:13" x14ac:dyDescent="0.25">
      <c r="A6029" s="1">
        <v>41516</v>
      </c>
      <c r="B6029" s="40" t="s">
        <v>9</v>
      </c>
      <c r="C6029" s="40" t="s">
        <v>164</v>
      </c>
      <c r="D6029" s="40" t="s">
        <v>103</v>
      </c>
      <c r="E6029" s="40" t="s">
        <v>10</v>
      </c>
      <c r="F6029" s="40">
        <v>0.52</v>
      </c>
      <c r="G6029" s="40">
        <v>1</v>
      </c>
      <c r="H6029" s="40">
        <v>6</v>
      </c>
      <c r="I6029" s="40">
        <v>0.34</v>
      </c>
      <c r="L6029" s="40" t="str">
        <f>IF(LEFT(C6029,1)="[",MID(C6029,2,SEARCH("]",C6029)-2),IF(LEFT(C6029,1)="""",MID(C6029,2,SEARCH("""",C6029,2)-2),C6029))</f>
        <v>Onyx LT</v>
      </c>
      <c r="M6029">
        <f>WEEKNUM(A6029,2)</f>
        <v>35</v>
      </c>
    </row>
    <row r="6030" spans="1:13" x14ac:dyDescent="0.25">
      <c r="A6030" s="1">
        <v>41539</v>
      </c>
      <c r="B6030" s="40" t="s">
        <v>9</v>
      </c>
      <c r="C6030" s="40" t="s">
        <v>164</v>
      </c>
      <c r="D6030" s="40" t="s">
        <v>103</v>
      </c>
      <c r="E6030" s="40" t="s">
        <v>10</v>
      </c>
      <c r="F6030" s="40">
        <v>0.52</v>
      </c>
      <c r="G6030" s="40">
        <v>0</v>
      </c>
      <c r="H6030" s="40">
        <v>1</v>
      </c>
      <c r="I6030" s="40">
        <v>0</v>
      </c>
      <c r="L6030" s="40" t="str">
        <f>IF(LEFT(C6030,1)="[",MID(C6030,2,SEARCH("]",C6030)-2),IF(LEFT(C6030,1)="""",MID(C6030,2,SEARCH("""",C6030,2)-2),C6030))</f>
        <v>Onyx LT</v>
      </c>
      <c r="M6030">
        <f>WEEKNUM(A6030,2)</f>
        <v>38</v>
      </c>
    </row>
    <row r="6031" spans="1:13" x14ac:dyDescent="0.25">
      <c r="A6031" s="1">
        <v>41532</v>
      </c>
      <c r="B6031" s="40" t="s">
        <v>9</v>
      </c>
      <c r="C6031" s="40" t="s">
        <v>164</v>
      </c>
      <c r="D6031" s="40" t="s">
        <v>103</v>
      </c>
      <c r="E6031" s="40" t="s">
        <v>10</v>
      </c>
      <c r="F6031" s="40">
        <v>0.52</v>
      </c>
      <c r="G6031" s="40">
        <v>1</v>
      </c>
      <c r="H6031" s="40">
        <v>4</v>
      </c>
      <c r="I6031" s="40">
        <v>7.0000000000000007E-2</v>
      </c>
      <c r="L6031" s="40" t="str">
        <f>IF(LEFT(C6031,1)="[",MID(C6031,2,SEARCH("]",C6031)-2),IF(LEFT(C6031,1)="""",MID(C6031,2,SEARCH("""",C6031,2)-2),C6031))</f>
        <v>Onyx LT</v>
      </c>
      <c r="M6031">
        <f>WEEKNUM(A6031,2)</f>
        <v>37</v>
      </c>
    </row>
    <row r="6032" spans="1:13" x14ac:dyDescent="0.25">
      <c r="A6032" s="1">
        <v>41538</v>
      </c>
      <c r="B6032" s="40" t="s">
        <v>9</v>
      </c>
      <c r="C6032" s="40" t="s">
        <v>164</v>
      </c>
      <c r="D6032" s="40" t="s">
        <v>103</v>
      </c>
      <c r="E6032" s="40" t="s">
        <v>10</v>
      </c>
      <c r="F6032" s="40">
        <v>0.52</v>
      </c>
      <c r="G6032" s="40">
        <v>0</v>
      </c>
      <c r="H6032" s="40">
        <v>4</v>
      </c>
      <c r="I6032" s="40">
        <v>0</v>
      </c>
      <c r="L6032" s="40" t="str">
        <f>IF(LEFT(C6032,1)="[",MID(C6032,2,SEARCH("]",C6032)-2),IF(LEFT(C6032,1)="""",MID(C6032,2,SEARCH("""",C6032,2)-2),C6032))</f>
        <v>Onyx LT</v>
      </c>
      <c r="M6032">
        <f>WEEKNUM(A6032,2)</f>
        <v>38</v>
      </c>
    </row>
    <row r="6033" spans="1:13" x14ac:dyDescent="0.25">
      <c r="A6033" s="1">
        <v>41546</v>
      </c>
      <c r="B6033" s="40" t="s">
        <v>9</v>
      </c>
      <c r="C6033" s="40" t="s">
        <v>164</v>
      </c>
      <c r="D6033" s="40" t="s">
        <v>103</v>
      </c>
      <c r="E6033" s="40" t="s">
        <v>10</v>
      </c>
      <c r="F6033" s="40">
        <v>0.52</v>
      </c>
      <c r="G6033" s="40">
        <v>0</v>
      </c>
      <c r="H6033" s="40">
        <v>2</v>
      </c>
      <c r="I6033" s="40">
        <v>0</v>
      </c>
      <c r="L6033" s="40" t="str">
        <f>IF(LEFT(C6033,1)="[",MID(C6033,2,SEARCH("]",C6033)-2),IF(LEFT(C6033,1)="""",MID(C6033,2,SEARCH("""",C6033,2)-2),C6033))</f>
        <v>Onyx LT</v>
      </c>
      <c r="M6033">
        <f>WEEKNUM(A6033,2)</f>
        <v>39</v>
      </c>
    </row>
    <row r="6034" spans="1:13" x14ac:dyDescent="0.25">
      <c r="A6034" s="1">
        <v>41520</v>
      </c>
      <c r="B6034" s="40" t="s">
        <v>9</v>
      </c>
      <c r="C6034" s="40" t="s">
        <v>164</v>
      </c>
      <c r="D6034" s="40" t="s">
        <v>103</v>
      </c>
      <c r="E6034" s="40" t="s">
        <v>10</v>
      </c>
      <c r="F6034" s="40">
        <v>0.52</v>
      </c>
      <c r="G6034" s="40">
        <v>0</v>
      </c>
      <c r="H6034" s="40">
        <v>10</v>
      </c>
      <c r="I6034" s="40">
        <v>0</v>
      </c>
      <c r="L6034" s="40" t="str">
        <f>IF(LEFT(C6034,1)="[",MID(C6034,2,SEARCH("]",C6034)-2),IF(LEFT(C6034,1)="""",MID(C6034,2,SEARCH("""",C6034,2)-2),C6034))</f>
        <v>Onyx LT</v>
      </c>
      <c r="M6034">
        <f>WEEKNUM(A6034,2)</f>
        <v>36</v>
      </c>
    </row>
    <row r="6035" spans="1:13" x14ac:dyDescent="0.25">
      <c r="A6035" s="1">
        <v>41526</v>
      </c>
      <c r="B6035" s="40" t="s">
        <v>9</v>
      </c>
      <c r="C6035" s="40" t="s">
        <v>164</v>
      </c>
      <c r="D6035" s="40" t="s">
        <v>103</v>
      </c>
      <c r="E6035" s="40" t="s">
        <v>10</v>
      </c>
      <c r="F6035" s="40">
        <v>0.52</v>
      </c>
      <c r="G6035" s="40">
        <v>1</v>
      </c>
      <c r="H6035" s="40">
        <v>5</v>
      </c>
      <c r="I6035" s="40">
        <v>0.15</v>
      </c>
      <c r="L6035" s="40" t="str">
        <f>IF(LEFT(C6035,1)="[",MID(C6035,2,SEARCH("]",C6035)-2),IF(LEFT(C6035,1)="""",MID(C6035,2,SEARCH("""",C6035,2)-2),C6035))</f>
        <v>Onyx LT</v>
      </c>
      <c r="M6035">
        <f>WEEKNUM(A6035,2)</f>
        <v>37</v>
      </c>
    </row>
    <row r="6036" spans="1:13" x14ac:dyDescent="0.25">
      <c r="A6036" s="1">
        <v>41514</v>
      </c>
      <c r="B6036" s="40" t="s">
        <v>9</v>
      </c>
      <c r="C6036" s="40" t="s">
        <v>100</v>
      </c>
      <c r="D6036" s="40" t="s">
        <v>92</v>
      </c>
      <c r="E6036" s="40" t="s">
        <v>10</v>
      </c>
      <c r="F6036" s="40">
        <v>0.44</v>
      </c>
      <c r="G6036" s="40">
        <v>1</v>
      </c>
      <c r="H6036" s="40">
        <v>4</v>
      </c>
      <c r="I6036" s="40">
        <v>0.24</v>
      </c>
      <c r="L6036" s="40" t="str">
        <f>IF(LEFT(C6036,1)="[",MID(C6036,2,SEARCH("]",C6036)-2),IF(LEFT(C6036,1)="""",MID(C6036,2,SEARCH("""",C6036,2)-2),C6036))</f>
        <v>Onyx LTZ</v>
      </c>
      <c r="M6036">
        <f>WEEKNUM(A6036,2)</f>
        <v>35</v>
      </c>
    </row>
    <row r="6037" spans="1:13" x14ac:dyDescent="0.25">
      <c r="A6037" s="1">
        <v>41517</v>
      </c>
      <c r="B6037" s="40" t="s">
        <v>9</v>
      </c>
      <c r="C6037" s="40" t="s">
        <v>100</v>
      </c>
      <c r="D6037" s="40" t="s">
        <v>92</v>
      </c>
      <c r="E6037" s="40" t="s">
        <v>10</v>
      </c>
      <c r="F6037" s="40">
        <v>0.44</v>
      </c>
      <c r="G6037" s="40">
        <v>0</v>
      </c>
      <c r="H6037" s="40">
        <v>5</v>
      </c>
      <c r="I6037" s="40">
        <v>0</v>
      </c>
      <c r="L6037" s="40" t="str">
        <f>IF(LEFT(C6037,1)="[",MID(C6037,2,SEARCH("]",C6037)-2),IF(LEFT(C6037,1)="""",MID(C6037,2,SEARCH("""",C6037,2)-2),C6037))</f>
        <v>Onyx LTZ</v>
      </c>
      <c r="M6037">
        <f>WEEKNUM(A6037,2)</f>
        <v>35</v>
      </c>
    </row>
    <row r="6038" spans="1:13" x14ac:dyDescent="0.25">
      <c r="A6038" s="1">
        <v>41521</v>
      </c>
      <c r="B6038" s="40" t="s">
        <v>9</v>
      </c>
      <c r="C6038" s="40" t="s">
        <v>100</v>
      </c>
      <c r="D6038" s="40" t="s">
        <v>92</v>
      </c>
      <c r="E6038" s="40" t="s">
        <v>10</v>
      </c>
      <c r="F6038" s="40">
        <v>0.44</v>
      </c>
      <c r="G6038" s="40">
        <v>0</v>
      </c>
      <c r="H6038" s="40">
        <v>2</v>
      </c>
      <c r="I6038" s="40">
        <v>0</v>
      </c>
      <c r="L6038" s="40" t="str">
        <f>IF(LEFT(C6038,1)="[",MID(C6038,2,SEARCH("]",C6038)-2),IF(LEFT(C6038,1)="""",MID(C6038,2,SEARCH("""",C6038,2)-2),C6038))</f>
        <v>Onyx LTZ</v>
      </c>
      <c r="M6038">
        <f>WEEKNUM(A6038,2)</f>
        <v>36</v>
      </c>
    </row>
    <row r="6039" spans="1:13" x14ac:dyDescent="0.25">
      <c r="A6039" s="1">
        <v>41529</v>
      </c>
      <c r="B6039" s="40" t="s">
        <v>9</v>
      </c>
      <c r="C6039" s="40" t="s">
        <v>100</v>
      </c>
      <c r="D6039" s="40" t="s">
        <v>92</v>
      </c>
      <c r="E6039" s="40" t="s">
        <v>10</v>
      </c>
      <c r="F6039" s="40">
        <v>0.44</v>
      </c>
      <c r="G6039" s="40">
        <v>0</v>
      </c>
      <c r="H6039" s="40">
        <v>5</v>
      </c>
      <c r="I6039" s="40">
        <v>0</v>
      </c>
      <c r="L6039" s="40" t="str">
        <f>IF(LEFT(C6039,1)="[",MID(C6039,2,SEARCH("]",C6039)-2),IF(LEFT(C6039,1)="""",MID(C6039,2,SEARCH("""",C6039,2)-2),C6039))</f>
        <v>Onyx LTZ</v>
      </c>
      <c r="M6039">
        <f>WEEKNUM(A6039,2)</f>
        <v>37</v>
      </c>
    </row>
    <row r="6040" spans="1:13" x14ac:dyDescent="0.25">
      <c r="A6040" s="1">
        <v>41543</v>
      </c>
      <c r="B6040" s="40" t="s">
        <v>9</v>
      </c>
      <c r="C6040" s="40" t="s">
        <v>100</v>
      </c>
      <c r="D6040" s="40" t="s">
        <v>92</v>
      </c>
      <c r="E6040" s="40" t="s">
        <v>10</v>
      </c>
      <c r="F6040" s="40">
        <v>0.44</v>
      </c>
      <c r="G6040" s="40">
        <v>0</v>
      </c>
      <c r="H6040" s="40">
        <v>3</v>
      </c>
      <c r="I6040" s="40">
        <v>0</v>
      </c>
      <c r="L6040" s="40" t="str">
        <f>IF(LEFT(C6040,1)="[",MID(C6040,2,SEARCH("]",C6040)-2),IF(LEFT(C6040,1)="""",MID(C6040,2,SEARCH("""",C6040,2)-2),C6040))</f>
        <v>Onyx LTZ</v>
      </c>
      <c r="M6040">
        <f>WEEKNUM(A6040,2)</f>
        <v>39</v>
      </c>
    </row>
    <row r="6041" spans="1:13" x14ac:dyDescent="0.25">
      <c r="A6041" s="1">
        <v>41527</v>
      </c>
      <c r="B6041" s="40" t="s">
        <v>9</v>
      </c>
      <c r="C6041" s="40" t="s">
        <v>100</v>
      </c>
      <c r="D6041" s="40" t="s">
        <v>92</v>
      </c>
      <c r="E6041" s="40" t="s">
        <v>10</v>
      </c>
      <c r="F6041" s="40">
        <v>0.44</v>
      </c>
      <c r="G6041" s="40">
        <v>0</v>
      </c>
      <c r="H6041" s="40">
        <v>6</v>
      </c>
      <c r="I6041" s="40">
        <v>0</v>
      </c>
      <c r="L6041" s="40" t="str">
        <f>IF(LEFT(C6041,1)="[",MID(C6041,2,SEARCH("]",C6041)-2),IF(LEFT(C6041,1)="""",MID(C6041,2,SEARCH("""",C6041,2)-2),C6041))</f>
        <v>Onyx LTZ</v>
      </c>
      <c r="M6041">
        <f>WEEKNUM(A6041,2)</f>
        <v>37</v>
      </c>
    </row>
    <row r="6042" spans="1:13" x14ac:dyDescent="0.25">
      <c r="A6042" s="1">
        <v>41522</v>
      </c>
      <c r="B6042" s="40" t="s">
        <v>9</v>
      </c>
      <c r="C6042" s="40" t="s">
        <v>100</v>
      </c>
      <c r="D6042" s="40" t="s">
        <v>92</v>
      </c>
      <c r="E6042" s="40" t="s">
        <v>10</v>
      </c>
      <c r="F6042" s="40">
        <v>0.44</v>
      </c>
      <c r="G6042" s="40">
        <v>0</v>
      </c>
      <c r="H6042" s="40">
        <v>0</v>
      </c>
      <c r="I6042" s="40">
        <v>0</v>
      </c>
      <c r="L6042" s="40" t="str">
        <f>IF(LEFT(C6042,1)="[",MID(C6042,2,SEARCH("]",C6042)-2),IF(LEFT(C6042,1)="""",MID(C6042,2,SEARCH("""",C6042,2)-2),C6042))</f>
        <v>Onyx LTZ</v>
      </c>
      <c r="M6042">
        <f>WEEKNUM(A6042,2)</f>
        <v>36</v>
      </c>
    </row>
    <row r="6043" spans="1:13" x14ac:dyDescent="0.25">
      <c r="A6043" s="1">
        <v>41539</v>
      </c>
      <c r="B6043" s="40" t="s">
        <v>9</v>
      </c>
      <c r="C6043" s="40" t="s">
        <v>100</v>
      </c>
      <c r="D6043" s="40" t="s">
        <v>92</v>
      </c>
      <c r="E6043" s="40" t="s">
        <v>10</v>
      </c>
      <c r="F6043" s="40">
        <v>0.44</v>
      </c>
      <c r="G6043" s="40">
        <v>0</v>
      </c>
      <c r="H6043" s="40">
        <v>1</v>
      </c>
      <c r="I6043" s="40">
        <v>0</v>
      </c>
      <c r="L6043" s="40" t="str">
        <f>IF(LEFT(C6043,1)="[",MID(C6043,2,SEARCH("]",C6043)-2),IF(LEFT(C6043,1)="""",MID(C6043,2,SEARCH("""",C6043,2)-2),C6043))</f>
        <v>Onyx LTZ</v>
      </c>
      <c r="M6043">
        <f>WEEKNUM(A6043,2)</f>
        <v>38</v>
      </c>
    </row>
    <row r="6044" spans="1:13" x14ac:dyDescent="0.25">
      <c r="A6044" s="1">
        <v>41531</v>
      </c>
      <c r="B6044" s="40" t="s">
        <v>9</v>
      </c>
      <c r="C6044" s="40" t="s">
        <v>100</v>
      </c>
      <c r="D6044" s="40" t="s">
        <v>92</v>
      </c>
      <c r="E6044" s="40" t="s">
        <v>10</v>
      </c>
      <c r="F6044" s="40">
        <v>0.44</v>
      </c>
      <c r="G6044" s="40">
        <v>0</v>
      </c>
      <c r="H6044" s="40">
        <v>1</v>
      </c>
      <c r="I6044" s="40">
        <v>0</v>
      </c>
      <c r="L6044" s="40" t="str">
        <f>IF(LEFT(C6044,1)="[",MID(C6044,2,SEARCH("]",C6044)-2),IF(LEFT(C6044,1)="""",MID(C6044,2,SEARCH("""",C6044,2)-2),C6044))</f>
        <v>Onyx LTZ</v>
      </c>
      <c r="M6044">
        <f>WEEKNUM(A6044,2)</f>
        <v>37</v>
      </c>
    </row>
    <row r="6045" spans="1:13" x14ac:dyDescent="0.25">
      <c r="A6045" s="1">
        <v>41532</v>
      </c>
      <c r="B6045" s="40" t="s">
        <v>9</v>
      </c>
      <c r="C6045" s="40" t="s">
        <v>100</v>
      </c>
      <c r="D6045" s="40" t="s">
        <v>92</v>
      </c>
      <c r="E6045" s="40" t="s">
        <v>10</v>
      </c>
      <c r="F6045" s="40">
        <v>0.44</v>
      </c>
      <c r="G6045" s="40">
        <v>1</v>
      </c>
      <c r="H6045" s="40">
        <v>5</v>
      </c>
      <c r="I6045" s="40">
        <v>0.2</v>
      </c>
      <c r="L6045" s="40" t="str">
        <f>IF(LEFT(C6045,1)="[",MID(C6045,2,SEARCH("]",C6045)-2),IF(LEFT(C6045,1)="""",MID(C6045,2,SEARCH("""",C6045,2)-2),C6045))</f>
        <v>Onyx LTZ</v>
      </c>
      <c r="M6045">
        <f>WEEKNUM(A6045,2)</f>
        <v>37</v>
      </c>
    </row>
    <row r="6046" spans="1:13" x14ac:dyDescent="0.25">
      <c r="A6046" s="1">
        <v>41528</v>
      </c>
      <c r="B6046" s="40" t="s">
        <v>9</v>
      </c>
      <c r="C6046" s="40" t="s">
        <v>100</v>
      </c>
      <c r="D6046" s="40" t="s">
        <v>92</v>
      </c>
      <c r="E6046" s="40" t="s">
        <v>10</v>
      </c>
      <c r="F6046" s="40">
        <v>0.44</v>
      </c>
      <c r="G6046" s="40">
        <v>1</v>
      </c>
      <c r="H6046" s="40">
        <v>3</v>
      </c>
      <c r="I6046" s="40">
        <v>0.13</v>
      </c>
      <c r="L6046" s="40" t="str">
        <f>IF(LEFT(C6046,1)="[",MID(C6046,2,SEARCH("]",C6046)-2),IF(LEFT(C6046,1)="""",MID(C6046,2,SEARCH("""",C6046,2)-2),C6046))</f>
        <v>Onyx LTZ</v>
      </c>
      <c r="M6046">
        <f>WEEKNUM(A6046,2)</f>
        <v>37</v>
      </c>
    </row>
    <row r="6047" spans="1:13" x14ac:dyDescent="0.25">
      <c r="A6047" s="1">
        <v>41515</v>
      </c>
      <c r="B6047" s="40" t="s">
        <v>9</v>
      </c>
      <c r="C6047" s="40" t="s">
        <v>100</v>
      </c>
      <c r="D6047" s="40" t="s">
        <v>92</v>
      </c>
      <c r="E6047" s="40" t="s">
        <v>10</v>
      </c>
      <c r="F6047" s="40">
        <v>0.44</v>
      </c>
      <c r="G6047" s="40">
        <v>0</v>
      </c>
      <c r="H6047" s="40">
        <v>1</v>
      </c>
      <c r="I6047" s="40">
        <v>0</v>
      </c>
      <c r="L6047" s="40" t="str">
        <f>IF(LEFT(C6047,1)="[",MID(C6047,2,SEARCH("]",C6047)-2),IF(LEFT(C6047,1)="""",MID(C6047,2,SEARCH("""",C6047,2)-2),C6047))</f>
        <v>Onyx LTZ</v>
      </c>
      <c r="M6047">
        <f>WEEKNUM(A6047,2)</f>
        <v>35</v>
      </c>
    </row>
    <row r="6048" spans="1:13" x14ac:dyDescent="0.25">
      <c r="A6048" s="1">
        <v>41546</v>
      </c>
      <c r="B6048" s="40" t="s">
        <v>9</v>
      </c>
      <c r="C6048" s="40" t="s">
        <v>100</v>
      </c>
      <c r="D6048" s="40" t="s">
        <v>92</v>
      </c>
      <c r="E6048" s="40" t="s">
        <v>10</v>
      </c>
      <c r="F6048" s="40">
        <v>0.44</v>
      </c>
      <c r="G6048" s="40">
        <v>1</v>
      </c>
      <c r="H6048" s="40">
        <v>4</v>
      </c>
      <c r="I6048" s="40">
        <v>0.13</v>
      </c>
      <c r="L6048" s="40" t="str">
        <f>IF(LEFT(C6048,1)="[",MID(C6048,2,SEARCH("]",C6048)-2),IF(LEFT(C6048,1)="""",MID(C6048,2,SEARCH("""",C6048,2)-2),C6048))</f>
        <v>Onyx LTZ</v>
      </c>
      <c r="M6048">
        <f>WEEKNUM(A6048,2)</f>
        <v>39</v>
      </c>
    </row>
    <row r="6049" spans="1:13" x14ac:dyDescent="0.25">
      <c r="A6049" s="1">
        <v>41535</v>
      </c>
      <c r="B6049" s="40" t="s">
        <v>9</v>
      </c>
      <c r="C6049" s="40" t="s">
        <v>100</v>
      </c>
      <c r="D6049" s="40" t="s">
        <v>92</v>
      </c>
      <c r="E6049" s="40" t="s">
        <v>10</v>
      </c>
      <c r="F6049" s="40">
        <v>0.44</v>
      </c>
      <c r="G6049" s="40">
        <v>0</v>
      </c>
      <c r="H6049" s="40">
        <v>4</v>
      </c>
      <c r="I6049" s="40">
        <v>0</v>
      </c>
      <c r="L6049" s="40" t="str">
        <f>IF(LEFT(C6049,1)="[",MID(C6049,2,SEARCH("]",C6049)-2),IF(LEFT(C6049,1)="""",MID(C6049,2,SEARCH("""",C6049,2)-2),C6049))</f>
        <v>Onyx LTZ</v>
      </c>
      <c r="M6049">
        <f>WEEKNUM(A6049,2)</f>
        <v>38</v>
      </c>
    </row>
    <row r="6050" spans="1:13" x14ac:dyDescent="0.25">
      <c r="A6050" s="1">
        <v>41520</v>
      </c>
      <c r="B6050" s="40" t="s">
        <v>9</v>
      </c>
      <c r="C6050" s="40" t="s">
        <v>100</v>
      </c>
      <c r="D6050" s="40" t="s">
        <v>92</v>
      </c>
      <c r="E6050" s="40" t="s">
        <v>10</v>
      </c>
      <c r="F6050" s="40">
        <v>0.44</v>
      </c>
      <c r="G6050" s="40">
        <v>0</v>
      </c>
      <c r="H6050" s="40">
        <v>12</v>
      </c>
      <c r="I6050" s="40">
        <v>0</v>
      </c>
      <c r="L6050" s="40" t="str">
        <f>IF(LEFT(C6050,1)="[",MID(C6050,2,SEARCH("]",C6050)-2),IF(LEFT(C6050,1)="""",MID(C6050,2,SEARCH("""",C6050,2)-2),C6050))</f>
        <v>Onyx LTZ</v>
      </c>
      <c r="M6050">
        <f>WEEKNUM(A6050,2)</f>
        <v>36</v>
      </c>
    </row>
    <row r="6051" spans="1:13" x14ac:dyDescent="0.25">
      <c r="A6051" s="1">
        <v>41536</v>
      </c>
      <c r="B6051" s="40" t="s">
        <v>9</v>
      </c>
      <c r="C6051" s="40" t="s">
        <v>100</v>
      </c>
      <c r="D6051" s="40" t="s">
        <v>92</v>
      </c>
      <c r="E6051" s="40" t="s">
        <v>10</v>
      </c>
      <c r="F6051" s="40">
        <v>0.44</v>
      </c>
      <c r="G6051" s="40">
        <v>0</v>
      </c>
      <c r="H6051" s="40">
        <v>5</v>
      </c>
      <c r="I6051" s="40">
        <v>0</v>
      </c>
      <c r="L6051" s="40" t="str">
        <f>IF(LEFT(C6051,1)="[",MID(C6051,2,SEARCH("]",C6051)-2),IF(LEFT(C6051,1)="""",MID(C6051,2,SEARCH("""",C6051,2)-2),C6051))</f>
        <v>Onyx LTZ</v>
      </c>
      <c r="M6051">
        <f>WEEKNUM(A6051,2)</f>
        <v>38</v>
      </c>
    </row>
    <row r="6052" spans="1:13" x14ac:dyDescent="0.25">
      <c r="A6052" s="1">
        <v>41519</v>
      </c>
      <c r="B6052" s="40" t="s">
        <v>9</v>
      </c>
      <c r="C6052" s="40" t="s">
        <v>100</v>
      </c>
      <c r="D6052" s="40" t="s">
        <v>92</v>
      </c>
      <c r="E6052" s="40" t="s">
        <v>10</v>
      </c>
      <c r="F6052" s="40">
        <v>0.44</v>
      </c>
      <c r="G6052" s="40">
        <v>0</v>
      </c>
      <c r="H6052" s="40">
        <v>2</v>
      </c>
      <c r="I6052" s="40">
        <v>0</v>
      </c>
      <c r="L6052" s="40" t="str">
        <f>IF(LEFT(C6052,1)="[",MID(C6052,2,SEARCH("]",C6052)-2),IF(LEFT(C6052,1)="""",MID(C6052,2,SEARCH("""",C6052,2)-2),C6052))</f>
        <v>Onyx LTZ</v>
      </c>
      <c r="M6052">
        <f>WEEKNUM(A6052,2)</f>
        <v>36</v>
      </c>
    </row>
    <row r="6053" spans="1:13" x14ac:dyDescent="0.25">
      <c r="A6053" s="1">
        <v>41523</v>
      </c>
      <c r="B6053" s="40" t="s">
        <v>9</v>
      </c>
      <c r="C6053" s="40" t="s">
        <v>100</v>
      </c>
      <c r="D6053" s="40" t="s">
        <v>92</v>
      </c>
      <c r="E6053" s="40" t="s">
        <v>10</v>
      </c>
      <c r="F6053" s="40">
        <v>0.44</v>
      </c>
      <c r="G6053" s="40">
        <v>1</v>
      </c>
      <c r="H6053" s="40">
        <v>2</v>
      </c>
      <c r="I6053" s="40">
        <v>0.3</v>
      </c>
      <c r="L6053" s="40" t="str">
        <f>IF(LEFT(C6053,1)="[",MID(C6053,2,SEARCH("]",C6053)-2),IF(LEFT(C6053,1)="""",MID(C6053,2,SEARCH("""",C6053,2)-2),C6053))</f>
        <v>Onyx LTZ</v>
      </c>
      <c r="M6053">
        <f>WEEKNUM(A6053,2)</f>
        <v>36</v>
      </c>
    </row>
    <row r="6054" spans="1:13" x14ac:dyDescent="0.25">
      <c r="A6054" s="1">
        <v>41524</v>
      </c>
      <c r="B6054" s="40" t="s">
        <v>9</v>
      </c>
      <c r="C6054" s="40" t="s">
        <v>100</v>
      </c>
      <c r="D6054" s="40" t="s">
        <v>92</v>
      </c>
      <c r="E6054" s="40" t="s">
        <v>10</v>
      </c>
      <c r="F6054" s="40">
        <v>0.44</v>
      </c>
      <c r="G6054" s="40">
        <v>0</v>
      </c>
      <c r="H6054" s="40">
        <v>5</v>
      </c>
      <c r="I6054" s="40">
        <v>0</v>
      </c>
      <c r="L6054" s="40" t="str">
        <f>IF(LEFT(C6054,1)="[",MID(C6054,2,SEARCH("]",C6054)-2),IF(LEFT(C6054,1)="""",MID(C6054,2,SEARCH("""",C6054,2)-2),C6054))</f>
        <v>Onyx LTZ</v>
      </c>
      <c r="M6054">
        <f>WEEKNUM(A6054,2)</f>
        <v>36</v>
      </c>
    </row>
    <row r="6055" spans="1:13" x14ac:dyDescent="0.25">
      <c r="A6055" s="1">
        <v>41526</v>
      </c>
      <c r="B6055" s="40" t="s">
        <v>9</v>
      </c>
      <c r="C6055" s="40" t="s">
        <v>100</v>
      </c>
      <c r="D6055" s="40" t="s">
        <v>92</v>
      </c>
      <c r="E6055" s="40" t="s">
        <v>10</v>
      </c>
      <c r="F6055" s="40">
        <v>0.44</v>
      </c>
      <c r="G6055" s="40">
        <v>0</v>
      </c>
      <c r="H6055" s="40">
        <v>2</v>
      </c>
      <c r="I6055" s="40">
        <v>0</v>
      </c>
      <c r="L6055" s="40" t="str">
        <f>IF(LEFT(C6055,1)="[",MID(C6055,2,SEARCH("]",C6055)-2),IF(LEFT(C6055,1)="""",MID(C6055,2,SEARCH("""",C6055,2)-2),C6055))</f>
        <v>Onyx LTZ</v>
      </c>
      <c r="M6055">
        <f>WEEKNUM(A6055,2)</f>
        <v>37</v>
      </c>
    </row>
    <row r="6056" spans="1:13" x14ac:dyDescent="0.25">
      <c r="A6056" s="1">
        <v>41538</v>
      </c>
      <c r="B6056" s="40" t="s">
        <v>9</v>
      </c>
      <c r="C6056" s="40" t="s">
        <v>100</v>
      </c>
      <c r="D6056" s="40" t="s">
        <v>92</v>
      </c>
      <c r="E6056" s="40" t="s">
        <v>10</v>
      </c>
      <c r="F6056" s="40">
        <v>0.44</v>
      </c>
      <c r="G6056" s="40">
        <v>0</v>
      </c>
      <c r="H6056" s="40">
        <v>4</v>
      </c>
      <c r="I6056" s="40">
        <v>0</v>
      </c>
      <c r="L6056" s="40" t="str">
        <f>IF(LEFT(C6056,1)="[",MID(C6056,2,SEARCH("]",C6056)-2),IF(LEFT(C6056,1)="""",MID(C6056,2,SEARCH("""",C6056,2)-2),C6056))</f>
        <v>Onyx LTZ</v>
      </c>
      <c r="M6056">
        <f>WEEKNUM(A6056,2)</f>
        <v>38</v>
      </c>
    </row>
    <row r="6057" spans="1:13" x14ac:dyDescent="0.25">
      <c r="A6057" s="1">
        <v>41516</v>
      </c>
      <c r="B6057" s="40" t="s">
        <v>9</v>
      </c>
      <c r="C6057" s="40" t="s">
        <v>100</v>
      </c>
      <c r="D6057" s="40" t="s">
        <v>92</v>
      </c>
      <c r="E6057" s="40" t="s">
        <v>10</v>
      </c>
      <c r="F6057" s="40">
        <v>0.44</v>
      </c>
      <c r="G6057" s="40">
        <v>0</v>
      </c>
      <c r="H6057" s="40">
        <v>1</v>
      </c>
      <c r="I6057" s="40">
        <v>0</v>
      </c>
      <c r="L6057" s="40" t="str">
        <f>IF(LEFT(C6057,1)="[",MID(C6057,2,SEARCH("]",C6057)-2),IF(LEFT(C6057,1)="""",MID(C6057,2,SEARCH("""",C6057,2)-2),C6057))</f>
        <v>Onyx LTZ</v>
      </c>
      <c r="M6057">
        <f>WEEKNUM(A6057,2)</f>
        <v>35</v>
      </c>
    </row>
    <row r="6058" spans="1:13" x14ac:dyDescent="0.25">
      <c r="A6058" s="1">
        <v>41518</v>
      </c>
      <c r="B6058" s="40" t="s">
        <v>9</v>
      </c>
      <c r="C6058" s="40" t="s">
        <v>100</v>
      </c>
      <c r="D6058" s="40" t="s">
        <v>92</v>
      </c>
      <c r="E6058" s="40" t="s">
        <v>10</v>
      </c>
      <c r="F6058" s="40">
        <v>0.44</v>
      </c>
      <c r="G6058" s="40">
        <v>0</v>
      </c>
      <c r="H6058" s="40">
        <v>4</v>
      </c>
      <c r="I6058" s="40">
        <v>0</v>
      </c>
      <c r="L6058" s="40" t="str">
        <f>IF(LEFT(C6058,1)="[",MID(C6058,2,SEARCH("]",C6058)-2),IF(LEFT(C6058,1)="""",MID(C6058,2,SEARCH("""",C6058,2)-2),C6058))</f>
        <v>Onyx LTZ</v>
      </c>
      <c r="M6058">
        <f>WEEKNUM(A6058,2)</f>
        <v>35</v>
      </c>
    </row>
    <row r="6059" spans="1:13" x14ac:dyDescent="0.25">
      <c r="A6059" s="1">
        <v>41537</v>
      </c>
      <c r="B6059" s="40" t="s">
        <v>9</v>
      </c>
      <c r="C6059" s="40" t="s">
        <v>100</v>
      </c>
      <c r="D6059" s="40" t="s">
        <v>92</v>
      </c>
      <c r="E6059" s="40" t="s">
        <v>10</v>
      </c>
      <c r="F6059" s="40">
        <v>0.44</v>
      </c>
      <c r="G6059" s="40">
        <v>0</v>
      </c>
      <c r="H6059" s="40">
        <v>3</v>
      </c>
      <c r="I6059" s="40">
        <v>0</v>
      </c>
      <c r="L6059" s="40" t="str">
        <f>IF(LEFT(C6059,1)="[",MID(C6059,2,SEARCH("]",C6059)-2),IF(LEFT(C6059,1)="""",MID(C6059,2,SEARCH("""",C6059,2)-2),C6059))</f>
        <v>Onyx LTZ</v>
      </c>
      <c r="M6059">
        <f>WEEKNUM(A6059,2)</f>
        <v>38</v>
      </c>
    </row>
    <row r="6060" spans="1:13" x14ac:dyDescent="0.25">
      <c r="A6060" s="1">
        <v>41525</v>
      </c>
      <c r="B6060" s="40" t="s">
        <v>9</v>
      </c>
      <c r="C6060" s="40" t="s">
        <v>100</v>
      </c>
      <c r="D6060" s="40" t="s">
        <v>92</v>
      </c>
      <c r="E6060" s="40" t="s">
        <v>10</v>
      </c>
      <c r="F6060" s="40">
        <v>0.44</v>
      </c>
      <c r="G6060" s="40">
        <v>4</v>
      </c>
      <c r="H6060" s="40">
        <v>11</v>
      </c>
      <c r="I6060" s="40">
        <v>0.24</v>
      </c>
      <c r="L6060" s="40" t="str">
        <f>IF(LEFT(C6060,1)="[",MID(C6060,2,SEARCH("]",C6060)-2),IF(LEFT(C6060,1)="""",MID(C6060,2,SEARCH("""",C6060,2)-2),C6060))</f>
        <v>Onyx LTZ</v>
      </c>
      <c r="M6060">
        <f>WEEKNUM(A6060,2)</f>
        <v>36</v>
      </c>
    </row>
    <row r="6061" spans="1:13" x14ac:dyDescent="0.25">
      <c r="A6061" s="1">
        <v>41530</v>
      </c>
      <c r="B6061" s="40" t="s">
        <v>9</v>
      </c>
      <c r="C6061" s="40" t="s">
        <v>100</v>
      </c>
      <c r="D6061" s="40" t="s">
        <v>92</v>
      </c>
      <c r="E6061" s="40" t="s">
        <v>10</v>
      </c>
      <c r="F6061" s="40">
        <v>0.44</v>
      </c>
      <c r="G6061" s="40">
        <v>0</v>
      </c>
      <c r="H6061" s="40">
        <v>10</v>
      </c>
      <c r="I6061" s="40">
        <v>0</v>
      </c>
      <c r="L6061" s="40" t="str">
        <f>IF(LEFT(C6061,1)="[",MID(C6061,2,SEARCH("]",C6061)-2),IF(LEFT(C6061,1)="""",MID(C6061,2,SEARCH("""",C6061,2)-2),C6061))</f>
        <v>Onyx LTZ</v>
      </c>
      <c r="M6061">
        <f>WEEKNUM(A6061,2)</f>
        <v>37</v>
      </c>
    </row>
    <row r="6062" spans="1:13" x14ac:dyDescent="0.25">
      <c r="A6062" s="1">
        <v>41533</v>
      </c>
      <c r="B6062" s="40" t="s">
        <v>9</v>
      </c>
      <c r="C6062" s="40" t="s">
        <v>100</v>
      </c>
      <c r="D6062" s="40" t="s">
        <v>92</v>
      </c>
      <c r="E6062" s="40" t="s">
        <v>10</v>
      </c>
      <c r="F6062" s="40">
        <v>0.44</v>
      </c>
      <c r="G6062" s="40">
        <v>0</v>
      </c>
      <c r="H6062" s="40">
        <v>1</v>
      </c>
      <c r="I6062" s="40">
        <v>0</v>
      </c>
      <c r="L6062" s="40" t="str">
        <f>IF(LEFT(C6062,1)="[",MID(C6062,2,SEARCH("]",C6062)-2),IF(LEFT(C6062,1)="""",MID(C6062,2,SEARCH("""",C6062,2)-2),C6062))</f>
        <v>Onyx LTZ</v>
      </c>
      <c r="M6062">
        <f>WEEKNUM(A6062,2)</f>
        <v>38</v>
      </c>
    </row>
    <row r="6063" spans="1:13" x14ac:dyDescent="0.25">
      <c r="A6063" s="1">
        <v>41534</v>
      </c>
      <c r="B6063" s="40" t="s">
        <v>9</v>
      </c>
      <c r="C6063" s="40" t="s">
        <v>100</v>
      </c>
      <c r="D6063" s="40" t="s">
        <v>92</v>
      </c>
      <c r="E6063" s="40" t="s">
        <v>10</v>
      </c>
      <c r="F6063" s="40">
        <v>0.44</v>
      </c>
      <c r="G6063" s="40">
        <v>0</v>
      </c>
      <c r="H6063" s="40">
        <v>8</v>
      </c>
      <c r="I6063" s="40">
        <v>0</v>
      </c>
      <c r="L6063" s="40" t="str">
        <f>IF(LEFT(C6063,1)="[",MID(C6063,2,SEARCH("]",C6063)-2),IF(LEFT(C6063,1)="""",MID(C6063,2,SEARCH("""",C6063,2)-2),C6063))</f>
        <v>Onyx LTZ</v>
      </c>
      <c r="M6063">
        <f>WEEKNUM(A6063,2)</f>
        <v>38</v>
      </c>
    </row>
    <row r="6064" spans="1:13" x14ac:dyDescent="0.25">
      <c r="A6064" s="1">
        <v>41541</v>
      </c>
      <c r="B6064" s="40" t="s">
        <v>9</v>
      </c>
      <c r="C6064" s="40" t="s">
        <v>100</v>
      </c>
      <c r="D6064" s="40" t="s">
        <v>92</v>
      </c>
      <c r="E6064" s="40" t="s">
        <v>10</v>
      </c>
      <c r="F6064" s="40">
        <v>0.44</v>
      </c>
      <c r="G6064" s="40">
        <v>1</v>
      </c>
      <c r="H6064" s="40">
        <v>3</v>
      </c>
      <c r="I6064" s="40">
        <v>0.33</v>
      </c>
      <c r="L6064" s="40" t="str">
        <f>IF(LEFT(C6064,1)="[",MID(C6064,2,SEARCH("]",C6064)-2),IF(LEFT(C6064,1)="""",MID(C6064,2,SEARCH("""",C6064,2)-2),C6064))</f>
        <v>Onyx LTZ</v>
      </c>
      <c r="M6064">
        <f>WEEKNUM(A6064,2)</f>
        <v>39</v>
      </c>
    </row>
    <row r="6065" spans="1:13" x14ac:dyDescent="0.25">
      <c r="A6065" s="1">
        <v>41531</v>
      </c>
      <c r="B6065" s="40" t="s">
        <v>9</v>
      </c>
      <c r="C6065" s="40" t="s">
        <v>109</v>
      </c>
      <c r="D6065" s="40" t="s">
        <v>110</v>
      </c>
      <c r="E6065" s="40" t="s">
        <v>10</v>
      </c>
      <c r="F6065" s="40">
        <v>1</v>
      </c>
      <c r="G6065" s="40">
        <v>1</v>
      </c>
      <c r="H6065" s="40">
        <v>11</v>
      </c>
      <c r="I6065" s="40">
        <v>0.47</v>
      </c>
      <c r="L6065" s="40" t="str">
        <f>IF(LEFT(C6065,1)="[",MID(C6065,2,SEARCH("]",C6065)-2),IF(LEFT(C6065,1)="""",MID(C6065,2,SEARCH("""",C6065,2)-2),C6065))</f>
        <v>Onyx my link</v>
      </c>
      <c r="M6065">
        <f>WEEKNUM(A6065,2)</f>
        <v>37</v>
      </c>
    </row>
    <row r="6066" spans="1:13" x14ac:dyDescent="0.25">
      <c r="A6066" s="1">
        <v>41534</v>
      </c>
      <c r="B6066" s="40" t="s">
        <v>9</v>
      </c>
      <c r="C6066" s="40" t="s">
        <v>109</v>
      </c>
      <c r="D6066" s="40" t="s">
        <v>110</v>
      </c>
      <c r="E6066" s="40" t="s">
        <v>10</v>
      </c>
      <c r="F6066" s="40">
        <v>1</v>
      </c>
      <c r="G6066" s="40">
        <v>0</v>
      </c>
      <c r="H6066" s="40">
        <v>14</v>
      </c>
      <c r="I6066" s="40">
        <v>0</v>
      </c>
      <c r="L6066" s="40" t="str">
        <f>IF(LEFT(C6066,1)="[",MID(C6066,2,SEARCH("]",C6066)-2),IF(LEFT(C6066,1)="""",MID(C6066,2,SEARCH("""",C6066,2)-2),C6066))</f>
        <v>Onyx my link</v>
      </c>
      <c r="M6066">
        <f>WEEKNUM(A6066,2)</f>
        <v>38</v>
      </c>
    </row>
    <row r="6067" spans="1:13" x14ac:dyDescent="0.25">
      <c r="A6067" s="1">
        <v>41520</v>
      </c>
      <c r="B6067" s="40" t="s">
        <v>9</v>
      </c>
      <c r="C6067" s="40" t="s">
        <v>109</v>
      </c>
      <c r="D6067" s="40" t="s">
        <v>110</v>
      </c>
      <c r="E6067" s="40" t="s">
        <v>10</v>
      </c>
      <c r="F6067" s="40">
        <v>1</v>
      </c>
      <c r="G6067" s="40">
        <v>0</v>
      </c>
      <c r="H6067" s="40">
        <v>17</v>
      </c>
      <c r="I6067" s="40">
        <v>0</v>
      </c>
      <c r="L6067" s="40" t="str">
        <f>IF(LEFT(C6067,1)="[",MID(C6067,2,SEARCH("]",C6067)-2),IF(LEFT(C6067,1)="""",MID(C6067,2,SEARCH("""",C6067,2)-2),C6067))</f>
        <v>Onyx my link</v>
      </c>
      <c r="M6067">
        <f>WEEKNUM(A6067,2)</f>
        <v>36</v>
      </c>
    </row>
    <row r="6068" spans="1:13" x14ac:dyDescent="0.25">
      <c r="A6068" s="1">
        <v>41518</v>
      </c>
      <c r="B6068" s="40" t="s">
        <v>9</v>
      </c>
      <c r="C6068" s="40" t="s">
        <v>109</v>
      </c>
      <c r="D6068" s="40" t="s">
        <v>110</v>
      </c>
      <c r="E6068" s="40" t="s">
        <v>10</v>
      </c>
      <c r="F6068" s="40">
        <v>1</v>
      </c>
      <c r="G6068" s="40">
        <v>4</v>
      </c>
      <c r="H6068" s="40">
        <v>26</v>
      </c>
      <c r="I6068" s="40">
        <v>2.02</v>
      </c>
      <c r="L6068" s="40" t="str">
        <f>IF(LEFT(C6068,1)="[",MID(C6068,2,SEARCH("]",C6068)-2),IF(LEFT(C6068,1)="""",MID(C6068,2,SEARCH("""",C6068,2)-2),C6068))</f>
        <v>Onyx my link</v>
      </c>
      <c r="M6068">
        <f>WEEKNUM(A6068,2)</f>
        <v>35</v>
      </c>
    </row>
    <row r="6069" spans="1:13" x14ac:dyDescent="0.25">
      <c r="A6069" s="1">
        <v>41529</v>
      </c>
      <c r="B6069" s="40" t="s">
        <v>9</v>
      </c>
      <c r="C6069" s="40" t="s">
        <v>109</v>
      </c>
      <c r="D6069" s="40" t="s">
        <v>110</v>
      </c>
      <c r="E6069" s="40" t="s">
        <v>10</v>
      </c>
      <c r="F6069" s="40">
        <v>1</v>
      </c>
      <c r="G6069" s="40">
        <v>0</v>
      </c>
      <c r="H6069" s="40">
        <v>16</v>
      </c>
      <c r="I6069" s="40">
        <v>0</v>
      </c>
      <c r="L6069" s="40" t="str">
        <f>IF(LEFT(C6069,1)="[",MID(C6069,2,SEARCH("]",C6069)-2),IF(LEFT(C6069,1)="""",MID(C6069,2,SEARCH("""",C6069,2)-2),C6069))</f>
        <v>Onyx my link</v>
      </c>
      <c r="M6069">
        <f>WEEKNUM(A6069,2)</f>
        <v>37</v>
      </c>
    </row>
    <row r="6070" spans="1:13" x14ac:dyDescent="0.25">
      <c r="A6070" s="1">
        <v>41544</v>
      </c>
      <c r="B6070" s="40" t="s">
        <v>9</v>
      </c>
      <c r="C6070" s="40" t="s">
        <v>109</v>
      </c>
      <c r="D6070" s="40" t="s">
        <v>110</v>
      </c>
      <c r="E6070" s="40" t="s">
        <v>10</v>
      </c>
      <c r="F6070" s="40">
        <v>1</v>
      </c>
      <c r="G6070" s="40">
        <v>1</v>
      </c>
      <c r="H6070" s="40">
        <v>12</v>
      </c>
      <c r="I6070" s="40">
        <v>0.33</v>
      </c>
      <c r="L6070" s="40" t="str">
        <f>IF(LEFT(C6070,1)="[",MID(C6070,2,SEARCH("]",C6070)-2),IF(LEFT(C6070,1)="""",MID(C6070,2,SEARCH("""",C6070,2)-2),C6070))</f>
        <v>Onyx my link</v>
      </c>
      <c r="M6070">
        <f>WEEKNUM(A6070,2)</f>
        <v>39</v>
      </c>
    </row>
    <row r="6071" spans="1:13" x14ac:dyDescent="0.25">
      <c r="A6071" s="1">
        <v>41528</v>
      </c>
      <c r="B6071" s="40" t="s">
        <v>9</v>
      </c>
      <c r="C6071" s="40" t="s">
        <v>109</v>
      </c>
      <c r="D6071" s="40" t="s">
        <v>110</v>
      </c>
      <c r="E6071" s="40" t="s">
        <v>10</v>
      </c>
      <c r="F6071" s="40">
        <v>1</v>
      </c>
      <c r="G6071" s="40">
        <v>1</v>
      </c>
      <c r="H6071" s="40">
        <v>16</v>
      </c>
      <c r="I6071" s="40">
        <v>0.17</v>
      </c>
      <c r="L6071" s="40" t="str">
        <f>IF(LEFT(C6071,1)="[",MID(C6071,2,SEARCH("]",C6071)-2),IF(LEFT(C6071,1)="""",MID(C6071,2,SEARCH("""",C6071,2)-2),C6071))</f>
        <v>Onyx my link</v>
      </c>
      <c r="M6071">
        <f>WEEKNUM(A6071,2)</f>
        <v>37</v>
      </c>
    </row>
    <row r="6072" spans="1:13" x14ac:dyDescent="0.25">
      <c r="A6072" s="1">
        <v>41542</v>
      </c>
      <c r="B6072" s="40" t="s">
        <v>9</v>
      </c>
      <c r="C6072" s="40" t="s">
        <v>109</v>
      </c>
      <c r="D6072" s="40" t="s">
        <v>110</v>
      </c>
      <c r="E6072" s="40" t="s">
        <v>10</v>
      </c>
      <c r="F6072" s="40">
        <v>1</v>
      </c>
      <c r="G6072" s="40">
        <v>1</v>
      </c>
      <c r="H6072" s="40">
        <v>11</v>
      </c>
      <c r="I6072" s="40">
        <v>1</v>
      </c>
      <c r="L6072" s="40" t="str">
        <f>IF(LEFT(C6072,1)="[",MID(C6072,2,SEARCH("]",C6072)-2),IF(LEFT(C6072,1)="""",MID(C6072,2,SEARCH("""",C6072,2)-2),C6072))</f>
        <v>Onyx my link</v>
      </c>
      <c r="M6072">
        <f>WEEKNUM(A6072,2)</f>
        <v>39</v>
      </c>
    </row>
    <row r="6073" spans="1:13" x14ac:dyDescent="0.25">
      <c r="A6073" s="1">
        <v>41527</v>
      </c>
      <c r="B6073" s="40" t="s">
        <v>9</v>
      </c>
      <c r="C6073" s="40" t="s">
        <v>109</v>
      </c>
      <c r="D6073" s="40" t="s">
        <v>110</v>
      </c>
      <c r="E6073" s="40" t="s">
        <v>10</v>
      </c>
      <c r="F6073" s="40">
        <v>1</v>
      </c>
      <c r="G6073" s="40">
        <v>1</v>
      </c>
      <c r="H6073" s="40">
        <v>13</v>
      </c>
      <c r="I6073" s="40">
        <v>0.77</v>
      </c>
      <c r="L6073" s="40" t="str">
        <f>IF(LEFT(C6073,1)="[",MID(C6073,2,SEARCH("]",C6073)-2),IF(LEFT(C6073,1)="""",MID(C6073,2,SEARCH("""",C6073,2)-2),C6073))</f>
        <v>Onyx my link</v>
      </c>
      <c r="M6073">
        <f>WEEKNUM(A6073,2)</f>
        <v>37</v>
      </c>
    </row>
    <row r="6074" spans="1:13" x14ac:dyDescent="0.25">
      <c r="A6074" s="1">
        <v>41546</v>
      </c>
      <c r="B6074" s="40" t="s">
        <v>9</v>
      </c>
      <c r="C6074" s="40" t="s">
        <v>109</v>
      </c>
      <c r="D6074" s="40" t="s">
        <v>110</v>
      </c>
      <c r="E6074" s="40" t="s">
        <v>10</v>
      </c>
      <c r="F6074" s="40">
        <v>1</v>
      </c>
      <c r="G6074" s="40">
        <v>1</v>
      </c>
      <c r="H6074" s="40">
        <v>4</v>
      </c>
      <c r="I6074" s="40">
        <v>0.69</v>
      </c>
      <c r="L6074" s="40" t="str">
        <f>IF(LEFT(C6074,1)="[",MID(C6074,2,SEARCH("]",C6074)-2),IF(LEFT(C6074,1)="""",MID(C6074,2,SEARCH("""",C6074,2)-2),C6074))</f>
        <v>Onyx my link</v>
      </c>
      <c r="M6074">
        <f>WEEKNUM(A6074,2)</f>
        <v>39</v>
      </c>
    </row>
    <row r="6075" spans="1:13" x14ac:dyDescent="0.25">
      <c r="A6075" s="1">
        <v>41521</v>
      </c>
      <c r="B6075" s="40" t="s">
        <v>9</v>
      </c>
      <c r="C6075" s="40" t="s">
        <v>109</v>
      </c>
      <c r="D6075" s="40" t="s">
        <v>110</v>
      </c>
      <c r="E6075" s="40" t="s">
        <v>10</v>
      </c>
      <c r="F6075" s="40">
        <v>1</v>
      </c>
      <c r="G6075" s="40">
        <v>3</v>
      </c>
      <c r="H6075" s="40">
        <v>20</v>
      </c>
      <c r="I6075" s="40">
        <v>1.35</v>
      </c>
      <c r="L6075" s="40" t="str">
        <f>IF(LEFT(C6075,1)="[",MID(C6075,2,SEARCH("]",C6075)-2),IF(LEFT(C6075,1)="""",MID(C6075,2,SEARCH("""",C6075,2)-2),C6075))</f>
        <v>Onyx my link</v>
      </c>
      <c r="M6075">
        <f>WEEKNUM(A6075,2)</f>
        <v>36</v>
      </c>
    </row>
    <row r="6076" spans="1:13" x14ac:dyDescent="0.25">
      <c r="A6076" s="1">
        <v>41519</v>
      </c>
      <c r="B6076" s="40" t="s">
        <v>9</v>
      </c>
      <c r="C6076" s="40" t="s">
        <v>109</v>
      </c>
      <c r="D6076" s="40" t="s">
        <v>110</v>
      </c>
      <c r="E6076" s="40" t="s">
        <v>10</v>
      </c>
      <c r="F6076" s="40">
        <v>1</v>
      </c>
      <c r="G6076" s="40">
        <v>2</v>
      </c>
      <c r="H6076" s="40">
        <v>32</v>
      </c>
      <c r="I6076" s="40">
        <v>0.91</v>
      </c>
      <c r="L6076" s="40" t="str">
        <f>IF(LEFT(C6076,1)="[",MID(C6076,2,SEARCH("]",C6076)-2),IF(LEFT(C6076,1)="""",MID(C6076,2,SEARCH("""",C6076,2)-2),C6076))</f>
        <v>Onyx my link</v>
      </c>
      <c r="M6076">
        <f>WEEKNUM(A6076,2)</f>
        <v>36</v>
      </c>
    </row>
    <row r="6077" spans="1:13" x14ac:dyDescent="0.25">
      <c r="A6077" s="1">
        <v>41533</v>
      </c>
      <c r="B6077" s="40" t="s">
        <v>9</v>
      </c>
      <c r="C6077" s="40" t="s">
        <v>109</v>
      </c>
      <c r="D6077" s="40" t="s">
        <v>110</v>
      </c>
      <c r="E6077" s="40" t="s">
        <v>10</v>
      </c>
      <c r="F6077" s="40">
        <v>1</v>
      </c>
      <c r="G6077" s="40">
        <v>1</v>
      </c>
      <c r="H6077" s="40">
        <v>11</v>
      </c>
      <c r="I6077" s="40">
        <v>0.64</v>
      </c>
      <c r="L6077" s="40" t="str">
        <f>IF(LEFT(C6077,1)="[",MID(C6077,2,SEARCH("]",C6077)-2),IF(LEFT(C6077,1)="""",MID(C6077,2,SEARCH("""",C6077,2)-2),C6077))</f>
        <v>Onyx my link</v>
      </c>
      <c r="M6077">
        <f>WEEKNUM(A6077,2)</f>
        <v>38</v>
      </c>
    </row>
    <row r="6078" spans="1:13" x14ac:dyDescent="0.25">
      <c r="A6078" s="1">
        <v>41537</v>
      </c>
      <c r="B6078" s="40" t="s">
        <v>9</v>
      </c>
      <c r="C6078" s="40" t="s">
        <v>109</v>
      </c>
      <c r="D6078" s="40" t="s">
        <v>110</v>
      </c>
      <c r="E6078" s="40" t="s">
        <v>10</v>
      </c>
      <c r="F6078" s="40">
        <v>1</v>
      </c>
      <c r="G6078" s="40">
        <v>0</v>
      </c>
      <c r="H6078" s="40">
        <v>22</v>
      </c>
      <c r="I6078" s="40">
        <v>0</v>
      </c>
      <c r="L6078" s="40" t="str">
        <f>IF(LEFT(C6078,1)="[",MID(C6078,2,SEARCH("]",C6078)-2),IF(LEFT(C6078,1)="""",MID(C6078,2,SEARCH("""",C6078,2)-2),C6078))</f>
        <v>Onyx my link</v>
      </c>
      <c r="M6078">
        <f>WEEKNUM(A6078,2)</f>
        <v>38</v>
      </c>
    </row>
    <row r="6079" spans="1:13" x14ac:dyDescent="0.25">
      <c r="A6079" s="1">
        <v>41514</v>
      </c>
      <c r="B6079" s="40" t="s">
        <v>9</v>
      </c>
      <c r="C6079" s="40" t="s">
        <v>109</v>
      </c>
      <c r="D6079" s="40" t="s">
        <v>110</v>
      </c>
      <c r="E6079" s="40" t="s">
        <v>10</v>
      </c>
      <c r="F6079" s="40">
        <v>1</v>
      </c>
      <c r="G6079" s="40">
        <v>0</v>
      </c>
      <c r="H6079" s="40">
        <v>10</v>
      </c>
      <c r="I6079" s="40">
        <v>0</v>
      </c>
      <c r="L6079" s="40" t="str">
        <f>IF(LEFT(C6079,1)="[",MID(C6079,2,SEARCH("]",C6079)-2),IF(LEFT(C6079,1)="""",MID(C6079,2,SEARCH("""",C6079,2)-2),C6079))</f>
        <v>Onyx my link</v>
      </c>
      <c r="M6079">
        <f>WEEKNUM(A6079,2)</f>
        <v>35</v>
      </c>
    </row>
    <row r="6080" spans="1:13" x14ac:dyDescent="0.25">
      <c r="A6080" s="1">
        <v>41541</v>
      </c>
      <c r="B6080" s="40" t="s">
        <v>9</v>
      </c>
      <c r="C6080" s="40" t="s">
        <v>109</v>
      </c>
      <c r="D6080" s="40" t="s">
        <v>110</v>
      </c>
      <c r="E6080" s="40" t="s">
        <v>10</v>
      </c>
      <c r="F6080" s="40">
        <v>1</v>
      </c>
      <c r="G6080" s="40">
        <v>3</v>
      </c>
      <c r="H6080" s="40">
        <v>17</v>
      </c>
      <c r="I6080" s="40">
        <v>1.2</v>
      </c>
      <c r="L6080" s="40" t="str">
        <f>IF(LEFT(C6080,1)="[",MID(C6080,2,SEARCH("]",C6080)-2),IF(LEFT(C6080,1)="""",MID(C6080,2,SEARCH("""",C6080,2)-2),C6080))</f>
        <v>Onyx my link</v>
      </c>
      <c r="M6080">
        <f>WEEKNUM(A6080,2)</f>
        <v>39</v>
      </c>
    </row>
    <row r="6081" spans="1:13" x14ac:dyDescent="0.25">
      <c r="A6081" s="1">
        <v>41538</v>
      </c>
      <c r="B6081" s="40" t="s">
        <v>9</v>
      </c>
      <c r="C6081" s="40" t="s">
        <v>109</v>
      </c>
      <c r="D6081" s="40" t="s">
        <v>110</v>
      </c>
      <c r="E6081" s="40" t="s">
        <v>10</v>
      </c>
      <c r="F6081" s="40">
        <v>1</v>
      </c>
      <c r="G6081" s="40">
        <v>0</v>
      </c>
      <c r="H6081" s="40">
        <v>5</v>
      </c>
      <c r="I6081" s="40">
        <v>0</v>
      </c>
      <c r="L6081" s="40" t="str">
        <f>IF(LEFT(C6081,1)="[",MID(C6081,2,SEARCH("]",C6081)-2),IF(LEFT(C6081,1)="""",MID(C6081,2,SEARCH("""",C6081,2)-2),C6081))</f>
        <v>Onyx my link</v>
      </c>
      <c r="M6081">
        <f>WEEKNUM(A6081,2)</f>
        <v>38</v>
      </c>
    </row>
    <row r="6082" spans="1:13" x14ac:dyDescent="0.25">
      <c r="A6082" s="1">
        <v>41535</v>
      </c>
      <c r="B6082" s="40" t="s">
        <v>9</v>
      </c>
      <c r="C6082" s="40" t="s">
        <v>109</v>
      </c>
      <c r="D6082" s="40" t="s">
        <v>110</v>
      </c>
      <c r="E6082" s="40" t="s">
        <v>10</v>
      </c>
      <c r="F6082" s="40">
        <v>1</v>
      </c>
      <c r="G6082" s="40">
        <v>2</v>
      </c>
      <c r="H6082" s="40">
        <v>14</v>
      </c>
      <c r="I6082" s="40">
        <v>0.56000000000000005</v>
      </c>
      <c r="L6082" s="40" t="str">
        <f>IF(LEFT(C6082,1)="[",MID(C6082,2,SEARCH("]",C6082)-2),IF(LEFT(C6082,1)="""",MID(C6082,2,SEARCH("""",C6082,2)-2),C6082))</f>
        <v>Onyx my link</v>
      </c>
      <c r="M6082">
        <f>WEEKNUM(A6082,2)</f>
        <v>38</v>
      </c>
    </row>
    <row r="6083" spans="1:13" x14ac:dyDescent="0.25">
      <c r="A6083" s="1">
        <v>41516</v>
      </c>
      <c r="B6083" s="40" t="s">
        <v>9</v>
      </c>
      <c r="C6083" s="40" t="s">
        <v>109</v>
      </c>
      <c r="D6083" s="40" t="s">
        <v>110</v>
      </c>
      <c r="E6083" s="40" t="s">
        <v>10</v>
      </c>
      <c r="F6083" s="40">
        <v>1</v>
      </c>
      <c r="G6083" s="40">
        <v>0</v>
      </c>
      <c r="H6083" s="40">
        <v>14</v>
      </c>
      <c r="I6083" s="40">
        <v>0</v>
      </c>
      <c r="L6083" s="40" t="str">
        <f>IF(LEFT(C6083,1)="[",MID(C6083,2,SEARCH("]",C6083)-2),IF(LEFT(C6083,1)="""",MID(C6083,2,SEARCH("""",C6083,2)-2),C6083))</f>
        <v>Onyx my link</v>
      </c>
      <c r="M6083">
        <f>WEEKNUM(A6083,2)</f>
        <v>35</v>
      </c>
    </row>
    <row r="6084" spans="1:13" x14ac:dyDescent="0.25">
      <c r="A6084" s="1">
        <v>41536</v>
      </c>
      <c r="B6084" s="40" t="s">
        <v>9</v>
      </c>
      <c r="C6084" s="40" t="s">
        <v>109</v>
      </c>
      <c r="D6084" s="40" t="s">
        <v>110</v>
      </c>
      <c r="E6084" s="40" t="s">
        <v>10</v>
      </c>
      <c r="F6084" s="40">
        <v>1</v>
      </c>
      <c r="G6084" s="40">
        <v>1</v>
      </c>
      <c r="H6084" s="40">
        <v>14</v>
      </c>
      <c r="I6084" s="40">
        <v>0.66</v>
      </c>
      <c r="L6084" s="40" t="str">
        <f>IF(LEFT(C6084,1)="[",MID(C6084,2,SEARCH("]",C6084)-2),IF(LEFT(C6084,1)="""",MID(C6084,2,SEARCH("""",C6084,2)-2),C6084))</f>
        <v>Onyx my link</v>
      </c>
      <c r="M6084">
        <f>WEEKNUM(A6084,2)</f>
        <v>38</v>
      </c>
    </row>
    <row r="6085" spans="1:13" x14ac:dyDescent="0.25">
      <c r="A6085" s="1">
        <v>41532</v>
      </c>
      <c r="B6085" s="40" t="s">
        <v>9</v>
      </c>
      <c r="C6085" s="40" t="s">
        <v>109</v>
      </c>
      <c r="D6085" s="40" t="s">
        <v>110</v>
      </c>
      <c r="E6085" s="40" t="s">
        <v>10</v>
      </c>
      <c r="F6085" s="40">
        <v>1</v>
      </c>
      <c r="G6085" s="40">
        <v>0</v>
      </c>
      <c r="H6085" s="40">
        <v>7</v>
      </c>
      <c r="I6085" s="40">
        <v>0</v>
      </c>
      <c r="L6085" s="40" t="str">
        <f>IF(LEFT(C6085,1)="[",MID(C6085,2,SEARCH("]",C6085)-2),IF(LEFT(C6085,1)="""",MID(C6085,2,SEARCH("""",C6085,2)-2),C6085))</f>
        <v>Onyx my link</v>
      </c>
      <c r="M6085">
        <f>WEEKNUM(A6085,2)</f>
        <v>37</v>
      </c>
    </row>
    <row r="6086" spans="1:13" x14ac:dyDescent="0.25">
      <c r="A6086" s="1">
        <v>41539</v>
      </c>
      <c r="B6086" s="40" t="s">
        <v>9</v>
      </c>
      <c r="C6086" s="40" t="s">
        <v>109</v>
      </c>
      <c r="D6086" s="40" t="s">
        <v>110</v>
      </c>
      <c r="E6086" s="40" t="s">
        <v>10</v>
      </c>
      <c r="F6086" s="40">
        <v>1</v>
      </c>
      <c r="G6086" s="40">
        <v>1</v>
      </c>
      <c r="H6086" s="40">
        <v>8</v>
      </c>
      <c r="I6086" s="40">
        <v>0.76</v>
      </c>
      <c r="L6086" s="40" t="str">
        <f>IF(LEFT(C6086,1)="[",MID(C6086,2,SEARCH("]",C6086)-2),IF(LEFT(C6086,1)="""",MID(C6086,2,SEARCH("""",C6086,2)-2),C6086))</f>
        <v>Onyx my link</v>
      </c>
      <c r="M6086">
        <f>WEEKNUM(A6086,2)</f>
        <v>38</v>
      </c>
    </row>
    <row r="6087" spans="1:13" x14ac:dyDescent="0.25">
      <c r="A6087" s="1">
        <v>41515</v>
      </c>
      <c r="B6087" s="40" t="s">
        <v>9</v>
      </c>
      <c r="C6087" s="40" t="s">
        <v>109</v>
      </c>
      <c r="D6087" s="40" t="s">
        <v>110</v>
      </c>
      <c r="E6087" s="40" t="s">
        <v>10</v>
      </c>
      <c r="F6087" s="40">
        <v>1</v>
      </c>
      <c r="G6087" s="40">
        <v>0</v>
      </c>
      <c r="H6087" s="40">
        <v>8</v>
      </c>
      <c r="I6087" s="40">
        <v>0</v>
      </c>
      <c r="L6087" s="40" t="str">
        <f>IF(LEFT(C6087,1)="[",MID(C6087,2,SEARCH("]",C6087)-2),IF(LEFT(C6087,1)="""",MID(C6087,2,SEARCH("""",C6087,2)-2),C6087))</f>
        <v>Onyx my link</v>
      </c>
      <c r="M6087">
        <f>WEEKNUM(A6087,2)</f>
        <v>35</v>
      </c>
    </row>
    <row r="6088" spans="1:13" x14ac:dyDescent="0.25">
      <c r="A6088" s="1">
        <v>41525</v>
      </c>
      <c r="B6088" s="40" t="s">
        <v>9</v>
      </c>
      <c r="C6088" s="40" t="s">
        <v>109</v>
      </c>
      <c r="D6088" s="40" t="s">
        <v>110</v>
      </c>
      <c r="E6088" s="40" t="s">
        <v>10</v>
      </c>
      <c r="F6088" s="40">
        <v>1</v>
      </c>
      <c r="G6088" s="40">
        <v>3</v>
      </c>
      <c r="H6088" s="40">
        <v>17</v>
      </c>
      <c r="I6088" s="40">
        <v>1.41</v>
      </c>
      <c r="L6088" s="40" t="str">
        <f>IF(LEFT(C6088,1)="[",MID(C6088,2,SEARCH("]",C6088)-2),IF(LEFT(C6088,1)="""",MID(C6088,2,SEARCH("""",C6088,2)-2),C6088))</f>
        <v>Onyx my link</v>
      </c>
      <c r="M6088">
        <f>WEEKNUM(A6088,2)</f>
        <v>36</v>
      </c>
    </row>
    <row r="6089" spans="1:13" x14ac:dyDescent="0.25">
      <c r="A6089" s="1">
        <v>41523</v>
      </c>
      <c r="B6089" s="40" t="s">
        <v>9</v>
      </c>
      <c r="C6089" s="40" t="s">
        <v>109</v>
      </c>
      <c r="D6089" s="40" t="s">
        <v>110</v>
      </c>
      <c r="E6089" s="40" t="s">
        <v>10</v>
      </c>
      <c r="F6089" s="40">
        <v>1</v>
      </c>
      <c r="G6089" s="40">
        <v>1</v>
      </c>
      <c r="H6089" s="40">
        <v>31</v>
      </c>
      <c r="I6089" s="40">
        <v>0.28000000000000003</v>
      </c>
      <c r="L6089" s="40" t="str">
        <f>IF(LEFT(C6089,1)="[",MID(C6089,2,SEARCH("]",C6089)-2),IF(LEFT(C6089,1)="""",MID(C6089,2,SEARCH("""",C6089,2)-2),C6089))</f>
        <v>Onyx my link</v>
      </c>
      <c r="M6089">
        <f>WEEKNUM(A6089,2)</f>
        <v>36</v>
      </c>
    </row>
    <row r="6090" spans="1:13" x14ac:dyDescent="0.25">
      <c r="A6090" s="1">
        <v>41526</v>
      </c>
      <c r="B6090" s="40" t="s">
        <v>9</v>
      </c>
      <c r="C6090" s="40" t="s">
        <v>109</v>
      </c>
      <c r="D6090" s="40" t="s">
        <v>110</v>
      </c>
      <c r="E6090" s="40" t="s">
        <v>10</v>
      </c>
      <c r="F6090" s="40">
        <v>1</v>
      </c>
      <c r="G6090" s="40">
        <v>0</v>
      </c>
      <c r="H6090" s="40">
        <v>19</v>
      </c>
      <c r="I6090" s="40">
        <v>0</v>
      </c>
      <c r="L6090" s="40" t="str">
        <f>IF(LEFT(C6090,1)="[",MID(C6090,2,SEARCH("]",C6090)-2),IF(LEFT(C6090,1)="""",MID(C6090,2,SEARCH("""",C6090,2)-2),C6090))</f>
        <v>Onyx my link</v>
      </c>
      <c r="M6090">
        <f>WEEKNUM(A6090,2)</f>
        <v>37</v>
      </c>
    </row>
    <row r="6091" spans="1:13" x14ac:dyDescent="0.25">
      <c r="A6091" s="1">
        <v>41545</v>
      </c>
      <c r="B6091" s="40" t="s">
        <v>9</v>
      </c>
      <c r="C6091" s="40" t="s">
        <v>109</v>
      </c>
      <c r="D6091" s="40" t="s">
        <v>110</v>
      </c>
      <c r="E6091" s="40" t="s">
        <v>10</v>
      </c>
      <c r="F6091" s="40">
        <v>1</v>
      </c>
      <c r="G6091" s="40">
        <v>0</v>
      </c>
      <c r="H6091" s="40">
        <v>8</v>
      </c>
      <c r="I6091" s="40">
        <v>0</v>
      </c>
      <c r="L6091" s="40" t="str">
        <f>IF(LEFT(C6091,1)="[",MID(C6091,2,SEARCH("]",C6091)-2),IF(LEFT(C6091,1)="""",MID(C6091,2,SEARCH("""",C6091,2)-2),C6091))</f>
        <v>Onyx my link</v>
      </c>
      <c r="M6091">
        <f>WEEKNUM(A6091,2)</f>
        <v>39</v>
      </c>
    </row>
    <row r="6092" spans="1:13" x14ac:dyDescent="0.25">
      <c r="A6092" s="1">
        <v>41543</v>
      </c>
      <c r="B6092" s="40" t="s">
        <v>9</v>
      </c>
      <c r="C6092" s="40" t="s">
        <v>109</v>
      </c>
      <c r="D6092" s="40" t="s">
        <v>110</v>
      </c>
      <c r="E6092" s="40" t="s">
        <v>10</v>
      </c>
      <c r="F6092" s="40">
        <v>1</v>
      </c>
      <c r="G6092" s="40">
        <v>2</v>
      </c>
      <c r="H6092" s="40">
        <v>9</v>
      </c>
      <c r="I6092" s="40">
        <v>0.56000000000000005</v>
      </c>
      <c r="L6092" s="40" t="str">
        <f>IF(LEFT(C6092,1)="[",MID(C6092,2,SEARCH("]",C6092)-2),IF(LEFT(C6092,1)="""",MID(C6092,2,SEARCH("""",C6092,2)-2),C6092))</f>
        <v>Onyx my link</v>
      </c>
      <c r="M6092">
        <f>WEEKNUM(A6092,2)</f>
        <v>39</v>
      </c>
    </row>
    <row r="6093" spans="1:13" x14ac:dyDescent="0.25">
      <c r="A6093" s="1">
        <v>41524</v>
      </c>
      <c r="B6093" s="40" t="s">
        <v>9</v>
      </c>
      <c r="C6093" s="40" t="s">
        <v>109</v>
      </c>
      <c r="D6093" s="40" t="s">
        <v>110</v>
      </c>
      <c r="E6093" s="40" t="s">
        <v>10</v>
      </c>
      <c r="F6093" s="40">
        <v>1</v>
      </c>
      <c r="G6093" s="40">
        <v>1</v>
      </c>
      <c r="H6093" s="40">
        <v>17</v>
      </c>
      <c r="I6093" s="40">
        <v>0.34</v>
      </c>
      <c r="L6093" s="40" t="str">
        <f>IF(LEFT(C6093,1)="[",MID(C6093,2,SEARCH("]",C6093)-2),IF(LEFT(C6093,1)="""",MID(C6093,2,SEARCH("""",C6093,2)-2),C6093))</f>
        <v>Onyx my link</v>
      </c>
      <c r="M6093">
        <f>WEEKNUM(A6093,2)</f>
        <v>36</v>
      </c>
    </row>
    <row r="6094" spans="1:13" x14ac:dyDescent="0.25">
      <c r="A6094" s="1">
        <v>41517</v>
      </c>
      <c r="B6094" s="40" t="s">
        <v>9</v>
      </c>
      <c r="C6094" s="40" t="s">
        <v>109</v>
      </c>
      <c r="D6094" s="40" t="s">
        <v>110</v>
      </c>
      <c r="E6094" s="40" t="s">
        <v>10</v>
      </c>
      <c r="F6094" s="40">
        <v>1</v>
      </c>
      <c r="G6094" s="40">
        <v>0</v>
      </c>
      <c r="H6094" s="40">
        <v>9</v>
      </c>
      <c r="I6094" s="40">
        <v>0</v>
      </c>
      <c r="L6094" s="40" t="str">
        <f>IF(LEFT(C6094,1)="[",MID(C6094,2,SEARCH("]",C6094)-2),IF(LEFT(C6094,1)="""",MID(C6094,2,SEARCH("""",C6094,2)-2),C6094))</f>
        <v>Onyx my link</v>
      </c>
      <c r="M6094">
        <f>WEEKNUM(A6094,2)</f>
        <v>35</v>
      </c>
    </row>
    <row r="6095" spans="1:13" x14ac:dyDescent="0.25">
      <c r="A6095" s="1">
        <v>41522</v>
      </c>
      <c r="B6095" s="40" t="s">
        <v>9</v>
      </c>
      <c r="C6095" s="40" t="s">
        <v>109</v>
      </c>
      <c r="D6095" s="40" t="s">
        <v>110</v>
      </c>
      <c r="E6095" s="40" t="s">
        <v>10</v>
      </c>
      <c r="F6095" s="40">
        <v>1</v>
      </c>
      <c r="G6095" s="40">
        <v>0</v>
      </c>
      <c r="H6095" s="40">
        <v>21</v>
      </c>
      <c r="I6095" s="40">
        <v>0</v>
      </c>
      <c r="L6095" s="40" t="str">
        <f>IF(LEFT(C6095,1)="[",MID(C6095,2,SEARCH("]",C6095)-2),IF(LEFT(C6095,1)="""",MID(C6095,2,SEARCH("""",C6095,2)-2),C6095))</f>
        <v>Onyx my link</v>
      </c>
      <c r="M6095">
        <f>WEEKNUM(A6095,2)</f>
        <v>36</v>
      </c>
    </row>
    <row r="6096" spans="1:13" x14ac:dyDescent="0.25">
      <c r="A6096" s="1">
        <v>41540</v>
      </c>
      <c r="B6096" s="40" t="s">
        <v>9</v>
      </c>
      <c r="C6096" s="40" t="s">
        <v>109</v>
      </c>
      <c r="D6096" s="40" t="s">
        <v>110</v>
      </c>
      <c r="E6096" s="40" t="s">
        <v>10</v>
      </c>
      <c r="F6096" s="40">
        <v>1</v>
      </c>
      <c r="G6096" s="40">
        <v>0</v>
      </c>
      <c r="H6096" s="40">
        <v>13</v>
      </c>
      <c r="I6096" s="40">
        <v>0</v>
      </c>
      <c r="L6096" s="40" t="str">
        <f>IF(LEFT(C6096,1)="[",MID(C6096,2,SEARCH("]",C6096)-2),IF(LEFT(C6096,1)="""",MID(C6096,2,SEARCH("""",C6096,2)-2),C6096))</f>
        <v>Onyx my link</v>
      </c>
      <c r="M6096">
        <f>WEEKNUM(A6096,2)</f>
        <v>39</v>
      </c>
    </row>
    <row r="6097" spans="1:13" x14ac:dyDescent="0.25">
      <c r="A6097" s="1">
        <v>41530</v>
      </c>
      <c r="B6097" s="40" t="s">
        <v>9</v>
      </c>
      <c r="C6097" s="40" t="s">
        <v>109</v>
      </c>
      <c r="D6097" s="40" t="s">
        <v>110</v>
      </c>
      <c r="E6097" s="40" t="s">
        <v>10</v>
      </c>
      <c r="F6097" s="40">
        <v>1</v>
      </c>
      <c r="G6097" s="40">
        <v>3</v>
      </c>
      <c r="H6097" s="40">
        <v>15</v>
      </c>
      <c r="I6097" s="40">
        <v>1.53</v>
      </c>
      <c r="L6097" s="40" t="str">
        <f>IF(LEFT(C6097,1)="[",MID(C6097,2,SEARCH("]",C6097)-2),IF(LEFT(C6097,1)="""",MID(C6097,2,SEARCH("""",C6097,2)-2),C6097))</f>
        <v>Onyx my link</v>
      </c>
      <c r="M6097">
        <f>WEEKNUM(A6097,2)</f>
        <v>37</v>
      </c>
    </row>
    <row r="6098" spans="1:13" x14ac:dyDescent="0.25">
      <c r="A6098" s="1">
        <v>41524</v>
      </c>
      <c r="B6098" s="40" t="s">
        <v>9</v>
      </c>
      <c r="C6098" s="40" t="s">
        <v>287</v>
      </c>
      <c r="D6098" s="40" t="s">
        <v>110</v>
      </c>
      <c r="E6098" s="40" t="s">
        <v>10</v>
      </c>
      <c r="F6098" s="40">
        <v>0.56000000000000005</v>
      </c>
      <c r="G6098" s="40">
        <v>1</v>
      </c>
      <c r="H6098" s="40">
        <v>2</v>
      </c>
      <c r="I6098" s="40">
        <v>0.5</v>
      </c>
      <c r="L6098" s="40" t="str">
        <f>IF(LEFT(C6098,1)="[",MID(C6098,2,SEARCH("]",C6098)-2),IF(LEFT(C6098,1)="""",MID(C6098,2,SEARCH("""",C6098,2)-2),C6098))</f>
        <v>Onyx mylink</v>
      </c>
      <c r="M6098">
        <f>WEEKNUM(A6098,2)</f>
        <v>36</v>
      </c>
    </row>
    <row r="6099" spans="1:13" x14ac:dyDescent="0.25">
      <c r="A6099" s="1">
        <v>41544</v>
      </c>
      <c r="B6099" s="40" t="s">
        <v>9</v>
      </c>
      <c r="C6099" s="40" t="s">
        <v>287</v>
      </c>
      <c r="D6099" s="40" t="s">
        <v>110</v>
      </c>
      <c r="E6099" s="40" t="s">
        <v>10</v>
      </c>
      <c r="F6099" s="40">
        <v>0.56000000000000005</v>
      </c>
      <c r="G6099" s="40">
        <v>0</v>
      </c>
      <c r="H6099" s="40">
        <v>7</v>
      </c>
      <c r="I6099" s="40">
        <v>0</v>
      </c>
      <c r="L6099" s="40" t="str">
        <f>IF(LEFT(C6099,1)="[",MID(C6099,2,SEARCH("]",C6099)-2),IF(LEFT(C6099,1)="""",MID(C6099,2,SEARCH("""",C6099,2)-2),C6099))</f>
        <v>Onyx mylink</v>
      </c>
      <c r="M6099">
        <f>WEEKNUM(A6099,2)</f>
        <v>39</v>
      </c>
    </row>
    <row r="6100" spans="1:13" x14ac:dyDescent="0.25">
      <c r="A6100" s="1">
        <v>41527</v>
      </c>
      <c r="B6100" s="40" t="s">
        <v>9</v>
      </c>
      <c r="C6100" s="40" t="s">
        <v>287</v>
      </c>
      <c r="D6100" s="40" t="s">
        <v>110</v>
      </c>
      <c r="E6100" s="40" t="s">
        <v>10</v>
      </c>
      <c r="F6100" s="40">
        <v>0.56000000000000005</v>
      </c>
      <c r="G6100" s="40">
        <v>0</v>
      </c>
      <c r="H6100" s="40">
        <v>10</v>
      </c>
      <c r="I6100" s="40">
        <v>0</v>
      </c>
      <c r="L6100" s="40" t="str">
        <f>IF(LEFT(C6100,1)="[",MID(C6100,2,SEARCH("]",C6100)-2),IF(LEFT(C6100,1)="""",MID(C6100,2,SEARCH("""",C6100,2)-2),C6100))</f>
        <v>Onyx mylink</v>
      </c>
      <c r="M6100">
        <f>WEEKNUM(A6100,2)</f>
        <v>37</v>
      </c>
    </row>
    <row r="6101" spans="1:13" x14ac:dyDescent="0.25">
      <c r="A6101" s="1">
        <v>41515</v>
      </c>
      <c r="B6101" s="40" t="s">
        <v>9</v>
      </c>
      <c r="C6101" s="40" t="s">
        <v>287</v>
      </c>
      <c r="D6101" s="40" t="s">
        <v>110</v>
      </c>
      <c r="E6101" s="40" t="s">
        <v>10</v>
      </c>
      <c r="F6101" s="40">
        <v>0.56000000000000005</v>
      </c>
      <c r="G6101" s="40">
        <v>0</v>
      </c>
      <c r="H6101" s="40">
        <v>6</v>
      </c>
      <c r="I6101" s="40">
        <v>0</v>
      </c>
      <c r="L6101" s="40" t="str">
        <f>IF(LEFT(C6101,1)="[",MID(C6101,2,SEARCH("]",C6101)-2),IF(LEFT(C6101,1)="""",MID(C6101,2,SEARCH("""",C6101,2)-2),C6101))</f>
        <v>Onyx mylink</v>
      </c>
      <c r="M6101">
        <f>WEEKNUM(A6101,2)</f>
        <v>35</v>
      </c>
    </row>
    <row r="6102" spans="1:13" x14ac:dyDescent="0.25">
      <c r="A6102" s="1">
        <v>41519</v>
      </c>
      <c r="B6102" s="40" t="s">
        <v>9</v>
      </c>
      <c r="C6102" s="40" t="s">
        <v>287</v>
      </c>
      <c r="D6102" s="40" t="s">
        <v>110</v>
      </c>
      <c r="E6102" s="40" t="s">
        <v>10</v>
      </c>
      <c r="F6102" s="40">
        <v>0.56000000000000005</v>
      </c>
      <c r="G6102" s="40">
        <v>1</v>
      </c>
      <c r="H6102" s="40">
        <v>6</v>
      </c>
      <c r="I6102" s="40">
        <v>0.21</v>
      </c>
      <c r="L6102" s="40" t="str">
        <f>IF(LEFT(C6102,1)="[",MID(C6102,2,SEARCH("]",C6102)-2),IF(LEFT(C6102,1)="""",MID(C6102,2,SEARCH("""",C6102,2)-2),C6102))</f>
        <v>Onyx mylink</v>
      </c>
      <c r="M6102">
        <f>WEEKNUM(A6102,2)</f>
        <v>36</v>
      </c>
    </row>
    <row r="6103" spans="1:13" x14ac:dyDescent="0.25">
      <c r="A6103" s="1">
        <v>41538</v>
      </c>
      <c r="B6103" s="40" t="s">
        <v>9</v>
      </c>
      <c r="C6103" s="40" t="s">
        <v>287</v>
      </c>
      <c r="D6103" s="40" t="s">
        <v>110</v>
      </c>
      <c r="E6103" s="40" t="s">
        <v>10</v>
      </c>
      <c r="F6103" s="40">
        <v>0.56000000000000005</v>
      </c>
      <c r="G6103" s="40">
        <v>0</v>
      </c>
      <c r="H6103" s="40">
        <v>1</v>
      </c>
      <c r="I6103" s="40">
        <v>0</v>
      </c>
      <c r="L6103" s="40" t="str">
        <f>IF(LEFT(C6103,1)="[",MID(C6103,2,SEARCH("]",C6103)-2),IF(LEFT(C6103,1)="""",MID(C6103,2,SEARCH("""",C6103,2)-2),C6103))</f>
        <v>Onyx mylink</v>
      </c>
      <c r="M6103">
        <f>WEEKNUM(A6103,2)</f>
        <v>38</v>
      </c>
    </row>
    <row r="6104" spans="1:13" x14ac:dyDescent="0.25">
      <c r="A6104" s="1">
        <v>41518</v>
      </c>
      <c r="B6104" s="40" t="s">
        <v>9</v>
      </c>
      <c r="C6104" s="40" t="s">
        <v>287</v>
      </c>
      <c r="D6104" s="40" t="s">
        <v>110</v>
      </c>
      <c r="E6104" s="40" t="s">
        <v>10</v>
      </c>
      <c r="F6104" s="40">
        <v>0.56000000000000005</v>
      </c>
      <c r="G6104" s="40">
        <v>1</v>
      </c>
      <c r="H6104" s="40">
        <v>7</v>
      </c>
      <c r="I6104" s="40">
        <v>0.41</v>
      </c>
      <c r="L6104" s="40" t="str">
        <f>IF(LEFT(C6104,1)="[",MID(C6104,2,SEARCH("]",C6104)-2),IF(LEFT(C6104,1)="""",MID(C6104,2,SEARCH("""",C6104,2)-2),C6104))</f>
        <v>Onyx mylink</v>
      </c>
      <c r="M6104">
        <f>WEEKNUM(A6104,2)</f>
        <v>35</v>
      </c>
    </row>
    <row r="6105" spans="1:13" x14ac:dyDescent="0.25">
      <c r="A6105" s="1">
        <v>41521</v>
      </c>
      <c r="B6105" s="40" t="s">
        <v>9</v>
      </c>
      <c r="C6105" s="40" t="s">
        <v>287</v>
      </c>
      <c r="D6105" s="40" t="s">
        <v>110</v>
      </c>
      <c r="E6105" s="40" t="s">
        <v>10</v>
      </c>
      <c r="F6105" s="40">
        <v>0.56000000000000005</v>
      </c>
      <c r="G6105" s="40">
        <v>0</v>
      </c>
      <c r="H6105" s="40">
        <v>5</v>
      </c>
      <c r="I6105" s="40">
        <v>0</v>
      </c>
      <c r="L6105" s="40" t="str">
        <f>IF(LEFT(C6105,1)="[",MID(C6105,2,SEARCH("]",C6105)-2),IF(LEFT(C6105,1)="""",MID(C6105,2,SEARCH("""",C6105,2)-2),C6105))</f>
        <v>Onyx mylink</v>
      </c>
      <c r="M6105">
        <f>WEEKNUM(A6105,2)</f>
        <v>36</v>
      </c>
    </row>
    <row r="6106" spans="1:13" x14ac:dyDescent="0.25">
      <c r="A6106" s="1">
        <v>41523</v>
      </c>
      <c r="B6106" s="40" t="s">
        <v>9</v>
      </c>
      <c r="C6106" s="40" t="s">
        <v>287</v>
      </c>
      <c r="D6106" s="40" t="s">
        <v>110</v>
      </c>
      <c r="E6106" s="40" t="s">
        <v>10</v>
      </c>
      <c r="F6106" s="40">
        <v>0.56000000000000005</v>
      </c>
      <c r="G6106" s="40">
        <v>1</v>
      </c>
      <c r="H6106" s="40">
        <v>8</v>
      </c>
      <c r="I6106" s="40">
        <v>0.49</v>
      </c>
      <c r="L6106" s="40" t="str">
        <f>IF(LEFT(C6106,1)="[",MID(C6106,2,SEARCH("]",C6106)-2),IF(LEFT(C6106,1)="""",MID(C6106,2,SEARCH("""",C6106,2)-2),C6106))</f>
        <v>Onyx mylink</v>
      </c>
      <c r="M6106">
        <f>WEEKNUM(A6106,2)</f>
        <v>36</v>
      </c>
    </row>
    <row r="6107" spans="1:13" x14ac:dyDescent="0.25">
      <c r="A6107" s="1">
        <v>41546</v>
      </c>
      <c r="B6107" s="40" t="s">
        <v>9</v>
      </c>
      <c r="C6107" s="40" t="s">
        <v>287</v>
      </c>
      <c r="D6107" s="40" t="s">
        <v>110</v>
      </c>
      <c r="E6107" s="40" t="s">
        <v>10</v>
      </c>
      <c r="F6107" s="40">
        <v>0.56000000000000005</v>
      </c>
      <c r="G6107" s="40">
        <v>0</v>
      </c>
      <c r="H6107" s="40">
        <v>1</v>
      </c>
      <c r="I6107" s="40">
        <v>0</v>
      </c>
      <c r="L6107" s="40" t="str">
        <f>IF(LEFT(C6107,1)="[",MID(C6107,2,SEARCH("]",C6107)-2),IF(LEFT(C6107,1)="""",MID(C6107,2,SEARCH("""",C6107,2)-2),C6107))</f>
        <v>Onyx mylink</v>
      </c>
      <c r="M6107">
        <f>WEEKNUM(A6107,2)</f>
        <v>39</v>
      </c>
    </row>
    <row r="6108" spans="1:13" x14ac:dyDescent="0.25">
      <c r="A6108" s="1">
        <v>41526</v>
      </c>
      <c r="B6108" s="40" t="s">
        <v>9</v>
      </c>
      <c r="C6108" s="40" t="s">
        <v>287</v>
      </c>
      <c r="D6108" s="40" t="s">
        <v>110</v>
      </c>
      <c r="E6108" s="40" t="s">
        <v>10</v>
      </c>
      <c r="F6108" s="40">
        <v>0.56000000000000005</v>
      </c>
      <c r="G6108" s="40">
        <v>0</v>
      </c>
      <c r="H6108" s="40">
        <v>11</v>
      </c>
      <c r="I6108" s="40">
        <v>0</v>
      </c>
      <c r="L6108" s="40" t="str">
        <f>IF(LEFT(C6108,1)="[",MID(C6108,2,SEARCH("]",C6108)-2),IF(LEFT(C6108,1)="""",MID(C6108,2,SEARCH("""",C6108,2)-2),C6108))</f>
        <v>Onyx mylink</v>
      </c>
      <c r="M6108">
        <f>WEEKNUM(A6108,2)</f>
        <v>37</v>
      </c>
    </row>
    <row r="6109" spans="1:13" x14ac:dyDescent="0.25">
      <c r="A6109" s="1">
        <v>41530</v>
      </c>
      <c r="B6109" s="40" t="s">
        <v>9</v>
      </c>
      <c r="C6109" s="40" t="s">
        <v>287</v>
      </c>
      <c r="D6109" s="40" t="s">
        <v>110</v>
      </c>
      <c r="E6109" s="40" t="s">
        <v>10</v>
      </c>
      <c r="F6109" s="40">
        <v>0.56000000000000005</v>
      </c>
      <c r="G6109" s="40">
        <v>0</v>
      </c>
      <c r="H6109" s="40">
        <v>4</v>
      </c>
      <c r="I6109" s="40">
        <v>0</v>
      </c>
      <c r="L6109" s="40" t="str">
        <f>IF(LEFT(C6109,1)="[",MID(C6109,2,SEARCH("]",C6109)-2),IF(LEFT(C6109,1)="""",MID(C6109,2,SEARCH("""",C6109,2)-2),C6109))</f>
        <v>Onyx mylink</v>
      </c>
      <c r="M6109">
        <f>WEEKNUM(A6109,2)</f>
        <v>37</v>
      </c>
    </row>
    <row r="6110" spans="1:13" x14ac:dyDescent="0.25">
      <c r="A6110" s="1">
        <v>41528</v>
      </c>
      <c r="B6110" s="40" t="s">
        <v>9</v>
      </c>
      <c r="C6110" s="40" t="s">
        <v>287</v>
      </c>
      <c r="D6110" s="40" t="s">
        <v>110</v>
      </c>
      <c r="E6110" s="40" t="s">
        <v>10</v>
      </c>
      <c r="F6110" s="40">
        <v>0.56000000000000005</v>
      </c>
      <c r="G6110" s="40">
        <v>0</v>
      </c>
      <c r="H6110" s="40">
        <v>10</v>
      </c>
      <c r="I6110" s="40">
        <v>0</v>
      </c>
      <c r="L6110" s="40" t="str">
        <f>IF(LEFT(C6110,1)="[",MID(C6110,2,SEARCH("]",C6110)-2),IF(LEFT(C6110,1)="""",MID(C6110,2,SEARCH("""",C6110,2)-2),C6110))</f>
        <v>Onyx mylink</v>
      </c>
      <c r="M6110">
        <f>WEEKNUM(A6110,2)</f>
        <v>37</v>
      </c>
    </row>
    <row r="6111" spans="1:13" x14ac:dyDescent="0.25">
      <c r="A6111" s="1">
        <v>41537</v>
      </c>
      <c r="B6111" s="40" t="s">
        <v>9</v>
      </c>
      <c r="C6111" s="40" t="s">
        <v>287</v>
      </c>
      <c r="D6111" s="40" t="s">
        <v>110</v>
      </c>
      <c r="E6111" s="40" t="s">
        <v>10</v>
      </c>
      <c r="F6111" s="40">
        <v>0.56000000000000005</v>
      </c>
      <c r="G6111" s="40">
        <v>0</v>
      </c>
      <c r="H6111" s="40">
        <v>6</v>
      </c>
      <c r="I6111" s="40">
        <v>0</v>
      </c>
      <c r="L6111" s="40" t="str">
        <f>IF(LEFT(C6111,1)="[",MID(C6111,2,SEARCH("]",C6111)-2),IF(LEFT(C6111,1)="""",MID(C6111,2,SEARCH("""",C6111,2)-2),C6111))</f>
        <v>Onyx mylink</v>
      </c>
      <c r="M6111">
        <f>WEEKNUM(A6111,2)</f>
        <v>38</v>
      </c>
    </row>
    <row r="6112" spans="1:13" x14ac:dyDescent="0.25">
      <c r="A6112" s="1">
        <v>41540</v>
      </c>
      <c r="B6112" s="40" t="s">
        <v>9</v>
      </c>
      <c r="C6112" s="40" t="s">
        <v>287</v>
      </c>
      <c r="D6112" s="40" t="s">
        <v>110</v>
      </c>
      <c r="E6112" s="40" t="s">
        <v>10</v>
      </c>
      <c r="F6112" s="40">
        <v>0.56000000000000005</v>
      </c>
      <c r="G6112" s="40">
        <v>0</v>
      </c>
      <c r="H6112" s="40">
        <v>0</v>
      </c>
      <c r="I6112" s="40">
        <v>0</v>
      </c>
      <c r="L6112" s="40" t="str">
        <f>IF(LEFT(C6112,1)="[",MID(C6112,2,SEARCH("]",C6112)-2),IF(LEFT(C6112,1)="""",MID(C6112,2,SEARCH("""",C6112,2)-2),C6112))</f>
        <v>Onyx mylink</v>
      </c>
      <c r="M6112">
        <f>WEEKNUM(A6112,2)</f>
        <v>39</v>
      </c>
    </row>
    <row r="6113" spans="1:13" x14ac:dyDescent="0.25">
      <c r="A6113" s="1">
        <v>41525</v>
      </c>
      <c r="B6113" s="40" t="s">
        <v>9</v>
      </c>
      <c r="C6113" s="40" t="s">
        <v>287</v>
      </c>
      <c r="D6113" s="40" t="s">
        <v>110</v>
      </c>
      <c r="E6113" s="40" t="s">
        <v>10</v>
      </c>
      <c r="F6113" s="40">
        <v>0.56000000000000005</v>
      </c>
      <c r="G6113" s="40">
        <v>1</v>
      </c>
      <c r="H6113" s="40">
        <v>8</v>
      </c>
      <c r="I6113" s="40">
        <v>0.23</v>
      </c>
      <c r="L6113" s="40" t="str">
        <f>IF(LEFT(C6113,1)="[",MID(C6113,2,SEARCH("]",C6113)-2),IF(LEFT(C6113,1)="""",MID(C6113,2,SEARCH("""",C6113,2)-2),C6113))</f>
        <v>Onyx mylink</v>
      </c>
      <c r="M6113">
        <f>WEEKNUM(A6113,2)</f>
        <v>36</v>
      </c>
    </row>
    <row r="6114" spans="1:13" x14ac:dyDescent="0.25">
      <c r="A6114" s="1">
        <v>41545</v>
      </c>
      <c r="B6114" s="40" t="s">
        <v>9</v>
      </c>
      <c r="C6114" s="40" t="s">
        <v>287</v>
      </c>
      <c r="D6114" s="40" t="s">
        <v>110</v>
      </c>
      <c r="E6114" s="40" t="s">
        <v>10</v>
      </c>
      <c r="F6114" s="40">
        <v>0.56000000000000005</v>
      </c>
      <c r="G6114" s="40">
        <v>1</v>
      </c>
      <c r="H6114" s="40">
        <v>4</v>
      </c>
      <c r="I6114" s="40">
        <v>0.35</v>
      </c>
      <c r="L6114" s="40" t="str">
        <f>IF(LEFT(C6114,1)="[",MID(C6114,2,SEARCH("]",C6114)-2),IF(LEFT(C6114,1)="""",MID(C6114,2,SEARCH("""",C6114,2)-2),C6114))</f>
        <v>Onyx mylink</v>
      </c>
      <c r="M6114">
        <f>WEEKNUM(A6114,2)</f>
        <v>39</v>
      </c>
    </row>
    <row r="6115" spans="1:13" x14ac:dyDescent="0.25">
      <c r="A6115" s="1">
        <v>41541</v>
      </c>
      <c r="B6115" s="40" t="s">
        <v>9</v>
      </c>
      <c r="C6115" s="40" t="s">
        <v>287</v>
      </c>
      <c r="D6115" s="40" t="s">
        <v>110</v>
      </c>
      <c r="E6115" s="40" t="s">
        <v>10</v>
      </c>
      <c r="F6115" s="40">
        <v>0.56000000000000005</v>
      </c>
      <c r="G6115" s="40">
        <v>0</v>
      </c>
      <c r="H6115" s="40">
        <v>4</v>
      </c>
      <c r="I6115" s="40">
        <v>0</v>
      </c>
      <c r="L6115" s="40" t="str">
        <f>IF(LEFT(C6115,1)="[",MID(C6115,2,SEARCH("]",C6115)-2),IF(LEFT(C6115,1)="""",MID(C6115,2,SEARCH("""",C6115,2)-2),C6115))</f>
        <v>Onyx mylink</v>
      </c>
      <c r="M6115">
        <f>WEEKNUM(A6115,2)</f>
        <v>39</v>
      </c>
    </row>
    <row r="6116" spans="1:13" x14ac:dyDescent="0.25">
      <c r="A6116" s="1">
        <v>41514</v>
      </c>
      <c r="B6116" s="40" t="s">
        <v>9</v>
      </c>
      <c r="C6116" s="40" t="s">
        <v>287</v>
      </c>
      <c r="D6116" s="40" t="s">
        <v>110</v>
      </c>
      <c r="E6116" s="40" t="s">
        <v>10</v>
      </c>
      <c r="F6116" s="40">
        <v>0.56000000000000005</v>
      </c>
      <c r="G6116" s="40">
        <v>2</v>
      </c>
      <c r="H6116" s="40">
        <v>7</v>
      </c>
      <c r="I6116" s="40">
        <v>0.45</v>
      </c>
      <c r="L6116" s="40" t="str">
        <f>IF(LEFT(C6116,1)="[",MID(C6116,2,SEARCH("]",C6116)-2),IF(LEFT(C6116,1)="""",MID(C6116,2,SEARCH("""",C6116,2)-2),C6116))</f>
        <v>Onyx mylink</v>
      </c>
      <c r="M6116">
        <f>WEEKNUM(A6116,2)</f>
        <v>35</v>
      </c>
    </row>
    <row r="6117" spans="1:13" x14ac:dyDescent="0.25">
      <c r="A6117" s="1">
        <v>41543</v>
      </c>
      <c r="B6117" s="40" t="s">
        <v>9</v>
      </c>
      <c r="C6117" s="40" t="s">
        <v>287</v>
      </c>
      <c r="D6117" s="40" t="s">
        <v>110</v>
      </c>
      <c r="E6117" s="40" t="s">
        <v>10</v>
      </c>
      <c r="F6117" s="40">
        <v>0.56000000000000005</v>
      </c>
      <c r="G6117" s="40">
        <v>0</v>
      </c>
      <c r="H6117" s="40">
        <v>6</v>
      </c>
      <c r="I6117" s="40">
        <v>0</v>
      </c>
      <c r="L6117" s="40" t="str">
        <f>IF(LEFT(C6117,1)="[",MID(C6117,2,SEARCH("]",C6117)-2),IF(LEFT(C6117,1)="""",MID(C6117,2,SEARCH("""",C6117,2)-2),C6117))</f>
        <v>Onyx mylink</v>
      </c>
      <c r="M6117">
        <f>WEEKNUM(A6117,2)</f>
        <v>39</v>
      </c>
    </row>
    <row r="6118" spans="1:13" x14ac:dyDescent="0.25">
      <c r="A6118" s="1">
        <v>41531</v>
      </c>
      <c r="B6118" s="40" t="s">
        <v>9</v>
      </c>
      <c r="C6118" s="40" t="s">
        <v>287</v>
      </c>
      <c r="D6118" s="40" t="s">
        <v>110</v>
      </c>
      <c r="E6118" s="40" t="s">
        <v>10</v>
      </c>
      <c r="F6118" s="40">
        <v>0.56000000000000005</v>
      </c>
      <c r="G6118" s="40">
        <v>0</v>
      </c>
      <c r="H6118" s="40">
        <v>6</v>
      </c>
      <c r="I6118" s="40">
        <v>0</v>
      </c>
      <c r="L6118" s="40" t="str">
        <f>IF(LEFT(C6118,1)="[",MID(C6118,2,SEARCH("]",C6118)-2),IF(LEFT(C6118,1)="""",MID(C6118,2,SEARCH("""",C6118,2)-2),C6118))</f>
        <v>Onyx mylink</v>
      </c>
      <c r="M6118">
        <f>WEEKNUM(A6118,2)</f>
        <v>37</v>
      </c>
    </row>
    <row r="6119" spans="1:13" x14ac:dyDescent="0.25">
      <c r="A6119" s="1">
        <v>41534</v>
      </c>
      <c r="B6119" s="40" t="s">
        <v>9</v>
      </c>
      <c r="C6119" s="40" t="s">
        <v>287</v>
      </c>
      <c r="D6119" s="40" t="s">
        <v>110</v>
      </c>
      <c r="E6119" s="40" t="s">
        <v>10</v>
      </c>
      <c r="F6119" s="40">
        <v>0.56000000000000005</v>
      </c>
      <c r="G6119" s="40">
        <v>0</v>
      </c>
      <c r="H6119" s="40">
        <v>2</v>
      </c>
      <c r="I6119" s="40">
        <v>0</v>
      </c>
      <c r="L6119" s="40" t="str">
        <f>IF(LEFT(C6119,1)="[",MID(C6119,2,SEARCH("]",C6119)-2),IF(LEFT(C6119,1)="""",MID(C6119,2,SEARCH("""",C6119,2)-2),C6119))</f>
        <v>Onyx mylink</v>
      </c>
      <c r="M6119">
        <f>WEEKNUM(A6119,2)</f>
        <v>38</v>
      </c>
    </row>
    <row r="6120" spans="1:13" x14ac:dyDescent="0.25">
      <c r="A6120" s="1">
        <v>41529</v>
      </c>
      <c r="B6120" s="40" t="s">
        <v>9</v>
      </c>
      <c r="C6120" s="40" t="s">
        <v>287</v>
      </c>
      <c r="D6120" s="40" t="s">
        <v>110</v>
      </c>
      <c r="E6120" s="40" t="s">
        <v>10</v>
      </c>
      <c r="F6120" s="40">
        <v>0.56000000000000005</v>
      </c>
      <c r="G6120" s="40">
        <v>0</v>
      </c>
      <c r="H6120" s="40">
        <v>2</v>
      </c>
      <c r="I6120" s="40">
        <v>0</v>
      </c>
      <c r="L6120" s="40" t="str">
        <f>IF(LEFT(C6120,1)="[",MID(C6120,2,SEARCH("]",C6120)-2),IF(LEFT(C6120,1)="""",MID(C6120,2,SEARCH("""",C6120,2)-2),C6120))</f>
        <v>Onyx mylink</v>
      </c>
      <c r="M6120">
        <f>WEEKNUM(A6120,2)</f>
        <v>37</v>
      </c>
    </row>
    <row r="6121" spans="1:13" x14ac:dyDescent="0.25">
      <c r="A6121" s="1">
        <v>41536</v>
      </c>
      <c r="B6121" s="40" t="s">
        <v>9</v>
      </c>
      <c r="C6121" s="40" t="s">
        <v>287</v>
      </c>
      <c r="D6121" s="40" t="s">
        <v>110</v>
      </c>
      <c r="E6121" s="40" t="s">
        <v>10</v>
      </c>
      <c r="F6121" s="40">
        <v>0.56000000000000005</v>
      </c>
      <c r="G6121" s="40">
        <v>0</v>
      </c>
      <c r="H6121" s="40">
        <v>4</v>
      </c>
      <c r="I6121" s="40">
        <v>0</v>
      </c>
      <c r="L6121" s="40" t="str">
        <f>IF(LEFT(C6121,1)="[",MID(C6121,2,SEARCH("]",C6121)-2),IF(LEFT(C6121,1)="""",MID(C6121,2,SEARCH("""",C6121,2)-2),C6121))</f>
        <v>Onyx mylink</v>
      </c>
      <c r="M6121">
        <f>WEEKNUM(A6121,2)</f>
        <v>38</v>
      </c>
    </row>
    <row r="6122" spans="1:13" x14ac:dyDescent="0.25">
      <c r="A6122" s="1">
        <v>41520</v>
      </c>
      <c r="B6122" s="40" t="s">
        <v>9</v>
      </c>
      <c r="C6122" s="40" t="s">
        <v>287</v>
      </c>
      <c r="D6122" s="40" t="s">
        <v>110</v>
      </c>
      <c r="E6122" s="40" t="s">
        <v>10</v>
      </c>
      <c r="F6122" s="40">
        <v>0.56000000000000005</v>
      </c>
      <c r="G6122" s="40">
        <v>0</v>
      </c>
      <c r="H6122" s="40">
        <v>8</v>
      </c>
      <c r="I6122" s="40">
        <v>0</v>
      </c>
      <c r="L6122" s="40" t="str">
        <f>IF(LEFT(C6122,1)="[",MID(C6122,2,SEARCH("]",C6122)-2),IF(LEFT(C6122,1)="""",MID(C6122,2,SEARCH("""",C6122,2)-2),C6122))</f>
        <v>Onyx mylink</v>
      </c>
      <c r="M6122">
        <f>WEEKNUM(A6122,2)</f>
        <v>36</v>
      </c>
    </row>
    <row r="6123" spans="1:13" x14ac:dyDescent="0.25">
      <c r="A6123" s="1">
        <v>41542</v>
      </c>
      <c r="B6123" s="40" t="s">
        <v>9</v>
      </c>
      <c r="C6123" s="40" t="s">
        <v>287</v>
      </c>
      <c r="D6123" s="40" t="s">
        <v>110</v>
      </c>
      <c r="E6123" s="40" t="s">
        <v>10</v>
      </c>
      <c r="F6123" s="40">
        <v>0.56000000000000005</v>
      </c>
      <c r="G6123" s="40">
        <v>0</v>
      </c>
      <c r="H6123" s="40">
        <v>3</v>
      </c>
      <c r="I6123" s="40">
        <v>0</v>
      </c>
      <c r="L6123" s="40" t="str">
        <f>IF(LEFT(C6123,1)="[",MID(C6123,2,SEARCH("]",C6123)-2),IF(LEFT(C6123,1)="""",MID(C6123,2,SEARCH("""",C6123,2)-2),C6123))</f>
        <v>Onyx mylink</v>
      </c>
      <c r="M6123">
        <f>WEEKNUM(A6123,2)</f>
        <v>39</v>
      </c>
    </row>
    <row r="6124" spans="1:13" x14ac:dyDescent="0.25">
      <c r="A6124" s="1">
        <v>41533</v>
      </c>
      <c r="B6124" s="40" t="s">
        <v>9</v>
      </c>
      <c r="C6124" s="40" t="s">
        <v>287</v>
      </c>
      <c r="D6124" s="40" t="s">
        <v>110</v>
      </c>
      <c r="E6124" s="40" t="s">
        <v>10</v>
      </c>
      <c r="F6124" s="40">
        <v>0.56000000000000005</v>
      </c>
      <c r="G6124" s="40">
        <v>0</v>
      </c>
      <c r="H6124" s="40">
        <v>7</v>
      </c>
      <c r="I6124" s="40">
        <v>0</v>
      </c>
      <c r="L6124" s="40" t="str">
        <f>IF(LEFT(C6124,1)="[",MID(C6124,2,SEARCH("]",C6124)-2),IF(LEFT(C6124,1)="""",MID(C6124,2,SEARCH("""",C6124,2)-2),C6124))</f>
        <v>Onyx mylink</v>
      </c>
      <c r="M6124">
        <f>WEEKNUM(A6124,2)</f>
        <v>38</v>
      </c>
    </row>
    <row r="6125" spans="1:13" x14ac:dyDescent="0.25">
      <c r="A6125" s="1">
        <v>41516</v>
      </c>
      <c r="B6125" s="40" t="s">
        <v>9</v>
      </c>
      <c r="C6125" s="40" t="s">
        <v>287</v>
      </c>
      <c r="D6125" s="40" t="s">
        <v>110</v>
      </c>
      <c r="E6125" s="40" t="s">
        <v>10</v>
      </c>
      <c r="F6125" s="40">
        <v>0.56000000000000005</v>
      </c>
      <c r="G6125" s="40">
        <v>0</v>
      </c>
      <c r="H6125" s="40">
        <v>7</v>
      </c>
      <c r="I6125" s="40">
        <v>0</v>
      </c>
      <c r="L6125" s="40" t="str">
        <f>IF(LEFT(C6125,1)="[",MID(C6125,2,SEARCH("]",C6125)-2),IF(LEFT(C6125,1)="""",MID(C6125,2,SEARCH("""",C6125,2)-2),C6125))</f>
        <v>Onyx mylink</v>
      </c>
      <c r="M6125">
        <f>WEEKNUM(A6125,2)</f>
        <v>35</v>
      </c>
    </row>
    <row r="6126" spans="1:13" x14ac:dyDescent="0.25">
      <c r="A6126" s="1">
        <v>41539</v>
      </c>
      <c r="B6126" s="40" t="s">
        <v>9</v>
      </c>
      <c r="C6126" s="40" t="s">
        <v>287</v>
      </c>
      <c r="D6126" s="40" t="s">
        <v>110</v>
      </c>
      <c r="E6126" s="40" t="s">
        <v>10</v>
      </c>
      <c r="F6126" s="40">
        <v>0.56000000000000005</v>
      </c>
      <c r="G6126" s="40">
        <v>0</v>
      </c>
      <c r="H6126" s="40">
        <v>6</v>
      </c>
      <c r="I6126" s="40">
        <v>0</v>
      </c>
      <c r="L6126" s="40" t="str">
        <f>IF(LEFT(C6126,1)="[",MID(C6126,2,SEARCH("]",C6126)-2),IF(LEFT(C6126,1)="""",MID(C6126,2,SEARCH("""",C6126,2)-2),C6126))</f>
        <v>Onyx mylink</v>
      </c>
      <c r="M6126">
        <f>WEEKNUM(A6126,2)</f>
        <v>38</v>
      </c>
    </row>
    <row r="6127" spans="1:13" x14ac:dyDescent="0.25">
      <c r="A6127" s="1">
        <v>41517</v>
      </c>
      <c r="B6127" s="40" t="s">
        <v>9</v>
      </c>
      <c r="C6127" s="40" t="s">
        <v>287</v>
      </c>
      <c r="D6127" s="40" t="s">
        <v>110</v>
      </c>
      <c r="E6127" s="40" t="s">
        <v>10</v>
      </c>
      <c r="F6127" s="40">
        <v>0.56000000000000005</v>
      </c>
      <c r="G6127" s="40">
        <v>0</v>
      </c>
      <c r="H6127" s="40">
        <v>11</v>
      </c>
      <c r="I6127" s="40">
        <v>0</v>
      </c>
      <c r="L6127" s="40" t="str">
        <f>IF(LEFT(C6127,1)="[",MID(C6127,2,SEARCH("]",C6127)-2),IF(LEFT(C6127,1)="""",MID(C6127,2,SEARCH("""",C6127,2)-2),C6127))</f>
        <v>Onyx mylink</v>
      </c>
      <c r="M6127">
        <f>WEEKNUM(A6127,2)</f>
        <v>35</v>
      </c>
    </row>
    <row r="6128" spans="1:13" x14ac:dyDescent="0.25">
      <c r="A6128" s="1">
        <v>41522</v>
      </c>
      <c r="B6128" s="40" t="s">
        <v>9</v>
      </c>
      <c r="C6128" s="40" t="s">
        <v>287</v>
      </c>
      <c r="D6128" s="40" t="s">
        <v>110</v>
      </c>
      <c r="E6128" s="40" t="s">
        <v>10</v>
      </c>
      <c r="F6128" s="40">
        <v>0.56000000000000005</v>
      </c>
      <c r="G6128" s="40">
        <v>0</v>
      </c>
      <c r="H6128" s="40">
        <v>4</v>
      </c>
      <c r="I6128" s="40">
        <v>0</v>
      </c>
      <c r="L6128" s="40" t="str">
        <f>IF(LEFT(C6128,1)="[",MID(C6128,2,SEARCH("]",C6128)-2),IF(LEFT(C6128,1)="""",MID(C6128,2,SEARCH("""",C6128,2)-2),C6128))</f>
        <v>Onyx mylink</v>
      </c>
      <c r="M6128">
        <f>WEEKNUM(A6128,2)</f>
        <v>36</v>
      </c>
    </row>
    <row r="6129" spans="1:13" x14ac:dyDescent="0.25">
      <c r="A6129" s="1">
        <v>41535</v>
      </c>
      <c r="B6129" s="40" t="s">
        <v>9</v>
      </c>
      <c r="C6129" s="40" t="s">
        <v>287</v>
      </c>
      <c r="D6129" s="40" t="s">
        <v>110</v>
      </c>
      <c r="E6129" s="40" t="s">
        <v>10</v>
      </c>
      <c r="F6129" s="40">
        <v>0.56000000000000005</v>
      </c>
      <c r="G6129" s="40">
        <v>0</v>
      </c>
      <c r="H6129" s="40">
        <v>1</v>
      </c>
      <c r="I6129" s="40">
        <v>0</v>
      </c>
      <c r="L6129" s="40" t="str">
        <f>IF(LEFT(C6129,1)="[",MID(C6129,2,SEARCH("]",C6129)-2),IF(LEFT(C6129,1)="""",MID(C6129,2,SEARCH("""",C6129,2)-2),C6129))</f>
        <v>Onyx mylink</v>
      </c>
      <c r="M6129">
        <f>WEEKNUM(A6129,2)</f>
        <v>38</v>
      </c>
    </row>
    <row r="6130" spans="1:13" x14ac:dyDescent="0.25">
      <c r="A6130" s="1">
        <v>41532</v>
      </c>
      <c r="B6130" s="40" t="s">
        <v>9</v>
      </c>
      <c r="C6130" s="40" t="s">
        <v>287</v>
      </c>
      <c r="D6130" s="40" t="s">
        <v>110</v>
      </c>
      <c r="E6130" s="40" t="s">
        <v>10</v>
      </c>
      <c r="F6130" s="40">
        <v>0.56000000000000005</v>
      </c>
      <c r="G6130" s="40">
        <v>0</v>
      </c>
      <c r="H6130" s="40">
        <v>2</v>
      </c>
      <c r="I6130" s="40">
        <v>0</v>
      </c>
      <c r="L6130" s="40" t="str">
        <f>IF(LEFT(C6130,1)="[",MID(C6130,2,SEARCH("]",C6130)-2),IF(LEFT(C6130,1)="""",MID(C6130,2,SEARCH("""",C6130,2)-2),C6130))</f>
        <v>Onyx mylink</v>
      </c>
      <c r="M6130">
        <f>WEEKNUM(A6130,2)</f>
        <v>37</v>
      </c>
    </row>
    <row r="6131" spans="1:13" x14ac:dyDescent="0.25">
      <c r="A6131" s="1">
        <v>41542</v>
      </c>
      <c r="B6131" s="40" t="s">
        <v>9</v>
      </c>
      <c r="C6131" s="40" t="s">
        <v>145</v>
      </c>
      <c r="D6131" s="40" t="s">
        <v>129</v>
      </c>
      <c r="E6131" s="40" t="s">
        <v>10</v>
      </c>
      <c r="F6131" s="40">
        <v>0.8</v>
      </c>
      <c r="G6131" s="40">
        <v>0</v>
      </c>
      <c r="H6131" s="40">
        <v>2</v>
      </c>
      <c r="I6131" s="40">
        <v>0</v>
      </c>
      <c r="L6131" s="40" t="str">
        <f>IF(LEFT(C6131,1)="[",MID(C6131,2,SEARCH("]",C6131)-2),IF(LEFT(C6131,1)="""",MID(C6131,2,SEARCH("""",C6131,2)-2),C6131))</f>
        <v>Onyx news</v>
      </c>
      <c r="M6131">
        <f>WEEKNUM(A6131,2)</f>
        <v>39</v>
      </c>
    </row>
    <row r="6132" spans="1:13" x14ac:dyDescent="0.25">
      <c r="A6132" s="1">
        <v>41525</v>
      </c>
      <c r="B6132" s="40" t="s">
        <v>9</v>
      </c>
      <c r="C6132" s="40" t="s">
        <v>145</v>
      </c>
      <c r="D6132" s="40" t="s">
        <v>129</v>
      </c>
      <c r="E6132" s="40" t="s">
        <v>10</v>
      </c>
      <c r="F6132" s="40">
        <v>0.8</v>
      </c>
      <c r="G6132" s="40">
        <v>0</v>
      </c>
      <c r="H6132" s="40">
        <v>8</v>
      </c>
      <c r="I6132" s="40">
        <v>0</v>
      </c>
      <c r="L6132" s="40" t="str">
        <f>IF(LEFT(C6132,1)="[",MID(C6132,2,SEARCH("]",C6132)-2),IF(LEFT(C6132,1)="""",MID(C6132,2,SEARCH("""",C6132,2)-2),C6132))</f>
        <v>Onyx news</v>
      </c>
      <c r="M6132">
        <f>WEEKNUM(A6132,2)</f>
        <v>36</v>
      </c>
    </row>
    <row r="6133" spans="1:13" x14ac:dyDescent="0.25">
      <c r="A6133" s="1">
        <v>41524</v>
      </c>
      <c r="B6133" s="40" t="s">
        <v>9</v>
      </c>
      <c r="C6133" s="40" t="s">
        <v>145</v>
      </c>
      <c r="D6133" s="40" t="s">
        <v>129</v>
      </c>
      <c r="E6133" s="40" t="s">
        <v>10</v>
      </c>
      <c r="F6133" s="40">
        <v>0.8</v>
      </c>
      <c r="G6133" s="40">
        <v>2</v>
      </c>
      <c r="H6133" s="40">
        <v>9</v>
      </c>
      <c r="I6133" s="40">
        <v>1.0900000000000001</v>
      </c>
      <c r="L6133" s="40" t="str">
        <f>IF(LEFT(C6133,1)="[",MID(C6133,2,SEARCH("]",C6133)-2),IF(LEFT(C6133,1)="""",MID(C6133,2,SEARCH("""",C6133,2)-2),C6133))</f>
        <v>Onyx news</v>
      </c>
      <c r="M6133">
        <f>WEEKNUM(A6133,2)</f>
        <v>36</v>
      </c>
    </row>
    <row r="6134" spans="1:13" x14ac:dyDescent="0.25">
      <c r="A6134" s="1">
        <v>41528</v>
      </c>
      <c r="B6134" s="40" t="s">
        <v>9</v>
      </c>
      <c r="C6134" s="40" t="s">
        <v>145</v>
      </c>
      <c r="D6134" s="40" t="s">
        <v>129</v>
      </c>
      <c r="E6134" s="40" t="s">
        <v>10</v>
      </c>
      <c r="F6134" s="40">
        <v>0.8</v>
      </c>
      <c r="G6134" s="40">
        <v>1</v>
      </c>
      <c r="H6134" s="40">
        <v>6</v>
      </c>
      <c r="I6134" s="40">
        <v>0.74</v>
      </c>
      <c r="L6134" s="40" t="str">
        <f>IF(LEFT(C6134,1)="[",MID(C6134,2,SEARCH("]",C6134)-2),IF(LEFT(C6134,1)="""",MID(C6134,2,SEARCH("""",C6134,2)-2),C6134))</f>
        <v>Onyx news</v>
      </c>
      <c r="M6134">
        <f>WEEKNUM(A6134,2)</f>
        <v>37</v>
      </c>
    </row>
    <row r="6135" spans="1:13" x14ac:dyDescent="0.25">
      <c r="A6135" s="1">
        <v>41514</v>
      </c>
      <c r="B6135" s="40" t="s">
        <v>9</v>
      </c>
      <c r="C6135" s="40" t="s">
        <v>145</v>
      </c>
      <c r="D6135" s="40" t="s">
        <v>129</v>
      </c>
      <c r="E6135" s="40" t="s">
        <v>10</v>
      </c>
      <c r="F6135" s="40">
        <v>0.8</v>
      </c>
      <c r="G6135" s="40">
        <v>0</v>
      </c>
      <c r="H6135" s="40">
        <v>13</v>
      </c>
      <c r="I6135" s="40">
        <v>0</v>
      </c>
      <c r="L6135" s="40" t="str">
        <f>IF(LEFT(C6135,1)="[",MID(C6135,2,SEARCH("]",C6135)-2),IF(LEFT(C6135,1)="""",MID(C6135,2,SEARCH("""",C6135,2)-2),C6135))</f>
        <v>Onyx news</v>
      </c>
      <c r="M6135">
        <f>WEEKNUM(A6135,2)</f>
        <v>35</v>
      </c>
    </row>
    <row r="6136" spans="1:13" x14ac:dyDescent="0.25">
      <c r="A6136" s="1">
        <v>41519</v>
      </c>
      <c r="B6136" s="40" t="s">
        <v>9</v>
      </c>
      <c r="C6136" s="40" t="s">
        <v>145</v>
      </c>
      <c r="D6136" s="40" t="s">
        <v>129</v>
      </c>
      <c r="E6136" s="40" t="s">
        <v>10</v>
      </c>
      <c r="F6136" s="40">
        <v>0.8</v>
      </c>
      <c r="G6136" s="40">
        <v>1</v>
      </c>
      <c r="H6136" s="40">
        <v>9</v>
      </c>
      <c r="I6136" s="40">
        <v>0.34</v>
      </c>
      <c r="L6136" s="40" t="str">
        <f>IF(LEFT(C6136,1)="[",MID(C6136,2,SEARCH("]",C6136)-2),IF(LEFT(C6136,1)="""",MID(C6136,2,SEARCH("""",C6136,2)-2),C6136))</f>
        <v>Onyx news</v>
      </c>
      <c r="M6136">
        <f>WEEKNUM(A6136,2)</f>
        <v>36</v>
      </c>
    </row>
    <row r="6137" spans="1:13" x14ac:dyDescent="0.25">
      <c r="A6137" s="1">
        <v>41532</v>
      </c>
      <c r="B6137" s="40" t="s">
        <v>9</v>
      </c>
      <c r="C6137" s="40" t="s">
        <v>145</v>
      </c>
      <c r="D6137" s="40" t="s">
        <v>129</v>
      </c>
      <c r="E6137" s="40" t="s">
        <v>10</v>
      </c>
      <c r="F6137" s="40">
        <v>0.8</v>
      </c>
      <c r="G6137" s="40">
        <v>2</v>
      </c>
      <c r="H6137" s="40">
        <v>4</v>
      </c>
      <c r="I6137" s="40">
        <v>0.52</v>
      </c>
      <c r="L6137" s="40" t="str">
        <f>IF(LEFT(C6137,1)="[",MID(C6137,2,SEARCH("]",C6137)-2),IF(LEFT(C6137,1)="""",MID(C6137,2,SEARCH("""",C6137,2)-2),C6137))</f>
        <v>Onyx news</v>
      </c>
      <c r="M6137">
        <f>WEEKNUM(A6137,2)</f>
        <v>37</v>
      </c>
    </row>
    <row r="6138" spans="1:13" x14ac:dyDescent="0.25">
      <c r="A6138" s="1">
        <v>41533</v>
      </c>
      <c r="B6138" s="40" t="s">
        <v>9</v>
      </c>
      <c r="C6138" s="40" t="s">
        <v>145</v>
      </c>
      <c r="D6138" s="40" t="s">
        <v>129</v>
      </c>
      <c r="E6138" s="40" t="s">
        <v>10</v>
      </c>
      <c r="F6138" s="40">
        <v>0.8</v>
      </c>
      <c r="G6138" s="40">
        <v>0</v>
      </c>
      <c r="H6138" s="40">
        <v>4</v>
      </c>
      <c r="I6138" s="40">
        <v>0</v>
      </c>
      <c r="L6138" s="40" t="str">
        <f>IF(LEFT(C6138,1)="[",MID(C6138,2,SEARCH("]",C6138)-2),IF(LEFT(C6138,1)="""",MID(C6138,2,SEARCH("""",C6138,2)-2),C6138))</f>
        <v>Onyx news</v>
      </c>
      <c r="M6138">
        <f>WEEKNUM(A6138,2)</f>
        <v>38</v>
      </c>
    </row>
    <row r="6139" spans="1:13" x14ac:dyDescent="0.25">
      <c r="A6139" s="1">
        <v>41540</v>
      </c>
      <c r="B6139" s="40" t="s">
        <v>9</v>
      </c>
      <c r="C6139" s="40" t="s">
        <v>145</v>
      </c>
      <c r="D6139" s="40" t="s">
        <v>129</v>
      </c>
      <c r="E6139" s="40" t="s">
        <v>10</v>
      </c>
      <c r="F6139" s="40">
        <v>0.8</v>
      </c>
      <c r="G6139" s="40">
        <v>1</v>
      </c>
      <c r="H6139" s="40">
        <v>2</v>
      </c>
      <c r="I6139" s="40">
        <v>0.33</v>
      </c>
      <c r="L6139" s="40" t="str">
        <f>IF(LEFT(C6139,1)="[",MID(C6139,2,SEARCH("]",C6139)-2),IF(LEFT(C6139,1)="""",MID(C6139,2,SEARCH("""",C6139,2)-2),C6139))</f>
        <v>Onyx news</v>
      </c>
      <c r="M6139">
        <f>WEEKNUM(A6139,2)</f>
        <v>39</v>
      </c>
    </row>
    <row r="6140" spans="1:13" x14ac:dyDescent="0.25">
      <c r="A6140" s="1">
        <v>41521</v>
      </c>
      <c r="B6140" s="40" t="s">
        <v>9</v>
      </c>
      <c r="C6140" s="40" t="s">
        <v>145</v>
      </c>
      <c r="D6140" s="40" t="s">
        <v>129</v>
      </c>
      <c r="E6140" s="40" t="s">
        <v>10</v>
      </c>
      <c r="F6140" s="40">
        <v>0.8</v>
      </c>
      <c r="G6140" s="40">
        <v>1</v>
      </c>
      <c r="H6140" s="40">
        <v>5</v>
      </c>
      <c r="I6140" s="40">
        <v>0.25</v>
      </c>
      <c r="L6140" s="40" t="str">
        <f>IF(LEFT(C6140,1)="[",MID(C6140,2,SEARCH("]",C6140)-2),IF(LEFT(C6140,1)="""",MID(C6140,2,SEARCH("""",C6140,2)-2),C6140))</f>
        <v>Onyx news</v>
      </c>
      <c r="M6140">
        <f>WEEKNUM(A6140,2)</f>
        <v>36</v>
      </c>
    </row>
    <row r="6141" spans="1:13" x14ac:dyDescent="0.25">
      <c r="A6141" s="1">
        <v>41534</v>
      </c>
      <c r="B6141" s="40" t="s">
        <v>9</v>
      </c>
      <c r="C6141" s="40" t="s">
        <v>145</v>
      </c>
      <c r="D6141" s="40" t="s">
        <v>129</v>
      </c>
      <c r="E6141" s="40" t="s">
        <v>10</v>
      </c>
      <c r="F6141" s="40">
        <v>0.8</v>
      </c>
      <c r="G6141" s="40">
        <v>2</v>
      </c>
      <c r="H6141" s="40">
        <v>7</v>
      </c>
      <c r="I6141" s="40">
        <v>0.95</v>
      </c>
      <c r="L6141" s="40" t="str">
        <f>IF(LEFT(C6141,1)="[",MID(C6141,2,SEARCH("]",C6141)-2),IF(LEFT(C6141,1)="""",MID(C6141,2,SEARCH("""",C6141,2)-2),C6141))</f>
        <v>Onyx news</v>
      </c>
      <c r="M6141">
        <f>WEEKNUM(A6141,2)</f>
        <v>38</v>
      </c>
    </row>
    <row r="6142" spans="1:13" x14ac:dyDescent="0.25">
      <c r="A6142" s="1">
        <v>41522</v>
      </c>
      <c r="B6142" s="40" t="s">
        <v>9</v>
      </c>
      <c r="C6142" s="40" t="s">
        <v>145</v>
      </c>
      <c r="D6142" s="40" t="s">
        <v>129</v>
      </c>
      <c r="E6142" s="40" t="s">
        <v>10</v>
      </c>
      <c r="F6142" s="40">
        <v>0.8</v>
      </c>
      <c r="G6142" s="40">
        <v>0</v>
      </c>
      <c r="H6142" s="40">
        <v>6</v>
      </c>
      <c r="I6142" s="40">
        <v>0</v>
      </c>
      <c r="L6142" s="40" t="str">
        <f>IF(LEFT(C6142,1)="[",MID(C6142,2,SEARCH("]",C6142)-2),IF(LEFT(C6142,1)="""",MID(C6142,2,SEARCH("""",C6142,2)-2),C6142))</f>
        <v>Onyx news</v>
      </c>
      <c r="M6142">
        <f>WEEKNUM(A6142,2)</f>
        <v>36</v>
      </c>
    </row>
    <row r="6143" spans="1:13" x14ac:dyDescent="0.25">
      <c r="A6143" s="1">
        <v>41523</v>
      </c>
      <c r="B6143" s="40" t="s">
        <v>9</v>
      </c>
      <c r="C6143" s="40" t="s">
        <v>145</v>
      </c>
      <c r="D6143" s="40" t="s">
        <v>129</v>
      </c>
      <c r="E6143" s="40" t="s">
        <v>10</v>
      </c>
      <c r="F6143" s="40">
        <v>0.8</v>
      </c>
      <c r="G6143" s="40">
        <v>1</v>
      </c>
      <c r="H6143" s="40">
        <v>6</v>
      </c>
      <c r="I6143" s="40">
        <v>0.5</v>
      </c>
      <c r="L6143" s="40" t="str">
        <f>IF(LEFT(C6143,1)="[",MID(C6143,2,SEARCH("]",C6143)-2),IF(LEFT(C6143,1)="""",MID(C6143,2,SEARCH("""",C6143,2)-2),C6143))</f>
        <v>Onyx news</v>
      </c>
      <c r="M6143">
        <f>WEEKNUM(A6143,2)</f>
        <v>36</v>
      </c>
    </row>
    <row r="6144" spans="1:13" x14ac:dyDescent="0.25">
      <c r="A6144" s="1">
        <v>41539</v>
      </c>
      <c r="B6144" s="40" t="s">
        <v>9</v>
      </c>
      <c r="C6144" s="40" t="s">
        <v>145</v>
      </c>
      <c r="D6144" s="40" t="s">
        <v>129</v>
      </c>
      <c r="E6144" s="40" t="s">
        <v>10</v>
      </c>
      <c r="F6144" s="40">
        <v>0.8</v>
      </c>
      <c r="G6144" s="40">
        <v>0</v>
      </c>
      <c r="H6144" s="40">
        <v>10</v>
      </c>
      <c r="I6144" s="40">
        <v>0</v>
      </c>
      <c r="L6144" s="40" t="str">
        <f>IF(LEFT(C6144,1)="[",MID(C6144,2,SEARCH("]",C6144)-2),IF(LEFT(C6144,1)="""",MID(C6144,2,SEARCH("""",C6144,2)-2),C6144))</f>
        <v>Onyx news</v>
      </c>
      <c r="M6144">
        <f>WEEKNUM(A6144,2)</f>
        <v>38</v>
      </c>
    </row>
    <row r="6145" spans="1:13" x14ac:dyDescent="0.25">
      <c r="A6145" s="1">
        <v>41527</v>
      </c>
      <c r="B6145" s="40" t="s">
        <v>9</v>
      </c>
      <c r="C6145" s="40" t="s">
        <v>145</v>
      </c>
      <c r="D6145" s="40" t="s">
        <v>129</v>
      </c>
      <c r="E6145" s="40" t="s">
        <v>10</v>
      </c>
      <c r="F6145" s="40">
        <v>0.8</v>
      </c>
      <c r="G6145" s="40">
        <v>0</v>
      </c>
      <c r="H6145" s="40">
        <v>3</v>
      </c>
      <c r="I6145" s="40">
        <v>0</v>
      </c>
      <c r="L6145" s="40" t="str">
        <f>IF(LEFT(C6145,1)="[",MID(C6145,2,SEARCH("]",C6145)-2),IF(LEFT(C6145,1)="""",MID(C6145,2,SEARCH("""",C6145,2)-2),C6145))</f>
        <v>Onyx news</v>
      </c>
      <c r="M6145">
        <f>WEEKNUM(A6145,2)</f>
        <v>37</v>
      </c>
    </row>
    <row r="6146" spans="1:13" x14ac:dyDescent="0.25">
      <c r="A6146" s="1">
        <v>41526</v>
      </c>
      <c r="B6146" s="40" t="s">
        <v>9</v>
      </c>
      <c r="C6146" s="40" t="s">
        <v>145</v>
      </c>
      <c r="D6146" s="40" t="s">
        <v>129</v>
      </c>
      <c r="E6146" s="40" t="s">
        <v>10</v>
      </c>
      <c r="F6146" s="40">
        <v>0.8</v>
      </c>
      <c r="G6146" s="40">
        <v>0</v>
      </c>
      <c r="H6146" s="40">
        <v>4</v>
      </c>
      <c r="I6146" s="40">
        <v>0</v>
      </c>
      <c r="L6146" s="40" t="str">
        <f>IF(LEFT(C6146,1)="[",MID(C6146,2,SEARCH("]",C6146)-2),IF(LEFT(C6146,1)="""",MID(C6146,2,SEARCH("""",C6146,2)-2),C6146))</f>
        <v>Onyx news</v>
      </c>
      <c r="M6146">
        <f>WEEKNUM(A6146,2)</f>
        <v>37</v>
      </c>
    </row>
    <row r="6147" spans="1:13" x14ac:dyDescent="0.25">
      <c r="A6147" s="1">
        <v>41538</v>
      </c>
      <c r="B6147" s="40" t="s">
        <v>9</v>
      </c>
      <c r="C6147" s="40" t="s">
        <v>145</v>
      </c>
      <c r="D6147" s="40" t="s">
        <v>129</v>
      </c>
      <c r="E6147" s="40" t="s">
        <v>10</v>
      </c>
      <c r="F6147" s="40">
        <v>0.8</v>
      </c>
      <c r="G6147" s="40">
        <v>0</v>
      </c>
      <c r="H6147" s="40">
        <v>4</v>
      </c>
      <c r="I6147" s="40">
        <v>0</v>
      </c>
      <c r="L6147" s="40" t="str">
        <f>IF(LEFT(C6147,1)="[",MID(C6147,2,SEARCH("]",C6147)-2),IF(LEFT(C6147,1)="""",MID(C6147,2,SEARCH("""",C6147,2)-2),C6147))</f>
        <v>Onyx news</v>
      </c>
      <c r="M6147">
        <f>WEEKNUM(A6147,2)</f>
        <v>38</v>
      </c>
    </row>
    <row r="6148" spans="1:13" x14ac:dyDescent="0.25">
      <c r="A6148" s="1">
        <v>41520</v>
      </c>
      <c r="B6148" s="40" t="s">
        <v>9</v>
      </c>
      <c r="C6148" s="40" t="s">
        <v>145</v>
      </c>
      <c r="D6148" s="40" t="s">
        <v>129</v>
      </c>
      <c r="E6148" s="40" t="s">
        <v>10</v>
      </c>
      <c r="F6148" s="40">
        <v>0.8</v>
      </c>
      <c r="G6148" s="40">
        <v>1</v>
      </c>
      <c r="H6148" s="40">
        <v>7</v>
      </c>
      <c r="I6148" s="40">
        <v>0.41</v>
      </c>
      <c r="L6148" s="40" t="str">
        <f>IF(LEFT(C6148,1)="[",MID(C6148,2,SEARCH("]",C6148)-2),IF(LEFT(C6148,1)="""",MID(C6148,2,SEARCH("""",C6148,2)-2),C6148))</f>
        <v>Onyx news</v>
      </c>
      <c r="M6148">
        <f>WEEKNUM(A6148,2)</f>
        <v>36</v>
      </c>
    </row>
    <row r="6149" spans="1:13" x14ac:dyDescent="0.25">
      <c r="A6149" s="1">
        <v>41517</v>
      </c>
      <c r="B6149" s="40" t="s">
        <v>9</v>
      </c>
      <c r="C6149" s="40" t="s">
        <v>145</v>
      </c>
      <c r="D6149" s="40" t="s">
        <v>129</v>
      </c>
      <c r="E6149" s="40" t="s">
        <v>10</v>
      </c>
      <c r="F6149" s="40">
        <v>0.8</v>
      </c>
      <c r="G6149" s="40">
        <v>2</v>
      </c>
      <c r="H6149" s="40">
        <v>10</v>
      </c>
      <c r="I6149" s="40">
        <v>0.98</v>
      </c>
      <c r="L6149" s="40" t="str">
        <f>IF(LEFT(C6149,1)="[",MID(C6149,2,SEARCH("]",C6149)-2),IF(LEFT(C6149,1)="""",MID(C6149,2,SEARCH("""",C6149,2)-2),C6149))</f>
        <v>Onyx news</v>
      </c>
      <c r="M6149">
        <f>WEEKNUM(A6149,2)</f>
        <v>35</v>
      </c>
    </row>
    <row r="6150" spans="1:13" x14ac:dyDescent="0.25">
      <c r="A6150" s="1">
        <v>41518</v>
      </c>
      <c r="B6150" s="40" t="s">
        <v>9</v>
      </c>
      <c r="C6150" s="40" t="s">
        <v>145</v>
      </c>
      <c r="D6150" s="40" t="s">
        <v>129</v>
      </c>
      <c r="E6150" s="40" t="s">
        <v>10</v>
      </c>
      <c r="F6150" s="40">
        <v>0.8</v>
      </c>
      <c r="G6150" s="40">
        <v>1</v>
      </c>
      <c r="H6150" s="40">
        <v>9</v>
      </c>
      <c r="I6150" s="40">
        <v>0.25</v>
      </c>
      <c r="L6150" s="40" t="str">
        <f>IF(LEFT(C6150,1)="[",MID(C6150,2,SEARCH("]",C6150)-2),IF(LEFT(C6150,1)="""",MID(C6150,2,SEARCH("""",C6150,2)-2),C6150))</f>
        <v>Onyx news</v>
      </c>
      <c r="M6150">
        <f>WEEKNUM(A6150,2)</f>
        <v>35</v>
      </c>
    </row>
    <row r="6151" spans="1:13" x14ac:dyDescent="0.25">
      <c r="A6151" s="1">
        <v>41546</v>
      </c>
      <c r="B6151" s="40" t="s">
        <v>9</v>
      </c>
      <c r="C6151" s="40" t="s">
        <v>145</v>
      </c>
      <c r="D6151" s="40" t="s">
        <v>129</v>
      </c>
      <c r="E6151" s="40" t="s">
        <v>10</v>
      </c>
      <c r="F6151" s="40">
        <v>0.8</v>
      </c>
      <c r="G6151" s="40">
        <v>0</v>
      </c>
      <c r="H6151" s="40">
        <v>3</v>
      </c>
      <c r="I6151" s="40">
        <v>0</v>
      </c>
      <c r="L6151" s="40" t="str">
        <f>IF(LEFT(C6151,1)="[",MID(C6151,2,SEARCH("]",C6151)-2),IF(LEFT(C6151,1)="""",MID(C6151,2,SEARCH("""",C6151,2)-2),C6151))</f>
        <v>Onyx news</v>
      </c>
      <c r="M6151">
        <f>WEEKNUM(A6151,2)</f>
        <v>39</v>
      </c>
    </row>
    <row r="6152" spans="1:13" x14ac:dyDescent="0.25">
      <c r="A6152" s="1">
        <v>41544</v>
      </c>
      <c r="B6152" s="40" t="s">
        <v>9</v>
      </c>
      <c r="C6152" s="40" t="s">
        <v>145</v>
      </c>
      <c r="D6152" s="40" t="s">
        <v>129</v>
      </c>
      <c r="E6152" s="40" t="s">
        <v>10</v>
      </c>
      <c r="F6152" s="40">
        <v>0.8</v>
      </c>
      <c r="G6152" s="40">
        <v>1</v>
      </c>
      <c r="H6152" s="40">
        <v>5</v>
      </c>
      <c r="I6152" s="40">
        <v>0.36</v>
      </c>
      <c r="L6152" s="40" t="str">
        <f>IF(LEFT(C6152,1)="[",MID(C6152,2,SEARCH("]",C6152)-2),IF(LEFT(C6152,1)="""",MID(C6152,2,SEARCH("""",C6152,2)-2),C6152))</f>
        <v>Onyx news</v>
      </c>
      <c r="M6152">
        <f>WEEKNUM(A6152,2)</f>
        <v>39</v>
      </c>
    </row>
    <row r="6153" spans="1:13" x14ac:dyDescent="0.25">
      <c r="A6153" s="1">
        <v>41516</v>
      </c>
      <c r="B6153" s="40" t="s">
        <v>9</v>
      </c>
      <c r="C6153" s="40" t="s">
        <v>145</v>
      </c>
      <c r="D6153" s="40" t="s">
        <v>129</v>
      </c>
      <c r="E6153" s="40" t="s">
        <v>10</v>
      </c>
      <c r="F6153" s="40">
        <v>0.8</v>
      </c>
      <c r="G6153" s="40">
        <v>0</v>
      </c>
      <c r="H6153" s="40">
        <v>7</v>
      </c>
      <c r="I6153" s="40">
        <v>0</v>
      </c>
      <c r="L6153" s="40" t="str">
        <f>IF(LEFT(C6153,1)="[",MID(C6153,2,SEARCH("]",C6153)-2),IF(LEFT(C6153,1)="""",MID(C6153,2,SEARCH("""",C6153,2)-2),C6153))</f>
        <v>Onyx news</v>
      </c>
      <c r="M6153">
        <f>WEEKNUM(A6153,2)</f>
        <v>35</v>
      </c>
    </row>
    <row r="6154" spans="1:13" x14ac:dyDescent="0.25">
      <c r="A6154" s="1">
        <v>41530</v>
      </c>
      <c r="B6154" s="40" t="s">
        <v>9</v>
      </c>
      <c r="C6154" s="40" t="s">
        <v>145</v>
      </c>
      <c r="D6154" s="40" t="s">
        <v>129</v>
      </c>
      <c r="E6154" s="40" t="s">
        <v>10</v>
      </c>
      <c r="F6154" s="40">
        <v>0.8</v>
      </c>
      <c r="G6154" s="40">
        <v>0</v>
      </c>
      <c r="H6154" s="40">
        <v>2</v>
      </c>
      <c r="I6154" s="40">
        <v>0</v>
      </c>
      <c r="L6154" s="40" t="str">
        <f>IF(LEFT(C6154,1)="[",MID(C6154,2,SEARCH("]",C6154)-2),IF(LEFT(C6154,1)="""",MID(C6154,2,SEARCH("""",C6154,2)-2),C6154))</f>
        <v>Onyx news</v>
      </c>
      <c r="M6154">
        <f>WEEKNUM(A6154,2)</f>
        <v>37</v>
      </c>
    </row>
    <row r="6155" spans="1:13" x14ac:dyDescent="0.25">
      <c r="A6155" s="1">
        <v>41535</v>
      </c>
      <c r="B6155" s="40" t="s">
        <v>9</v>
      </c>
      <c r="C6155" s="40" t="s">
        <v>145</v>
      </c>
      <c r="D6155" s="40" t="s">
        <v>129</v>
      </c>
      <c r="E6155" s="40" t="s">
        <v>10</v>
      </c>
      <c r="F6155" s="40">
        <v>0.8</v>
      </c>
      <c r="G6155" s="40">
        <v>0</v>
      </c>
      <c r="H6155" s="40">
        <v>3</v>
      </c>
      <c r="I6155" s="40">
        <v>0</v>
      </c>
      <c r="L6155" s="40" t="str">
        <f>IF(LEFT(C6155,1)="[",MID(C6155,2,SEARCH("]",C6155)-2),IF(LEFT(C6155,1)="""",MID(C6155,2,SEARCH("""",C6155,2)-2),C6155))</f>
        <v>Onyx news</v>
      </c>
      <c r="M6155">
        <f>WEEKNUM(A6155,2)</f>
        <v>38</v>
      </c>
    </row>
    <row r="6156" spans="1:13" x14ac:dyDescent="0.25">
      <c r="A6156" s="1">
        <v>41543</v>
      </c>
      <c r="B6156" s="40" t="s">
        <v>9</v>
      </c>
      <c r="C6156" s="40" t="s">
        <v>145</v>
      </c>
      <c r="D6156" s="40" t="s">
        <v>129</v>
      </c>
      <c r="E6156" s="40" t="s">
        <v>10</v>
      </c>
      <c r="F6156" s="40">
        <v>0.8</v>
      </c>
      <c r="G6156" s="40">
        <v>0</v>
      </c>
      <c r="H6156" s="40">
        <v>2</v>
      </c>
      <c r="I6156" s="40">
        <v>0</v>
      </c>
      <c r="L6156" s="40" t="str">
        <f>IF(LEFT(C6156,1)="[",MID(C6156,2,SEARCH("]",C6156)-2),IF(LEFT(C6156,1)="""",MID(C6156,2,SEARCH("""",C6156,2)-2),C6156))</f>
        <v>Onyx news</v>
      </c>
      <c r="M6156">
        <f>WEEKNUM(A6156,2)</f>
        <v>39</v>
      </c>
    </row>
    <row r="6157" spans="1:13" x14ac:dyDescent="0.25">
      <c r="A6157" s="1">
        <v>41541</v>
      </c>
      <c r="B6157" s="40" t="s">
        <v>9</v>
      </c>
      <c r="C6157" s="40" t="s">
        <v>145</v>
      </c>
      <c r="D6157" s="40" t="s">
        <v>129</v>
      </c>
      <c r="E6157" s="40" t="s">
        <v>10</v>
      </c>
      <c r="F6157" s="40">
        <v>0.8</v>
      </c>
      <c r="G6157" s="40">
        <v>0</v>
      </c>
      <c r="H6157" s="40">
        <v>2</v>
      </c>
      <c r="I6157" s="40">
        <v>0</v>
      </c>
      <c r="L6157" s="40" t="str">
        <f>IF(LEFT(C6157,1)="[",MID(C6157,2,SEARCH("]",C6157)-2),IF(LEFT(C6157,1)="""",MID(C6157,2,SEARCH("""",C6157,2)-2),C6157))</f>
        <v>Onyx news</v>
      </c>
      <c r="M6157">
        <f>WEEKNUM(A6157,2)</f>
        <v>39</v>
      </c>
    </row>
    <row r="6158" spans="1:13" x14ac:dyDescent="0.25">
      <c r="A6158" s="1">
        <v>41537</v>
      </c>
      <c r="B6158" s="40" t="s">
        <v>9</v>
      </c>
      <c r="C6158" s="40" t="s">
        <v>145</v>
      </c>
      <c r="D6158" s="40" t="s">
        <v>129</v>
      </c>
      <c r="E6158" s="40" t="s">
        <v>10</v>
      </c>
      <c r="F6158" s="40">
        <v>0.8</v>
      </c>
      <c r="G6158" s="40">
        <v>0</v>
      </c>
      <c r="H6158" s="40">
        <v>3</v>
      </c>
      <c r="I6158" s="40">
        <v>0</v>
      </c>
      <c r="L6158" s="40" t="str">
        <f>IF(LEFT(C6158,1)="[",MID(C6158,2,SEARCH("]",C6158)-2),IF(LEFT(C6158,1)="""",MID(C6158,2,SEARCH("""",C6158,2)-2),C6158))</f>
        <v>Onyx news</v>
      </c>
      <c r="M6158">
        <f>WEEKNUM(A6158,2)</f>
        <v>38</v>
      </c>
    </row>
    <row r="6159" spans="1:13" x14ac:dyDescent="0.25">
      <c r="A6159" s="1">
        <v>41515</v>
      </c>
      <c r="B6159" s="40" t="s">
        <v>9</v>
      </c>
      <c r="C6159" s="40" t="s">
        <v>145</v>
      </c>
      <c r="D6159" s="40" t="s">
        <v>129</v>
      </c>
      <c r="E6159" s="40" t="s">
        <v>10</v>
      </c>
      <c r="F6159" s="40">
        <v>0.8</v>
      </c>
      <c r="G6159" s="40">
        <v>0</v>
      </c>
      <c r="H6159" s="40">
        <v>11</v>
      </c>
      <c r="I6159" s="40">
        <v>0</v>
      </c>
      <c r="L6159" s="40" t="str">
        <f>IF(LEFT(C6159,1)="[",MID(C6159,2,SEARCH("]",C6159)-2),IF(LEFT(C6159,1)="""",MID(C6159,2,SEARCH("""",C6159,2)-2),C6159))</f>
        <v>Onyx news</v>
      </c>
      <c r="M6159">
        <f>WEEKNUM(A6159,2)</f>
        <v>35</v>
      </c>
    </row>
    <row r="6160" spans="1:13" x14ac:dyDescent="0.25">
      <c r="A6160" s="1">
        <v>41531</v>
      </c>
      <c r="B6160" s="40" t="s">
        <v>9</v>
      </c>
      <c r="C6160" s="40" t="s">
        <v>145</v>
      </c>
      <c r="D6160" s="40" t="s">
        <v>129</v>
      </c>
      <c r="E6160" s="40" t="s">
        <v>10</v>
      </c>
      <c r="F6160" s="40">
        <v>0.8</v>
      </c>
      <c r="G6160" s="40">
        <v>0</v>
      </c>
      <c r="H6160" s="40">
        <v>6</v>
      </c>
      <c r="I6160" s="40">
        <v>0</v>
      </c>
      <c r="L6160" s="40" t="str">
        <f>IF(LEFT(C6160,1)="[",MID(C6160,2,SEARCH("]",C6160)-2),IF(LEFT(C6160,1)="""",MID(C6160,2,SEARCH("""",C6160,2)-2),C6160))</f>
        <v>Onyx news</v>
      </c>
      <c r="M6160">
        <f>WEEKNUM(A6160,2)</f>
        <v>37</v>
      </c>
    </row>
    <row r="6161" spans="1:13" x14ac:dyDescent="0.25">
      <c r="A6161" s="1">
        <v>41536</v>
      </c>
      <c r="B6161" s="40" t="s">
        <v>9</v>
      </c>
      <c r="C6161" s="40" t="s">
        <v>145</v>
      </c>
      <c r="D6161" s="40" t="s">
        <v>129</v>
      </c>
      <c r="E6161" s="40" t="s">
        <v>10</v>
      </c>
      <c r="F6161" s="40">
        <v>0.8</v>
      </c>
      <c r="G6161" s="40">
        <v>1</v>
      </c>
      <c r="H6161" s="40">
        <v>3</v>
      </c>
      <c r="I6161" s="40">
        <v>0.57999999999999996</v>
      </c>
      <c r="L6161" s="40" t="str">
        <f>IF(LEFT(C6161,1)="[",MID(C6161,2,SEARCH("]",C6161)-2),IF(LEFT(C6161,1)="""",MID(C6161,2,SEARCH("""",C6161,2)-2),C6161))</f>
        <v>Onyx news</v>
      </c>
      <c r="M6161">
        <f>WEEKNUM(A6161,2)</f>
        <v>38</v>
      </c>
    </row>
    <row r="6162" spans="1:13" x14ac:dyDescent="0.25">
      <c r="A6162" s="1">
        <v>41529</v>
      </c>
      <c r="B6162" s="40" t="s">
        <v>9</v>
      </c>
      <c r="C6162" s="40" t="s">
        <v>145</v>
      </c>
      <c r="D6162" s="40" t="s">
        <v>129</v>
      </c>
      <c r="E6162" s="40" t="s">
        <v>10</v>
      </c>
      <c r="F6162" s="40">
        <v>0.8</v>
      </c>
      <c r="G6162" s="40">
        <v>0</v>
      </c>
      <c r="H6162" s="40">
        <v>5</v>
      </c>
      <c r="I6162" s="40">
        <v>0</v>
      </c>
      <c r="L6162" s="40" t="str">
        <f>IF(LEFT(C6162,1)="[",MID(C6162,2,SEARCH("]",C6162)-2),IF(LEFT(C6162,1)="""",MID(C6162,2,SEARCH("""",C6162,2)-2),C6162))</f>
        <v>Onyx news</v>
      </c>
      <c r="M6162">
        <f>WEEKNUM(A6162,2)</f>
        <v>37</v>
      </c>
    </row>
    <row r="6163" spans="1:13" x14ac:dyDescent="0.25">
      <c r="A6163" s="1">
        <v>41545</v>
      </c>
      <c r="B6163" s="40" t="s">
        <v>9</v>
      </c>
      <c r="C6163" s="40" t="s">
        <v>145</v>
      </c>
      <c r="D6163" s="40" t="s">
        <v>129</v>
      </c>
      <c r="E6163" s="40" t="s">
        <v>10</v>
      </c>
      <c r="F6163" s="40">
        <v>0.8</v>
      </c>
      <c r="G6163" s="40">
        <v>0</v>
      </c>
      <c r="H6163" s="40">
        <v>8</v>
      </c>
      <c r="I6163" s="40">
        <v>0</v>
      </c>
      <c r="L6163" s="40" t="str">
        <f>IF(LEFT(C6163,1)="[",MID(C6163,2,SEARCH("]",C6163)-2),IF(LEFT(C6163,1)="""",MID(C6163,2,SEARCH("""",C6163,2)-2),C6163))</f>
        <v>Onyx news</v>
      </c>
      <c r="M6163">
        <f>WEEKNUM(A6163,2)</f>
        <v>39</v>
      </c>
    </row>
    <row r="6164" spans="1:13" x14ac:dyDescent="0.25">
      <c r="A6164" s="1">
        <v>41515</v>
      </c>
      <c r="B6164" s="40" t="s">
        <v>9</v>
      </c>
      <c r="C6164" s="40" t="s">
        <v>85</v>
      </c>
      <c r="D6164" s="40" t="s">
        <v>86</v>
      </c>
      <c r="E6164" s="40" t="s">
        <v>10</v>
      </c>
      <c r="F6164" s="40">
        <v>0.8</v>
      </c>
      <c r="G6164" s="40">
        <v>2</v>
      </c>
      <c r="H6164" s="40">
        <v>12</v>
      </c>
      <c r="I6164" s="40">
        <v>1.04</v>
      </c>
      <c r="L6164" s="40" t="str">
        <f>IF(LEFT(C6164,1)="[",MID(C6164,2,SEARCH("]",C6164)-2),IF(LEFT(C6164,1)="""",MID(C6164,2,SEARCH("""",C6164,2)-2),C6164))</f>
        <v>Onyx zero</v>
      </c>
      <c r="M6164">
        <f>WEEKNUM(A6164,2)</f>
        <v>35</v>
      </c>
    </row>
    <row r="6165" spans="1:13" x14ac:dyDescent="0.25">
      <c r="A6165" s="1">
        <v>41525</v>
      </c>
      <c r="B6165" s="40" t="s">
        <v>9</v>
      </c>
      <c r="C6165" s="40" t="s">
        <v>85</v>
      </c>
      <c r="D6165" s="40" t="s">
        <v>86</v>
      </c>
      <c r="E6165" s="40" t="s">
        <v>10</v>
      </c>
      <c r="F6165" s="40">
        <v>0.8</v>
      </c>
      <c r="G6165" s="40">
        <v>2</v>
      </c>
      <c r="H6165" s="40">
        <v>13</v>
      </c>
      <c r="I6165" s="40">
        <v>0.82</v>
      </c>
      <c r="L6165" s="40" t="str">
        <f>IF(LEFT(C6165,1)="[",MID(C6165,2,SEARCH("]",C6165)-2),IF(LEFT(C6165,1)="""",MID(C6165,2,SEARCH("""",C6165,2)-2),C6165))</f>
        <v>Onyx zero</v>
      </c>
      <c r="M6165">
        <f>WEEKNUM(A6165,2)</f>
        <v>36</v>
      </c>
    </row>
    <row r="6166" spans="1:13" x14ac:dyDescent="0.25">
      <c r="A6166" s="1">
        <v>41546</v>
      </c>
      <c r="B6166" s="40" t="s">
        <v>9</v>
      </c>
      <c r="C6166" s="40" t="s">
        <v>85</v>
      </c>
      <c r="D6166" s="40" t="s">
        <v>86</v>
      </c>
      <c r="E6166" s="40" t="s">
        <v>10</v>
      </c>
      <c r="F6166" s="40">
        <v>0.8</v>
      </c>
      <c r="G6166" s="40">
        <v>3</v>
      </c>
      <c r="H6166" s="40">
        <v>18</v>
      </c>
      <c r="I6166" s="40">
        <v>0.94</v>
      </c>
      <c r="L6166" s="40" t="str">
        <f>IF(LEFT(C6166,1)="[",MID(C6166,2,SEARCH("]",C6166)-2),IF(LEFT(C6166,1)="""",MID(C6166,2,SEARCH("""",C6166,2)-2),C6166))</f>
        <v>Onyx zero</v>
      </c>
      <c r="M6166">
        <f>WEEKNUM(A6166,2)</f>
        <v>39</v>
      </c>
    </row>
    <row r="6167" spans="1:13" x14ac:dyDescent="0.25">
      <c r="A6167" s="1">
        <v>41537</v>
      </c>
      <c r="B6167" s="40" t="s">
        <v>9</v>
      </c>
      <c r="C6167" s="40" t="s">
        <v>85</v>
      </c>
      <c r="D6167" s="40" t="s">
        <v>86</v>
      </c>
      <c r="E6167" s="40" t="s">
        <v>10</v>
      </c>
      <c r="F6167" s="40">
        <v>0.8</v>
      </c>
      <c r="G6167" s="40">
        <v>1</v>
      </c>
      <c r="H6167" s="40">
        <v>7</v>
      </c>
      <c r="I6167" s="40">
        <v>0.43</v>
      </c>
      <c r="L6167" s="40" t="str">
        <f>IF(LEFT(C6167,1)="[",MID(C6167,2,SEARCH("]",C6167)-2),IF(LEFT(C6167,1)="""",MID(C6167,2,SEARCH("""",C6167,2)-2),C6167))</f>
        <v>Onyx zero</v>
      </c>
      <c r="M6167">
        <f>WEEKNUM(A6167,2)</f>
        <v>38</v>
      </c>
    </row>
    <row r="6168" spans="1:13" x14ac:dyDescent="0.25">
      <c r="A6168" s="1">
        <v>41528</v>
      </c>
      <c r="B6168" s="40" t="s">
        <v>9</v>
      </c>
      <c r="C6168" s="40" t="s">
        <v>85</v>
      </c>
      <c r="D6168" s="40" t="s">
        <v>86</v>
      </c>
      <c r="E6168" s="40" t="s">
        <v>10</v>
      </c>
      <c r="F6168" s="40">
        <v>0.8</v>
      </c>
      <c r="G6168" s="40">
        <v>2</v>
      </c>
      <c r="H6168" s="40">
        <v>11</v>
      </c>
      <c r="I6168" s="40">
        <v>0.33</v>
      </c>
      <c r="L6168" s="40" t="str">
        <f>IF(LEFT(C6168,1)="[",MID(C6168,2,SEARCH("]",C6168)-2),IF(LEFT(C6168,1)="""",MID(C6168,2,SEARCH("""",C6168,2)-2),C6168))</f>
        <v>Onyx zero</v>
      </c>
      <c r="M6168">
        <f>WEEKNUM(A6168,2)</f>
        <v>37</v>
      </c>
    </row>
    <row r="6169" spans="1:13" x14ac:dyDescent="0.25">
      <c r="A6169" s="1">
        <v>41544</v>
      </c>
      <c r="B6169" s="40" t="s">
        <v>9</v>
      </c>
      <c r="C6169" s="40" t="s">
        <v>85</v>
      </c>
      <c r="D6169" s="40" t="s">
        <v>86</v>
      </c>
      <c r="E6169" s="40" t="s">
        <v>10</v>
      </c>
      <c r="F6169" s="40">
        <v>0.8</v>
      </c>
      <c r="G6169" s="40">
        <v>1</v>
      </c>
      <c r="H6169" s="40">
        <v>9</v>
      </c>
      <c r="I6169" s="40">
        <v>0.12</v>
      </c>
      <c r="L6169" s="40" t="str">
        <f>IF(LEFT(C6169,1)="[",MID(C6169,2,SEARCH("]",C6169)-2),IF(LEFT(C6169,1)="""",MID(C6169,2,SEARCH("""",C6169,2)-2),C6169))</f>
        <v>Onyx zero</v>
      </c>
      <c r="M6169">
        <f>WEEKNUM(A6169,2)</f>
        <v>39</v>
      </c>
    </row>
    <row r="6170" spans="1:13" x14ac:dyDescent="0.25">
      <c r="A6170" s="1">
        <v>41517</v>
      </c>
      <c r="B6170" s="40" t="s">
        <v>9</v>
      </c>
      <c r="C6170" s="40" t="s">
        <v>85</v>
      </c>
      <c r="D6170" s="40" t="s">
        <v>86</v>
      </c>
      <c r="E6170" s="40" t="s">
        <v>10</v>
      </c>
      <c r="F6170" s="40">
        <v>0.8</v>
      </c>
      <c r="G6170" s="40">
        <v>0</v>
      </c>
      <c r="H6170" s="40">
        <v>4</v>
      </c>
      <c r="I6170" s="40">
        <v>0</v>
      </c>
      <c r="L6170" s="40" t="str">
        <f>IF(LEFT(C6170,1)="[",MID(C6170,2,SEARCH("]",C6170)-2),IF(LEFT(C6170,1)="""",MID(C6170,2,SEARCH("""",C6170,2)-2),C6170))</f>
        <v>Onyx zero</v>
      </c>
      <c r="M6170">
        <f>WEEKNUM(A6170,2)</f>
        <v>35</v>
      </c>
    </row>
    <row r="6171" spans="1:13" x14ac:dyDescent="0.25">
      <c r="A6171" s="1">
        <v>41529</v>
      </c>
      <c r="B6171" s="40" t="s">
        <v>9</v>
      </c>
      <c r="C6171" s="40" t="s">
        <v>85</v>
      </c>
      <c r="D6171" s="40" t="s">
        <v>86</v>
      </c>
      <c r="E6171" s="40" t="s">
        <v>10</v>
      </c>
      <c r="F6171" s="40">
        <v>0.8</v>
      </c>
      <c r="G6171" s="40">
        <v>0</v>
      </c>
      <c r="H6171" s="40">
        <v>10</v>
      </c>
      <c r="I6171" s="40">
        <v>0</v>
      </c>
      <c r="L6171" s="40" t="str">
        <f>IF(LEFT(C6171,1)="[",MID(C6171,2,SEARCH("]",C6171)-2),IF(LEFT(C6171,1)="""",MID(C6171,2,SEARCH("""",C6171,2)-2),C6171))</f>
        <v>Onyx zero</v>
      </c>
      <c r="M6171">
        <f>WEEKNUM(A6171,2)</f>
        <v>37</v>
      </c>
    </row>
    <row r="6172" spans="1:13" x14ac:dyDescent="0.25">
      <c r="A6172" s="1">
        <v>41523</v>
      </c>
      <c r="B6172" s="40" t="s">
        <v>9</v>
      </c>
      <c r="C6172" s="40" t="s">
        <v>85</v>
      </c>
      <c r="D6172" s="40" t="s">
        <v>86</v>
      </c>
      <c r="E6172" s="40" t="s">
        <v>10</v>
      </c>
      <c r="F6172" s="40">
        <v>0.8</v>
      </c>
      <c r="G6172" s="40">
        <v>2</v>
      </c>
      <c r="H6172" s="40">
        <v>6</v>
      </c>
      <c r="I6172" s="40">
        <v>0.97</v>
      </c>
      <c r="L6172" s="40" t="str">
        <f>IF(LEFT(C6172,1)="[",MID(C6172,2,SEARCH("]",C6172)-2),IF(LEFT(C6172,1)="""",MID(C6172,2,SEARCH("""",C6172,2)-2),C6172))</f>
        <v>Onyx zero</v>
      </c>
      <c r="M6172">
        <f>WEEKNUM(A6172,2)</f>
        <v>36</v>
      </c>
    </row>
    <row r="6173" spans="1:13" x14ac:dyDescent="0.25">
      <c r="A6173" s="1">
        <v>41536</v>
      </c>
      <c r="B6173" s="40" t="s">
        <v>9</v>
      </c>
      <c r="C6173" s="40" t="s">
        <v>85</v>
      </c>
      <c r="D6173" s="40" t="s">
        <v>86</v>
      </c>
      <c r="E6173" s="40" t="s">
        <v>10</v>
      </c>
      <c r="F6173" s="40">
        <v>0.8</v>
      </c>
      <c r="G6173" s="40">
        <v>1</v>
      </c>
      <c r="H6173" s="40">
        <v>7</v>
      </c>
      <c r="I6173" s="40">
        <v>0.21</v>
      </c>
      <c r="L6173" s="40" t="str">
        <f>IF(LEFT(C6173,1)="[",MID(C6173,2,SEARCH("]",C6173)-2),IF(LEFT(C6173,1)="""",MID(C6173,2,SEARCH("""",C6173,2)-2),C6173))</f>
        <v>Onyx zero</v>
      </c>
      <c r="M6173">
        <f>WEEKNUM(A6173,2)</f>
        <v>38</v>
      </c>
    </row>
    <row r="6174" spans="1:13" x14ac:dyDescent="0.25">
      <c r="A6174" s="1">
        <v>41524</v>
      </c>
      <c r="B6174" s="40" t="s">
        <v>9</v>
      </c>
      <c r="C6174" s="40" t="s">
        <v>85</v>
      </c>
      <c r="D6174" s="40" t="s">
        <v>86</v>
      </c>
      <c r="E6174" s="40" t="s">
        <v>10</v>
      </c>
      <c r="F6174" s="40">
        <v>0.8</v>
      </c>
      <c r="G6174" s="40">
        <v>1</v>
      </c>
      <c r="H6174" s="40">
        <v>14</v>
      </c>
      <c r="I6174" s="40">
        <v>0.63</v>
      </c>
      <c r="L6174" s="40" t="str">
        <f>IF(LEFT(C6174,1)="[",MID(C6174,2,SEARCH("]",C6174)-2),IF(LEFT(C6174,1)="""",MID(C6174,2,SEARCH("""",C6174,2)-2),C6174))</f>
        <v>Onyx zero</v>
      </c>
      <c r="M6174">
        <f>WEEKNUM(A6174,2)</f>
        <v>36</v>
      </c>
    </row>
    <row r="6175" spans="1:13" x14ac:dyDescent="0.25">
      <c r="A6175" s="1">
        <v>41539</v>
      </c>
      <c r="B6175" s="40" t="s">
        <v>9</v>
      </c>
      <c r="C6175" s="40" t="s">
        <v>85</v>
      </c>
      <c r="D6175" s="40" t="s">
        <v>86</v>
      </c>
      <c r="E6175" s="40" t="s">
        <v>10</v>
      </c>
      <c r="F6175" s="40">
        <v>0.8</v>
      </c>
      <c r="G6175" s="40">
        <v>1</v>
      </c>
      <c r="H6175" s="40">
        <v>6</v>
      </c>
      <c r="I6175" s="40">
        <v>0.05</v>
      </c>
      <c r="L6175" s="40" t="str">
        <f>IF(LEFT(C6175,1)="[",MID(C6175,2,SEARCH("]",C6175)-2),IF(LEFT(C6175,1)="""",MID(C6175,2,SEARCH("""",C6175,2)-2),C6175))</f>
        <v>Onyx zero</v>
      </c>
      <c r="M6175">
        <f>WEEKNUM(A6175,2)</f>
        <v>38</v>
      </c>
    </row>
    <row r="6176" spans="1:13" x14ac:dyDescent="0.25">
      <c r="A6176" s="1">
        <v>41526</v>
      </c>
      <c r="B6176" s="40" t="s">
        <v>9</v>
      </c>
      <c r="C6176" s="40" t="s">
        <v>85</v>
      </c>
      <c r="D6176" s="40" t="s">
        <v>86</v>
      </c>
      <c r="E6176" s="40" t="s">
        <v>10</v>
      </c>
      <c r="F6176" s="40">
        <v>0.8</v>
      </c>
      <c r="G6176" s="40">
        <v>0</v>
      </c>
      <c r="H6176" s="40">
        <v>13</v>
      </c>
      <c r="I6176" s="40">
        <v>0</v>
      </c>
      <c r="L6176" s="40" t="str">
        <f>IF(LEFT(C6176,1)="[",MID(C6176,2,SEARCH("]",C6176)-2),IF(LEFT(C6176,1)="""",MID(C6176,2,SEARCH("""",C6176,2)-2),C6176))</f>
        <v>Onyx zero</v>
      </c>
      <c r="M6176">
        <f>WEEKNUM(A6176,2)</f>
        <v>37</v>
      </c>
    </row>
    <row r="6177" spans="1:13" x14ac:dyDescent="0.25">
      <c r="A6177" s="1">
        <v>41532</v>
      </c>
      <c r="B6177" s="40" t="s">
        <v>9</v>
      </c>
      <c r="C6177" s="40" t="s">
        <v>85</v>
      </c>
      <c r="D6177" s="40" t="s">
        <v>86</v>
      </c>
      <c r="E6177" s="40" t="s">
        <v>10</v>
      </c>
      <c r="F6177" s="40">
        <v>0.8</v>
      </c>
      <c r="G6177" s="40">
        <v>1</v>
      </c>
      <c r="H6177" s="40">
        <v>6</v>
      </c>
      <c r="I6177" s="40">
        <v>0.08</v>
      </c>
      <c r="L6177" s="40" t="str">
        <f>IF(LEFT(C6177,1)="[",MID(C6177,2,SEARCH("]",C6177)-2),IF(LEFT(C6177,1)="""",MID(C6177,2,SEARCH("""",C6177,2)-2),C6177))</f>
        <v>Onyx zero</v>
      </c>
      <c r="M6177">
        <f>WEEKNUM(A6177,2)</f>
        <v>37</v>
      </c>
    </row>
    <row r="6178" spans="1:13" x14ac:dyDescent="0.25">
      <c r="A6178" s="1">
        <v>41540</v>
      </c>
      <c r="B6178" s="40" t="s">
        <v>9</v>
      </c>
      <c r="C6178" s="40" t="s">
        <v>85</v>
      </c>
      <c r="D6178" s="40" t="s">
        <v>86</v>
      </c>
      <c r="E6178" s="40" t="s">
        <v>10</v>
      </c>
      <c r="F6178" s="40">
        <v>0.8</v>
      </c>
      <c r="G6178" s="40">
        <v>1</v>
      </c>
      <c r="H6178" s="40">
        <v>9</v>
      </c>
      <c r="I6178" s="40">
        <v>0.25</v>
      </c>
      <c r="L6178" s="40" t="str">
        <f>IF(LEFT(C6178,1)="[",MID(C6178,2,SEARCH("]",C6178)-2),IF(LEFT(C6178,1)="""",MID(C6178,2,SEARCH("""",C6178,2)-2),C6178))</f>
        <v>Onyx zero</v>
      </c>
      <c r="M6178">
        <f>WEEKNUM(A6178,2)</f>
        <v>39</v>
      </c>
    </row>
    <row r="6179" spans="1:13" x14ac:dyDescent="0.25">
      <c r="A6179" s="1">
        <v>41545</v>
      </c>
      <c r="B6179" s="40" t="s">
        <v>9</v>
      </c>
      <c r="C6179" s="40" t="s">
        <v>85</v>
      </c>
      <c r="D6179" s="40" t="s">
        <v>86</v>
      </c>
      <c r="E6179" s="40" t="s">
        <v>10</v>
      </c>
      <c r="F6179" s="40">
        <v>0.8</v>
      </c>
      <c r="G6179" s="40">
        <v>0</v>
      </c>
      <c r="H6179" s="40">
        <v>1</v>
      </c>
      <c r="I6179" s="40">
        <v>0</v>
      </c>
      <c r="L6179" s="40" t="str">
        <f>IF(LEFT(C6179,1)="[",MID(C6179,2,SEARCH("]",C6179)-2),IF(LEFT(C6179,1)="""",MID(C6179,2,SEARCH("""",C6179,2)-2),C6179))</f>
        <v>Onyx zero</v>
      </c>
      <c r="M6179">
        <f>WEEKNUM(A6179,2)</f>
        <v>39</v>
      </c>
    </row>
    <row r="6180" spans="1:13" x14ac:dyDescent="0.25">
      <c r="A6180" s="1">
        <v>41522</v>
      </c>
      <c r="B6180" s="40" t="s">
        <v>9</v>
      </c>
      <c r="C6180" s="40" t="s">
        <v>85</v>
      </c>
      <c r="D6180" s="40" t="s">
        <v>86</v>
      </c>
      <c r="E6180" s="40" t="s">
        <v>10</v>
      </c>
      <c r="F6180" s="40">
        <v>0.8</v>
      </c>
      <c r="G6180" s="40">
        <v>0</v>
      </c>
      <c r="H6180" s="40">
        <v>12</v>
      </c>
      <c r="I6180" s="40">
        <v>0</v>
      </c>
      <c r="L6180" s="40" t="str">
        <f>IF(LEFT(C6180,1)="[",MID(C6180,2,SEARCH("]",C6180)-2),IF(LEFT(C6180,1)="""",MID(C6180,2,SEARCH("""",C6180,2)-2),C6180))</f>
        <v>Onyx zero</v>
      </c>
      <c r="M6180">
        <f>WEEKNUM(A6180,2)</f>
        <v>36</v>
      </c>
    </row>
    <row r="6181" spans="1:13" x14ac:dyDescent="0.25">
      <c r="A6181" s="1">
        <v>41543</v>
      </c>
      <c r="B6181" s="40" t="s">
        <v>9</v>
      </c>
      <c r="C6181" s="40" t="s">
        <v>85</v>
      </c>
      <c r="D6181" s="40" t="s">
        <v>86</v>
      </c>
      <c r="E6181" s="40" t="s">
        <v>10</v>
      </c>
      <c r="F6181" s="40">
        <v>0.8</v>
      </c>
      <c r="G6181" s="40">
        <v>2</v>
      </c>
      <c r="H6181" s="40">
        <v>8</v>
      </c>
      <c r="I6181" s="40">
        <v>0.31</v>
      </c>
      <c r="L6181" s="40" t="str">
        <f>IF(LEFT(C6181,1)="[",MID(C6181,2,SEARCH("]",C6181)-2),IF(LEFT(C6181,1)="""",MID(C6181,2,SEARCH("""",C6181,2)-2),C6181))</f>
        <v>Onyx zero</v>
      </c>
      <c r="M6181">
        <f>WEEKNUM(A6181,2)</f>
        <v>39</v>
      </c>
    </row>
    <row r="6182" spans="1:13" x14ac:dyDescent="0.25">
      <c r="A6182" s="1">
        <v>41541</v>
      </c>
      <c r="B6182" s="40" t="s">
        <v>9</v>
      </c>
      <c r="C6182" s="40" t="s">
        <v>85</v>
      </c>
      <c r="D6182" s="40" t="s">
        <v>86</v>
      </c>
      <c r="E6182" s="40" t="s">
        <v>10</v>
      </c>
      <c r="F6182" s="40">
        <v>0.8</v>
      </c>
      <c r="G6182" s="40">
        <v>1</v>
      </c>
      <c r="H6182" s="40">
        <v>7</v>
      </c>
      <c r="I6182" s="40">
        <v>0.05</v>
      </c>
      <c r="L6182" s="40" t="str">
        <f>IF(LEFT(C6182,1)="[",MID(C6182,2,SEARCH("]",C6182)-2),IF(LEFT(C6182,1)="""",MID(C6182,2,SEARCH("""",C6182,2)-2),C6182))</f>
        <v>Onyx zero</v>
      </c>
      <c r="M6182">
        <f>WEEKNUM(A6182,2)</f>
        <v>39</v>
      </c>
    </row>
    <row r="6183" spans="1:13" x14ac:dyDescent="0.25">
      <c r="A6183" s="1">
        <v>41518</v>
      </c>
      <c r="B6183" s="40" t="s">
        <v>9</v>
      </c>
      <c r="C6183" s="40" t="s">
        <v>85</v>
      </c>
      <c r="D6183" s="40" t="s">
        <v>86</v>
      </c>
      <c r="E6183" s="40" t="s">
        <v>10</v>
      </c>
      <c r="F6183" s="40">
        <v>0.8</v>
      </c>
      <c r="G6183" s="40">
        <v>1</v>
      </c>
      <c r="H6183" s="40">
        <v>10</v>
      </c>
      <c r="I6183" s="40">
        <v>0.04</v>
      </c>
      <c r="L6183" s="40" t="str">
        <f>IF(LEFT(C6183,1)="[",MID(C6183,2,SEARCH("]",C6183)-2),IF(LEFT(C6183,1)="""",MID(C6183,2,SEARCH("""",C6183,2)-2),C6183))</f>
        <v>Onyx zero</v>
      </c>
      <c r="M6183">
        <f>WEEKNUM(A6183,2)</f>
        <v>35</v>
      </c>
    </row>
    <row r="6184" spans="1:13" x14ac:dyDescent="0.25">
      <c r="A6184" s="1">
        <v>41521</v>
      </c>
      <c r="B6184" s="40" t="s">
        <v>9</v>
      </c>
      <c r="C6184" s="40" t="s">
        <v>85</v>
      </c>
      <c r="D6184" s="40" t="s">
        <v>86</v>
      </c>
      <c r="E6184" s="40" t="s">
        <v>10</v>
      </c>
      <c r="F6184" s="40">
        <v>0.8</v>
      </c>
      <c r="G6184" s="40">
        <v>3</v>
      </c>
      <c r="H6184" s="40">
        <v>21</v>
      </c>
      <c r="I6184" s="40">
        <v>0.76</v>
      </c>
      <c r="L6184" s="40" t="str">
        <f>IF(LEFT(C6184,1)="[",MID(C6184,2,SEARCH("]",C6184)-2),IF(LEFT(C6184,1)="""",MID(C6184,2,SEARCH("""",C6184,2)-2),C6184))</f>
        <v>Onyx zero</v>
      </c>
      <c r="M6184">
        <f>WEEKNUM(A6184,2)</f>
        <v>36</v>
      </c>
    </row>
    <row r="6185" spans="1:13" x14ac:dyDescent="0.25">
      <c r="A6185" s="1">
        <v>41535</v>
      </c>
      <c r="B6185" s="40" t="s">
        <v>9</v>
      </c>
      <c r="C6185" s="40" t="s">
        <v>85</v>
      </c>
      <c r="D6185" s="40" t="s">
        <v>86</v>
      </c>
      <c r="E6185" s="40" t="s">
        <v>10</v>
      </c>
      <c r="F6185" s="40">
        <v>0.8</v>
      </c>
      <c r="G6185" s="40">
        <v>2</v>
      </c>
      <c r="H6185" s="40">
        <v>28</v>
      </c>
      <c r="I6185" s="40">
        <v>0.89</v>
      </c>
      <c r="L6185" s="40" t="str">
        <f>IF(LEFT(C6185,1)="[",MID(C6185,2,SEARCH("]",C6185)-2),IF(LEFT(C6185,1)="""",MID(C6185,2,SEARCH("""",C6185,2)-2),C6185))</f>
        <v>Onyx zero</v>
      </c>
      <c r="M6185">
        <f>WEEKNUM(A6185,2)</f>
        <v>38</v>
      </c>
    </row>
    <row r="6186" spans="1:13" x14ac:dyDescent="0.25">
      <c r="A6186" s="1">
        <v>41531</v>
      </c>
      <c r="B6186" s="40" t="s">
        <v>9</v>
      </c>
      <c r="C6186" s="40" t="s">
        <v>85</v>
      </c>
      <c r="D6186" s="40" t="s">
        <v>86</v>
      </c>
      <c r="E6186" s="40" t="s">
        <v>10</v>
      </c>
      <c r="F6186" s="40">
        <v>0.8</v>
      </c>
      <c r="G6186" s="40">
        <v>1</v>
      </c>
      <c r="H6186" s="40">
        <v>5</v>
      </c>
      <c r="I6186" s="40">
        <v>0.24</v>
      </c>
      <c r="L6186" s="40" t="str">
        <f>IF(LEFT(C6186,1)="[",MID(C6186,2,SEARCH("]",C6186)-2),IF(LEFT(C6186,1)="""",MID(C6186,2,SEARCH("""",C6186,2)-2),C6186))</f>
        <v>Onyx zero</v>
      </c>
      <c r="M6186">
        <f>WEEKNUM(A6186,2)</f>
        <v>37</v>
      </c>
    </row>
    <row r="6187" spans="1:13" x14ac:dyDescent="0.25">
      <c r="A6187" s="1">
        <v>41530</v>
      </c>
      <c r="B6187" s="40" t="s">
        <v>9</v>
      </c>
      <c r="C6187" s="40" t="s">
        <v>85</v>
      </c>
      <c r="D6187" s="40" t="s">
        <v>86</v>
      </c>
      <c r="E6187" s="40" t="s">
        <v>10</v>
      </c>
      <c r="F6187" s="40">
        <v>0.8</v>
      </c>
      <c r="G6187" s="40">
        <v>4</v>
      </c>
      <c r="H6187" s="40">
        <v>16</v>
      </c>
      <c r="I6187" s="40">
        <v>1.29</v>
      </c>
      <c r="L6187" s="40" t="str">
        <f>IF(LEFT(C6187,1)="[",MID(C6187,2,SEARCH("]",C6187)-2),IF(LEFT(C6187,1)="""",MID(C6187,2,SEARCH("""",C6187,2)-2),C6187))</f>
        <v>Onyx zero</v>
      </c>
      <c r="M6187">
        <f>WEEKNUM(A6187,2)</f>
        <v>37</v>
      </c>
    </row>
    <row r="6188" spans="1:13" x14ac:dyDescent="0.25">
      <c r="A6188" s="1">
        <v>41527</v>
      </c>
      <c r="B6188" s="40" t="s">
        <v>9</v>
      </c>
      <c r="C6188" s="40" t="s">
        <v>85</v>
      </c>
      <c r="D6188" s="40" t="s">
        <v>86</v>
      </c>
      <c r="E6188" s="40" t="s">
        <v>10</v>
      </c>
      <c r="F6188" s="40">
        <v>0.8</v>
      </c>
      <c r="G6188" s="40">
        <v>1</v>
      </c>
      <c r="H6188" s="40">
        <v>12</v>
      </c>
      <c r="I6188" s="40">
        <v>0.35</v>
      </c>
      <c r="L6188" s="40" t="str">
        <f>IF(LEFT(C6188,1)="[",MID(C6188,2,SEARCH("]",C6188)-2),IF(LEFT(C6188,1)="""",MID(C6188,2,SEARCH("""",C6188,2)-2),C6188))</f>
        <v>Onyx zero</v>
      </c>
      <c r="M6188">
        <f>WEEKNUM(A6188,2)</f>
        <v>37</v>
      </c>
    </row>
    <row r="6189" spans="1:13" x14ac:dyDescent="0.25">
      <c r="A6189" s="1">
        <v>41516</v>
      </c>
      <c r="B6189" s="40" t="s">
        <v>9</v>
      </c>
      <c r="C6189" s="40" t="s">
        <v>85</v>
      </c>
      <c r="D6189" s="40" t="s">
        <v>86</v>
      </c>
      <c r="E6189" s="40" t="s">
        <v>10</v>
      </c>
      <c r="F6189" s="40">
        <v>0.8</v>
      </c>
      <c r="G6189" s="40">
        <v>3</v>
      </c>
      <c r="H6189" s="40">
        <v>13</v>
      </c>
      <c r="I6189" s="40">
        <v>0.86</v>
      </c>
      <c r="L6189" s="40" t="str">
        <f>IF(LEFT(C6189,1)="[",MID(C6189,2,SEARCH("]",C6189)-2),IF(LEFT(C6189,1)="""",MID(C6189,2,SEARCH("""",C6189,2)-2),C6189))</f>
        <v>Onyx zero</v>
      </c>
      <c r="M6189">
        <f>WEEKNUM(A6189,2)</f>
        <v>35</v>
      </c>
    </row>
    <row r="6190" spans="1:13" x14ac:dyDescent="0.25">
      <c r="A6190" s="1">
        <v>41520</v>
      </c>
      <c r="B6190" s="40" t="s">
        <v>9</v>
      </c>
      <c r="C6190" s="40" t="s">
        <v>85</v>
      </c>
      <c r="D6190" s="40" t="s">
        <v>86</v>
      </c>
      <c r="E6190" s="40" t="s">
        <v>10</v>
      </c>
      <c r="F6190" s="40">
        <v>0.8</v>
      </c>
      <c r="G6190" s="40">
        <v>2</v>
      </c>
      <c r="H6190" s="40">
        <v>16</v>
      </c>
      <c r="I6190" s="40">
        <v>0.44</v>
      </c>
      <c r="L6190" s="40" t="str">
        <f>IF(LEFT(C6190,1)="[",MID(C6190,2,SEARCH("]",C6190)-2),IF(LEFT(C6190,1)="""",MID(C6190,2,SEARCH("""",C6190,2)-2),C6190))</f>
        <v>Onyx zero</v>
      </c>
      <c r="M6190">
        <f>WEEKNUM(A6190,2)</f>
        <v>36</v>
      </c>
    </row>
    <row r="6191" spans="1:13" x14ac:dyDescent="0.25">
      <c r="A6191" s="1">
        <v>41519</v>
      </c>
      <c r="B6191" s="40" t="s">
        <v>9</v>
      </c>
      <c r="C6191" s="40" t="s">
        <v>85</v>
      </c>
      <c r="D6191" s="40" t="s">
        <v>86</v>
      </c>
      <c r="E6191" s="40" t="s">
        <v>10</v>
      </c>
      <c r="F6191" s="40">
        <v>0.8</v>
      </c>
      <c r="G6191" s="40">
        <v>1</v>
      </c>
      <c r="H6191" s="40">
        <v>11</v>
      </c>
      <c r="I6191" s="40">
        <v>0.16</v>
      </c>
      <c r="L6191" s="40" t="str">
        <f>IF(LEFT(C6191,1)="[",MID(C6191,2,SEARCH("]",C6191)-2),IF(LEFT(C6191,1)="""",MID(C6191,2,SEARCH("""",C6191,2)-2),C6191))</f>
        <v>Onyx zero</v>
      </c>
      <c r="M6191">
        <f>WEEKNUM(A6191,2)</f>
        <v>36</v>
      </c>
    </row>
    <row r="6192" spans="1:13" x14ac:dyDescent="0.25">
      <c r="A6192" s="1">
        <v>41538</v>
      </c>
      <c r="B6192" s="40" t="s">
        <v>9</v>
      </c>
      <c r="C6192" s="40" t="s">
        <v>85</v>
      </c>
      <c r="D6192" s="40" t="s">
        <v>86</v>
      </c>
      <c r="E6192" s="40" t="s">
        <v>10</v>
      </c>
      <c r="F6192" s="40">
        <v>0.8</v>
      </c>
      <c r="G6192" s="40">
        <v>1</v>
      </c>
      <c r="H6192" s="40">
        <v>5</v>
      </c>
      <c r="I6192" s="40">
        <v>0.71</v>
      </c>
      <c r="L6192" s="40" t="str">
        <f>IF(LEFT(C6192,1)="[",MID(C6192,2,SEARCH("]",C6192)-2),IF(LEFT(C6192,1)="""",MID(C6192,2,SEARCH("""",C6192,2)-2),C6192))</f>
        <v>Onyx zero</v>
      </c>
      <c r="M6192">
        <f>WEEKNUM(A6192,2)</f>
        <v>38</v>
      </c>
    </row>
    <row r="6193" spans="1:13" x14ac:dyDescent="0.25">
      <c r="A6193" s="1">
        <v>41514</v>
      </c>
      <c r="B6193" s="40" t="s">
        <v>9</v>
      </c>
      <c r="C6193" s="40" t="s">
        <v>85</v>
      </c>
      <c r="D6193" s="40" t="s">
        <v>86</v>
      </c>
      <c r="E6193" s="40" t="s">
        <v>10</v>
      </c>
      <c r="F6193" s="40">
        <v>0.8</v>
      </c>
      <c r="G6193" s="40">
        <v>4</v>
      </c>
      <c r="H6193" s="40">
        <v>23</v>
      </c>
      <c r="I6193" s="40">
        <v>1.96</v>
      </c>
      <c r="L6193" s="40" t="str">
        <f>IF(LEFT(C6193,1)="[",MID(C6193,2,SEARCH("]",C6193)-2),IF(LEFT(C6193,1)="""",MID(C6193,2,SEARCH("""",C6193,2)-2),C6193))</f>
        <v>Onyx zero</v>
      </c>
      <c r="M6193">
        <f>WEEKNUM(A6193,2)</f>
        <v>35</v>
      </c>
    </row>
    <row r="6194" spans="1:13" x14ac:dyDescent="0.25">
      <c r="A6194" s="1">
        <v>41534</v>
      </c>
      <c r="B6194" s="40" t="s">
        <v>9</v>
      </c>
      <c r="C6194" s="40" t="s">
        <v>85</v>
      </c>
      <c r="D6194" s="40" t="s">
        <v>86</v>
      </c>
      <c r="E6194" s="40" t="s">
        <v>10</v>
      </c>
      <c r="F6194" s="40">
        <v>0.8</v>
      </c>
      <c r="G6194" s="40">
        <v>1</v>
      </c>
      <c r="H6194" s="40">
        <v>16</v>
      </c>
      <c r="I6194" s="40">
        <v>0.63</v>
      </c>
      <c r="L6194" s="40" t="str">
        <f>IF(LEFT(C6194,1)="[",MID(C6194,2,SEARCH("]",C6194)-2),IF(LEFT(C6194,1)="""",MID(C6194,2,SEARCH("""",C6194,2)-2),C6194))</f>
        <v>Onyx zero</v>
      </c>
      <c r="M6194">
        <f>WEEKNUM(A6194,2)</f>
        <v>38</v>
      </c>
    </row>
    <row r="6195" spans="1:13" x14ac:dyDescent="0.25">
      <c r="A6195" s="1">
        <v>41533</v>
      </c>
      <c r="B6195" s="40" t="s">
        <v>9</v>
      </c>
      <c r="C6195" s="40" t="s">
        <v>85</v>
      </c>
      <c r="D6195" s="40" t="s">
        <v>86</v>
      </c>
      <c r="E6195" s="40" t="s">
        <v>10</v>
      </c>
      <c r="F6195" s="40">
        <v>0.8</v>
      </c>
      <c r="G6195" s="40">
        <v>1</v>
      </c>
      <c r="H6195" s="40">
        <v>16</v>
      </c>
      <c r="I6195" s="40">
        <v>0.24</v>
      </c>
      <c r="L6195" s="40" t="str">
        <f>IF(LEFT(C6195,1)="[",MID(C6195,2,SEARCH("]",C6195)-2),IF(LEFT(C6195,1)="""",MID(C6195,2,SEARCH("""",C6195,2)-2),C6195))</f>
        <v>Onyx zero</v>
      </c>
      <c r="M6195">
        <f>WEEKNUM(A6195,2)</f>
        <v>38</v>
      </c>
    </row>
    <row r="6196" spans="1:13" x14ac:dyDescent="0.25">
      <c r="A6196" s="1">
        <v>41542</v>
      </c>
      <c r="B6196" s="40" t="s">
        <v>9</v>
      </c>
      <c r="C6196" s="40" t="s">
        <v>85</v>
      </c>
      <c r="D6196" s="40" t="s">
        <v>86</v>
      </c>
      <c r="E6196" s="40" t="s">
        <v>10</v>
      </c>
      <c r="F6196" s="40">
        <v>0.8</v>
      </c>
      <c r="G6196" s="40">
        <v>1</v>
      </c>
      <c r="H6196" s="40">
        <v>7</v>
      </c>
      <c r="I6196" s="40">
        <v>0.19</v>
      </c>
      <c r="L6196" s="40" t="str">
        <f>IF(LEFT(C6196,1)="[",MID(C6196,2,SEARCH("]",C6196)-2),IF(LEFT(C6196,1)="""",MID(C6196,2,SEARCH("""",C6196,2)-2),C6196))</f>
        <v>Onyx zero</v>
      </c>
      <c r="M6196">
        <f>WEEKNUM(A6196,2)</f>
        <v>39</v>
      </c>
    </row>
    <row r="6197" spans="1:13" x14ac:dyDescent="0.25">
      <c r="A6197" s="1">
        <v>41525</v>
      </c>
      <c r="B6197" s="40" t="s">
        <v>9</v>
      </c>
      <c r="C6197" s="40" t="s">
        <v>192</v>
      </c>
      <c r="D6197" s="40" t="s">
        <v>90</v>
      </c>
      <c r="E6197" s="40" t="s">
        <v>10</v>
      </c>
      <c r="F6197" s="40">
        <v>0.23</v>
      </c>
      <c r="G6197" s="40">
        <v>7</v>
      </c>
      <c r="H6197" s="40">
        <v>33</v>
      </c>
      <c r="I6197" s="40">
        <v>0.56999999999999995</v>
      </c>
      <c r="L6197" s="40" t="str">
        <f>IF(LEFT(C6197,1)="[",MID(C6197,2,SEARCH("]",C6197)-2),IF(LEFT(C6197,1)="""",MID(C6197,2,SEARCH("""",C6197,2)-2),C6197))</f>
        <v>preço novo Onix</v>
      </c>
      <c r="M6197">
        <f>WEEKNUM(A6197,2)</f>
        <v>36</v>
      </c>
    </row>
    <row r="6198" spans="1:13" x14ac:dyDescent="0.25">
      <c r="A6198" s="1">
        <v>41538</v>
      </c>
      <c r="B6198" s="40" t="s">
        <v>9</v>
      </c>
      <c r="C6198" s="40" t="s">
        <v>192</v>
      </c>
      <c r="D6198" s="40" t="s">
        <v>90</v>
      </c>
      <c r="E6198" s="40" t="s">
        <v>10</v>
      </c>
      <c r="F6198" s="40">
        <v>0.23</v>
      </c>
      <c r="G6198" s="40">
        <v>8</v>
      </c>
      <c r="H6198" s="40">
        <v>33</v>
      </c>
      <c r="I6198" s="40">
        <v>1.25</v>
      </c>
      <c r="L6198" s="40" t="str">
        <f>IF(LEFT(C6198,1)="[",MID(C6198,2,SEARCH("]",C6198)-2),IF(LEFT(C6198,1)="""",MID(C6198,2,SEARCH("""",C6198,2)-2),C6198))</f>
        <v>preço novo Onix</v>
      </c>
      <c r="M6198">
        <f>WEEKNUM(A6198,2)</f>
        <v>38</v>
      </c>
    </row>
    <row r="6199" spans="1:13" x14ac:dyDescent="0.25">
      <c r="A6199" s="1">
        <v>41521</v>
      </c>
      <c r="B6199" s="40" t="s">
        <v>9</v>
      </c>
      <c r="C6199" s="40" t="s">
        <v>192</v>
      </c>
      <c r="D6199" s="40" t="s">
        <v>90</v>
      </c>
      <c r="E6199" s="40" t="s">
        <v>10</v>
      </c>
      <c r="F6199" s="40">
        <v>0.23</v>
      </c>
      <c r="G6199" s="40">
        <v>5</v>
      </c>
      <c r="H6199" s="40">
        <v>22</v>
      </c>
      <c r="I6199" s="40">
        <v>0.27</v>
      </c>
      <c r="L6199" s="40" t="str">
        <f>IF(LEFT(C6199,1)="[",MID(C6199,2,SEARCH("]",C6199)-2),IF(LEFT(C6199,1)="""",MID(C6199,2,SEARCH("""",C6199,2)-2),C6199))</f>
        <v>preço novo Onix</v>
      </c>
      <c r="M6199">
        <f>WEEKNUM(A6199,2)</f>
        <v>36</v>
      </c>
    </row>
    <row r="6200" spans="1:13" x14ac:dyDescent="0.25">
      <c r="A6200" s="1">
        <v>41526</v>
      </c>
      <c r="B6200" s="40" t="s">
        <v>9</v>
      </c>
      <c r="C6200" s="40" t="s">
        <v>192</v>
      </c>
      <c r="D6200" s="40" t="s">
        <v>90</v>
      </c>
      <c r="E6200" s="40" t="s">
        <v>10</v>
      </c>
      <c r="F6200" s="40">
        <v>0.23</v>
      </c>
      <c r="G6200" s="40">
        <v>6</v>
      </c>
      <c r="H6200" s="40">
        <v>26</v>
      </c>
      <c r="I6200" s="40">
        <v>0.43</v>
      </c>
      <c r="L6200" s="40" t="str">
        <f>IF(LEFT(C6200,1)="[",MID(C6200,2,SEARCH("]",C6200)-2),IF(LEFT(C6200,1)="""",MID(C6200,2,SEARCH("""",C6200,2)-2),C6200))</f>
        <v>preço novo Onix</v>
      </c>
      <c r="M6200">
        <f>WEEKNUM(A6200,2)</f>
        <v>37</v>
      </c>
    </row>
    <row r="6201" spans="1:13" x14ac:dyDescent="0.25">
      <c r="A6201" s="1">
        <v>41539</v>
      </c>
      <c r="B6201" s="40" t="s">
        <v>9</v>
      </c>
      <c r="C6201" s="40" t="s">
        <v>192</v>
      </c>
      <c r="D6201" s="40" t="s">
        <v>90</v>
      </c>
      <c r="E6201" s="40" t="s">
        <v>10</v>
      </c>
      <c r="F6201" s="40">
        <v>0.23</v>
      </c>
      <c r="G6201" s="40">
        <v>8</v>
      </c>
      <c r="H6201" s="40">
        <v>31</v>
      </c>
      <c r="I6201" s="40">
        <v>1.02</v>
      </c>
      <c r="L6201" s="40" t="str">
        <f>IF(LEFT(C6201,1)="[",MID(C6201,2,SEARCH("]",C6201)-2),IF(LEFT(C6201,1)="""",MID(C6201,2,SEARCH("""",C6201,2)-2),C6201))</f>
        <v>preço novo Onix</v>
      </c>
      <c r="M6201">
        <f>WEEKNUM(A6201,2)</f>
        <v>38</v>
      </c>
    </row>
    <row r="6202" spans="1:13" x14ac:dyDescent="0.25">
      <c r="A6202" s="1">
        <v>41535</v>
      </c>
      <c r="B6202" s="40" t="s">
        <v>9</v>
      </c>
      <c r="C6202" s="40" t="s">
        <v>192</v>
      </c>
      <c r="D6202" s="40" t="s">
        <v>90</v>
      </c>
      <c r="E6202" s="40" t="s">
        <v>10</v>
      </c>
      <c r="F6202" s="40">
        <v>0.23</v>
      </c>
      <c r="G6202" s="40">
        <v>1</v>
      </c>
      <c r="H6202" s="40">
        <v>26</v>
      </c>
      <c r="I6202" s="40">
        <v>0.08</v>
      </c>
      <c r="L6202" s="40" t="str">
        <f>IF(LEFT(C6202,1)="[",MID(C6202,2,SEARCH("]",C6202)-2),IF(LEFT(C6202,1)="""",MID(C6202,2,SEARCH("""",C6202,2)-2),C6202))</f>
        <v>preço novo Onix</v>
      </c>
      <c r="M6202">
        <f>WEEKNUM(A6202,2)</f>
        <v>38</v>
      </c>
    </row>
    <row r="6203" spans="1:13" x14ac:dyDescent="0.25">
      <c r="A6203" s="1">
        <v>41530</v>
      </c>
      <c r="B6203" s="40" t="s">
        <v>9</v>
      </c>
      <c r="C6203" s="40" t="s">
        <v>192</v>
      </c>
      <c r="D6203" s="40" t="s">
        <v>90</v>
      </c>
      <c r="E6203" s="40" t="s">
        <v>10</v>
      </c>
      <c r="F6203" s="40">
        <v>0.23</v>
      </c>
      <c r="G6203" s="40">
        <v>4</v>
      </c>
      <c r="H6203" s="40">
        <v>19</v>
      </c>
      <c r="I6203" s="40">
        <v>0.41</v>
      </c>
      <c r="L6203" s="40" t="str">
        <f>IF(LEFT(C6203,1)="[",MID(C6203,2,SEARCH("]",C6203)-2),IF(LEFT(C6203,1)="""",MID(C6203,2,SEARCH("""",C6203,2)-2),C6203))</f>
        <v>preço novo Onix</v>
      </c>
      <c r="M6203">
        <f>WEEKNUM(A6203,2)</f>
        <v>37</v>
      </c>
    </row>
    <row r="6204" spans="1:13" x14ac:dyDescent="0.25">
      <c r="A6204" s="1">
        <v>41534</v>
      </c>
      <c r="B6204" s="40" t="s">
        <v>9</v>
      </c>
      <c r="C6204" s="40" t="s">
        <v>192</v>
      </c>
      <c r="D6204" s="40" t="s">
        <v>90</v>
      </c>
      <c r="E6204" s="40" t="s">
        <v>10</v>
      </c>
      <c r="F6204" s="40">
        <v>0.23</v>
      </c>
      <c r="G6204" s="40">
        <v>6</v>
      </c>
      <c r="H6204" s="40">
        <v>34</v>
      </c>
      <c r="I6204" s="40">
        <v>0.55000000000000004</v>
      </c>
      <c r="L6204" s="40" t="str">
        <f>IF(LEFT(C6204,1)="[",MID(C6204,2,SEARCH("]",C6204)-2),IF(LEFT(C6204,1)="""",MID(C6204,2,SEARCH("""",C6204,2)-2),C6204))</f>
        <v>preço novo Onix</v>
      </c>
      <c r="M6204">
        <f>WEEKNUM(A6204,2)</f>
        <v>38</v>
      </c>
    </row>
    <row r="6205" spans="1:13" x14ac:dyDescent="0.25">
      <c r="A6205" s="1">
        <v>41545</v>
      </c>
      <c r="B6205" s="40" t="s">
        <v>9</v>
      </c>
      <c r="C6205" s="40" t="s">
        <v>192</v>
      </c>
      <c r="D6205" s="40" t="s">
        <v>90</v>
      </c>
      <c r="E6205" s="40" t="s">
        <v>10</v>
      </c>
      <c r="F6205" s="40">
        <v>0.23</v>
      </c>
      <c r="G6205" s="40">
        <v>4</v>
      </c>
      <c r="H6205" s="40">
        <v>28</v>
      </c>
      <c r="I6205" s="40">
        <v>0.7</v>
      </c>
      <c r="L6205" s="40" t="str">
        <f>IF(LEFT(C6205,1)="[",MID(C6205,2,SEARCH("]",C6205)-2),IF(LEFT(C6205,1)="""",MID(C6205,2,SEARCH("""",C6205,2)-2),C6205))</f>
        <v>preço novo Onix</v>
      </c>
      <c r="M6205">
        <f>WEEKNUM(A6205,2)</f>
        <v>39</v>
      </c>
    </row>
    <row r="6206" spans="1:13" x14ac:dyDescent="0.25">
      <c r="A6206" s="1">
        <v>41536</v>
      </c>
      <c r="B6206" s="40" t="s">
        <v>9</v>
      </c>
      <c r="C6206" s="40" t="s">
        <v>192</v>
      </c>
      <c r="D6206" s="40" t="s">
        <v>90</v>
      </c>
      <c r="E6206" s="40" t="s">
        <v>10</v>
      </c>
      <c r="F6206" s="40">
        <v>0.23</v>
      </c>
      <c r="G6206" s="40">
        <v>4</v>
      </c>
      <c r="H6206" s="40">
        <v>17</v>
      </c>
      <c r="I6206" s="40">
        <v>0.27</v>
      </c>
      <c r="L6206" s="40" t="str">
        <f>IF(LEFT(C6206,1)="[",MID(C6206,2,SEARCH("]",C6206)-2),IF(LEFT(C6206,1)="""",MID(C6206,2,SEARCH("""",C6206,2)-2),C6206))</f>
        <v>preço novo Onix</v>
      </c>
      <c r="M6206">
        <f>WEEKNUM(A6206,2)</f>
        <v>38</v>
      </c>
    </row>
    <row r="6207" spans="1:13" x14ac:dyDescent="0.25">
      <c r="A6207" s="1">
        <v>41523</v>
      </c>
      <c r="B6207" s="40" t="s">
        <v>9</v>
      </c>
      <c r="C6207" s="40" t="s">
        <v>192</v>
      </c>
      <c r="D6207" s="40" t="s">
        <v>90</v>
      </c>
      <c r="E6207" s="40" t="s">
        <v>10</v>
      </c>
      <c r="F6207" s="40">
        <v>0.23</v>
      </c>
      <c r="G6207" s="40">
        <v>3</v>
      </c>
      <c r="H6207" s="40">
        <v>23</v>
      </c>
      <c r="I6207" s="40">
        <v>0.15</v>
      </c>
      <c r="L6207" s="40" t="str">
        <f>IF(LEFT(C6207,1)="[",MID(C6207,2,SEARCH("]",C6207)-2),IF(LEFT(C6207,1)="""",MID(C6207,2,SEARCH("""",C6207,2)-2),C6207))</f>
        <v>preço novo Onix</v>
      </c>
      <c r="M6207">
        <f>WEEKNUM(A6207,2)</f>
        <v>36</v>
      </c>
    </row>
    <row r="6208" spans="1:13" x14ac:dyDescent="0.25">
      <c r="A6208" s="1">
        <v>41519</v>
      </c>
      <c r="B6208" s="40" t="s">
        <v>9</v>
      </c>
      <c r="C6208" s="40" t="s">
        <v>192</v>
      </c>
      <c r="D6208" s="40" t="s">
        <v>90</v>
      </c>
      <c r="E6208" s="40" t="s">
        <v>10</v>
      </c>
      <c r="F6208" s="40">
        <v>0.23</v>
      </c>
      <c r="G6208" s="40">
        <v>7</v>
      </c>
      <c r="H6208" s="40">
        <v>22</v>
      </c>
      <c r="I6208" s="40">
        <v>0.45</v>
      </c>
      <c r="L6208" s="40" t="str">
        <f>IF(LEFT(C6208,1)="[",MID(C6208,2,SEARCH("]",C6208)-2),IF(LEFT(C6208,1)="""",MID(C6208,2,SEARCH("""",C6208,2)-2),C6208))</f>
        <v>preço novo Onix</v>
      </c>
      <c r="M6208">
        <f>WEEKNUM(A6208,2)</f>
        <v>36</v>
      </c>
    </row>
    <row r="6209" spans="1:13" x14ac:dyDescent="0.25">
      <c r="A6209" s="1">
        <v>41517</v>
      </c>
      <c r="B6209" s="40" t="s">
        <v>9</v>
      </c>
      <c r="C6209" s="40" t="s">
        <v>192</v>
      </c>
      <c r="D6209" s="40" t="s">
        <v>90</v>
      </c>
      <c r="E6209" s="40" t="s">
        <v>10</v>
      </c>
      <c r="F6209" s="40">
        <v>0.23</v>
      </c>
      <c r="G6209" s="40">
        <v>7</v>
      </c>
      <c r="H6209" s="40">
        <v>40</v>
      </c>
      <c r="I6209" s="40">
        <v>0.61</v>
      </c>
      <c r="L6209" s="40" t="str">
        <f>IF(LEFT(C6209,1)="[",MID(C6209,2,SEARCH("]",C6209)-2),IF(LEFT(C6209,1)="""",MID(C6209,2,SEARCH("""",C6209,2)-2),C6209))</f>
        <v>preço novo Onix</v>
      </c>
      <c r="M6209">
        <f>WEEKNUM(A6209,2)</f>
        <v>35</v>
      </c>
    </row>
    <row r="6210" spans="1:13" x14ac:dyDescent="0.25">
      <c r="A6210" s="1">
        <v>41532</v>
      </c>
      <c r="B6210" s="40" t="s">
        <v>9</v>
      </c>
      <c r="C6210" s="40" t="s">
        <v>192</v>
      </c>
      <c r="D6210" s="40" t="s">
        <v>90</v>
      </c>
      <c r="E6210" s="40" t="s">
        <v>10</v>
      </c>
      <c r="F6210" s="40">
        <v>0.23</v>
      </c>
      <c r="G6210" s="40">
        <v>13</v>
      </c>
      <c r="H6210" s="40">
        <v>30</v>
      </c>
      <c r="I6210" s="40">
        <v>0.96</v>
      </c>
      <c r="L6210" s="40" t="str">
        <f>IF(LEFT(C6210,1)="[",MID(C6210,2,SEARCH("]",C6210)-2),IF(LEFT(C6210,1)="""",MID(C6210,2,SEARCH("""",C6210,2)-2),C6210))</f>
        <v>preço novo Onix</v>
      </c>
      <c r="M6210">
        <f>WEEKNUM(A6210,2)</f>
        <v>37</v>
      </c>
    </row>
    <row r="6211" spans="1:13" x14ac:dyDescent="0.25">
      <c r="A6211" s="1">
        <v>41522</v>
      </c>
      <c r="B6211" s="40" t="s">
        <v>9</v>
      </c>
      <c r="C6211" s="40" t="s">
        <v>192</v>
      </c>
      <c r="D6211" s="40" t="s">
        <v>90</v>
      </c>
      <c r="E6211" s="40" t="s">
        <v>10</v>
      </c>
      <c r="F6211" s="40">
        <v>0.23</v>
      </c>
      <c r="G6211" s="40">
        <v>6</v>
      </c>
      <c r="H6211" s="40">
        <v>26</v>
      </c>
      <c r="I6211" s="40">
        <v>0.43</v>
      </c>
      <c r="L6211" s="40" t="str">
        <f>IF(LEFT(C6211,1)="[",MID(C6211,2,SEARCH("]",C6211)-2),IF(LEFT(C6211,1)="""",MID(C6211,2,SEARCH("""",C6211,2)-2),C6211))</f>
        <v>preço novo Onix</v>
      </c>
      <c r="M6211">
        <f>WEEKNUM(A6211,2)</f>
        <v>36</v>
      </c>
    </row>
    <row r="6212" spans="1:13" x14ac:dyDescent="0.25">
      <c r="A6212" s="1">
        <v>41518</v>
      </c>
      <c r="B6212" s="40" t="s">
        <v>9</v>
      </c>
      <c r="C6212" s="40" t="s">
        <v>192</v>
      </c>
      <c r="D6212" s="40" t="s">
        <v>90</v>
      </c>
      <c r="E6212" s="40" t="s">
        <v>10</v>
      </c>
      <c r="F6212" s="40">
        <v>0.23</v>
      </c>
      <c r="G6212" s="40">
        <v>7</v>
      </c>
      <c r="H6212" s="40">
        <v>42</v>
      </c>
      <c r="I6212" s="40">
        <v>0.49</v>
      </c>
      <c r="L6212" s="40" t="str">
        <f>IF(LEFT(C6212,1)="[",MID(C6212,2,SEARCH("]",C6212)-2),IF(LEFT(C6212,1)="""",MID(C6212,2,SEARCH("""",C6212,2)-2),C6212))</f>
        <v>preço novo Onix</v>
      </c>
      <c r="M6212">
        <f>WEEKNUM(A6212,2)</f>
        <v>35</v>
      </c>
    </row>
    <row r="6213" spans="1:13" x14ac:dyDescent="0.25">
      <c r="A6213" s="1">
        <v>41516</v>
      </c>
      <c r="B6213" s="40" t="s">
        <v>9</v>
      </c>
      <c r="C6213" s="40" t="s">
        <v>192</v>
      </c>
      <c r="D6213" s="40" t="s">
        <v>90</v>
      </c>
      <c r="E6213" s="40" t="s">
        <v>10</v>
      </c>
      <c r="F6213" s="40">
        <v>0.23</v>
      </c>
      <c r="G6213" s="40">
        <v>10</v>
      </c>
      <c r="H6213" s="40">
        <v>29</v>
      </c>
      <c r="I6213" s="40">
        <v>0.83</v>
      </c>
      <c r="L6213" s="40" t="str">
        <f>IF(LEFT(C6213,1)="[",MID(C6213,2,SEARCH("]",C6213)-2),IF(LEFT(C6213,1)="""",MID(C6213,2,SEARCH("""",C6213,2)-2),C6213))</f>
        <v>preço novo Onix</v>
      </c>
      <c r="M6213">
        <f>WEEKNUM(A6213,2)</f>
        <v>35</v>
      </c>
    </row>
    <row r="6214" spans="1:13" x14ac:dyDescent="0.25">
      <c r="A6214" s="1">
        <v>41527</v>
      </c>
      <c r="B6214" s="40" t="s">
        <v>9</v>
      </c>
      <c r="C6214" s="40" t="s">
        <v>192</v>
      </c>
      <c r="D6214" s="40" t="s">
        <v>90</v>
      </c>
      <c r="E6214" s="40" t="s">
        <v>10</v>
      </c>
      <c r="F6214" s="40">
        <v>0.23</v>
      </c>
      <c r="G6214" s="40">
        <v>3</v>
      </c>
      <c r="H6214" s="40">
        <v>26</v>
      </c>
      <c r="I6214" s="40">
        <v>0.19</v>
      </c>
      <c r="L6214" s="40" t="str">
        <f>IF(LEFT(C6214,1)="[",MID(C6214,2,SEARCH("]",C6214)-2),IF(LEFT(C6214,1)="""",MID(C6214,2,SEARCH("""",C6214,2)-2),C6214))</f>
        <v>preço novo Onix</v>
      </c>
      <c r="M6214">
        <f>WEEKNUM(A6214,2)</f>
        <v>37</v>
      </c>
    </row>
    <row r="6215" spans="1:13" x14ac:dyDescent="0.25">
      <c r="A6215" s="1">
        <v>41533</v>
      </c>
      <c r="B6215" s="40" t="s">
        <v>9</v>
      </c>
      <c r="C6215" s="40" t="s">
        <v>192</v>
      </c>
      <c r="D6215" s="40" t="s">
        <v>90</v>
      </c>
      <c r="E6215" s="40" t="s">
        <v>10</v>
      </c>
      <c r="F6215" s="40">
        <v>0.23</v>
      </c>
      <c r="G6215" s="40">
        <v>3</v>
      </c>
      <c r="H6215" s="40">
        <v>26</v>
      </c>
      <c r="I6215" s="40">
        <v>0.24</v>
      </c>
      <c r="L6215" s="40" t="str">
        <f>IF(LEFT(C6215,1)="[",MID(C6215,2,SEARCH("]",C6215)-2),IF(LEFT(C6215,1)="""",MID(C6215,2,SEARCH("""",C6215,2)-2),C6215))</f>
        <v>preço novo Onix</v>
      </c>
      <c r="M6215">
        <f>WEEKNUM(A6215,2)</f>
        <v>38</v>
      </c>
    </row>
    <row r="6216" spans="1:13" x14ac:dyDescent="0.25">
      <c r="A6216" s="1">
        <v>41537</v>
      </c>
      <c r="B6216" s="40" t="s">
        <v>9</v>
      </c>
      <c r="C6216" s="40" t="s">
        <v>192</v>
      </c>
      <c r="D6216" s="40" t="s">
        <v>90</v>
      </c>
      <c r="E6216" s="40" t="s">
        <v>10</v>
      </c>
      <c r="F6216" s="40">
        <v>0.23</v>
      </c>
      <c r="G6216" s="40">
        <v>3</v>
      </c>
      <c r="H6216" s="40">
        <v>29</v>
      </c>
      <c r="I6216" s="40">
        <v>0.31</v>
      </c>
      <c r="L6216" s="40" t="str">
        <f>IF(LEFT(C6216,1)="[",MID(C6216,2,SEARCH("]",C6216)-2),IF(LEFT(C6216,1)="""",MID(C6216,2,SEARCH("""",C6216,2)-2),C6216))</f>
        <v>preço novo Onix</v>
      </c>
      <c r="M6216">
        <f>WEEKNUM(A6216,2)</f>
        <v>38</v>
      </c>
    </row>
    <row r="6217" spans="1:13" x14ac:dyDescent="0.25">
      <c r="A6217" s="1">
        <v>41531</v>
      </c>
      <c r="B6217" s="40" t="s">
        <v>9</v>
      </c>
      <c r="C6217" s="40" t="s">
        <v>192</v>
      </c>
      <c r="D6217" s="40" t="s">
        <v>90</v>
      </c>
      <c r="E6217" s="40" t="s">
        <v>10</v>
      </c>
      <c r="F6217" s="40">
        <v>0.23</v>
      </c>
      <c r="G6217" s="40">
        <v>4</v>
      </c>
      <c r="H6217" s="40">
        <v>21</v>
      </c>
      <c r="I6217" s="40">
        <v>0.23</v>
      </c>
      <c r="L6217" s="40" t="str">
        <f>IF(LEFT(C6217,1)="[",MID(C6217,2,SEARCH("]",C6217)-2),IF(LEFT(C6217,1)="""",MID(C6217,2,SEARCH("""",C6217,2)-2),C6217))</f>
        <v>preço novo Onix</v>
      </c>
      <c r="M6217">
        <f>WEEKNUM(A6217,2)</f>
        <v>37</v>
      </c>
    </row>
    <row r="6218" spans="1:13" x14ac:dyDescent="0.25">
      <c r="A6218" s="1">
        <v>41528</v>
      </c>
      <c r="B6218" s="40" t="s">
        <v>9</v>
      </c>
      <c r="C6218" s="40" t="s">
        <v>192</v>
      </c>
      <c r="D6218" s="40" t="s">
        <v>90</v>
      </c>
      <c r="E6218" s="40" t="s">
        <v>10</v>
      </c>
      <c r="F6218" s="40">
        <v>0.23</v>
      </c>
      <c r="G6218" s="40">
        <v>6</v>
      </c>
      <c r="H6218" s="40">
        <v>29</v>
      </c>
      <c r="I6218" s="40">
        <v>0.41</v>
      </c>
      <c r="L6218" s="40" t="str">
        <f>IF(LEFT(C6218,1)="[",MID(C6218,2,SEARCH("]",C6218)-2),IF(LEFT(C6218,1)="""",MID(C6218,2,SEARCH("""",C6218,2)-2),C6218))</f>
        <v>preço novo Onix</v>
      </c>
      <c r="M6218">
        <f>WEEKNUM(A6218,2)</f>
        <v>37</v>
      </c>
    </row>
    <row r="6219" spans="1:13" x14ac:dyDescent="0.25">
      <c r="A6219" s="1">
        <v>41514</v>
      </c>
      <c r="B6219" s="40" t="s">
        <v>9</v>
      </c>
      <c r="C6219" s="40" t="s">
        <v>192</v>
      </c>
      <c r="D6219" s="40" t="s">
        <v>90</v>
      </c>
      <c r="E6219" s="40" t="s">
        <v>10</v>
      </c>
      <c r="F6219" s="40">
        <v>0.23</v>
      </c>
      <c r="G6219" s="40">
        <v>4</v>
      </c>
      <c r="H6219" s="40">
        <v>28</v>
      </c>
      <c r="I6219" s="40">
        <v>0.31</v>
      </c>
      <c r="L6219" s="40" t="str">
        <f>IF(LEFT(C6219,1)="[",MID(C6219,2,SEARCH("]",C6219)-2),IF(LEFT(C6219,1)="""",MID(C6219,2,SEARCH("""",C6219,2)-2),C6219))</f>
        <v>preço novo Onix</v>
      </c>
      <c r="M6219">
        <f>WEEKNUM(A6219,2)</f>
        <v>35</v>
      </c>
    </row>
    <row r="6220" spans="1:13" x14ac:dyDescent="0.25">
      <c r="A6220" s="1">
        <v>41529</v>
      </c>
      <c r="B6220" s="40" t="s">
        <v>9</v>
      </c>
      <c r="C6220" s="40" t="s">
        <v>192</v>
      </c>
      <c r="D6220" s="40" t="s">
        <v>90</v>
      </c>
      <c r="E6220" s="40" t="s">
        <v>10</v>
      </c>
      <c r="F6220" s="40">
        <v>0.23</v>
      </c>
      <c r="G6220" s="40">
        <v>3</v>
      </c>
      <c r="H6220" s="40">
        <v>26</v>
      </c>
      <c r="I6220" s="40">
        <v>0.12</v>
      </c>
      <c r="L6220" s="40" t="str">
        <f>IF(LEFT(C6220,1)="[",MID(C6220,2,SEARCH("]",C6220)-2),IF(LEFT(C6220,1)="""",MID(C6220,2,SEARCH("""",C6220,2)-2),C6220))</f>
        <v>preço novo Onix</v>
      </c>
      <c r="M6220">
        <f>WEEKNUM(A6220,2)</f>
        <v>37</v>
      </c>
    </row>
    <row r="6221" spans="1:13" x14ac:dyDescent="0.25">
      <c r="A6221" s="1">
        <v>41543</v>
      </c>
      <c r="B6221" s="40" t="s">
        <v>9</v>
      </c>
      <c r="C6221" s="40" t="s">
        <v>192</v>
      </c>
      <c r="D6221" s="40" t="s">
        <v>90</v>
      </c>
      <c r="E6221" s="40" t="s">
        <v>10</v>
      </c>
      <c r="F6221" s="40">
        <v>0.23</v>
      </c>
      <c r="G6221" s="40">
        <v>6</v>
      </c>
      <c r="H6221" s="40">
        <v>17</v>
      </c>
      <c r="I6221" s="40">
        <v>0.77</v>
      </c>
      <c r="L6221" s="40" t="str">
        <f>IF(LEFT(C6221,1)="[",MID(C6221,2,SEARCH("]",C6221)-2),IF(LEFT(C6221,1)="""",MID(C6221,2,SEARCH("""",C6221,2)-2),C6221))</f>
        <v>preço novo Onix</v>
      </c>
      <c r="M6221">
        <f>WEEKNUM(A6221,2)</f>
        <v>39</v>
      </c>
    </row>
    <row r="6222" spans="1:13" x14ac:dyDescent="0.25">
      <c r="A6222" s="1">
        <v>41515</v>
      </c>
      <c r="B6222" s="40" t="s">
        <v>9</v>
      </c>
      <c r="C6222" s="40" t="s">
        <v>192</v>
      </c>
      <c r="D6222" s="40" t="s">
        <v>90</v>
      </c>
      <c r="E6222" s="40" t="s">
        <v>10</v>
      </c>
      <c r="F6222" s="40">
        <v>0.23</v>
      </c>
      <c r="G6222" s="40">
        <v>10</v>
      </c>
      <c r="H6222" s="40">
        <v>31</v>
      </c>
      <c r="I6222" s="40">
        <v>0.96</v>
      </c>
      <c r="L6222" s="40" t="str">
        <f>IF(LEFT(C6222,1)="[",MID(C6222,2,SEARCH("]",C6222)-2),IF(LEFT(C6222,1)="""",MID(C6222,2,SEARCH("""",C6222,2)-2),C6222))</f>
        <v>preço novo Onix</v>
      </c>
      <c r="M6222">
        <f>WEEKNUM(A6222,2)</f>
        <v>35</v>
      </c>
    </row>
    <row r="6223" spans="1:13" x14ac:dyDescent="0.25">
      <c r="A6223" s="1">
        <v>41544</v>
      </c>
      <c r="B6223" s="40" t="s">
        <v>9</v>
      </c>
      <c r="C6223" s="40" t="s">
        <v>192</v>
      </c>
      <c r="D6223" s="40" t="s">
        <v>90</v>
      </c>
      <c r="E6223" s="40" t="s">
        <v>10</v>
      </c>
      <c r="F6223" s="40">
        <v>0.23</v>
      </c>
      <c r="G6223" s="40">
        <v>6</v>
      </c>
      <c r="H6223" s="40">
        <v>21</v>
      </c>
      <c r="I6223" s="40">
        <v>0.59</v>
      </c>
      <c r="L6223" s="40" t="str">
        <f>IF(LEFT(C6223,1)="[",MID(C6223,2,SEARCH("]",C6223)-2),IF(LEFT(C6223,1)="""",MID(C6223,2,SEARCH("""",C6223,2)-2),C6223))</f>
        <v>preço novo Onix</v>
      </c>
      <c r="M6223">
        <f>WEEKNUM(A6223,2)</f>
        <v>39</v>
      </c>
    </row>
    <row r="6224" spans="1:13" x14ac:dyDescent="0.25">
      <c r="A6224" s="1">
        <v>41524</v>
      </c>
      <c r="B6224" s="40" t="s">
        <v>9</v>
      </c>
      <c r="C6224" s="40" t="s">
        <v>192</v>
      </c>
      <c r="D6224" s="40" t="s">
        <v>90</v>
      </c>
      <c r="E6224" s="40" t="s">
        <v>10</v>
      </c>
      <c r="F6224" s="40">
        <v>0.23</v>
      </c>
      <c r="G6224" s="40">
        <v>2</v>
      </c>
      <c r="H6224" s="40">
        <v>20</v>
      </c>
      <c r="I6224" s="40">
        <v>0.23</v>
      </c>
      <c r="L6224" s="40" t="str">
        <f>IF(LEFT(C6224,1)="[",MID(C6224,2,SEARCH("]",C6224)-2),IF(LEFT(C6224,1)="""",MID(C6224,2,SEARCH("""",C6224,2)-2),C6224))</f>
        <v>preço novo Onix</v>
      </c>
      <c r="M6224">
        <f>WEEKNUM(A6224,2)</f>
        <v>36</v>
      </c>
    </row>
    <row r="6225" spans="1:13" x14ac:dyDescent="0.25">
      <c r="A6225" s="1">
        <v>41520</v>
      </c>
      <c r="B6225" s="40" t="s">
        <v>9</v>
      </c>
      <c r="C6225" s="40" t="s">
        <v>192</v>
      </c>
      <c r="D6225" s="40" t="s">
        <v>90</v>
      </c>
      <c r="E6225" s="40" t="s">
        <v>10</v>
      </c>
      <c r="F6225" s="40">
        <v>0.23</v>
      </c>
      <c r="G6225" s="40">
        <v>8</v>
      </c>
      <c r="H6225" s="40">
        <v>26</v>
      </c>
      <c r="I6225" s="40">
        <v>0.41</v>
      </c>
      <c r="L6225" s="40" t="str">
        <f>IF(LEFT(C6225,1)="[",MID(C6225,2,SEARCH("]",C6225)-2),IF(LEFT(C6225,1)="""",MID(C6225,2,SEARCH("""",C6225,2)-2),C6225))</f>
        <v>preço novo Onix</v>
      </c>
      <c r="M6225">
        <f>WEEKNUM(A6225,2)</f>
        <v>36</v>
      </c>
    </row>
    <row r="6226" spans="1:13" x14ac:dyDescent="0.25">
      <c r="A6226" s="1">
        <v>41542</v>
      </c>
      <c r="B6226" s="40" t="s">
        <v>9</v>
      </c>
      <c r="C6226" s="40" t="s">
        <v>192</v>
      </c>
      <c r="D6226" s="40" t="s">
        <v>90</v>
      </c>
      <c r="E6226" s="40" t="s">
        <v>10</v>
      </c>
      <c r="F6226" s="40">
        <v>0.23</v>
      </c>
      <c r="G6226" s="40">
        <v>1</v>
      </c>
      <c r="H6226" s="40">
        <v>20</v>
      </c>
      <c r="I6226" s="40">
        <v>0.09</v>
      </c>
      <c r="L6226" s="40" t="str">
        <f>IF(LEFT(C6226,1)="[",MID(C6226,2,SEARCH("]",C6226)-2),IF(LEFT(C6226,1)="""",MID(C6226,2,SEARCH("""",C6226,2)-2),C6226))</f>
        <v>preço novo Onix</v>
      </c>
      <c r="M6226">
        <f>WEEKNUM(A6226,2)</f>
        <v>39</v>
      </c>
    </row>
    <row r="6227" spans="1:13" x14ac:dyDescent="0.25">
      <c r="A6227" s="1">
        <v>41546</v>
      </c>
      <c r="B6227" s="40" t="s">
        <v>9</v>
      </c>
      <c r="C6227" s="40" t="s">
        <v>192</v>
      </c>
      <c r="D6227" s="40" t="s">
        <v>90</v>
      </c>
      <c r="E6227" s="40" t="s">
        <v>10</v>
      </c>
      <c r="F6227" s="40">
        <v>0.23</v>
      </c>
      <c r="G6227" s="40">
        <v>5</v>
      </c>
      <c r="H6227" s="40">
        <v>30</v>
      </c>
      <c r="I6227" s="40">
        <v>0.54</v>
      </c>
      <c r="L6227" s="40" t="str">
        <f>IF(LEFT(C6227,1)="[",MID(C6227,2,SEARCH("]",C6227)-2),IF(LEFT(C6227,1)="""",MID(C6227,2,SEARCH("""",C6227,2)-2),C6227))</f>
        <v>preço novo Onix</v>
      </c>
      <c r="M6227">
        <f>WEEKNUM(A6227,2)</f>
        <v>39</v>
      </c>
    </row>
    <row r="6228" spans="1:13" x14ac:dyDescent="0.25">
      <c r="A6228" s="1">
        <v>41541</v>
      </c>
      <c r="B6228" s="40" t="s">
        <v>9</v>
      </c>
      <c r="C6228" s="40" t="s">
        <v>192</v>
      </c>
      <c r="D6228" s="40" t="s">
        <v>90</v>
      </c>
      <c r="E6228" s="40" t="s">
        <v>10</v>
      </c>
      <c r="F6228" s="40">
        <v>0.23</v>
      </c>
      <c r="G6228" s="40">
        <v>6</v>
      </c>
      <c r="H6228" s="40">
        <v>19</v>
      </c>
      <c r="I6228" s="40">
        <v>0.86</v>
      </c>
      <c r="L6228" s="40" t="str">
        <f>IF(LEFT(C6228,1)="[",MID(C6228,2,SEARCH("]",C6228)-2),IF(LEFT(C6228,1)="""",MID(C6228,2,SEARCH("""",C6228,2)-2),C6228))</f>
        <v>preço novo Onix</v>
      </c>
      <c r="M6228">
        <f>WEEKNUM(A6228,2)</f>
        <v>39</v>
      </c>
    </row>
    <row r="6229" spans="1:13" x14ac:dyDescent="0.25">
      <c r="A6229" s="1">
        <v>41540</v>
      </c>
      <c r="B6229" s="40" t="s">
        <v>9</v>
      </c>
      <c r="C6229" s="40" t="s">
        <v>192</v>
      </c>
      <c r="D6229" s="40" t="s">
        <v>90</v>
      </c>
      <c r="E6229" s="40" t="s">
        <v>10</v>
      </c>
      <c r="F6229" s="40">
        <v>0.23</v>
      </c>
      <c r="G6229" s="40">
        <v>5</v>
      </c>
      <c r="H6229" s="40">
        <v>16</v>
      </c>
      <c r="I6229" s="40">
        <v>0.64</v>
      </c>
      <c r="L6229" s="40" t="str">
        <f>IF(LEFT(C6229,1)="[",MID(C6229,2,SEARCH("]",C6229)-2),IF(LEFT(C6229,1)="""",MID(C6229,2,SEARCH("""",C6229,2)-2),C6229))</f>
        <v>preço novo Onix</v>
      </c>
      <c r="M6229">
        <f>WEEKNUM(A6229,2)</f>
        <v>39</v>
      </c>
    </row>
    <row r="6230" spans="1:13" x14ac:dyDescent="0.25">
      <c r="A6230" s="1">
        <v>41524</v>
      </c>
      <c r="B6230" s="40" t="s">
        <v>9</v>
      </c>
      <c r="C6230" s="40" t="s">
        <v>184</v>
      </c>
      <c r="D6230" s="40" t="s">
        <v>90</v>
      </c>
      <c r="E6230" s="40" t="s">
        <v>75</v>
      </c>
      <c r="F6230" s="40">
        <v>0.8</v>
      </c>
      <c r="G6230" s="40">
        <v>0</v>
      </c>
      <c r="H6230" s="40">
        <v>1</v>
      </c>
      <c r="I6230" s="40">
        <v>0</v>
      </c>
      <c r="L6230" s="40" t="str">
        <f>IF(LEFT(C6230,1)="[",MID(C6230,2,SEARCH("]",C6230)-2),IF(LEFT(C6230,1)="""",MID(C6230,2,SEARCH("""",C6230,2)-2),C6230))</f>
        <v>preço novo onix 2012</v>
      </c>
      <c r="M6230">
        <f>WEEKNUM(A6230,2)</f>
        <v>36</v>
      </c>
    </row>
    <row r="6231" spans="1:13" x14ac:dyDescent="0.25">
      <c r="A6231" s="1">
        <v>41523</v>
      </c>
      <c r="B6231" s="40" t="s">
        <v>9</v>
      </c>
      <c r="C6231" s="40" t="s">
        <v>184</v>
      </c>
      <c r="D6231" s="40" t="s">
        <v>90</v>
      </c>
      <c r="E6231" s="40" t="s">
        <v>75</v>
      </c>
      <c r="F6231" s="40">
        <v>0.8</v>
      </c>
      <c r="G6231" s="40">
        <v>0</v>
      </c>
      <c r="H6231" s="40">
        <v>4</v>
      </c>
      <c r="I6231" s="40">
        <v>0</v>
      </c>
      <c r="L6231" s="40" t="str">
        <f>IF(LEFT(C6231,1)="[",MID(C6231,2,SEARCH("]",C6231)-2),IF(LEFT(C6231,1)="""",MID(C6231,2,SEARCH("""",C6231,2)-2),C6231))</f>
        <v>preço novo onix 2012</v>
      </c>
      <c r="M6231">
        <f>WEEKNUM(A6231,2)</f>
        <v>36</v>
      </c>
    </row>
    <row r="6232" spans="1:13" x14ac:dyDescent="0.25">
      <c r="A6232" s="1">
        <v>41514</v>
      </c>
      <c r="B6232" s="40" t="s">
        <v>9</v>
      </c>
      <c r="C6232" s="40" t="s">
        <v>184</v>
      </c>
      <c r="D6232" s="40" t="s">
        <v>90</v>
      </c>
      <c r="E6232" s="40" t="s">
        <v>75</v>
      </c>
      <c r="F6232" s="40">
        <v>0.8</v>
      </c>
      <c r="G6232" s="40">
        <v>0</v>
      </c>
      <c r="H6232" s="40">
        <v>4</v>
      </c>
      <c r="I6232" s="40">
        <v>0</v>
      </c>
      <c r="L6232" s="40" t="str">
        <f>IF(LEFT(C6232,1)="[",MID(C6232,2,SEARCH("]",C6232)-2),IF(LEFT(C6232,1)="""",MID(C6232,2,SEARCH("""",C6232,2)-2),C6232))</f>
        <v>preço novo onix 2012</v>
      </c>
      <c r="M6232">
        <f>WEEKNUM(A6232,2)</f>
        <v>35</v>
      </c>
    </row>
    <row r="6233" spans="1:13" x14ac:dyDescent="0.25">
      <c r="A6233" s="1">
        <v>41516</v>
      </c>
      <c r="B6233" s="40" t="s">
        <v>9</v>
      </c>
      <c r="C6233" s="40" t="s">
        <v>184</v>
      </c>
      <c r="D6233" s="40" t="s">
        <v>90</v>
      </c>
      <c r="E6233" s="40" t="s">
        <v>75</v>
      </c>
      <c r="F6233" s="40">
        <v>0.8</v>
      </c>
      <c r="G6233" s="40">
        <v>0</v>
      </c>
      <c r="H6233" s="40">
        <v>9</v>
      </c>
      <c r="I6233" s="40">
        <v>0</v>
      </c>
      <c r="L6233" s="40" t="str">
        <f>IF(LEFT(C6233,1)="[",MID(C6233,2,SEARCH("]",C6233)-2),IF(LEFT(C6233,1)="""",MID(C6233,2,SEARCH("""",C6233,2)-2),C6233))</f>
        <v>preço novo onix 2012</v>
      </c>
      <c r="M6233">
        <f>WEEKNUM(A6233,2)</f>
        <v>35</v>
      </c>
    </row>
    <row r="6234" spans="1:13" x14ac:dyDescent="0.25">
      <c r="A6234" s="1">
        <v>41515</v>
      </c>
      <c r="B6234" s="40" t="s">
        <v>9</v>
      </c>
      <c r="C6234" s="40" t="s">
        <v>184</v>
      </c>
      <c r="D6234" s="40" t="s">
        <v>90</v>
      </c>
      <c r="E6234" s="40" t="s">
        <v>75</v>
      </c>
      <c r="F6234" s="40">
        <v>0.8</v>
      </c>
      <c r="G6234" s="40">
        <v>3</v>
      </c>
      <c r="H6234" s="40">
        <v>6</v>
      </c>
      <c r="I6234" s="40">
        <v>0.64</v>
      </c>
      <c r="L6234" s="40" t="str">
        <f>IF(LEFT(C6234,1)="[",MID(C6234,2,SEARCH("]",C6234)-2),IF(LEFT(C6234,1)="""",MID(C6234,2,SEARCH("""",C6234,2)-2),C6234))</f>
        <v>preço novo onix 2012</v>
      </c>
      <c r="M6234">
        <f>WEEKNUM(A6234,2)</f>
        <v>35</v>
      </c>
    </row>
    <row r="6235" spans="1:13" x14ac:dyDescent="0.25">
      <c r="A6235" s="1">
        <v>41526</v>
      </c>
      <c r="B6235" s="40" t="s">
        <v>9</v>
      </c>
      <c r="C6235" s="40" t="s">
        <v>184</v>
      </c>
      <c r="D6235" s="40" t="s">
        <v>90</v>
      </c>
      <c r="E6235" s="40" t="s">
        <v>75</v>
      </c>
      <c r="F6235" s="40">
        <v>0.8</v>
      </c>
      <c r="G6235" s="40">
        <v>0</v>
      </c>
      <c r="H6235" s="40">
        <v>3</v>
      </c>
      <c r="I6235" s="40">
        <v>0</v>
      </c>
      <c r="L6235" s="40" t="str">
        <f>IF(LEFT(C6235,1)="[",MID(C6235,2,SEARCH("]",C6235)-2),IF(LEFT(C6235,1)="""",MID(C6235,2,SEARCH("""",C6235,2)-2),C6235))</f>
        <v>preço novo onix 2012</v>
      </c>
      <c r="M6235">
        <f>WEEKNUM(A6235,2)</f>
        <v>37</v>
      </c>
    </row>
    <row r="6236" spans="1:13" x14ac:dyDescent="0.25">
      <c r="A6236" s="1">
        <v>41527</v>
      </c>
      <c r="B6236" s="40" t="s">
        <v>9</v>
      </c>
      <c r="C6236" s="40" t="s">
        <v>184</v>
      </c>
      <c r="D6236" s="40" t="s">
        <v>90</v>
      </c>
      <c r="E6236" s="40" t="s">
        <v>75</v>
      </c>
      <c r="F6236" s="40">
        <v>0.8</v>
      </c>
      <c r="G6236" s="40">
        <v>2</v>
      </c>
      <c r="H6236" s="40">
        <v>5</v>
      </c>
      <c r="I6236" s="40">
        <v>0.24</v>
      </c>
      <c r="L6236" s="40" t="str">
        <f>IF(LEFT(C6236,1)="[",MID(C6236,2,SEARCH("]",C6236)-2),IF(LEFT(C6236,1)="""",MID(C6236,2,SEARCH("""",C6236,2)-2),C6236))</f>
        <v>preço novo onix 2012</v>
      </c>
      <c r="M6236">
        <f>WEEKNUM(A6236,2)</f>
        <v>37</v>
      </c>
    </row>
    <row r="6237" spans="1:13" x14ac:dyDescent="0.25">
      <c r="A6237" s="1">
        <v>41521</v>
      </c>
      <c r="B6237" s="40" t="s">
        <v>9</v>
      </c>
      <c r="C6237" s="40" t="s">
        <v>184</v>
      </c>
      <c r="D6237" s="40" t="s">
        <v>90</v>
      </c>
      <c r="E6237" s="40" t="s">
        <v>75</v>
      </c>
      <c r="F6237" s="40">
        <v>0.8</v>
      </c>
      <c r="G6237" s="40">
        <v>0</v>
      </c>
      <c r="H6237" s="40">
        <v>1</v>
      </c>
      <c r="I6237" s="40">
        <v>0</v>
      </c>
      <c r="L6237" s="40" t="str">
        <f>IF(LEFT(C6237,1)="[",MID(C6237,2,SEARCH("]",C6237)-2),IF(LEFT(C6237,1)="""",MID(C6237,2,SEARCH("""",C6237,2)-2),C6237))</f>
        <v>preço novo onix 2012</v>
      </c>
      <c r="M6237">
        <f>WEEKNUM(A6237,2)</f>
        <v>36</v>
      </c>
    </row>
    <row r="6238" spans="1:13" x14ac:dyDescent="0.25">
      <c r="A6238" s="1">
        <v>41529</v>
      </c>
      <c r="B6238" s="40" t="s">
        <v>9</v>
      </c>
      <c r="C6238" s="40" t="s">
        <v>184</v>
      </c>
      <c r="D6238" s="40" t="s">
        <v>90</v>
      </c>
      <c r="E6238" s="40" t="s">
        <v>75</v>
      </c>
      <c r="F6238" s="40">
        <v>0.8</v>
      </c>
      <c r="G6238" s="40">
        <v>1</v>
      </c>
      <c r="H6238" s="40">
        <v>2</v>
      </c>
      <c r="I6238" s="40">
        <v>0.39</v>
      </c>
      <c r="L6238" s="40" t="str">
        <f>IF(LEFT(C6238,1)="[",MID(C6238,2,SEARCH("]",C6238)-2),IF(LEFT(C6238,1)="""",MID(C6238,2,SEARCH("""",C6238,2)-2),C6238))</f>
        <v>preço novo onix 2012</v>
      </c>
      <c r="M6238">
        <f>WEEKNUM(A6238,2)</f>
        <v>37</v>
      </c>
    </row>
    <row r="6239" spans="1:13" x14ac:dyDescent="0.25">
      <c r="A6239" s="1">
        <v>41520</v>
      </c>
      <c r="B6239" s="40" t="s">
        <v>9</v>
      </c>
      <c r="C6239" s="40" t="s">
        <v>184</v>
      </c>
      <c r="D6239" s="40" t="s">
        <v>90</v>
      </c>
      <c r="E6239" s="40" t="s">
        <v>75</v>
      </c>
      <c r="F6239" s="40">
        <v>0.8</v>
      </c>
      <c r="G6239" s="40">
        <v>0</v>
      </c>
      <c r="H6239" s="40">
        <v>4</v>
      </c>
      <c r="I6239" s="40">
        <v>0</v>
      </c>
      <c r="L6239" s="40" t="str">
        <f>IF(LEFT(C6239,1)="[",MID(C6239,2,SEARCH("]",C6239)-2),IF(LEFT(C6239,1)="""",MID(C6239,2,SEARCH("""",C6239,2)-2),C6239))</f>
        <v>preço novo onix 2012</v>
      </c>
      <c r="M6239">
        <f>WEEKNUM(A6239,2)</f>
        <v>36</v>
      </c>
    </row>
    <row r="6240" spans="1:13" x14ac:dyDescent="0.25">
      <c r="A6240" s="1">
        <v>41517</v>
      </c>
      <c r="B6240" s="40" t="s">
        <v>9</v>
      </c>
      <c r="C6240" s="40" t="s">
        <v>184</v>
      </c>
      <c r="D6240" s="40" t="s">
        <v>90</v>
      </c>
      <c r="E6240" s="40" t="s">
        <v>75</v>
      </c>
      <c r="F6240" s="40">
        <v>0.8</v>
      </c>
      <c r="G6240" s="40">
        <v>2</v>
      </c>
      <c r="H6240" s="40">
        <v>6</v>
      </c>
      <c r="I6240" s="40">
        <v>0.9</v>
      </c>
      <c r="L6240" s="40" t="str">
        <f>IF(LEFT(C6240,1)="[",MID(C6240,2,SEARCH("]",C6240)-2),IF(LEFT(C6240,1)="""",MID(C6240,2,SEARCH("""",C6240,2)-2),C6240))</f>
        <v>preço novo onix 2012</v>
      </c>
      <c r="M6240">
        <f>WEEKNUM(A6240,2)</f>
        <v>35</v>
      </c>
    </row>
    <row r="6241" spans="1:13" x14ac:dyDescent="0.25">
      <c r="A6241" s="1">
        <v>41528</v>
      </c>
      <c r="B6241" s="40" t="s">
        <v>9</v>
      </c>
      <c r="C6241" s="40" t="s">
        <v>184</v>
      </c>
      <c r="D6241" s="40" t="s">
        <v>90</v>
      </c>
      <c r="E6241" s="40" t="s">
        <v>75</v>
      </c>
      <c r="F6241" s="40">
        <v>0.8</v>
      </c>
      <c r="G6241" s="40">
        <v>0</v>
      </c>
      <c r="H6241" s="40">
        <v>2</v>
      </c>
      <c r="I6241" s="40">
        <v>0</v>
      </c>
      <c r="L6241" s="40" t="str">
        <f>IF(LEFT(C6241,1)="[",MID(C6241,2,SEARCH("]",C6241)-2),IF(LEFT(C6241,1)="""",MID(C6241,2,SEARCH("""",C6241,2)-2),C6241))</f>
        <v>preço novo onix 2012</v>
      </c>
      <c r="M6241">
        <f>WEEKNUM(A6241,2)</f>
        <v>37</v>
      </c>
    </row>
    <row r="6242" spans="1:13" x14ac:dyDescent="0.25">
      <c r="A6242" s="1">
        <v>41518</v>
      </c>
      <c r="B6242" s="40" t="s">
        <v>9</v>
      </c>
      <c r="C6242" s="40" t="s">
        <v>184</v>
      </c>
      <c r="D6242" s="40" t="s">
        <v>90</v>
      </c>
      <c r="E6242" s="40" t="s">
        <v>75</v>
      </c>
      <c r="F6242" s="40">
        <v>0.8</v>
      </c>
      <c r="G6242" s="40">
        <v>2</v>
      </c>
      <c r="H6242" s="40">
        <v>3</v>
      </c>
      <c r="I6242" s="40">
        <v>0.67</v>
      </c>
      <c r="L6242" s="40" t="str">
        <f>IF(LEFT(C6242,1)="[",MID(C6242,2,SEARCH("]",C6242)-2),IF(LEFT(C6242,1)="""",MID(C6242,2,SEARCH("""",C6242,2)-2),C6242))</f>
        <v>preço novo onix 2012</v>
      </c>
      <c r="M6242">
        <f>WEEKNUM(A6242,2)</f>
        <v>35</v>
      </c>
    </row>
    <row r="6243" spans="1:13" x14ac:dyDescent="0.25">
      <c r="A6243" s="1">
        <v>41522</v>
      </c>
      <c r="B6243" s="40" t="s">
        <v>9</v>
      </c>
      <c r="C6243" s="40" t="s">
        <v>184</v>
      </c>
      <c r="D6243" s="40" t="s">
        <v>90</v>
      </c>
      <c r="E6243" s="40" t="s">
        <v>75</v>
      </c>
      <c r="F6243" s="40">
        <v>0.8</v>
      </c>
      <c r="G6243" s="40">
        <v>0</v>
      </c>
      <c r="H6243" s="40">
        <v>3</v>
      </c>
      <c r="I6243" s="40">
        <v>0</v>
      </c>
      <c r="L6243" s="40" t="str">
        <f>IF(LEFT(C6243,1)="[",MID(C6243,2,SEARCH("]",C6243)-2),IF(LEFT(C6243,1)="""",MID(C6243,2,SEARCH("""",C6243,2)-2),C6243))</f>
        <v>preço novo onix 2012</v>
      </c>
      <c r="M6243">
        <f>WEEKNUM(A6243,2)</f>
        <v>36</v>
      </c>
    </row>
    <row r="6244" spans="1:13" x14ac:dyDescent="0.25">
      <c r="A6244" s="1">
        <v>41533</v>
      </c>
      <c r="B6244" s="40" t="s">
        <v>9</v>
      </c>
      <c r="C6244" s="40" t="s">
        <v>156</v>
      </c>
      <c r="D6244" s="40" t="s">
        <v>90</v>
      </c>
      <c r="E6244" s="40" t="s">
        <v>10</v>
      </c>
      <c r="F6244" s="40">
        <v>0.8</v>
      </c>
      <c r="G6244" s="40">
        <v>0</v>
      </c>
      <c r="H6244" s="40">
        <v>1</v>
      </c>
      <c r="I6244" s="40">
        <v>0</v>
      </c>
      <c r="L6244" s="40" t="str">
        <f>IF(LEFT(C6244,1)="[",MID(C6244,2,SEARCH("]",C6244)-2),IF(LEFT(C6244,1)="""",MID(C6244,2,SEARCH("""",C6244,2)-2),C6244))</f>
        <v>preço novo onix 2013</v>
      </c>
      <c r="M6244">
        <f>WEEKNUM(A6244,2)</f>
        <v>38</v>
      </c>
    </row>
    <row r="6245" spans="1:13" x14ac:dyDescent="0.25">
      <c r="A6245" s="1">
        <v>41530</v>
      </c>
      <c r="B6245" s="40" t="s">
        <v>9</v>
      </c>
      <c r="C6245" s="40" t="s">
        <v>156</v>
      </c>
      <c r="D6245" s="40" t="s">
        <v>90</v>
      </c>
      <c r="E6245" s="40" t="s">
        <v>10</v>
      </c>
      <c r="F6245" s="40">
        <v>0.8</v>
      </c>
      <c r="G6245" s="40">
        <v>1</v>
      </c>
      <c r="H6245" s="40">
        <v>3</v>
      </c>
      <c r="I6245" s="40">
        <v>0.03</v>
      </c>
      <c r="L6245" s="40" t="str">
        <f>IF(LEFT(C6245,1)="[",MID(C6245,2,SEARCH("]",C6245)-2),IF(LEFT(C6245,1)="""",MID(C6245,2,SEARCH("""",C6245,2)-2),C6245))</f>
        <v>preço novo onix 2013</v>
      </c>
      <c r="M6245">
        <f>WEEKNUM(A6245,2)</f>
        <v>37</v>
      </c>
    </row>
    <row r="6246" spans="1:13" x14ac:dyDescent="0.25">
      <c r="A6246" s="1">
        <v>41538</v>
      </c>
      <c r="B6246" s="40" t="s">
        <v>9</v>
      </c>
      <c r="C6246" s="40" t="s">
        <v>156</v>
      </c>
      <c r="D6246" s="40" t="s">
        <v>90</v>
      </c>
      <c r="E6246" s="40" t="s">
        <v>10</v>
      </c>
      <c r="F6246" s="40">
        <v>0.8</v>
      </c>
      <c r="G6246" s="40">
        <v>0</v>
      </c>
      <c r="H6246" s="40">
        <v>4</v>
      </c>
      <c r="I6246" s="40">
        <v>0</v>
      </c>
      <c r="L6246" s="40" t="str">
        <f>IF(LEFT(C6246,1)="[",MID(C6246,2,SEARCH("]",C6246)-2),IF(LEFT(C6246,1)="""",MID(C6246,2,SEARCH("""",C6246,2)-2),C6246))</f>
        <v>preço novo onix 2013</v>
      </c>
      <c r="M6246">
        <f>WEEKNUM(A6246,2)</f>
        <v>38</v>
      </c>
    </row>
    <row r="6247" spans="1:13" x14ac:dyDescent="0.25">
      <c r="A6247" s="1">
        <v>41531</v>
      </c>
      <c r="B6247" s="40" t="s">
        <v>9</v>
      </c>
      <c r="C6247" s="40" t="s">
        <v>156</v>
      </c>
      <c r="D6247" s="40" t="s">
        <v>90</v>
      </c>
      <c r="E6247" s="40" t="s">
        <v>10</v>
      </c>
      <c r="F6247" s="40">
        <v>0.8</v>
      </c>
      <c r="G6247" s="40">
        <v>0</v>
      </c>
      <c r="H6247" s="40">
        <v>2</v>
      </c>
      <c r="I6247" s="40">
        <v>0</v>
      </c>
      <c r="L6247" s="40" t="str">
        <f>IF(LEFT(C6247,1)="[",MID(C6247,2,SEARCH("]",C6247)-2),IF(LEFT(C6247,1)="""",MID(C6247,2,SEARCH("""",C6247,2)-2),C6247))</f>
        <v>preço novo onix 2013</v>
      </c>
      <c r="M6247">
        <f>WEEKNUM(A6247,2)</f>
        <v>37</v>
      </c>
    </row>
    <row r="6248" spans="1:13" x14ac:dyDescent="0.25">
      <c r="A6248" s="1">
        <v>41546</v>
      </c>
      <c r="B6248" s="40" t="s">
        <v>9</v>
      </c>
      <c r="C6248" s="40" t="s">
        <v>156</v>
      </c>
      <c r="D6248" s="40" t="s">
        <v>90</v>
      </c>
      <c r="E6248" s="40" t="s">
        <v>10</v>
      </c>
      <c r="F6248" s="40">
        <v>0.8</v>
      </c>
      <c r="G6248" s="40">
        <v>2</v>
      </c>
      <c r="H6248" s="40">
        <v>9</v>
      </c>
      <c r="I6248" s="40">
        <v>0.18</v>
      </c>
      <c r="L6248" s="40" t="str">
        <f>IF(LEFT(C6248,1)="[",MID(C6248,2,SEARCH("]",C6248)-2),IF(LEFT(C6248,1)="""",MID(C6248,2,SEARCH("""",C6248,2)-2),C6248))</f>
        <v>preço novo onix 2013</v>
      </c>
      <c r="M6248">
        <f>WEEKNUM(A6248,2)</f>
        <v>39</v>
      </c>
    </row>
    <row r="6249" spans="1:13" x14ac:dyDescent="0.25">
      <c r="A6249" s="1">
        <v>41541</v>
      </c>
      <c r="B6249" s="40" t="s">
        <v>9</v>
      </c>
      <c r="C6249" s="40" t="s">
        <v>156</v>
      </c>
      <c r="D6249" s="40" t="s">
        <v>90</v>
      </c>
      <c r="E6249" s="40" t="s">
        <v>10</v>
      </c>
      <c r="F6249" s="40">
        <v>0.8</v>
      </c>
      <c r="G6249" s="40">
        <v>3</v>
      </c>
      <c r="H6249" s="40">
        <v>6</v>
      </c>
      <c r="I6249" s="40">
        <v>0.94</v>
      </c>
      <c r="L6249" s="40" t="str">
        <f>IF(LEFT(C6249,1)="[",MID(C6249,2,SEARCH("]",C6249)-2),IF(LEFT(C6249,1)="""",MID(C6249,2,SEARCH("""",C6249,2)-2),C6249))</f>
        <v>preço novo onix 2013</v>
      </c>
      <c r="M6249">
        <f>WEEKNUM(A6249,2)</f>
        <v>39</v>
      </c>
    </row>
    <row r="6250" spans="1:13" x14ac:dyDescent="0.25">
      <c r="A6250" s="1">
        <v>41545</v>
      </c>
      <c r="B6250" s="40" t="s">
        <v>9</v>
      </c>
      <c r="C6250" s="40" t="s">
        <v>156</v>
      </c>
      <c r="D6250" s="40" t="s">
        <v>90</v>
      </c>
      <c r="E6250" s="40" t="s">
        <v>10</v>
      </c>
      <c r="F6250" s="40">
        <v>0.8</v>
      </c>
      <c r="G6250" s="40">
        <v>0</v>
      </c>
      <c r="H6250" s="40">
        <v>1</v>
      </c>
      <c r="I6250" s="40">
        <v>0</v>
      </c>
      <c r="L6250" s="40" t="str">
        <f>IF(LEFT(C6250,1)="[",MID(C6250,2,SEARCH("]",C6250)-2),IF(LEFT(C6250,1)="""",MID(C6250,2,SEARCH("""",C6250,2)-2),C6250))</f>
        <v>preço novo onix 2013</v>
      </c>
      <c r="M6250">
        <f>WEEKNUM(A6250,2)</f>
        <v>39</v>
      </c>
    </row>
    <row r="6251" spans="1:13" x14ac:dyDescent="0.25">
      <c r="A6251" s="1">
        <v>41515</v>
      </c>
      <c r="B6251" s="40" t="s">
        <v>9</v>
      </c>
      <c r="C6251" s="40" t="s">
        <v>156</v>
      </c>
      <c r="D6251" s="40" t="s">
        <v>90</v>
      </c>
      <c r="E6251" s="40" t="s">
        <v>10</v>
      </c>
      <c r="F6251" s="40">
        <v>0.8</v>
      </c>
      <c r="G6251" s="40">
        <v>0</v>
      </c>
      <c r="H6251" s="40">
        <v>5</v>
      </c>
      <c r="I6251" s="40">
        <v>0</v>
      </c>
      <c r="L6251" s="40" t="str">
        <f>IF(LEFT(C6251,1)="[",MID(C6251,2,SEARCH("]",C6251)-2),IF(LEFT(C6251,1)="""",MID(C6251,2,SEARCH("""",C6251,2)-2),C6251))</f>
        <v>preço novo onix 2013</v>
      </c>
      <c r="M6251">
        <f>WEEKNUM(A6251,2)</f>
        <v>35</v>
      </c>
    </row>
    <row r="6252" spans="1:13" x14ac:dyDescent="0.25">
      <c r="A6252" s="1">
        <v>41532</v>
      </c>
      <c r="B6252" s="40" t="s">
        <v>9</v>
      </c>
      <c r="C6252" s="40" t="s">
        <v>156</v>
      </c>
      <c r="D6252" s="40" t="s">
        <v>90</v>
      </c>
      <c r="E6252" s="40" t="s">
        <v>10</v>
      </c>
      <c r="F6252" s="40">
        <v>0.8</v>
      </c>
      <c r="G6252" s="40">
        <v>2</v>
      </c>
      <c r="H6252" s="40">
        <v>7</v>
      </c>
      <c r="I6252" s="40">
        <v>0.28000000000000003</v>
      </c>
      <c r="L6252" s="40" t="str">
        <f>IF(LEFT(C6252,1)="[",MID(C6252,2,SEARCH("]",C6252)-2),IF(LEFT(C6252,1)="""",MID(C6252,2,SEARCH("""",C6252,2)-2),C6252))</f>
        <v>preço novo onix 2013</v>
      </c>
      <c r="M6252">
        <f>WEEKNUM(A6252,2)</f>
        <v>37</v>
      </c>
    </row>
    <row r="6253" spans="1:13" x14ac:dyDescent="0.25">
      <c r="A6253" s="1">
        <v>41535</v>
      </c>
      <c r="B6253" s="40" t="s">
        <v>9</v>
      </c>
      <c r="C6253" s="40" t="s">
        <v>156</v>
      </c>
      <c r="D6253" s="40" t="s">
        <v>90</v>
      </c>
      <c r="E6253" s="40" t="s">
        <v>10</v>
      </c>
      <c r="F6253" s="40">
        <v>0.8</v>
      </c>
      <c r="G6253" s="40">
        <v>4</v>
      </c>
      <c r="H6253" s="40">
        <v>4</v>
      </c>
      <c r="I6253" s="40">
        <v>0.74</v>
      </c>
      <c r="L6253" s="40" t="str">
        <f>IF(LEFT(C6253,1)="[",MID(C6253,2,SEARCH("]",C6253)-2),IF(LEFT(C6253,1)="""",MID(C6253,2,SEARCH("""",C6253,2)-2),C6253))</f>
        <v>preço novo onix 2013</v>
      </c>
      <c r="M6253">
        <f>WEEKNUM(A6253,2)</f>
        <v>38</v>
      </c>
    </row>
    <row r="6254" spans="1:13" x14ac:dyDescent="0.25">
      <c r="A6254" s="1">
        <v>41529</v>
      </c>
      <c r="B6254" s="40" t="s">
        <v>9</v>
      </c>
      <c r="C6254" s="40" t="s">
        <v>156</v>
      </c>
      <c r="D6254" s="40" t="s">
        <v>90</v>
      </c>
      <c r="E6254" s="40" t="s">
        <v>10</v>
      </c>
      <c r="F6254" s="40">
        <v>0.8</v>
      </c>
      <c r="G6254" s="40">
        <v>0</v>
      </c>
      <c r="H6254" s="40">
        <v>4</v>
      </c>
      <c r="I6254" s="40">
        <v>0</v>
      </c>
      <c r="L6254" s="40" t="str">
        <f>IF(LEFT(C6254,1)="[",MID(C6254,2,SEARCH("]",C6254)-2),IF(LEFT(C6254,1)="""",MID(C6254,2,SEARCH("""",C6254,2)-2),C6254))</f>
        <v>preço novo onix 2013</v>
      </c>
      <c r="M6254">
        <f>WEEKNUM(A6254,2)</f>
        <v>37</v>
      </c>
    </row>
    <row r="6255" spans="1:13" x14ac:dyDescent="0.25">
      <c r="A6255" s="1">
        <v>41534</v>
      </c>
      <c r="B6255" s="40" t="s">
        <v>9</v>
      </c>
      <c r="C6255" s="40" t="s">
        <v>156</v>
      </c>
      <c r="D6255" s="40" t="s">
        <v>90</v>
      </c>
      <c r="E6255" s="40" t="s">
        <v>10</v>
      </c>
      <c r="F6255" s="40">
        <v>0.8</v>
      </c>
      <c r="G6255" s="40">
        <v>0</v>
      </c>
      <c r="H6255" s="40">
        <v>2</v>
      </c>
      <c r="I6255" s="40">
        <v>0</v>
      </c>
      <c r="L6255" s="40" t="str">
        <f>IF(LEFT(C6255,1)="[",MID(C6255,2,SEARCH("]",C6255)-2),IF(LEFT(C6255,1)="""",MID(C6255,2,SEARCH("""",C6255,2)-2),C6255))</f>
        <v>preço novo onix 2013</v>
      </c>
      <c r="M6255">
        <f>WEEKNUM(A6255,2)</f>
        <v>38</v>
      </c>
    </row>
    <row r="6256" spans="1:13" x14ac:dyDescent="0.25">
      <c r="A6256" s="1">
        <v>41526</v>
      </c>
      <c r="B6256" s="40" t="s">
        <v>9</v>
      </c>
      <c r="C6256" s="40" t="s">
        <v>156</v>
      </c>
      <c r="D6256" s="40" t="s">
        <v>90</v>
      </c>
      <c r="E6256" s="40" t="s">
        <v>10</v>
      </c>
      <c r="F6256" s="40">
        <v>0.8</v>
      </c>
      <c r="G6256" s="40">
        <v>1</v>
      </c>
      <c r="H6256" s="40">
        <v>7</v>
      </c>
      <c r="I6256" s="40">
        <v>0.09</v>
      </c>
      <c r="L6256" s="40" t="str">
        <f>IF(LEFT(C6256,1)="[",MID(C6256,2,SEARCH("]",C6256)-2),IF(LEFT(C6256,1)="""",MID(C6256,2,SEARCH("""",C6256,2)-2),C6256))</f>
        <v>preço novo onix 2013</v>
      </c>
      <c r="M6256">
        <f>WEEKNUM(A6256,2)</f>
        <v>37</v>
      </c>
    </row>
    <row r="6257" spans="1:13" x14ac:dyDescent="0.25">
      <c r="A6257" s="1">
        <v>41523</v>
      </c>
      <c r="B6257" s="40" t="s">
        <v>9</v>
      </c>
      <c r="C6257" s="40" t="s">
        <v>156</v>
      </c>
      <c r="D6257" s="40" t="s">
        <v>90</v>
      </c>
      <c r="E6257" s="40" t="s">
        <v>10</v>
      </c>
      <c r="F6257" s="40">
        <v>0.8</v>
      </c>
      <c r="G6257" s="40">
        <v>0</v>
      </c>
      <c r="H6257" s="40">
        <v>4</v>
      </c>
      <c r="I6257" s="40">
        <v>0</v>
      </c>
      <c r="L6257" s="40" t="str">
        <f>IF(LEFT(C6257,1)="[",MID(C6257,2,SEARCH("]",C6257)-2),IF(LEFT(C6257,1)="""",MID(C6257,2,SEARCH("""",C6257,2)-2),C6257))</f>
        <v>preço novo onix 2013</v>
      </c>
      <c r="M6257">
        <f>WEEKNUM(A6257,2)</f>
        <v>36</v>
      </c>
    </row>
    <row r="6258" spans="1:13" x14ac:dyDescent="0.25">
      <c r="A6258" s="1">
        <v>41539</v>
      </c>
      <c r="B6258" s="40" t="s">
        <v>9</v>
      </c>
      <c r="C6258" s="40" t="s">
        <v>156</v>
      </c>
      <c r="D6258" s="40" t="s">
        <v>90</v>
      </c>
      <c r="E6258" s="40" t="s">
        <v>10</v>
      </c>
      <c r="F6258" s="40">
        <v>0.8</v>
      </c>
      <c r="G6258" s="40">
        <v>0</v>
      </c>
      <c r="H6258" s="40">
        <v>2</v>
      </c>
      <c r="I6258" s="40">
        <v>0</v>
      </c>
      <c r="L6258" s="40" t="str">
        <f>IF(LEFT(C6258,1)="[",MID(C6258,2,SEARCH("]",C6258)-2),IF(LEFT(C6258,1)="""",MID(C6258,2,SEARCH("""",C6258,2)-2),C6258))</f>
        <v>preço novo onix 2013</v>
      </c>
      <c r="M6258">
        <f>WEEKNUM(A6258,2)</f>
        <v>38</v>
      </c>
    </row>
    <row r="6259" spans="1:13" x14ac:dyDescent="0.25">
      <c r="A6259" s="1">
        <v>41520</v>
      </c>
      <c r="B6259" s="40" t="s">
        <v>9</v>
      </c>
      <c r="C6259" s="40" t="s">
        <v>156</v>
      </c>
      <c r="D6259" s="40" t="s">
        <v>90</v>
      </c>
      <c r="E6259" s="40" t="s">
        <v>10</v>
      </c>
      <c r="F6259" s="40">
        <v>0.8</v>
      </c>
      <c r="G6259" s="40">
        <v>2</v>
      </c>
      <c r="H6259" s="40">
        <v>6</v>
      </c>
      <c r="I6259" s="40">
        <v>0.59</v>
      </c>
      <c r="L6259" s="40" t="str">
        <f>IF(LEFT(C6259,1)="[",MID(C6259,2,SEARCH("]",C6259)-2),IF(LEFT(C6259,1)="""",MID(C6259,2,SEARCH("""",C6259,2)-2),C6259))</f>
        <v>preço novo onix 2013</v>
      </c>
      <c r="M6259">
        <f>WEEKNUM(A6259,2)</f>
        <v>36</v>
      </c>
    </row>
    <row r="6260" spans="1:13" x14ac:dyDescent="0.25">
      <c r="A6260" s="1">
        <v>41521</v>
      </c>
      <c r="B6260" s="40" t="s">
        <v>9</v>
      </c>
      <c r="C6260" s="40" t="s">
        <v>156</v>
      </c>
      <c r="D6260" s="40" t="s">
        <v>90</v>
      </c>
      <c r="E6260" s="40" t="s">
        <v>10</v>
      </c>
      <c r="F6260" s="40">
        <v>0.8</v>
      </c>
      <c r="G6260" s="40">
        <v>0</v>
      </c>
      <c r="H6260" s="40">
        <v>2</v>
      </c>
      <c r="I6260" s="40">
        <v>0</v>
      </c>
      <c r="L6260" s="40" t="str">
        <f>IF(LEFT(C6260,1)="[",MID(C6260,2,SEARCH("]",C6260)-2),IF(LEFT(C6260,1)="""",MID(C6260,2,SEARCH("""",C6260,2)-2),C6260))</f>
        <v>preço novo onix 2013</v>
      </c>
      <c r="M6260">
        <f>WEEKNUM(A6260,2)</f>
        <v>36</v>
      </c>
    </row>
    <row r="6261" spans="1:13" x14ac:dyDescent="0.25">
      <c r="A6261" s="1">
        <v>41536</v>
      </c>
      <c r="B6261" s="40" t="s">
        <v>9</v>
      </c>
      <c r="C6261" s="40" t="s">
        <v>156</v>
      </c>
      <c r="D6261" s="40" t="s">
        <v>90</v>
      </c>
      <c r="E6261" s="40" t="s">
        <v>10</v>
      </c>
      <c r="F6261" s="40">
        <v>0.8</v>
      </c>
      <c r="G6261" s="40">
        <v>2</v>
      </c>
      <c r="H6261" s="40">
        <v>3</v>
      </c>
      <c r="I6261" s="40">
        <v>0.37</v>
      </c>
      <c r="L6261" s="40" t="str">
        <f>IF(LEFT(C6261,1)="[",MID(C6261,2,SEARCH("]",C6261)-2),IF(LEFT(C6261,1)="""",MID(C6261,2,SEARCH("""",C6261,2)-2),C6261))</f>
        <v>preço novo onix 2013</v>
      </c>
      <c r="M6261">
        <f>WEEKNUM(A6261,2)</f>
        <v>38</v>
      </c>
    </row>
    <row r="6262" spans="1:13" x14ac:dyDescent="0.25">
      <c r="A6262" s="1">
        <v>41524</v>
      </c>
      <c r="B6262" s="40" t="s">
        <v>9</v>
      </c>
      <c r="C6262" s="40" t="s">
        <v>156</v>
      </c>
      <c r="D6262" s="40" t="s">
        <v>90</v>
      </c>
      <c r="E6262" s="40" t="s">
        <v>10</v>
      </c>
      <c r="F6262" s="40">
        <v>0.8</v>
      </c>
      <c r="G6262" s="40">
        <v>0</v>
      </c>
      <c r="H6262" s="40">
        <v>2</v>
      </c>
      <c r="I6262" s="40">
        <v>0</v>
      </c>
      <c r="L6262" s="40" t="str">
        <f>IF(LEFT(C6262,1)="[",MID(C6262,2,SEARCH("]",C6262)-2),IF(LEFT(C6262,1)="""",MID(C6262,2,SEARCH("""",C6262,2)-2),C6262))</f>
        <v>preço novo onix 2013</v>
      </c>
      <c r="M6262">
        <f>WEEKNUM(A6262,2)</f>
        <v>36</v>
      </c>
    </row>
    <row r="6263" spans="1:13" x14ac:dyDescent="0.25">
      <c r="A6263" s="1">
        <v>41537</v>
      </c>
      <c r="B6263" s="40" t="s">
        <v>9</v>
      </c>
      <c r="C6263" s="40" t="s">
        <v>156</v>
      </c>
      <c r="D6263" s="40" t="s">
        <v>90</v>
      </c>
      <c r="E6263" s="40" t="s">
        <v>10</v>
      </c>
      <c r="F6263" s="40">
        <v>0.8</v>
      </c>
      <c r="G6263" s="40">
        <v>0</v>
      </c>
      <c r="H6263" s="40">
        <v>4</v>
      </c>
      <c r="I6263" s="40">
        <v>0</v>
      </c>
      <c r="L6263" s="40" t="str">
        <f>IF(LEFT(C6263,1)="[",MID(C6263,2,SEARCH("]",C6263)-2),IF(LEFT(C6263,1)="""",MID(C6263,2,SEARCH("""",C6263,2)-2),C6263))</f>
        <v>preço novo onix 2013</v>
      </c>
      <c r="M6263">
        <f>WEEKNUM(A6263,2)</f>
        <v>38</v>
      </c>
    </row>
    <row r="6264" spans="1:13" x14ac:dyDescent="0.25">
      <c r="A6264" s="1">
        <v>41525</v>
      </c>
      <c r="B6264" s="40" t="s">
        <v>9</v>
      </c>
      <c r="C6264" s="40" t="s">
        <v>156</v>
      </c>
      <c r="D6264" s="40" t="s">
        <v>90</v>
      </c>
      <c r="E6264" s="40" t="s">
        <v>10</v>
      </c>
      <c r="F6264" s="40">
        <v>0.8</v>
      </c>
      <c r="G6264" s="40">
        <v>1</v>
      </c>
      <c r="H6264" s="40">
        <v>3</v>
      </c>
      <c r="I6264" s="40">
        <v>0.05</v>
      </c>
      <c r="L6264" s="40" t="str">
        <f>IF(LEFT(C6264,1)="[",MID(C6264,2,SEARCH("]",C6264)-2),IF(LEFT(C6264,1)="""",MID(C6264,2,SEARCH("""",C6264,2)-2),C6264))</f>
        <v>preço novo onix 2013</v>
      </c>
      <c r="M6264">
        <f>WEEKNUM(A6264,2)</f>
        <v>36</v>
      </c>
    </row>
    <row r="6265" spans="1:13" x14ac:dyDescent="0.25">
      <c r="A6265" s="1">
        <v>41522</v>
      </c>
      <c r="B6265" s="40" t="s">
        <v>9</v>
      </c>
      <c r="C6265" s="40" t="s">
        <v>156</v>
      </c>
      <c r="D6265" s="40" t="s">
        <v>90</v>
      </c>
      <c r="E6265" s="40" t="s">
        <v>10</v>
      </c>
      <c r="F6265" s="40">
        <v>0.8</v>
      </c>
      <c r="G6265" s="40">
        <v>0</v>
      </c>
      <c r="H6265" s="40">
        <v>3</v>
      </c>
      <c r="I6265" s="40">
        <v>0</v>
      </c>
      <c r="L6265" s="40" t="str">
        <f>IF(LEFT(C6265,1)="[",MID(C6265,2,SEARCH("]",C6265)-2),IF(LEFT(C6265,1)="""",MID(C6265,2,SEARCH("""",C6265,2)-2),C6265))</f>
        <v>preço novo onix 2013</v>
      </c>
      <c r="M6265">
        <f>WEEKNUM(A6265,2)</f>
        <v>36</v>
      </c>
    </row>
    <row r="6266" spans="1:13" x14ac:dyDescent="0.25">
      <c r="A6266" s="1">
        <v>41527</v>
      </c>
      <c r="B6266" s="40" t="s">
        <v>9</v>
      </c>
      <c r="C6266" s="40" t="s">
        <v>156</v>
      </c>
      <c r="D6266" s="40" t="s">
        <v>90</v>
      </c>
      <c r="E6266" s="40" t="s">
        <v>10</v>
      </c>
      <c r="F6266" s="40">
        <v>0.8</v>
      </c>
      <c r="G6266" s="40">
        <v>0</v>
      </c>
      <c r="H6266" s="40">
        <v>3</v>
      </c>
      <c r="I6266" s="40">
        <v>0</v>
      </c>
      <c r="L6266" s="40" t="str">
        <f>IF(LEFT(C6266,1)="[",MID(C6266,2,SEARCH("]",C6266)-2),IF(LEFT(C6266,1)="""",MID(C6266,2,SEARCH("""",C6266,2)-2),C6266))</f>
        <v>preço novo onix 2013</v>
      </c>
      <c r="M6266">
        <f>WEEKNUM(A6266,2)</f>
        <v>37</v>
      </c>
    </row>
    <row r="6267" spans="1:13" x14ac:dyDescent="0.25">
      <c r="A6267" s="1">
        <v>41519</v>
      </c>
      <c r="B6267" s="40" t="s">
        <v>9</v>
      </c>
      <c r="C6267" s="40" t="s">
        <v>156</v>
      </c>
      <c r="D6267" s="40" t="s">
        <v>90</v>
      </c>
      <c r="E6267" s="40" t="s">
        <v>10</v>
      </c>
      <c r="F6267" s="40">
        <v>0.8</v>
      </c>
      <c r="G6267" s="40">
        <v>1</v>
      </c>
      <c r="H6267" s="40">
        <v>2</v>
      </c>
      <c r="I6267" s="40">
        <v>0.1</v>
      </c>
      <c r="L6267" s="40" t="str">
        <f>IF(LEFT(C6267,1)="[",MID(C6267,2,SEARCH("]",C6267)-2),IF(LEFT(C6267,1)="""",MID(C6267,2,SEARCH("""",C6267,2)-2),C6267))</f>
        <v>preço novo onix 2013</v>
      </c>
      <c r="M6267">
        <f>WEEKNUM(A6267,2)</f>
        <v>36</v>
      </c>
    </row>
    <row r="6268" spans="1:13" x14ac:dyDescent="0.25">
      <c r="A6268" s="1">
        <v>41540</v>
      </c>
      <c r="B6268" s="40" t="s">
        <v>9</v>
      </c>
      <c r="C6268" s="40" t="s">
        <v>156</v>
      </c>
      <c r="D6268" s="40" t="s">
        <v>90</v>
      </c>
      <c r="E6268" s="40" t="s">
        <v>10</v>
      </c>
      <c r="F6268" s="40">
        <v>0.8</v>
      </c>
      <c r="G6268" s="40">
        <v>1</v>
      </c>
      <c r="H6268" s="40">
        <v>3</v>
      </c>
      <c r="I6268" s="40">
        <v>0.25</v>
      </c>
      <c r="L6268" s="40" t="str">
        <f>IF(LEFT(C6268,1)="[",MID(C6268,2,SEARCH("]",C6268)-2),IF(LEFT(C6268,1)="""",MID(C6268,2,SEARCH("""",C6268,2)-2),C6268))</f>
        <v>preço novo onix 2013</v>
      </c>
      <c r="M6268">
        <f>WEEKNUM(A6268,2)</f>
        <v>39</v>
      </c>
    </row>
    <row r="6269" spans="1:13" x14ac:dyDescent="0.25">
      <c r="A6269" s="1">
        <v>41514</v>
      </c>
      <c r="B6269" s="40" t="s">
        <v>9</v>
      </c>
      <c r="C6269" s="40" t="s">
        <v>156</v>
      </c>
      <c r="D6269" s="40" t="s">
        <v>90</v>
      </c>
      <c r="E6269" s="40" t="s">
        <v>10</v>
      </c>
      <c r="F6269" s="40">
        <v>0.8</v>
      </c>
      <c r="G6269" s="40">
        <v>2</v>
      </c>
      <c r="H6269" s="40">
        <v>6</v>
      </c>
      <c r="I6269" s="40">
        <v>0.68</v>
      </c>
      <c r="L6269" s="40" t="str">
        <f>IF(LEFT(C6269,1)="[",MID(C6269,2,SEARCH("]",C6269)-2),IF(LEFT(C6269,1)="""",MID(C6269,2,SEARCH("""",C6269,2)-2),C6269))</f>
        <v>preço novo onix 2013</v>
      </c>
      <c r="M6269">
        <f>WEEKNUM(A6269,2)</f>
        <v>35</v>
      </c>
    </row>
    <row r="6270" spans="1:13" x14ac:dyDescent="0.25">
      <c r="A6270" s="1">
        <v>41543</v>
      </c>
      <c r="B6270" s="40" t="s">
        <v>9</v>
      </c>
      <c r="C6270" s="40" t="s">
        <v>156</v>
      </c>
      <c r="D6270" s="40" t="s">
        <v>90</v>
      </c>
      <c r="E6270" s="40" t="s">
        <v>10</v>
      </c>
      <c r="F6270" s="40">
        <v>0.8</v>
      </c>
      <c r="G6270" s="40">
        <v>1</v>
      </c>
      <c r="H6270" s="40">
        <v>1</v>
      </c>
      <c r="I6270" s="40">
        <v>0.19</v>
      </c>
      <c r="L6270" s="40" t="str">
        <f>IF(LEFT(C6270,1)="[",MID(C6270,2,SEARCH("]",C6270)-2),IF(LEFT(C6270,1)="""",MID(C6270,2,SEARCH("""",C6270,2)-2),C6270))</f>
        <v>preço novo onix 2013</v>
      </c>
      <c r="M6270">
        <f>WEEKNUM(A6270,2)</f>
        <v>39</v>
      </c>
    </row>
    <row r="6271" spans="1:13" x14ac:dyDescent="0.25">
      <c r="A6271" s="1">
        <v>41528</v>
      </c>
      <c r="B6271" s="40" t="s">
        <v>9</v>
      </c>
      <c r="C6271" s="40" t="s">
        <v>156</v>
      </c>
      <c r="D6271" s="40" t="s">
        <v>90</v>
      </c>
      <c r="E6271" s="40" t="s">
        <v>10</v>
      </c>
      <c r="F6271" s="40">
        <v>0.8</v>
      </c>
      <c r="G6271" s="40">
        <v>0</v>
      </c>
      <c r="H6271" s="40">
        <v>4</v>
      </c>
      <c r="I6271" s="40">
        <v>0</v>
      </c>
      <c r="L6271" s="40" t="str">
        <f>IF(LEFT(C6271,1)="[",MID(C6271,2,SEARCH("]",C6271)-2),IF(LEFT(C6271,1)="""",MID(C6271,2,SEARCH("""",C6271,2)-2),C6271))</f>
        <v>preço novo onix 2013</v>
      </c>
      <c r="M6271">
        <f>WEEKNUM(A6271,2)</f>
        <v>37</v>
      </c>
    </row>
    <row r="6272" spans="1:13" x14ac:dyDescent="0.25">
      <c r="A6272" s="1">
        <v>41518</v>
      </c>
      <c r="B6272" s="40" t="s">
        <v>9</v>
      </c>
      <c r="C6272" s="40" t="s">
        <v>156</v>
      </c>
      <c r="D6272" s="40" t="s">
        <v>90</v>
      </c>
      <c r="E6272" s="40" t="s">
        <v>10</v>
      </c>
      <c r="F6272" s="40">
        <v>0.8</v>
      </c>
      <c r="G6272" s="40">
        <v>1</v>
      </c>
      <c r="H6272" s="40">
        <v>2</v>
      </c>
      <c r="I6272" s="40">
        <v>0.08</v>
      </c>
      <c r="L6272" s="40" t="str">
        <f>IF(LEFT(C6272,1)="[",MID(C6272,2,SEARCH("]",C6272)-2),IF(LEFT(C6272,1)="""",MID(C6272,2,SEARCH("""",C6272,2)-2),C6272))</f>
        <v>preço novo onix 2013</v>
      </c>
      <c r="M6272">
        <f>WEEKNUM(A6272,2)</f>
        <v>35</v>
      </c>
    </row>
    <row r="6273" spans="1:13" x14ac:dyDescent="0.25">
      <c r="A6273" s="1">
        <v>41517</v>
      </c>
      <c r="B6273" s="40" t="s">
        <v>9</v>
      </c>
      <c r="C6273" s="40" t="s">
        <v>156</v>
      </c>
      <c r="D6273" s="40" t="s">
        <v>90</v>
      </c>
      <c r="E6273" s="40" t="s">
        <v>10</v>
      </c>
      <c r="F6273" s="40">
        <v>0.8</v>
      </c>
      <c r="G6273" s="40">
        <v>2</v>
      </c>
      <c r="H6273" s="40">
        <v>4</v>
      </c>
      <c r="I6273" s="40">
        <v>0.5</v>
      </c>
      <c r="L6273" s="40" t="str">
        <f>IF(LEFT(C6273,1)="[",MID(C6273,2,SEARCH("]",C6273)-2),IF(LEFT(C6273,1)="""",MID(C6273,2,SEARCH("""",C6273,2)-2),C6273))</f>
        <v>preço novo onix 2013</v>
      </c>
      <c r="M6273">
        <f>WEEKNUM(A6273,2)</f>
        <v>35</v>
      </c>
    </row>
    <row r="6274" spans="1:13" x14ac:dyDescent="0.25">
      <c r="A6274" s="1">
        <v>41516</v>
      </c>
      <c r="B6274" s="40" t="s">
        <v>9</v>
      </c>
      <c r="C6274" s="40" t="s">
        <v>156</v>
      </c>
      <c r="D6274" s="40" t="s">
        <v>90</v>
      </c>
      <c r="E6274" s="40" t="s">
        <v>10</v>
      </c>
      <c r="F6274" s="40">
        <v>0.8</v>
      </c>
      <c r="G6274" s="40">
        <v>0</v>
      </c>
      <c r="H6274" s="40">
        <v>3</v>
      </c>
      <c r="I6274" s="40">
        <v>0</v>
      </c>
      <c r="L6274" s="40" t="str">
        <f>IF(LEFT(C6274,1)="[",MID(C6274,2,SEARCH("]",C6274)-2),IF(LEFT(C6274,1)="""",MID(C6274,2,SEARCH("""",C6274,2)-2),C6274))</f>
        <v>preço novo onix 2013</v>
      </c>
      <c r="M6274">
        <f>WEEKNUM(A6274,2)</f>
        <v>35</v>
      </c>
    </row>
    <row r="6275" spans="1:13" x14ac:dyDescent="0.25">
      <c r="A6275" s="1">
        <v>41539</v>
      </c>
      <c r="B6275" s="40" t="s">
        <v>9</v>
      </c>
      <c r="C6275" s="40" t="s">
        <v>190</v>
      </c>
      <c r="D6275" s="40" t="s">
        <v>90</v>
      </c>
      <c r="E6275" s="40" t="s">
        <v>10</v>
      </c>
      <c r="F6275" s="40">
        <v>0.8</v>
      </c>
      <c r="G6275" s="40">
        <v>4</v>
      </c>
      <c r="H6275" s="40">
        <v>12</v>
      </c>
      <c r="I6275" s="40">
        <v>1.48</v>
      </c>
      <c r="L6275" s="40" t="str">
        <f>IF(LEFT(C6275,1)="[",MID(C6275,2,SEARCH("]",C6275)-2),IF(LEFT(C6275,1)="""",MID(C6275,2,SEARCH("""",C6275,2)-2),C6275))</f>
        <v>preço novo onix 2014</v>
      </c>
      <c r="M6275">
        <f>WEEKNUM(A6275,2)</f>
        <v>38</v>
      </c>
    </row>
    <row r="6276" spans="1:13" x14ac:dyDescent="0.25">
      <c r="A6276" s="1">
        <v>41535</v>
      </c>
      <c r="B6276" s="40" t="s">
        <v>9</v>
      </c>
      <c r="C6276" s="40" t="s">
        <v>190</v>
      </c>
      <c r="D6276" s="40" t="s">
        <v>90</v>
      </c>
      <c r="E6276" s="40" t="s">
        <v>10</v>
      </c>
      <c r="F6276" s="40">
        <v>0.8</v>
      </c>
      <c r="G6276" s="40">
        <v>3</v>
      </c>
      <c r="H6276" s="40">
        <v>7</v>
      </c>
      <c r="I6276" s="40">
        <v>0.82</v>
      </c>
      <c r="L6276" s="40" t="str">
        <f>IF(LEFT(C6276,1)="[",MID(C6276,2,SEARCH("]",C6276)-2),IF(LEFT(C6276,1)="""",MID(C6276,2,SEARCH("""",C6276,2)-2),C6276))</f>
        <v>preço novo onix 2014</v>
      </c>
      <c r="M6276">
        <f>WEEKNUM(A6276,2)</f>
        <v>38</v>
      </c>
    </row>
    <row r="6277" spans="1:13" x14ac:dyDescent="0.25">
      <c r="A6277" s="1">
        <v>41530</v>
      </c>
      <c r="B6277" s="40" t="s">
        <v>9</v>
      </c>
      <c r="C6277" s="40" t="s">
        <v>190</v>
      </c>
      <c r="D6277" s="40" t="s">
        <v>90</v>
      </c>
      <c r="E6277" s="40" t="s">
        <v>10</v>
      </c>
      <c r="F6277" s="40">
        <v>0.8</v>
      </c>
      <c r="G6277" s="40">
        <v>2</v>
      </c>
      <c r="H6277" s="40">
        <v>13</v>
      </c>
      <c r="I6277" s="40">
        <v>0.44</v>
      </c>
      <c r="L6277" s="40" t="str">
        <f>IF(LEFT(C6277,1)="[",MID(C6277,2,SEARCH("]",C6277)-2),IF(LEFT(C6277,1)="""",MID(C6277,2,SEARCH("""",C6277,2)-2),C6277))</f>
        <v>preço novo onix 2014</v>
      </c>
      <c r="M6277">
        <f>WEEKNUM(A6277,2)</f>
        <v>37</v>
      </c>
    </row>
    <row r="6278" spans="1:13" x14ac:dyDescent="0.25">
      <c r="A6278" s="1">
        <v>41538</v>
      </c>
      <c r="B6278" s="40" t="s">
        <v>9</v>
      </c>
      <c r="C6278" s="40" t="s">
        <v>190</v>
      </c>
      <c r="D6278" s="40" t="s">
        <v>90</v>
      </c>
      <c r="E6278" s="40" t="s">
        <v>10</v>
      </c>
      <c r="F6278" s="40">
        <v>0.8</v>
      </c>
      <c r="G6278" s="40">
        <v>2</v>
      </c>
      <c r="H6278" s="40">
        <v>12</v>
      </c>
      <c r="I6278" s="40">
        <v>0.84</v>
      </c>
      <c r="L6278" s="40" t="str">
        <f>IF(LEFT(C6278,1)="[",MID(C6278,2,SEARCH("]",C6278)-2),IF(LEFT(C6278,1)="""",MID(C6278,2,SEARCH("""",C6278,2)-2),C6278))</f>
        <v>preço novo onix 2014</v>
      </c>
      <c r="M6278">
        <f>WEEKNUM(A6278,2)</f>
        <v>38</v>
      </c>
    </row>
    <row r="6279" spans="1:13" x14ac:dyDescent="0.25">
      <c r="A6279" s="1">
        <v>41518</v>
      </c>
      <c r="B6279" s="40" t="s">
        <v>9</v>
      </c>
      <c r="C6279" s="40" t="s">
        <v>190</v>
      </c>
      <c r="D6279" s="40" t="s">
        <v>90</v>
      </c>
      <c r="E6279" s="40" t="s">
        <v>10</v>
      </c>
      <c r="F6279" s="40">
        <v>0.8</v>
      </c>
      <c r="G6279" s="40">
        <v>1</v>
      </c>
      <c r="H6279" s="40">
        <v>9</v>
      </c>
      <c r="I6279" s="40">
        <v>0.35</v>
      </c>
      <c r="L6279" s="40" t="str">
        <f>IF(LEFT(C6279,1)="[",MID(C6279,2,SEARCH("]",C6279)-2),IF(LEFT(C6279,1)="""",MID(C6279,2,SEARCH("""",C6279,2)-2),C6279))</f>
        <v>preço novo onix 2014</v>
      </c>
      <c r="M6279">
        <f>WEEKNUM(A6279,2)</f>
        <v>35</v>
      </c>
    </row>
    <row r="6280" spans="1:13" x14ac:dyDescent="0.25">
      <c r="A6280" s="1">
        <v>41532</v>
      </c>
      <c r="B6280" s="40" t="s">
        <v>9</v>
      </c>
      <c r="C6280" s="40" t="s">
        <v>190</v>
      </c>
      <c r="D6280" s="40" t="s">
        <v>90</v>
      </c>
      <c r="E6280" s="40" t="s">
        <v>10</v>
      </c>
      <c r="F6280" s="40">
        <v>0.8</v>
      </c>
      <c r="G6280" s="40">
        <v>2</v>
      </c>
      <c r="H6280" s="40">
        <v>7</v>
      </c>
      <c r="I6280" s="40">
        <v>0.28999999999999998</v>
      </c>
      <c r="L6280" s="40" t="str">
        <f>IF(LEFT(C6280,1)="[",MID(C6280,2,SEARCH("]",C6280)-2),IF(LEFT(C6280,1)="""",MID(C6280,2,SEARCH("""",C6280,2)-2),C6280))</f>
        <v>preço novo onix 2014</v>
      </c>
      <c r="M6280">
        <f>WEEKNUM(A6280,2)</f>
        <v>37</v>
      </c>
    </row>
    <row r="6281" spans="1:13" x14ac:dyDescent="0.25">
      <c r="A6281" s="1">
        <v>41544</v>
      </c>
      <c r="B6281" s="40" t="s">
        <v>9</v>
      </c>
      <c r="C6281" s="40" t="s">
        <v>190</v>
      </c>
      <c r="D6281" s="40" t="s">
        <v>90</v>
      </c>
      <c r="E6281" s="40" t="s">
        <v>10</v>
      </c>
      <c r="F6281" s="40">
        <v>0.8</v>
      </c>
      <c r="G6281" s="40">
        <v>3</v>
      </c>
      <c r="H6281" s="40">
        <v>12</v>
      </c>
      <c r="I6281" s="40">
        <v>0.7</v>
      </c>
      <c r="L6281" s="40" t="str">
        <f>IF(LEFT(C6281,1)="[",MID(C6281,2,SEARCH("]",C6281)-2),IF(LEFT(C6281,1)="""",MID(C6281,2,SEARCH("""",C6281,2)-2),C6281))</f>
        <v>preço novo onix 2014</v>
      </c>
      <c r="M6281">
        <f>WEEKNUM(A6281,2)</f>
        <v>39</v>
      </c>
    </row>
    <row r="6282" spans="1:13" x14ac:dyDescent="0.25">
      <c r="A6282" s="1">
        <v>41514</v>
      </c>
      <c r="B6282" s="40" t="s">
        <v>9</v>
      </c>
      <c r="C6282" s="40" t="s">
        <v>190</v>
      </c>
      <c r="D6282" s="40" t="s">
        <v>90</v>
      </c>
      <c r="E6282" s="40" t="s">
        <v>10</v>
      </c>
      <c r="F6282" s="40">
        <v>0.8</v>
      </c>
      <c r="G6282" s="40">
        <v>1</v>
      </c>
      <c r="H6282" s="40">
        <v>3</v>
      </c>
      <c r="I6282" s="40">
        <v>0.44</v>
      </c>
      <c r="L6282" s="40" t="str">
        <f>IF(LEFT(C6282,1)="[",MID(C6282,2,SEARCH("]",C6282)-2),IF(LEFT(C6282,1)="""",MID(C6282,2,SEARCH("""",C6282,2)-2),C6282))</f>
        <v>preço novo onix 2014</v>
      </c>
      <c r="M6282">
        <f>WEEKNUM(A6282,2)</f>
        <v>35</v>
      </c>
    </row>
    <row r="6283" spans="1:13" x14ac:dyDescent="0.25">
      <c r="A6283" s="1">
        <v>41517</v>
      </c>
      <c r="B6283" s="40" t="s">
        <v>9</v>
      </c>
      <c r="C6283" s="40" t="s">
        <v>190</v>
      </c>
      <c r="D6283" s="40" t="s">
        <v>90</v>
      </c>
      <c r="E6283" s="40" t="s">
        <v>10</v>
      </c>
      <c r="F6283" s="40">
        <v>0.8</v>
      </c>
      <c r="G6283" s="40">
        <v>0</v>
      </c>
      <c r="H6283" s="40">
        <v>1</v>
      </c>
      <c r="I6283" s="40">
        <v>0</v>
      </c>
      <c r="L6283" s="40" t="str">
        <f>IF(LEFT(C6283,1)="[",MID(C6283,2,SEARCH("]",C6283)-2),IF(LEFT(C6283,1)="""",MID(C6283,2,SEARCH("""",C6283,2)-2),C6283))</f>
        <v>preço novo onix 2014</v>
      </c>
      <c r="M6283">
        <f>WEEKNUM(A6283,2)</f>
        <v>35</v>
      </c>
    </row>
    <row r="6284" spans="1:13" x14ac:dyDescent="0.25">
      <c r="A6284" s="1">
        <v>41524</v>
      </c>
      <c r="B6284" s="40" t="s">
        <v>9</v>
      </c>
      <c r="C6284" s="40" t="s">
        <v>190</v>
      </c>
      <c r="D6284" s="40" t="s">
        <v>90</v>
      </c>
      <c r="E6284" s="40" t="s">
        <v>10</v>
      </c>
      <c r="F6284" s="40">
        <v>0.8</v>
      </c>
      <c r="G6284" s="40">
        <v>1</v>
      </c>
      <c r="H6284" s="40">
        <v>2</v>
      </c>
      <c r="I6284" s="40">
        <v>0.45</v>
      </c>
      <c r="L6284" s="40" t="str">
        <f>IF(LEFT(C6284,1)="[",MID(C6284,2,SEARCH("]",C6284)-2),IF(LEFT(C6284,1)="""",MID(C6284,2,SEARCH("""",C6284,2)-2),C6284))</f>
        <v>preço novo onix 2014</v>
      </c>
      <c r="M6284">
        <f>WEEKNUM(A6284,2)</f>
        <v>36</v>
      </c>
    </row>
    <row r="6285" spans="1:13" x14ac:dyDescent="0.25">
      <c r="A6285" s="1">
        <v>41534</v>
      </c>
      <c r="B6285" s="40" t="s">
        <v>9</v>
      </c>
      <c r="C6285" s="40" t="s">
        <v>190</v>
      </c>
      <c r="D6285" s="40" t="s">
        <v>90</v>
      </c>
      <c r="E6285" s="40" t="s">
        <v>10</v>
      </c>
      <c r="F6285" s="40">
        <v>0.8</v>
      </c>
      <c r="G6285" s="40">
        <v>1</v>
      </c>
      <c r="H6285" s="40">
        <v>6</v>
      </c>
      <c r="I6285" s="40">
        <v>0.04</v>
      </c>
      <c r="L6285" s="40" t="str">
        <f>IF(LEFT(C6285,1)="[",MID(C6285,2,SEARCH("]",C6285)-2),IF(LEFT(C6285,1)="""",MID(C6285,2,SEARCH("""",C6285,2)-2),C6285))</f>
        <v>preço novo onix 2014</v>
      </c>
      <c r="M6285">
        <f>WEEKNUM(A6285,2)</f>
        <v>38</v>
      </c>
    </row>
    <row r="6286" spans="1:13" x14ac:dyDescent="0.25">
      <c r="A6286" s="1">
        <v>41515</v>
      </c>
      <c r="B6286" s="40" t="s">
        <v>9</v>
      </c>
      <c r="C6286" s="40" t="s">
        <v>190</v>
      </c>
      <c r="D6286" s="40" t="s">
        <v>90</v>
      </c>
      <c r="E6286" s="40" t="s">
        <v>10</v>
      </c>
      <c r="F6286" s="40">
        <v>0.8</v>
      </c>
      <c r="G6286" s="40">
        <v>0</v>
      </c>
      <c r="H6286" s="40">
        <v>3</v>
      </c>
      <c r="I6286" s="40">
        <v>0</v>
      </c>
      <c r="L6286" s="40" t="str">
        <f>IF(LEFT(C6286,1)="[",MID(C6286,2,SEARCH("]",C6286)-2),IF(LEFT(C6286,1)="""",MID(C6286,2,SEARCH("""",C6286,2)-2),C6286))</f>
        <v>preço novo onix 2014</v>
      </c>
      <c r="M6286">
        <f>WEEKNUM(A6286,2)</f>
        <v>35</v>
      </c>
    </row>
    <row r="6287" spans="1:13" x14ac:dyDescent="0.25">
      <c r="A6287" s="1">
        <v>41516</v>
      </c>
      <c r="B6287" s="40" t="s">
        <v>9</v>
      </c>
      <c r="C6287" s="40" t="s">
        <v>190</v>
      </c>
      <c r="D6287" s="40" t="s">
        <v>90</v>
      </c>
      <c r="E6287" s="40" t="s">
        <v>10</v>
      </c>
      <c r="F6287" s="40">
        <v>0.8</v>
      </c>
      <c r="G6287" s="40">
        <v>0</v>
      </c>
      <c r="H6287" s="40">
        <v>4</v>
      </c>
      <c r="I6287" s="40">
        <v>0</v>
      </c>
      <c r="L6287" s="40" t="str">
        <f>IF(LEFT(C6287,1)="[",MID(C6287,2,SEARCH("]",C6287)-2),IF(LEFT(C6287,1)="""",MID(C6287,2,SEARCH("""",C6287,2)-2),C6287))</f>
        <v>preço novo onix 2014</v>
      </c>
      <c r="M6287">
        <f>WEEKNUM(A6287,2)</f>
        <v>35</v>
      </c>
    </row>
    <row r="6288" spans="1:13" x14ac:dyDescent="0.25">
      <c r="A6288" s="1">
        <v>41531</v>
      </c>
      <c r="B6288" s="40" t="s">
        <v>9</v>
      </c>
      <c r="C6288" s="40" t="s">
        <v>190</v>
      </c>
      <c r="D6288" s="40" t="s">
        <v>90</v>
      </c>
      <c r="E6288" s="40" t="s">
        <v>10</v>
      </c>
      <c r="F6288" s="40">
        <v>0.8</v>
      </c>
      <c r="G6288" s="40">
        <v>0</v>
      </c>
      <c r="H6288" s="40">
        <v>10</v>
      </c>
      <c r="I6288" s="40">
        <v>0</v>
      </c>
      <c r="L6288" s="40" t="str">
        <f>IF(LEFT(C6288,1)="[",MID(C6288,2,SEARCH("]",C6288)-2),IF(LEFT(C6288,1)="""",MID(C6288,2,SEARCH("""",C6288,2)-2),C6288))</f>
        <v>preço novo onix 2014</v>
      </c>
      <c r="M6288">
        <f>WEEKNUM(A6288,2)</f>
        <v>37</v>
      </c>
    </row>
    <row r="6289" spans="1:13" x14ac:dyDescent="0.25">
      <c r="A6289" s="1">
        <v>41527</v>
      </c>
      <c r="B6289" s="40" t="s">
        <v>9</v>
      </c>
      <c r="C6289" s="40" t="s">
        <v>190</v>
      </c>
      <c r="D6289" s="40" t="s">
        <v>90</v>
      </c>
      <c r="E6289" s="40" t="s">
        <v>10</v>
      </c>
      <c r="F6289" s="40">
        <v>0.8</v>
      </c>
      <c r="G6289" s="40">
        <v>2</v>
      </c>
      <c r="H6289" s="40">
        <v>7</v>
      </c>
      <c r="I6289" s="40">
        <v>0.52</v>
      </c>
      <c r="L6289" s="40" t="str">
        <f>IF(LEFT(C6289,1)="[",MID(C6289,2,SEARCH("]",C6289)-2),IF(LEFT(C6289,1)="""",MID(C6289,2,SEARCH("""",C6289,2)-2),C6289))</f>
        <v>preço novo onix 2014</v>
      </c>
      <c r="M6289">
        <f>WEEKNUM(A6289,2)</f>
        <v>37</v>
      </c>
    </row>
    <row r="6290" spans="1:13" x14ac:dyDescent="0.25">
      <c r="A6290" s="1">
        <v>41526</v>
      </c>
      <c r="B6290" s="40" t="s">
        <v>9</v>
      </c>
      <c r="C6290" s="40" t="s">
        <v>190</v>
      </c>
      <c r="D6290" s="40" t="s">
        <v>90</v>
      </c>
      <c r="E6290" s="40" t="s">
        <v>10</v>
      </c>
      <c r="F6290" s="40">
        <v>0.8</v>
      </c>
      <c r="G6290" s="40">
        <v>1</v>
      </c>
      <c r="H6290" s="40">
        <v>1</v>
      </c>
      <c r="I6290" s="40">
        <v>0.76</v>
      </c>
      <c r="L6290" s="40" t="str">
        <f>IF(LEFT(C6290,1)="[",MID(C6290,2,SEARCH("]",C6290)-2),IF(LEFT(C6290,1)="""",MID(C6290,2,SEARCH("""",C6290,2)-2),C6290))</f>
        <v>preço novo onix 2014</v>
      </c>
      <c r="M6290">
        <f>WEEKNUM(A6290,2)</f>
        <v>37</v>
      </c>
    </row>
    <row r="6291" spans="1:13" x14ac:dyDescent="0.25">
      <c r="A6291" s="1">
        <v>41521</v>
      </c>
      <c r="B6291" s="40" t="s">
        <v>9</v>
      </c>
      <c r="C6291" s="40" t="s">
        <v>190</v>
      </c>
      <c r="D6291" s="40" t="s">
        <v>90</v>
      </c>
      <c r="E6291" s="40" t="s">
        <v>10</v>
      </c>
      <c r="F6291" s="40">
        <v>0.8</v>
      </c>
      <c r="G6291" s="40">
        <v>5</v>
      </c>
      <c r="H6291" s="40">
        <v>15</v>
      </c>
      <c r="I6291" s="40">
        <v>1.58</v>
      </c>
      <c r="L6291" s="40" t="str">
        <f>IF(LEFT(C6291,1)="[",MID(C6291,2,SEARCH("]",C6291)-2),IF(LEFT(C6291,1)="""",MID(C6291,2,SEARCH("""",C6291,2)-2),C6291))</f>
        <v>preço novo onix 2014</v>
      </c>
      <c r="M6291">
        <f>WEEKNUM(A6291,2)</f>
        <v>36</v>
      </c>
    </row>
    <row r="6292" spans="1:13" x14ac:dyDescent="0.25">
      <c r="A6292" s="1">
        <v>41537</v>
      </c>
      <c r="B6292" s="40" t="s">
        <v>9</v>
      </c>
      <c r="C6292" s="40" t="s">
        <v>190</v>
      </c>
      <c r="D6292" s="40" t="s">
        <v>90</v>
      </c>
      <c r="E6292" s="40" t="s">
        <v>10</v>
      </c>
      <c r="F6292" s="40">
        <v>0.8</v>
      </c>
      <c r="G6292" s="40">
        <v>5</v>
      </c>
      <c r="H6292" s="40">
        <v>15</v>
      </c>
      <c r="I6292" s="40">
        <v>1.51</v>
      </c>
      <c r="L6292" s="40" t="str">
        <f>IF(LEFT(C6292,1)="[",MID(C6292,2,SEARCH("]",C6292)-2),IF(LEFT(C6292,1)="""",MID(C6292,2,SEARCH("""",C6292,2)-2),C6292))</f>
        <v>preço novo onix 2014</v>
      </c>
      <c r="M6292">
        <f>WEEKNUM(A6292,2)</f>
        <v>38</v>
      </c>
    </row>
    <row r="6293" spans="1:13" x14ac:dyDescent="0.25">
      <c r="A6293" s="1">
        <v>41528</v>
      </c>
      <c r="B6293" s="40" t="s">
        <v>9</v>
      </c>
      <c r="C6293" s="40" t="s">
        <v>190</v>
      </c>
      <c r="D6293" s="40" t="s">
        <v>90</v>
      </c>
      <c r="E6293" s="40" t="s">
        <v>10</v>
      </c>
      <c r="F6293" s="40">
        <v>0.8</v>
      </c>
      <c r="G6293" s="40">
        <v>3</v>
      </c>
      <c r="H6293" s="40">
        <v>9</v>
      </c>
      <c r="I6293" s="40">
        <v>0.67</v>
      </c>
      <c r="L6293" s="40" t="str">
        <f>IF(LEFT(C6293,1)="[",MID(C6293,2,SEARCH("]",C6293)-2),IF(LEFT(C6293,1)="""",MID(C6293,2,SEARCH("""",C6293,2)-2),C6293))</f>
        <v>preço novo onix 2014</v>
      </c>
      <c r="M6293">
        <f>WEEKNUM(A6293,2)</f>
        <v>37</v>
      </c>
    </row>
    <row r="6294" spans="1:13" x14ac:dyDescent="0.25">
      <c r="A6294" s="1">
        <v>41522</v>
      </c>
      <c r="B6294" s="40" t="s">
        <v>9</v>
      </c>
      <c r="C6294" s="40" t="s">
        <v>190</v>
      </c>
      <c r="D6294" s="40" t="s">
        <v>90</v>
      </c>
      <c r="E6294" s="40" t="s">
        <v>10</v>
      </c>
      <c r="F6294" s="40">
        <v>0.8</v>
      </c>
      <c r="G6294" s="40">
        <v>1</v>
      </c>
      <c r="H6294" s="40">
        <v>8</v>
      </c>
      <c r="I6294" s="40">
        <v>0.15</v>
      </c>
      <c r="L6294" s="40" t="str">
        <f>IF(LEFT(C6294,1)="[",MID(C6294,2,SEARCH("]",C6294)-2),IF(LEFT(C6294,1)="""",MID(C6294,2,SEARCH("""",C6294,2)-2),C6294))</f>
        <v>preço novo onix 2014</v>
      </c>
      <c r="M6294">
        <f>WEEKNUM(A6294,2)</f>
        <v>36</v>
      </c>
    </row>
    <row r="6295" spans="1:13" x14ac:dyDescent="0.25">
      <c r="A6295" s="1">
        <v>41546</v>
      </c>
      <c r="B6295" s="40" t="s">
        <v>9</v>
      </c>
      <c r="C6295" s="40" t="s">
        <v>190</v>
      </c>
      <c r="D6295" s="40" t="s">
        <v>90</v>
      </c>
      <c r="E6295" s="40" t="s">
        <v>10</v>
      </c>
      <c r="F6295" s="40">
        <v>0.8</v>
      </c>
      <c r="G6295" s="40">
        <v>2</v>
      </c>
      <c r="H6295" s="40">
        <v>8</v>
      </c>
      <c r="I6295" s="40">
        <v>0.25</v>
      </c>
      <c r="L6295" s="40" t="str">
        <f>IF(LEFT(C6295,1)="[",MID(C6295,2,SEARCH("]",C6295)-2),IF(LEFT(C6295,1)="""",MID(C6295,2,SEARCH("""",C6295,2)-2),C6295))</f>
        <v>preço novo onix 2014</v>
      </c>
      <c r="M6295">
        <f>WEEKNUM(A6295,2)</f>
        <v>39</v>
      </c>
    </row>
    <row r="6296" spans="1:13" x14ac:dyDescent="0.25">
      <c r="A6296" s="1">
        <v>41540</v>
      </c>
      <c r="B6296" s="40" t="s">
        <v>9</v>
      </c>
      <c r="C6296" s="40" t="s">
        <v>190</v>
      </c>
      <c r="D6296" s="40" t="s">
        <v>90</v>
      </c>
      <c r="E6296" s="40" t="s">
        <v>10</v>
      </c>
      <c r="F6296" s="40">
        <v>0.8</v>
      </c>
      <c r="G6296" s="40">
        <v>1</v>
      </c>
      <c r="H6296" s="40">
        <v>11</v>
      </c>
      <c r="I6296" s="40">
        <v>0.27</v>
      </c>
      <c r="L6296" s="40" t="str">
        <f>IF(LEFT(C6296,1)="[",MID(C6296,2,SEARCH("]",C6296)-2),IF(LEFT(C6296,1)="""",MID(C6296,2,SEARCH("""",C6296,2)-2),C6296))</f>
        <v>preço novo onix 2014</v>
      </c>
      <c r="M6296">
        <f>WEEKNUM(A6296,2)</f>
        <v>39</v>
      </c>
    </row>
    <row r="6297" spans="1:13" x14ac:dyDescent="0.25">
      <c r="A6297" s="1">
        <v>41523</v>
      </c>
      <c r="B6297" s="40" t="s">
        <v>9</v>
      </c>
      <c r="C6297" s="40" t="s">
        <v>190</v>
      </c>
      <c r="D6297" s="40" t="s">
        <v>90</v>
      </c>
      <c r="E6297" s="40" t="s">
        <v>10</v>
      </c>
      <c r="F6297" s="40">
        <v>0.8</v>
      </c>
      <c r="G6297" s="40">
        <v>0</v>
      </c>
      <c r="H6297" s="40">
        <v>4</v>
      </c>
      <c r="I6297" s="40">
        <v>0</v>
      </c>
      <c r="L6297" s="40" t="str">
        <f>IF(LEFT(C6297,1)="[",MID(C6297,2,SEARCH("]",C6297)-2),IF(LEFT(C6297,1)="""",MID(C6297,2,SEARCH("""",C6297,2)-2),C6297))</f>
        <v>preço novo onix 2014</v>
      </c>
      <c r="M6297">
        <f>WEEKNUM(A6297,2)</f>
        <v>36</v>
      </c>
    </row>
    <row r="6298" spans="1:13" x14ac:dyDescent="0.25">
      <c r="A6298" s="1">
        <v>41541</v>
      </c>
      <c r="B6298" s="40" t="s">
        <v>9</v>
      </c>
      <c r="C6298" s="40" t="s">
        <v>190</v>
      </c>
      <c r="D6298" s="40" t="s">
        <v>90</v>
      </c>
      <c r="E6298" s="40" t="s">
        <v>10</v>
      </c>
      <c r="F6298" s="40">
        <v>0.8</v>
      </c>
      <c r="G6298" s="40">
        <v>2</v>
      </c>
      <c r="H6298" s="40">
        <v>8</v>
      </c>
      <c r="I6298" s="40">
        <v>0.2</v>
      </c>
      <c r="L6298" s="40" t="str">
        <f>IF(LEFT(C6298,1)="[",MID(C6298,2,SEARCH("]",C6298)-2),IF(LEFT(C6298,1)="""",MID(C6298,2,SEARCH("""",C6298,2)-2),C6298))</f>
        <v>preço novo onix 2014</v>
      </c>
      <c r="M6298">
        <f>WEEKNUM(A6298,2)</f>
        <v>39</v>
      </c>
    </row>
    <row r="6299" spans="1:13" x14ac:dyDescent="0.25">
      <c r="A6299" s="1">
        <v>41525</v>
      </c>
      <c r="B6299" s="40" t="s">
        <v>9</v>
      </c>
      <c r="C6299" s="40" t="s">
        <v>190</v>
      </c>
      <c r="D6299" s="40" t="s">
        <v>90</v>
      </c>
      <c r="E6299" s="40" t="s">
        <v>10</v>
      </c>
      <c r="F6299" s="40">
        <v>0.8</v>
      </c>
      <c r="G6299" s="40">
        <v>3</v>
      </c>
      <c r="H6299" s="40">
        <v>10</v>
      </c>
      <c r="I6299" s="40">
        <v>0.93</v>
      </c>
      <c r="L6299" s="40" t="str">
        <f>IF(LEFT(C6299,1)="[",MID(C6299,2,SEARCH("]",C6299)-2),IF(LEFT(C6299,1)="""",MID(C6299,2,SEARCH("""",C6299,2)-2),C6299))</f>
        <v>preço novo onix 2014</v>
      </c>
      <c r="M6299">
        <f>WEEKNUM(A6299,2)</f>
        <v>36</v>
      </c>
    </row>
    <row r="6300" spans="1:13" x14ac:dyDescent="0.25">
      <c r="A6300" s="1">
        <v>41519</v>
      </c>
      <c r="B6300" s="40" t="s">
        <v>9</v>
      </c>
      <c r="C6300" s="40" t="s">
        <v>190</v>
      </c>
      <c r="D6300" s="40" t="s">
        <v>90</v>
      </c>
      <c r="E6300" s="40" t="s">
        <v>10</v>
      </c>
      <c r="F6300" s="40">
        <v>0.8</v>
      </c>
      <c r="G6300" s="40">
        <v>0</v>
      </c>
      <c r="H6300" s="40">
        <v>4</v>
      </c>
      <c r="I6300" s="40">
        <v>0</v>
      </c>
      <c r="L6300" s="40" t="str">
        <f>IF(LEFT(C6300,1)="[",MID(C6300,2,SEARCH("]",C6300)-2),IF(LEFT(C6300,1)="""",MID(C6300,2,SEARCH("""",C6300,2)-2),C6300))</f>
        <v>preço novo onix 2014</v>
      </c>
      <c r="M6300">
        <f>WEEKNUM(A6300,2)</f>
        <v>36</v>
      </c>
    </row>
    <row r="6301" spans="1:13" x14ac:dyDescent="0.25">
      <c r="A6301" s="1">
        <v>41520</v>
      </c>
      <c r="B6301" s="40" t="s">
        <v>9</v>
      </c>
      <c r="C6301" s="40" t="s">
        <v>190</v>
      </c>
      <c r="D6301" s="40" t="s">
        <v>90</v>
      </c>
      <c r="E6301" s="40" t="s">
        <v>10</v>
      </c>
      <c r="F6301" s="40">
        <v>0.8</v>
      </c>
      <c r="G6301" s="40">
        <v>2</v>
      </c>
      <c r="H6301" s="40">
        <v>10</v>
      </c>
      <c r="I6301" s="40">
        <v>0.31</v>
      </c>
      <c r="L6301" s="40" t="str">
        <f>IF(LEFT(C6301,1)="[",MID(C6301,2,SEARCH("]",C6301)-2),IF(LEFT(C6301,1)="""",MID(C6301,2,SEARCH("""",C6301,2)-2),C6301))</f>
        <v>preço novo onix 2014</v>
      </c>
      <c r="M6301">
        <f>WEEKNUM(A6301,2)</f>
        <v>36</v>
      </c>
    </row>
    <row r="6302" spans="1:13" x14ac:dyDescent="0.25">
      <c r="A6302" s="1">
        <v>41545</v>
      </c>
      <c r="B6302" s="40" t="s">
        <v>9</v>
      </c>
      <c r="C6302" s="40" t="s">
        <v>190</v>
      </c>
      <c r="D6302" s="40" t="s">
        <v>90</v>
      </c>
      <c r="E6302" s="40" t="s">
        <v>10</v>
      </c>
      <c r="F6302" s="40">
        <v>0.8</v>
      </c>
      <c r="G6302" s="40">
        <v>3</v>
      </c>
      <c r="H6302" s="40">
        <v>11</v>
      </c>
      <c r="I6302" s="40">
        <v>0.81</v>
      </c>
      <c r="L6302" s="40" t="str">
        <f>IF(LEFT(C6302,1)="[",MID(C6302,2,SEARCH("]",C6302)-2),IF(LEFT(C6302,1)="""",MID(C6302,2,SEARCH("""",C6302,2)-2),C6302))</f>
        <v>preço novo onix 2014</v>
      </c>
      <c r="M6302">
        <f>WEEKNUM(A6302,2)</f>
        <v>39</v>
      </c>
    </row>
    <row r="6303" spans="1:13" x14ac:dyDescent="0.25">
      <c r="A6303" s="1">
        <v>41536</v>
      </c>
      <c r="B6303" s="40" t="s">
        <v>9</v>
      </c>
      <c r="C6303" s="40" t="s">
        <v>190</v>
      </c>
      <c r="D6303" s="40" t="s">
        <v>90</v>
      </c>
      <c r="E6303" s="40" t="s">
        <v>10</v>
      </c>
      <c r="F6303" s="40">
        <v>0.8</v>
      </c>
      <c r="G6303" s="40">
        <v>4</v>
      </c>
      <c r="H6303" s="40">
        <v>12</v>
      </c>
      <c r="I6303" s="40">
        <v>1.94</v>
      </c>
      <c r="L6303" s="40" t="str">
        <f>IF(LEFT(C6303,1)="[",MID(C6303,2,SEARCH("]",C6303)-2),IF(LEFT(C6303,1)="""",MID(C6303,2,SEARCH("""",C6303,2)-2),C6303))</f>
        <v>preço novo onix 2014</v>
      </c>
      <c r="M6303">
        <f>WEEKNUM(A6303,2)</f>
        <v>38</v>
      </c>
    </row>
    <row r="6304" spans="1:13" x14ac:dyDescent="0.25">
      <c r="A6304" s="1">
        <v>41529</v>
      </c>
      <c r="B6304" s="40" t="s">
        <v>9</v>
      </c>
      <c r="C6304" s="40" t="s">
        <v>190</v>
      </c>
      <c r="D6304" s="40" t="s">
        <v>90</v>
      </c>
      <c r="E6304" s="40" t="s">
        <v>10</v>
      </c>
      <c r="F6304" s="40">
        <v>0.8</v>
      </c>
      <c r="G6304" s="40">
        <v>3</v>
      </c>
      <c r="H6304" s="40">
        <v>6</v>
      </c>
      <c r="I6304" s="40">
        <v>0.93</v>
      </c>
      <c r="L6304" s="40" t="str">
        <f>IF(LEFT(C6304,1)="[",MID(C6304,2,SEARCH("]",C6304)-2),IF(LEFT(C6304,1)="""",MID(C6304,2,SEARCH("""",C6304,2)-2),C6304))</f>
        <v>preço novo onix 2014</v>
      </c>
      <c r="M6304">
        <f>WEEKNUM(A6304,2)</f>
        <v>37</v>
      </c>
    </row>
    <row r="6305" spans="1:13" x14ac:dyDescent="0.25">
      <c r="A6305" s="1">
        <v>41542</v>
      </c>
      <c r="B6305" s="40" t="s">
        <v>9</v>
      </c>
      <c r="C6305" s="40" t="s">
        <v>190</v>
      </c>
      <c r="D6305" s="40" t="s">
        <v>90</v>
      </c>
      <c r="E6305" s="40" t="s">
        <v>10</v>
      </c>
      <c r="F6305" s="40">
        <v>0.8</v>
      </c>
      <c r="G6305" s="40">
        <v>1</v>
      </c>
      <c r="H6305" s="40">
        <v>8</v>
      </c>
      <c r="I6305" s="40">
        <v>0.22</v>
      </c>
      <c r="L6305" s="40" t="str">
        <f>IF(LEFT(C6305,1)="[",MID(C6305,2,SEARCH("]",C6305)-2),IF(LEFT(C6305,1)="""",MID(C6305,2,SEARCH("""",C6305,2)-2),C6305))</f>
        <v>preço novo onix 2014</v>
      </c>
      <c r="M6305">
        <f>WEEKNUM(A6305,2)</f>
        <v>39</v>
      </c>
    </row>
    <row r="6306" spans="1:13" x14ac:dyDescent="0.25">
      <c r="A6306" s="1">
        <v>41533</v>
      </c>
      <c r="B6306" s="40" t="s">
        <v>9</v>
      </c>
      <c r="C6306" s="40" t="s">
        <v>190</v>
      </c>
      <c r="D6306" s="40" t="s">
        <v>90</v>
      </c>
      <c r="E6306" s="40" t="s">
        <v>10</v>
      </c>
      <c r="F6306" s="40">
        <v>0.8</v>
      </c>
      <c r="G6306" s="40">
        <v>5</v>
      </c>
      <c r="H6306" s="40">
        <v>12</v>
      </c>
      <c r="I6306" s="40">
        <v>1.64</v>
      </c>
      <c r="L6306" s="40" t="str">
        <f>IF(LEFT(C6306,1)="[",MID(C6306,2,SEARCH("]",C6306)-2),IF(LEFT(C6306,1)="""",MID(C6306,2,SEARCH("""",C6306,2)-2),C6306))</f>
        <v>preço novo onix 2014</v>
      </c>
      <c r="M6306">
        <f>WEEKNUM(A6306,2)</f>
        <v>38</v>
      </c>
    </row>
    <row r="6307" spans="1:13" x14ac:dyDescent="0.25">
      <c r="A6307" s="1">
        <v>41543</v>
      </c>
      <c r="B6307" s="40" t="s">
        <v>9</v>
      </c>
      <c r="C6307" s="40" t="s">
        <v>190</v>
      </c>
      <c r="D6307" s="40" t="s">
        <v>90</v>
      </c>
      <c r="E6307" s="40" t="s">
        <v>10</v>
      </c>
      <c r="F6307" s="40">
        <v>0.8</v>
      </c>
      <c r="G6307" s="40">
        <v>1</v>
      </c>
      <c r="H6307" s="40">
        <v>7</v>
      </c>
      <c r="I6307" s="40">
        <v>0.08</v>
      </c>
      <c r="L6307" s="40" t="str">
        <f>IF(LEFT(C6307,1)="[",MID(C6307,2,SEARCH("]",C6307)-2),IF(LEFT(C6307,1)="""",MID(C6307,2,SEARCH("""",C6307,2)-2),C6307))</f>
        <v>preço novo onix 2014</v>
      </c>
      <c r="M6307">
        <f>WEEKNUM(A6307,2)</f>
        <v>39</v>
      </c>
    </row>
    <row r="6308" spans="1:13" x14ac:dyDescent="0.25">
      <c r="A6308" s="1">
        <v>41544</v>
      </c>
      <c r="B6308" s="40" t="s">
        <v>9</v>
      </c>
      <c r="C6308" s="40" t="s">
        <v>482</v>
      </c>
      <c r="D6308" s="40" t="s">
        <v>90</v>
      </c>
      <c r="E6308" s="40" t="s">
        <v>10</v>
      </c>
      <c r="F6308" s="40">
        <v>0.8</v>
      </c>
      <c r="G6308" s="40">
        <v>0</v>
      </c>
      <c r="H6308" s="40">
        <v>6</v>
      </c>
      <c r="I6308" s="40">
        <v>0</v>
      </c>
      <c r="L6308" s="40" t="str">
        <f>IF(LEFT(C6308,1)="[",MID(C6308,2,SEARCH("]",C6308)-2),IF(LEFT(C6308,1)="""",MID(C6308,2,SEARCH("""",C6308,2)-2),C6308))</f>
        <v>preço novo Onyx</v>
      </c>
      <c r="M6308">
        <f>WEEKNUM(A6308,2)</f>
        <v>39</v>
      </c>
    </row>
    <row r="6309" spans="1:13" x14ac:dyDescent="0.25">
      <c r="A6309" s="1">
        <v>41535</v>
      </c>
      <c r="B6309" s="40" t="s">
        <v>9</v>
      </c>
      <c r="C6309" s="40" t="s">
        <v>482</v>
      </c>
      <c r="D6309" s="40" t="s">
        <v>90</v>
      </c>
      <c r="E6309" s="40" t="s">
        <v>10</v>
      </c>
      <c r="F6309" s="40">
        <v>0.8</v>
      </c>
      <c r="G6309" s="40">
        <v>1</v>
      </c>
      <c r="H6309" s="40">
        <v>3</v>
      </c>
      <c r="I6309" s="40">
        <v>0.2</v>
      </c>
      <c r="L6309" s="40" t="str">
        <f>IF(LEFT(C6309,1)="[",MID(C6309,2,SEARCH("]",C6309)-2),IF(LEFT(C6309,1)="""",MID(C6309,2,SEARCH("""",C6309,2)-2),C6309))</f>
        <v>preço novo Onyx</v>
      </c>
      <c r="M6309">
        <f>WEEKNUM(A6309,2)</f>
        <v>38</v>
      </c>
    </row>
    <row r="6310" spans="1:13" x14ac:dyDescent="0.25">
      <c r="A6310" s="1">
        <v>41542</v>
      </c>
      <c r="B6310" s="40" t="s">
        <v>9</v>
      </c>
      <c r="C6310" s="40" t="s">
        <v>482</v>
      </c>
      <c r="D6310" s="40" t="s">
        <v>90</v>
      </c>
      <c r="E6310" s="40" t="s">
        <v>10</v>
      </c>
      <c r="F6310" s="40">
        <v>0.8</v>
      </c>
      <c r="G6310" s="40">
        <v>0</v>
      </c>
      <c r="H6310" s="40">
        <v>2</v>
      </c>
      <c r="I6310" s="40">
        <v>0</v>
      </c>
      <c r="L6310" s="40" t="str">
        <f>IF(LEFT(C6310,1)="[",MID(C6310,2,SEARCH("]",C6310)-2),IF(LEFT(C6310,1)="""",MID(C6310,2,SEARCH("""",C6310,2)-2),C6310))</f>
        <v>preço novo Onyx</v>
      </c>
      <c r="M6310">
        <f>WEEKNUM(A6310,2)</f>
        <v>39</v>
      </c>
    </row>
    <row r="6311" spans="1:13" x14ac:dyDescent="0.25">
      <c r="A6311" s="1">
        <v>41531</v>
      </c>
      <c r="B6311" s="40" t="s">
        <v>9</v>
      </c>
      <c r="C6311" s="40" t="s">
        <v>482</v>
      </c>
      <c r="D6311" s="40" t="s">
        <v>90</v>
      </c>
      <c r="E6311" s="40" t="s">
        <v>10</v>
      </c>
      <c r="F6311" s="40">
        <v>0.8</v>
      </c>
      <c r="G6311" s="40">
        <v>1</v>
      </c>
      <c r="H6311" s="40">
        <v>5</v>
      </c>
      <c r="I6311" s="40">
        <v>0.56999999999999995</v>
      </c>
      <c r="L6311" s="40" t="str">
        <f>IF(LEFT(C6311,1)="[",MID(C6311,2,SEARCH("]",C6311)-2),IF(LEFT(C6311,1)="""",MID(C6311,2,SEARCH("""",C6311,2)-2),C6311))</f>
        <v>preço novo Onyx</v>
      </c>
      <c r="M6311">
        <f>WEEKNUM(A6311,2)</f>
        <v>37</v>
      </c>
    </row>
    <row r="6312" spans="1:13" x14ac:dyDescent="0.25">
      <c r="A6312" s="1">
        <v>41529</v>
      </c>
      <c r="B6312" s="40" t="s">
        <v>9</v>
      </c>
      <c r="C6312" s="40" t="s">
        <v>482</v>
      </c>
      <c r="D6312" s="40" t="s">
        <v>90</v>
      </c>
      <c r="E6312" s="40" t="s">
        <v>10</v>
      </c>
      <c r="F6312" s="40">
        <v>0.8</v>
      </c>
      <c r="G6312" s="40">
        <v>2</v>
      </c>
      <c r="H6312" s="40">
        <v>7</v>
      </c>
      <c r="I6312" s="40">
        <v>0.78</v>
      </c>
      <c r="L6312" s="40" t="str">
        <f>IF(LEFT(C6312,1)="[",MID(C6312,2,SEARCH("]",C6312)-2),IF(LEFT(C6312,1)="""",MID(C6312,2,SEARCH("""",C6312,2)-2),C6312))</f>
        <v>preço novo Onyx</v>
      </c>
      <c r="M6312">
        <f>WEEKNUM(A6312,2)</f>
        <v>37</v>
      </c>
    </row>
    <row r="6313" spans="1:13" x14ac:dyDescent="0.25">
      <c r="A6313" s="1">
        <v>41530</v>
      </c>
      <c r="B6313" s="40" t="s">
        <v>9</v>
      </c>
      <c r="C6313" s="40" t="s">
        <v>482</v>
      </c>
      <c r="D6313" s="40" t="s">
        <v>90</v>
      </c>
      <c r="E6313" s="40" t="s">
        <v>10</v>
      </c>
      <c r="F6313" s="40">
        <v>0.8</v>
      </c>
      <c r="G6313" s="40">
        <v>0</v>
      </c>
      <c r="H6313" s="40">
        <v>3</v>
      </c>
      <c r="I6313" s="40">
        <v>0</v>
      </c>
      <c r="L6313" s="40" t="str">
        <f>IF(LEFT(C6313,1)="[",MID(C6313,2,SEARCH("]",C6313)-2),IF(LEFT(C6313,1)="""",MID(C6313,2,SEARCH("""",C6313,2)-2),C6313))</f>
        <v>preço novo Onyx</v>
      </c>
      <c r="M6313">
        <f>WEEKNUM(A6313,2)</f>
        <v>37</v>
      </c>
    </row>
    <row r="6314" spans="1:13" x14ac:dyDescent="0.25">
      <c r="A6314" s="1">
        <v>41546</v>
      </c>
      <c r="B6314" s="40" t="s">
        <v>9</v>
      </c>
      <c r="C6314" s="40" t="s">
        <v>482</v>
      </c>
      <c r="D6314" s="40" t="s">
        <v>90</v>
      </c>
      <c r="E6314" s="40" t="s">
        <v>10</v>
      </c>
      <c r="F6314" s="40">
        <v>0.8</v>
      </c>
      <c r="G6314" s="40">
        <v>2</v>
      </c>
      <c r="H6314" s="40">
        <v>5</v>
      </c>
      <c r="I6314" s="40">
        <v>0.42</v>
      </c>
      <c r="L6314" s="40" t="str">
        <f>IF(LEFT(C6314,1)="[",MID(C6314,2,SEARCH("]",C6314)-2),IF(LEFT(C6314,1)="""",MID(C6314,2,SEARCH("""",C6314,2)-2),C6314))</f>
        <v>preço novo Onyx</v>
      </c>
      <c r="M6314">
        <f>WEEKNUM(A6314,2)</f>
        <v>39</v>
      </c>
    </row>
    <row r="6315" spans="1:13" x14ac:dyDescent="0.25">
      <c r="A6315" s="1">
        <v>41537</v>
      </c>
      <c r="B6315" s="40" t="s">
        <v>9</v>
      </c>
      <c r="C6315" s="40" t="s">
        <v>482</v>
      </c>
      <c r="D6315" s="40" t="s">
        <v>90</v>
      </c>
      <c r="E6315" s="40" t="s">
        <v>10</v>
      </c>
      <c r="F6315" s="40">
        <v>0.8</v>
      </c>
      <c r="G6315" s="40">
        <v>2</v>
      </c>
      <c r="H6315" s="40">
        <v>5</v>
      </c>
      <c r="I6315" s="40">
        <v>0.35</v>
      </c>
      <c r="L6315" s="40" t="str">
        <f>IF(LEFT(C6315,1)="[",MID(C6315,2,SEARCH("]",C6315)-2),IF(LEFT(C6315,1)="""",MID(C6315,2,SEARCH("""",C6315,2)-2),C6315))</f>
        <v>preço novo Onyx</v>
      </c>
      <c r="M6315">
        <f>WEEKNUM(A6315,2)</f>
        <v>38</v>
      </c>
    </row>
    <row r="6316" spans="1:13" x14ac:dyDescent="0.25">
      <c r="A6316" s="1">
        <v>41536</v>
      </c>
      <c r="B6316" s="40" t="s">
        <v>9</v>
      </c>
      <c r="C6316" s="40" t="s">
        <v>482</v>
      </c>
      <c r="D6316" s="40" t="s">
        <v>90</v>
      </c>
      <c r="E6316" s="40" t="s">
        <v>10</v>
      </c>
      <c r="F6316" s="40">
        <v>0.8</v>
      </c>
      <c r="G6316" s="40">
        <v>2</v>
      </c>
      <c r="H6316" s="40">
        <v>3</v>
      </c>
      <c r="I6316" s="40">
        <v>0.06</v>
      </c>
      <c r="L6316" s="40" t="str">
        <f>IF(LEFT(C6316,1)="[",MID(C6316,2,SEARCH("]",C6316)-2),IF(LEFT(C6316,1)="""",MID(C6316,2,SEARCH("""",C6316,2)-2),C6316))</f>
        <v>preço novo Onyx</v>
      </c>
      <c r="M6316">
        <f>WEEKNUM(A6316,2)</f>
        <v>38</v>
      </c>
    </row>
    <row r="6317" spans="1:13" x14ac:dyDescent="0.25">
      <c r="A6317" s="1">
        <v>41532</v>
      </c>
      <c r="B6317" s="40" t="s">
        <v>9</v>
      </c>
      <c r="C6317" s="40" t="s">
        <v>482</v>
      </c>
      <c r="D6317" s="40" t="s">
        <v>90</v>
      </c>
      <c r="E6317" s="40" t="s">
        <v>10</v>
      </c>
      <c r="F6317" s="40">
        <v>0.8</v>
      </c>
      <c r="G6317" s="40">
        <v>1</v>
      </c>
      <c r="H6317" s="40">
        <v>7</v>
      </c>
      <c r="I6317" s="40">
        <v>0.1</v>
      </c>
      <c r="L6317" s="40" t="str">
        <f>IF(LEFT(C6317,1)="[",MID(C6317,2,SEARCH("]",C6317)-2),IF(LEFT(C6317,1)="""",MID(C6317,2,SEARCH("""",C6317,2)-2),C6317))</f>
        <v>preço novo Onyx</v>
      </c>
      <c r="M6317">
        <f>WEEKNUM(A6317,2)</f>
        <v>37</v>
      </c>
    </row>
    <row r="6318" spans="1:13" x14ac:dyDescent="0.25">
      <c r="A6318" s="1">
        <v>41538</v>
      </c>
      <c r="B6318" s="40" t="s">
        <v>9</v>
      </c>
      <c r="C6318" s="40" t="s">
        <v>482</v>
      </c>
      <c r="D6318" s="40" t="s">
        <v>90</v>
      </c>
      <c r="E6318" s="40" t="s">
        <v>10</v>
      </c>
      <c r="F6318" s="40">
        <v>0.8</v>
      </c>
      <c r="G6318" s="40">
        <v>0</v>
      </c>
      <c r="H6318" s="40">
        <v>7</v>
      </c>
      <c r="I6318" s="40">
        <v>0</v>
      </c>
      <c r="L6318" s="40" t="str">
        <f>IF(LEFT(C6318,1)="[",MID(C6318,2,SEARCH("]",C6318)-2),IF(LEFT(C6318,1)="""",MID(C6318,2,SEARCH("""",C6318,2)-2),C6318))</f>
        <v>preço novo Onyx</v>
      </c>
      <c r="M6318">
        <f>WEEKNUM(A6318,2)</f>
        <v>38</v>
      </c>
    </row>
    <row r="6319" spans="1:13" x14ac:dyDescent="0.25">
      <c r="A6319" s="1">
        <v>41528</v>
      </c>
      <c r="B6319" s="40" t="s">
        <v>9</v>
      </c>
      <c r="C6319" s="40" t="s">
        <v>482</v>
      </c>
      <c r="D6319" s="40" t="s">
        <v>90</v>
      </c>
      <c r="E6319" s="40" t="s">
        <v>10</v>
      </c>
      <c r="F6319" s="40">
        <v>0.8</v>
      </c>
      <c r="G6319" s="40">
        <v>0</v>
      </c>
      <c r="H6319" s="40">
        <v>3</v>
      </c>
      <c r="I6319" s="40">
        <v>0</v>
      </c>
      <c r="L6319" s="40" t="str">
        <f>IF(LEFT(C6319,1)="[",MID(C6319,2,SEARCH("]",C6319)-2),IF(LEFT(C6319,1)="""",MID(C6319,2,SEARCH("""",C6319,2)-2),C6319))</f>
        <v>preço novo Onyx</v>
      </c>
      <c r="M6319">
        <f>WEEKNUM(A6319,2)</f>
        <v>37</v>
      </c>
    </row>
    <row r="6320" spans="1:13" x14ac:dyDescent="0.25">
      <c r="A6320" s="1">
        <v>41540</v>
      </c>
      <c r="B6320" s="40" t="s">
        <v>9</v>
      </c>
      <c r="C6320" s="40" t="s">
        <v>482</v>
      </c>
      <c r="D6320" s="40" t="s">
        <v>90</v>
      </c>
      <c r="E6320" s="40" t="s">
        <v>10</v>
      </c>
      <c r="F6320" s="40">
        <v>0.8</v>
      </c>
      <c r="G6320" s="40">
        <v>1</v>
      </c>
      <c r="H6320" s="40">
        <v>9</v>
      </c>
      <c r="I6320" s="40">
        <v>0.11</v>
      </c>
      <c r="L6320" s="40" t="str">
        <f>IF(LEFT(C6320,1)="[",MID(C6320,2,SEARCH("]",C6320)-2),IF(LEFT(C6320,1)="""",MID(C6320,2,SEARCH("""",C6320,2)-2),C6320))</f>
        <v>preço novo Onyx</v>
      </c>
      <c r="M6320">
        <f>WEEKNUM(A6320,2)</f>
        <v>39</v>
      </c>
    </row>
    <row r="6321" spans="1:13" x14ac:dyDescent="0.25">
      <c r="A6321" s="1">
        <v>41545</v>
      </c>
      <c r="B6321" s="40" t="s">
        <v>9</v>
      </c>
      <c r="C6321" s="40" t="s">
        <v>482</v>
      </c>
      <c r="D6321" s="40" t="s">
        <v>90</v>
      </c>
      <c r="E6321" s="40" t="s">
        <v>10</v>
      </c>
      <c r="F6321" s="40">
        <v>0.8</v>
      </c>
      <c r="G6321" s="40">
        <v>1</v>
      </c>
      <c r="H6321" s="40">
        <v>2</v>
      </c>
      <c r="I6321" s="40">
        <v>7.0000000000000007E-2</v>
      </c>
      <c r="L6321" s="40" t="str">
        <f>IF(LEFT(C6321,1)="[",MID(C6321,2,SEARCH("]",C6321)-2),IF(LEFT(C6321,1)="""",MID(C6321,2,SEARCH("""",C6321,2)-2),C6321))</f>
        <v>preço novo Onyx</v>
      </c>
      <c r="M6321">
        <f>WEEKNUM(A6321,2)</f>
        <v>39</v>
      </c>
    </row>
    <row r="6322" spans="1:13" x14ac:dyDescent="0.25">
      <c r="A6322" s="1">
        <v>41534</v>
      </c>
      <c r="B6322" s="40" t="s">
        <v>9</v>
      </c>
      <c r="C6322" s="40" t="s">
        <v>482</v>
      </c>
      <c r="D6322" s="40" t="s">
        <v>90</v>
      </c>
      <c r="E6322" s="40" t="s">
        <v>10</v>
      </c>
      <c r="F6322" s="40">
        <v>0.8</v>
      </c>
      <c r="G6322" s="40">
        <v>1</v>
      </c>
      <c r="H6322" s="40">
        <v>7</v>
      </c>
      <c r="I6322" s="40">
        <v>0.56999999999999995</v>
      </c>
      <c r="L6322" s="40" t="str">
        <f>IF(LEFT(C6322,1)="[",MID(C6322,2,SEARCH("]",C6322)-2),IF(LEFT(C6322,1)="""",MID(C6322,2,SEARCH("""",C6322,2)-2),C6322))</f>
        <v>preço novo Onyx</v>
      </c>
      <c r="M6322">
        <f>WEEKNUM(A6322,2)</f>
        <v>38</v>
      </c>
    </row>
    <row r="6323" spans="1:13" x14ac:dyDescent="0.25">
      <c r="A6323" s="1">
        <v>41533</v>
      </c>
      <c r="B6323" s="40" t="s">
        <v>9</v>
      </c>
      <c r="C6323" s="40" t="s">
        <v>482</v>
      </c>
      <c r="D6323" s="40" t="s">
        <v>90</v>
      </c>
      <c r="E6323" s="40" t="s">
        <v>10</v>
      </c>
      <c r="F6323" s="40">
        <v>0.8</v>
      </c>
      <c r="G6323" s="40">
        <v>2</v>
      </c>
      <c r="H6323" s="40">
        <v>6</v>
      </c>
      <c r="I6323" s="40">
        <v>0.85</v>
      </c>
      <c r="L6323" s="40" t="str">
        <f>IF(LEFT(C6323,1)="[",MID(C6323,2,SEARCH("]",C6323)-2),IF(LEFT(C6323,1)="""",MID(C6323,2,SEARCH("""",C6323,2)-2),C6323))</f>
        <v>preço novo Onyx</v>
      </c>
      <c r="M6323">
        <f>WEEKNUM(A6323,2)</f>
        <v>38</v>
      </c>
    </row>
    <row r="6324" spans="1:13" x14ac:dyDescent="0.25">
      <c r="A6324" s="1">
        <v>41514</v>
      </c>
      <c r="B6324" s="40" t="s">
        <v>9</v>
      </c>
      <c r="C6324" s="40" t="s">
        <v>482</v>
      </c>
      <c r="D6324" s="40" t="s">
        <v>90</v>
      </c>
      <c r="E6324" s="40" t="s">
        <v>10</v>
      </c>
      <c r="F6324" s="40">
        <v>0.8</v>
      </c>
      <c r="G6324" s="40">
        <v>1</v>
      </c>
      <c r="H6324" s="40">
        <v>1</v>
      </c>
      <c r="I6324" s="40">
        <v>0.14000000000000001</v>
      </c>
      <c r="L6324" s="40" t="str">
        <f>IF(LEFT(C6324,1)="[",MID(C6324,2,SEARCH("]",C6324)-2),IF(LEFT(C6324,1)="""",MID(C6324,2,SEARCH("""",C6324,2)-2),C6324))</f>
        <v>preço novo Onyx</v>
      </c>
      <c r="M6324">
        <f>WEEKNUM(A6324,2)</f>
        <v>35</v>
      </c>
    </row>
    <row r="6325" spans="1:13" x14ac:dyDescent="0.25">
      <c r="A6325" s="1">
        <v>41539</v>
      </c>
      <c r="B6325" s="40" t="s">
        <v>9</v>
      </c>
      <c r="C6325" s="40" t="s">
        <v>482</v>
      </c>
      <c r="D6325" s="40" t="s">
        <v>90</v>
      </c>
      <c r="E6325" s="40" t="s">
        <v>10</v>
      </c>
      <c r="F6325" s="40">
        <v>0.8</v>
      </c>
      <c r="G6325" s="40">
        <v>0</v>
      </c>
      <c r="H6325" s="40">
        <v>2</v>
      </c>
      <c r="I6325" s="40">
        <v>0</v>
      </c>
      <c r="L6325" s="40" t="str">
        <f>IF(LEFT(C6325,1)="[",MID(C6325,2,SEARCH("]",C6325)-2),IF(LEFT(C6325,1)="""",MID(C6325,2,SEARCH("""",C6325,2)-2),C6325))</f>
        <v>preço novo Onyx</v>
      </c>
      <c r="M6325">
        <f>WEEKNUM(A6325,2)</f>
        <v>38</v>
      </c>
    </row>
    <row r="6326" spans="1:13" x14ac:dyDescent="0.25">
      <c r="A6326" s="1">
        <v>41541</v>
      </c>
      <c r="B6326" s="40" t="s">
        <v>9</v>
      </c>
      <c r="C6326" s="40" t="s">
        <v>482</v>
      </c>
      <c r="D6326" s="40" t="s">
        <v>90</v>
      </c>
      <c r="E6326" s="40" t="s">
        <v>10</v>
      </c>
      <c r="F6326" s="40">
        <v>0.8</v>
      </c>
      <c r="G6326" s="40">
        <v>2</v>
      </c>
      <c r="H6326" s="40">
        <v>6</v>
      </c>
      <c r="I6326" s="40">
        <v>0.34</v>
      </c>
      <c r="L6326" s="40" t="str">
        <f>IF(LEFT(C6326,1)="[",MID(C6326,2,SEARCH("]",C6326)-2),IF(LEFT(C6326,1)="""",MID(C6326,2,SEARCH("""",C6326,2)-2),C6326))</f>
        <v>preço novo Onyx</v>
      </c>
      <c r="M6326">
        <f>WEEKNUM(A6326,2)</f>
        <v>39</v>
      </c>
    </row>
    <row r="6327" spans="1:13" x14ac:dyDescent="0.25">
      <c r="A6327" s="1">
        <v>41543</v>
      </c>
      <c r="B6327" s="40" t="s">
        <v>9</v>
      </c>
      <c r="C6327" s="40" t="s">
        <v>482</v>
      </c>
      <c r="D6327" s="40" t="s">
        <v>90</v>
      </c>
      <c r="E6327" s="40" t="s">
        <v>10</v>
      </c>
      <c r="F6327" s="40">
        <v>0.8</v>
      </c>
      <c r="G6327" s="40">
        <v>1</v>
      </c>
      <c r="H6327" s="40">
        <v>3</v>
      </c>
      <c r="I6327" s="40">
        <v>0.08</v>
      </c>
      <c r="L6327" s="40" t="str">
        <f>IF(LEFT(C6327,1)="[",MID(C6327,2,SEARCH("]",C6327)-2),IF(LEFT(C6327,1)="""",MID(C6327,2,SEARCH("""",C6327,2)-2),C6327))</f>
        <v>preço novo Onyx</v>
      </c>
      <c r="M6327">
        <f>WEEKNUM(A6327,2)</f>
        <v>39</v>
      </c>
    </row>
    <row r="6328" spans="1:13" x14ac:dyDescent="0.25">
      <c r="A6328" s="1">
        <v>41529</v>
      </c>
      <c r="B6328" s="40" t="s">
        <v>9</v>
      </c>
      <c r="C6328" s="40" t="s">
        <v>286</v>
      </c>
      <c r="D6328" s="40" t="s">
        <v>90</v>
      </c>
      <c r="E6328" s="40" t="s">
        <v>10</v>
      </c>
      <c r="F6328" s="40">
        <v>0.36</v>
      </c>
      <c r="G6328" s="40">
        <v>251</v>
      </c>
      <c r="H6328" s="40">
        <v>1084</v>
      </c>
      <c r="I6328" s="40">
        <v>42.13</v>
      </c>
      <c r="L6328" s="40" t="str">
        <f>IF(LEFT(C6328,1)="[",MID(C6328,2,SEARCH("]",C6328)-2),IF(LEFT(C6328,1)="""",MID(C6328,2,SEARCH("""",C6328,2)-2),C6328))</f>
        <v>preço Onix</v>
      </c>
      <c r="M6328">
        <f>WEEKNUM(A6328,2)</f>
        <v>37</v>
      </c>
    </row>
    <row r="6329" spans="1:13" x14ac:dyDescent="0.25">
      <c r="A6329" s="1">
        <v>41531</v>
      </c>
      <c r="B6329" s="40" t="s">
        <v>9</v>
      </c>
      <c r="C6329" s="40" t="s">
        <v>286</v>
      </c>
      <c r="D6329" s="40" t="s">
        <v>90</v>
      </c>
      <c r="E6329" s="40" t="s">
        <v>10</v>
      </c>
      <c r="F6329" s="40">
        <v>0.36</v>
      </c>
      <c r="G6329" s="40">
        <v>208</v>
      </c>
      <c r="H6329" s="40">
        <v>918</v>
      </c>
      <c r="I6329" s="40">
        <v>32.11</v>
      </c>
      <c r="L6329" s="40" t="str">
        <f>IF(LEFT(C6329,1)="[",MID(C6329,2,SEARCH("]",C6329)-2),IF(LEFT(C6329,1)="""",MID(C6329,2,SEARCH("""",C6329,2)-2),C6329))</f>
        <v>preço Onix</v>
      </c>
      <c r="M6329">
        <f>WEEKNUM(A6329,2)</f>
        <v>37</v>
      </c>
    </row>
    <row r="6330" spans="1:13" x14ac:dyDescent="0.25">
      <c r="A6330" s="1">
        <v>41522</v>
      </c>
      <c r="B6330" s="40" t="s">
        <v>9</v>
      </c>
      <c r="C6330" s="40" t="s">
        <v>286</v>
      </c>
      <c r="D6330" s="40" t="s">
        <v>90</v>
      </c>
      <c r="E6330" s="40" t="s">
        <v>10</v>
      </c>
      <c r="F6330" s="40">
        <v>0.36</v>
      </c>
      <c r="G6330" s="40">
        <v>208</v>
      </c>
      <c r="H6330" s="40">
        <v>1118</v>
      </c>
      <c r="I6330" s="40">
        <v>35.21</v>
      </c>
      <c r="L6330" s="40" t="str">
        <f>IF(LEFT(C6330,1)="[",MID(C6330,2,SEARCH("]",C6330)-2),IF(LEFT(C6330,1)="""",MID(C6330,2,SEARCH("""",C6330,2)-2),C6330))</f>
        <v>preço Onix</v>
      </c>
      <c r="M6330">
        <f>WEEKNUM(A6330,2)</f>
        <v>36</v>
      </c>
    </row>
    <row r="6331" spans="1:13" x14ac:dyDescent="0.25">
      <c r="A6331" s="1">
        <v>41527</v>
      </c>
      <c r="B6331" s="40" t="s">
        <v>9</v>
      </c>
      <c r="C6331" s="40" t="s">
        <v>286</v>
      </c>
      <c r="D6331" s="40" t="s">
        <v>90</v>
      </c>
      <c r="E6331" s="40" t="s">
        <v>10</v>
      </c>
      <c r="F6331" s="40">
        <v>0.36</v>
      </c>
      <c r="G6331" s="40">
        <v>225</v>
      </c>
      <c r="H6331" s="40">
        <v>1126</v>
      </c>
      <c r="I6331" s="40">
        <v>38.92</v>
      </c>
      <c r="L6331" s="40" t="str">
        <f>IF(LEFT(C6331,1)="[",MID(C6331,2,SEARCH("]",C6331)-2),IF(LEFT(C6331,1)="""",MID(C6331,2,SEARCH("""",C6331,2)-2),C6331))</f>
        <v>preço Onix</v>
      </c>
      <c r="M6331">
        <f>WEEKNUM(A6331,2)</f>
        <v>37</v>
      </c>
    </row>
    <row r="6332" spans="1:13" x14ac:dyDescent="0.25">
      <c r="A6332" s="1">
        <v>41545</v>
      </c>
      <c r="B6332" s="40" t="s">
        <v>9</v>
      </c>
      <c r="C6332" s="40" t="s">
        <v>286</v>
      </c>
      <c r="D6332" s="40" t="s">
        <v>90</v>
      </c>
      <c r="E6332" s="40" t="s">
        <v>10</v>
      </c>
      <c r="F6332" s="40">
        <v>0.36</v>
      </c>
      <c r="G6332" s="40">
        <v>95</v>
      </c>
      <c r="H6332" s="40">
        <v>536</v>
      </c>
      <c r="I6332" s="40">
        <v>21.03</v>
      </c>
      <c r="L6332" s="40" t="str">
        <f>IF(LEFT(C6332,1)="[",MID(C6332,2,SEARCH("]",C6332)-2),IF(LEFT(C6332,1)="""",MID(C6332,2,SEARCH("""",C6332,2)-2),C6332))</f>
        <v>preço Onix</v>
      </c>
      <c r="M6332">
        <f>WEEKNUM(A6332,2)</f>
        <v>39</v>
      </c>
    </row>
    <row r="6333" spans="1:13" x14ac:dyDescent="0.25">
      <c r="A6333" s="1">
        <v>41516</v>
      </c>
      <c r="B6333" s="40" t="s">
        <v>9</v>
      </c>
      <c r="C6333" s="40" t="s">
        <v>286</v>
      </c>
      <c r="D6333" s="40" t="s">
        <v>90</v>
      </c>
      <c r="E6333" s="40" t="s">
        <v>10</v>
      </c>
      <c r="F6333" s="40">
        <v>0.36</v>
      </c>
      <c r="G6333" s="40">
        <v>377</v>
      </c>
      <c r="H6333" s="40">
        <v>1331</v>
      </c>
      <c r="I6333" s="40">
        <v>73.819999999999993</v>
      </c>
      <c r="L6333" s="40" t="str">
        <f>IF(LEFT(C6333,1)="[",MID(C6333,2,SEARCH("]",C6333)-2),IF(LEFT(C6333,1)="""",MID(C6333,2,SEARCH("""",C6333,2)-2),C6333))</f>
        <v>preço Onix</v>
      </c>
      <c r="M6333">
        <f>WEEKNUM(A6333,2)</f>
        <v>35</v>
      </c>
    </row>
    <row r="6334" spans="1:13" x14ac:dyDescent="0.25">
      <c r="A6334" s="1">
        <v>41539</v>
      </c>
      <c r="B6334" s="40" t="s">
        <v>9</v>
      </c>
      <c r="C6334" s="40" t="s">
        <v>286</v>
      </c>
      <c r="D6334" s="40" t="s">
        <v>90</v>
      </c>
      <c r="E6334" s="40" t="s">
        <v>10</v>
      </c>
      <c r="F6334" s="40">
        <v>0.36</v>
      </c>
      <c r="G6334" s="40">
        <v>154</v>
      </c>
      <c r="H6334" s="40">
        <v>643</v>
      </c>
      <c r="I6334" s="40">
        <v>31.63</v>
      </c>
      <c r="L6334" s="40" t="str">
        <f>IF(LEFT(C6334,1)="[",MID(C6334,2,SEARCH("]",C6334)-2),IF(LEFT(C6334,1)="""",MID(C6334,2,SEARCH("""",C6334,2)-2),C6334))</f>
        <v>preço Onix</v>
      </c>
      <c r="M6334">
        <f>WEEKNUM(A6334,2)</f>
        <v>38</v>
      </c>
    </row>
    <row r="6335" spans="1:13" x14ac:dyDescent="0.25">
      <c r="A6335" s="1">
        <v>41535</v>
      </c>
      <c r="B6335" s="40" t="s">
        <v>9</v>
      </c>
      <c r="C6335" s="40" t="s">
        <v>286</v>
      </c>
      <c r="D6335" s="40" t="s">
        <v>90</v>
      </c>
      <c r="E6335" s="40" t="s">
        <v>10</v>
      </c>
      <c r="F6335" s="40">
        <v>0.36</v>
      </c>
      <c r="G6335" s="40">
        <v>148</v>
      </c>
      <c r="H6335" s="40">
        <v>793</v>
      </c>
      <c r="I6335" s="40">
        <v>27.95</v>
      </c>
      <c r="L6335" s="40" t="str">
        <f>IF(LEFT(C6335,1)="[",MID(C6335,2,SEARCH("]",C6335)-2),IF(LEFT(C6335,1)="""",MID(C6335,2,SEARCH("""",C6335,2)-2),C6335))</f>
        <v>preço Onix</v>
      </c>
      <c r="M6335">
        <f>WEEKNUM(A6335,2)</f>
        <v>38</v>
      </c>
    </row>
    <row r="6336" spans="1:13" x14ac:dyDescent="0.25">
      <c r="A6336" s="1">
        <v>41528</v>
      </c>
      <c r="B6336" s="40" t="s">
        <v>9</v>
      </c>
      <c r="C6336" s="40" t="s">
        <v>286</v>
      </c>
      <c r="D6336" s="40" t="s">
        <v>90</v>
      </c>
      <c r="E6336" s="40" t="s">
        <v>10</v>
      </c>
      <c r="F6336" s="40">
        <v>0.36</v>
      </c>
      <c r="G6336" s="40">
        <v>241</v>
      </c>
      <c r="H6336" s="40">
        <v>1164</v>
      </c>
      <c r="I6336" s="40">
        <v>41.65</v>
      </c>
      <c r="L6336" s="40" t="str">
        <f>IF(LEFT(C6336,1)="[",MID(C6336,2,SEARCH("]",C6336)-2),IF(LEFT(C6336,1)="""",MID(C6336,2,SEARCH("""",C6336,2)-2),C6336))</f>
        <v>preço Onix</v>
      </c>
      <c r="M6336">
        <f>WEEKNUM(A6336,2)</f>
        <v>37</v>
      </c>
    </row>
    <row r="6337" spans="1:13" x14ac:dyDescent="0.25">
      <c r="A6337" s="1">
        <v>41519</v>
      </c>
      <c r="B6337" s="40" t="s">
        <v>9</v>
      </c>
      <c r="C6337" s="40" t="s">
        <v>286</v>
      </c>
      <c r="D6337" s="40" t="s">
        <v>90</v>
      </c>
      <c r="E6337" s="40" t="s">
        <v>10</v>
      </c>
      <c r="F6337" s="40">
        <v>0.36</v>
      </c>
      <c r="G6337" s="40">
        <v>320</v>
      </c>
      <c r="H6337" s="40">
        <v>1314</v>
      </c>
      <c r="I6337" s="40">
        <v>51.25</v>
      </c>
      <c r="L6337" s="40" t="str">
        <f>IF(LEFT(C6337,1)="[",MID(C6337,2,SEARCH("]",C6337)-2),IF(LEFT(C6337,1)="""",MID(C6337,2,SEARCH("""",C6337,2)-2),C6337))</f>
        <v>preço Onix</v>
      </c>
      <c r="M6337">
        <f>WEEKNUM(A6337,2)</f>
        <v>36</v>
      </c>
    </row>
    <row r="6338" spans="1:13" x14ac:dyDescent="0.25">
      <c r="A6338" s="1">
        <v>41523</v>
      </c>
      <c r="B6338" s="40" t="s">
        <v>9</v>
      </c>
      <c r="C6338" s="40" t="s">
        <v>286</v>
      </c>
      <c r="D6338" s="40" t="s">
        <v>90</v>
      </c>
      <c r="E6338" s="40" t="s">
        <v>10</v>
      </c>
      <c r="F6338" s="40">
        <v>0.36</v>
      </c>
      <c r="G6338" s="40">
        <v>208</v>
      </c>
      <c r="H6338" s="40">
        <v>1004</v>
      </c>
      <c r="I6338" s="40">
        <v>35.24</v>
      </c>
      <c r="L6338" s="40" t="str">
        <f>IF(LEFT(C6338,1)="[",MID(C6338,2,SEARCH("]",C6338)-2),IF(LEFT(C6338,1)="""",MID(C6338,2,SEARCH("""",C6338,2)-2),C6338))</f>
        <v>preço Onix</v>
      </c>
      <c r="M6338">
        <f>WEEKNUM(A6338,2)</f>
        <v>36</v>
      </c>
    </row>
    <row r="6339" spans="1:13" x14ac:dyDescent="0.25">
      <c r="A6339" s="1">
        <v>41538</v>
      </c>
      <c r="B6339" s="40" t="s">
        <v>9</v>
      </c>
      <c r="C6339" s="40" t="s">
        <v>286</v>
      </c>
      <c r="D6339" s="40" t="s">
        <v>90</v>
      </c>
      <c r="E6339" s="40" t="s">
        <v>10</v>
      </c>
      <c r="F6339" s="40">
        <v>0.36</v>
      </c>
      <c r="G6339" s="40">
        <v>89</v>
      </c>
      <c r="H6339" s="40">
        <v>539</v>
      </c>
      <c r="I6339" s="40">
        <v>19.73</v>
      </c>
      <c r="L6339" s="40" t="str">
        <f>IF(LEFT(C6339,1)="[",MID(C6339,2,SEARCH("]",C6339)-2),IF(LEFT(C6339,1)="""",MID(C6339,2,SEARCH("""",C6339,2)-2),C6339))</f>
        <v>preço Onix</v>
      </c>
      <c r="M6339">
        <f>WEEKNUM(A6339,2)</f>
        <v>38</v>
      </c>
    </row>
    <row r="6340" spans="1:13" x14ac:dyDescent="0.25">
      <c r="A6340" s="1">
        <v>41533</v>
      </c>
      <c r="B6340" s="40" t="s">
        <v>9</v>
      </c>
      <c r="C6340" s="40" t="s">
        <v>286</v>
      </c>
      <c r="D6340" s="40" t="s">
        <v>90</v>
      </c>
      <c r="E6340" s="40" t="s">
        <v>10</v>
      </c>
      <c r="F6340" s="40">
        <v>0.36</v>
      </c>
      <c r="G6340" s="40">
        <v>219</v>
      </c>
      <c r="H6340" s="40">
        <v>1131</v>
      </c>
      <c r="I6340" s="40">
        <v>38.119999999999997</v>
      </c>
      <c r="L6340" s="40" t="str">
        <f>IF(LEFT(C6340,1)="[",MID(C6340,2,SEARCH("]",C6340)-2),IF(LEFT(C6340,1)="""",MID(C6340,2,SEARCH("""",C6340,2)-2),C6340))</f>
        <v>preço Onix</v>
      </c>
      <c r="M6340">
        <f>WEEKNUM(A6340,2)</f>
        <v>38</v>
      </c>
    </row>
    <row r="6341" spans="1:13" x14ac:dyDescent="0.25">
      <c r="A6341" s="1">
        <v>41543</v>
      </c>
      <c r="B6341" s="40" t="s">
        <v>9</v>
      </c>
      <c r="C6341" s="40" t="s">
        <v>286</v>
      </c>
      <c r="D6341" s="40" t="s">
        <v>90</v>
      </c>
      <c r="E6341" s="40" t="s">
        <v>10</v>
      </c>
      <c r="F6341" s="40">
        <v>0.36</v>
      </c>
      <c r="G6341" s="40">
        <v>105</v>
      </c>
      <c r="H6341" s="40">
        <v>605</v>
      </c>
      <c r="I6341" s="40">
        <v>20.9</v>
      </c>
      <c r="L6341" s="40" t="str">
        <f>IF(LEFT(C6341,1)="[",MID(C6341,2,SEARCH("]",C6341)-2),IF(LEFT(C6341,1)="""",MID(C6341,2,SEARCH("""",C6341,2)-2),C6341))</f>
        <v>preço Onix</v>
      </c>
      <c r="M6341">
        <f>WEEKNUM(A6341,2)</f>
        <v>39</v>
      </c>
    </row>
    <row r="6342" spans="1:13" x14ac:dyDescent="0.25">
      <c r="A6342" s="1">
        <v>41540</v>
      </c>
      <c r="B6342" s="40" t="s">
        <v>9</v>
      </c>
      <c r="C6342" s="40" t="s">
        <v>286</v>
      </c>
      <c r="D6342" s="40" t="s">
        <v>90</v>
      </c>
      <c r="E6342" s="40" t="s">
        <v>10</v>
      </c>
      <c r="F6342" s="40">
        <v>0.36</v>
      </c>
      <c r="G6342" s="40">
        <v>145</v>
      </c>
      <c r="H6342" s="40">
        <v>784</v>
      </c>
      <c r="I6342" s="40">
        <v>27.58</v>
      </c>
      <c r="L6342" s="40" t="str">
        <f>IF(LEFT(C6342,1)="[",MID(C6342,2,SEARCH("]",C6342)-2),IF(LEFT(C6342,1)="""",MID(C6342,2,SEARCH("""",C6342,2)-2),C6342))</f>
        <v>preço Onix</v>
      </c>
      <c r="M6342">
        <f>WEEKNUM(A6342,2)</f>
        <v>39</v>
      </c>
    </row>
    <row r="6343" spans="1:13" x14ac:dyDescent="0.25">
      <c r="A6343" s="1">
        <v>41541</v>
      </c>
      <c r="B6343" s="40" t="s">
        <v>9</v>
      </c>
      <c r="C6343" s="40" t="s">
        <v>286</v>
      </c>
      <c r="D6343" s="40" t="s">
        <v>90</v>
      </c>
      <c r="E6343" s="40" t="s">
        <v>10</v>
      </c>
      <c r="F6343" s="40">
        <v>0.36</v>
      </c>
      <c r="G6343" s="40">
        <v>122</v>
      </c>
      <c r="H6343" s="40">
        <v>695</v>
      </c>
      <c r="I6343" s="40">
        <v>23.88</v>
      </c>
      <c r="L6343" s="40" t="str">
        <f>IF(LEFT(C6343,1)="[",MID(C6343,2,SEARCH("]",C6343)-2),IF(LEFT(C6343,1)="""",MID(C6343,2,SEARCH("""",C6343,2)-2),C6343))</f>
        <v>preço Onix</v>
      </c>
      <c r="M6343">
        <f>WEEKNUM(A6343,2)</f>
        <v>39</v>
      </c>
    </row>
    <row r="6344" spans="1:13" x14ac:dyDescent="0.25">
      <c r="A6344" s="1">
        <v>41525</v>
      </c>
      <c r="B6344" s="40" t="s">
        <v>9</v>
      </c>
      <c r="C6344" s="40" t="s">
        <v>286</v>
      </c>
      <c r="D6344" s="40" t="s">
        <v>90</v>
      </c>
      <c r="E6344" s="40" t="s">
        <v>10</v>
      </c>
      <c r="F6344" s="40">
        <v>0.36</v>
      </c>
      <c r="G6344" s="40">
        <v>293</v>
      </c>
      <c r="H6344" s="40">
        <v>1339</v>
      </c>
      <c r="I6344" s="40">
        <v>43.53</v>
      </c>
      <c r="L6344" s="40" t="str">
        <f>IF(LEFT(C6344,1)="[",MID(C6344,2,SEARCH("]",C6344)-2),IF(LEFT(C6344,1)="""",MID(C6344,2,SEARCH("""",C6344,2)-2),C6344))</f>
        <v>preço Onix</v>
      </c>
      <c r="M6344">
        <f>WEEKNUM(A6344,2)</f>
        <v>36</v>
      </c>
    </row>
    <row r="6345" spans="1:13" x14ac:dyDescent="0.25">
      <c r="A6345" s="1">
        <v>41518</v>
      </c>
      <c r="B6345" s="40" t="s">
        <v>9</v>
      </c>
      <c r="C6345" s="40" t="s">
        <v>286</v>
      </c>
      <c r="D6345" s="40" t="s">
        <v>90</v>
      </c>
      <c r="E6345" s="40" t="s">
        <v>10</v>
      </c>
      <c r="F6345" s="40">
        <v>0.36</v>
      </c>
      <c r="G6345" s="40">
        <v>410</v>
      </c>
      <c r="H6345" s="40">
        <v>1514</v>
      </c>
      <c r="I6345" s="40">
        <v>81.260000000000005</v>
      </c>
      <c r="L6345" s="40" t="str">
        <f>IF(LEFT(C6345,1)="[",MID(C6345,2,SEARCH("]",C6345)-2),IF(LEFT(C6345,1)="""",MID(C6345,2,SEARCH("""",C6345,2)-2),C6345))</f>
        <v>preço Onix</v>
      </c>
      <c r="M6345">
        <f>WEEKNUM(A6345,2)</f>
        <v>35</v>
      </c>
    </row>
    <row r="6346" spans="1:13" x14ac:dyDescent="0.25">
      <c r="A6346" s="1">
        <v>41526</v>
      </c>
      <c r="B6346" s="40" t="s">
        <v>9</v>
      </c>
      <c r="C6346" s="40" t="s">
        <v>286</v>
      </c>
      <c r="D6346" s="40" t="s">
        <v>90</v>
      </c>
      <c r="E6346" s="40" t="s">
        <v>10</v>
      </c>
      <c r="F6346" s="40">
        <v>0.36</v>
      </c>
      <c r="G6346" s="40">
        <v>269</v>
      </c>
      <c r="H6346" s="40">
        <v>1279</v>
      </c>
      <c r="I6346" s="40">
        <v>43.45</v>
      </c>
      <c r="L6346" s="40" t="str">
        <f>IF(LEFT(C6346,1)="[",MID(C6346,2,SEARCH("]",C6346)-2),IF(LEFT(C6346,1)="""",MID(C6346,2,SEARCH("""",C6346,2)-2),C6346))</f>
        <v>preço Onix</v>
      </c>
      <c r="M6346">
        <f>WEEKNUM(A6346,2)</f>
        <v>37</v>
      </c>
    </row>
    <row r="6347" spans="1:13" x14ac:dyDescent="0.25">
      <c r="A6347" s="1">
        <v>41514</v>
      </c>
      <c r="B6347" s="40" t="s">
        <v>9</v>
      </c>
      <c r="C6347" s="40" t="s">
        <v>286</v>
      </c>
      <c r="D6347" s="40" t="s">
        <v>90</v>
      </c>
      <c r="E6347" s="40" t="s">
        <v>10</v>
      </c>
      <c r="F6347" s="40">
        <v>0.36</v>
      </c>
      <c r="G6347" s="40">
        <v>367</v>
      </c>
      <c r="H6347" s="40">
        <v>1429</v>
      </c>
      <c r="I6347" s="40">
        <v>70.31</v>
      </c>
      <c r="L6347" s="40" t="str">
        <f>IF(LEFT(C6347,1)="[",MID(C6347,2,SEARCH("]",C6347)-2),IF(LEFT(C6347,1)="""",MID(C6347,2,SEARCH("""",C6347,2)-2),C6347))</f>
        <v>preço Onix</v>
      </c>
      <c r="M6347">
        <f>WEEKNUM(A6347,2)</f>
        <v>35</v>
      </c>
    </row>
    <row r="6348" spans="1:13" x14ac:dyDescent="0.25">
      <c r="A6348" s="1">
        <v>41534</v>
      </c>
      <c r="B6348" s="40" t="s">
        <v>9</v>
      </c>
      <c r="C6348" s="40" t="s">
        <v>286</v>
      </c>
      <c r="D6348" s="40" t="s">
        <v>90</v>
      </c>
      <c r="E6348" s="40" t="s">
        <v>10</v>
      </c>
      <c r="F6348" s="40">
        <v>0.36</v>
      </c>
      <c r="G6348" s="40">
        <v>155</v>
      </c>
      <c r="H6348" s="40">
        <v>849</v>
      </c>
      <c r="I6348" s="40">
        <v>26.43</v>
      </c>
      <c r="L6348" s="40" t="str">
        <f>IF(LEFT(C6348,1)="[",MID(C6348,2,SEARCH("]",C6348)-2),IF(LEFT(C6348,1)="""",MID(C6348,2,SEARCH("""",C6348,2)-2),C6348))</f>
        <v>preço Onix</v>
      </c>
      <c r="M6348">
        <f>WEEKNUM(A6348,2)</f>
        <v>38</v>
      </c>
    </row>
    <row r="6349" spans="1:13" x14ac:dyDescent="0.25">
      <c r="A6349" s="1">
        <v>41532</v>
      </c>
      <c r="B6349" s="40" t="s">
        <v>9</v>
      </c>
      <c r="C6349" s="40" t="s">
        <v>286</v>
      </c>
      <c r="D6349" s="40" t="s">
        <v>90</v>
      </c>
      <c r="E6349" s="40" t="s">
        <v>10</v>
      </c>
      <c r="F6349" s="40">
        <v>0.36</v>
      </c>
      <c r="G6349" s="40">
        <v>196</v>
      </c>
      <c r="H6349" s="40">
        <v>922</v>
      </c>
      <c r="I6349" s="40">
        <v>33.549999999999997</v>
      </c>
      <c r="L6349" s="40" t="str">
        <f>IF(LEFT(C6349,1)="[",MID(C6349,2,SEARCH("]",C6349)-2),IF(LEFT(C6349,1)="""",MID(C6349,2,SEARCH("""",C6349,2)-2),C6349))</f>
        <v>preço Onix</v>
      </c>
      <c r="M6349">
        <f>WEEKNUM(A6349,2)</f>
        <v>37</v>
      </c>
    </row>
    <row r="6350" spans="1:13" x14ac:dyDescent="0.25">
      <c r="A6350" s="1">
        <v>41537</v>
      </c>
      <c r="B6350" s="40" t="s">
        <v>9</v>
      </c>
      <c r="C6350" s="40" t="s">
        <v>286</v>
      </c>
      <c r="D6350" s="40" t="s">
        <v>90</v>
      </c>
      <c r="E6350" s="40" t="s">
        <v>10</v>
      </c>
      <c r="F6350" s="40">
        <v>0.36</v>
      </c>
      <c r="G6350" s="40">
        <v>127</v>
      </c>
      <c r="H6350" s="40">
        <v>703</v>
      </c>
      <c r="I6350" s="40">
        <v>24.88</v>
      </c>
      <c r="L6350" s="40" t="str">
        <f>IF(LEFT(C6350,1)="[",MID(C6350,2,SEARCH("]",C6350)-2),IF(LEFT(C6350,1)="""",MID(C6350,2,SEARCH("""",C6350,2)-2),C6350))</f>
        <v>preço Onix</v>
      </c>
      <c r="M6350">
        <f>WEEKNUM(A6350,2)</f>
        <v>38</v>
      </c>
    </row>
    <row r="6351" spans="1:13" x14ac:dyDescent="0.25">
      <c r="A6351" s="1">
        <v>41524</v>
      </c>
      <c r="B6351" s="40" t="s">
        <v>9</v>
      </c>
      <c r="C6351" s="40" t="s">
        <v>286</v>
      </c>
      <c r="D6351" s="40" t="s">
        <v>90</v>
      </c>
      <c r="E6351" s="40" t="s">
        <v>10</v>
      </c>
      <c r="F6351" s="40">
        <v>0.36</v>
      </c>
      <c r="G6351" s="40">
        <v>215</v>
      </c>
      <c r="H6351" s="40">
        <v>972</v>
      </c>
      <c r="I6351" s="40">
        <v>33.47</v>
      </c>
      <c r="L6351" s="40" t="str">
        <f>IF(LEFT(C6351,1)="[",MID(C6351,2,SEARCH("]",C6351)-2),IF(LEFT(C6351,1)="""",MID(C6351,2,SEARCH("""",C6351,2)-2),C6351))</f>
        <v>preço Onix</v>
      </c>
      <c r="M6351">
        <f>WEEKNUM(A6351,2)</f>
        <v>36</v>
      </c>
    </row>
    <row r="6352" spans="1:13" x14ac:dyDescent="0.25">
      <c r="A6352" s="1">
        <v>41544</v>
      </c>
      <c r="B6352" s="40" t="s">
        <v>9</v>
      </c>
      <c r="C6352" s="40" t="s">
        <v>286</v>
      </c>
      <c r="D6352" s="40" t="s">
        <v>90</v>
      </c>
      <c r="E6352" s="40" t="s">
        <v>10</v>
      </c>
      <c r="F6352" s="40">
        <v>0.36</v>
      </c>
      <c r="G6352" s="40">
        <v>101</v>
      </c>
      <c r="H6352" s="40">
        <v>606</v>
      </c>
      <c r="I6352" s="40">
        <v>20.79</v>
      </c>
      <c r="L6352" s="40" t="str">
        <f>IF(LEFT(C6352,1)="[",MID(C6352,2,SEARCH("]",C6352)-2),IF(LEFT(C6352,1)="""",MID(C6352,2,SEARCH("""",C6352,2)-2),C6352))</f>
        <v>preço Onix</v>
      </c>
      <c r="M6352">
        <f>WEEKNUM(A6352,2)</f>
        <v>39</v>
      </c>
    </row>
    <row r="6353" spans="1:13" x14ac:dyDescent="0.25">
      <c r="A6353" s="1">
        <v>41542</v>
      </c>
      <c r="B6353" s="40" t="s">
        <v>9</v>
      </c>
      <c r="C6353" s="40" t="s">
        <v>286</v>
      </c>
      <c r="D6353" s="40" t="s">
        <v>90</v>
      </c>
      <c r="E6353" s="40" t="s">
        <v>10</v>
      </c>
      <c r="F6353" s="40">
        <v>0.36</v>
      </c>
      <c r="G6353" s="40">
        <v>114</v>
      </c>
      <c r="H6353" s="40">
        <v>690</v>
      </c>
      <c r="I6353" s="40">
        <v>21.53</v>
      </c>
      <c r="L6353" s="40" t="str">
        <f>IF(LEFT(C6353,1)="[",MID(C6353,2,SEARCH("]",C6353)-2),IF(LEFT(C6353,1)="""",MID(C6353,2,SEARCH("""",C6353,2)-2),C6353))</f>
        <v>preço Onix</v>
      </c>
      <c r="M6353">
        <f>WEEKNUM(A6353,2)</f>
        <v>39</v>
      </c>
    </row>
    <row r="6354" spans="1:13" x14ac:dyDescent="0.25">
      <c r="A6354" s="1">
        <v>41520</v>
      </c>
      <c r="B6354" s="40" t="s">
        <v>9</v>
      </c>
      <c r="C6354" s="40" t="s">
        <v>286</v>
      </c>
      <c r="D6354" s="40" t="s">
        <v>90</v>
      </c>
      <c r="E6354" s="40" t="s">
        <v>10</v>
      </c>
      <c r="F6354" s="40">
        <v>0.36</v>
      </c>
      <c r="G6354" s="40">
        <v>285</v>
      </c>
      <c r="H6354" s="40">
        <v>1113</v>
      </c>
      <c r="I6354" s="40">
        <v>47.05</v>
      </c>
      <c r="L6354" s="40" t="str">
        <f>IF(LEFT(C6354,1)="[",MID(C6354,2,SEARCH("]",C6354)-2),IF(LEFT(C6354,1)="""",MID(C6354,2,SEARCH("""",C6354,2)-2),C6354))</f>
        <v>preço Onix</v>
      </c>
      <c r="M6354">
        <f>WEEKNUM(A6354,2)</f>
        <v>36</v>
      </c>
    </row>
    <row r="6355" spans="1:13" x14ac:dyDescent="0.25">
      <c r="A6355" s="1">
        <v>41515</v>
      </c>
      <c r="B6355" s="40" t="s">
        <v>9</v>
      </c>
      <c r="C6355" s="40" t="s">
        <v>286</v>
      </c>
      <c r="D6355" s="40" t="s">
        <v>90</v>
      </c>
      <c r="E6355" s="40" t="s">
        <v>10</v>
      </c>
      <c r="F6355" s="40">
        <v>0.36</v>
      </c>
      <c r="G6355" s="40">
        <v>423</v>
      </c>
      <c r="H6355" s="40">
        <v>1523</v>
      </c>
      <c r="I6355" s="40">
        <v>82.63</v>
      </c>
      <c r="L6355" s="40" t="str">
        <f>IF(LEFT(C6355,1)="[",MID(C6355,2,SEARCH("]",C6355)-2),IF(LEFT(C6355,1)="""",MID(C6355,2,SEARCH("""",C6355,2)-2),C6355))</f>
        <v>preço Onix</v>
      </c>
      <c r="M6355">
        <f>WEEKNUM(A6355,2)</f>
        <v>35</v>
      </c>
    </row>
    <row r="6356" spans="1:13" x14ac:dyDescent="0.25">
      <c r="A6356" s="1">
        <v>41546</v>
      </c>
      <c r="B6356" s="40" t="s">
        <v>9</v>
      </c>
      <c r="C6356" s="40" t="s">
        <v>286</v>
      </c>
      <c r="D6356" s="40" t="s">
        <v>90</v>
      </c>
      <c r="E6356" s="40" t="s">
        <v>10</v>
      </c>
      <c r="F6356" s="40">
        <v>0.36</v>
      </c>
      <c r="G6356" s="40">
        <v>117</v>
      </c>
      <c r="H6356" s="40">
        <v>653</v>
      </c>
      <c r="I6356" s="40">
        <v>25.17</v>
      </c>
      <c r="L6356" s="40" t="str">
        <f>IF(LEFT(C6356,1)="[",MID(C6356,2,SEARCH("]",C6356)-2),IF(LEFT(C6356,1)="""",MID(C6356,2,SEARCH("""",C6356,2)-2),C6356))</f>
        <v>preço Onix</v>
      </c>
      <c r="M6356">
        <f>WEEKNUM(A6356,2)</f>
        <v>39</v>
      </c>
    </row>
    <row r="6357" spans="1:13" x14ac:dyDescent="0.25">
      <c r="A6357" s="1">
        <v>41521</v>
      </c>
      <c r="B6357" s="40" t="s">
        <v>9</v>
      </c>
      <c r="C6357" s="40" t="s">
        <v>286</v>
      </c>
      <c r="D6357" s="40" t="s">
        <v>90</v>
      </c>
      <c r="E6357" s="40" t="s">
        <v>10</v>
      </c>
      <c r="F6357" s="40">
        <v>0.36</v>
      </c>
      <c r="G6357" s="40">
        <v>261</v>
      </c>
      <c r="H6357" s="40">
        <v>1162</v>
      </c>
      <c r="I6357" s="40">
        <v>41.05</v>
      </c>
      <c r="L6357" s="40" t="str">
        <f>IF(LEFT(C6357,1)="[",MID(C6357,2,SEARCH("]",C6357)-2),IF(LEFT(C6357,1)="""",MID(C6357,2,SEARCH("""",C6357,2)-2),C6357))</f>
        <v>preço Onix</v>
      </c>
      <c r="M6357">
        <f>WEEKNUM(A6357,2)</f>
        <v>36</v>
      </c>
    </row>
    <row r="6358" spans="1:13" x14ac:dyDescent="0.25">
      <c r="A6358" s="1">
        <v>41530</v>
      </c>
      <c r="B6358" s="40" t="s">
        <v>9</v>
      </c>
      <c r="C6358" s="40" t="s">
        <v>286</v>
      </c>
      <c r="D6358" s="40" t="s">
        <v>90</v>
      </c>
      <c r="E6358" s="40" t="s">
        <v>10</v>
      </c>
      <c r="F6358" s="40">
        <v>0.36</v>
      </c>
      <c r="G6358" s="40">
        <v>209</v>
      </c>
      <c r="H6358" s="40">
        <v>925</v>
      </c>
      <c r="I6358" s="40">
        <v>37.78</v>
      </c>
      <c r="L6358" s="40" t="str">
        <f>IF(LEFT(C6358,1)="[",MID(C6358,2,SEARCH("]",C6358)-2),IF(LEFT(C6358,1)="""",MID(C6358,2,SEARCH("""",C6358,2)-2),C6358))</f>
        <v>preço Onix</v>
      </c>
      <c r="M6358">
        <f>WEEKNUM(A6358,2)</f>
        <v>37</v>
      </c>
    </row>
    <row r="6359" spans="1:13" x14ac:dyDescent="0.25">
      <c r="A6359" s="1">
        <v>41536</v>
      </c>
      <c r="B6359" s="40" t="s">
        <v>9</v>
      </c>
      <c r="C6359" s="40" t="s">
        <v>286</v>
      </c>
      <c r="D6359" s="40" t="s">
        <v>90</v>
      </c>
      <c r="E6359" s="40" t="s">
        <v>10</v>
      </c>
      <c r="F6359" s="40">
        <v>0.36</v>
      </c>
      <c r="G6359" s="40">
        <v>124</v>
      </c>
      <c r="H6359" s="40">
        <v>672</v>
      </c>
      <c r="I6359" s="40">
        <v>21.88</v>
      </c>
      <c r="L6359" s="40" t="str">
        <f>IF(LEFT(C6359,1)="[",MID(C6359,2,SEARCH("]",C6359)-2),IF(LEFT(C6359,1)="""",MID(C6359,2,SEARCH("""",C6359,2)-2),C6359))</f>
        <v>preço Onix</v>
      </c>
      <c r="M6359">
        <f>WEEKNUM(A6359,2)</f>
        <v>38</v>
      </c>
    </row>
    <row r="6360" spans="1:13" x14ac:dyDescent="0.25">
      <c r="A6360" s="1">
        <v>41517</v>
      </c>
      <c r="B6360" s="40" t="s">
        <v>9</v>
      </c>
      <c r="C6360" s="40" t="s">
        <v>286</v>
      </c>
      <c r="D6360" s="40" t="s">
        <v>90</v>
      </c>
      <c r="E6360" s="40" t="s">
        <v>10</v>
      </c>
      <c r="F6360" s="40">
        <v>0.36</v>
      </c>
      <c r="G6360" s="40">
        <v>340</v>
      </c>
      <c r="H6360" s="40">
        <v>1313</v>
      </c>
      <c r="I6360" s="40">
        <v>65.25</v>
      </c>
      <c r="L6360" s="40" t="str">
        <f>IF(LEFT(C6360,1)="[",MID(C6360,2,SEARCH("]",C6360)-2),IF(LEFT(C6360,1)="""",MID(C6360,2,SEARCH("""",C6360,2)-2),C6360))</f>
        <v>preço Onix</v>
      </c>
      <c r="M6360">
        <f>WEEKNUM(A6360,2)</f>
        <v>35</v>
      </c>
    </row>
    <row r="6361" spans="1:13" x14ac:dyDescent="0.25">
      <c r="A6361" s="1">
        <v>41524</v>
      </c>
      <c r="B6361" s="40" t="s">
        <v>9</v>
      </c>
      <c r="C6361" s="40" t="s">
        <v>167</v>
      </c>
      <c r="D6361" s="40" t="s">
        <v>90</v>
      </c>
      <c r="E6361" s="40" t="s">
        <v>10</v>
      </c>
      <c r="F6361" s="40">
        <v>0.6</v>
      </c>
      <c r="G6361" s="40">
        <v>2</v>
      </c>
      <c r="H6361" s="40">
        <v>28</v>
      </c>
      <c r="I6361" s="40">
        <v>0.77</v>
      </c>
      <c r="L6361" s="40" t="str">
        <f>IF(LEFT(C6361,1)="[",MID(C6361,2,SEARCH("]",C6361)-2),IF(LEFT(C6361,1)="""",MID(C6361,2,SEARCH("""",C6361,2)-2),C6361))</f>
        <v>preço onix 2012</v>
      </c>
      <c r="M6361">
        <f>WEEKNUM(A6361,2)</f>
        <v>36</v>
      </c>
    </row>
    <row r="6362" spans="1:13" x14ac:dyDescent="0.25">
      <c r="A6362" s="1">
        <v>41515</v>
      </c>
      <c r="B6362" s="40" t="s">
        <v>9</v>
      </c>
      <c r="C6362" s="40" t="s">
        <v>167</v>
      </c>
      <c r="D6362" s="40" t="s">
        <v>90</v>
      </c>
      <c r="E6362" s="40" t="s">
        <v>10</v>
      </c>
      <c r="F6362" s="40">
        <v>0.6</v>
      </c>
      <c r="G6362" s="40">
        <v>4</v>
      </c>
      <c r="H6362" s="40">
        <v>20</v>
      </c>
      <c r="I6362" s="40">
        <v>1.65</v>
      </c>
      <c r="L6362" s="40" t="str">
        <f>IF(LEFT(C6362,1)="[",MID(C6362,2,SEARCH("]",C6362)-2),IF(LEFT(C6362,1)="""",MID(C6362,2,SEARCH("""",C6362,2)-2),C6362))</f>
        <v>preço onix 2012</v>
      </c>
      <c r="M6362">
        <f>WEEKNUM(A6362,2)</f>
        <v>35</v>
      </c>
    </row>
    <row r="6363" spans="1:13" x14ac:dyDescent="0.25">
      <c r="A6363" s="1">
        <v>41539</v>
      </c>
      <c r="B6363" s="40" t="s">
        <v>9</v>
      </c>
      <c r="C6363" s="40" t="s">
        <v>167</v>
      </c>
      <c r="D6363" s="40" t="s">
        <v>90</v>
      </c>
      <c r="E6363" s="40" t="s">
        <v>10</v>
      </c>
      <c r="F6363" s="40">
        <v>0.6</v>
      </c>
      <c r="G6363" s="40">
        <v>1</v>
      </c>
      <c r="H6363" s="40">
        <v>26</v>
      </c>
      <c r="I6363" s="40">
        <v>0.56000000000000005</v>
      </c>
      <c r="L6363" s="40" t="str">
        <f>IF(LEFT(C6363,1)="[",MID(C6363,2,SEARCH("]",C6363)-2),IF(LEFT(C6363,1)="""",MID(C6363,2,SEARCH("""",C6363,2)-2),C6363))</f>
        <v>preço onix 2012</v>
      </c>
      <c r="M6363">
        <f>WEEKNUM(A6363,2)</f>
        <v>38</v>
      </c>
    </row>
    <row r="6364" spans="1:13" x14ac:dyDescent="0.25">
      <c r="A6364" s="1">
        <v>41517</v>
      </c>
      <c r="B6364" s="40" t="s">
        <v>9</v>
      </c>
      <c r="C6364" s="40" t="s">
        <v>167</v>
      </c>
      <c r="D6364" s="40" t="s">
        <v>90</v>
      </c>
      <c r="E6364" s="40" t="s">
        <v>10</v>
      </c>
      <c r="F6364" s="40">
        <v>0.6</v>
      </c>
      <c r="G6364" s="40">
        <v>3</v>
      </c>
      <c r="H6364" s="40">
        <v>11</v>
      </c>
      <c r="I6364" s="40">
        <v>1.08</v>
      </c>
      <c r="L6364" s="40" t="str">
        <f>IF(LEFT(C6364,1)="[",MID(C6364,2,SEARCH("]",C6364)-2),IF(LEFT(C6364,1)="""",MID(C6364,2,SEARCH("""",C6364,2)-2),C6364))</f>
        <v>preço onix 2012</v>
      </c>
      <c r="M6364">
        <f>WEEKNUM(A6364,2)</f>
        <v>35</v>
      </c>
    </row>
    <row r="6365" spans="1:13" x14ac:dyDescent="0.25">
      <c r="A6365" s="1">
        <v>41530</v>
      </c>
      <c r="B6365" s="40" t="s">
        <v>9</v>
      </c>
      <c r="C6365" s="40" t="s">
        <v>167</v>
      </c>
      <c r="D6365" s="40" t="s">
        <v>90</v>
      </c>
      <c r="E6365" s="40" t="s">
        <v>10</v>
      </c>
      <c r="F6365" s="40">
        <v>0.6</v>
      </c>
      <c r="G6365" s="40">
        <v>4</v>
      </c>
      <c r="H6365" s="40">
        <v>28</v>
      </c>
      <c r="I6365" s="40">
        <v>1.4</v>
      </c>
      <c r="L6365" s="40" t="str">
        <f>IF(LEFT(C6365,1)="[",MID(C6365,2,SEARCH("]",C6365)-2),IF(LEFT(C6365,1)="""",MID(C6365,2,SEARCH("""",C6365,2)-2),C6365))</f>
        <v>preço onix 2012</v>
      </c>
      <c r="M6365">
        <f>WEEKNUM(A6365,2)</f>
        <v>37</v>
      </c>
    </row>
    <row r="6366" spans="1:13" x14ac:dyDescent="0.25">
      <c r="A6366" s="1">
        <v>41532</v>
      </c>
      <c r="B6366" s="40" t="s">
        <v>9</v>
      </c>
      <c r="C6366" s="40" t="s">
        <v>167</v>
      </c>
      <c r="D6366" s="40" t="s">
        <v>90</v>
      </c>
      <c r="E6366" s="40" t="s">
        <v>10</v>
      </c>
      <c r="F6366" s="40">
        <v>0.6</v>
      </c>
      <c r="G6366" s="40">
        <v>9</v>
      </c>
      <c r="H6366" s="40">
        <v>33</v>
      </c>
      <c r="I6366" s="40">
        <v>2.5499999999999998</v>
      </c>
      <c r="L6366" s="40" t="str">
        <f>IF(LEFT(C6366,1)="[",MID(C6366,2,SEARCH("]",C6366)-2),IF(LEFT(C6366,1)="""",MID(C6366,2,SEARCH("""",C6366,2)-2),C6366))</f>
        <v>preço onix 2012</v>
      </c>
      <c r="M6366">
        <f>WEEKNUM(A6366,2)</f>
        <v>37</v>
      </c>
    </row>
    <row r="6367" spans="1:13" x14ac:dyDescent="0.25">
      <c r="A6367" s="1">
        <v>41541</v>
      </c>
      <c r="B6367" s="40" t="s">
        <v>9</v>
      </c>
      <c r="C6367" s="40" t="s">
        <v>167</v>
      </c>
      <c r="D6367" s="40" t="s">
        <v>90</v>
      </c>
      <c r="E6367" s="40" t="s">
        <v>10</v>
      </c>
      <c r="F6367" s="40">
        <v>0.6</v>
      </c>
      <c r="G6367" s="40">
        <v>1</v>
      </c>
      <c r="H6367" s="40">
        <v>28</v>
      </c>
      <c r="I6367" s="40">
        <v>0.4</v>
      </c>
      <c r="L6367" s="40" t="str">
        <f>IF(LEFT(C6367,1)="[",MID(C6367,2,SEARCH("]",C6367)-2),IF(LEFT(C6367,1)="""",MID(C6367,2,SEARCH("""",C6367,2)-2),C6367))</f>
        <v>preço onix 2012</v>
      </c>
      <c r="M6367">
        <f>WEEKNUM(A6367,2)</f>
        <v>39</v>
      </c>
    </row>
    <row r="6368" spans="1:13" x14ac:dyDescent="0.25">
      <c r="A6368" s="1">
        <v>41526</v>
      </c>
      <c r="B6368" s="40" t="s">
        <v>9</v>
      </c>
      <c r="C6368" s="40" t="s">
        <v>167</v>
      </c>
      <c r="D6368" s="40" t="s">
        <v>90</v>
      </c>
      <c r="E6368" s="40" t="s">
        <v>10</v>
      </c>
      <c r="F6368" s="40">
        <v>0.6</v>
      </c>
      <c r="G6368" s="40">
        <v>3</v>
      </c>
      <c r="H6368" s="40">
        <v>26</v>
      </c>
      <c r="I6368" s="40">
        <v>1</v>
      </c>
      <c r="L6368" s="40" t="str">
        <f>IF(LEFT(C6368,1)="[",MID(C6368,2,SEARCH("]",C6368)-2),IF(LEFT(C6368,1)="""",MID(C6368,2,SEARCH("""",C6368,2)-2),C6368))</f>
        <v>preço onix 2012</v>
      </c>
      <c r="M6368">
        <f>WEEKNUM(A6368,2)</f>
        <v>37</v>
      </c>
    </row>
    <row r="6369" spans="1:13" x14ac:dyDescent="0.25">
      <c r="A6369" s="1">
        <v>41525</v>
      </c>
      <c r="B6369" s="40" t="s">
        <v>9</v>
      </c>
      <c r="C6369" s="40" t="s">
        <v>167</v>
      </c>
      <c r="D6369" s="40" t="s">
        <v>90</v>
      </c>
      <c r="E6369" s="40" t="s">
        <v>10</v>
      </c>
      <c r="F6369" s="40">
        <v>0.6</v>
      </c>
      <c r="G6369" s="40">
        <v>3</v>
      </c>
      <c r="H6369" s="40">
        <v>27</v>
      </c>
      <c r="I6369" s="40">
        <v>1.07</v>
      </c>
      <c r="L6369" s="40" t="str">
        <f>IF(LEFT(C6369,1)="[",MID(C6369,2,SEARCH("]",C6369)-2),IF(LEFT(C6369,1)="""",MID(C6369,2,SEARCH("""",C6369,2)-2),C6369))</f>
        <v>preço onix 2012</v>
      </c>
      <c r="M6369">
        <f>WEEKNUM(A6369,2)</f>
        <v>36</v>
      </c>
    </row>
    <row r="6370" spans="1:13" x14ac:dyDescent="0.25">
      <c r="A6370" s="1">
        <v>41545</v>
      </c>
      <c r="B6370" s="40" t="s">
        <v>9</v>
      </c>
      <c r="C6370" s="40" t="s">
        <v>167</v>
      </c>
      <c r="D6370" s="40" t="s">
        <v>90</v>
      </c>
      <c r="E6370" s="40" t="s">
        <v>10</v>
      </c>
      <c r="F6370" s="40">
        <v>0.6</v>
      </c>
      <c r="G6370" s="40">
        <v>6</v>
      </c>
      <c r="H6370" s="40">
        <v>16</v>
      </c>
      <c r="I6370" s="40">
        <v>2.77</v>
      </c>
      <c r="L6370" s="40" t="str">
        <f>IF(LEFT(C6370,1)="[",MID(C6370,2,SEARCH("]",C6370)-2),IF(LEFT(C6370,1)="""",MID(C6370,2,SEARCH("""",C6370,2)-2),C6370))</f>
        <v>preço onix 2012</v>
      </c>
      <c r="M6370">
        <f>WEEKNUM(A6370,2)</f>
        <v>39</v>
      </c>
    </row>
    <row r="6371" spans="1:13" x14ac:dyDescent="0.25">
      <c r="A6371" s="1">
        <v>41544</v>
      </c>
      <c r="B6371" s="40" t="s">
        <v>9</v>
      </c>
      <c r="C6371" s="40" t="s">
        <v>167</v>
      </c>
      <c r="D6371" s="40" t="s">
        <v>90</v>
      </c>
      <c r="E6371" s="40" t="s">
        <v>10</v>
      </c>
      <c r="F6371" s="40">
        <v>0.6</v>
      </c>
      <c r="G6371" s="40">
        <v>4</v>
      </c>
      <c r="H6371" s="40">
        <v>25</v>
      </c>
      <c r="I6371" s="40">
        <v>1.39</v>
      </c>
      <c r="L6371" s="40" t="str">
        <f>IF(LEFT(C6371,1)="[",MID(C6371,2,SEARCH("]",C6371)-2),IF(LEFT(C6371,1)="""",MID(C6371,2,SEARCH("""",C6371,2)-2),C6371))</f>
        <v>preço onix 2012</v>
      </c>
      <c r="M6371">
        <f>WEEKNUM(A6371,2)</f>
        <v>39</v>
      </c>
    </row>
    <row r="6372" spans="1:13" x14ac:dyDescent="0.25">
      <c r="A6372" s="1">
        <v>41531</v>
      </c>
      <c r="B6372" s="40" t="s">
        <v>9</v>
      </c>
      <c r="C6372" s="40" t="s">
        <v>167</v>
      </c>
      <c r="D6372" s="40" t="s">
        <v>90</v>
      </c>
      <c r="E6372" s="40" t="s">
        <v>10</v>
      </c>
      <c r="F6372" s="40">
        <v>0.6</v>
      </c>
      <c r="G6372" s="40">
        <v>1</v>
      </c>
      <c r="H6372" s="40">
        <v>19</v>
      </c>
      <c r="I6372" s="40">
        <v>0.24</v>
      </c>
      <c r="L6372" s="40" t="str">
        <f>IF(LEFT(C6372,1)="[",MID(C6372,2,SEARCH("]",C6372)-2),IF(LEFT(C6372,1)="""",MID(C6372,2,SEARCH("""",C6372,2)-2),C6372))</f>
        <v>preço onix 2012</v>
      </c>
      <c r="M6372">
        <f>WEEKNUM(A6372,2)</f>
        <v>37</v>
      </c>
    </row>
    <row r="6373" spans="1:13" x14ac:dyDescent="0.25">
      <c r="A6373" s="1">
        <v>41537</v>
      </c>
      <c r="B6373" s="40" t="s">
        <v>9</v>
      </c>
      <c r="C6373" s="40" t="s">
        <v>167</v>
      </c>
      <c r="D6373" s="40" t="s">
        <v>90</v>
      </c>
      <c r="E6373" s="40" t="s">
        <v>10</v>
      </c>
      <c r="F6373" s="40">
        <v>0.6</v>
      </c>
      <c r="G6373" s="40">
        <v>6</v>
      </c>
      <c r="H6373" s="40">
        <v>21</v>
      </c>
      <c r="I6373" s="40">
        <v>2.78</v>
      </c>
      <c r="L6373" s="40" t="str">
        <f>IF(LEFT(C6373,1)="[",MID(C6373,2,SEARCH("]",C6373)-2),IF(LEFT(C6373,1)="""",MID(C6373,2,SEARCH("""",C6373,2)-2),C6373))</f>
        <v>preço onix 2012</v>
      </c>
      <c r="M6373">
        <f>WEEKNUM(A6373,2)</f>
        <v>38</v>
      </c>
    </row>
    <row r="6374" spans="1:13" x14ac:dyDescent="0.25">
      <c r="A6374" s="1">
        <v>41546</v>
      </c>
      <c r="B6374" s="40" t="s">
        <v>9</v>
      </c>
      <c r="C6374" s="40" t="s">
        <v>167</v>
      </c>
      <c r="D6374" s="40" t="s">
        <v>90</v>
      </c>
      <c r="E6374" s="40" t="s">
        <v>10</v>
      </c>
      <c r="F6374" s="40">
        <v>0.6</v>
      </c>
      <c r="G6374" s="40">
        <v>3</v>
      </c>
      <c r="H6374" s="40">
        <v>23</v>
      </c>
      <c r="I6374" s="40">
        <v>1.22</v>
      </c>
      <c r="L6374" s="40" t="str">
        <f>IF(LEFT(C6374,1)="[",MID(C6374,2,SEARCH("]",C6374)-2),IF(LEFT(C6374,1)="""",MID(C6374,2,SEARCH("""",C6374,2)-2),C6374))</f>
        <v>preço onix 2012</v>
      </c>
      <c r="M6374">
        <f>WEEKNUM(A6374,2)</f>
        <v>39</v>
      </c>
    </row>
    <row r="6375" spans="1:13" x14ac:dyDescent="0.25">
      <c r="A6375" s="1">
        <v>41519</v>
      </c>
      <c r="B6375" s="40" t="s">
        <v>9</v>
      </c>
      <c r="C6375" s="40" t="s">
        <v>167</v>
      </c>
      <c r="D6375" s="40" t="s">
        <v>90</v>
      </c>
      <c r="E6375" s="40" t="s">
        <v>10</v>
      </c>
      <c r="F6375" s="40">
        <v>0.6</v>
      </c>
      <c r="G6375" s="40">
        <v>6</v>
      </c>
      <c r="H6375" s="40">
        <v>31</v>
      </c>
      <c r="I6375" s="40">
        <v>1.46</v>
      </c>
      <c r="L6375" s="40" t="str">
        <f>IF(LEFT(C6375,1)="[",MID(C6375,2,SEARCH("]",C6375)-2),IF(LEFT(C6375,1)="""",MID(C6375,2,SEARCH("""",C6375,2)-2),C6375))</f>
        <v>preço onix 2012</v>
      </c>
      <c r="M6375">
        <f>WEEKNUM(A6375,2)</f>
        <v>36</v>
      </c>
    </row>
    <row r="6376" spans="1:13" x14ac:dyDescent="0.25">
      <c r="A6376" s="1">
        <v>41528</v>
      </c>
      <c r="B6376" s="40" t="s">
        <v>9</v>
      </c>
      <c r="C6376" s="40" t="s">
        <v>167</v>
      </c>
      <c r="D6376" s="40" t="s">
        <v>90</v>
      </c>
      <c r="E6376" s="40" t="s">
        <v>10</v>
      </c>
      <c r="F6376" s="40">
        <v>0.6</v>
      </c>
      <c r="G6376" s="40">
        <v>6</v>
      </c>
      <c r="H6376" s="40">
        <v>36</v>
      </c>
      <c r="I6376" s="40">
        <v>1.85</v>
      </c>
      <c r="L6376" s="40" t="str">
        <f>IF(LEFT(C6376,1)="[",MID(C6376,2,SEARCH("]",C6376)-2),IF(LEFT(C6376,1)="""",MID(C6376,2,SEARCH("""",C6376,2)-2),C6376))</f>
        <v>preço onix 2012</v>
      </c>
      <c r="M6376">
        <f>WEEKNUM(A6376,2)</f>
        <v>37</v>
      </c>
    </row>
    <row r="6377" spans="1:13" x14ac:dyDescent="0.25">
      <c r="A6377" s="1">
        <v>41523</v>
      </c>
      <c r="B6377" s="40" t="s">
        <v>9</v>
      </c>
      <c r="C6377" s="40" t="s">
        <v>167</v>
      </c>
      <c r="D6377" s="40" t="s">
        <v>90</v>
      </c>
      <c r="E6377" s="40" t="s">
        <v>10</v>
      </c>
      <c r="F6377" s="40">
        <v>0.6</v>
      </c>
      <c r="G6377" s="40">
        <v>3</v>
      </c>
      <c r="H6377" s="40">
        <v>27</v>
      </c>
      <c r="I6377" s="40">
        <v>1.23</v>
      </c>
      <c r="L6377" s="40" t="str">
        <f>IF(LEFT(C6377,1)="[",MID(C6377,2,SEARCH("]",C6377)-2),IF(LEFT(C6377,1)="""",MID(C6377,2,SEARCH("""",C6377,2)-2),C6377))</f>
        <v>preço onix 2012</v>
      </c>
      <c r="M6377">
        <f>WEEKNUM(A6377,2)</f>
        <v>36</v>
      </c>
    </row>
    <row r="6378" spans="1:13" x14ac:dyDescent="0.25">
      <c r="A6378" s="1">
        <v>41529</v>
      </c>
      <c r="B6378" s="40" t="s">
        <v>9</v>
      </c>
      <c r="C6378" s="40" t="s">
        <v>167</v>
      </c>
      <c r="D6378" s="40" t="s">
        <v>90</v>
      </c>
      <c r="E6378" s="40" t="s">
        <v>10</v>
      </c>
      <c r="F6378" s="40">
        <v>0.6</v>
      </c>
      <c r="G6378" s="40">
        <v>2</v>
      </c>
      <c r="H6378" s="40">
        <v>25</v>
      </c>
      <c r="I6378" s="40">
        <v>0.63</v>
      </c>
      <c r="L6378" s="40" t="str">
        <f>IF(LEFT(C6378,1)="[",MID(C6378,2,SEARCH("]",C6378)-2),IF(LEFT(C6378,1)="""",MID(C6378,2,SEARCH("""",C6378,2)-2),C6378))</f>
        <v>preço onix 2012</v>
      </c>
      <c r="M6378">
        <f>WEEKNUM(A6378,2)</f>
        <v>37</v>
      </c>
    </row>
    <row r="6379" spans="1:13" x14ac:dyDescent="0.25">
      <c r="A6379" s="1">
        <v>41538</v>
      </c>
      <c r="B6379" s="40" t="s">
        <v>9</v>
      </c>
      <c r="C6379" s="40" t="s">
        <v>167</v>
      </c>
      <c r="D6379" s="40" t="s">
        <v>90</v>
      </c>
      <c r="E6379" s="40" t="s">
        <v>10</v>
      </c>
      <c r="F6379" s="40">
        <v>0.6</v>
      </c>
      <c r="G6379" s="40">
        <v>4</v>
      </c>
      <c r="H6379" s="40">
        <v>26</v>
      </c>
      <c r="I6379" s="40">
        <v>1.55</v>
      </c>
      <c r="L6379" s="40" t="str">
        <f>IF(LEFT(C6379,1)="[",MID(C6379,2,SEARCH("]",C6379)-2),IF(LEFT(C6379,1)="""",MID(C6379,2,SEARCH("""",C6379,2)-2),C6379))</f>
        <v>preço onix 2012</v>
      </c>
      <c r="M6379">
        <f>WEEKNUM(A6379,2)</f>
        <v>38</v>
      </c>
    </row>
    <row r="6380" spans="1:13" x14ac:dyDescent="0.25">
      <c r="A6380" s="1">
        <v>41518</v>
      </c>
      <c r="B6380" s="40" t="s">
        <v>9</v>
      </c>
      <c r="C6380" s="40" t="s">
        <v>167</v>
      </c>
      <c r="D6380" s="40" t="s">
        <v>90</v>
      </c>
      <c r="E6380" s="40" t="s">
        <v>10</v>
      </c>
      <c r="F6380" s="40">
        <v>0.6</v>
      </c>
      <c r="G6380" s="40">
        <v>6</v>
      </c>
      <c r="H6380" s="40">
        <v>26</v>
      </c>
      <c r="I6380" s="40">
        <v>2.41</v>
      </c>
      <c r="L6380" s="40" t="str">
        <f>IF(LEFT(C6380,1)="[",MID(C6380,2,SEARCH("]",C6380)-2),IF(LEFT(C6380,1)="""",MID(C6380,2,SEARCH("""",C6380,2)-2),C6380))</f>
        <v>preço onix 2012</v>
      </c>
      <c r="M6380">
        <f>WEEKNUM(A6380,2)</f>
        <v>35</v>
      </c>
    </row>
    <row r="6381" spans="1:13" x14ac:dyDescent="0.25">
      <c r="A6381" s="1">
        <v>41533</v>
      </c>
      <c r="B6381" s="40" t="s">
        <v>9</v>
      </c>
      <c r="C6381" s="40" t="s">
        <v>167</v>
      </c>
      <c r="D6381" s="40" t="s">
        <v>90</v>
      </c>
      <c r="E6381" s="40" t="s">
        <v>10</v>
      </c>
      <c r="F6381" s="40">
        <v>0.6</v>
      </c>
      <c r="G6381" s="40">
        <v>5</v>
      </c>
      <c r="H6381" s="40">
        <v>24</v>
      </c>
      <c r="I6381" s="40">
        <v>1.6</v>
      </c>
      <c r="L6381" s="40" t="str">
        <f>IF(LEFT(C6381,1)="[",MID(C6381,2,SEARCH("]",C6381)-2),IF(LEFT(C6381,1)="""",MID(C6381,2,SEARCH("""",C6381,2)-2),C6381))</f>
        <v>preço onix 2012</v>
      </c>
      <c r="M6381">
        <f>WEEKNUM(A6381,2)</f>
        <v>38</v>
      </c>
    </row>
    <row r="6382" spans="1:13" x14ac:dyDescent="0.25">
      <c r="A6382" s="1">
        <v>41521</v>
      </c>
      <c r="B6382" s="40" t="s">
        <v>9</v>
      </c>
      <c r="C6382" s="40" t="s">
        <v>167</v>
      </c>
      <c r="D6382" s="40" t="s">
        <v>90</v>
      </c>
      <c r="E6382" s="40" t="s">
        <v>10</v>
      </c>
      <c r="F6382" s="40">
        <v>0.6</v>
      </c>
      <c r="G6382" s="40">
        <v>5</v>
      </c>
      <c r="H6382" s="40">
        <v>39</v>
      </c>
      <c r="I6382" s="40">
        <v>1.64</v>
      </c>
      <c r="L6382" s="40" t="str">
        <f>IF(LEFT(C6382,1)="[",MID(C6382,2,SEARCH("]",C6382)-2),IF(LEFT(C6382,1)="""",MID(C6382,2,SEARCH("""",C6382,2)-2),C6382))</f>
        <v>preço onix 2012</v>
      </c>
      <c r="M6382">
        <f>WEEKNUM(A6382,2)</f>
        <v>36</v>
      </c>
    </row>
    <row r="6383" spans="1:13" x14ac:dyDescent="0.25">
      <c r="A6383" s="1">
        <v>41536</v>
      </c>
      <c r="B6383" s="40" t="s">
        <v>9</v>
      </c>
      <c r="C6383" s="40" t="s">
        <v>167</v>
      </c>
      <c r="D6383" s="40" t="s">
        <v>90</v>
      </c>
      <c r="E6383" s="40" t="s">
        <v>10</v>
      </c>
      <c r="F6383" s="40">
        <v>0.6</v>
      </c>
      <c r="G6383" s="40">
        <v>5</v>
      </c>
      <c r="H6383" s="40">
        <v>21</v>
      </c>
      <c r="I6383" s="40">
        <v>2.63</v>
      </c>
      <c r="L6383" s="40" t="str">
        <f>IF(LEFT(C6383,1)="[",MID(C6383,2,SEARCH("]",C6383)-2),IF(LEFT(C6383,1)="""",MID(C6383,2,SEARCH("""",C6383,2)-2),C6383))</f>
        <v>preço onix 2012</v>
      </c>
      <c r="M6383">
        <f>WEEKNUM(A6383,2)</f>
        <v>38</v>
      </c>
    </row>
    <row r="6384" spans="1:13" x14ac:dyDescent="0.25">
      <c r="A6384" s="1">
        <v>41514</v>
      </c>
      <c r="B6384" s="40" t="s">
        <v>9</v>
      </c>
      <c r="C6384" s="40" t="s">
        <v>167</v>
      </c>
      <c r="D6384" s="40" t="s">
        <v>90</v>
      </c>
      <c r="E6384" s="40" t="s">
        <v>10</v>
      </c>
      <c r="F6384" s="40">
        <v>0.6</v>
      </c>
      <c r="G6384" s="40">
        <v>4</v>
      </c>
      <c r="H6384" s="40">
        <v>16</v>
      </c>
      <c r="I6384" s="40">
        <v>1.3</v>
      </c>
      <c r="L6384" s="40" t="str">
        <f>IF(LEFT(C6384,1)="[",MID(C6384,2,SEARCH("]",C6384)-2),IF(LEFT(C6384,1)="""",MID(C6384,2,SEARCH("""",C6384,2)-2),C6384))</f>
        <v>preço onix 2012</v>
      </c>
      <c r="M6384">
        <f>WEEKNUM(A6384,2)</f>
        <v>35</v>
      </c>
    </row>
    <row r="6385" spans="1:13" x14ac:dyDescent="0.25">
      <c r="A6385" s="1">
        <v>41542</v>
      </c>
      <c r="B6385" s="40" t="s">
        <v>9</v>
      </c>
      <c r="C6385" s="40" t="s">
        <v>167</v>
      </c>
      <c r="D6385" s="40" t="s">
        <v>90</v>
      </c>
      <c r="E6385" s="40" t="s">
        <v>10</v>
      </c>
      <c r="F6385" s="40">
        <v>0.6</v>
      </c>
      <c r="G6385" s="40">
        <v>2</v>
      </c>
      <c r="H6385" s="40">
        <v>22</v>
      </c>
      <c r="I6385" s="40">
        <v>0.8</v>
      </c>
      <c r="L6385" s="40" t="str">
        <f>IF(LEFT(C6385,1)="[",MID(C6385,2,SEARCH("]",C6385)-2),IF(LEFT(C6385,1)="""",MID(C6385,2,SEARCH("""",C6385,2)-2),C6385))</f>
        <v>preço onix 2012</v>
      </c>
      <c r="M6385">
        <f>WEEKNUM(A6385,2)</f>
        <v>39</v>
      </c>
    </row>
    <row r="6386" spans="1:13" x14ac:dyDescent="0.25">
      <c r="A6386" s="1">
        <v>41522</v>
      </c>
      <c r="B6386" s="40" t="s">
        <v>9</v>
      </c>
      <c r="C6386" s="40" t="s">
        <v>167</v>
      </c>
      <c r="D6386" s="40" t="s">
        <v>90</v>
      </c>
      <c r="E6386" s="40" t="s">
        <v>10</v>
      </c>
      <c r="F6386" s="40">
        <v>0.6</v>
      </c>
      <c r="G6386" s="40">
        <v>3</v>
      </c>
      <c r="H6386" s="40">
        <v>31</v>
      </c>
      <c r="I6386" s="40">
        <v>0.99</v>
      </c>
      <c r="L6386" s="40" t="str">
        <f>IF(LEFT(C6386,1)="[",MID(C6386,2,SEARCH("]",C6386)-2),IF(LEFT(C6386,1)="""",MID(C6386,2,SEARCH("""",C6386,2)-2),C6386))</f>
        <v>preço onix 2012</v>
      </c>
      <c r="M6386">
        <f>WEEKNUM(A6386,2)</f>
        <v>36</v>
      </c>
    </row>
    <row r="6387" spans="1:13" x14ac:dyDescent="0.25">
      <c r="A6387" s="1">
        <v>41520</v>
      </c>
      <c r="B6387" s="40" t="s">
        <v>9</v>
      </c>
      <c r="C6387" s="40" t="s">
        <v>167</v>
      </c>
      <c r="D6387" s="40" t="s">
        <v>90</v>
      </c>
      <c r="E6387" s="40" t="s">
        <v>10</v>
      </c>
      <c r="F6387" s="40">
        <v>0.6</v>
      </c>
      <c r="G6387" s="40">
        <v>3</v>
      </c>
      <c r="H6387" s="40">
        <v>23</v>
      </c>
      <c r="I6387" s="40">
        <v>0.59</v>
      </c>
      <c r="L6387" s="40" t="str">
        <f>IF(LEFT(C6387,1)="[",MID(C6387,2,SEARCH("]",C6387)-2),IF(LEFT(C6387,1)="""",MID(C6387,2,SEARCH("""",C6387,2)-2),C6387))</f>
        <v>preço onix 2012</v>
      </c>
      <c r="M6387">
        <f>WEEKNUM(A6387,2)</f>
        <v>36</v>
      </c>
    </row>
    <row r="6388" spans="1:13" x14ac:dyDescent="0.25">
      <c r="A6388" s="1">
        <v>41540</v>
      </c>
      <c r="B6388" s="40" t="s">
        <v>9</v>
      </c>
      <c r="C6388" s="40" t="s">
        <v>167</v>
      </c>
      <c r="D6388" s="40" t="s">
        <v>90</v>
      </c>
      <c r="E6388" s="40" t="s">
        <v>10</v>
      </c>
      <c r="F6388" s="40">
        <v>0.6</v>
      </c>
      <c r="G6388" s="40">
        <v>0</v>
      </c>
      <c r="H6388" s="40">
        <v>16</v>
      </c>
      <c r="I6388" s="40">
        <v>0</v>
      </c>
      <c r="L6388" s="40" t="str">
        <f>IF(LEFT(C6388,1)="[",MID(C6388,2,SEARCH("]",C6388)-2),IF(LEFT(C6388,1)="""",MID(C6388,2,SEARCH("""",C6388,2)-2),C6388))</f>
        <v>preço onix 2012</v>
      </c>
      <c r="M6388">
        <f>WEEKNUM(A6388,2)</f>
        <v>39</v>
      </c>
    </row>
    <row r="6389" spans="1:13" x14ac:dyDescent="0.25">
      <c r="A6389" s="1">
        <v>41516</v>
      </c>
      <c r="B6389" s="40" t="s">
        <v>9</v>
      </c>
      <c r="C6389" s="40" t="s">
        <v>167</v>
      </c>
      <c r="D6389" s="40" t="s">
        <v>90</v>
      </c>
      <c r="E6389" s="40" t="s">
        <v>10</v>
      </c>
      <c r="F6389" s="40">
        <v>0.6</v>
      </c>
      <c r="G6389" s="40">
        <v>2</v>
      </c>
      <c r="H6389" s="40">
        <v>14</v>
      </c>
      <c r="I6389" s="40">
        <v>0.56000000000000005</v>
      </c>
      <c r="L6389" s="40" t="str">
        <f>IF(LEFT(C6389,1)="[",MID(C6389,2,SEARCH("]",C6389)-2),IF(LEFT(C6389,1)="""",MID(C6389,2,SEARCH("""",C6389,2)-2),C6389))</f>
        <v>preço onix 2012</v>
      </c>
      <c r="M6389">
        <f>WEEKNUM(A6389,2)</f>
        <v>35</v>
      </c>
    </row>
    <row r="6390" spans="1:13" x14ac:dyDescent="0.25">
      <c r="A6390" s="1">
        <v>41527</v>
      </c>
      <c r="B6390" s="40" t="s">
        <v>9</v>
      </c>
      <c r="C6390" s="40" t="s">
        <v>167</v>
      </c>
      <c r="D6390" s="40" t="s">
        <v>90</v>
      </c>
      <c r="E6390" s="40" t="s">
        <v>10</v>
      </c>
      <c r="F6390" s="40">
        <v>0.6</v>
      </c>
      <c r="G6390" s="40">
        <v>6</v>
      </c>
      <c r="H6390" s="40">
        <v>23</v>
      </c>
      <c r="I6390" s="40">
        <v>2.19</v>
      </c>
      <c r="L6390" s="40" t="str">
        <f>IF(LEFT(C6390,1)="[",MID(C6390,2,SEARCH("]",C6390)-2),IF(LEFT(C6390,1)="""",MID(C6390,2,SEARCH("""",C6390,2)-2),C6390))</f>
        <v>preço onix 2012</v>
      </c>
      <c r="M6390">
        <f>WEEKNUM(A6390,2)</f>
        <v>37</v>
      </c>
    </row>
    <row r="6391" spans="1:13" x14ac:dyDescent="0.25">
      <c r="A6391" s="1">
        <v>41535</v>
      </c>
      <c r="B6391" s="40" t="s">
        <v>9</v>
      </c>
      <c r="C6391" s="40" t="s">
        <v>167</v>
      </c>
      <c r="D6391" s="40" t="s">
        <v>90</v>
      </c>
      <c r="E6391" s="40" t="s">
        <v>10</v>
      </c>
      <c r="F6391" s="40">
        <v>0.6</v>
      </c>
      <c r="G6391" s="40">
        <v>1</v>
      </c>
      <c r="H6391" s="40">
        <v>24</v>
      </c>
      <c r="I6391" s="40">
        <v>0.27</v>
      </c>
      <c r="L6391" s="40" t="str">
        <f>IF(LEFT(C6391,1)="[",MID(C6391,2,SEARCH("]",C6391)-2),IF(LEFT(C6391,1)="""",MID(C6391,2,SEARCH("""",C6391,2)-2),C6391))</f>
        <v>preço onix 2012</v>
      </c>
      <c r="M6391">
        <f>WEEKNUM(A6391,2)</f>
        <v>38</v>
      </c>
    </row>
    <row r="6392" spans="1:13" x14ac:dyDescent="0.25">
      <c r="A6392" s="1">
        <v>41543</v>
      </c>
      <c r="B6392" s="40" t="s">
        <v>9</v>
      </c>
      <c r="C6392" s="40" t="s">
        <v>167</v>
      </c>
      <c r="D6392" s="40" t="s">
        <v>90</v>
      </c>
      <c r="E6392" s="40" t="s">
        <v>10</v>
      </c>
      <c r="F6392" s="40">
        <v>0.6</v>
      </c>
      <c r="G6392" s="40">
        <v>0</v>
      </c>
      <c r="H6392" s="40">
        <v>19</v>
      </c>
      <c r="I6392" s="40">
        <v>0</v>
      </c>
      <c r="L6392" s="40" t="str">
        <f>IF(LEFT(C6392,1)="[",MID(C6392,2,SEARCH("]",C6392)-2),IF(LEFT(C6392,1)="""",MID(C6392,2,SEARCH("""",C6392,2)-2),C6392))</f>
        <v>preço onix 2012</v>
      </c>
      <c r="M6392">
        <f>WEEKNUM(A6392,2)</f>
        <v>39</v>
      </c>
    </row>
    <row r="6393" spans="1:13" x14ac:dyDescent="0.25">
      <c r="A6393" s="1">
        <v>41534</v>
      </c>
      <c r="B6393" s="40" t="s">
        <v>9</v>
      </c>
      <c r="C6393" s="40" t="s">
        <v>167</v>
      </c>
      <c r="D6393" s="40" t="s">
        <v>90</v>
      </c>
      <c r="E6393" s="40" t="s">
        <v>10</v>
      </c>
      <c r="F6393" s="40">
        <v>0.6</v>
      </c>
      <c r="G6393" s="40">
        <v>4</v>
      </c>
      <c r="H6393" s="40">
        <v>15</v>
      </c>
      <c r="I6393" s="40">
        <v>2.2599999999999998</v>
      </c>
      <c r="L6393" s="40" t="str">
        <f>IF(LEFT(C6393,1)="[",MID(C6393,2,SEARCH("]",C6393)-2),IF(LEFT(C6393,1)="""",MID(C6393,2,SEARCH("""",C6393,2)-2),C6393))</f>
        <v>preço onix 2012</v>
      </c>
      <c r="M6393">
        <f>WEEKNUM(A6393,2)</f>
        <v>38</v>
      </c>
    </row>
    <row r="6394" spans="1:13" x14ac:dyDescent="0.25">
      <c r="A6394" s="1">
        <v>41532</v>
      </c>
      <c r="B6394" s="40" t="s">
        <v>9</v>
      </c>
      <c r="C6394" s="40" t="s">
        <v>250</v>
      </c>
      <c r="D6394" s="40" t="s">
        <v>90</v>
      </c>
      <c r="E6394" s="40" t="s">
        <v>10</v>
      </c>
      <c r="F6394" s="40">
        <v>0.34</v>
      </c>
      <c r="G6394" s="40">
        <v>35</v>
      </c>
      <c r="H6394" s="40">
        <v>157</v>
      </c>
      <c r="I6394" s="40">
        <v>6.62</v>
      </c>
      <c r="L6394" s="40" t="str">
        <f>IF(LEFT(C6394,1)="[",MID(C6394,2,SEARCH("]",C6394)-2),IF(LEFT(C6394,1)="""",MID(C6394,2,SEARCH("""",C6394,2)-2),C6394))</f>
        <v>preço onix 2013</v>
      </c>
      <c r="M6394">
        <f>WEEKNUM(A6394,2)</f>
        <v>37</v>
      </c>
    </row>
    <row r="6395" spans="1:13" x14ac:dyDescent="0.25">
      <c r="A6395" s="1">
        <v>41529</v>
      </c>
      <c r="B6395" s="40" t="s">
        <v>9</v>
      </c>
      <c r="C6395" s="40" t="s">
        <v>250</v>
      </c>
      <c r="D6395" s="40" t="s">
        <v>90</v>
      </c>
      <c r="E6395" s="40" t="s">
        <v>10</v>
      </c>
      <c r="F6395" s="40">
        <v>0.34</v>
      </c>
      <c r="G6395" s="40">
        <v>24</v>
      </c>
      <c r="H6395" s="40">
        <v>159</v>
      </c>
      <c r="I6395" s="40">
        <v>3.63</v>
      </c>
      <c r="L6395" s="40" t="str">
        <f>IF(LEFT(C6395,1)="[",MID(C6395,2,SEARCH("]",C6395)-2),IF(LEFT(C6395,1)="""",MID(C6395,2,SEARCH("""",C6395,2)-2),C6395))</f>
        <v>preço onix 2013</v>
      </c>
      <c r="M6395">
        <f>WEEKNUM(A6395,2)</f>
        <v>37</v>
      </c>
    </row>
    <row r="6396" spans="1:13" x14ac:dyDescent="0.25">
      <c r="A6396" s="1">
        <v>41537</v>
      </c>
      <c r="B6396" s="40" t="s">
        <v>9</v>
      </c>
      <c r="C6396" s="40" t="s">
        <v>250</v>
      </c>
      <c r="D6396" s="40" t="s">
        <v>90</v>
      </c>
      <c r="E6396" s="40" t="s">
        <v>10</v>
      </c>
      <c r="F6396" s="40">
        <v>0.34</v>
      </c>
      <c r="G6396" s="40">
        <v>19</v>
      </c>
      <c r="H6396" s="40">
        <v>163</v>
      </c>
      <c r="I6396" s="40">
        <v>2.89</v>
      </c>
      <c r="L6396" s="40" t="str">
        <f>IF(LEFT(C6396,1)="[",MID(C6396,2,SEARCH("]",C6396)-2),IF(LEFT(C6396,1)="""",MID(C6396,2,SEARCH("""",C6396,2)-2),C6396))</f>
        <v>preço onix 2013</v>
      </c>
      <c r="M6396">
        <f>WEEKNUM(A6396,2)</f>
        <v>38</v>
      </c>
    </row>
    <row r="6397" spans="1:13" x14ac:dyDescent="0.25">
      <c r="A6397" s="1">
        <v>41545</v>
      </c>
      <c r="B6397" s="40" t="s">
        <v>9</v>
      </c>
      <c r="C6397" s="40" t="s">
        <v>250</v>
      </c>
      <c r="D6397" s="40" t="s">
        <v>90</v>
      </c>
      <c r="E6397" s="40" t="s">
        <v>10</v>
      </c>
      <c r="F6397" s="40">
        <v>0.34</v>
      </c>
      <c r="G6397" s="40">
        <v>13</v>
      </c>
      <c r="H6397" s="40">
        <v>146</v>
      </c>
      <c r="I6397" s="40">
        <v>2.37</v>
      </c>
      <c r="L6397" s="40" t="str">
        <f>IF(LEFT(C6397,1)="[",MID(C6397,2,SEARCH("]",C6397)-2),IF(LEFT(C6397,1)="""",MID(C6397,2,SEARCH("""",C6397,2)-2),C6397))</f>
        <v>preço onix 2013</v>
      </c>
      <c r="M6397">
        <f>WEEKNUM(A6397,2)</f>
        <v>39</v>
      </c>
    </row>
    <row r="6398" spans="1:13" x14ac:dyDescent="0.25">
      <c r="A6398" s="1">
        <v>41521</v>
      </c>
      <c r="B6398" s="40" t="s">
        <v>9</v>
      </c>
      <c r="C6398" s="40" t="s">
        <v>250</v>
      </c>
      <c r="D6398" s="40" t="s">
        <v>90</v>
      </c>
      <c r="E6398" s="40" t="s">
        <v>10</v>
      </c>
      <c r="F6398" s="40">
        <v>0.34</v>
      </c>
      <c r="G6398" s="40">
        <v>22</v>
      </c>
      <c r="H6398" s="40">
        <v>145</v>
      </c>
      <c r="I6398" s="40">
        <v>3.67</v>
      </c>
      <c r="L6398" s="40" t="str">
        <f>IF(LEFT(C6398,1)="[",MID(C6398,2,SEARCH("]",C6398)-2),IF(LEFT(C6398,1)="""",MID(C6398,2,SEARCH("""",C6398,2)-2),C6398))</f>
        <v>preço onix 2013</v>
      </c>
      <c r="M6398">
        <f>WEEKNUM(A6398,2)</f>
        <v>36</v>
      </c>
    </row>
    <row r="6399" spans="1:13" x14ac:dyDescent="0.25">
      <c r="A6399" s="1">
        <v>41543</v>
      </c>
      <c r="B6399" s="40" t="s">
        <v>9</v>
      </c>
      <c r="C6399" s="40" t="s">
        <v>250</v>
      </c>
      <c r="D6399" s="40" t="s">
        <v>90</v>
      </c>
      <c r="E6399" s="40" t="s">
        <v>10</v>
      </c>
      <c r="F6399" s="40">
        <v>0.34</v>
      </c>
      <c r="G6399" s="40">
        <v>19</v>
      </c>
      <c r="H6399" s="40">
        <v>149</v>
      </c>
      <c r="I6399" s="40">
        <v>3.22</v>
      </c>
      <c r="L6399" s="40" t="str">
        <f>IF(LEFT(C6399,1)="[",MID(C6399,2,SEARCH("]",C6399)-2),IF(LEFT(C6399,1)="""",MID(C6399,2,SEARCH("""",C6399,2)-2),C6399))</f>
        <v>preço onix 2013</v>
      </c>
      <c r="M6399">
        <f>WEEKNUM(A6399,2)</f>
        <v>39</v>
      </c>
    </row>
    <row r="6400" spans="1:13" x14ac:dyDescent="0.25">
      <c r="A6400" s="1">
        <v>41516</v>
      </c>
      <c r="B6400" s="40" t="s">
        <v>9</v>
      </c>
      <c r="C6400" s="40" t="s">
        <v>250</v>
      </c>
      <c r="D6400" s="40" t="s">
        <v>90</v>
      </c>
      <c r="E6400" s="40" t="s">
        <v>10</v>
      </c>
      <c r="F6400" s="40">
        <v>0.34</v>
      </c>
      <c r="G6400" s="40">
        <v>33</v>
      </c>
      <c r="H6400" s="40">
        <v>173</v>
      </c>
      <c r="I6400" s="40">
        <v>7.67</v>
      </c>
      <c r="L6400" s="40" t="str">
        <f>IF(LEFT(C6400,1)="[",MID(C6400,2,SEARCH("]",C6400)-2),IF(LEFT(C6400,1)="""",MID(C6400,2,SEARCH("""",C6400,2)-2),C6400))</f>
        <v>preço onix 2013</v>
      </c>
      <c r="M6400">
        <f>WEEKNUM(A6400,2)</f>
        <v>35</v>
      </c>
    </row>
    <row r="6401" spans="1:13" x14ac:dyDescent="0.25">
      <c r="A6401" s="1">
        <v>41536</v>
      </c>
      <c r="B6401" s="40" t="s">
        <v>9</v>
      </c>
      <c r="C6401" s="40" t="s">
        <v>250</v>
      </c>
      <c r="D6401" s="40" t="s">
        <v>90</v>
      </c>
      <c r="E6401" s="40" t="s">
        <v>10</v>
      </c>
      <c r="F6401" s="40">
        <v>0.34</v>
      </c>
      <c r="G6401" s="40">
        <v>32</v>
      </c>
      <c r="H6401" s="40">
        <v>139</v>
      </c>
      <c r="I6401" s="40">
        <v>5.37</v>
      </c>
      <c r="L6401" s="40" t="str">
        <f>IF(LEFT(C6401,1)="[",MID(C6401,2,SEARCH("]",C6401)-2),IF(LEFT(C6401,1)="""",MID(C6401,2,SEARCH("""",C6401,2)-2),C6401))</f>
        <v>preço onix 2013</v>
      </c>
      <c r="M6401">
        <f>WEEKNUM(A6401,2)</f>
        <v>38</v>
      </c>
    </row>
    <row r="6402" spans="1:13" x14ac:dyDescent="0.25">
      <c r="A6402" s="1">
        <v>41542</v>
      </c>
      <c r="B6402" s="40" t="s">
        <v>9</v>
      </c>
      <c r="C6402" s="40" t="s">
        <v>250</v>
      </c>
      <c r="D6402" s="40" t="s">
        <v>90</v>
      </c>
      <c r="E6402" s="40" t="s">
        <v>10</v>
      </c>
      <c r="F6402" s="40">
        <v>0.34</v>
      </c>
      <c r="G6402" s="40">
        <v>21</v>
      </c>
      <c r="H6402" s="40">
        <v>161</v>
      </c>
      <c r="I6402" s="40">
        <v>3.61</v>
      </c>
      <c r="L6402" s="40" t="str">
        <f>IF(LEFT(C6402,1)="[",MID(C6402,2,SEARCH("]",C6402)-2),IF(LEFT(C6402,1)="""",MID(C6402,2,SEARCH("""",C6402,2)-2),C6402))</f>
        <v>preço onix 2013</v>
      </c>
      <c r="M6402">
        <f>WEEKNUM(A6402,2)</f>
        <v>39</v>
      </c>
    </row>
    <row r="6403" spans="1:13" x14ac:dyDescent="0.25">
      <c r="A6403" s="1">
        <v>41534</v>
      </c>
      <c r="B6403" s="40" t="s">
        <v>9</v>
      </c>
      <c r="C6403" s="40" t="s">
        <v>250</v>
      </c>
      <c r="D6403" s="40" t="s">
        <v>90</v>
      </c>
      <c r="E6403" s="40" t="s">
        <v>10</v>
      </c>
      <c r="F6403" s="40">
        <v>0.34</v>
      </c>
      <c r="G6403" s="40">
        <v>38</v>
      </c>
      <c r="H6403" s="40">
        <v>181</v>
      </c>
      <c r="I6403" s="40">
        <v>6.87</v>
      </c>
      <c r="L6403" s="40" t="str">
        <f>IF(LEFT(C6403,1)="[",MID(C6403,2,SEARCH("]",C6403)-2),IF(LEFT(C6403,1)="""",MID(C6403,2,SEARCH("""",C6403,2)-2),C6403))</f>
        <v>preço onix 2013</v>
      </c>
      <c r="M6403">
        <f>WEEKNUM(A6403,2)</f>
        <v>38</v>
      </c>
    </row>
    <row r="6404" spans="1:13" x14ac:dyDescent="0.25">
      <c r="A6404" s="1">
        <v>41524</v>
      </c>
      <c r="B6404" s="40" t="s">
        <v>9</v>
      </c>
      <c r="C6404" s="40" t="s">
        <v>250</v>
      </c>
      <c r="D6404" s="40" t="s">
        <v>90</v>
      </c>
      <c r="E6404" s="40" t="s">
        <v>10</v>
      </c>
      <c r="F6404" s="40">
        <v>0.34</v>
      </c>
      <c r="G6404" s="40">
        <v>26</v>
      </c>
      <c r="H6404" s="40">
        <v>149</v>
      </c>
      <c r="I6404" s="40">
        <v>3</v>
      </c>
      <c r="L6404" s="40" t="str">
        <f>IF(LEFT(C6404,1)="[",MID(C6404,2,SEARCH("]",C6404)-2),IF(LEFT(C6404,1)="""",MID(C6404,2,SEARCH("""",C6404,2)-2),C6404))</f>
        <v>preço onix 2013</v>
      </c>
      <c r="M6404">
        <f>WEEKNUM(A6404,2)</f>
        <v>36</v>
      </c>
    </row>
    <row r="6405" spans="1:13" x14ac:dyDescent="0.25">
      <c r="A6405" s="1">
        <v>41541</v>
      </c>
      <c r="B6405" s="40" t="s">
        <v>9</v>
      </c>
      <c r="C6405" s="40" t="s">
        <v>250</v>
      </c>
      <c r="D6405" s="40" t="s">
        <v>90</v>
      </c>
      <c r="E6405" s="40" t="s">
        <v>10</v>
      </c>
      <c r="F6405" s="40">
        <v>0.34</v>
      </c>
      <c r="G6405" s="40">
        <v>35</v>
      </c>
      <c r="H6405" s="40">
        <v>205</v>
      </c>
      <c r="I6405" s="40">
        <v>5.94</v>
      </c>
      <c r="L6405" s="40" t="str">
        <f>IF(LEFT(C6405,1)="[",MID(C6405,2,SEARCH("]",C6405)-2),IF(LEFT(C6405,1)="""",MID(C6405,2,SEARCH("""",C6405,2)-2),C6405))</f>
        <v>preço onix 2013</v>
      </c>
      <c r="M6405">
        <f>WEEKNUM(A6405,2)</f>
        <v>39</v>
      </c>
    </row>
    <row r="6406" spans="1:13" x14ac:dyDescent="0.25">
      <c r="A6406" s="1">
        <v>41546</v>
      </c>
      <c r="B6406" s="40" t="s">
        <v>9</v>
      </c>
      <c r="C6406" s="40" t="s">
        <v>250</v>
      </c>
      <c r="D6406" s="40" t="s">
        <v>90</v>
      </c>
      <c r="E6406" s="40" t="s">
        <v>10</v>
      </c>
      <c r="F6406" s="40">
        <v>0.34</v>
      </c>
      <c r="G6406" s="40">
        <v>18</v>
      </c>
      <c r="H6406" s="40">
        <v>113</v>
      </c>
      <c r="I6406" s="40">
        <v>3.02</v>
      </c>
      <c r="L6406" s="40" t="str">
        <f>IF(LEFT(C6406,1)="[",MID(C6406,2,SEARCH("]",C6406)-2),IF(LEFT(C6406,1)="""",MID(C6406,2,SEARCH("""",C6406,2)-2),C6406))</f>
        <v>preço onix 2013</v>
      </c>
      <c r="M6406">
        <f>WEEKNUM(A6406,2)</f>
        <v>39</v>
      </c>
    </row>
    <row r="6407" spans="1:13" x14ac:dyDescent="0.25">
      <c r="A6407" s="1">
        <v>41517</v>
      </c>
      <c r="B6407" s="40" t="s">
        <v>9</v>
      </c>
      <c r="C6407" s="40" t="s">
        <v>250</v>
      </c>
      <c r="D6407" s="40" t="s">
        <v>90</v>
      </c>
      <c r="E6407" s="40" t="s">
        <v>10</v>
      </c>
      <c r="F6407" s="40">
        <v>0.34</v>
      </c>
      <c r="G6407" s="40">
        <v>35</v>
      </c>
      <c r="H6407" s="40">
        <v>154</v>
      </c>
      <c r="I6407" s="40">
        <v>7</v>
      </c>
      <c r="L6407" s="40" t="str">
        <f>IF(LEFT(C6407,1)="[",MID(C6407,2,SEARCH("]",C6407)-2),IF(LEFT(C6407,1)="""",MID(C6407,2,SEARCH("""",C6407,2)-2),C6407))</f>
        <v>preço onix 2013</v>
      </c>
      <c r="M6407">
        <f>WEEKNUM(A6407,2)</f>
        <v>35</v>
      </c>
    </row>
    <row r="6408" spans="1:13" x14ac:dyDescent="0.25">
      <c r="A6408" s="1">
        <v>41526</v>
      </c>
      <c r="B6408" s="40" t="s">
        <v>9</v>
      </c>
      <c r="C6408" s="40" t="s">
        <v>250</v>
      </c>
      <c r="D6408" s="40" t="s">
        <v>90</v>
      </c>
      <c r="E6408" s="40" t="s">
        <v>10</v>
      </c>
      <c r="F6408" s="40">
        <v>0.34</v>
      </c>
      <c r="G6408" s="40">
        <v>41</v>
      </c>
      <c r="H6408" s="40">
        <v>207</v>
      </c>
      <c r="I6408" s="40">
        <v>6.58</v>
      </c>
      <c r="L6408" s="40" t="str">
        <f>IF(LEFT(C6408,1)="[",MID(C6408,2,SEARCH("]",C6408)-2),IF(LEFT(C6408,1)="""",MID(C6408,2,SEARCH("""",C6408,2)-2),C6408))</f>
        <v>preço onix 2013</v>
      </c>
      <c r="M6408">
        <f>WEEKNUM(A6408,2)</f>
        <v>37</v>
      </c>
    </row>
    <row r="6409" spans="1:13" x14ac:dyDescent="0.25">
      <c r="A6409" s="1">
        <v>41520</v>
      </c>
      <c r="B6409" s="40" t="s">
        <v>9</v>
      </c>
      <c r="C6409" s="40" t="s">
        <v>250</v>
      </c>
      <c r="D6409" s="40" t="s">
        <v>90</v>
      </c>
      <c r="E6409" s="40" t="s">
        <v>10</v>
      </c>
      <c r="F6409" s="40">
        <v>0.34</v>
      </c>
      <c r="G6409" s="40">
        <v>28</v>
      </c>
      <c r="H6409" s="40">
        <v>153</v>
      </c>
      <c r="I6409" s="40">
        <v>3.58</v>
      </c>
      <c r="L6409" s="40" t="str">
        <f>IF(LEFT(C6409,1)="[",MID(C6409,2,SEARCH("]",C6409)-2),IF(LEFT(C6409,1)="""",MID(C6409,2,SEARCH("""",C6409,2)-2),C6409))</f>
        <v>preço onix 2013</v>
      </c>
      <c r="M6409">
        <f>WEEKNUM(A6409,2)</f>
        <v>36</v>
      </c>
    </row>
    <row r="6410" spans="1:13" x14ac:dyDescent="0.25">
      <c r="A6410" s="1">
        <v>41528</v>
      </c>
      <c r="B6410" s="40" t="s">
        <v>9</v>
      </c>
      <c r="C6410" s="40" t="s">
        <v>250</v>
      </c>
      <c r="D6410" s="40" t="s">
        <v>90</v>
      </c>
      <c r="E6410" s="40" t="s">
        <v>10</v>
      </c>
      <c r="F6410" s="40">
        <v>0.34</v>
      </c>
      <c r="G6410" s="40">
        <v>28</v>
      </c>
      <c r="H6410" s="40">
        <v>150</v>
      </c>
      <c r="I6410" s="40">
        <v>3.67</v>
      </c>
      <c r="L6410" s="40" t="str">
        <f>IF(LEFT(C6410,1)="[",MID(C6410,2,SEARCH("]",C6410)-2),IF(LEFT(C6410,1)="""",MID(C6410,2,SEARCH("""",C6410,2)-2),C6410))</f>
        <v>preço onix 2013</v>
      </c>
      <c r="M6410">
        <f>WEEKNUM(A6410,2)</f>
        <v>37</v>
      </c>
    </row>
    <row r="6411" spans="1:13" x14ac:dyDescent="0.25">
      <c r="A6411" s="1">
        <v>41531</v>
      </c>
      <c r="B6411" s="40" t="s">
        <v>9</v>
      </c>
      <c r="C6411" s="40" t="s">
        <v>250</v>
      </c>
      <c r="D6411" s="40" t="s">
        <v>90</v>
      </c>
      <c r="E6411" s="40" t="s">
        <v>10</v>
      </c>
      <c r="F6411" s="40">
        <v>0.34</v>
      </c>
      <c r="G6411" s="40">
        <v>25</v>
      </c>
      <c r="H6411" s="40">
        <v>120</v>
      </c>
      <c r="I6411" s="40">
        <v>3.86</v>
      </c>
      <c r="L6411" s="40" t="str">
        <f>IF(LEFT(C6411,1)="[",MID(C6411,2,SEARCH("]",C6411)-2),IF(LEFT(C6411,1)="""",MID(C6411,2,SEARCH("""",C6411,2)-2),C6411))</f>
        <v>preço onix 2013</v>
      </c>
      <c r="M6411">
        <f>WEEKNUM(A6411,2)</f>
        <v>37</v>
      </c>
    </row>
    <row r="6412" spans="1:13" x14ac:dyDescent="0.25">
      <c r="A6412" s="1">
        <v>41514</v>
      </c>
      <c r="B6412" s="40" t="s">
        <v>9</v>
      </c>
      <c r="C6412" s="40" t="s">
        <v>250</v>
      </c>
      <c r="D6412" s="40" t="s">
        <v>90</v>
      </c>
      <c r="E6412" s="40" t="s">
        <v>10</v>
      </c>
      <c r="F6412" s="40">
        <v>0.34</v>
      </c>
      <c r="G6412" s="40">
        <v>41</v>
      </c>
      <c r="H6412" s="40">
        <v>149</v>
      </c>
      <c r="I6412" s="40">
        <v>7.2</v>
      </c>
      <c r="L6412" s="40" t="str">
        <f>IF(LEFT(C6412,1)="[",MID(C6412,2,SEARCH("]",C6412)-2),IF(LEFT(C6412,1)="""",MID(C6412,2,SEARCH("""",C6412,2)-2),C6412))</f>
        <v>preço onix 2013</v>
      </c>
      <c r="M6412">
        <f>WEEKNUM(A6412,2)</f>
        <v>35</v>
      </c>
    </row>
    <row r="6413" spans="1:13" x14ac:dyDescent="0.25">
      <c r="A6413" s="1">
        <v>41525</v>
      </c>
      <c r="B6413" s="40" t="s">
        <v>9</v>
      </c>
      <c r="C6413" s="40" t="s">
        <v>250</v>
      </c>
      <c r="D6413" s="40" t="s">
        <v>90</v>
      </c>
      <c r="E6413" s="40" t="s">
        <v>10</v>
      </c>
      <c r="F6413" s="40">
        <v>0.34</v>
      </c>
      <c r="G6413" s="40">
        <v>37</v>
      </c>
      <c r="H6413" s="40">
        <v>159</v>
      </c>
      <c r="I6413" s="40">
        <v>5.24</v>
      </c>
      <c r="L6413" s="40" t="str">
        <f>IF(LEFT(C6413,1)="[",MID(C6413,2,SEARCH("]",C6413)-2),IF(LEFT(C6413,1)="""",MID(C6413,2,SEARCH("""",C6413,2)-2),C6413))</f>
        <v>preço onix 2013</v>
      </c>
      <c r="M6413">
        <f>WEEKNUM(A6413,2)</f>
        <v>36</v>
      </c>
    </row>
    <row r="6414" spans="1:13" x14ac:dyDescent="0.25">
      <c r="A6414" s="1">
        <v>41519</v>
      </c>
      <c r="B6414" s="40" t="s">
        <v>9</v>
      </c>
      <c r="C6414" s="40" t="s">
        <v>250</v>
      </c>
      <c r="D6414" s="40" t="s">
        <v>90</v>
      </c>
      <c r="E6414" s="40" t="s">
        <v>10</v>
      </c>
      <c r="F6414" s="40">
        <v>0.34</v>
      </c>
      <c r="G6414" s="40">
        <v>32</v>
      </c>
      <c r="H6414" s="40">
        <v>153</v>
      </c>
      <c r="I6414" s="40">
        <v>3.86</v>
      </c>
      <c r="L6414" s="40" t="str">
        <f>IF(LEFT(C6414,1)="[",MID(C6414,2,SEARCH("]",C6414)-2),IF(LEFT(C6414,1)="""",MID(C6414,2,SEARCH("""",C6414,2)-2),C6414))</f>
        <v>preço onix 2013</v>
      </c>
      <c r="M6414">
        <f>WEEKNUM(A6414,2)</f>
        <v>36</v>
      </c>
    </row>
    <row r="6415" spans="1:13" x14ac:dyDescent="0.25">
      <c r="A6415" s="1">
        <v>41544</v>
      </c>
      <c r="B6415" s="40" t="s">
        <v>9</v>
      </c>
      <c r="C6415" s="40" t="s">
        <v>250</v>
      </c>
      <c r="D6415" s="40" t="s">
        <v>90</v>
      </c>
      <c r="E6415" s="40" t="s">
        <v>10</v>
      </c>
      <c r="F6415" s="40">
        <v>0.34</v>
      </c>
      <c r="G6415" s="40">
        <v>32</v>
      </c>
      <c r="H6415" s="40">
        <v>170</v>
      </c>
      <c r="I6415" s="40">
        <v>5.45</v>
      </c>
      <c r="L6415" s="40" t="str">
        <f>IF(LEFT(C6415,1)="[",MID(C6415,2,SEARCH("]",C6415)-2),IF(LEFT(C6415,1)="""",MID(C6415,2,SEARCH("""",C6415,2)-2),C6415))</f>
        <v>preço onix 2013</v>
      </c>
      <c r="M6415">
        <f>WEEKNUM(A6415,2)</f>
        <v>39</v>
      </c>
    </row>
    <row r="6416" spans="1:13" x14ac:dyDescent="0.25">
      <c r="A6416" s="1">
        <v>41527</v>
      </c>
      <c r="B6416" s="40" t="s">
        <v>9</v>
      </c>
      <c r="C6416" s="40" t="s">
        <v>250</v>
      </c>
      <c r="D6416" s="40" t="s">
        <v>90</v>
      </c>
      <c r="E6416" s="40" t="s">
        <v>10</v>
      </c>
      <c r="F6416" s="40">
        <v>0.34</v>
      </c>
      <c r="G6416" s="40">
        <v>36</v>
      </c>
      <c r="H6416" s="40">
        <v>179</v>
      </c>
      <c r="I6416" s="40">
        <v>4.66</v>
      </c>
      <c r="L6416" s="40" t="str">
        <f>IF(LEFT(C6416,1)="[",MID(C6416,2,SEARCH("]",C6416)-2),IF(LEFT(C6416,1)="""",MID(C6416,2,SEARCH("""",C6416,2)-2),C6416))</f>
        <v>preço onix 2013</v>
      </c>
      <c r="M6416">
        <f>WEEKNUM(A6416,2)</f>
        <v>37</v>
      </c>
    </row>
    <row r="6417" spans="1:13" x14ac:dyDescent="0.25">
      <c r="A6417" s="1">
        <v>41522</v>
      </c>
      <c r="B6417" s="40" t="s">
        <v>9</v>
      </c>
      <c r="C6417" s="40" t="s">
        <v>250</v>
      </c>
      <c r="D6417" s="40" t="s">
        <v>90</v>
      </c>
      <c r="E6417" s="40" t="s">
        <v>10</v>
      </c>
      <c r="F6417" s="40">
        <v>0.34</v>
      </c>
      <c r="G6417" s="40">
        <v>30</v>
      </c>
      <c r="H6417" s="40">
        <v>160</v>
      </c>
      <c r="I6417" s="40">
        <v>4.24</v>
      </c>
      <c r="L6417" s="40" t="str">
        <f>IF(LEFT(C6417,1)="[",MID(C6417,2,SEARCH("]",C6417)-2),IF(LEFT(C6417,1)="""",MID(C6417,2,SEARCH("""",C6417,2)-2),C6417))</f>
        <v>preço onix 2013</v>
      </c>
      <c r="M6417">
        <f>WEEKNUM(A6417,2)</f>
        <v>36</v>
      </c>
    </row>
    <row r="6418" spans="1:13" x14ac:dyDescent="0.25">
      <c r="A6418" s="1">
        <v>41539</v>
      </c>
      <c r="B6418" s="40" t="s">
        <v>9</v>
      </c>
      <c r="C6418" s="40" t="s">
        <v>250</v>
      </c>
      <c r="D6418" s="40" t="s">
        <v>90</v>
      </c>
      <c r="E6418" s="40" t="s">
        <v>10</v>
      </c>
      <c r="F6418" s="40">
        <v>0.34</v>
      </c>
      <c r="G6418" s="40">
        <v>39</v>
      </c>
      <c r="H6418" s="40">
        <v>175</v>
      </c>
      <c r="I6418" s="40">
        <v>5.69</v>
      </c>
      <c r="L6418" s="40" t="str">
        <f>IF(LEFT(C6418,1)="[",MID(C6418,2,SEARCH("]",C6418)-2),IF(LEFT(C6418,1)="""",MID(C6418,2,SEARCH("""",C6418,2)-2),C6418))</f>
        <v>preço onix 2013</v>
      </c>
      <c r="M6418">
        <f>WEEKNUM(A6418,2)</f>
        <v>38</v>
      </c>
    </row>
    <row r="6419" spans="1:13" x14ac:dyDescent="0.25">
      <c r="A6419" s="1">
        <v>41540</v>
      </c>
      <c r="B6419" s="40" t="s">
        <v>9</v>
      </c>
      <c r="C6419" s="40" t="s">
        <v>250</v>
      </c>
      <c r="D6419" s="40" t="s">
        <v>90</v>
      </c>
      <c r="E6419" s="40" t="s">
        <v>10</v>
      </c>
      <c r="F6419" s="40">
        <v>0.34</v>
      </c>
      <c r="G6419" s="40">
        <v>23</v>
      </c>
      <c r="H6419" s="40">
        <v>199</v>
      </c>
      <c r="I6419" s="40">
        <v>3.22</v>
      </c>
      <c r="L6419" s="40" t="str">
        <f>IF(LEFT(C6419,1)="[",MID(C6419,2,SEARCH("]",C6419)-2),IF(LEFT(C6419,1)="""",MID(C6419,2,SEARCH("""",C6419,2)-2),C6419))</f>
        <v>preço onix 2013</v>
      </c>
      <c r="M6419">
        <f>WEEKNUM(A6419,2)</f>
        <v>39</v>
      </c>
    </row>
    <row r="6420" spans="1:13" x14ac:dyDescent="0.25">
      <c r="A6420" s="1">
        <v>41523</v>
      </c>
      <c r="B6420" s="40" t="s">
        <v>9</v>
      </c>
      <c r="C6420" s="40" t="s">
        <v>250</v>
      </c>
      <c r="D6420" s="40" t="s">
        <v>90</v>
      </c>
      <c r="E6420" s="40" t="s">
        <v>10</v>
      </c>
      <c r="F6420" s="40">
        <v>0.34</v>
      </c>
      <c r="G6420" s="40">
        <v>19</v>
      </c>
      <c r="H6420" s="40">
        <v>134</v>
      </c>
      <c r="I6420" s="40">
        <v>3.25</v>
      </c>
      <c r="L6420" s="40" t="str">
        <f>IF(LEFT(C6420,1)="[",MID(C6420,2,SEARCH("]",C6420)-2),IF(LEFT(C6420,1)="""",MID(C6420,2,SEARCH("""",C6420,2)-2),C6420))</f>
        <v>preço onix 2013</v>
      </c>
      <c r="M6420">
        <f>WEEKNUM(A6420,2)</f>
        <v>36</v>
      </c>
    </row>
    <row r="6421" spans="1:13" x14ac:dyDescent="0.25">
      <c r="A6421" s="1">
        <v>41533</v>
      </c>
      <c r="B6421" s="40" t="s">
        <v>9</v>
      </c>
      <c r="C6421" s="40" t="s">
        <v>250</v>
      </c>
      <c r="D6421" s="40" t="s">
        <v>90</v>
      </c>
      <c r="E6421" s="40" t="s">
        <v>10</v>
      </c>
      <c r="F6421" s="40">
        <v>0.34</v>
      </c>
      <c r="G6421" s="40">
        <v>35</v>
      </c>
      <c r="H6421" s="40">
        <v>163</v>
      </c>
      <c r="I6421" s="40">
        <v>6.14</v>
      </c>
      <c r="L6421" s="40" t="str">
        <f>IF(LEFT(C6421,1)="[",MID(C6421,2,SEARCH("]",C6421)-2),IF(LEFT(C6421,1)="""",MID(C6421,2,SEARCH("""",C6421,2)-2),C6421))</f>
        <v>preço onix 2013</v>
      </c>
      <c r="M6421">
        <f>WEEKNUM(A6421,2)</f>
        <v>38</v>
      </c>
    </row>
    <row r="6422" spans="1:13" x14ac:dyDescent="0.25">
      <c r="A6422" s="1">
        <v>41518</v>
      </c>
      <c r="B6422" s="40" t="s">
        <v>9</v>
      </c>
      <c r="C6422" s="40" t="s">
        <v>250</v>
      </c>
      <c r="D6422" s="40" t="s">
        <v>90</v>
      </c>
      <c r="E6422" s="40" t="s">
        <v>10</v>
      </c>
      <c r="F6422" s="40">
        <v>0.34</v>
      </c>
      <c r="G6422" s="40">
        <v>35</v>
      </c>
      <c r="H6422" s="40">
        <v>137</v>
      </c>
      <c r="I6422" s="40">
        <v>7.34</v>
      </c>
      <c r="L6422" s="40" t="str">
        <f>IF(LEFT(C6422,1)="[",MID(C6422,2,SEARCH("]",C6422)-2),IF(LEFT(C6422,1)="""",MID(C6422,2,SEARCH("""",C6422,2)-2),C6422))</f>
        <v>preço onix 2013</v>
      </c>
      <c r="M6422">
        <f>WEEKNUM(A6422,2)</f>
        <v>35</v>
      </c>
    </row>
    <row r="6423" spans="1:13" x14ac:dyDescent="0.25">
      <c r="A6423" s="1">
        <v>41538</v>
      </c>
      <c r="B6423" s="40" t="s">
        <v>9</v>
      </c>
      <c r="C6423" s="40" t="s">
        <v>250</v>
      </c>
      <c r="D6423" s="40" t="s">
        <v>90</v>
      </c>
      <c r="E6423" s="40" t="s">
        <v>10</v>
      </c>
      <c r="F6423" s="40">
        <v>0.34</v>
      </c>
      <c r="G6423" s="40">
        <v>19</v>
      </c>
      <c r="H6423" s="40">
        <v>135</v>
      </c>
      <c r="I6423" s="40">
        <v>3.39</v>
      </c>
      <c r="L6423" s="40" t="str">
        <f>IF(LEFT(C6423,1)="[",MID(C6423,2,SEARCH("]",C6423)-2),IF(LEFT(C6423,1)="""",MID(C6423,2,SEARCH("""",C6423,2)-2),C6423))</f>
        <v>preço onix 2013</v>
      </c>
      <c r="M6423">
        <f>WEEKNUM(A6423,2)</f>
        <v>38</v>
      </c>
    </row>
    <row r="6424" spans="1:13" x14ac:dyDescent="0.25">
      <c r="A6424" s="1">
        <v>41530</v>
      </c>
      <c r="B6424" s="40" t="s">
        <v>9</v>
      </c>
      <c r="C6424" s="40" t="s">
        <v>250</v>
      </c>
      <c r="D6424" s="40" t="s">
        <v>90</v>
      </c>
      <c r="E6424" s="40" t="s">
        <v>10</v>
      </c>
      <c r="F6424" s="40">
        <v>0.34</v>
      </c>
      <c r="G6424" s="40">
        <v>23</v>
      </c>
      <c r="H6424" s="40">
        <v>176</v>
      </c>
      <c r="I6424" s="40">
        <v>4.0999999999999996</v>
      </c>
      <c r="L6424" s="40" t="str">
        <f>IF(LEFT(C6424,1)="[",MID(C6424,2,SEARCH("]",C6424)-2),IF(LEFT(C6424,1)="""",MID(C6424,2,SEARCH("""",C6424,2)-2),C6424))</f>
        <v>preço onix 2013</v>
      </c>
      <c r="M6424">
        <f>WEEKNUM(A6424,2)</f>
        <v>37</v>
      </c>
    </row>
    <row r="6425" spans="1:13" x14ac:dyDescent="0.25">
      <c r="A6425" s="1">
        <v>41535</v>
      </c>
      <c r="B6425" s="40" t="s">
        <v>9</v>
      </c>
      <c r="C6425" s="40" t="s">
        <v>250</v>
      </c>
      <c r="D6425" s="40" t="s">
        <v>90</v>
      </c>
      <c r="E6425" s="40" t="s">
        <v>10</v>
      </c>
      <c r="F6425" s="40">
        <v>0.34</v>
      </c>
      <c r="G6425" s="40">
        <v>27</v>
      </c>
      <c r="H6425" s="40">
        <v>166</v>
      </c>
      <c r="I6425" s="40">
        <v>3.75</v>
      </c>
      <c r="L6425" s="40" t="str">
        <f>IF(LEFT(C6425,1)="[",MID(C6425,2,SEARCH("]",C6425)-2),IF(LEFT(C6425,1)="""",MID(C6425,2,SEARCH("""",C6425,2)-2),C6425))</f>
        <v>preço onix 2013</v>
      </c>
      <c r="M6425">
        <f>WEEKNUM(A6425,2)</f>
        <v>38</v>
      </c>
    </row>
    <row r="6426" spans="1:13" x14ac:dyDescent="0.25">
      <c r="A6426" s="1">
        <v>41515</v>
      </c>
      <c r="B6426" s="40" t="s">
        <v>9</v>
      </c>
      <c r="C6426" s="40" t="s">
        <v>250</v>
      </c>
      <c r="D6426" s="40" t="s">
        <v>90</v>
      </c>
      <c r="E6426" s="40" t="s">
        <v>10</v>
      </c>
      <c r="F6426" s="40">
        <v>0.34</v>
      </c>
      <c r="G6426" s="40">
        <v>43</v>
      </c>
      <c r="H6426" s="40">
        <v>209</v>
      </c>
      <c r="I6426" s="40">
        <v>7.76</v>
      </c>
      <c r="L6426" s="40" t="str">
        <f>IF(LEFT(C6426,1)="[",MID(C6426,2,SEARCH("]",C6426)-2),IF(LEFT(C6426,1)="""",MID(C6426,2,SEARCH("""",C6426,2)-2),C6426))</f>
        <v>preço onix 2013</v>
      </c>
      <c r="M6426">
        <f>WEEKNUM(A6426,2)</f>
        <v>35</v>
      </c>
    </row>
    <row r="6427" spans="1:13" x14ac:dyDescent="0.25">
      <c r="A6427" s="1">
        <v>41525</v>
      </c>
      <c r="B6427" s="40" t="s">
        <v>9</v>
      </c>
      <c r="C6427" s="40" t="s">
        <v>293</v>
      </c>
      <c r="D6427" s="40" t="s">
        <v>90</v>
      </c>
      <c r="E6427" s="40" t="s">
        <v>10</v>
      </c>
      <c r="F6427" s="40">
        <v>0.18</v>
      </c>
      <c r="G6427" s="40">
        <v>21</v>
      </c>
      <c r="H6427" s="40">
        <v>109</v>
      </c>
      <c r="I6427" s="40">
        <v>1.54</v>
      </c>
      <c r="L6427" s="40" t="str">
        <f>IF(LEFT(C6427,1)="[",MID(C6427,2,SEARCH("]",C6427)-2),IF(LEFT(C6427,1)="""",MID(C6427,2,SEARCH("""",C6427,2)-2),C6427))</f>
        <v>preço onix 2014</v>
      </c>
      <c r="M6427">
        <f>WEEKNUM(A6427,2)</f>
        <v>36</v>
      </c>
    </row>
    <row r="6428" spans="1:13" x14ac:dyDescent="0.25">
      <c r="A6428" s="1">
        <v>41516</v>
      </c>
      <c r="B6428" s="40" t="s">
        <v>9</v>
      </c>
      <c r="C6428" s="40" t="s">
        <v>293</v>
      </c>
      <c r="D6428" s="40" t="s">
        <v>90</v>
      </c>
      <c r="E6428" s="40" t="s">
        <v>10</v>
      </c>
      <c r="F6428" s="40">
        <v>0.18</v>
      </c>
      <c r="G6428" s="40">
        <v>31</v>
      </c>
      <c r="H6428" s="40">
        <v>121</v>
      </c>
      <c r="I6428" s="40">
        <v>3.86</v>
      </c>
      <c r="L6428" s="40" t="str">
        <f>IF(LEFT(C6428,1)="[",MID(C6428,2,SEARCH("]",C6428)-2),IF(LEFT(C6428,1)="""",MID(C6428,2,SEARCH("""",C6428,2)-2),C6428))</f>
        <v>preço onix 2014</v>
      </c>
      <c r="M6428">
        <f>WEEKNUM(A6428,2)</f>
        <v>35</v>
      </c>
    </row>
    <row r="6429" spans="1:13" x14ac:dyDescent="0.25">
      <c r="A6429" s="1">
        <v>41540</v>
      </c>
      <c r="B6429" s="40" t="s">
        <v>9</v>
      </c>
      <c r="C6429" s="40" t="s">
        <v>293</v>
      </c>
      <c r="D6429" s="40" t="s">
        <v>90</v>
      </c>
      <c r="E6429" s="40" t="s">
        <v>10</v>
      </c>
      <c r="F6429" s="40">
        <v>0.18</v>
      </c>
      <c r="G6429" s="40">
        <v>26</v>
      </c>
      <c r="H6429" s="40">
        <v>153</v>
      </c>
      <c r="I6429" s="40">
        <v>1.93</v>
      </c>
      <c r="L6429" s="40" t="str">
        <f>IF(LEFT(C6429,1)="[",MID(C6429,2,SEARCH("]",C6429)-2),IF(LEFT(C6429,1)="""",MID(C6429,2,SEARCH("""",C6429,2)-2),C6429))</f>
        <v>preço onix 2014</v>
      </c>
      <c r="M6429">
        <f>WEEKNUM(A6429,2)</f>
        <v>39</v>
      </c>
    </row>
    <row r="6430" spans="1:13" x14ac:dyDescent="0.25">
      <c r="A6430" s="1">
        <v>41527</v>
      </c>
      <c r="B6430" s="40" t="s">
        <v>9</v>
      </c>
      <c r="C6430" s="40" t="s">
        <v>293</v>
      </c>
      <c r="D6430" s="40" t="s">
        <v>90</v>
      </c>
      <c r="E6430" s="40" t="s">
        <v>10</v>
      </c>
      <c r="F6430" s="40">
        <v>0.18</v>
      </c>
      <c r="G6430" s="40">
        <v>26</v>
      </c>
      <c r="H6430" s="40">
        <v>114</v>
      </c>
      <c r="I6430" s="40">
        <v>2.21</v>
      </c>
      <c r="L6430" s="40" t="str">
        <f>IF(LEFT(C6430,1)="[",MID(C6430,2,SEARCH("]",C6430)-2),IF(LEFT(C6430,1)="""",MID(C6430,2,SEARCH("""",C6430,2)-2),C6430))</f>
        <v>preço onix 2014</v>
      </c>
      <c r="M6430">
        <f>WEEKNUM(A6430,2)</f>
        <v>37</v>
      </c>
    </row>
    <row r="6431" spans="1:13" x14ac:dyDescent="0.25">
      <c r="A6431" s="1">
        <v>41532</v>
      </c>
      <c r="B6431" s="40" t="s">
        <v>9</v>
      </c>
      <c r="C6431" s="40" t="s">
        <v>293</v>
      </c>
      <c r="D6431" s="40" t="s">
        <v>90</v>
      </c>
      <c r="E6431" s="40" t="s">
        <v>10</v>
      </c>
      <c r="F6431" s="40">
        <v>0.18</v>
      </c>
      <c r="G6431" s="40">
        <v>26</v>
      </c>
      <c r="H6431" s="40">
        <v>124</v>
      </c>
      <c r="I6431" s="40">
        <v>3.04</v>
      </c>
      <c r="L6431" s="40" t="str">
        <f>IF(LEFT(C6431,1)="[",MID(C6431,2,SEARCH("]",C6431)-2),IF(LEFT(C6431,1)="""",MID(C6431,2,SEARCH("""",C6431,2)-2),C6431))</f>
        <v>preço onix 2014</v>
      </c>
      <c r="M6431">
        <f>WEEKNUM(A6431,2)</f>
        <v>37</v>
      </c>
    </row>
    <row r="6432" spans="1:13" x14ac:dyDescent="0.25">
      <c r="A6432" s="1">
        <v>41543</v>
      </c>
      <c r="B6432" s="40" t="s">
        <v>9</v>
      </c>
      <c r="C6432" s="40" t="s">
        <v>293</v>
      </c>
      <c r="D6432" s="40" t="s">
        <v>90</v>
      </c>
      <c r="E6432" s="40" t="s">
        <v>10</v>
      </c>
      <c r="F6432" s="40">
        <v>0.18</v>
      </c>
      <c r="G6432" s="40">
        <v>20</v>
      </c>
      <c r="H6432" s="40">
        <v>131</v>
      </c>
      <c r="I6432" s="40">
        <v>2.16</v>
      </c>
      <c r="L6432" s="40" t="str">
        <f>IF(LEFT(C6432,1)="[",MID(C6432,2,SEARCH("]",C6432)-2),IF(LEFT(C6432,1)="""",MID(C6432,2,SEARCH("""",C6432,2)-2),C6432))</f>
        <v>preço onix 2014</v>
      </c>
      <c r="M6432">
        <f>WEEKNUM(A6432,2)</f>
        <v>39</v>
      </c>
    </row>
    <row r="6433" spans="1:13" x14ac:dyDescent="0.25">
      <c r="A6433" s="1">
        <v>41528</v>
      </c>
      <c r="B6433" s="40" t="s">
        <v>9</v>
      </c>
      <c r="C6433" s="40" t="s">
        <v>293</v>
      </c>
      <c r="D6433" s="40" t="s">
        <v>90</v>
      </c>
      <c r="E6433" s="40" t="s">
        <v>10</v>
      </c>
      <c r="F6433" s="40">
        <v>0.18</v>
      </c>
      <c r="G6433" s="40">
        <v>23</v>
      </c>
      <c r="H6433" s="40">
        <v>118</v>
      </c>
      <c r="I6433" s="40">
        <v>2.48</v>
      </c>
      <c r="L6433" s="40" t="str">
        <f>IF(LEFT(C6433,1)="[",MID(C6433,2,SEARCH("]",C6433)-2),IF(LEFT(C6433,1)="""",MID(C6433,2,SEARCH("""",C6433,2)-2),C6433))</f>
        <v>preço onix 2014</v>
      </c>
      <c r="M6433">
        <f>WEEKNUM(A6433,2)</f>
        <v>37</v>
      </c>
    </row>
    <row r="6434" spans="1:13" x14ac:dyDescent="0.25">
      <c r="A6434" s="1">
        <v>41517</v>
      </c>
      <c r="B6434" s="40" t="s">
        <v>9</v>
      </c>
      <c r="C6434" s="40" t="s">
        <v>293</v>
      </c>
      <c r="D6434" s="40" t="s">
        <v>90</v>
      </c>
      <c r="E6434" s="40" t="s">
        <v>10</v>
      </c>
      <c r="F6434" s="40">
        <v>0.18</v>
      </c>
      <c r="G6434" s="40">
        <v>19</v>
      </c>
      <c r="H6434" s="40">
        <v>82</v>
      </c>
      <c r="I6434" s="40">
        <v>1.87</v>
      </c>
      <c r="L6434" s="40" t="str">
        <f>IF(LEFT(C6434,1)="[",MID(C6434,2,SEARCH("]",C6434)-2),IF(LEFT(C6434,1)="""",MID(C6434,2,SEARCH("""",C6434,2)-2),C6434))</f>
        <v>preço onix 2014</v>
      </c>
      <c r="M6434">
        <f>WEEKNUM(A6434,2)</f>
        <v>35</v>
      </c>
    </row>
    <row r="6435" spans="1:13" x14ac:dyDescent="0.25">
      <c r="A6435" s="1">
        <v>41514</v>
      </c>
      <c r="B6435" s="40" t="s">
        <v>9</v>
      </c>
      <c r="C6435" s="40" t="s">
        <v>293</v>
      </c>
      <c r="D6435" s="40" t="s">
        <v>90</v>
      </c>
      <c r="E6435" s="40" t="s">
        <v>10</v>
      </c>
      <c r="F6435" s="40">
        <v>0.18</v>
      </c>
      <c r="G6435" s="40">
        <v>13</v>
      </c>
      <c r="H6435" s="40">
        <v>44</v>
      </c>
      <c r="I6435" s="40">
        <v>1.69</v>
      </c>
      <c r="L6435" s="40" t="str">
        <f>IF(LEFT(C6435,1)="[",MID(C6435,2,SEARCH("]",C6435)-2),IF(LEFT(C6435,1)="""",MID(C6435,2,SEARCH("""",C6435,2)-2),C6435))</f>
        <v>preço onix 2014</v>
      </c>
      <c r="M6435">
        <f>WEEKNUM(A6435,2)</f>
        <v>35</v>
      </c>
    </row>
    <row r="6436" spans="1:13" x14ac:dyDescent="0.25">
      <c r="A6436" s="1">
        <v>41523</v>
      </c>
      <c r="B6436" s="40" t="s">
        <v>9</v>
      </c>
      <c r="C6436" s="40" t="s">
        <v>293</v>
      </c>
      <c r="D6436" s="40" t="s">
        <v>90</v>
      </c>
      <c r="E6436" s="40" t="s">
        <v>10</v>
      </c>
      <c r="F6436" s="40">
        <v>0.18</v>
      </c>
      <c r="G6436" s="40">
        <v>21</v>
      </c>
      <c r="H6436" s="40">
        <v>108</v>
      </c>
      <c r="I6436" s="40">
        <v>2.2200000000000002</v>
      </c>
      <c r="L6436" s="40" t="str">
        <f>IF(LEFT(C6436,1)="[",MID(C6436,2,SEARCH("]",C6436)-2),IF(LEFT(C6436,1)="""",MID(C6436,2,SEARCH("""",C6436,2)-2),C6436))</f>
        <v>preço onix 2014</v>
      </c>
      <c r="M6436">
        <f>WEEKNUM(A6436,2)</f>
        <v>36</v>
      </c>
    </row>
    <row r="6437" spans="1:13" x14ac:dyDescent="0.25">
      <c r="A6437" s="1">
        <v>41524</v>
      </c>
      <c r="B6437" s="40" t="s">
        <v>9</v>
      </c>
      <c r="C6437" s="40" t="s">
        <v>293</v>
      </c>
      <c r="D6437" s="40" t="s">
        <v>90</v>
      </c>
      <c r="E6437" s="40" t="s">
        <v>10</v>
      </c>
      <c r="F6437" s="40">
        <v>0.18</v>
      </c>
      <c r="G6437" s="40">
        <v>19</v>
      </c>
      <c r="H6437" s="40">
        <v>104</v>
      </c>
      <c r="I6437" s="40">
        <v>1.96</v>
      </c>
      <c r="L6437" s="40" t="str">
        <f>IF(LEFT(C6437,1)="[",MID(C6437,2,SEARCH("]",C6437)-2),IF(LEFT(C6437,1)="""",MID(C6437,2,SEARCH("""",C6437,2)-2),C6437))</f>
        <v>preço onix 2014</v>
      </c>
      <c r="M6437">
        <f>WEEKNUM(A6437,2)</f>
        <v>36</v>
      </c>
    </row>
    <row r="6438" spans="1:13" x14ac:dyDescent="0.25">
      <c r="A6438" s="1">
        <v>41526</v>
      </c>
      <c r="B6438" s="40" t="s">
        <v>9</v>
      </c>
      <c r="C6438" s="40" t="s">
        <v>293</v>
      </c>
      <c r="D6438" s="40" t="s">
        <v>90</v>
      </c>
      <c r="E6438" s="40" t="s">
        <v>10</v>
      </c>
      <c r="F6438" s="40">
        <v>0.18</v>
      </c>
      <c r="G6438" s="40">
        <v>30</v>
      </c>
      <c r="H6438" s="40">
        <v>118</v>
      </c>
      <c r="I6438" s="40">
        <v>3.42</v>
      </c>
      <c r="L6438" s="40" t="str">
        <f>IF(LEFT(C6438,1)="[",MID(C6438,2,SEARCH("]",C6438)-2),IF(LEFT(C6438,1)="""",MID(C6438,2,SEARCH("""",C6438,2)-2),C6438))</f>
        <v>preço onix 2014</v>
      </c>
      <c r="M6438">
        <f>WEEKNUM(A6438,2)</f>
        <v>37</v>
      </c>
    </row>
    <row r="6439" spans="1:13" x14ac:dyDescent="0.25">
      <c r="A6439" s="1">
        <v>41520</v>
      </c>
      <c r="B6439" s="40" t="s">
        <v>9</v>
      </c>
      <c r="C6439" s="40" t="s">
        <v>293</v>
      </c>
      <c r="D6439" s="40" t="s">
        <v>90</v>
      </c>
      <c r="E6439" s="40" t="s">
        <v>10</v>
      </c>
      <c r="F6439" s="40">
        <v>0.18</v>
      </c>
      <c r="G6439" s="40">
        <v>45</v>
      </c>
      <c r="H6439" s="40">
        <v>138</v>
      </c>
      <c r="I6439" s="40">
        <v>3.47</v>
      </c>
      <c r="L6439" s="40" t="str">
        <f>IF(LEFT(C6439,1)="[",MID(C6439,2,SEARCH("]",C6439)-2),IF(LEFT(C6439,1)="""",MID(C6439,2,SEARCH("""",C6439,2)-2),C6439))</f>
        <v>preço onix 2014</v>
      </c>
      <c r="M6439">
        <f>WEEKNUM(A6439,2)</f>
        <v>36</v>
      </c>
    </row>
    <row r="6440" spans="1:13" x14ac:dyDescent="0.25">
      <c r="A6440" s="1">
        <v>41518</v>
      </c>
      <c r="B6440" s="40" t="s">
        <v>9</v>
      </c>
      <c r="C6440" s="40" t="s">
        <v>293</v>
      </c>
      <c r="D6440" s="40" t="s">
        <v>90</v>
      </c>
      <c r="E6440" s="40" t="s">
        <v>10</v>
      </c>
      <c r="F6440" s="40">
        <v>0.18</v>
      </c>
      <c r="G6440" s="40">
        <v>18</v>
      </c>
      <c r="H6440" s="40">
        <v>89</v>
      </c>
      <c r="I6440" s="40">
        <v>2.0099999999999998</v>
      </c>
      <c r="L6440" s="40" t="str">
        <f>IF(LEFT(C6440,1)="[",MID(C6440,2,SEARCH("]",C6440)-2),IF(LEFT(C6440,1)="""",MID(C6440,2,SEARCH("""",C6440,2)-2),C6440))</f>
        <v>preço onix 2014</v>
      </c>
      <c r="M6440">
        <f>WEEKNUM(A6440,2)</f>
        <v>35</v>
      </c>
    </row>
    <row r="6441" spans="1:13" x14ac:dyDescent="0.25">
      <c r="A6441" s="1">
        <v>41529</v>
      </c>
      <c r="B6441" s="40" t="s">
        <v>9</v>
      </c>
      <c r="C6441" s="40" t="s">
        <v>293</v>
      </c>
      <c r="D6441" s="40" t="s">
        <v>90</v>
      </c>
      <c r="E6441" s="40" t="s">
        <v>10</v>
      </c>
      <c r="F6441" s="40">
        <v>0.18</v>
      </c>
      <c r="G6441" s="40">
        <v>29</v>
      </c>
      <c r="H6441" s="40">
        <v>108</v>
      </c>
      <c r="I6441" s="40">
        <v>3.57</v>
      </c>
      <c r="L6441" s="40" t="str">
        <f>IF(LEFT(C6441,1)="[",MID(C6441,2,SEARCH("]",C6441)-2),IF(LEFT(C6441,1)="""",MID(C6441,2,SEARCH("""",C6441,2)-2),C6441))</f>
        <v>preço onix 2014</v>
      </c>
      <c r="M6441">
        <f>WEEKNUM(A6441,2)</f>
        <v>37</v>
      </c>
    </row>
    <row r="6442" spans="1:13" x14ac:dyDescent="0.25">
      <c r="A6442" s="1">
        <v>41544</v>
      </c>
      <c r="B6442" s="40" t="s">
        <v>9</v>
      </c>
      <c r="C6442" s="40" t="s">
        <v>293</v>
      </c>
      <c r="D6442" s="40" t="s">
        <v>90</v>
      </c>
      <c r="E6442" s="40" t="s">
        <v>10</v>
      </c>
      <c r="F6442" s="40">
        <v>0.18</v>
      </c>
      <c r="G6442" s="40">
        <v>27</v>
      </c>
      <c r="H6442" s="40">
        <v>118</v>
      </c>
      <c r="I6442" s="40">
        <v>2.88</v>
      </c>
      <c r="L6442" s="40" t="str">
        <f>IF(LEFT(C6442,1)="[",MID(C6442,2,SEARCH("]",C6442)-2),IF(LEFT(C6442,1)="""",MID(C6442,2,SEARCH("""",C6442,2)-2),C6442))</f>
        <v>preço onix 2014</v>
      </c>
      <c r="M6442">
        <f>WEEKNUM(A6442,2)</f>
        <v>39</v>
      </c>
    </row>
    <row r="6443" spans="1:13" x14ac:dyDescent="0.25">
      <c r="A6443" s="1">
        <v>41537</v>
      </c>
      <c r="B6443" s="40" t="s">
        <v>9</v>
      </c>
      <c r="C6443" s="40" t="s">
        <v>293</v>
      </c>
      <c r="D6443" s="40" t="s">
        <v>90</v>
      </c>
      <c r="E6443" s="40" t="s">
        <v>10</v>
      </c>
      <c r="F6443" s="40">
        <v>0.18</v>
      </c>
      <c r="G6443" s="40">
        <v>27</v>
      </c>
      <c r="H6443" s="40">
        <v>154</v>
      </c>
      <c r="I6443" s="40">
        <v>3.03</v>
      </c>
      <c r="L6443" s="40" t="str">
        <f>IF(LEFT(C6443,1)="[",MID(C6443,2,SEARCH("]",C6443)-2),IF(LEFT(C6443,1)="""",MID(C6443,2,SEARCH("""",C6443,2)-2),C6443))</f>
        <v>preço onix 2014</v>
      </c>
      <c r="M6443">
        <f>WEEKNUM(A6443,2)</f>
        <v>38</v>
      </c>
    </row>
    <row r="6444" spans="1:13" x14ac:dyDescent="0.25">
      <c r="A6444" s="1">
        <v>41534</v>
      </c>
      <c r="B6444" s="40" t="s">
        <v>9</v>
      </c>
      <c r="C6444" s="40" t="s">
        <v>293</v>
      </c>
      <c r="D6444" s="40" t="s">
        <v>90</v>
      </c>
      <c r="E6444" s="40" t="s">
        <v>10</v>
      </c>
      <c r="F6444" s="40">
        <v>0.18</v>
      </c>
      <c r="G6444" s="40">
        <v>25</v>
      </c>
      <c r="H6444" s="40">
        <v>155</v>
      </c>
      <c r="I6444" s="40">
        <v>2.4700000000000002</v>
      </c>
      <c r="L6444" s="40" t="str">
        <f>IF(LEFT(C6444,1)="[",MID(C6444,2,SEARCH("]",C6444)-2),IF(LEFT(C6444,1)="""",MID(C6444,2,SEARCH("""",C6444,2)-2),C6444))</f>
        <v>preço onix 2014</v>
      </c>
      <c r="M6444">
        <f>WEEKNUM(A6444,2)</f>
        <v>38</v>
      </c>
    </row>
    <row r="6445" spans="1:13" x14ac:dyDescent="0.25">
      <c r="A6445" s="1">
        <v>41530</v>
      </c>
      <c r="B6445" s="40" t="s">
        <v>9</v>
      </c>
      <c r="C6445" s="40" t="s">
        <v>293</v>
      </c>
      <c r="D6445" s="40" t="s">
        <v>90</v>
      </c>
      <c r="E6445" s="40" t="s">
        <v>10</v>
      </c>
      <c r="F6445" s="40">
        <v>0.18</v>
      </c>
      <c r="G6445" s="40">
        <v>29</v>
      </c>
      <c r="H6445" s="40">
        <v>125</v>
      </c>
      <c r="I6445" s="40">
        <v>2.8</v>
      </c>
      <c r="L6445" s="40" t="str">
        <f>IF(LEFT(C6445,1)="[",MID(C6445,2,SEARCH("]",C6445)-2),IF(LEFT(C6445,1)="""",MID(C6445,2,SEARCH("""",C6445,2)-2),C6445))</f>
        <v>preço onix 2014</v>
      </c>
      <c r="M6445">
        <f>WEEKNUM(A6445,2)</f>
        <v>37</v>
      </c>
    </row>
    <row r="6446" spans="1:13" x14ac:dyDescent="0.25">
      <c r="A6446" s="1">
        <v>41538</v>
      </c>
      <c r="B6446" s="40" t="s">
        <v>9</v>
      </c>
      <c r="C6446" s="40" t="s">
        <v>293</v>
      </c>
      <c r="D6446" s="40" t="s">
        <v>90</v>
      </c>
      <c r="E6446" s="40" t="s">
        <v>10</v>
      </c>
      <c r="F6446" s="40">
        <v>0.18</v>
      </c>
      <c r="G6446" s="40">
        <v>23</v>
      </c>
      <c r="H6446" s="40">
        <v>111</v>
      </c>
      <c r="I6446" s="40">
        <v>2.08</v>
      </c>
      <c r="L6446" s="40" t="str">
        <f>IF(LEFT(C6446,1)="[",MID(C6446,2,SEARCH("]",C6446)-2),IF(LEFT(C6446,1)="""",MID(C6446,2,SEARCH("""",C6446,2)-2),C6446))</f>
        <v>preço onix 2014</v>
      </c>
      <c r="M6446">
        <f>WEEKNUM(A6446,2)</f>
        <v>38</v>
      </c>
    </row>
    <row r="6447" spans="1:13" x14ac:dyDescent="0.25">
      <c r="A6447" s="1">
        <v>41541</v>
      </c>
      <c r="B6447" s="40" t="s">
        <v>9</v>
      </c>
      <c r="C6447" s="40" t="s">
        <v>293</v>
      </c>
      <c r="D6447" s="40" t="s">
        <v>90</v>
      </c>
      <c r="E6447" s="40" t="s">
        <v>10</v>
      </c>
      <c r="F6447" s="40">
        <v>0.18</v>
      </c>
      <c r="G6447" s="40">
        <v>23</v>
      </c>
      <c r="H6447" s="40">
        <v>143</v>
      </c>
      <c r="I6447" s="40">
        <v>2.33</v>
      </c>
      <c r="L6447" s="40" t="str">
        <f>IF(LEFT(C6447,1)="[",MID(C6447,2,SEARCH("]",C6447)-2),IF(LEFT(C6447,1)="""",MID(C6447,2,SEARCH("""",C6447,2)-2),C6447))</f>
        <v>preço onix 2014</v>
      </c>
      <c r="M6447">
        <f>WEEKNUM(A6447,2)</f>
        <v>39</v>
      </c>
    </row>
    <row r="6448" spans="1:13" x14ac:dyDescent="0.25">
      <c r="A6448" s="1">
        <v>41531</v>
      </c>
      <c r="B6448" s="40" t="s">
        <v>9</v>
      </c>
      <c r="C6448" s="40" t="s">
        <v>293</v>
      </c>
      <c r="D6448" s="40" t="s">
        <v>90</v>
      </c>
      <c r="E6448" s="40" t="s">
        <v>10</v>
      </c>
      <c r="F6448" s="40">
        <v>0.18</v>
      </c>
      <c r="G6448" s="40">
        <v>21</v>
      </c>
      <c r="H6448" s="40">
        <v>127</v>
      </c>
      <c r="I6448" s="40">
        <v>2.14</v>
      </c>
      <c r="L6448" s="40" t="str">
        <f>IF(LEFT(C6448,1)="[",MID(C6448,2,SEARCH("]",C6448)-2),IF(LEFT(C6448,1)="""",MID(C6448,2,SEARCH("""",C6448,2)-2),C6448))</f>
        <v>preço onix 2014</v>
      </c>
      <c r="M6448">
        <f>WEEKNUM(A6448,2)</f>
        <v>37</v>
      </c>
    </row>
    <row r="6449" spans="1:13" x14ac:dyDescent="0.25">
      <c r="A6449" s="1">
        <v>41533</v>
      </c>
      <c r="B6449" s="40" t="s">
        <v>9</v>
      </c>
      <c r="C6449" s="40" t="s">
        <v>293</v>
      </c>
      <c r="D6449" s="40" t="s">
        <v>90</v>
      </c>
      <c r="E6449" s="40" t="s">
        <v>10</v>
      </c>
      <c r="F6449" s="40">
        <v>0.18</v>
      </c>
      <c r="G6449" s="40">
        <v>31</v>
      </c>
      <c r="H6449" s="40">
        <v>150</v>
      </c>
      <c r="I6449" s="40">
        <v>2.56</v>
      </c>
      <c r="L6449" s="40" t="str">
        <f>IF(LEFT(C6449,1)="[",MID(C6449,2,SEARCH("]",C6449)-2),IF(LEFT(C6449,1)="""",MID(C6449,2,SEARCH("""",C6449,2)-2),C6449))</f>
        <v>preço onix 2014</v>
      </c>
      <c r="M6449">
        <f>WEEKNUM(A6449,2)</f>
        <v>38</v>
      </c>
    </row>
    <row r="6450" spans="1:13" x14ac:dyDescent="0.25">
      <c r="A6450" s="1">
        <v>41522</v>
      </c>
      <c r="B6450" s="40" t="s">
        <v>9</v>
      </c>
      <c r="C6450" s="40" t="s">
        <v>293</v>
      </c>
      <c r="D6450" s="40" t="s">
        <v>90</v>
      </c>
      <c r="E6450" s="40" t="s">
        <v>10</v>
      </c>
      <c r="F6450" s="40">
        <v>0.18</v>
      </c>
      <c r="G6450" s="40">
        <v>25</v>
      </c>
      <c r="H6450" s="40">
        <v>103</v>
      </c>
      <c r="I6450" s="40">
        <v>2.79</v>
      </c>
      <c r="L6450" s="40" t="str">
        <f>IF(LEFT(C6450,1)="[",MID(C6450,2,SEARCH("]",C6450)-2),IF(LEFT(C6450,1)="""",MID(C6450,2,SEARCH("""",C6450,2)-2),C6450))</f>
        <v>preço onix 2014</v>
      </c>
      <c r="M6450">
        <f>WEEKNUM(A6450,2)</f>
        <v>36</v>
      </c>
    </row>
    <row r="6451" spans="1:13" x14ac:dyDescent="0.25">
      <c r="A6451" s="1">
        <v>41535</v>
      </c>
      <c r="B6451" s="40" t="s">
        <v>9</v>
      </c>
      <c r="C6451" s="40" t="s">
        <v>293</v>
      </c>
      <c r="D6451" s="40" t="s">
        <v>90</v>
      </c>
      <c r="E6451" s="40" t="s">
        <v>10</v>
      </c>
      <c r="F6451" s="40">
        <v>0.18</v>
      </c>
      <c r="G6451" s="40">
        <v>19</v>
      </c>
      <c r="H6451" s="40">
        <v>135</v>
      </c>
      <c r="I6451" s="40">
        <v>2.0499999999999998</v>
      </c>
      <c r="L6451" s="40" t="str">
        <f>IF(LEFT(C6451,1)="[",MID(C6451,2,SEARCH("]",C6451)-2),IF(LEFT(C6451,1)="""",MID(C6451,2,SEARCH("""",C6451,2)-2),C6451))</f>
        <v>preço onix 2014</v>
      </c>
      <c r="M6451">
        <f>WEEKNUM(A6451,2)</f>
        <v>38</v>
      </c>
    </row>
    <row r="6452" spans="1:13" x14ac:dyDescent="0.25">
      <c r="A6452" s="1">
        <v>41546</v>
      </c>
      <c r="B6452" s="40" t="s">
        <v>9</v>
      </c>
      <c r="C6452" s="40" t="s">
        <v>293</v>
      </c>
      <c r="D6452" s="40" t="s">
        <v>90</v>
      </c>
      <c r="E6452" s="40" t="s">
        <v>10</v>
      </c>
      <c r="F6452" s="40">
        <v>0.18</v>
      </c>
      <c r="G6452" s="40">
        <v>21</v>
      </c>
      <c r="H6452" s="40">
        <v>106</v>
      </c>
      <c r="I6452" s="40">
        <v>2.19</v>
      </c>
      <c r="L6452" s="40" t="str">
        <f>IF(LEFT(C6452,1)="[",MID(C6452,2,SEARCH("]",C6452)-2),IF(LEFT(C6452,1)="""",MID(C6452,2,SEARCH("""",C6452,2)-2),C6452))</f>
        <v>preço onix 2014</v>
      </c>
      <c r="M6452">
        <f>WEEKNUM(A6452,2)</f>
        <v>39</v>
      </c>
    </row>
    <row r="6453" spans="1:13" x14ac:dyDescent="0.25">
      <c r="A6453" s="1">
        <v>41545</v>
      </c>
      <c r="B6453" s="40" t="s">
        <v>9</v>
      </c>
      <c r="C6453" s="40" t="s">
        <v>293</v>
      </c>
      <c r="D6453" s="40" t="s">
        <v>90</v>
      </c>
      <c r="E6453" s="40" t="s">
        <v>10</v>
      </c>
      <c r="F6453" s="40">
        <v>0.18</v>
      </c>
      <c r="G6453" s="40">
        <v>25</v>
      </c>
      <c r="H6453" s="40">
        <v>115</v>
      </c>
      <c r="I6453" s="40">
        <v>2.6</v>
      </c>
      <c r="L6453" s="40" t="str">
        <f>IF(LEFT(C6453,1)="[",MID(C6453,2,SEARCH("]",C6453)-2),IF(LEFT(C6453,1)="""",MID(C6453,2,SEARCH("""",C6453,2)-2),C6453))</f>
        <v>preço onix 2014</v>
      </c>
      <c r="M6453">
        <f>WEEKNUM(A6453,2)</f>
        <v>39</v>
      </c>
    </row>
    <row r="6454" spans="1:13" x14ac:dyDescent="0.25">
      <c r="A6454" s="1">
        <v>41521</v>
      </c>
      <c r="B6454" s="40" t="s">
        <v>9</v>
      </c>
      <c r="C6454" s="40" t="s">
        <v>293</v>
      </c>
      <c r="D6454" s="40" t="s">
        <v>90</v>
      </c>
      <c r="E6454" s="40" t="s">
        <v>10</v>
      </c>
      <c r="F6454" s="40">
        <v>0.18</v>
      </c>
      <c r="G6454" s="40">
        <v>24</v>
      </c>
      <c r="H6454" s="40">
        <v>126</v>
      </c>
      <c r="I6454" s="40">
        <v>2.35</v>
      </c>
      <c r="L6454" s="40" t="str">
        <f>IF(LEFT(C6454,1)="[",MID(C6454,2,SEARCH("]",C6454)-2),IF(LEFT(C6454,1)="""",MID(C6454,2,SEARCH("""",C6454,2)-2),C6454))</f>
        <v>preço onix 2014</v>
      </c>
      <c r="M6454">
        <f>WEEKNUM(A6454,2)</f>
        <v>36</v>
      </c>
    </row>
    <row r="6455" spans="1:13" x14ac:dyDescent="0.25">
      <c r="A6455" s="1">
        <v>41542</v>
      </c>
      <c r="B6455" s="40" t="s">
        <v>9</v>
      </c>
      <c r="C6455" s="40" t="s">
        <v>293</v>
      </c>
      <c r="D6455" s="40" t="s">
        <v>90</v>
      </c>
      <c r="E6455" s="40" t="s">
        <v>10</v>
      </c>
      <c r="F6455" s="40">
        <v>0.18</v>
      </c>
      <c r="G6455" s="40">
        <v>27</v>
      </c>
      <c r="H6455" s="40">
        <v>131</v>
      </c>
      <c r="I6455" s="40">
        <v>2.84</v>
      </c>
      <c r="L6455" s="40" t="str">
        <f>IF(LEFT(C6455,1)="[",MID(C6455,2,SEARCH("]",C6455)-2),IF(LEFT(C6455,1)="""",MID(C6455,2,SEARCH("""",C6455,2)-2),C6455))</f>
        <v>preço onix 2014</v>
      </c>
      <c r="M6455">
        <f>WEEKNUM(A6455,2)</f>
        <v>39</v>
      </c>
    </row>
    <row r="6456" spans="1:13" x14ac:dyDescent="0.25">
      <c r="A6456" s="1">
        <v>41539</v>
      </c>
      <c r="B6456" s="40" t="s">
        <v>9</v>
      </c>
      <c r="C6456" s="40" t="s">
        <v>293</v>
      </c>
      <c r="D6456" s="40" t="s">
        <v>90</v>
      </c>
      <c r="E6456" s="40" t="s">
        <v>10</v>
      </c>
      <c r="F6456" s="40">
        <v>0.18</v>
      </c>
      <c r="G6456" s="40">
        <v>21</v>
      </c>
      <c r="H6456" s="40">
        <v>109</v>
      </c>
      <c r="I6456" s="40">
        <v>2.1</v>
      </c>
      <c r="L6456" s="40" t="str">
        <f>IF(LEFT(C6456,1)="[",MID(C6456,2,SEARCH("]",C6456)-2),IF(LEFT(C6456,1)="""",MID(C6456,2,SEARCH("""",C6456,2)-2),C6456))</f>
        <v>preço onix 2014</v>
      </c>
      <c r="M6456">
        <f>WEEKNUM(A6456,2)</f>
        <v>38</v>
      </c>
    </row>
    <row r="6457" spans="1:13" x14ac:dyDescent="0.25">
      <c r="A6457" s="1">
        <v>41519</v>
      </c>
      <c r="B6457" s="40" t="s">
        <v>9</v>
      </c>
      <c r="C6457" s="40" t="s">
        <v>293</v>
      </c>
      <c r="D6457" s="40" t="s">
        <v>90</v>
      </c>
      <c r="E6457" s="40" t="s">
        <v>10</v>
      </c>
      <c r="F6457" s="40">
        <v>0.18</v>
      </c>
      <c r="G6457" s="40">
        <v>28</v>
      </c>
      <c r="H6457" s="40">
        <v>119</v>
      </c>
      <c r="I6457" s="40">
        <v>2.4700000000000002</v>
      </c>
      <c r="L6457" s="40" t="str">
        <f>IF(LEFT(C6457,1)="[",MID(C6457,2,SEARCH("]",C6457)-2),IF(LEFT(C6457,1)="""",MID(C6457,2,SEARCH("""",C6457,2)-2),C6457))</f>
        <v>preço onix 2014</v>
      </c>
      <c r="M6457">
        <f>WEEKNUM(A6457,2)</f>
        <v>36</v>
      </c>
    </row>
    <row r="6458" spans="1:13" x14ac:dyDescent="0.25">
      <c r="A6458" s="1">
        <v>41515</v>
      </c>
      <c r="B6458" s="40" t="s">
        <v>9</v>
      </c>
      <c r="C6458" s="40" t="s">
        <v>293</v>
      </c>
      <c r="D6458" s="40" t="s">
        <v>90</v>
      </c>
      <c r="E6458" s="40" t="s">
        <v>10</v>
      </c>
      <c r="F6458" s="40">
        <v>0.18</v>
      </c>
      <c r="G6458" s="40">
        <v>18</v>
      </c>
      <c r="H6458" s="40">
        <v>90</v>
      </c>
      <c r="I6458" s="40">
        <v>2.54</v>
      </c>
      <c r="L6458" s="40" t="str">
        <f>IF(LEFT(C6458,1)="[",MID(C6458,2,SEARCH("]",C6458)-2),IF(LEFT(C6458,1)="""",MID(C6458,2,SEARCH("""",C6458,2)-2),C6458))</f>
        <v>preço onix 2014</v>
      </c>
      <c r="M6458">
        <f>WEEKNUM(A6458,2)</f>
        <v>35</v>
      </c>
    </row>
    <row r="6459" spans="1:13" x14ac:dyDescent="0.25">
      <c r="A6459" s="1">
        <v>41536</v>
      </c>
      <c r="B6459" s="40" t="s">
        <v>9</v>
      </c>
      <c r="C6459" s="40" t="s">
        <v>293</v>
      </c>
      <c r="D6459" s="40" t="s">
        <v>90</v>
      </c>
      <c r="E6459" s="40" t="s">
        <v>10</v>
      </c>
      <c r="F6459" s="40">
        <v>0.18</v>
      </c>
      <c r="G6459" s="40">
        <v>29</v>
      </c>
      <c r="H6459" s="40">
        <v>130</v>
      </c>
      <c r="I6459" s="40">
        <v>3.22</v>
      </c>
      <c r="L6459" s="40" t="str">
        <f>IF(LEFT(C6459,1)="[",MID(C6459,2,SEARCH("]",C6459)-2),IF(LEFT(C6459,1)="""",MID(C6459,2,SEARCH("""",C6459,2)-2),C6459))</f>
        <v>preço onix 2014</v>
      </c>
      <c r="M6459">
        <f>WEEKNUM(A6459,2)</f>
        <v>38</v>
      </c>
    </row>
    <row r="6460" spans="1:13" x14ac:dyDescent="0.25">
      <c r="A6460" s="1">
        <v>41533</v>
      </c>
      <c r="B6460" s="40" t="s">
        <v>9</v>
      </c>
      <c r="C6460" s="40" t="s">
        <v>299</v>
      </c>
      <c r="D6460" s="40" t="s">
        <v>90</v>
      </c>
      <c r="E6460" s="40" t="s">
        <v>10</v>
      </c>
      <c r="F6460" s="40">
        <v>0.55000000000000004</v>
      </c>
      <c r="G6460" s="40">
        <v>17</v>
      </c>
      <c r="H6460" s="40">
        <v>97</v>
      </c>
      <c r="I6460" s="40">
        <v>5.14</v>
      </c>
      <c r="L6460" s="40" t="str">
        <f>IF(LEFT(C6460,1)="[",MID(C6460,2,SEARCH("]",C6460)-2),IF(LEFT(C6460,1)="""",MID(C6460,2,SEARCH("""",C6460,2)-2),C6460))</f>
        <v>preço Onyx</v>
      </c>
      <c r="M6460">
        <f>WEEKNUM(A6460,2)</f>
        <v>38</v>
      </c>
    </row>
    <row r="6461" spans="1:13" x14ac:dyDescent="0.25">
      <c r="A6461" s="1">
        <v>41540</v>
      </c>
      <c r="B6461" s="40" t="s">
        <v>9</v>
      </c>
      <c r="C6461" s="40" t="s">
        <v>299</v>
      </c>
      <c r="D6461" s="40" t="s">
        <v>90</v>
      </c>
      <c r="E6461" s="40" t="s">
        <v>10</v>
      </c>
      <c r="F6461" s="40">
        <v>0.55000000000000004</v>
      </c>
      <c r="G6461" s="40">
        <v>5</v>
      </c>
      <c r="H6461" s="40">
        <v>60</v>
      </c>
      <c r="I6461" s="40">
        <v>1.53</v>
      </c>
      <c r="L6461" s="40" t="str">
        <f>IF(LEFT(C6461,1)="[",MID(C6461,2,SEARCH("]",C6461)-2),IF(LEFT(C6461,1)="""",MID(C6461,2,SEARCH("""",C6461,2)-2),C6461))</f>
        <v>preço Onyx</v>
      </c>
      <c r="M6461">
        <f>WEEKNUM(A6461,2)</f>
        <v>39</v>
      </c>
    </row>
    <row r="6462" spans="1:13" x14ac:dyDescent="0.25">
      <c r="A6462" s="1">
        <v>41536</v>
      </c>
      <c r="B6462" s="40" t="s">
        <v>9</v>
      </c>
      <c r="C6462" s="40" t="s">
        <v>299</v>
      </c>
      <c r="D6462" s="40" t="s">
        <v>90</v>
      </c>
      <c r="E6462" s="40" t="s">
        <v>10</v>
      </c>
      <c r="F6462" s="40">
        <v>0.55000000000000004</v>
      </c>
      <c r="G6462" s="40">
        <v>16</v>
      </c>
      <c r="H6462" s="40">
        <v>65</v>
      </c>
      <c r="I6462" s="40">
        <v>5.87</v>
      </c>
      <c r="L6462" s="40" t="str">
        <f>IF(LEFT(C6462,1)="[",MID(C6462,2,SEARCH("]",C6462)-2),IF(LEFT(C6462,1)="""",MID(C6462,2,SEARCH("""",C6462,2)-2),C6462))</f>
        <v>preço Onyx</v>
      </c>
      <c r="M6462">
        <f>WEEKNUM(A6462,2)</f>
        <v>38</v>
      </c>
    </row>
    <row r="6463" spans="1:13" x14ac:dyDescent="0.25">
      <c r="A6463" s="1">
        <v>41520</v>
      </c>
      <c r="B6463" s="40" t="s">
        <v>9</v>
      </c>
      <c r="C6463" s="40" t="s">
        <v>299</v>
      </c>
      <c r="D6463" s="40" t="s">
        <v>90</v>
      </c>
      <c r="E6463" s="40" t="s">
        <v>10</v>
      </c>
      <c r="F6463" s="40">
        <v>0.55000000000000004</v>
      </c>
      <c r="G6463" s="40">
        <v>39</v>
      </c>
      <c r="H6463" s="40">
        <v>167</v>
      </c>
      <c r="I6463" s="40">
        <v>7.67</v>
      </c>
      <c r="L6463" s="40" t="str">
        <f>IF(LEFT(C6463,1)="[",MID(C6463,2,SEARCH("]",C6463)-2),IF(LEFT(C6463,1)="""",MID(C6463,2,SEARCH("""",C6463,2)-2),C6463))</f>
        <v>preço Onyx</v>
      </c>
      <c r="M6463">
        <f>WEEKNUM(A6463,2)</f>
        <v>36</v>
      </c>
    </row>
    <row r="6464" spans="1:13" x14ac:dyDescent="0.25">
      <c r="A6464" s="1">
        <v>41541</v>
      </c>
      <c r="B6464" s="40" t="s">
        <v>9</v>
      </c>
      <c r="C6464" s="40" t="s">
        <v>299</v>
      </c>
      <c r="D6464" s="40" t="s">
        <v>90</v>
      </c>
      <c r="E6464" s="40" t="s">
        <v>10</v>
      </c>
      <c r="F6464" s="40">
        <v>0.55000000000000004</v>
      </c>
      <c r="G6464" s="40">
        <v>16</v>
      </c>
      <c r="H6464" s="40">
        <v>62</v>
      </c>
      <c r="I6464" s="40">
        <v>5.6</v>
      </c>
      <c r="L6464" s="40" t="str">
        <f>IF(LEFT(C6464,1)="[",MID(C6464,2,SEARCH("]",C6464)-2),IF(LEFT(C6464,1)="""",MID(C6464,2,SEARCH("""",C6464,2)-2),C6464))</f>
        <v>preço Onyx</v>
      </c>
      <c r="M6464">
        <f>WEEKNUM(A6464,2)</f>
        <v>39</v>
      </c>
    </row>
    <row r="6465" spans="1:13" x14ac:dyDescent="0.25">
      <c r="A6465" s="1">
        <v>41529</v>
      </c>
      <c r="B6465" s="40" t="s">
        <v>9</v>
      </c>
      <c r="C6465" s="40" t="s">
        <v>299</v>
      </c>
      <c r="D6465" s="40" t="s">
        <v>90</v>
      </c>
      <c r="E6465" s="40" t="s">
        <v>10</v>
      </c>
      <c r="F6465" s="40">
        <v>0.55000000000000004</v>
      </c>
      <c r="G6465" s="40">
        <v>20</v>
      </c>
      <c r="H6465" s="40">
        <v>94</v>
      </c>
      <c r="I6465" s="40">
        <v>5.29</v>
      </c>
      <c r="L6465" s="40" t="str">
        <f>IF(LEFT(C6465,1)="[",MID(C6465,2,SEARCH("]",C6465)-2),IF(LEFT(C6465,1)="""",MID(C6465,2,SEARCH("""",C6465,2)-2),C6465))</f>
        <v>preço Onyx</v>
      </c>
      <c r="M6465">
        <f>WEEKNUM(A6465,2)</f>
        <v>37</v>
      </c>
    </row>
    <row r="6466" spans="1:13" x14ac:dyDescent="0.25">
      <c r="A6466" s="1">
        <v>41516</v>
      </c>
      <c r="B6466" s="40" t="s">
        <v>9</v>
      </c>
      <c r="C6466" s="40" t="s">
        <v>299</v>
      </c>
      <c r="D6466" s="40" t="s">
        <v>90</v>
      </c>
      <c r="E6466" s="40" t="s">
        <v>10</v>
      </c>
      <c r="F6466" s="40">
        <v>0.55000000000000004</v>
      </c>
      <c r="G6466" s="40">
        <v>21</v>
      </c>
      <c r="H6466" s="40">
        <v>159</v>
      </c>
      <c r="I6466" s="40">
        <v>5.56</v>
      </c>
      <c r="L6466" s="40" t="str">
        <f>IF(LEFT(C6466,1)="[",MID(C6466,2,SEARCH("]",C6466)-2),IF(LEFT(C6466,1)="""",MID(C6466,2,SEARCH("""",C6466,2)-2),C6466))</f>
        <v>preço Onyx</v>
      </c>
      <c r="M6466">
        <f>WEEKNUM(A6466,2)</f>
        <v>35</v>
      </c>
    </row>
    <row r="6467" spans="1:13" x14ac:dyDescent="0.25">
      <c r="A6467" s="1">
        <v>41521</v>
      </c>
      <c r="B6467" s="40" t="s">
        <v>9</v>
      </c>
      <c r="C6467" s="40" t="s">
        <v>299</v>
      </c>
      <c r="D6467" s="40" t="s">
        <v>90</v>
      </c>
      <c r="E6467" s="40" t="s">
        <v>10</v>
      </c>
      <c r="F6467" s="40">
        <v>0.55000000000000004</v>
      </c>
      <c r="G6467" s="40">
        <v>24</v>
      </c>
      <c r="H6467" s="40">
        <v>128</v>
      </c>
      <c r="I6467" s="40">
        <v>5.63</v>
      </c>
      <c r="L6467" s="40" t="str">
        <f>IF(LEFT(C6467,1)="[",MID(C6467,2,SEARCH("]",C6467)-2),IF(LEFT(C6467,1)="""",MID(C6467,2,SEARCH("""",C6467,2)-2),C6467))</f>
        <v>preço Onyx</v>
      </c>
      <c r="M6467">
        <f>WEEKNUM(A6467,2)</f>
        <v>36</v>
      </c>
    </row>
    <row r="6468" spans="1:13" x14ac:dyDescent="0.25">
      <c r="A6468" s="1">
        <v>41532</v>
      </c>
      <c r="B6468" s="40" t="s">
        <v>9</v>
      </c>
      <c r="C6468" s="40" t="s">
        <v>299</v>
      </c>
      <c r="D6468" s="40" t="s">
        <v>90</v>
      </c>
      <c r="E6468" s="40" t="s">
        <v>10</v>
      </c>
      <c r="F6468" s="40">
        <v>0.55000000000000004</v>
      </c>
      <c r="G6468" s="40">
        <v>15</v>
      </c>
      <c r="H6468" s="40">
        <v>95</v>
      </c>
      <c r="I6468" s="40">
        <v>3.66</v>
      </c>
      <c r="L6468" s="40" t="str">
        <f>IF(LEFT(C6468,1)="[",MID(C6468,2,SEARCH("]",C6468)-2),IF(LEFT(C6468,1)="""",MID(C6468,2,SEARCH("""",C6468,2)-2),C6468))</f>
        <v>preço Onyx</v>
      </c>
      <c r="M6468">
        <f>WEEKNUM(A6468,2)</f>
        <v>37</v>
      </c>
    </row>
    <row r="6469" spans="1:13" x14ac:dyDescent="0.25">
      <c r="A6469" s="1">
        <v>41524</v>
      </c>
      <c r="B6469" s="40" t="s">
        <v>9</v>
      </c>
      <c r="C6469" s="40" t="s">
        <v>299</v>
      </c>
      <c r="D6469" s="40" t="s">
        <v>90</v>
      </c>
      <c r="E6469" s="40" t="s">
        <v>10</v>
      </c>
      <c r="F6469" s="40">
        <v>0.55000000000000004</v>
      </c>
      <c r="G6469" s="40">
        <v>23</v>
      </c>
      <c r="H6469" s="40">
        <v>130</v>
      </c>
      <c r="I6469" s="40">
        <v>5.96</v>
      </c>
      <c r="L6469" s="40" t="str">
        <f>IF(LEFT(C6469,1)="[",MID(C6469,2,SEARCH("]",C6469)-2),IF(LEFT(C6469,1)="""",MID(C6469,2,SEARCH("""",C6469,2)-2),C6469))</f>
        <v>preço Onyx</v>
      </c>
      <c r="M6469">
        <f>WEEKNUM(A6469,2)</f>
        <v>36</v>
      </c>
    </row>
    <row r="6470" spans="1:13" x14ac:dyDescent="0.25">
      <c r="A6470" s="1">
        <v>41537</v>
      </c>
      <c r="B6470" s="40" t="s">
        <v>9</v>
      </c>
      <c r="C6470" s="40" t="s">
        <v>299</v>
      </c>
      <c r="D6470" s="40" t="s">
        <v>90</v>
      </c>
      <c r="E6470" s="40" t="s">
        <v>10</v>
      </c>
      <c r="F6470" s="40">
        <v>0.55000000000000004</v>
      </c>
      <c r="G6470" s="40">
        <v>11</v>
      </c>
      <c r="H6470" s="40">
        <v>82</v>
      </c>
      <c r="I6470" s="40">
        <v>3.65</v>
      </c>
      <c r="L6470" s="40" t="str">
        <f>IF(LEFT(C6470,1)="[",MID(C6470,2,SEARCH("]",C6470)-2),IF(LEFT(C6470,1)="""",MID(C6470,2,SEARCH("""",C6470,2)-2),C6470))</f>
        <v>preço Onyx</v>
      </c>
      <c r="M6470">
        <f>WEEKNUM(A6470,2)</f>
        <v>38</v>
      </c>
    </row>
    <row r="6471" spans="1:13" x14ac:dyDescent="0.25">
      <c r="A6471" s="1">
        <v>41515</v>
      </c>
      <c r="B6471" s="40" t="s">
        <v>9</v>
      </c>
      <c r="C6471" s="40" t="s">
        <v>299</v>
      </c>
      <c r="D6471" s="40" t="s">
        <v>90</v>
      </c>
      <c r="E6471" s="40" t="s">
        <v>10</v>
      </c>
      <c r="F6471" s="40">
        <v>0.55000000000000004</v>
      </c>
      <c r="G6471" s="40">
        <v>36</v>
      </c>
      <c r="H6471" s="40">
        <v>170</v>
      </c>
      <c r="I6471" s="40">
        <v>8.3800000000000008</v>
      </c>
      <c r="L6471" s="40" t="str">
        <f>IF(LEFT(C6471,1)="[",MID(C6471,2,SEARCH("]",C6471)-2),IF(LEFT(C6471,1)="""",MID(C6471,2,SEARCH("""",C6471,2)-2),C6471))</f>
        <v>preço Onyx</v>
      </c>
      <c r="M6471">
        <f>WEEKNUM(A6471,2)</f>
        <v>35</v>
      </c>
    </row>
    <row r="6472" spans="1:13" x14ac:dyDescent="0.25">
      <c r="A6472" s="1">
        <v>41542</v>
      </c>
      <c r="B6472" s="40" t="s">
        <v>9</v>
      </c>
      <c r="C6472" s="40" t="s">
        <v>299</v>
      </c>
      <c r="D6472" s="40" t="s">
        <v>90</v>
      </c>
      <c r="E6472" s="40" t="s">
        <v>10</v>
      </c>
      <c r="F6472" s="40">
        <v>0.55000000000000004</v>
      </c>
      <c r="G6472" s="40">
        <v>11</v>
      </c>
      <c r="H6472" s="40">
        <v>71</v>
      </c>
      <c r="I6472" s="40">
        <v>2.81</v>
      </c>
      <c r="L6472" s="40" t="str">
        <f>IF(LEFT(C6472,1)="[",MID(C6472,2,SEARCH("]",C6472)-2),IF(LEFT(C6472,1)="""",MID(C6472,2,SEARCH("""",C6472,2)-2),C6472))</f>
        <v>preço Onyx</v>
      </c>
      <c r="M6472">
        <f>WEEKNUM(A6472,2)</f>
        <v>39</v>
      </c>
    </row>
    <row r="6473" spans="1:13" x14ac:dyDescent="0.25">
      <c r="A6473" s="1">
        <v>41527</v>
      </c>
      <c r="B6473" s="40" t="s">
        <v>9</v>
      </c>
      <c r="C6473" s="40" t="s">
        <v>299</v>
      </c>
      <c r="D6473" s="40" t="s">
        <v>90</v>
      </c>
      <c r="E6473" s="40" t="s">
        <v>10</v>
      </c>
      <c r="F6473" s="40">
        <v>0.55000000000000004</v>
      </c>
      <c r="G6473" s="40">
        <v>31</v>
      </c>
      <c r="H6473" s="40">
        <v>144</v>
      </c>
      <c r="I6473" s="40">
        <v>9.5399999999999991</v>
      </c>
      <c r="L6473" s="40" t="str">
        <f>IF(LEFT(C6473,1)="[",MID(C6473,2,SEARCH("]",C6473)-2),IF(LEFT(C6473,1)="""",MID(C6473,2,SEARCH("""",C6473,2)-2),C6473))</f>
        <v>preço Onyx</v>
      </c>
      <c r="M6473">
        <f>WEEKNUM(A6473,2)</f>
        <v>37</v>
      </c>
    </row>
    <row r="6474" spans="1:13" x14ac:dyDescent="0.25">
      <c r="A6474" s="1">
        <v>41518</v>
      </c>
      <c r="B6474" s="40" t="s">
        <v>9</v>
      </c>
      <c r="C6474" s="40" t="s">
        <v>299</v>
      </c>
      <c r="D6474" s="40" t="s">
        <v>90</v>
      </c>
      <c r="E6474" s="40" t="s">
        <v>10</v>
      </c>
      <c r="F6474" s="40">
        <v>0.55000000000000004</v>
      </c>
      <c r="G6474" s="40">
        <v>48</v>
      </c>
      <c r="H6474" s="40">
        <v>211</v>
      </c>
      <c r="I6474" s="40">
        <v>14.28</v>
      </c>
      <c r="L6474" s="40" t="str">
        <f>IF(LEFT(C6474,1)="[",MID(C6474,2,SEARCH("]",C6474)-2),IF(LEFT(C6474,1)="""",MID(C6474,2,SEARCH("""",C6474,2)-2),C6474))</f>
        <v>preço Onyx</v>
      </c>
      <c r="M6474">
        <f>WEEKNUM(A6474,2)</f>
        <v>35</v>
      </c>
    </row>
    <row r="6475" spans="1:13" x14ac:dyDescent="0.25">
      <c r="A6475" s="1">
        <v>41528</v>
      </c>
      <c r="B6475" s="40" t="s">
        <v>9</v>
      </c>
      <c r="C6475" s="40" t="s">
        <v>299</v>
      </c>
      <c r="D6475" s="40" t="s">
        <v>90</v>
      </c>
      <c r="E6475" s="40" t="s">
        <v>10</v>
      </c>
      <c r="F6475" s="40">
        <v>0.55000000000000004</v>
      </c>
      <c r="G6475" s="40">
        <v>21</v>
      </c>
      <c r="H6475" s="40">
        <v>98</v>
      </c>
      <c r="I6475" s="40">
        <v>7.34</v>
      </c>
      <c r="L6475" s="40" t="str">
        <f>IF(LEFT(C6475,1)="[",MID(C6475,2,SEARCH("]",C6475)-2),IF(LEFT(C6475,1)="""",MID(C6475,2,SEARCH("""",C6475,2)-2),C6475))</f>
        <v>preço Onyx</v>
      </c>
      <c r="M6475">
        <f>WEEKNUM(A6475,2)</f>
        <v>37</v>
      </c>
    </row>
    <row r="6476" spans="1:13" x14ac:dyDescent="0.25">
      <c r="A6476" s="1">
        <v>41530</v>
      </c>
      <c r="B6476" s="40" t="s">
        <v>9</v>
      </c>
      <c r="C6476" s="40" t="s">
        <v>299</v>
      </c>
      <c r="D6476" s="40" t="s">
        <v>90</v>
      </c>
      <c r="E6476" s="40" t="s">
        <v>10</v>
      </c>
      <c r="F6476" s="40">
        <v>0.55000000000000004</v>
      </c>
      <c r="G6476" s="40">
        <v>23</v>
      </c>
      <c r="H6476" s="40">
        <v>116</v>
      </c>
      <c r="I6476" s="40">
        <v>6.88</v>
      </c>
      <c r="L6476" s="40" t="str">
        <f>IF(LEFT(C6476,1)="[",MID(C6476,2,SEARCH("]",C6476)-2),IF(LEFT(C6476,1)="""",MID(C6476,2,SEARCH("""",C6476,2)-2),C6476))</f>
        <v>preço Onyx</v>
      </c>
      <c r="M6476">
        <f>WEEKNUM(A6476,2)</f>
        <v>37</v>
      </c>
    </row>
    <row r="6477" spans="1:13" x14ac:dyDescent="0.25">
      <c r="A6477" s="1">
        <v>41546</v>
      </c>
      <c r="B6477" s="40" t="s">
        <v>9</v>
      </c>
      <c r="C6477" s="40" t="s">
        <v>299</v>
      </c>
      <c r="D6477" s="40" t="s">
        <v>90</v>
      </c>
      <c r="E6477" s="40" t="s">
        <v>10</v>
      </c>
      <c r="F6477" s="40">
        <v>0.55000000000000004</v>
      </c>
      <c r="G6477" s="40">
        <v>11</v>
      </c>
      <c r="H6477" s="40">
        <v>60</v>
      </c>
      <c r="I6477" s="40">
        <v>3.44</v>
      </c>
      <c r="L6477" s="40" t="str">
        <f>IF(LEFT(C6477,1)="[",MID(C6477,2,SEARCH("]",C6477)-2),IF(LEFT(C6477,1)="""",MID(C6477,2,SEARCH("""",C6477,2)-2),C6477))</f>
        <v>preço Onyx</v>
      </c>
      <c r="M6477">
        <f>WEEKNUM(A6477,2)</f>
        <v>39</v>
      </c>
    </row>
    <row r="6478" spans="1:13" x14ac:dyDescent="0.25">
      <c r="A6478" s="1">
        <v>41525</v>
      </c>
      <c r="B6478" s="40" t="s">
        <v>9</v>
      </c>
      <c r="C6478" s="40" t="s">
        <v>299</v>
      </c>
      <c r="D6478" s="40" t="s">
        <v>90</v>
      </c>
      <c r="E6478" s="40" t="s">
        <v>10</v>
      </c>
      <c r="F6478" s="40">
        <v>0.55000000000000004</v>
      </c>
      <c r="G6478" s="40">
        <v>36</v>
      </c>
      <c r="H6478" s="40">
        <v>173</v>
      </c>
      <c r="I6478" s="40">
        <v>7.82</v>
      </c>
      <c r="L6478" s="40" t="str">
        <f>IF(LEFT(C6478,1)="[",MID(C6478,2,SEARCH("]",C6478)-2),IF(LEFT(C6478,1)="""",MID(C6478,2,SEARCH("""",C6478,2)-2),C6478))</f>
        <v>preço Onyx</v>
      </c>
      <c r="M6478">
        <f>WEEKNUM(A6478,2)</f>
        <v>36</v>
      </c>
    </row>
    <row r="6479" spans="1:13" x14ac:dyDescent="0.25">
      <c r="A6479" s="1">
        <v>41523</v>
      </c>
      <c r="B6479" s="40" t="s">
        <v>9</v>
      </c>
      <c r="C6479" s="40" t="s">
        <v>299</v>
      </c>
      <c r="D6479" s="40" t="s">
        <v>90</v>
      </c>
      <c r="E6479" s="40" t="s">
        <v>10</v>
      </c>
      <c r="F6479" s="40">
        <v>0.55000000000000004</v>
      </c>
      <c r="G6479" s="40">
        <v>15</v>
      </c>
      <c r="H6479" s="40">
        <v>107</v>
      </c>
      <c r="I6479" s="40">
        <v>3.98</v>
      </c>
      <c r="L6479" s="40" t="str">
        <f>IF(LEFT(C6479,1)="[",MID(C6479,2,SEARCH("]",C6479)-2),IF(LEFT(C6479,1)="""",MID(C6479,2,SEARCH("""",C6479,2)-2),C6479))</f>
        <v>preço Onyx</v>
      </c>
      <c r="M6479">
        <f>WEEKNUM(A6479,2)</f>
        <v>36</v>
      </c>
    </row>
    <row r="6480" spans="1:13" x14ac:dyDescent="0.25">
      <c r="A6480" s="1">
        <v>41535</v>
      </c>
      <c r="B6480" s="40" t="s">
        <v>9</v>
      </c>
      <c r="C6480" s="40" t="s">
        <v>299</v>
      </c>
      <c r="D6480" s="40" t="s">
        <v>90</v>
      </c>
      <c r="E6480" s="40" t="s">
        <v>10</v>
      </c>
      <c r="F6480" s="40">
        <v>0.55000000000000004</v>
      </c>
      <c r="G6480" s="40">
        <v>5</v>
      </c>
      <c r="H6480" s="40">
        <v>67</v>
      </c>
      <c r="I6480" s="40">
        <v>2.08</v>
      </c>
      <c r="L6480" s="40" t="str">
        <f>IF(LEFT(C6480,1)="[",MID(C6480,2,SEARCH("]",C6480)-2),IF(LEFT(C6480,1)="""",MID(C6480,2,SEARCH("""",C6480,2)-2),C6480))</f>
        <v>preço Onyx</v>
      </c>
      <c r="M6480">
        <f>WEEKNUM(A6480,2)</f>
        <v>38</v>
      </c>
    </row>
    <row r="6481" spans="1:13" x14ac:dyDescent="0.25">
      <c r="A6481" s="1">
        <v>41545</v>
      </c>
      <c r="B6481" s="40" t="s">
        <v>9</v>
      </c>
      <c r="C6481" s="40" t="s">
        <v>299</v>
      </c>
      <c r="D6481" s="40" t="s">
        <v>90</v>
      </c>
      <c r="E6481" s="40" t="s">
        <v>10</v>
      </c>
      <c r="F6481" s="40">
        <v>0.55000000000000004</v>
      </c>
      <c r="G6481" s="40">
        <v>6</v>
      </c>
      <c r="H6481" s="40">
        <v>58</v>
      </c>
      <c r="I6481" s="40">
        <v>1.58</v>
      </c>
      <c r="L6481" s="40" t="str">
        <f>IF(LEFT(C6481,1)="[",MID(C6481,2,SEARCH("]",C6481)-2),IF(LEFT(C6481,1)="""",MID(C6481,2,SEARCH("""",C6481,2)-2),C6481))</f>
        <v>preço Onyx</v>
      </c>
      <c r="M6481">
        <f>WEEKNUM(A6481,2)</f>
        <v>39</v>
      </c>
    </row>
    <row r="6482" spans="1:13" x14ac:dyDescent="0.25">
      <c r="A6482" s="1">
        <v>41522</v>
      </c>
      <c r="B6482" s="40" t="s">
        <v>9</v>
      </c>
      <c r="C6482" s="40" t="s">
        <v>299</v>
      </c>
      <c r="D6482" s="40" t="s">
        <v>90</v>
      </c>
      <c r="E6482" s="40" t="s">
        <v>10</v>
      </c>
      <c r="F6482" s="40">
        <v>0.55000000000000004</v>
      </c>
      <c r="G6482" s="40">
        <v>19</v>
      </c>
      <c r="H6482" s="40">
        <v>128</v>
      </c>
      <c r="I6482" s="40">
        <v>4.6100000000000003</v>
      </c>
      <c r="L6482" s="40" t="str">
        <f>IF(LEFT(C6482,1)="[",MID(C6482,2,SEARCH("]",C6482)-2),IF(LEFT(C6482,1)="""",MID(C6482,2,SEARCH("""",C6482,2)-2),C6482))</f>
        <v>preço Onyx</v>
      </c>
      <c r="M6482">
        <f>WEEKNUM(A6482,2)</f>
        <v>36</v>
      </c>
    </row>
    <row r="6483" spans="1:13" x14ac:dyDescent="0.25">
      <c r="A6483" s="1">
        <v>41519</v>
      </c>
      <c r="B6483" s="40" t="s">
        <v>9</v>
      </c>
      <c r="C6483" s="40" t="s">
        <v>299</v>
      </c>
      <c r="D6483" s="40" t="s">
        <v>90</v>
      </c>
      <c r="E6483" s="40" t="s">
        <v>10</v>
      </c>
      <c r="F6483" s="40">
        <v>0.55000000000000004</v>
      </c>
      <c r="G6483" s="40">
        <v>29</v>
      </c>
      <c r="H6483" s="40">
        <v>195</v>
      </c>
      <c r="I6483" s="40">
        <v>6.12</v>
      </c>
      <c r="L6483" s="40" t="str">
        <f>IF(LEFT(C6483,1)="[",MID(C6483,2,SEARCH("]",C6483)-2),IF(LEFT(C6483,1)="""",MID(C6483,2,SEARCH("""",C6483,2)-2),C6483))</f>
        <v>preço Onyx</v>
      </c>
      <c r="M6483">
        <f>WEEKNUM(A6483,2)</f>
        <v>36</v>
      </c>
    </row>
    <row r="6484" spans="1:13" x14ac:dyDescent="0.25">
      <c r="A6484" s="1">
        <v>41534</v>
      </c>
      <c r="B6484" s="40" t="s">
        <v>9</v>
      </c>
      <c r="C6484" s="40" t="s">
        <v>299</v>
      </c>
      <c r="D6484" s="40" t="s">
        <v>90</v>
      </c>
      <c r="E6484" s="40" t="s">
        <v>10</v>
      </c>
      <c r="F6484" s="40">
        <v>0.55000000000000004</v>
      </c>
      <c r="G6484" s="40">
        <v>18</v>
      </c>
      <c r="H6484" s="40">
        <v>55</v>
      </c>
      <c r="I6484" s="40">
        <v>5.75</v>
      </c>
      <c r="L6484" s="40" t="str">
        <f>IF(LEFT(C6484,1)="[",MID(C6484,2,SEARCH("]",C6484)-2),IF(LEFT(C6484,1)="""",MID(C6484,2,SEARCH("""",C6484,2)-2),C6484))</f>
        <v>preço Onyx</v>
      </c>
      <c r="M6484">
        <f>WEEKNUM(A6484,2)</f>
        <v>38</v>
      </c>
    </row>
    <row r="6485" spans="1:13" x14ac:dyDescent="0.25">
      <c r="A6485" s="1">
        <v>41514</v>
      </c>
      <c r="B6485" s="40" t="s">
        <v>9</v>
      </c>
      <c r="C6485" s="40" t="s">
        <v>299</v>
      </c>
      <c r="D6485" s="40" t="s">
        <v>90</v>
      </c>
      <c r="E6485" s="40" t="s">
        <v>10</v>
      </c>
      <c r="F6485" s="40">
        <v>0.55000000000000004</v>
      </c>
      <c r="G6485" s="40">
        <v>23</v>
      </c>
      <c r="H6485" s="40">
        <v>133</v>
      </c>
      <c r="I6485" s="40">
        <v>4.3899999999999997</v>
      </c>
      <c r="L6485" s="40" t="str">
        <f>IF(LEFT(C6485,1)="[",MID(C6485,2,SEARCH("]",C6485)-2),IF(LEFT(C6485,1)="""",MID(C6485,2,SEARCH("""",C6485,2)-2),C6485))</f>
        <v>preço Onyx</v>
      </c>
      <c r="M6485">
        <f>WEEKNUM(A6485,2)</f>
        <v>35</v>
      </c>
    </row>
    <row r="6486" spans="1:13" x14ac:dyDescent="0.25">
      <c r="A6486" s="1">
        <v>41517</v>
      </c>
      <c r="B6486" s="40" t="s">
        <v>9</v>
      </c>
      <c r="C6486" s="40" t="s">
        <v>299</v>
      </c>
      <c r="D6486" s="40" t="s">
        <v>90</v>
      </c>
      <c r="E6486" s="40" t="s">
        <v>10</v>
      </c>
      <c r="F6486" s="40">
        <v>0.55000000000000004</v>
      </c>
      <c r="G6486" s="40">
        <v>26</v>
      </c>
      <c r="H6486" s="40">
        <v>172</v>
      </c>
      <c r="I6486" s="40">
        <v>7.05</v>
      </c>
      <c r="L6486" s="40" t="str">
        <f>IF(LEFT(C6486,1)="[",MID(C6486,2,SEARCH("]",C6486)-2),IF(LEFT(C6486,1)="""",MID(C6486,2,SEARCH("""",C6486,2)-2),C6486))</f>
        <v>preço Onyx</v>
      </c>
      <c r="M6486" s="40">
        <f>WEEKNUM(A6486,2)</f>
        <v>35</v>
      </c>
    </row>
    <row r="6487" spans="1:13" x14ac:dyDescent="0.25">
      <c r="A6487" s="1">
        <v>41538</v>
      </c>
      <c r="B6487" s="40" t="s">
        <v>9</v>
      </c>
      <c r="C6487" s="40" t="s">
        <v>299</v>
      </c>
      <c r="D6487" s="40" t="s">
        <v>90</v>
      </c>
      <c r="E6487" s="40" t="s">
        <v>10</v>
      </c>
      <c r="F6487" s="40">
        <v>0.55000000000000004</v>
      </c>
      <c r="G6487" s="40">
        <v>8</v>
      </c>
      <c r="H6487" s="40">
        <v>50</v>
      </c>
      <c r="I6487" s="40">
        <v>3.61</v>
      </c>
      <c r="L6487" s="40" t="str">
        <f>IF(LEFT(C6487,1)="[",MID(C6487,2,SEARCH("]",C6487)-2),IF(LEFT(C6487,1)="""",MID(C6487,2,SEARCH("""",C6487,2)-2),C6487))</f>
        <v>preço Onyx</v>
      </c>
      <c r="M6487" s="40">
        <f>WEEKNUM(A6487,2)</f>
        <v>38</v>
      </c>
    </row>
    <row r="6488" spans="1:13" x14ac:dyDescent="0.25">
      <c r="A6488" s="1">
        <v>41526</v>
      </c>
      <c r="B6488" s="40" t="s">
        <v>9</v>
      </c>
      <c r="C6488" s="40" t="s">
        <v>299</v>
      </c>
      <c r="D6488" s="40" t="s">
        <v>90</v>
      </c>
      <c r="E6488" s="40" t="s">
        <v>10</v>
      </c>
      <c r="F6488" s="40">
        <v>0.55000000000000004</v>
      </c>
      <c r="G6488" s="40">
        <v>28</v>
      </c>
      <c r="H6488" s="40">
        <v>138</v>
      </c>
      <c r="I6488" s="40">
        <v>9.1199999999999992</v>
      </c>
      <c r="L6488" s="40" t="str">
        <f>IF(LEFT(C6488,1)="[",MID(C6488,2,SEARCH("]",C6488)-2),IF(LEFT(C6488,1)="""",MID(C6488,2,SEARCH("""",C6488,2)-2),C6488))</f>
        <v>preço Onyx</v>
      </c>
      <c r="M6488" s="40">
        <f>WEEKNUM(A6488,2)</f>
        <v>37</v>
      </c>
    </row>
    <row r="6489" spans="1:13" x14ac:dyDescent="0.25">
      <c r="A6489" s="1">
        <v>41544</v>
      </c>
      <c r="B6489" s="40" t="s">
        <v>9</v>
      </c>
      <c r="C6489" s="40" t="s">
        <v>299</v>
      </c>
      <c r="D6489" s="40" t="s">
        <v>90</v>
      </c>
      <c r="E6489" s="40" t="s">
        <v>10</v>
      </c>
      <c r="F6489" s="40">
        <v>0.55000000000000004</v>
      </c>
      <c r="G6489" s="40">
        <v>12</v>
      </c>
      <c r="H6489" s="40">
        <v>46</v>
      </c>
      <c r="I6489" s="40">
        <v>3.44</v>
      </c>
      <c r="L6489" s="40" t="str">
        <f>IF(LEFT(C6489,1)="[",MID(C6489,2,SEARCH("]",C6489)-2),IF(LEFT(C6489,1)="""",MID(C6489,2,SEARCH("""",C6489,2)-2),C6489))</f>
        <v>preço Onyx</v>
      </c>
      <c r="M6489" s="40">
        <f>WEEKNUM(A6489,2)</f>
        <v>39</v>
      </c>
    </row>
    <row r="6490" spans="1:13" x14ac:dyDescent="0.25">
      <c r="A6490" s="1">
        <v>41543</v>
      </c>
      <c r="B6490" s="40" t="s">
        <v>9</v>
      </c>
      <c r="C6490" s="40" t="s">
        <v>299</v>
      </c>
      <c r="D6490" s="40" t="s">
        <v>90</v>
      </c>
      <c r="E6490" s="40" t="s">
        <v>10</v>
      </c>
      <c r="F6490" s="40">
        <v>0.55000000000000004</v>
      </c>
      <c r="G6490" s="40">
        <v>12</v>
      </c>
      <c r="H6490" s="40">
        <v>58</v>
      </c>
      <c r="I6490" s="40">
        <v>3.85</v>
      </c>
      <c r="L6490" s="40" t="str">
        <f>IF(LEFT(C6490,1)="[",MID(C6490,2,SEARCH("]",C6490)-2),IF(LEFT(C6490,1)="""",MID(C6490,2,SEARCH("""",C6490,2)-2),C6490))</f>
        <v>preço Onyx</v>
      </c>
      <c r="M6490" s="40">
        <f>WEEKNUM(A6490,2)</f>
        <v>39</v>
      </c>
    </row>
    <row r="6491" spans="1:13" x14ac:dyDescent="0.25">
      <c r="A6491" s="1">
        <v>41531</v>
      </c>
      <c r="B6491" s="40" t="s">
        <v>9</v>
      </c>
      <c r="C6491" s="40" t="s">
        <v>299</v>
      </c>
      <c r="D6491" s="40" t="s">
        <v>90</v>
      </c>
      <c r="E6491" s="40" t="s">
        <v>10</v>
      </c>
      <c r="F6491" s="40">
        <v>0.55000000000000004</v>
      </c>
      <c r="G6491" s="40">
        <v>11</v>
      </c>
      <c r="H6491" s="40">
        <v>90</v>
      </c>
      <c r="I6491" s="40">
        <v>3.05</v>
      </c>
      <c r="L6491" s="40" t="str">
        <f>IF(LEFT(C6491,1)="[",MID(C6491,2,SEARCH("]",C6491)-2),IF(LEFT(C6491,1)="""",MID(C6491,2,SEARCH("""",C6491,2)-2),C6491))</f>
        <v>preço Onyx</v>
      </c>
      <c r="M6491" s="40">
        <f>WEEKNUM(A6491,2)</f>
        <v>37</v>
      </c>
    </row>
    <row r="6492" spans="1:13" x14ac:dyDescent="0.25">
      <c r="A6492" s="1">
        <v>41539</v>
      </c>
      <c r="B6492" s="40" t="s">
        <v>9</v>
      </c>
      <c r="C6492" s="40" t="s">
        <v>299</v>
      </c>
      <c r="D6492" s="40" t="s">
        <v>90</v>
      </c>
      <c r="E6492" s="40" t="s">
        <v>10</v>
      </c>
      <c r="F6492" s="40">
        <v>0.55000000000000004</v>
      </c>
      <c r="G6492" s="40">
        <v>7</v>
      </c>
      <c r="H6492" s="40">
        <v>69</v>
      </c>
      <c r="I6492" s="40">
        <v>1.89</v>
      </c>
      <c r="L6492" s="40" t="str">
        <f>IF(LEFT(C6492,1)="[",MID(C6492,2,SEARCH("]",C6492)-2),IF(LEFT(C6492,1)="""",MID(C6492,2,SEARCH("""",C6492,2)-2),C6492))</f>
        <v>preço Onyx</v>
      </c>
      <c r="M6492" s="40">
        <f>WEEKNUM(A6492,2)</f>
        <v>38</v>
      </c>
    </row>
    <row r="6493" spans="1:13" x14ac:dyDescent="0.25">
      <c r="A6493" s="1">
        <v>41517</v>
      </c>
      <c r="B6493" s="40" t="s">
        <v>9</v>
      </c>
      <c r="C6493" s="40" t="s">
        <v>307</v>
      </c>
      <c r="D6493" s="40" t="s">
        <v>90</v>
      </c>
      <c r="E6493" s="40" t="s">
        <v>75</v>
      </c>
      <c r="F6493" s="40">
        <v>0.8</v>
      </c>
      <c r="G6493" s="40">
        <v>2</v>
      </c>
      <c r="H6493" s="40">
        <v>6</v>
      </c>
      <c r="I6493" s="40">
        <v>0.61</v>
      </c>
      <c r="L6493" s="40" t="str">
        <f>IF(LEFT(C6493,1)="[",MID(C6493,2,SEARCH("]",C6493)-2),IF(LEFT(C6493,1)="""",MID(C6493,2,SEARCH("""",C6493,2)-2),C6493))</f>
        <v>preço onyx 2013</v>
      </c>
      <c r="M6493" s="40">
        <f>WEEKNUM(A6493,2)</f>
        <v>35</v>
      </c>
    </row>
    <row r="6494" spans="1:13" x14ac:dyDescent="0.25">
      <c r="A6494" s="1">
        <v>41515</v>
      </c>
      <c r="B6494" s="40" t="s">
        <v>9</v>
      </c>
      <c r="C6494" s="40" t="s">
        <v>307</v>
      </c>
      <c r="D6494" s="40" t="s">
        <v>90</v>
      </c>
      <c r="E6494" s="40" t="s">
        <v>75</v>
      </c>
      <c r="F6494" s="40">
        <v>0.8</v>
      </c>
      <c r="G6494" s="40">
        <v>3</v>
      </c>
      <c r="H6494" s="40">
        <v>7</v>
      </c>
      <c r="I6494" s="40">
        <v>1.44</v>
      </c>
      <c r="L6494" s="40" t="str">
        <f>IF(LEFT(C6494,1)="[",MID(C6494,2,SEARCH("]",C6494)-2),IF(LEFT(C6494,1)="""",MID(C6494,2,SEARCH("""",C6494,2)-2),C6494))</f>
        <v>preço onyx 2013</v>
      </c>
      <c r="M6494" s="40">
        <f>WEEKNUM(A6494,2)</f>
        <v>35</v>
      </c>
    </row>
    <row r="6495" spans="1:13" x14ac:dyDescent="0.25">
      <c r="A6495" s="1">
        <v>41518</v>
      </c>
      <c r="B6495" s="40" t="s">
        <v>9</v>
      </c>
      <c r="C6495" s="40" t="s">
        <v>307</v>
      </c>
      <c r="D6495" s="40" t="s">
        <v>90</v>
      </c>
      <c r="E6495" s="40" t="s">
        <v>75</v>
      </c>
      <c r="F6495" s="40">
        <v>0.8</v>
      </c>
      <c r="G6495" s="40">
        <v>0</v>
      </c>
      <c r="H6495" s="40">
        <v>4</v>
      </c>
      <c r="I6495" s="40">
        <v>0</v>
      </c>
      <c r="L6495" s="40" t="str">
        <f>IF(LEFT(C6495,1)="[",MID(C6495,2,SEARCH("]",C6495)-2),IF(LEFT(C6495,1)="""",MID(C6495,2,SEARCH("""",C6495,2)-2),C6495))</f>
        <v>preço onyx 2013</v>
      </c>
      <c r="M6495" s="40">
        <f>WEEKNUM(A6495,2)</f>
        <v>35</v>
      </c>
    </row>
    <row r="6496" spans="1:13" x14ac:dyDescent="0.25">
      <c r="A6496" s="1">
        <v>41523</v>
      </c>
      <c r="B6496" s="40" t="s">
        <v>9</v>
      </c>
      <c r="C6496" s="40" t="s">
        <v>307</v>
      </c>
      <c r="D6496" s="40" t="s">
        <v>90</v>
      </c>
      <c r="E6496" s="40" t="s">
        <v>75</v>
      </c>
      <c r="F6496" s="40">
        <v>0.8</v>
      </c>
      <c r="G6496" s="40">
        <v>2</v>
      </c>
      <c r="H6496" s="40">
        <v>5</v>
      </c>
      <c r="I6496" s="40">
        <v>0.69</v>
      </c>
      <c r="L6496" s="40" t="str">
        <f>IF(LEFT(C6496,1)="[",MID(C6496,2,SEARCH("]",C6496)-2),IF(LEFT(C6496,1)="""",MID(C6496,2,SEARCH("""",C6496,2)-2),C6496))</f>
        <v>preço onyx 2013</v>
      </c>
      <c r="M6496" s="40">
        <f>WEEKNUM(A6496,2)</f>
        <v>36</v>
      </c>
    </row>
    <row r="6497" spans="1:13" x14ac:dyDescent="0.25">
      <c r="A6497" s="1">
        <v>41516</v>
      </c>
      <c r="B6497" s="40" t="s">
        <v>9</v>
      </c>
      <c r="C6497" s="40" t="s">
        <v>307</v>
      </c>
      <c r="D6497" s="40" t="s">
        <v>90</v>
      </c>
      <c r="E6497" s="40" t="s">
        <v>75</v>
      </c>
      <c r="F6497" s="40">
        <v>0.8</v>
      </c>
      <c r="G6497" s="40">
        <v>1</v>
      </c>
      <c r="H6497" s="40">
        <v>5</v>
      </c>
      <c r="I6497" s="40">
        <v>0.22</v>
      </c>
      <c r="L6497" s="40" t="str">
        <f>IF(LEFT(C6497,1)="[",MID(C6497,2,SEARCH("]",C6497)-2),IF(LEFT(C6497,1)="""",MID(C6497,2,SEARCH("""",C6497,2)-2),C6497))</f>
        <v>preço onyx 2013</v>
      </c>
      <c r="M6497" s="40">
        <f>WEEKNUM(A6497,2)</f>
        <v>35</v>
      </c>
    </row>
    <row r="6498" spans="1:13" x14ac:dyDescent="0.25">
      <c r="A6498" s="1">
        <v>41520</v>
      </c>
      <c r="B6498" s="40" t="s">
        <v>9</v>
      </c>
      <c r="C6498" s="40" t="s">
        <v>307</v>
      </c>
      <c r="D6498" s="40" t="s">
        <v>90</v>
      </c>
      <c r="E6498" s="40" t="s">
        <v>75</v>
      </c>
      <c r="F6498" s="40">
        <v>0.8</v>
      </c>
      <c r="G6498" s="40">
        <v>1</v>
      </c>
      <c r="H6498" s="40">
        <v>7</v>
      </c>
      <c r="I6498" s="40">
        <v>0.46</v>
      </c>
      <c r="L6498" s="40" t="str">
        <f>IF(LEFT(C6498,1)="[",MID(C6498,2,SEARCH("]",C6498)-2),IF(LEFT(C6498,1)="""",MID(C6498,2,SEARCH("""",C6498,2)-2),C6498))</f>
        <v>preço onyx 2013</v>
      </c>
      <c r="M6498" s="40">
        <f>WEEKNUM(A6498,2)</f>
        <v>36</v>
      </c>
    </row>
    <row r="6499" spans="1:13" x14ac:dyDescent="0.25">
      <c r="A6499" s="1">
        <v>41524</v>
      </c>
      <c r="B6499" s="40" t="s">
        <v>9</v>
      </c>
      <c r="C6499" s="40" t="s">
        <v>307</v>
      </c>
      <c r="D6499" s="40" t="s">
        <v>90</v>
      </c>
      <c r="E6499" s="40" t="s">
        <v>75</v>
      </c>
      <c r="F6499" s="40">
        <v>0.8</v>
      </c>
      <c r="G6499" s="40">
        <v>2</v>
      </c>
      <c r="H6499" s="40">
        <v>10</v>
      </c>
      <c r="I6499" s="40">
        <v>0.94</v>
      </c>
      <c r="L6499" s="40" t="str">
        <f>IF(LEFT(C6499,1)="[",MID(C6499,2,SEARCH("]",C6499)-2),IF(LEFT(C6499,1)="""",MID(C6499,2,SEARCH("""",C6499,2)-2),C6499))</f>
        <v>preço onyx 2013</v>
      </c>
      <c r="M6499" s="40">
        <f>WEEKNUM(A6499,2)</f>
        <v>36</v>
      </c>
    </row>
    <row r="6500" spans="1:13" x14ac:dyDescent="0.25">
      <c r="A6500" s="1">
        <v>41528</v>
      </c>
      <c r="B6500" s="40" t="s">
        <v>9</v>
      </c>
      <c r="C6500" s="40" t="s">
        <v>307</v>
      </c>
      <c r="D6500" s="40" t="s">
        <v>90</v>
      </c>
      <c r="E6500" s="40" t="s">
        <v>75</v>
      </c>
      <c r="F6500" s="40">
        <v>0.8</v>
      </c>
      <c r="G6500" s="40">
        <v>0</v>
      </c>
      <c r="H6500" s="40">
        <v>3</v>
      </c>
      <c r="I6500" s="40">
        <v>0</v>
      </c>
      <c r="L6500" s="40" t="str">
        <f>IF(LEFT(C6500,1)="[",MID(C6500,2,SEARCH("]",C6500)-2),IF(LEFT(C6500,1)="""",MID(C6500,2,SEARCH("""",C6500,2)-2),C6500))</f>
        <v>preço onyx 2013</v>
      </c>
      <c r="M6500" s="40">
        <f>WEEKNUM(A6500,2)</f>
        <v>37</v>
      </c>
    </row>
    <row r="6501" spans="1:13" x14ac:dyDescent="0.25">
      <c r="A6501" s="1">
        <v>41521</v>
      </c>
      <c r="B6501" s="40" t="s">
        <v>9</v>
      </c>
      <c r="C6501" s="40" t="s">
        <v>307</v>
      </c>
      <c r="D6501" s="40" t="s">
        <v>90</v>
      </c>
      <c r="E6501" s="40" t="s">
        <v>75</v>
      </c>
      <c r="F6501" s="40">
        <v>0.8</v>
      </c>
      <c r="G6501" s="40">
        <v>0</v>
      </c>
      <c r="H6501" s="40">
        <v>5</v>
      </c>
      <c r="I6501" s="40">
        <v>0</v>
      </c>
      <c r="L6501" s="40" t="str">
        <f>IF(LEFT(C6501,1)="[",MID(C6501,2,SEARCH("]",C6501)-2),IF(LEFT(C6501,1)="""",MID(C6501,2,SEARCH("""",C6501,2)-2),C6501))</f>
        <v>preço onyx 2013</v>
      </c>
      <c r="M6501" s="40">
        <f>WEEKNUM(A6501,2)</f>
        <v>36</v>
      </c>
    </row>
    <row r="6502" spans="1:13" x14ac:dyDescent="0.25">
      <c r="A6502" s="1">
        <v>41526</v>
      </c>
      <c r="B6502" s="40" t="s">
        <v>9</v>
      </c>
      <c r="C6502" s="40" t="s">
        <v>307</v>
      </c>
      <c r="D6502" s="40" t="s">
        <v>90</v>
      </c>
      <c r="E6502" s="40" t="s">
        <v>75</v>
      </c>
      <c r="F6502" s="40">
        <v>0.8</v>
      </c>
      <c r="G6502" s="40">
        <v>0</v>
      </c>
      <c r="H6502" s="40">
        <v>5</v>
      </c>
      <c r="I6502" s="40">
        <v>0</v>
      </c>
      <c r="L6502" s="40" t="str">
        <f>IF(LEFT(C6502,1)="[",MID(C6502,2,SEARCH("]",C6502)-2),IF(LEFT(C6502,1)="""",MID(C6502,2,SEARCH("""",C6502,2)-2),C6502))</f>
        <v>preço onyx 2013</v>
      </c>
      <c r="M6502" s="40">
        <f>WEEKNUM(A6502,2)</f>
        <v>37</v>
      </c>
    </row>
    <row r="6503" spans="1:13" x14ac:dyDescent="0.25">
      <c r="A6503" s="1">
        <v>41514</v>
      </c>
      <c r="B6503" s="40" t="s">
        <v>9</v>
      </c>
      <c r="C6503" s="40" t="s">
        <v>307</v>
      </c>
      <c r="D6503" s="40" t="s">
        <v>90</v>
      </c>
      <c r="E6503" s="40" t="s">
        <v>75</v>
      </c>
      <c r="F6503" s="40">
        <v>0.8</v>
      </c>
      <c r="G6503" s="40">
        <v>0</v>
      </c>
      <c r="H6503" s="40">
        <v>6</v>
      </c>
      <c r="I6503" s="40">
        <v>0</v>
      </c>
      <c r="L6503" s="40" t="str">
        <f>IF(LEFT(C6503,1)="[",MID(C6503,2,SEARCH("]",C6503)-2),IF(LEFT(C6503,1)="""",MID(C6503,2,SEARCH("""",C6503,2)-2),C6503))</f>
        <v>preço onyx 2013</v>
      </c>
      <c r="M6503" s="40">
        <f>WEEKNUM(A6503,2)</f>
        <v>35</v>
      </c>
    </row>
    <row r="6504" spans="1:13" x14ac:dyDescent="0.25">
      <c r="A6504" s="1">
        <v>41525</v>
      </c>
      <c r="B6504" s="40" t="s">
        <v>9</v>
      </c>
      <c r="C6504" s="40" t="s">
        <v>307</v>
      </c>
      <c r="D6504" s="40" t="s">
        <v>90</v>
      </c>
      <c r="E6504" s="40" t="s">
        <v>75</v>
      </c>
      <c r="F6504" s="40">
        <v>0.8</v>
      </c>
      <c r="G6504" s="40">
        <v>1</v>
      </c>
      <c r="H6504" s="40">
        <v>5</v>
      </c>
      <c r="I6504" s="40">
        <v>0.76</v>
      </c>
      <c r="L6504" s="40" t="str">
        <f>IF(LEFT(C6504,1)="[",MID(C6504,2,SEARCH("]",C6504)-2),IF(LEFT(C6504,1)="""",MID(C6504,2,SEARCH("""",C6504,2)-2),C6504))</f>
        <v>preço onyx 2013</v>
      </c>
      <c r="M6504" s="40">
        <f>WEEKNUM(A6504,2)</f>
        <v>36</v>
      </c>
    </row>
    <row r="6505" spans="1:13" x14ac:dyDescent="0.25">
      <c r="A6505" s="1">
        <v>41519</v>
      </c>
      <c r="B6505" s="40" t="s">
        <v>9</v>
      </c>
      <c r="C6505" s="40" t="s">
        <v>307</v>
      </c>
      <c r="D6505" s="40" t="s">
        <v>90</v>
      </c>
      <c r="E6505" s="40" t="s">
        <v>75</v>
      </c>
      <c r="F6505" s="40">
        <v>0.8</v>
      </c>
      <c r="G6505" s="40">
        <v>1</v>
      </c>
      <c r="H6505" s="40">
        <v>3</v>
      </c>
      <c r="I6505" s="40">
        <v>0.2</v>
      </c>
      <c r="L6505" s="40" t="str">
        <f>IF(LEFT(C6505,1)="[",MID(C6505,2,SEARCH("]",C6505)-2),IF(LEFT(C6505,1)="""",MID(C6505,2,SEARCH("""",C6505,2)-2),C6505))</f>
        <v>preço onyx 2013</v>
      </c>
      <c r="M6505" s="40">
        <f>WEEKNUM(A6505,2)</f>
        <v>36</v>
      </c>
    </row>
    <row r="6506" spans="1:13" x14ac:dyDescent="0.25">
      <c r="A6506" s="1">
        <v>41522</v>
      </c>
      <c r="B6506" s="40" t="s">
        <v>9</v>
      </c>
      <c r="C6506" s="40" t="s">
        <v>307</v>
      </c>
      <c r="D6506" s="40" t="s">
        <v>90</v>
      </c>
      <c r="E6506" s="40" t="s">
        <v>75</v>
      </c>
      <c r="F6506" s="40">
        <v>0.8</v>
      </c>
      <c r="G6506" s="40">
        <v>0</v>
      </c>
      <c r="H6506" s="40">
        <v>7</v>
      </c>
      <c r="I6506" s="40">
        <v>0</v>
      </c>
      <c r="L6506" s="40" t="str">
        <f>IF(LEFT(C6506,1)="[",MID(C6506,2,SEARCH("]",C6506)-2),IF(LEFT(C6506,1)="""",MID(C6506,2,SEARCH("""",C6506,2)-2),C6506))</f>
        <v>preço onyx 2013</v>
      </c>
      <c r="M6506" s="40">
        <f>WEEKNUM(A6506,2)</f>
        <v>36</v>
      </c>
    </row>
    <row r="6507" spans="1:13" x14ac:dyDescent="0.25">
      <c r="A6507" s="1">
        <v>41527</v>
      </c>
      <c r="B6507" s="40" t="s">
        <v>9</v>
      </c>
      <c r="C6507" s="40" t="s">
        <v>307</v>
      </c>
      <c r="D6507" s="40" t="s">
        <v>90</v>
      </c>
      <c r="E6507" s="40" t="s">
        <v>75</v>
      </c>
      <c r="F6507" s="40">
        <v>0.8</v>
      </c>
      <c r="G6507" s="40">
        <v>0</v>
      </c>
      <c r="H6507" s="40">
        <v>11</v>
      </c>
      <c r="I6507" s="40">
        <v>0</v>
      </c>
      <c r="L6507" s="40" t="str">
        <f>IF(LEFT(C6507,1)="[",MID(C6507,2,SEARCH("]",C6507)-2),IF(LEFT(C6507,1)="""",MID(C6507,2,SEARCH("""",C6507,2)-2),C6507))</f>
        <v>preço onyx 2013</v>
      </c>
      <c r="M6507" s="40">
        <f>WEEKNUM(A6507,2)</f>
        <v>37</v>
      </c>
    </row>
    <row r="6508" spans="1:13" x14ac:dyDescent="0.25">
      <c r="A6508" s="1">
        <v>41537</v>
      </c>
      <c r="B6508" s="40" t="s">
        <v>9</v>
      </c>
      <c r="C6508" s="40" t="s">
        <v>246</v>
      </c>
      <c r="D6508" s="40" t="s">
        <v>90</v>
      </c>
      <c r="E6508" s="40" t="s">
        <v>10</v>
      </c>
      <c r="F6508" s="40">
        <v>0.25</v>
      </c>
      <c r="G6508" s="40">
        <v>2</v>
      </c>
      <c r="H6508" s="40">
        <v>4</v>
      </c>
      <c r="I6508" s="40">
        <v>0.08</v>
      </c>
      <c r="L6508" s="40" t="str">
        <f>IF(LEFT(C6508,1)="[",MID(C6508,2,SEARCH("]",C6508)-2),IF(LEFT(C6508,1)="""",MID(C6508,2,SEARCH("""",C6508,2)-2),C6508))</f>
        <v>preços novo Onix</v>
      </c>
      <c r="M6508" s="40">
        <f>WEEKNUM(A6508,2)</f>
        <v>38</v>
      </c>
    </row>
    <row r="6509" spans="1:13" x14ac:dyDescent="0.25">
      <c r="A6509" s="1">
        <v>41542</v>
      </c>
      <c r="B6509" s="40" t="s">
        <v>9</v>
      </c>
      <c r="C6509" s="40" t="s">
        <v>246</v>
      </c>
      <c r="D6509" s="40" t="s">
        <v>90</v>
      </c>
      <c r="E6509" s="40" t="s">
        <v>10</v>
      </c>
      <c r="F6509" s="40">
        <v>0.25</v>
      </c>
      <c r="G6509" s="40">
        <v>1</v>
      </c>
      <c r="H6509" s="40">
        <v>8</v>
      </c>
      <c r="I6509" s="40">
        <v>0.03</v>
      </c>
      <c r="L6509" s="40" t="str">
        <f>IF(LEFT(C6509,1)="[",MID(C6509,2,SEARCH("]",C6509)-2),IF(LEFT(C6509,1)="""",MID(C6509,2,SEARCH("""",C6509,2)-2),C6509))</f>
        <v>preços novo Onix</v>
      </c>
      <c r="M6509" s="40">
        <f>WEEKNUM(A6509,2)</f>
        <v>39</v>
      </c>
    </row>
    <row r="6510" spans="1:13" x14ac:dyDescent="0.25">
      <c r="A6510" s="1">
        <v>41520</v>
      </c>
      <c r="B6510" s="40" t="s">
        <v>9</v>
      </c>
      <c r="C6510" s="40" t="s">
        <v>246</v>
      </c>
      <c r="D6510" s="40" t="s">
        <v>90</v>
      </c>
      <c r="E6510" s="40" t="s">
        <v>10</v>
      </c>
      <c r="F6510" s="40">
        <v>0.25</v>
      </c>
      <c r="G6510" s="40">
        <v>1</v>
      </c>
      <c r="H6510" s="40">
        <v>6</v>
      </c>
      <c r="I6510" s="40">
        <v>0.09</v>
      </c>
      <c r="L6510" s="40" t="str">
        <f>IF(LEFT(C6510,1)="[",MID(C6510,2,SEARCH("]",C6510)-2),IF(LEFT(C6510,1)="""",MID(C6510,2,SEARCH("""",C6510,2)-2),C6510))</f>
        <v>preços novo Onix</v>
      </c>
      <c r="M6510" s="40">
        <f>WEEKNUM(A6510,2)</f>
        <v>36</v>
      </c>
    </row>
    <row r="6511" spans="1:13" x14ac:dyDescent="0.25">
      <c r="A6511" s="1">
        <v>41527</v>
      </c>
      <c r="B6511" s="40" t="s">
        <v>9</v>
      </c>
      <c r="C6511" s="40" t="s">
        <v>246</v>
      </c>
      <c r="D6511" s="40" t="s">
        <v>90</v>
      </c>
      <c r="E6511" s="40" t="s">
        <v>10</v>
      </c>
      <c r="F6511" s="40">
        <v>0.25</v>
      </c>
      <c r="G6511" s="40">
        <v>4</v>
      </c>
      <c r="H6511" s="40">
        <v>8</v>
      </c>
      <c r="I6511" s="40">
        <v>0.22</v>
      </c>
      <c r="L6511" s="40" t="str">
        <f>IF(LEFT(C6511,1)="[",MID(C6511,2,SEARCH("]",C6511)-2),IF(LEFT(C6511,1)="""",MID(C6511,2,SEARCH("""",C6511,2)-2),C6511))</f>
        <v>preços novo Onix</v>
      </c>
      <c r="M6511" s="40">
        <f>WEEKNUM(A6511,2)</f>
        <v>37</v>
      </c>
    </row>
    <row r="6512" spans="1:13" x14ac:dyDescent="0.25">
      <c r="A6512" s="1">
        <v>41539</v>
      </c>
      <c r="B6512" s="40" t="s">
        <v>9</v>
      </c>
      <c r="C6512" s="40" t="s">
        <v>246</v>
      </c>
      <c r="D6512" s="40" t="s">
        <v>90</v>
      </c>
      <c r="E6512" s="40" t="s">
        <v>10</v>
      </c>
      <c r="F6512" s="40">
        <v>0.25</v>
      </c>
      <c r="G6512" s="40">
        <v>3</v>
      </c>
      <c r="H6512" s="40">
        <v>16</v>
      </c>
      <c r="I6512" s="40">
        <v>0.27</v>
      </c>
      <c r="L6512" s="40" t="str">
        <f>IF(LEFT(C6512,1)="[",MID(C6512,2,SEARCH("]",C6512)-2),IF(LEFT(C6512,1)="""",MID(C6512,2,SEARCH("""",C6512,2)-2),C6512))</f>
        <v>preços novo Onix</v>
      </c>
      <c r="M6512" s="40">
        <f>WEEKNUM(A6512,2)</f>
        <v>38</v>
      </c>
    </row>
    <row r="6513" spans="1:13" x14ac:dyDescent="0.25">
      <c r="A6513" s="1">
        <v>41517</v>
      </c>
      <c r="B6513" s="40" t="s">
        <v>9</v>
      </c>
      <c r="C6513" s="40" t="s">
        <v>246</v>
      </c>
      <c r="D6513" s="40" t="s">
        <v>90</v>
      </c>
      <c r="E6513" s="40" t="s">
        <v>10</v>
      </c>
      <c r="F6513" s="40">
        <v>0.25</v>
      </c>
      <c r="G6513" s="40">
        <v>2</v>
      </c>
      <c r="H6513" s="40">
        <v>10</v>
      </c>
      <c r="I6513" s="40">
        <v>0.33</v>
      </c>
      <c r="L6513" s="40" t="str">
        <f>IF(LEFT(C6513,1)="[",MID(C6513,2,SEARCH("]",C6513)-2),IF(LEFT(C6513,1)="""",MID(C6513,2,SEARCH("""",C6513,2)-2),C6513))</f>
        <v>preços novo Onix</v>
      </c>
      <c r="M6513" s="40">
        <f>WEEKNUM(A6513,2)</f>
        <v>35</v>
      </c>
    </row>
    <row r="6514" spans="1:13" x14ac:dyDescent="0.25">
      <c r="A6514" s="1">
        <v>41521</v>
      </c>
      <c r="B6514" s="40" t="s">
        <v>9</v>
      </c>
      <c r="C6514" s="40" t="s">
        <v>246</v>
      </c>
      <c r="D6514" s="40" t="s">
        <v>90</v>
      </c>
      <c r="E6514" s="40" t="s">
        <v>10</v>
      </c>
      <c r="F6514" s="40">
        <v>0.25</v>
      </c>
      <c r="G6514" s="40">
        <v>0</v>
      </c>
      <c r="H6514" s="40">
        <v>13</v>
      </c>
      <c r="I6514" s="40">
        <v>0</v>
      </c>
      <c r="L6514" s="40" t="str">
        <f>IF(LEFT(C6514,1)="[",MID(C6514,2,SEARCH("]",C6514)-2),IF(LEFT(C6514,1)="""",MID(C6514,2,SEARCH("""",C6514,2)-2),C6514))</f>
        <v>preços novo Onix</v>
      </c>
      <c r="M6514" s="40">
        <f>WEEKNUM(A6514,2)</f>
        <v>36</v>
      </c>
    </row>
    <row r="6515" spans="1:13" x14ac:dyDescent="0.25">
      <c r="A6515" s="1">
        <v>41538</v>
      </c>
      <c r="B6515" s="40" t="s">
        <v>9</v>
      </c>
      <c r="C6515" s="40" t="s">
        <v>246</v>
      </c>
      <c r="D6515" s="40" t="s">
        <v>90</v>
      </c>
      <c r="E6515" s="40" t="s">
        <v>10</v>
      </c>
      <c r="F6515" s="40">
        <v>0.25</v>
      </c>
      <c r="G6515" s="40">
        <v>1</v>
      </c>
      <c r="H6515" s="40">
        <v>7</v>
      </c>
      <c r="I6515" s="40">
        <v>0.25</v>
      </c>
      <c r="L6515" s="40" t="str">
        <f>IF(LEFT(C6515,1)="[",MID(C6515,2,SEARCH("]",C6515)-2),IF(LEFT(C6515,1)="""",MID(C6515,2,SEARCH("""",C6515,2)-2),C6515))</f>
        <v>preços novo Onix</v>
      </c>
      <c r="M6515" s="40">
        <f>WEEKNUM(A6515,2)</f>
        <v>38</v>
      </c>
    </row>
    <row r="6516" spans="1:13" x14ac:dyDescent="0.25">
      <c r="A6516" s="1">
        <v>41525</v>
      </c>
      <c r="B6516" s="40" t="s">
        <v>9</v>
      </c>
      <c r="C6516" s="40" t="s">
        <v>246</v>
      </c>
      <c r="D6516" s="40" t="s">
        <v>90</v>
      </c>
      <c r="E6516" s="40" t="s">
        <v>10</v>
      </c>
      <c r="F6516" s="40">
        <v>0.25</v>
      </c>
      <c r="G6516" s="40">
        <v>2</v>
      </c>
      <c r="H6516" s="40">
        <v>11</v>
      </c>
      <c r="I6516" s="40">
        <v>0.26</v>
      </c>
      <c r="L6516" s="40" t="str">
        <f>IF(LEFT(C6516,1)="[",MID(C6516,2,SEARCH("]",C6516)-2),IF(LEFT(C6516,1)="""",MID(C6516,2,SEARCH("""",C6516,2)-2),C6516))</f>
        <v>preços novo Onix</v>
      </c>
      <c r="M6516" s="40">
        <f>WEEKNUM(A6516,2)</f>
        <v>36</v>
      </c>
    </row>
    <row r="6517" spans="1:13" x14ac:dyDescent="0.25">
      <c r="A6517" s="1">
        <v>41545</v>
      </c>
      <c r="B6517" s="40" t="s">
        <v>9</v>
      </c>
      <c r="C6517" s="40" t="s">
        <v>246</v>
      </c>
      <c r="D6517" s="40" t="s">
        <v>90</v>
      </c>
      <c r="E6517" s="40" t="s">
        <v>10</v>
      </c>
      <c r="F6517" s="40">
        <v>0.25</v>
      </c>
      <c r="G6517" s="40">
        <v>2</v>
      </c>
      <c r="H6517" s="40">
        <v>6</v>
      </c>
      <c r="I6517" s="40">
        <v>0.22</v>
      </c>
      <c r="L6517" s="40" t="str">
        <f>IF(LEFT(C6517,1)="[",MID(C6517,2,SEARCH("]",C6517)-2),IF(LEFT(C6517,1)="""",MID(C6517,2,SEARCH("""",C6517,2)-2),C6517))</f>
        <v>preços novo Onix</v>
      </c>
      <c r="M6517" s="40">
        <f>WEEKNUM(A6517,2)</f>
        <v>39</v>
      </c>
    </row>
    <row r="6518" spans="1:13" x14ac:dyDescent="0.25">
      <c r="A6518" s="1">
        <v>41540</v>
      </c>
      <c r="B6518" s="40" t="s">
        <v>9</v>
      </c>
      <c r="C6518" s="40" t="s">
        <v>246</v>
      </c>
      <c r="D6518" s="40" t="s">
        <v>90</v>
      </c>
      <c r="E6518" s="40" t="s">
        <v>10</v>
      </c>
      <c r="F6518" s="40">
        <v>0.25</v>
      </c>
      <c r="G6518" s="40">
        <v>2</v>
      </c>
      <c r="H6518" s="40">
        <v>8</v>
      </c>
      <c r="I6518" s="40">
        <v>0.49</v>
      </c>
      <c r="L6518" s="40" t="str">
        <f>IF(LEFT(C6518,1)="[",MID(C6518,2,SEARCH("]",C6518)-2),IF(LEFT(C6518,1)="""",MID(C6518,2,SEARCH("""",C6518,2)-2),C6518))</f>
        <v>preços novo Onix</v>
      </c>
      <c r="M6518" s="40">
        <f>WEEKNUM(A6518,2)</f>
        <v>39</v>
      </c>
    </row>
    <row r="6519" spans="1:13" x14ac:dyDescent="0.25">
      <c r="A6519" s="1">
        <v>41546</v>
      </c>
      <c r="B6519" s="40" t="s">
        <v>9</v>
      </c>
      <c r="C6519" s="40" t="s">
        <v>246</v>
      </c>
      <c r="D6519" s="40" t="s">
        <v>90</v>
      </c>
      <c r="E6519" s="40" t="s">
        <v>10</v>
      </c>
      <c r="F6519" s="40">
        <v>0.25</v>
      </c>
      <c r="G6519" s="40">
        <v>3</v>
      </c>
      <c r="H6519" s="40">
        <v>8</v>
      </c>
      <c r="I6519" s="40">
        <v>0.64</v>
      </c>
      <c r="L6519" s="40" t="str">
        <f>IF(LEFT(C6519,1)="[",MID(C6519,2,SEARCH("]",C6519)-2),IF(LEFT(C6519,1)="""",MID(C6519,2,SEARCH("""",C6519,2)-2),C6519))</f>
        <v>preços novo Onix</v>
      </c>
      <c r="M6519" s="40">
        <f>WEEKNUM(A6519,2)</f>
        <v>39</v>
      </c>
    </row>
    <row r="6520" spans="1:13" x14ac:dyDescent="0.25">
      <c r="A6520" s="1">
        <v>41523</v>
      </c>
      <c r="B6520" s="40" t="s">
        <v>9</v>
      </c>
      <c r="C6520" s="40" t="s">
        <v>246</v>
      </c>
      <c r="D6520" s="40" t="s">
        <v>90</v>
      </c>
      <c r="E6520" s="40" t="s">
        <v>10</v>
      </c>
      <c r="F6520" s="40">
        <v>0.25</v>
      </c>
      <c r="G6520" s="40">
        <v>2</v>
      </c>
      <c r="H6520" s="40">
        <v>11</v>
      </c>
      <c r="I6520" s="40">
        <v>0.35</v>
      </c>
      <c r="L6520" s="40" t="str">
        <f>IF(LEFT(C6520,1)="[",MID(C6520,2,SEARCH("]",C6520)-2),IF(LEFT(C6520,1)="""",MID(C6520,2,SEARCH("""",C6520,2)-2),C6520))</f>
        <v>preços novo Onix</v>
      </c>
      <c r="M6520" s="40">
        <f>WEEKNUM(A6520,2)</f>
        <v>36</v>
      </c>
    </row>
    <row r="6521" spans="1:13" x14ac:dyDescent="0.25">
      <c r="A6521" s="1">
        <v>41543</v>
      </c>
      <c r="B6521" s="40" t="s">
        <v>9</v>
      </c>
      <c r="C6521" s="40" t="s">
        <v>246</v>
      </c>
      <c r="D6521" s="40" t="s">
        <v>90</v>
      </c>
      <c r="E6521" s="40" t="s">
        <v>10</v>
      </c>
      <c r="F6521" s="40">
        <v>0.25</v>
      </c>
      <c r="G6521" s="40">
        <v>3</v>
      </c>
      <c r="H6521" s="40">
        <v>9</v>
      </c>
      <c r="I6521" s="40">
        <v>0.59</v>
      </c>
      <c r="L6521" s="40" t="str">
        <f>IF(LEFT(C6521,1)="[",MID(C6521,2,SEARCH("]",C6521)-2),IF(LEFT(C6521,1)="""",MID(C6521,2,SEARCH("""",C6521,2)-2),C6521))</f>
        <v>preços novo Onix</v>
      </c>
      <c r="M6521" s="40">
        <f>WEEKNUM(A6521,2)</f>
        <v>39</v>
      </c>
    </row>
    <row r="6522" spans="1:13" x14ac:dyDescent="0.25">
      <c r="A6522" s="1">
        <v>41529</v>
      </c>
      <c r="B6522" s="40" t="s">
        <v>9</v>
      </c>
      <c r="C6522" s="40" t="s">
        <v>246</v>
      </c>
      <c r="D6522" s="40" t="s">
        <v>90</v>
      </c>
      <c r="E6522" s="40" t="s">
        <v>10</v>
      </c>
      <c r="F6522" s="40">
        <v>0.25</v>
      </c>
      <c r="G6522" s="40">
        <v>3</v>
      </c>
      <c r="H6522" s="40">
        <v>10</v>
      </c>
      <c r="I6522" s="40">
        <v>0.34</v>
      </c>
      <c r="L6522" s="40" t="str">
        <f>IF(LEFT(C6522,1)="[",MID(C6522,2,SEARCH("]",C6522)-2),IF(LEFT(C6522,1)="""",MID(C6522,2,SEARCH("""",C6522,2)-2),C6522))</f>
        <v>preços novo Onix</v>
      </c>
      <c r="M6522" s="40">
        <f>WEEKNUM(A6522,2)</f>
        <v>37</v>
      </c>
    </row>
    <row r="6523" spans="1:13" x14ac:dyDescent="0.25">
      <c r="A6523" s="1">
        <v>41536</v>
      </c>
      <c r="B6523" s="40" t="s">
        <v>9</v>
      </c>
      <c r="C6523" s="40" t="s">
        <v>246</v>
      </c>
      <c r="D6523" s="40" t="s">
        <v>90</v>
      </c>
      <c r="E6523" s="40" t="s">
        <v>10</v>
      </c>
      <c r="F6523" s="40">
        <v>0.25</v>
      </c>
      <c r="G6523" s="40">
        <v>4</v>
      </c>
      <c r="H6523" s="40">
        <v>10</v>
      </c>
      <c r="I6523" s="40">
        <v>0.25</v>
      </c>
      <c r="L6523" s="40" t="str">
        <f>IF(LEFT(C6523,1)="[",MID(C6523,2,SEARCH("]",C6523)-2),IF(LEFT(C6523,1)="""",MID(C6523,2,SEARCH("""",C6523,2)-2),C6523))</f>
        <v>preços novo Onix</v>
      </c>
      <c r="M6523" s="40">
        <f>WEEKNUM(A6523,2)</f>
        <v>38</v>
      </c>
    </row>
    <row r="6524" spans="1:13" x14ac:dyDescent="0.25">
      <c r="A6524" s="1">
        <v>41541</v>
      </c>
      <c r="B6524" s="40" t="s">
        <v>9</v>
      </c>
      <c r="C6524" s="40" t="s">
        <v>246</v>
      </c>
      <c r="D6524" s="40" t="s">
        <v>90</v>
      </c>
      <c r="E6524" s="40" t="s">
        <v>10</v>
      </c>
      <c r="F6524" s="40">
        <v>0.25</v>
      </c>
      <c r="G6524" s="40">
        <v>6</v>
      </c>
      <c r="H6524" s="40">
        <v>17</v>
      </c>
      <c r="I6524" s="40">
        <v>0.84</v>
      </c>
      <c r="L6524" s="40" t="str">
        <f>IF(LEFT(C6524,1)="[",MID(C6524,2,SEARCH("]",C6524)-2),IF(LEFT(C6524,1)="""",MID(C6524,2,SEARCH("""",C6524,2)-2),C6524))</f>
        <v>preços novo Onix</v>
      </c>
      <c r="M6524" s="40">
        <f>WEEKNUM(A6524,2)</f>
        <v>39</v>
      </c>
    </row>
    <row r="6525" spans="1:13" x14ac:dyDescent="0.25">
      <c r="A6525" s="1">
        <v>41519</v>
      </c>
      <c r="B6525" s="40" t="s">
        <v>9</v>
      </c>
      <c r="C6525" s="40" t="s">
        <v>246</v>
      </c>
      <c r="D6525" s="40" t="s">
        <v>90</v>
      </c>
      <c r="E6525" s="40" t="s">
        <v>10</v>
      </c>
      <c r="F6525" s="40">
        <v>0.25</v>
      </c>
      <c r="G6525" s="40">
        <v>2</v>
      </c>
      <c r="H6525" s="40">
        <v>3</v>
      </c>
      <c r="I6525" s="40">
        <v>0.19</v>
      </c>
      <c r="L6525" s="40" t="str">
        <f>IF(LEFT(C6525,1)="[",MID(C6525,2,SEARCH("]",C6525)-2),IF(LEFT(C6525,1)="""",MID(C6525,2,SEARCH("""",C6525,2)-2),C6525))</f>
        <v>preços novo Onix</v>
      </c>
      <c r="M6525" s="40">
        <f>WEEKNUM(A6525,2)</f>
        <v>36</v>
      </c>
    </row>
    <row r="6526" spans="1:13" x14ac:dyDescent="0.25">
      <c r="A6526" s="1">
        <v>41518</v>
      </c>
      <c r="B6526" s="40" t="s">
        <v>9</v>
      </c>
      <c r="C6526" s="40" t="s">
        <v>246</v>
      </c>
      <c r="D6526" s="40" t="s">
        <v>90</v>
      </c>
      <c r="E6526" s="40" t="s">
        <v>10</v>
      </c>
      <c r="F6526" s="40">
        <v>0.25</v>
      </c>
      <c r="G6526" s="40">
        <v>4</v>
      </c>
      <c r="H6526" s="40">
        <v>15</v>
      </c>
      <c r="I6526" s="40">
        <v>0.45</v>
      </c>
      <c r="L6526" s="40" t="str">
        <f>IF(LEFT(C6526,1)="[",MID(C6526,2,SEARCH("]",C6526)-2),IF(LEFT(C6526,1)="""",MID(C6526,2,SEARCH("""",C6526,2)-2),C6526))</f>
        <v>preços novo Onix</v>
      </c>
      <c r="M6526" s="40">
        <f>WEEKNUM(A6526,2)</f>
        <v>35</v>
      </c>
    </row>
    <row r="6527" spans="1:13" x14ac:dyDescent="0.25">
      <c r="A6527" s="1">
        <v>41522</v>
      </c>
      <c r="B6527" s="40" t="s">
        <v>9</v>
      </c>
      <c r="C6527" s="40" t="s">
        <v>246</v>
      </c>
      <c r="D6527" s="40" t="s">
        <v>90</v>
      </c>
      <c r="E6527" s="40" t="s">
        <v>10</v>
      </c>
      <c r="F6527" s="40">
        <v>0.25</v>
      </c>
      <c r="G6527" s="40">
        <v>6</v>
      </c>
      <c r="H6527" s="40">
        <v>16</v>
      </c>
      <c r="I6527" s="40">
        <v>0.49</v>
      </c>
      <c r="L6527" s="40" t="str">
        <f>IF(LEFT(C6527,1)="[",MID(C6527,2,SEARCH("]",C6527)-2),IF(LEFT(C6527,1)="""",MID(C6527,2,SEARCH("""",C6527,2)-2),C6527))</f>
        <v>preços novo Onix</v>
      </c>
      <c r="M6527" s="40">
        <f>WEEKNUM(A6527,2)</f>
        <v>36</v>
      </c>
    </row>
    <row r="6528" spans="1:13" x14ac:dyDescent="0.25">
      <c r="A6528" s="1">
        <v>41531</v>
      </c>
      <c r="B6528" s="40" t="s">
        <v>9</v>
      </c>
      <c r="C6528" s="40" t="s">
        <v>246</v>
      </c>
      <c r="D6528" s="40" t="s">
        <v>90</v>
      </c>
      <c r="E6528" s="40" t="s">
        <v>10</v>
      </c>
      <c r="F6528" s="40">
        <v>0.25</v>
      </c>
      <c r="G6528" s="40">
        <v>1</v>
      </c>
      <c r="H6528" s="40">
        <v>4</v>
      </c>
      <c r="I6528" s="40">
        <v>0.09</v>
      </c>
      <c r="L6528" s="40" t="str">
        <f>IF(LEFT(C6528,1)="[",MID(C6528,2,SEARCH("]",C6528)-2),IF(LEFT(C6528,1)="""",MID(C6528,2,SEARCH("""",C6528,2)-2),C6528))</f>
        <v>preços novo Onix</v>
      </c>
      <c r="M6528" s="40">
        <f>WEEKNUM(A6528,2)</f>
        <v>37</v>
      </c>
    </row>
    <row r="6529" spans="1:13" x14ac:dyDescent="0.25">
      <c r="A6529" s="1">
        <v>41535</v>
      </c>
      <c r="B6529" s="40" t="s">
        <v>9</v>
      </c>
      <c r="C6529" s="40" t="s">
        <v>246</v>
      </c>
      <c r="D6529" s="40" t="s">
        <v>90</v>
      </c>
      <c r="E6529" s="40" t="s">
        <v>10</v>
      </c>
      <c r="F6529" s="40">
        <v>0.25</v>
      </c>
      <c r="G6529" s="40">
        <v>4</v>
      </c>
      <c r="H6529" s="40">
        <v>14</v>
      </c>
      <c r="I6529" s="40">
        <v>0.5</v>
      </c>
      <c r="L6529" s="40" t="str">
        <f>IF(LEFT(C6529,1)="[",MID(C6529,2,SEARCH("]",C6529)-2),IF(LEFT(C6529,1)="""",MID(C6529,2,SEARCH("""",C6529,2)-2),C6529))</f>
        <v>preços novo Onix</v>
      </c>
      <c r="M6529" s="40">
        <f>WEEKNUM(A6529,2)</f>
        <v>38</v>
      </c>
    </row>
    <row r="6530" spans="1:13" x14ac:dyDescent="0.25">
      <c r="A6530" s="1">
        <v>41532</v>
      </c>
      <c r="B6530" s="40" t="s">
        <v>9</v>
      </c>
      <c r="C6530" s="40" t="s">
        <v>246</v>
      </c>
      <c r="D6530" s="40" t="s">
        <v>90</v>
      </c>
      <c r="E6530" s="40" t="s">
        <v>10</v>
      </c>
      <c r="F6530" s="40">
        <v>0.25</v>
      </c>
      <c r="G6530" s="40">
        <v>3</v>
      </c>
      <c r="H6530" s="40">
        <v>15</v>
      </c>
      <c r="I6530" s="40">
        <v>0.35</v>
      </c>
      <c r="L6530" s="40" t="str">
        <f>IF(LEFT(C6530,1)="[",MID(C6530,2,SEARCH("]",C6530)-2),IF(LEFT(C6530,1)="""",MID(C6530,2,SEARCH("""",C6530,2)-2),C6530))</f>
        <v>preços novo Onix</v>
      </c>
      <c r="M6530" s="40">
        <f>WEEKNUM(A6530,2)</f>
        <v>37</v>
      </c>
    </row>
    <row r="6531" spans="1:13" x14ac:dyDescent="0.25">
      <c r="A6531" s="1">
        <v>41534</v>
      </c>
      <c r="B6531" s="40" t="s">
        <v>9</v>
      </c>
      <c r="C6531" s="40" t="s">
        <v>246</v>
      </c>
      <c r="D6531" s="40" t="s">
        <v>90</v>
      </c>
      <c r="E6531" s="40" t="s">
        <v>10</v>
      </c>
      <c r="F6531" s="40">
        <v>0.25</v>
      </c>
      <c r="G6531" s="40">
        <v>2</v>
      </c>
      <c r="H6531" s="40">
        <v>10</v>
      </c>
      <c r="I6531" s="40">
        <v>0.28999999999999998</v>
      </c>
      <c r="L6531" s="40" t="str">
        <f>IF(LEFT(C6531,1)="[",MID(C6531,2,SEARCH("]",C6531)-2),IF(LEFT(C6531,1)="""",MID(C6531,2,SEARCH("""",C6531,2)-2),C6531))</f>
        <v>preços novo Onix</v>
      </c>
      <c r="M6531" s="40">
        <f>WEEKNUM(A6531,2)</f>
        <v>38</v>
      </c>
    </row>
    <row r="6532" spans="1:13" x14ac:dyDescent="0.25">
      <c r="A6532" s="1">
        <v>41533</v>
      </c>
      <c r="B6532" s="40" t="s">
        <v>9</v>
      </c>
      <c r="C6532" s="40" t="s">
        <v>246</v>
      </c>
      <c r="D6532" s="40" t="s">
        <v>90</v>
      </c>
      <c r="E6532" s="40" t="s">
        <v>10</v>
      </c>
      <c r="F6532" s="40">
        <v>0.25</v>
      </c>
      <c r="G6532" s="40">
        <v>0</v>
      </c>
      <c r="H6532" s="40">
        <v>14</v>
      </c>
      <c r="I6532" s="40">
        <v>0</v>
      </c>
      <c r="L6532" s="40" t="str">
        <f>IF(LEFT(C6532,1)="[",MID(C6532,2,SEARCH("]",C6532)-2),IF(LEFT(C6532,1)="""",MID(C6532,2,SEARCH("""",C6532,2)-2),C6532))</f>
        <v>preços novo Onix</v>
      </c>
      <c r="M6532" s="40">
        <f>WEEKNUM(A6532,2)</f>
        <v>38</v>
      </c>
    </row>
    <row r="6533" spans="1:13" x14ac:dyDescent="0.25">
      <c r="A6533" s="1">
        <v>41524</v>
      </c>
      <c r="B6533" s="40" t="s">
        <v>9</v>
      </c>
      <c r="C6533" s="40" t="s">
        <v>246</v>
      </c>
      <c r="D6533" s="40" t="s">
        <v>90</v>
      </c>
      <c r="E6533" s="40" t="s">
        <v>10</v>
      </c>
      <c r="F6533" s="40">
        <v>0.25</v>
      </c>
      <c r="G6533" s="40">
        <v>2</v>
      </c>
      <c r="H6533" s="40">
        <v>6</v>
      </c>
      <c r="I6533" s="40">
        <v>0.23</v>
      </c>
      <c r="L6533" s="40" t="str">
        <f>IF(LEFT(C6533,1)="[",MID(C6533,2,SEARCH("]",C6533)-2),IF(LEFT(C6533,1)="""",MID(C6533,2,SEARCH("""",C6533,2)-2),C6533))</f>
        <v>preços novo Onix</v>
      </c>
      <c r="M6533" s="40">
        <f>WEEKNUM(A6533,2)</f>
        <v>36</v>
      </c>
    </row>
    <row r="6534" spans="1:13" x14ac:dyDescent="0.25">
      <c r="A6534" s="1">
        <v>41515</v>
      </c>
      <c r="B6534" s="40" t="s">
        <v>9</v>
      </c>
      <c r="C6534" s="40" t="s">
        <v>246</v>
      </c>
      <c r="D6534" s="40" t="s">
        <v>90</v>
      </c>
      <c r="E6534" s="40" t="s">
        <v>10</v>
      </c>
      <c r="F6534" s="40">
        <v>0.25</v>
      </c>
      <c r="G6534" s="40">
        <v>2</v>
      </c>
      <c r="H6534" s="40">
        <v>4</v>
      </c>
      <c r="I6534" s="40">
        <v>0.26</v>
      </c>
      <c r="L6534" s="40" t="str">
        <f>IF(LEFT(C6534,1)="[",MID(C6534,2,SEARCH("]",C6534)-2),IF(LEFT(C6534,1)="""",MID(C6534,2,SEARCH("""",C6534,2)-2),C6534))</f>
        <v>preços novo Onix</v>
      </c>
      <c r="M6534" s="40">
        <f>WEEKNUM(A6534,2)</f>
        <v>35</v>
      </c>
    </row>
    <row r="6535" spans="1:13" x14ac:dyDescent="0.25">
      <c r="A6535" s="1">
        <v>41528</v>
      </c>
      <c r="B6535" s="40" t="s">
        <v>9</v>
      </c>
      <c r="C6535" s="40" t="s">
        <v>246</v>
      </c>
      <c r="D6535" s="40" t="s">
        <v>90</v>
      </c>
      <c r="E6535" s="40" t="s">
        <v>10</v>
      </c>
      <c r="F6535" s="40">
        <v>0.25</v>
      </c>
      <c r="G6535" s="40">
        <v>2</v>
      </c>
      <c r="H6535" s="40">
        <v>9</v>
      </c>
      <c r="I6535" s="40">
        <v>0.17</v>
      </c>
      <c r="L6535" s="40" t="str">
        <f>IF(LEFT(C6535,1)="[",MID(C6535,2,SEARCH("]",C6535)-2),IF(LEFT(C6535,1)="""",MID(C6535,2,SEARCH("""",C6535,2)-2),C6535))</f>
        <v>preços novo Onix</v>
      </c>
      <c r="M6535" s="40">
        <f>WEEKNUM(A6535,2)</f>
        <v>37</v>
      </c>
    </row>
    <row r="6536" spans="1:13" x14ac:dyDescent="0.25">
      <c r="A6536" s="1">
        <v>41516</v>
      </c>
      <c r="B6536" s="40" t="s">
        <v>9</v>
      </c>
      <c r="C6536" s="40" t="s">
        <v>246</v>
      </c>
      <c r="D6536" s="40" t="s">
        <v>90</v>
      </c>
      <c r="E6536" s="40" t="s">
        <v>10</v>
      </c>
      <c r="F6536" s="40">
        <v>0.25</v>
      </c>
      <c r="G6536" s="40">
        <v>3</v>
      </c>
      <c r="H6536" s="40">
        <v>10</v>
      </c>
      <c r="I6536" s="40">
        <v>0.27</v>
      </c>
      <c r="L6536" s="40" t="str">
        <f>IF(LEFT(C6536,1)="[",MID(C6536,2,SEARCH("]",C6536)-2),IF(LEFT(C6536,1)="""",MID(C6536,2,SEARCH("""",C6536,2)-2),C6536))</f>
        <v>preços novo Onix</v>
      </c>
      <c r="M6536" s="40">
        <f>WEEKNUM(A6536,2)</f>
        <v>35</v>
      </c>
    </row>
    <row r="6537" spans="1:13" x14ac:dyDescent="0.25">
      <c r="A6537" s="1">
        <v>41514</v>
      </c>
      <c r="B6537" s="40" t="s">
        <v>9</v>
      </c>
      <c r="C6537" s="40" t="s">
        <v>246</v>
      </c>
      <c r="D6537" s="40" t="s">
        <v>90</v>
      </c>
      <c r="E6537" s="40" t="s">
        <v>10</v>
      </c>
      <c r="F6537" s="40">
        <v>0.25</v>
      </c>
      <c r="G6537" s="40">
        <v>4</v>
      </c>
      <c r="H6537" s="40">
        <v>5</v>
      </c>
      <c r="I6537" s="40">
        <v>0.57999999999999996</v>
      </c>
      <c r="L6537" s="40" t="str">
        <f>IF(LEFT(C6537,1)="[",MID(C6537,2,SEARCH("]",C6537)-2),IF(LEFT(C6537,1)="""",MID(C6537,2,SEARCH("""",C6537,2)-2),C6537))</f>
        <v>preços novo Onix</v>
      </c>
      <c r="M6537" s="40">
        <f>WEEKNUM(A6537,2)</f>
        <v>35</v>
      </c>
    </row>
    <row r="6538" spans="1:13" x14ac:dyDescent="0.25">
      <c r="A6538" s="1">
        <v>41544</v>
      </c>
      <c r="B6538" s="40" t="s">
        <v>9</v>
      </c>
      <c r="C6538" s="40" t="s">
        <v>246</v>
      </c>
      <c r="D6538" s="40" t="s">
        <v>90</v>
      </c>
      <c r="E6538" s="40" t="s">
        <v>10</v>
      </c>
      <c r="F6538" s="40">
        <v>0.25</v>
      </c>
      <c r="G6538" s="40">
        <v>2</v>
      </c>
      <c r="H6538" s="40">
        <v>10</v>
      </c>
      <c r="I6538" s="40">
        <v>0.28000000000000003</v>
      </c>
      <c r="L6538" s="40" t="str">
        <f>IF(LEFT(C6538,1)="[",MID(C6538,2,SEARCH("]",C6538)-2),IF(LEFT(C6538,1)="""",MID(C6538,2,SEARCH("""",C6538,2)-2),C6538))</f>
        <v>preços novo Onix</v>
      </c>
      <c r="M6538" s="40">
        <f>WEEKNUM(A6538,2)</f>
        <v>39</v>
      </c>
    </row>
    <row r="6539" spans="1:13" x14ac:dyDescent="0.25">
      <c r="A6539" s="1">
        <v>41530</v>
      </c>
      <c r="B6539" s="40" t="s">
        <v>9</v>
      </c>
      <c r="C6539" s="40" t="s">
        <v>246</v>
      </c>
      <c r="D6539" s="40" t="s">
        <v>90</v>
      </c>
      <c r="E6539" s="40" t="s">
        <v>10</v>
      </c>
      <c r="F6539" s="40">
        <v>0.25</v>
      </c>
      <c r="G6539" s="40">
        <v>2</v>
      </c>
      <c r="H6539" s="40">
        <v>12</v>
      </c>
      <c r="I6539" s="40">
        <v>0.26</v>
      </c>
      <c r="L6539" s="40" t="str">
        <f>IF(LEFT(C6539,1)="[",MID(C6539,2,SEARCH("]",C6539)-2),IF(LEFT(C6539,1)="""",MID(C6539,2,SEARCH("""",C6539,2)-2),C6539))</f>
        <v>preços novo Onix</v>
      </c>
      <c r="M6539" s="40">
        <f>WEEKNUM(A6539,2)</f>
        <v>37</v>
      </c>
    </row>
    <row r="6540" spans="1:13" x14ac:dyDescent="0.25">
      <c r="A6540" s="1">
        <v>41526</v>
      </c>
      <c r="B6540" s="40" t="s">
        <v>9</v>
      </c>
      <c r="C6540" s="40" t="s">
        <v>246</v>
      </c>
      <c r="D6540" s="40" t="s">
        <v>90</v>
      </c>
      <c r="E6540" s="40" t="s">
        <v>10</v>
      </c>
      <c r="F6540" s="40">
        <v>0.25</v>
      </c>
      <c r="G6540" s="40">
        <v>2</v>
      </c>
      <c r="H6540" s="40">
        <v>5</v>
      </c>
      <c r="I6540" s="40">
        <v>0.26</v>
      </c>
      <c r="L6540" s="40" t="str">
        <f>IF(LEFT(C6540,1)="[",MID(C6540,2,SEARCH("]",C6540)-2),IF(LEFT(C6540,1)="""",MID(C6540,2,SEARCH("""",C6540,2)-2),C6540))</f>
        <v>preços novo Onix</v>
      </c>
      <c r="M6540" s="40">
        <f>WEEKNUM(A6540,2)</f>
        <v>37</v>
      </c>
    </row>
    <row r="6541" spans="1:13" x14ac:dyDescent="0.25">
      <c r="A6541" s="1">
        <v>41542</v>
      </c>
      <c r="B6541" s="40" t="s">
        <v>9</v>
      </c>
      <c r="C6541" s="40" t="s">
        <v>195</v>
      </c>
      <c r="D6541" s="40" t="s">
        <v>90</v>
      </c>
      <c r="E6541" s="40" t="s">
        <v>10</v>
      </c>
      <c r="F6541" s="40">
        <v>0.32</v>
      </c>
      <c r="G6541" s="40">
        <v>17</v>
      </c>
      <c r="H6541" s="40">
        <v>108</v>
      </c>
      <c r="I6541" s="40">
        <v>2.88</v>
      </c>
      <c r="L6541" s="40" t="str">
        <f>IF(LEFT(C6541,1)="[",MID(C6541,2,SEARCH("]",C6541)-2),IF(LEFT(C6541,1)="""",MID(C6541,2,SEARCH("""",C6541,2)-2),C6541))</f>
        <v>preços Onix</v>
      </c>
      <c r="M6541" s="40">
        <f>WEEKNUM(A6541,2)</f>
        <v>39</v>
      </c>
    </row>
    <row r="6542" spans="1:13" x14ac:dyDescent="0.25">
      <c r="A6542" s="1">
        <v>41517</v>
      </c>
      <c r="B6542" s="40" t="s">
        <v>9</v>
      </c>
      <c r="C6542" s="40" t="s">
        <v>195</v>
      </c>
      <c r="D6542" s="40" t="s">
        <v>90</v>
      </c>
      <c r="E6542" s="40" t="s">
        <v>10</v>
      </c>
      <c r="F6542" s="40">
        <v>0.32</v>
      </c>
      <c r="G6542" s="40">
        <v>9</v>
      </c>
      <c r="H6542" s="40">
        <v>35</v>
      </c>
      <c r="I6542" s="40">
        <v>1.86</v>
      </c>
      <c r="L6542" s="40" t="str">
        <f>IF(LEFT(C6542,1)="[",MID(C6542,2,SEARCH("]",C6542)-2),IF(LEFT(C6542,1)="""",MID(C6542,2,SEARCH("""",C6542,2)-2),C6542))</f>
        <v>preços Onix</v>
      </c>
      <c r="M6542" s="40">
        <f>WEEKNUM(A6542,2)</f>
        <v>35</v>
      </c>
    </row>
    <row r="6543" spans="1:13" x14ac:dyDescent="0.25">
      <c r="A6543" s="1">
        <v>41536</v>
      </c>
      <c r="B6543" s="40" t="s">
        <v>9</v>
      </c>
      <c r="C6543" s="40" t="s">
        <v>195</v>
      </c>
      <c r="D6543" s="40" t="s">
        <v>90</v>
      </c>
      <c r="E6543" s="40" t="s">
        <v>10</v>
      </c>
      <c r="F6543" s="40">
        <v>0.32</v>
      </c>
      <c r="G6543" s="40">
        <v>11</v>
      </c>
      <c r="H6543" s="40">
        <v>56</v>
      </c>
      <c r="I6543" s="40">
        <v>1.82</v>
      </c>
      <c r="L6543" s="40" t="str">
        <f>IF(LEFT(C6543,1)="[",MID(C6543,2,SEARCH("]",C6543)-2),IF(LEFT(C6543,1)="""",MID(C6543,2,SEARCH("""",C6543,2)-2),C6543))</f>
        <v>preços Onix</v>
      </c>
      <c r="M6543" s="40">
        <f>WEEKNUM(A6543,2)</f>
        <v>38</v>
      </c>
    </row>
    <row r="6544" spans="1:13" x14ac:dyDescent="0.25">
      <c r="A6544" s="1">
        <v>41546</v>
      </c>
      <c r="B6544" s="40" t="s">
        <v>9</v>
      </c>
      <c r="C6544" s="40" t="s">
        <v>195</v>
      </c>
      <c r="D6544" s="40" t="s">
        <v>90</v>
      </c>
      <c r="E6544" s="40" t="s">
        <v>10</v>
      </c>
      <c r="F6544" s="40">
        <v>0.32</v>
      </c>
      <c r="G6544" s="40">
        <v>22</v>
      </c>
      <c r="H6544" s="40">
        <v>90</v>
      </c>
      <c r="I6544" s="40">
        <v>3.43</v>
      </c>
      <c r="L6544" s="40" t="str">
        <f>IF(LEFT(C6544,1)="[",MID(C6544,2,SEARCH("]",C6544)-2),IF(LEFT(C6544,1)="""",MID(C6544,2,SEARCH("""",C6544,2)-2),C6544))</f>
        <v>preços Onix</v>
      </c>
      <c r="M6544" s="40">
        <f>WEEKNUM(A6544,2)</f>
        <v>39</v>
      </c>
    </row>
    <row r="6545" spans="1:13" x14ac:dyDescent="0.25">
      <c r="A6545" s="1">
        <v>41520</v>
      </c>
      <c r="B6545" s="40" t="s">
        <v>9</v>
      </c>
      <c r="C6545" s="40" t="s">
        <v>195</v>
      </c>
      <c r="D6545" s="40" t="s">
        <v>90</v>
      </c>
      <c r="E6545" s="40" t="s">
        <v>10</v>
      </c>
      <c r="F6545" s="40">
        <v>0.32</v>
      </c>
      <c r="G6545" s="40">
        <v>14</v>
      </c>
      <c r="H6545" s="40">
        <v>54</v>
      </c>
      <c r="I6545" s="40">
        <v>2.4</v>
      </c>
      <c r="L6545" s="40" t="str">
        <f>IF(LEFT(C6545,1)="[",MID(C6545,2,SEARCH("]",C6545)-2),IF(LEFT(C6545,1)="""",MID(C6545,2,SEARCH("""",C6545,2)-2),C6545))</f>
        <v>preços Onix</v>
      </c>
      <c r="M6545" s="40">
        <f>WEEKNUM(A6545,2)</f>
        <v>36</v>
      </c>
    </row>
    <row r="6546" spans="1:13" x14ac:dyDescent="0.25">
      <c r="A6546" s="1">
        <v>41535</v>
      </c>
      <c r="B6546" s="40" t="s">
        <v>9</v>
      </c>
      <c r="C6546" s="40" t="s">
        <v>195</v>
      </c>
      <c r="D6546" s="40" t="s">
        <v>90</v>
      </c>
      <c r="E6546" s="40" t="s">
        <v>10</v>
      </c>
      <c r="F6546" s="40">
        <v>0.32</v>
      </c>
      <c r="G6546" s="40">
        <v>10</v>
      </c>
      <c r="H6546" s="40">
        <v>40</v>
      </c>
      <c r="I6546" s="40">
        <v>1.32</v>
      </c>
      <c r="L6546" s="40" t="str">
        <f>IF(LEFT(C6546,1)="[",MID(C6546,2,SEARCH("]",C6546)-2),IF(LEFT(C6546,1)="""",MID(C6546,2,SEARCH("""",C6546,2)-2),C6546))</f>
        <v>preços Onix</v>
      </c>
      <c r="M6546" s="40">
        <f>WEEKNUM(A6546,2)</f>
        <v>38</v>
      </c>
    </row>
    <row r="6547" spans="1:13" x14ac:dyDescent="0.25">
      <c r="A6547" s="1">
        <v>41531</v>
      </c>
      <c r="B6547" s="40" t="s">
        <v>9</v>
      </c>
      <c r="C6547" s="40" t="s">
        <v>195</v>
      </c>
      <c r="D6547" s="40" t="s">
        <v>90</v>
      </c>
      <c r="E6547" s="40" t="s">
        <v>10</v>
      </c>
      <c r="F6547" s="40">
        <v>0.32</v>
      </c>
      <c r="G6547" s="40">
        <v>8</v>
      </c>
      <c r="H6547" s="40">
        <v>53</v>
      </c>
      <c r="I6547" s="40">
        <v>1.33</v>
      </c>
      <c r="L6547" s="40" t="str">
        <f>IF(LEFT(C6547,1)="[",MID(C6547,2,SEARCH("]",C6547)-2),IF(LEFT(C6547,1)="""",MID(C6547,2,SEARCH("""",C6547,2)-2),C6547))</f>
        <v>preços Onix</v>
      </c>
      <c r="M6547" s="40">
        <f>WEEKNUM(A6547,2)</f>
        <v>37</v>
      </c>
    </row>
    <row r="6548" spans="1:13" x14ac:dyDescent="0.25">
      <c r="A6548" s="1">
        <v>41521</v>
      </c>
      <c r="B6548" s="40" t="s">
        <v>9</v>
      </c>
      <c r="C6548" s="40" t="s">
        <v>195</v>
      </c>
      <c r="D6548" s="40" t="s">
        <v>90</v>
      </c>
      <c r="E6548" s="40" t="s">
        <v>10</v>
      </c>
      <c r="F6548" s="40">
        <v>0.32</v>
      </c>
      <c r="G6548" s="40">
        <v>21</v>
      </c>
      <c r="H6548" s="40">
        <v>54</v>
      </c>
      <c r="I6548" s="40">
        <v>2.4300000000000002</v>
      </c>
      <c r="L6548" s="40" t="str">
        <f>IF(LEFT(C6548,1)="[",MID(C6548,2,SEARCH("]",C6548)-2),IF(LEFT(C6548,1)="""",MID(C6548,2,SEARCH("""",C6548,2)-2),C6548))</f>
        <v>preços Onix</v>
      </c>
      <c r="M6548" s="40">
        <f>WEEKNUM(A6548,2)</f>
        <v>36</v>
      </c>
    </row>
    <row r="6549" spans="1:13" x14ac:dyDescent="0.25">
      <c r="A6549" s="1">
        <v>41534</v>
      </c>
      <c r="B6549" s="40" t="s">
        <v>9</v>
      </c>
      <c r="C6549" s="40" t="s">
        <v>195</v>
      </c>
      <c r="D6549" s="40" t="s">
        <v>90</v>
      </c>
      <c r="E6549" s="40" t="s">
        <v>10</v>
      </c>
      <c r="F6549" s="40">
        <v>0.32</v>
      </c>
      <c r="G6549" s="40">
        <v>17</v>
      </c>
      <c r="H6549" s="40">
        <v>55</v>
      </c>
      <c r="I6549" s="40">
        <v>2</v>
      </c>
      <c r="L6549" s="40" t="str">
        <f>IF(LEFT(C6549,1)="[",MID(C6549,2,SEARCH("]",C6549)-2),IF(LEFT(C6549,1)="""",MID(C6549,2,SEARCH("""",C6549,2)-2),C6549))</f>
        <v>preços Onix</v>
      </c>
      <c r="M6549" s="40">
        <f>WEEKNUM(A6549,2)</f>
        <v>38</v>
      </c>
    </row>
    <row r="6550" spans="1:13" x14ac:dyDescent="0.25">
      <c r="A6550" s="1">
        <v>41525</v>
      </c>
      <c r="B6550" s="40" t="s">
        <v>9</v>
      </c>
      <c r="C6550" s="40" t="s">
        <v>195</v>
      </c>
      <c r="D6550" s="40" t="s">
        <v>90</v>
      </c>
      <c r="E6550" s="40" t="s">
        <v>10</v>
      </c>
      <c r="F6550" s="40">
        <v>0.32</v>
      </c>
      <c r="G6550" s="40">
        <v>9</v>
      </c>
      <c r="H6550" s="40">
        <v>35</v>
      </c>
      <c r="I6550" s="40">
        <v>1.1200000000000001</v>
      </c>
      <c r="L6550" s="40" t="str">
        <f>IF(LEFT(C6550,1)="[",MID(C6550,2,SEARCH("]",C6550)-2),IF(LEFT(C6550,1)="""",MID(C6550,2,SEARCH("""",C6550,2)-2),C6550))</f>
        <v>preços Onix</v>
      </c>
      <c r="M6550" s="40">
        <f>WEEKNUM(A6550,2)</f>
        <v>36</v>
      </c>
    </row>
    <row r="6551" spans="1:13" x14ac:dyDescent="0.25">
      <c r="A6551" s="1">
        <v>41544</v>
      </c>
      <c r="B6551" s="40" t="s">
        <v>9</v>
      </c>
      <c r="C6551" s="40" t="s">
        <v>195</v>
      </c>
      <c r="D6551" s="40" t="s">
        <v>90</v>
      </c>
      <c r="E6551" s="40" t="s">
        <v>10</v>
      </c>
      <c r="F6551" s="40">
        <v>0.32</v>
      </c>
      <c r="G6551" s="40">
        <v>25</v>
      </c>
      <c r="H6551" s="40">
        <v>133</v>
      </c>
      <c r="I6551" s="40">
        <v>3.7</v>
      </c>
      <c r="L6551" s="40" t="str">
        <f>IF(LEFT(C6551,1)="[",MID(C6551,2,SEARCH("]",C6551)-2),IF(LEFT(C6551,1)="""",MID(C6551,2,SEARCH("""",C6551,2)-2),C6551))</f>
        <v>preços Onix</v>
      </c>
      <c r="M6551" s="40">
        <f>WEEKNUM(A6551,2)</f>
        <v>39</v>
      </c>
    </row>
    <row r="6552" spans="1:13" x14ac:dyDescent="0.25">
      <c r="A6552" s="1">
        <v>41540</v>
      </c>
      <c r="B6552" s="40" t="s">
        <v>9</v>
      </c>
      <c r="C6552" s="40" t="s">
        <v>195</v>
      </c>
      <c r="D6552" s="40" t="s">
        <v>90</v>
      </c>
      <c r="E6552" s="40" t="s">
        <v>10</v>
      </c>
      <c r="F6552" s="40">
        <v>0.32</v>
      </c>
      <c r="G6552" s="40">
        <v>17</v>
      </c>
      <c r="H6552" s="40">
        <v>86</v>
      </c>
      <c r="I6552" s="40">
        <v>2.65</v>
      </c>
      <c r="L6552" s="40" t="str">
        <f>IF(LEFT(C6552,1)="[",MID(C6552,2,SEARCH("]",C6552)-2),IF(LEFT(C6552,1)="""",MID(C6552,2,SEARCH("""",C6552,2)-2),C6552))</f>
        <v>preços Onix</v>
      </c>
      <c r="M6552" s="40">
        <f>WEEKNUM(A6552,2)</f>
        <v>39</v>
      </c>
    </row>
    <row r="6553" spans="1:13" x14ac:dyDescent="0.25">
      <c r="A6553" s="1">
        <v>41514</v>
      </c>
      <c r="B6553" s="40" t="s">
        <v>9</v>
      </c>
      <c r="C6553" s="40" t="s">
        <v>195</v>
      </c>
      <c r="D6553" s="40" t="s">
        <v>90</v>
      </c>
      <c r="E6553" s="40" t="s">
        <v>10</v>
      </c>
      <c r="F6553" s="40">
        <v>0.32</v>
      </c>
      <c r="G6553" s="40">
        <v>9</v>
      </c>
      <c r="H6553" s="40">
        <v>48</v>
      </c>
      <c r="I6553" s="40">
        <v>1.18</v>
      </c>
      <c r="L6553" s="40" t="str">
        <f>IF(LEFT(C6553,1)="[",MID(C6553,2,SEARCH("]",C6553)-2),IF(LEFT(C6553,1)="""",MID(C6553,2,SEARCH("""",C6553,2)-2),C6553))</f>
        <v>preços Onix</v>
      </c>
      <c r="M6553" s="40">
        <f>WEEKNUM(A6553,2)</f>
        <v>35</v>
      </c>
    </row>
    <row r="6554" spans="1:13" x14ac:dyDescent="0.25">
      <c r="A6554" s="1">
        <v>41538</v>
      </c>
      <c r="B6554" s="40" t="s">
        <v>9</v>
      </c>
      <c r="C6554" s="40" t="s">
        <v>195</v>
      </c>
      <c r="D6554" s="40" t="s">
        <v>90</v>
      </c>
      <c r="E6554" s="40" t="s">
        <v>10</v>
      </c>
      <c r="F6554" s="40">
        <v>0.32</v>
      </c>
      <c r="G6554" s="40">
        <v>9</v>
      </c>
      <c r="H6554" s="40">
        <v>54</v>
      </c>
      <c r="I6554" s="40">
        <v>1.86</v>
      </c>
      <c r="L6554" s="40" t="str">
        <f>IF(LEFT(C6554,1)="[",MID(C6554,2,SEARCH("]",C6554)-2),IF(LEFT(C6554,1)="""",MID(C6554,2,SEARCH("""",C6554,2)-2),C6554))</f>
        <v>preços Onix</v>
      </c>
      <c r="M6554" s="40">
        <f>WEEKNUM(A6554,2)</f>
        <v>38</v>
      </c>
    </row>
    <row r="6555" spans="1:13" x14ac:dyDescent="0.25">
      <c r="A6555" s="1">
        <v>41519</v>
      </c>
      <c r="B6555" s="40" t="s">
        <v>9</v>
      </c>
      <c r="C6555" s="40" t="s">
        <v>195</v>
      </c>
      <c r="D6555" s="40" t="s">
        <v>90</v>
      </c>
      <c r="E6555" s="40" t="s">
        <v>10</v>
      </c>
      <c r="F6555" s="40">
        <v>0.32</v>
      </c>
      <c r="G6555" s="40">
        <v>11</v>
      </c>
      <c r="H6555" s="40">
        <v>50</v>
      </c>
      <c r="I6555" s="40">
        <v>1.1399999999999999</v>
      </c>
      <c r="L6555" s="40" t="str">
        <f>IF(LEFT(C6555,1)="[",MID(C6555,2,SEARCH("]",C6555)-2),IF(LEFT(C6555,1)="""",MID(C6555,2,SEARCH("""",C6555,2)-2),C6555))</f>
        <v>preços Onix</v>
      </c>
      <c r="M6555" s="40">
        <f>WEEKNUM(A6555,2)</f>
        <v>36</v>
      </c>
    </row>
    <row r="6556" spans="1:13" x14ac:dyDescent="0.25">
      <c r="A6556" s="1">
        <v>41539</v>
      </c>
      <c r="B6556" s="40" t="s">
        <v>9</v>
      </c>
      <c r="C6556" s="40" t="s">
        <v>195</v>
      </c>
      <c r="D6556" s="40" t="s">
        <v>90</v>
      </c>
      <c r="E6556" s="40" t="s">
        <v>10</v>
      </c>
      <c r="F6556" s="40">
        <v>0.32</v>
      </c>
      <c r="G6556" s="40">
        <v>18</v>
      </c>
      <c r="H6556" s="40">
        <v>96</v>
      </c>
      <c r="I6556" s="40">
        <v>2.99</v>
      </c>
      <c r="L6556" s="40" t="str">
        <f>IF(LEFT(C6556,1)="[",MID(C6556,2,SEARCH("]",C6556)-2),IF(LEFT(C6556,1)="""",MID(C6556,2,SEARCH("""",C6556,2)-2),C6556))</f>
        <v>preços Onix</v>
      </c>
      <c r="M6556" s="40">
        <f>WEEKNUM(A6556,2)</f>
        <v>38</v>
      </c>
    </row>
    <row r="6557" spans="1:13" x14ac:dyDescent="0.25">
      <c r="A6557" s="1">
        <v>41545</v>
      </c>
      <c r="B6557" s="40" t="s">
        <v>9</v>
      </c>
      <c r="C6557" s="40" t="s">
        <v>195</v>
      </c>
      <c r="D6557" s="40" t="s">
        <v>90</v>
      </c>
      <c r="E6557" s="40" t="s">
        <v>10</v>
      </c>
      <c r="F6557" s="40">
        <v>0.32</v>
      </c>
      <c r="G6557" s="40">
        <v>12</v>
      </c>
      <c r="H6557" s="40">
        <v>84</v>
      </c>
      <c r="I6557" s="40">
        <v>2.12</v>
      </c>
      <c r="L6557" s="40" t="str">
        <f>IF(LEFT(C6557,1)="[",MID(C6557,2,SEARCH("]",C6557)-2),IF(LEFT(C6557,1)="""",MID(C6557,2,SEARCH("""",C6557,2)-2),C6557))</f>
        <v>preços Onix</v>
      </c>
      <c r="M6557" s="40">
        <f>WEEKNUM(A6557,2)</f>
        <v>39</v>
      </c>
    </row>
    <row r="6558" spans="1:13" x14ac:dyDescent="0.25">
      <c r="A6558" s="1">
        <v>41527</v>
      </c>
      <c r="B6558" s="40" t="s">
        <v>9</v>
      </c>
      <c r="C6558" s="40" t="s">
        <v>195</v>
      </c>
      <c r="D6558" s="40" t="s">
        <v>90</v>
      </c>
      <c r="E6558" s="40" t="s">
        <v>10</v>
      </c>
      <c r="F6558" s="40">
        <v>0.32</v>
      </c>
      <c r="G6558" s="40">
        <v>4</v>
      </c>
      <c r="H6558" s="40">
        <v>54</v>
      </c>
      <c r="I6558" s="40">
        <v>0.42</v>
      </c>
      <c r="L6558" s="40" t="str">
        <f>IF(LEFT(C6558,1)="[",MID(C6558,2,SEARCH("]",C6558)-2),IF(LEFT(C6558,1)="""",MID(C6558,2,SEARCH("""",C6558,2)-2),C6558))</f>
        <v>preços Onix</v>
      </c>
      <c r="M6558" s="40">
        <f>WEEKNUM(A6558,2)</f>
        <v>37</v>
      </c>
    </row>
    <row r="6559" spans="1:13" x14ac:dyDescent="0.25">
      <c r="A6559" s="1">
        <v>41524</v>
      </c>
      <c r="B6559" s="40" t="s">
        <v>9</v>
      </c>
      <c r="C6559" s="40" t="s">
        <v>195</v>
      </c>
      <c r="D6559" s="40" t="s">
        <v>90</v>
      </c>
      <c r="E6559" s="40" t="s">
        <v>10</v>
      </c>
      <c r="F6559" s="40">
        <v>0.32</v>
      </c>
      <c r="G6559" s="40">
        <v>4</v>
      </c>
      <c r="H6559" s="40">
        <v>33</v>
      </c>
      <c r="I6559" s="40">
        <v>0.75</v>
      </c>
      <c r="L6559" s="40" t="str">
        <f>IF(LEFT(C6559,1)="[",MID(C6559,2,SEARCH("]",C6559)-2),IF(LEFT(C6559,1)="""",MID(C6559,2,SEARCH("""",C6559,2)-2),C6559))</f>
        <v>preços Onix</v>
      </c>
      <c r="M6559" s="40">
        <f>WEEKNUM(A6559,2)</f>
        <v>36</v>
      </c>
    </row>
    <row r="6560" spans="1:13" x14ac:dyDescent="0.25">
      <c r="A6560" s="1">
        <v>41526</v>
      </c>
      <c r="B6560" s="40" t="s">
        <v>9</v>
      </c>
      <c r="C6560" s="40" t="s">
        <v>195</v>
      </c>
      <c r="D6560" s="40" t="s">
        <v>90</v>
      </c>
      <c r="E6560" s="40" t="s">
        <v>10</v>
      </c>
      <c r="F6560" s="40">
        <v>0.32</v>
      </c>
      <c r="G6560" s="40">
        <v>10</v>
      </c>
      <c r="H6560" s="40">
        <v>40</v>
      </c>
      <c r="I6560" s="40">
        <v>1.63</v>
      </c>
      <c r="L6560" s="40" t="str">
        <f>IF(LEFT(C6560,1)="[",MID(C6560,2,SEARCH("]",C6560)-2),IF(LEFT(C6560,1)="""",MID(C6560,2,SEARCH("""",C6560,2)-2),C6560))</f>
        <v>preços Onix</v>
      </c>
      <c r="M6560" s="40">
        <f>WEEKNUM(A6560,2)</f>
        <v>37</v>
      </c>
    </row>
    <row r="6561" spans="1:13" x14ac:dyDescent="0.25">
      <c r="A6561" s="1">
        <v>41529</v>
      </c>
      <c r="B6561" s="40" t="s">
        <v>9</v>
      </c>
      <c r="C6561" s="40" t="s">
        <v>195</v>
      </c>
      <c r="D6561" s="40" t="s">
        <v>90</v>
      </c>
      <c r="E6561" s="40" t="s">
        <v>10</v>
      </c>
      <c r="F6561" s="40">
        <v>0.32</v>
      </c>
      <c r="G6561" s="40">
        <v>10</v>
      </c>
      <c r="H6561" s="40">
        <v>53</v>
      </c>
      <c r="I6561" s="40">
        <v>1.37</v>
      </c>
      <c r="L6561" s="40" t="str">
        <f>IF(LEFT(C6561,1)="[",MID(C6561,2,SEARCH("]",C6561)-2),IF(LEFT(C6561,1)="""",MID(C6561,2,SEARCH("""",C6561,2)-2),C6561))</f>
        <v>preços Onix</v>
      </c>
      <c r="M6561" s="40">
        <f>WEEKNUM(A6561,2)</f>
        <v>37</v>
      </c>
    </row>
    <row r="6562" spans="1:13" x14ac:dyDescent="0.25">
      <c r="A6562" s="1">
        <v>41516</v>
      </c>
      <c r="B6562" s="40" t="s">
        <v>9</v>
      </c>
      <c r="C6562" s="40" t="s">
        <v>195</v>
      </c>
      <c r="D6562" s="40" t="s">
        <v>90</v>
      </c>
      <c r="E6562" s="40" t="s">
        <v>10</v>
      </c>
      <c r="F6562" s="40">
        <v>0.32</v>
      </c>
      <c r="G6562" s="40">
        <v>13</v>
      </c>
      <c r="H6562" s="40">
        <v>58</v>
      </c>
      <c r="I6562" s="40">
        <v>2.21</v>
      </c>
      <c r="L6562" s="40" t="str">
        <f>IF(LEFT(C6562,1)="[",MID(C6562,2,SEARCH("]",C6562)-2),IF(LEFT(C6562,1)="""",MID(C6562,2,SEARCH("""",C6562,2)-2),C6562))</f>
        <v>preços Onix</v>
      </c>
      <c r="M6562" s="40">
        <f>WEEKNUM(A6562,2)</f>
        <v>35</v>
      </c>
    </row>
    <row r="6563" spans="1:13" x14ac:dyDescent="0.25">
      <c r="A6563" s="1">
        <v>41537</v>
      </c>
      <c r="B6563" s="40" t="s">
        <v>9</v>
      </c>
      <c r="C6563" s="40" t="s">
        <v>195</v>
      </c>
      <c r="D6563" s="40" t="s">
        <v>90</v>
      </c>
      <c r="E6563" s="40" t="s">
        <v>10</v>
      </c>
      <c r="F6563" s="40">
        <v>0.32</v>
      </c>
      <c r="G6563" s="40">
        <v>17</v>
      </c>
      <c r="H6563" s="40">
        <v>84</v>
      </c>
      <c r="I6563" s="40">
        <v>2.58</v>
      </c>
      <c r="L6563" s="40" t="str">
        <f>IF(LEFT(C6563,1)="[",MID(C6563,2,SEARCH("]",C6563)-2),IF(LEFT(C6563,1)="""",MID(C6563,2,SEARCH("""",C6563,2)-2),C6563))</f>
        <v>preços Onix</v>
      </c>
      <c r="M6563" s="40">
        <f>WEEKNUM(A6563,2)</f>
        <v>38</v>
      </c>
    </row>
    <row r="6564" spans="1:13" x14ac:dyDescent="0.25">
      <c r="A6564" s="1">
        <v>41543</v>
      </c>
      <c r="B6564" s="40" t="s">
        <v>9</v>
      </c>
      <c r="C6564" s="40" t="s">
        <v>195</v>
      </c>
      <c r="D6564" s="40" t="s">
        <v>90</v>
      </c>
      <c r="E6564" s="40" t="s">
        <v>10</v>
      </c>
      <c r="F6564" s="40">
        <v>0.32</v>
      </c>
      <c r="G6564" s="40">
        <v>15</v>
      </c>
      <c r="H6564" s="40">
        <v>90</v>
      </c>
      <c r="I6564" s="40">
        <v>1.95</v>
      </c>
      <c r="L6564" s="40" t="str">
        <f>IF(LEFT(C6564,1)="[",MID(C6564,2,SEARCH("]",C6564)-2),IF(LEFT(C6564,1)="""",MID(C6564,2,SEARCH("""",C6564,2)-2),C6564))</f>
        <v>preços Onix</v>
      </c>
      <c r="M6564" s="40">
        <f>WEEKNUM(A6564,2)</f>
        <v>39</v>
      </c>
    </row>
    <row r="6565" spans="1:13" x14ac:dyDescent="0.25">
      <c r="A6565" s="1">
        <v>41533</v>
      </c>
      <c r="B6565" s="40" t="s">
        <v>9</v>
      </c>
      <c r="C6565" s="40" t="s">
        <v>195</v>
      </c>
      <c r="D6565" s="40" t="s">
        <v>90</v>
      </c>
      <c r="E6565" s="40" t="s">
        <v>10</v>
      </c>
      <c r="F6565" s="40">
        <v>0.32</v>
      </c>
      <c r="G6565" s="40">
        <v>12</v>
      </c>
      <c r="H6565" s="40">
        <v>60</v>
      </c>
      <c r="I6565" s="40">
        <v>1.46</v>
      </c>
      <c r="L6565" s="40" t="str">
        <f>IF(LEFT(C6565,1)="[",MID(C6565,2,SEARCH("]",C6565)-2),IF(LEFT(C6565,1)="""",MID(C6565,2,SEARCH("""",C6565,2)-2),C6565))</f>
        <v>preços Onix</v>
      </c>
      <c r="M6565" s="40">
        <f>WEEKNUM(A6565,2)</f>
        <v>38</v>
      </c>
    </row>
    <row r="6566" spans="1:13" x14ac:dyDescent="0.25">
      <c r="A6566" s="1">
        <v>41522</v>
      </c>
      <c r="B6566" s="40" t="s">
        <v>9</v>
      </c>
      <c r="C6566" s="40" t="s">
        <v>195</v>
      </c>
      <c r="D6566" s="40" t="s">
        <v>90</v>
      </c>
      <c r="E6566" s="40" t="s">
        <v>10</v>
      </c>
      <c r="F6566" s="40">
        <v>0.32</v>
      </c>
      <c r="G6566" s="40">
        <v>6</v>
      </c>
      <c r="H6566" s="40">
        <v>36</v>
      </c>
      <c r="I6566" s="40">
        <v>0.74</v>
      </c>
      <c r="L6566" s="40" t="str">
        <f>IF(LEFT(C6566,1)="[",MID(C6566,2,SEARCH("]",C6566)-2),IF(LEFT(C6566,1)="""",MID(C6566,2,SEARCH("""",C6566,2)-2),C6566))</f>
        <v>preços Onix</v>
      </c>
      <c r="M6566" s="40">
        <f>WEEKNUM(A6566,2)</f>
        <v>36</v>
      </c>
    </row>
    <row r="6567" spans="1:13" x14ac:dyDescent="0.25">
      <c r="A6567" s="1">
        <v>41541</v>
      </c>
      <c r="B6567" s="40" t="s">
        <v>9</v>
      </c>
      <c r="C6567" s="40" t="s">
        <v>195</v>
      </c>
      <c r="D6567" s="40" t="s">
        <v>90</v>
      </c>
      <c r="E6567" s="40" t="s">
        <v>10</v>
      </c>
      <c r="F6567" s="40">
        <v>0.32</v>
      </c>
      <c r="G6567" s="40">
        <v>21</v>
      </c>
      <c r="H6567" s="40">
        <v>125</v>
      </c>
      <c r="I6567" s="40">
        <v>3.06</v>
      </c>
      <c r="L6567" s="40" t="str">
        <f>IF(LEFT(C6567,1)="[",MID(C6567,2,SEARCH("]",C6567)-2),IF(LEFT(C6567,1)="""",MID(C6567,2,SEARCH("""",C6567,2)-2),C6567))</f>
        <v>preços Onix</v>
      </c>
      <c r="M6567" s="40">
        <f>WEEKNUM(A6567,2)</f>
        <v>39</v>
      </c>
    </row>
    <row r="6568" spans="1:13" x14ac:dyDescent="0.25">
      <c r="A6568" s="1">
        <v>41530</v>
      </c>
      <c r="B6568" s="40" t="s">
        <v>9</v>
      </c>
      <c r="C6568" s="40" t="s">
        <v>195</v>
      </c>
      <c r="D6568" s="40" t="s">
        <v>90</v>
      </c>
      <c r="E6568" s="40" t="s">
        <v>10</v>
      </c>
      <c r="F6568" s="40">
        <v>0.32</v>
      </c>
      <c r="G6568" s="40">
        <v>8</v>
      </c>
      <c r="H6568" s="40">
        <v>47</v>
      </c>
      <c r="I6568" s="40">
        <v>1.1399999999999999</v>
      </c>
      <c r="L6568" s="40" t="str">
        <f>IF(LEFT(C6568,1)="[",MID(C6568,2,SEARCH("]",C6568)-2),IF(LEFT(C6568,1)="""",MID(C6568,2,SEARCH("""",C6568,2)-2),C6568))</f>
        <v>preços Onix</v>
      </c>
      <c r="M6568" s="40">
        <f>WEEKNUM(A6568,2)</f>
        <v>37</v>
      </c>
    </row>
    <row r="6569" spans="1:13" x14ac:dyDescent="0.25">
      <c r="A6569" s="1">
        <v>41532</v>
      </c>
      <c r="B6569" s="40" t="s">
        <v>9</v>
      </c>
      <c r="C6569" s="40" t="s">
        <v>195</v>
      </c>
      <c r="D6569" s="40" t="s">
        <v>90</v>
      </c>
      <c r="E6569" s="40" t="s">
        <v>10</v>
      </c>
      <c r="F6569" s="40">
        <v>0.32</v>
      </c>
      <c r="G6569" s="40">
        <v>11</v>
      </c>
      <c r="H6569" s="40">
        <v>51</v>
      </c>
      <c r="I6569" s="40">
        <v>1.66</v>
      </c>
      <c r="L6569" s="40" t="str">
        <f>IF(LEFT(C6569,1)="[",MID(C6569,2,SEARCH("]",C6569)-2),IF(LEFT(C6569,1)="""",MID(C6569,2,SEARCH("""",C6569,2)-2),C6569))</f>
        <v>preços Onix</v>
      </c>
      <c r="M6569" s="40">
        <f>WEEKNUM(A6569,2)</f>
        <v>37</v>
      </c>
    </row>
    <row r="6570" spans="1:13" x14ac:dyDescent="0.25">
      <c r="A6570" s="1">
        <v>41518</v>
      </c>
      <c r="B6570" s="40" t="s">
        <v>9</v>
      </c>
      <c r="C6570" s="40" t="s">
        <v>195</v>
      </c>
      <c r="D6570" s="40" t="s">
        <v>90</v>
      </c>
      <c r="E6570" s="40" t="s">
        <v>10</v>
      </c>
      <c r="F6570" s="40">
        <v>0.32</v>
      </c>
      <c r="G6570" s="40">
        <v>15</v>
      </c>
      <c r="H6570" s="40">
        <v>63</v>
      </c>
      <c r="I6570" s="40">
        <v>2.21</v>
      </c>
      <c r="L6570" s="40" t="str">
        <f>IF(LEFT(C6570,1)="[",MID(C6570,2,SEARCH("]",C6570)-2),IF(LEFT(C6570,1)="""",MID(C6570,2,SEARCH("""",C6570,2)-2),C6570))</f>
        <v>preços Onix</v>
      </c>
      <c r="M6570" s="40">
        <f>WEEKNUM(A6570,2)</f>
        <v>35</v>
      </c>
    </row>
    <row r="6571" spans="1:13" x14ac:dyDescent="0.25">
      <c r="A6571" s="1">
        <v>41515</v>
      </c>
      <c r="B6571" s="40" t="s">
        <v>9</v>
      </c>
      <c r="C6571" s="40" t="s">
        <v>195</v>
      </c>
      <c r="D6571" s="40" t="s">
        <v>90</v>
      </c>
      <c r="E6571" s="40" t="s">
        <v>10</v>
      </c>
      <c r="F6571" s="40">
        <v>0.32</v>
      </c>
      <c r="G6571" s="40">
        <v>11</v>
      </c>
      <c r="H6571" s="40">
        <v>55</v>
      </c>
      <c r="I6571" s="40">
        <v>1.97</v>
      </c>
      <c r="L6571" s="40" t="str">
        <f>IF(LEFT(C6571,1)="[",MID(C6571,2,SEARCH("]",C6571)-2),IF(LEFT(C6571,1)="""",MID(C6571,2,SEARCH("""",C6571,2)-2),C6571))</f>
        <v>preços Onix</v>
      </c>
      <c r="M6571" s="40">
        <f>WEEKNUM(A6571,2)</f>
        <v>35</v>
      </c>
    </row>
    <row r="6572" spans="1:13" x14ac:dyDescent="0.25">
      <c r="A6572" s="1">
        <v>41523</v>
      </c>
      <c r="B6572" s="40" t="s">
        <v>9</v>
      </c>
      <c r="C6572" s="40" t="s">
        <v>195</v>
      </c>
      <c r="D6572" s="40" t="s">
        <v>90</v>
      </c>
      <c r="E6572" s="40" t="s">
        <v>10</v>
      </c>
      <c r="F6572" s="40">
        <v>0.32</v>
      </c>
      <c r="G6572" s="40">
        <v>4</v>
      </c>
      <c r="H6572" s="40">
        <v>21</v>
      </c>
      <c r="I6572" s="40">
        <v>0.43</v>
      </c>
      <c r="L6572" s="40" t="str">
        <f>IF(LEFT(C6572,1)="[",MID(C6572,2,SEARCH("]",C6572)-2),IF(LEFT(C6572,1)="""",MID(C6572,2,SEARCH("""",C6572,2)-2),C6572))</f>
        <v>preços Onix</v>
      </c>
      <c r="M6572" s="40">
        <f>WEEKNUM(A6572,2)</f>
        <v>36</v>
      </c>
    </row>
    <row r="6573" spans="1:13" x14ac:dyDescent="0.25">
      <c r="A6573" s="1">
        <v>41528</v>
      </c>
      <c r="B6573" s="40" t="s">
        <v>9</v>
      </c>
      <c r="C6573" s="40" t="s">
        <v>195</v>
      </c>
      <c r="D6573" s="40" t="s">
        <v>90</v>
      </c>
      <c r="E6573" s="40" t="s">
        <v>10</v>
      </c>
      <c r="F6573" s="40">
        <v>0.32</v>
      </c>
      <c r="G6573" s="40">
        <v>9</v>
      </c>
      <c r="H6573" s="40">
        <v>49</v>
      </c>
      <c r="I6573" s="40">
        <v>1.73</v>
      </c>
      <c r="L6573" s="40" t="str">
        <f>IF(LEFT(C6573,1)="[",MID(C6573,2,SEARCH("]",C6573)-2),IF(LEFT(C6573,1)="""",MID(C6573,2,SEARCH("""",C6573,2)-2),C6573))</f>
        <v>preços Onix</v>
      </c>
      <c r="M6573" s="40">
        <f>WEEKNUM(A6573,2)</f>
        <v>37</v>
      </c>
    </row>
    <row r="6574" spans="1:13" x14ac:dyDescent="0.25">
      <c r="A6574" s="1">
        <v>41535</v>
      </c>
      <c r="B6574" s="40" t="s">
        <v>74</v>
      </c>
      <c r="C6574" s="40" t="s">
        <v>189</v>
      </c>
      <c r="D6574" s="40" t="s">
        <v>90</v>
      </c>
      <c r="E6574" s="40" t="s">
        <v>502</v>
      </c>
      <c r="F6574" s="40">
        <v>0.8</v>
      </c>
      <c r="G6574" s="40">
        <v>0</v>
      </c>
      <c r="H6574" s="40">
        <v>1</v>
      </c>
      <c r="I6574" s="40">
        <v>0</v>
      </c>
      <c r="L6574" s="40" t="str">
        <f>IF(LEFT(C6574,1)="[",MID(C6574,2,SEARCH("]",C6574)-2),IF(LEFT(C6574,1)="""",MID(C6574,2,SEARCH("""",C6574,2)-2),C6574))</f>
        <v>preços onix 2012</v>
      </c>
      <c r="M6574" s="40">
        <f>WEEKNUM(A6574,2)</f>
        <v>38</v>
      </c>
    </row>
    <row r="6575" spans="1:13" x14ac:dyDescent="0.25">
      <c r="A6575" s="1">
        <v>41532</v>
      </c>
      <c r="B6575" s="40" t="s">
        <v>74</v>
      </c>
      <c r="C6575" s="40" t="s">
        <v>189</v>
      </c>
      <c r="D6575" s="40" t="s">
        <v>90</v>
      </c>
      <c r="E6575" s="40" t="s">
        <v>502</v>
      </c>
      <c r="F6575" s="40">
        <v>0.8</v>
      </c>
      <c r="G6575" s="40">
        <v>0</v>
      </c>
      <c r="H6575" s="40">
        <v>5</v>
      </c>
      <c r="I6575" s="40">
        <v>0</v>
      </c>
      <c r="L6575" s="40" t="str">
        <f>IF(LEFT(C6575,1)="[",MID(C6575,2,SEARCH("]",C6575)-2),IF(LEFT(C6575,1)="""",MID(C6575,2,SEARCH("""",C6575,2)-2),C6575))</f>
        <v>preços onix 2012</v>
      </c>
      <c r="M6575" s="40">
        <f>WEEKNUM(A6575,2)</f>
        <v>37</v>
      </c>
    </row>
    <row r="6576" spans="1:13" x14ac:dyDescent="0.25">
      <c r="A6576" s="1">
        <v>41517</v>
      </c>
      <c r="B6576" s="40" t="s">
        <v>74</v>
      </c>
      <c r="C6576" s="40" t="s">
        <v>189</v>
      </c>
      <c r="D6576" s="40" t="s">
        <v>90</v>
      </c>
      <c r="E6576" s="40" t="s">
        <v>502</v>
      </c>
      <c r="F6576" s="40">
        <v>0.8</v>
      </c>
      <c r="G6576" s="40">
        <v>4</v>
      </c>
      <c r="H6576" s="40">
        <v>17</v>
      </c>
      <c r="I6576" s="40">
        <v>1.44</v>
      </c>
      <c r="L6576" s="40" t="str">
        <f>IF(LEFT(C6576,1)="[",MID(C6576,2,SEARCH("]",C6576)-2),IF(LEFT(C6576,1)="""",MID(C6576,2,SEARCH("""",C6576,2)-2),C6576))</f>
        <v>preços onix 2012</v>
      </c>
      <c r="M6576" s="40">
        <f>WEEKNUM(A6576,2)</f>
        <v>35</v>
      </c>
    </row>
    <row r="6577" spans="1:13" x14ac:dyDescent="0.25">
      <c r="A6577" s="1">
        <v>41521</v>
      </c>
      <c r="B6577" s="40" t="s">
        <v>74</v>
      </c>
      <c r="C6577" s="40" t="s">
        <v>189</v>
      </c>
      <c r="D6577" s="40" t="s">
        <v>90</v>
      </c>
      <c r="E6577" s="40" t="s">
        <v>502</v>
      </c>
      <c r="F6577" s="40">
        <v>0.8</v>
      </c>
      <c r="G6577" s="40">
        <v>3</v>
      </c>
      <c r="H6577" s="40">
        <v>18</v>
      </c>
      <c r="I6577" s="40">
        <v>0.44</v>
      </c>
      <c r="L6577" s="40" t="str">
        <f>IF(LEFT(C6577,1)="[",MID(C6577,2,SEARCH("]",C6577)-2),IF(LEFT(C6577,1)="""",MID(C6577,2,SEARCH("""",C6577,2)-2),C6577))</f>
        <v>preços onix 2012</v>
      </c>
      <c r="M6577" s="40">
        <f>WEEKNUM(A6577,2)</f>
        <v>36</v>
      </c>
    </row>
    <row r="6578" spans="1:13" x14ac:dyDescent="0.25">
      <c r="A6578" s="1">
        <v>41529</v>
      </c>
      <c r="B6578" s="40" t="s">
        <v>74</v>
      </c>
      <c r="C6578" s="40" t="s">
        <v>189</v>
      </c>
      <c r="D6578" s="40" t="s">
        <v>90</v>
      </c>
      <c r="E6578" s="40" t="s">
        <v>502</v>
      </c>
      <c r="F6578" s="40">
        <v>0.8</v>
      </c>
      <c r="G6578" s="40">
        <v>2</v>
      </c>
      <c r="H6578" s="40">
        <v>9</v>
      </c>
      <c r="I6578" s="40">
        <v>0.33</v>
      </c>
      <c r="L6578" s="40" t="str">
        <f>IF(LEFT(C6578,1)="[",MID(C6578,2,SEARCH("]",C6578)-2),IF(LEFT(C6578,1)="""",MID(C6578,2,SEARCH("""",C6578,2)-2),C6578))</f>
        <v>preços onix 2012</v>
      </c>
      <c r="M6578" s="40">
        <f>WEEKNUM(A6578,2)</f>
        <v>37</v>
      </c>
    </row>
    <row r="6579" spans="1:13" x14ac:dyDescent="0.25">
      <c r="A6579" s="1">
        <v>41520</v>
      </c>
      <c r="B6579" s="40" t="s">
        <v>74</v>
      </c>
      <c r="C6579" s="40" t="s">
        <v>189</v>
      </c>
      <c r="D6579" s="40" t="s">
        <v>90</v>
      </c>
      <c r="E6579" s="40" t="s">
        <v>502</v>
      </c>
      <c r="F6579" s="40">
        <v>0.8</v>
      </c>
      <c r="G6579" s="40">
        <v>6</v>
      </c>
      <c r="H6579" s="40">
        <v>29</v>
      </c>
      <c r="I6579" s="40">
        <v>1.02</v>
      </c>
      <c r="L6579" s="40" t="str">
        <f>IF(LEFT(C6579,1)="[",MID(C6579,2,SEARCH("]",C6579)-2),IF(LEFT(C6579,1)="""",MID(C6579,2,SEARCH("""",C6579,2)-2),C6579))</f>
        <v>preços onix 2012</v>
      </c>
      <c r="M6579" s="40">
        <f>WEEKNUM(A6579,2)</f>
        <v>36</v>
      </c>
    </row>
    <row r="6580" spans="1:13" x14ac:dyDescent="0.25">
      <c r="A6580" s="1">
        <v>41516</v>
      </c>
      <c r="B6580" s="40" t="s">
        <v>74</v>
      </c>
      <c r="C6580" s="40" t="s">
        <v>189</v>
      </c>
      <c r="D6580" s="40" t="s">
        <v>90</v>
      </c>
      <c r="E6580" s="40" t="s">
        <v>502</v>
      </c>
      <c r="F6580" s="40">
        <v>0.8</v>
      </c>
      <c r="G6580" s="40">
        <v>12</v>
      </c>
      <c r="H6580" s="40">
        <v>38</v>
      </c>
      <c r="I6580" s="40">
        <v>3.88</v>
      </c>
      <c r="L6580" s="40" t="str">
        <f>IF(LEFT(C6580,1)="[",MID(C6580,2,SEARCH("]",C6580)-2),IF(LEFT(C6580,1)="""",MID(C6580,2,SEARCH("""",C6580,2)-2),C6580))</f>
        <v>preços onix 2012</v>
      </c>
      <c r="M6580" s="40">
        <f>WEEKNUM(A6580,2)</f>
        <v>35</v>
      </c>
    </row>
    <row r="6581" spans="1:13" x14ac:dyDescent="0.25">
      <c r="A6581" s="1">
        <v>41525</v>
      </c>
      <c r="B6581" s="40" t="s">
        <v>74</v>
      </c>
      <c r="C6581" s="40" t="s">
        <v>189</v>
      </c>
      <c r="D6581" s="40" t="s">
        <v>90</v>
      </c>
      <c r="E6581" s="40" t="s">
        <v>502</v>
      </c>
      <c r="F6581" s="40">
        <v>0.8</v>
      </c>
      <c r="G6581" s="40">
        <v>1</v>
      </c>
      <c r="H6581" s="40">
        <v>15</v>
      </c>
      <c r="I6581" s="40">
        <v>0.23</v>
      </c>
      <c r="L6581" s="40" t="str">
        <f>IF(LEFT(C6581,1)="[",MID(C6581,2,SEARCH("]",C6581)-2),IF(LEFT(C6581,1)="""",MID(C6581,2,SEARCH("""",C6581,2)-2),C6581))</f>
        <v>preços onix 2012</v>
      </c>
      <c r="M6581" s="40">
        <f>WEEKNUM(A6581,2)</f>
        <v>36</v>
      </c>
    </row>
    <row r="6582" spans="1:13" x14ac:dyDescent="0.25">
      <c r="A6582" s="1">
        <v>41526</v>
      </c>
      <c r="B6582" s="40" t="s">
        <v>74</v>
      </c>
      <c r="C6582" s="40" t="s">
        <v>189</v>
      </c>
      <c r="D6582" s="40" t="s">
        <v>90</v>
      </c>
      <c r="E6582" s="40" t="s">
        <v>502</v>
      </c>
      <c r="F6582" s="40">
        <v>0.8</v>
      </c>
      <c r="G6582" s="40">
        <v>4</v>
      </c>
      <c r="H6582" s="40">
        <v>12</v>
      </c>
      <c r="I6582" s="40">
        <v>1.36</v>
      </c>
      <c r="L6582" s="40" t="str">
        <f>IF(LEFT(C6582,1)="[",MID(C6582,2,SEARCH("]",C6582)-2),IF(LEFT(C6582,1)="""",MID(C6582,2,SEARCH("""",C6582,2)-2),C6582))</f>
        <v>preços onix 2012</v>
      </c>
      <c r="M6582" s="40">
        <f>WEEKNUM(A6582,2)</f>
        <v>37</v>
      </c>
    </row>
    <row r="6583" spans="1:13" x14ac:dyDescent="0.25">
      <c r="A6583" s="1">
        <v>41514</v>
      </c>
      <c r="B6583" s="40" t="s">
        <v>74</v>
      </c>
      <c r="C6583" s="40" t="s">
        <v>189</v>
      </c>
      <c r="D6583" s="40" t="s">
        <v>90</v>
      </c>
      <c r="E6583" s="40" t="s">
        <v>502</v>
      </c>
      <c r="F6583" s="40">
        <v>0.8</v>
      </c>
      <c r="G6583" s="40">
        <v>7</v>
      </c>
      <c r="H6583" s="40">
        <v>33</v>
      </c>
      <c r="I6583" s="40">
        <v>1.74</v>
      </c>
      <c r="L6583" s="40" t="str">
        <f>IF(LEFT(C6583,1)="[",MID(C6583,2,SEARCH("]",C6583)-2),IF(LEFT(C6583,1)="""",MID(C6583,2,SEARCH("""",C6583,2)-2),C6583))</f>
        <v>preços onix 2012</v>
      </c>
      <c r="M6583" s="40">
        <f>WEEKNUM(A6583,2)</f>
        <v>35</v>
      </c>
    </row>
    <row r="6584" spans="1:13" x14ac:dyDescent="0.25">
      <c r="A6584" s="1">
        <v>41533</v>
      </c>
      <c r="B6584" s="40" t="s">
        <v>74</v>
      </c>
      <c r="C6584" s="40" t="s">
        <v>189</v>
      </c>
      <c r="D6584" s="40" t="s">
        <v>90</v>
      </c>
      <c r="E6584" s="40" t="s">
        <v>502</v>
      </c>
      <c r="F6584" s="40">
        <v>0.8</v>
      </c>
      <c r="G6584" s="40">
        <v>0</v>
      </c>
      <c r="H6584" s="40">
        <v>4</v>
      </c>
      <c r="I6584" s="40">
        <v>0</v>
      </c>
      <c r="L6584" s="40" t="str">
        <f>IF(LEFT(C6584,1)="[",MID(C6584,2,SEARCH("]",C6584)-2),IF(LEFT(C6584,1)="""",MID(C6584,2,SEARCH("""",C6584,2)-2),C6584))</f>
        <v>preços onix 2012</v>
      </c>
      <c r="M6584" s="40">
        <f>WEEKNUM(A6584,2)</f>
        <v>38</v>
      </c>
    </row>
    <row r="6585" spans="1:13" x14ac:dyDescent="0.25">
      <c r="A6585" s="1">
        <v>41518</v>
      </c>
      <c r="B6585" s="40" t="s">
        <v>74</v>
      </c>
      <c r="C6585" s="40" t="s">
        <v>189</v>
      </c>
      <c r="D6585" s="40" t="s">
        <v>90</v>
      </c>
      <c r="E6585" s="40" t="s">
        <v>502</v>
      </c>
      <c r="F6585" s="40">
        <v>0.8</v>
      </c>
      <c r="G6585" s="40">
        <v>4</v>
      </c>
      <c r="H6585" s="40">
        <v>26</v>
      </c>
      <c r="I6585" s="40">
        <v>1.28</v>
      </c>
      <c r="L6585" s="40" t="str">
        <f>IF(LEFT(C6585,1)="[",MID(C6585,2,SEARCH("]",C6585)-2),IF(LEFT(C6585,1)="""",MID(C6585,2,SEARCH("""",C6585,2)-2),C6585))</f>
        <v>preços onix 2012</v>
      </c>
      <c r="M6585" s="40">
        <f>WEEKNUM(A6585,2)</f>
        <v>35</v>
      </c>
    </row>
    <row r="6586" spans="1:13" x14ac:dyDescent="0.25">
      <c r="A6586" s="1">
        <v>41527</v>
      </c>
      <c r="B6586" s="40" t="s">
        <v>74</v>
      </c>
      <c r="C6586" s="40" t="s">
        <v>189</v>
      </c>
      <c r="D6586" s="40" t="s">
        <v>90</v>
      </c>
      <c r="E6586" s="40" t="s">
        <v>502</v>
      </c>
      <c r="F6586" s="40">
        <v>0.8</v>
      </c>
      <c r="G6586" s="40">
        <v>2</v>
      </c>
      <c r="H6586" s="40">
        <v>14</v>
      </c>
      <c r="I6586" s="40">
        <v>0.38</v>
      </c>
      <c r="L6586" s="40" t="str">
        <f>IF(LEFT(C6586,1)="[",MID(C6586,2,SEARCH("]",C6586)-2),IF(LEFT(C6586,1)="""",MID(C6586,2,SEARCH("""",C6586,2)-2),C6586))</f>
        <v>preços onix 2012</v>
      </c>
      <c r="M6586" s="40">
        <f>WEEKNUM(A6586,2)</f>
        <v>37</v>
      </c>
    </row>
    <row r="6587" spans="1:13" x14ac:dyDescent="0.25">
      <c r="A6587" s="1">
        <v>41528</v>
      </c>
      <c r="B6587" s="40" t="s">
        <v>74</v>
      </c>
      <c r="C6587" s="40" t="s">
        <v>189</v>
      </c>
      <c r="D6587" s="40" t="s">
        <v>90</v>
      </c>
      <c r="E6587" s="40" t="s">
        <v>502</v>
      </c>
      <c r="F6587" s="40">
        <v>0.8</v>
      </c>
      <c r="G6587" s="40">
        <v>2</v>
      </c>
      <c r="H6587" s="40">
        <v>10</v>
      </c>
      <c r="I6587" s="40">
        <v>0.94</v>
      </c>
      <c r="L6587" s="40" t="str">
        <f>IF(LEFT(C6587,1)="[",MID(C6587,2,SEARCH("]",C6587)-2),IF(LEFT(C6587,1)="""",MID(C6587,2,SEARCH("""",C6587,2)-2),C6587))</f>
        <v>preços onix 2012</v>
      </c>
      <c r="M6587" s="40">
        <f>WEEKNUM(A6587,2)</f>
        <v>37</v>
      </c>
    </row>
    <row r="6588" spans="1:13" x14ac:dyDescent="0.25">
      <c r="A6588" s="1">
        <v>41531</v>
      </c>
      <c r="B6588" s="40" t="s">
        <v>74</v>
      </c>
      <c r="C6588" s="40" t="s">
        <v>189</v>
      </c>
      <c r="D6588" s="40" t="s">
        <v>90</v>
      </c>
      <c r="E6588" s="40" t="s">
        <v>502</v>
      </c>
      <c r="F6588" s="40">
        <v>0.8</v>
      </c>
      <c r="G6588" s="40">
        <v>2</v>
      </c>
      <c r="H6588" s="40">
        <v>6</v>
      </c>
      <c r="I6588" s="40">
        <v>0.68</v>
      </c>
      <c r="L6588" s="40" t="str">
        <f>IF(LEFT(C6588,1)="[",MID(C6588,2,SEARCH("]",C6588)-2),IF(LEFT(C6588,1)="""",MID(C6588,2,SEARCH("""",C6588,2)-2),C6588))</f>
        <v>preços onix 2012</v>
      </c>
      <c r="M6588" s="40">
        <f>WEEKNUM(A6588,2)</f>
        <v>37</v>
      </c>
    </row>
    <row r="6589" spans="1:13" x14ac:dyDescent="0.25">
      <c r="A6589" s="1">
        <v>41523</v>
      </c>
      <c r="B6589" s="40" t="s">
        <v>74</v>
      </c>
      <c r="C6589" s="40" t="s">
        <v>189</v>
      </c>
      <c r="D6589" s="40" t="s">
        <v>90</v>
      </c>
      <c r="E6589" s="40" t="s">
        <v>502</v>
      </c>
      <c r="F6589" s="40">
        <v>0.8</v>
      </c>
      <c r="G6589" s="40">
        <v>3</v>
      </c>
      <c r="H6589" s="40">
        <v>16</v>
      </c>
      <c r="I6589" s="40">
        <v>1.08</v>
      </c>
      <c r="L6589" s="40" t="str">
        <f>IF(LEFT(C6589,1)="[",MID(C6589,2,SEARCH("]",C6589)-2),IF(LEFT(C6589,1)="""",MID(C6589,2,SEARCH("""",C6589,2)-2),C6589))</f>
        <v>preços onix 2012</v>
      </c>
      <c r="M6589" s="40">
        <f>WEEKNUM(A6589,2)</f>
        <v>36</v>
      </c>
    </row>
    <row r="6590" spans="1:13" x14ac:dyDescent="0.25">
      <c r="A6590" s="1">
        <v>41524</v>
      </c>
      <c r="B6590" s="40" t="s">
        <v>74</v>
      </c>
      <c r="C6590" s="40" t="s">
        <v>189</v>
      </c>
      <c r="D6590" s="40" t="s">
        <v>90</v>
      </c>
      <c r="E6590" s="40" t="s">
        <v>502</v>
      </c>
      <c r="F6590" s="40">
        <v>0.8</v>
      </c>
      <c r="G6590" s="40">
        <v>1</v>
      </c>
      <c r="H6590" s="40">
        <v>10</v>
      </c>
      <c r="I6590" s="40">
        <v>0.06</v>
      </c>
      <c r="L6590" s="40" t="str">
        <f>IF(LEFT(C6590,1)="[",MID(C6590,2,SEARCH("]",C6590)-2),IF(LEFT(C6590,1)="""",MID(C6590,2,SEARCH("""",C6590,2)-2),C6590))</f>
        <v>preços onix 2012</v>
      </c>
      <c r="M6590" s="40">
        <f>WEEKNUM(A6590,2)</f>
        <v>36</v>
      </c>
    </row>
    <row r="6591" spans="1:13" x14ac:dyDescent="0.25">
      <c r="A6591" s="1">
        <v>41519</v>
      </c>
      <c r="B6591" s="40" t="s">
        <v>74</v>
      </c>
      <c r="C6591" s="40" t="s">
        <v>189</v>
      </c>
      <c r="D6591" s="40" t="s">
        <v>90</v>
      </c>
      <c r="E6591" s="40" t="s">
        <v>502</v>
      </c>
      <c r="F6591" s="40">
        <v>0.8</v>
      </c>
      <c r="G6591" s="40">
        <v>4</v>
      </c>
      <c r="H6591" s="40">
        <v>23</v>
      </c>
      <c r="I6591" s="40">
        <v>1.02</v>
      </c>
      <c r="L6591" s="40" t="str">
        <f>IF(LEFT(C6591,1)="[",MID(C6591,2,SEARCH("]",C6591)-2),IF(LEFT(C6591,1)="""",MID(C6591,2,SEARCH("""",C6591,2)-2),C6591))</f>
        <v>preços onix 2012</v>
      </c>
      <c r="M6591" s="40">
        <f>WEEKNUM(A6591,2)</f>
        <v>36</v>
      </c>
    </row>
    <row r="6592" spans="1:13" x14ac:dyDescent="0.25">
      <c r="A6592" s="1">
        <v>41534</v>
      </c>
      <c r="B6592" s="40" t="s">
        <v>74</v>
      </c>
      <c r="C6592" s="40" t="s">
        <v>189</v>
      </c>
      <c r="D6592" s="40" t="s">
        <v>90</v>
      </c>
      <c r="E6592" s="40" t="s">
        <v>502</v>
      </c>
      <c r="F6592" s="40">
        <v>0.8</v>
      </c>
      <c r="G6592" s="40">
        <v>0</v>
      </c>
      <c r="H6592" s="40">
        <v>11</v>
      </c>
      <c r="I6592" s="40">
        <v>0</v>
      </c>
      <c r="L6592" s="40" t="str">
        <f>IF(LEFT(C6592,1)="[",MID(C6592,2,SEARCH("]",C6592)-2),IF(LEFT(C6592,1)="""",MID(C6592,2,SEARCH("""",C6592,2)-2),C6592))</f>
        <v>preços onix 2012</v>
      </c>
      <c r="M6592" s="40">
        <f>WEEKNUM(A6592,2)</f>
        <v>38</v>
      </c>
    </row>
    <row r="6593" spans="1:13" x14ac:dyDescent="0.25">
      <c r="A6593" s="1">
        <v>41515</v>
      </c>
      <c r="B6593" s="40" t="s">
        <v>74</v>
      </c>
      <c r="C6593" s="40" t="s">
        <v>189</v>
      </c>
      <c r="D6593" s="40" t="s">
        <v>90</v>
      </c>
      <c r="E6593" s="40" t="s">
        <v>502</v>
      </c>
      <c r="F6593" s="40">
        <v>0.8</v>
      </c>
      <c r="G6593" s="40">
        <v>4</v>
      </c>
      <c r="H6593" s="40">
        <v>49</v>
      </c>
      <c r="I6593" s="40">
        <v>1.01</v>
      </c>
      <c r="L6593" s="40" t="str">
        <f>IF(LEFT(C6593,1)="[",MID(C6593,2,SEARCH("]",C6593)-2),IF(LEFT(C6593,1)="""",MID(C6593,2,SEARCH("""",C6593,2)-2),C6593))</f>
        <v>preços onix 2012</v>
      </c>
      <c r="M6593" s="40">
        <f>WEEKNUM(A6593,2)</f>
        <v>35</v>
      </c>
    </row>
    <row r="6594" spans="1:13" x14ac:dyDescent="0.25">
      <c r="A6594" s="1">
        <v>41522</v>
      </c>
      <c r="B6594" s="40" t="s">
        <v>74</v>
      </c>
      <c r="C6594" s="40" t="s">
        <v>189</v>
      </c>
      <c r="D6594" s="40" t="s">
        <v>90</v>
      </c>
      <c r="E6594" s="40" t="s">
        <v>502</v>
      </c>
      <c r="F6594" s="40">
        <v>0.8</v>
      </c>
      <c r="G6594" s="40">
        <v>4</v>
      </c>
      <c r="H6594" s="40">
        <v>9</v>
      </c>
      <c r="I6594" s="40">
        <v>0.85</v>
      </c>
      <c r="L6594" s="40" t="str">
        <f>IF(LEFT(C6594,1)="[",MID(C6594,2,SEARCH("]",C6594)-2),IF(LEFT(C6594,1)="""",MID(C6594,2,SEARCH("""",C6594,2)-2),C6594))</f>
        <v>preços onix 2012</v>
      </c>
      <c r="M6594" s="40">
        <f>WEEKNUM(A6594,2)</f>
        <v>36</v>
      </c>
    </row>
    <row r="6595" spans="1:13" x14ac:dyDescent="0.25">
      <c r="A6595" s="1">
        <v>41536</v>
      </c>
      <c r="B6595" s="40" t="s">
        <v>74</v>
      </c>
      <c r="C6595" s="40" t="s">
        <v>189</v>
      </c>
      <c r="D6595" s="40" t="s">
        <v>90</v>
      </c>
      <c r="E6595" s="40" t="s">
        <v>502</v>
      </c>
      <c r="F6595" s="40">
        <v>0.8</v>
      </c>
      <c r="G6595" s="40">
        <v>0</v>
      </c>
      <c r="H6595" s="40">
        <v>3</v>
      </c>
      <c r="I6595" s="40">
        <v>0</v>
      </c>
      <c r="L6595" s="40" t="str">
        <f>IF(LEFT(C6595,1)="[",MID(C6595,2,SEARCH("]",C6595)-2),IF(LEFT(C6595,1)="""",MID(C6595,2,SEARCH("""",C6595,2)-2),C6595))</f>
        <v>preços onix 2012</v>
      </c>
      <c r="M6595" s="40">
        <f>WEEKNUM(A6595,2)</f>
        <v>38</v>
      </c>
    </row>
    <row r="6596" spans="1:13" x14ac:dyDescent="0.25">
      <c r="A6596" s="1">
        <v>41530</v>
      </c>
      <c r="B6596" s="40" t="s">
        <v>74</v>
      </c>
      <c r="C6596" s="40" t="s">
        <v>189</v>
      </c>
      <c r="D6596" s="40" t="s">
        <v>90</v>
      </c>
      <c r="E6596" s="40" t="s">
        <v>502</v>
      </c>
      <c r="F6596" s="40">
        <v>0.8</v>
      </c>
      <c r="G6596" s="40">
        <v>1</v>
      </c>
      <c r="H6596" s="40">
        <v>5</v>
      </c>
      <c r="I6596" s="40">
        <v>0.15</v>
      </c>
      <c r="L6596" s="40" t="str">
        <f>IF(LEFT(C6596,1)="[",MID(C6596,2,SEARCH("]",C6596)-2),IF(LEFT(C6596,1)="""",MID(C6596,2,SEARCH("""",C6596,2)-2),C6596))</f>
        <v>preços onix 2012</v>
      </c>
      <c r="M6596" s="40">
        <f>WEEKNUM(A6596,2)</f>
        <v>37</v>
      </c>
    </row>
    <row r="6597" spans="1:13" x14ac:dyDescent="0.25">
      <c r="A6597" s="1">
        <v>41522</v>
      </c>
      <c r="B6597" s="40" t="s">
        <v>9</v>
      </c>
      <c r="C6597" s="40" t="s">
        <v>319</v>
      </c>
      <c r="D6597" s="40" t="s">
        <v>90</v>
      </c>
      <c r="E6597" s="40" t="s">
        <v>10</v>
      </c>
      <c r="F6597" s="40">
        <v>0.31</v>
      </c>
      <c r="G6597" s="40">
        <v>4</v>
      </c>
      <c r="H6597" s="40">
        <v>9</v>
      </c>
      <c r="I6597" s="40">
        <v>0.74</v>
      </c>
      <c r="L6597" s="40" t="str">
        <f>IF(LEFT(C6597,1)="[",MID(C6597,2,SEARCH("]",C6597)-2),IF(LEFT(C6597,1)="""",MID(C6597,2,SEARCH("""",C6597,2)-2),C6597))</f>
        <v>preços onix 2013</v>
      </c>
      <c r="M6597" s="40">
        <f>WEEKNUM(A6597,2)</f>
        <v>36</v>
      </c>
    </row>
    <row r="6598" spans="1:13" x14ac:dyDescent="0.25">
      <c r="A6598" s="1">
        <v>41519</v>
      </c>
      <c r="B6598" s="40" t="s">
        <v>9</v>
      </c>
      <c r="C6598" s="40" t="s">
        <v>319</v>
      </c>
      <c r="D6598" s="40" t="s">
        <v>90</v>
      </c>
      <c r="E6598" s="40" t="s">
        <v>10</v>
      </c>
      <c r="F6598" s="40">
        <v>0.31</v>
      </c>
      <c r="G6598" s="40">
        <v>1</v>
      </c>
      <c r="H6598" s="40">
        <v>9</v>
      </c>
      <c r="I6598" s="40">
        <v>0.09</v>
      </c>
      <c r="L6598" s="40" t="str">
        <f>IF(LEFT(C6598,1)="[",MID(C6598,2,SEARCH("]",C6598)-2),IF(LEFT(C6598,1)="""",MID(C6598,2,SEARCH("""",C6598,2)-2),C6598))</f>
        <v>preços onix 2013</v>
      </c>
      <c r="M6598" s="40">
        <f>WEEKNUM(A6598,2)</f>
        <v>36</v>
      </c>
    </row>
    <row r="6599" spans="1:13" x14ac:dyDescent="0.25">
      <c r="A6599" s="1">
        <v>41532</v>
      </c>
      <c r="B6599" s="40" t="s">
        <v>9</v>
      </c>
      <c r="C6599" s="40" t="s">
        <v>319</v>
      </c>
      <c r="D6599" s="40" t="s">
        <v>90</v>
      </c>
      <c r="E6599" s="40" t="s">
        <v>10</v>
      </c>
      <c r="F6599" s="40">
        <v>0.31</v>
      </c>
      <c r="G6599" s="40">
        <v>2</v>
      </c>
      <c r="H6599" s="40">
        <v>8</v>
      </c>
      <c r="I6599" s="40">
        <v>0.19</v>
      </c>
      <c r="L6599" s="40" t="str">
        <f>IF(LEFT(C6599,1)="[",MID(C6599,2,SEARCH("]",C6599)-2),IF(LEFT(C6599,1)="""",MID(C6599,2,SEARCH("""",C6599,2)-2),C6599))</f>
        <v>preços onix 2013</v>
      </c>
      <c r="M6599" s="40">
        <f>WEEKNUM(A6599,2)</f>
        <v>37</v>
      </c>
    </row>
    <row r="6600" spans="1:13" x14ac:dyDescent="0.25">
      <c r="A6600" s="1">
        <v>41527</v>
      </c>
      <c r="B6600" s="40" t="s">
        <v>9</v>
      </c>
      <c r="C6600" s="40" t="s">
        <v>319</v>
      </c>
      <c r="D6600" s="40" t="s">
        <v>90</v>
      </c>
      <c r="E6600" s="40" t="s">
        <v>10</v>
      </c>
      <c r="F6600" s="40">
        <v>0.31</v>
      </c>
      <c r="G6600" s="40">
        <v>0</v>
      </c>
      <c r="H6600" s="40">
        <v>12</v>
      </c>
      <c r="I6600" s="40">
        <v>0</v>
      </c>
      <c r="L6600" s="40" t="str">
        <f>IF(LEFT(C6600,1)="[",MID(C6600,2,SEARCH("]",C6600)-2),IF(LEFT(C6600,1)="""",MID(C6600,2,SEARCH("""",C6600,2)-2),C6600))</f>
        <v>preços onix 2013</v>
      </c>
      <c r="M6600" s="40">
        <f>WEEKNUM(A6600,2)</f>
        <v>37</v>
      </c>
    </row>
    <row r="6601" spans="1:13" x14ac:dyDescent="0.25">
      <c r="A6601" s="1">
        <v>41531</v>
      </c>
      <c r="B6601" s="40" t="s">
        <v>9</v>
      </c>
      <c r="C6601" s="40" t="s">
        <v>319</v>
      </c>
      <c r="D6601" s="40" t="s">
        <v>90</v>
      </c>
      <c r="E6601" s="40" t="s">
        <v>10</v>
      </c>
      <c r="F6601" s="40">
        <v>0.31</v>
      </c>
      <c r="G6601" s="40">
        <v>1</v>
      </c>
      <c r="H6601" s="40">
        <v>6</v>
      </c>
      <c r="I6601" s="40">
        <v>0.09</v>
      </c>
      <c r="L6601" s="40" t="str">
        <f>IF(LEFT(C6601,1)="[",MID(C6601,2,SEARCH("]",C6601)-2),IF(LEFT(C6601,1)="""",MID(C6601,2,SEARCH("""",C6601,2)-2),C6601))</f>
        <v>preços onix 2013</v>
      </c>
      <c r="M6601" s="40">
        <f>WEEKNUM(A6601,2)</f>
        <v>37</v>
      </c>
    </row>
    <row r="6602" spans="1:13" x14ac:dyDescent="0.25">
      <c r="A6602" s="1">
        <v>41517</v>
      </c>
      <c r="B6602" s="40" t="s">
        <v>9</v>
      </c>
      <c r="C6602" s="40" t="s">
        <v>319</v>
      </c>
      <c r="D6602" s="40" t="s">
        <v>90</v>
      </c>
      <c r="E6602" s="40" t="s">
        <v>10</v>
      </c>
      <c r="F6602" s="40">
        <v>0.31</v>
      </c>
      <c r="G6602" s="40">
        <v>3</v>
      </c>
      <c r="H6602" s="40">
        <v>10</v>
      </c>
      <c r="I6602" s="40">
        <v>0.69</v>
      </c>
      <c r="L6602" s="40" t="str">
        <f>IF(LEFT(C6602,1)="[",MID(C6602,2,SEARCH("]",C6602)-2),IF(LEFT(C6602,1)="""",MID(C6602,2,SEARCH("""",C6602,2)-2),C6602))</f>
        <v>preços onix 2013</v>
      </c>
      <c r="M6602" s="40">
        <f>WEEKNUM(A6602,2)</f>
        <v>35</v>
      </c>
    </row>
    <row r="6603" spans="1:13" x14ac:dyDescent="0.25">
      <c r="A6603" s="1">
        <v>41523</v>
      </c>
      <c r="B6603" s="40" t="s">
        <v>9</v>
      </c>
      <c r="C6603" s="40" t="s">
        <v>319</v>
      </c>
      <c r="D6603" s="40" t="s">
        <v>90</v>
      </c>
      <c r="E6603" s="40" t="s">
        <v>10</v>
      </c>
      <c r="F6603" s="40">
        <v>0.31</v>
      </c>
      <c r="G6603" s="40">
        <v>1</v>
      </c>
      <c r="H6603" s="40">
        <v>6</v>
      </c>
      <c r="I6603" s="40">
        <v>0.22</v>
      </c>
      <c r="L6603" s="40" t="str">
        <f>IF(LEFT(C6603,1)="[",MID(C6603,2,SEARCH("]",C6603)-2),IF(LEFT(C6603,1)="""",MID(C6603,2,SEARCH("""",C6603,2)-2),C6603))</f>
        <v>preços onix 2013</v>
      </c>
      <c r="M6603" s="40">
        <f>WEEKNUM(A6603,2)</f>
        <v>36</v>
      </c>
    </row>
    <row r="6604" spans="1:13" x14ac:dyDescent="0.25">
      <c r="A6604" s="1">
        <v>41542</v>
      </c>
      <c r="B6604" s="40" t="s">
        <v>9</v>
      </c>
      <c r="C6604" s="40" t="s">
        <v>319</v>
      </c>
      <c r="D6604" s="40" t="s">
        <v>90</v>
      </c>
      <c r="E6604" s="40" t="s">
        <v>10</v>
      </c>
      <c r="F6604" s="40">
        <v>0.31</v>
      </c>
      <c r="G6604" s="40">
        <v>0</v>
      </c>
      <c r="H6604" s="40">
        <v>5</v>
      </c>
      <c r="I6604" s="40">
        <v>0</v>
      </c>
      <c r="L6604" s="40" t="str">
        <f>IF(LEFT(C6604,1)="[",MID(C6604,2,SEARCH("]",C6604)-2),IF(LEFT(C6604,1)="""",MID(C6604,2,SEARCH("""",C6604,2)-2),C6604))</f>
        <v>preços onix 2013</v>
      </c>
      <c r="M6604" s="40">
        <f>WEEKNUM(A6604,2)</f>
        <v>39</v>
      </c>
    </row>
    <row r="6605" spans="1:13" x14ac:dyDescent="0.25">
      <c r="A6605" s="1">
        <v>41529</v>
      </c>
      <c r="B6605" s="40" t="s">
        <v>9</v>
      </c>
      <c r="C6605" s="40" t="s">
        <v>319</v>
      </c>
      <c r="D6605" s="40" t="s">
        <v>90</v>
      </c>
      <c r="E6605" s="40" t="s">
        <v>10</v>
      </c>
      <c r="F6605" s="40">
        <v>0.31</v>
      </c>
      <c r="G6605" s="40">
        <v>2</v>
      </c>
      <c r="H6605" s="40">
        <v>9</v>
      </c>
      <c r="I6605" s="40">
        <v>0.3</v>
      </c>
      <c r="L6605" s="40" t="str">
        <f>IF(LEFT(C6605,1)="[",MID(C6605,2,SEARCH("]",C6605)-2),IF(LEFT(C6605,1)="""",MID(C6605,2,SEARCH("""",C6605,2)-2),C6605))</f>
        <v>preços onix 2013</v>
      </c>
      <c r="M6605" s="40">
        <f>WEEKNUM(A6605,2)</f>
        <v>37</v>
      </c>
    </row>
    <row r="6606" spans="1:13" x14ac:dyDescent="0.25">
      <c r="A6606" s="1">
        <v>41537</v>
      </c>
      <c r="B6606" s="40" t="s">
        <v>9</v>
      </c>
      <c r="C6606" s="40" t="s">
        <v>319</v>
      </c>
      <c r="D6606" s="40" t="s">
        <v>90</v>
      </c>
      <c r="E6606" s="40" t="s">
        <v>10</v>
      </c>
      <c r="F6606" s="40">
        <v>0.31</v>
      </c>
      <c r="G6606" s="40">
        <v>2</v>
      </c>
      <c r="H6606" s="40">
        <v>11</v>
      </c>
      <c r="I6606" s="40">
        <v>0.41</v>
      </c>
      <c r="L6606" s="40" t="str">
        <f>IF(LEFT(C6606,1)="[",MID(C6606,2,SEARCH("]",C6606)-2),IF(LEFT(C6606,1)="""",MID(C6606,2,SEARCH("""",C6606,2)-2),C6606))</f>
        <v>preços onix 2013</v>
      </c>
      <c r="M6606" s="40">
        <f>WEEKNUM(A6606,2)</f>
        <v>38</v>
      </c>
    </row>
    <row r="6607" spans="1:13" x14ac:dyDescent="0.25">
      <c r="A6607" s="1">
        <v>41528</v>
      </c>
      <c r="B6607" s="40" t="s">
        <v>9</v>
      </c>
      <c r="C6607" s="40" t="s">
        <v>319</v>
      </c>
      <c r="D6607" s="40" t="s">
        <v>90</v>
      </c>
      <c r="E6607" s="40" t="s">
        <v>10</v>
      </c>
      <c r="F6607" s="40">
        <v>0.31</v>
      </c>
      <c r="G6607" s="40">
        <v>1</v>
      </c>
      <c r="H6607" s="40">
        <v>12</v>
      </c>
      <c r="I6607" s="40">
        <v>0.1</v>
      </c>
      <c r="L6607" s="40" t="str">
        <f>IF(LEFT(C6607,1)="[",MID(C6607,2,SEARCH("]",C6607)-2),IF(LEFT(C6607,1)="""",MID(C6607,2,SEARCH("""",C6607,2)-2),C6607))</f>
        <v>preços onix 2013</v>
      </c>
      <c r="M6607" s="40">
        <f>WEEKNUM(A6607,2)</f>
        <v>37</v>
      </c>
    </row>
    <row r="6608" spans="1:13" x14ac:dyDescent="0.25">
      <c r="A6608" s="1">
        <v>41530</v>
      </c>
      <c r="B6608" s="40" t="s">
        <v>9</v>
      </c>
      <c r="C6608" s="40" t="s">
        <v>319</v>
      </c>
      <c r="D6608" s="40" t="s">
        <v>90</v>
      </c>
      <c r="E6608" s="40" t="s">
        <v>10</v>
      </c>
      <c r="F6608" s="40">
        <v>0.31</v>
      </c>
      <c r="G6608" s="40">
        <v>3</v>
      </c>
      <c r="H6608" s="40">
        <v>7</v>
      </c>
      <c r="I6608" s="40">
        <v>0.48</v>
      </c>
      <c r="L6608" s="40" t="str">
        <f>IF(LEFT(C6608,1)="[",MID(C6608,2,SEARCH("]",C6608)-2),IF(LEFT(C6608,1)="""",MID(C6608,2,SEARCH("""",C6608,2)-2),C6608))</f>
        <v>preços onix 2013</v>
      </c>
      <c r="M6608" s="40">
        <f>WEEKNUM(A6608,2)</f>
        <v>37</v>
      </c>
    </row>
    <row r="6609" spans="1:13" x14ac:dyDescent="0.25">
      <c r="A6609" s="1">
        <v>41541</v>
      </c>
      <c r="B6609" s="40" t="s">
        <v>9</v>
      </c>
      <c r="C6609" s="40" t="s">
        <v>319</v>
      </c>
      <c r="D6609" s="40" t="s">
        <v>90</v>
      </c>
      <c r="E6609" s="40" t="s">
        <v>10</v>
      </c>
      <c r="F6609" s="40">
        <v>0.31</v>
      </c>
      <c r="G6609" s="40">
        <v>3</v>
      </c>
      <c r="H6609" s="40">
        <v>15</v>
      </c>
      <c r="I6609" s="40">
        <v>0.45</v>
      </c>
      <c r="L6609" s="40" t="str">
        <f>IF(LEFT(C6609,1)="[",MID(C6609,2,SEARCH("]",C6609)-2),IF(LEFT(C6609,1)="""",MID(C6609,2,SEARCH("""",C6609,2)-2),C6609))</f>
        <v>preços onix 2013</v>
      </c>
      <c r="M6609" s="40">
        <f>WEEKNUM(A6609,2)</f>
        <v>39</v>
      </c>
    </row>
    <row r="6610" spans="1:13" x14ac:dyDescent="0.25">
      <c r="A6610" s="1">
        <v>41545</v>
      </c>
      <c r="B6610" s="40" t="s">
        <v>9</v>
      </c>
      <c r="C6610" s="40" t="s">
        <v>319</v>
      </c>
      <c r="D6610" s="40" t="s">
        <v>90</v>
      </c>
      <c r="E6610" s="40" t="s">
        <v>10</v>
      </c>
      <c r="F6610" s="40">
        <v>0.31</v>
      </c>
      <c r="G6610" s="40">
        <v>0</v>
      </c>
      <c r="H6610" s="40">
        <v>3</v>
      </c>
      <c r="I6610" s="40">
        <v>0</v>
      </c>
      <c r="L6610" s="40" t="str">
        <f>IF(LEFT(C6610,1)="[",MID(C6610,2,SEARCH("]",C6610)-2),IF(LEFT(C6610,1)="""",MID(C6610,2,SEARCH("""",C6610,2)-2),C6610))</f>
        <v>preços onix 2013</v>
      </c>
      <c r="M6610" s="40">
        <f>WEEKNUM(A6610,2)</f>
        <v>39</v>
      </c>
    </row>
    <row r="6611" spans="1:13" x14ac:dyDescent="0.25">
      <c r="A6611" s="1">
        <v>41516</v>
      </c>
      <c r="B6611" s="40" t="s">
        <v>9</v>
      </c>
      <c r="C6611" s="40" t="s">
        <v>319</v>
      </c>
      <c r="D6611" s="40" t="s">
        <v>90</v>
      </c>
      <c r="E6611" s="40" t="s">
        <v>10</v>
      </c>
      <c r="F6611" s="40">
        <v>0.31</v>
      </c>
      <c r="G6611" s="40">
        <v>3</v>
      </c>
      <c r="H6611" s="40">
        <v>12</v>
      </c>
      <c r="I6611" s="40">
        <v>0.78</v>
      </c>
      <c r="L6611" s="40" t="str">
        <f>IF(LEFT(C6611,1)="[",MID(C6611,2,SEARCH("]",C6611)-2),IF(LEFT(C6611,1)="""",MID(C6611,2,SEARCH("""",C6611,2)-2),C6611))</f>
        <v>preços onix 2013</v>
      </c>
      <c r="M6611" s="40">
        <f>WEEKNUM(A6611,2)</f>
        <v>35</v>
      </c>
    </row>
    <row r="6612" spans="1:13" x14ac:dyDescent="0.25">
      <c r="A6612" s="1">
        <v>41520</v>
      </c>
      <c r="B6612" s="40" t="s">
        <v>9</v>
      </c>
      <c r="C6612" s="40" t="s">
        <v>319</v>
      </c>
      <c r="D6612" s="40" t="s">
        <v>90</v>
      </c>
      <c r="E6612" s="40" t="s">
        <v>10</v>
      </c>
      <c r="F6612" s="40">
        <v>0.31</v>
      </c>
      <c r="G6612" s="40">
        <v>4</v>
      </c>
      <c r="H6612" s="40">
        <v>9</v>
      </c>
      <c r="I6612" s="40">
        <v>0.68</v>
      </c>
      <c r="L6612" s="40" t="str">
        <f>IF(LEFT(C6612,1)="[",MID(C6612,2,SEARCH("]",C6612)-2),IF(LEFT(C6612,1)="""",MID(C6612,2,SEARCH("""",C6612,2)-2),C6612))</f>
        <v>preços onix 2013</v>
      </c>
      <c r="M6612" s="40">
        <f>WEEKNUM(A6612,2)</f>
        <v>36</v>
      </c>
    </row>
    <row r="6613" spans="1:13" x14ac:dyDescent="0.25">
      <c r="A6613" s="1">
        <v>41538</v>
      </c>
      <c r="B6613" s="40" t="s">
        <v>9</v>
      </c>
      <c r="C6613" s="40" t="s">
        <v>319</v>
      </c>
      <c r="D6613" s="40" t="s">
        <v>90</v>
      </c>
      <c r="E6613" s="40" t="s">
        <v>10</v>
      </c>
      <c r="F6613" s="40">
        <v>0.31</v>
      </c>
      <c r="G6613" s="40">
        <v>1</v>
      </c>
      <c r="H6613" s="40">
        <v>5</v>
      </c>
      <c r="I6613" s="40">
        <v>0.3</v>
      </c>
      <c r="L6613" s="40" t="str">
        <f>IF(LEFT(C6613,1)="[",MID(C6613,2,SEARCH("]",C6613)-2),IF(LEFT(C6613,1)="""",MID(C6613,2,SEARCH("""",C6613,2)-2),C6613))</f>
        <v>preços onix 2013</v>
      </c>
      <c r="M6613" s="40">
        <f>WEEKNUM(A6613,2)</f>
        <v>38</v>
      </c>
    </row>
    <row r="6614" spans="1:13" x14ac:dyDescent="0.25">
      <c r="A6614" s="1">
        <v>41515</v>
      </c>
      <c r="B6614" s="40" t="s">
        <v>9</v>
      </c>
      <c r="C6614" s="40" t="s">
        <v>319</v>
      </c>
      <c r="D6614" s="40" t="s">
        <v>90</v>
      </c>
      <c r="E6614" s="40" t="s">
        <v>10</v>
      </c>
      <c r="F6614" s="40">
        <v>0.31</v>
      </c>
      <c r="G6614" s="40">
        <v>5</v>
      </c>
      <c r="H6614" s="40">
        <v>12</v>
      </c>
      <c r="I6614" s="40">
        <v>0.95</v>
      </c>
      <c r="L6614" s="40" t="str">
        <f>IF(LEFT(C6614,1)="[",MID(C6614,2,SEARCH("]",C6614)-2),IF(LEFT(C6614,1)="""",MID(C6614,2,SEARCH("""",C6614,2)-2),C6614))</f>
        <v>preços onix 2013</v>
      </c>
      <c r="M6614" s="40">
        <f>WEEKNUM(A6614,2)</f>
        <v>35</v>
      </c>
    </row>
    <row r="6615" spans="1:13" x14ac:dyDescent="0.25">
      <c r="A6615" s="1">
        <v>41521</v>
      </c>
      <c r="B6615" s="40" t="s">
        <v>9</v>
      </c>
      <c r="C6615" s="40" t="s">
        <v>319</v>
      </c>
      <c r="D6615" s="40" t="s">
        <v>90</v>
      </c>
      <c r="E6615" s="40" t="s">
        <v>10</v>
      </c>
      <c r="F6615" s="40">
        <v>0.31</v>
      </c>
      <c r="G6615" s="40">
        <v>1</v>
      </c>
      <c r="H6615" s="40">
        <v>12</v>
      </c>
      <c r="I6615" s="40">
        <v>0.14000000000000001</v>
      </c>
      <c r="L6615" s="40" t="str">
        <f>IF(LEFT(C6615,1)="[",MID(C6615,2,SEARCH("]",C6615)-2),IF(LEFT(C6615,1)="""",MID(C6615,2,SEARCH("""",C6615,2)-2),C6615))</f>
        <v>preços onix 2013</v>
      </c>
      <c r="M6615" s="40">
        <f>WEEKNUM(A6615,2)</f>
        <v>36</v>
      </c>
    </row>
    <row r="6616" spans="1:13" x14ac:dyDescent="0.25">
      <c r="A6616" s="1">
        <v>41524</v>
      </c>
      <c r="B6616" s="40" t="s">
        <v>9</v>
      </c>
      <c r="C6616" s="40" t="s">
        <v>319</v>
      </c>
      <c r="D6616" s="40" t="s">
        <v>90</v>
      </c>
      <c r="E6616" s="40" t="s">
        <v>10</v>
      </c>
      <c r="F6616" s="40">
        <v>0.31</v>
      </c>
      <c r="G6616" s="40">
        <v>1</v>
      </c>
      <c r="H6616" s="40">
        <v>10</v>
      </c>
      <c r="I6616" s="40">
        <v>0.09</v>
      </c>
      <c r="L6616" s="40" t="str">
        <f>IF(LEFT(C6616,1)="[",MID(C6616,2,SEARCH("]",C6616)-2),IF(LEFT(C6616,1)="""",MID(C6616,2,SEARCH("""",C6616,2)-2),C6616))</f>
        <v>preços onix 2013</v>
      </c>
      <c r="M6616" s="40">
        <f>WEEKNUM(A6616,2)</f>
        <v>36</v>
      </c>
    </row>
    <row r="6617" spans="1:13" x14ac:dyDescent="0.25">
      <c r="A6617" s="1">
        <v>41536</v>
      </c>
      <c r="B6617" s="40" t="s">
        <v>9</v>
      </c>
      <c r="C6617" s="40" t="s">
        <v>319</v>
      </c>
      <c r="D6617" s="40" t="s">
        <v>90</v>
      </c>
      <c r="E6617" s="40" t="s">
        <v>10</v>
      </c>
      <c r="F6617" s="40">
        <v>0.31</v>
      </c>
      <c r="G6617" s="40">
        <v>4</v>
      </c>
      <c r="H6617" s="40">
        <v>6</v>
      </c>
      <c r="I6617" s="40">
        <v>1.02</v>
      </c>
      <c r="L6617" s="40" t="str">
        <f>IF(LEFT(C6617,1)="[",MID(C6617,2,SEARCH("]",C6617)-2),IF(LEFT(C6617,1)="""",MID(C6617,2,SEARCH("""",C6617,2)-2),C6617))</f>
        <v>preços onix 2013</v>
      </c>
      <c r="M6617" s="40">
        <f>WEEKNUM(A6617,2)</f>
        <v>38</v>
      </c>
    </row>
    <row r="6618" spans="1:13" x14ac:dyDescent="0.25">
      <c r="A6618" s="1">
        <v>41533</v>
      </c>
      <c r="B6618" s="40" t="s">
        <v>9</v>
      </c>
      <c r="C6618" s="40" t="s">
        <v>319</v>
      </c>
      <c r="D6618" s="40" t="s">
        <v>90</v>
      </c>
      <c r="E6618" s="40" t="s">
        <v>10</v>
      </c>
      <c r="F6618" s="40">
        <v>0.31</v>
      </c>
      <c r="G6618" s="40">
        <v>2</v>
      </c>
      <c r="H6618" s="40">
        <v>6</v>
      </c>
      <c r="I6618" s="40">
        <v>0.28999999999999998</v>
      </c>
      <c r="L6618" s="40" t="str">
        <f>IF(LEFT(C6618,1)="[",MID(C6618,2,SEARCH("]",C6618)-2),IF(LEFT(C6618,1)="""",MID(C6618,2,SEARCH("""",C6618,2)-2),C6618))</f>
        <v>preços onix 2013</v>
      </c>
      <c r="M6618" s="40">
        <f>WEEKNUM(A6618,2)</f>
        <v>38</v>
      </c>
    </row>
    <row r="6619" spans="1:13" x14ac:dyDescent="0.25">
      <c r="A6619" s="1">
        <v>41526</v>
      </c>
      <c r="B6619" s="40" t="s">
        <v>9</v>
      </c>
      <c r="C6619" s="40" t="s">
        <v>319</v>
      </c>
      <c r="D6619" s="40" t="s">
        <v>90</v>
      </c>
      <c r="E6619" s="40" t="s">
        <v>10</v>
      </c>
      <c r="F6619" s="40">
        <v>0.31</v>
      </c>
      <c r="G6619" s="40">
        <v>3</v>
      </c>
      <c r="H6619" s="40">
        <v>18</v>
      </c>
      <c r="I6619" s="40">
        <v>0.48</v>
      </c>
      <c r="L6619" s="40" t="str">
        <f>IF(LEFT(C6619,1)="[",MID(C6619,2,SEARCH("]",C6619)-2),IF(LEFT(C6619,1)="""",MID(C6619,2,SEARCH("""",C6619,2)-2),C6619))</f>
        <v>preços onix 2013</v>
      </c>
      <c r="M6619" s="40">
        <f>WEEKNUM(A6619,2)</f>
        <v>37</v>
      </c>
    </row>
    <row r="6620" spans="1:13" x14ac:dyDescent="0.25">
      <c r="A6620" s="1">
        <v>41535</v>
      </c>
      <c r="B6620" s="40" t="s">
        <v>9</v>
      </c>
      <c r="C6620" s="40" t="s">
        <v>319</v>
      </c>
      <c r="D6620" s="40" t="s">
        <v>90</v>
      </c>
      <c r="E6620" s="40" t="s">
        <v>10</v>
      </c>
      <c r="F6620" s="40">
        <v>0.31</v>
      </c>
      <c r="G6620" s="40">
        <v>2</v>
      </c>
      <c r="H6620" s="40">
        <v>8</v>
      </c>
      <c r="I6620" s="40">
        <v>0.35</v>
      </c>
      <c r="L6620" s="40" t="str">
        <f>IF(LEFT(C6620,1)="[",MID(C6620,2,SEARCH("]",C6620)-2),IF(LEFT(C6620,1)="""",MID(C6620,2,SEARCH("""",C6620,2)-2),C6620))</f>
        <v>preços onix 2013</v>
      </c>
      <c r="M6620" s="40">
        <f>WEEKNUM(A6620,2)</f>
        <v>38</v>
      </c>
    </row>
    <row r="6621" spans="1:13" x14ac:dyDescent="0.25">
      <c r="A6621" s="1">
        <v>41518</v>
      </c>
      <c r="B6621" s="40" t="s">
        <v>9</v>
      </c>
      <c r="C6621" s="40" t="s">
        <v>319</v>
      </c>
      <c r="D6621" s="40" t="s">
        <v>90</v>
      </c>
      <c r="E6621" s="40" t="s">
        <v>10</v>
      </c>
      <c r="F6621" s="40">
        <v>0.31</v>
      </c>
      <c r="G6621" s="40">
        <v>1</v>
      </c>
      <c r="H6621" s="40">
        <v>6</v>
      </c>
      <c r="I6621" s="40">
        <v>0.26</v>
      </c>
      <c r="L6621" s="40" t="str">
        <f>IF(LEFT(C6621,1)="[",MID(C6621,2,SEARCH("]",C6621)-2),IF(LEFT(C6621,1)="""",MID(C6621,2,SEARCH("""",C6621,2)-2),C6621))</f>
        <v>preços onix 2013</v>
      </c>
      <c r="M6621" s="40">
        <f>WEEKNUM(A6621,2)</f>
        <v>35</v>
      </c>
    </row>
    <row r="6622" spans="1:13" x14ac:dyDescent="0.25">
      <c r="A6622" s="1">
        <v>41544</v>
      </c>
      <c r="B6622" s="40" t="s">
        <v>9</v>
      </c>
      <c r="C6622" s="40" t="s">
        <v>319</v>
      </c>
      <c r="D6622" s="40" t="s">
        <v>90</v>
      </c>
      <c r="E6622" s="40" t="s">
        <v>10</v>
      </c>
      <c r="F6622" s="40">
        <v>0.31</v>
      </c>
      <c r="G6622" s="40">
        <v>1</v>
      </c>
      <c r="H6622" s="40">
        <v>10</v>
      </c>
      <c r="I6622" s="40">
        <v>0.23</v>
      </c>
      <c r="L6622" s="40" t="str">
        <f>IF(LEFT(C6622,1)="[",MID(C6622,2,SEARCH("]",C6622)-2),IF(LEFT(C6622,1)="""",MID(C6622,2,SEARCH("""",C6622,2)-2),C6622))</f>
        <v>preços onix 2013</v>
      </c>
      <c r="M6622" s="40">
        <f>WEEKNUM(A6622,2)</f>
        <v>39</v>
      </c>
    </row>
    <row r="6623" spans="1:13" x14ac:dyDescent="0.25">
      <c r="A6623" s="1">
        <v>41539</v>
      </c>
      <c r="B6623" s="40" t="s">
        <v>9</v>
      </c>
      <c r="C6623" s="40" t="s">
        <v>319</v>
      </c>
      <c r="D6623" s="40" t="s">
        <v>90</v>
      </c>
      <c r="E6623" s="40" t="s">
        <v>10</v>
      </c>
      <c r="F6623" s="40">
        <v>0.31</v>
      </c>
      <c r="G6623" s="40">
        <v>1</v>
      </c>
      <c r="H6623" s="40">
        <v>8</v>
      </c>
      <c r="I6623" s="40">
        <v>0.22</v>
      </c>
      <c r="L6623" s="40" t="str">
        <f>IF(LEFT(C6623,1)="[",MID(C6623,2,SEARCH("]",C6623)-2),IF(LEFT(C6623,1)="""",MID(C6623,2,SEARCH("""",C6623,2)-2),C6623))</f>
        <v>preços onix 2013</v>
      </c>
      <c r="M6623" s="40">
        <f>WEEKNUM(A6623,2)</f>
        <v>38</v>
      </c>
    </row>
    <row r="6624" spans="1:13" x14ac:dyDescent="0.25">
      <c r="A6624" s="1">
        <v>41525</v>
      </c>
      <c r="B6624" s="40" t="s">
        <v>9</v>
      </c>
      <c r="C6624" s="40" t="s">
        <v>319</v>
      </c>
      <c r="D6624" s="40" t="s">
        <v>90</v>
      </c>
      <c r="E6624" s="40" t="s">
        <v>10</v>
      </c>
      <c r="F6624" s="40">
        <v>0.31</v>
      </c>
      <c r="G6624" s="40">
        <v>4</v>
      </c>
      <c r="H6624" s="40">
        <v>11</v>
      </c>
      <c r="I6624" s="40">
        <v>0.67</v>
      </c>
      <c r="L6624" s="40" t="str">
        <f>IF(LEFT(C6624,1)="[",MID(C6624,2,SEARCH("]",C6624)-2),IF(LEFT(C6624,1)="""",MID(C6624,2,SEARCH("""",C6624,2)-2),C6624))</f>
        <v>preços onix 2013</v>
      </c>
      <c r="M6624" s="40">
        <f>WEEKNUM(A6624,2)</f>
        <v>36</v>
      </c>
    </row>
    <row r="6625" spans="1:13" x14ac:dyDescent="0.25">
      <c r="A6625" s="1">
        <v>41514</v>
      </c>
      <c r="B6625" s="40" t="s">
        <v>9</v>
      </c>
      <c r="C6625" s="40" t="s">
        <v>319</v>
      </c>
      <c r="D6625" s="40" t="s">
        <v>90</v>
      </c>
      <c r="E6625" s="40" t="s">
        <v>10</v>
      </c>
      <c r="F6625" s="40">
        <v>0.31</v>
      </c>
      <c r="G6625" s="40">
        <v>4</v>
      </c>
      <c r="H6625" s="40">
        <v>10</v>
      </c>
      <c r="I6625" s="40">
        <v>0.68</v>
      </c>
      <c r="L6625" s="40" t="str">
        <f>IF(LEFT(C6625,1)="[",MID(C6625,2,SEARCH("]",C6625)-2),IF(LEFT(C6625,1)="""",MID(C6625,2,SEARCH("""",C6625,2)-2),C6625))</f>
        <v>preços onix 2013</v>
      </c>
      <c r="M6625" s="40">
        <f>WEEKNUM(A6625,2)</f>
        <v>35</v>
      </c>
    </row>
    <row r="6626" spans="1:13" x14ac:dyDescent="0.25">
      <c r="A6626" s="1">
        <v>41546</v>
      </c>
      <c r="B6626" s="40" t="s">
        <v>9</v>
      </c>
      <c r="C6626" s="40" t="s">
        <v>319</v>
      </c>
      <c r="D6626" s="40" t="s">
        <v>90</v>
      </c>
      <c r="E6626" s="40" t="s">
        <v>10</v>
      </c>
      <c r="F6626" s="40">
        <v>0.31</v>
      </c>
      <c r="G6626" s="40">
        <v>4</v>
      </c>
      <c r="H6626" s="40">
        <v>12</v>
      </c>
      <c r="I6626" s="40">
        <v>0.53</v>
      </c>
      <c r="L6626" s="40" t="str">
        <f>IF(LEFT(C6626,1)="[",MID(C6626,2,SEARCH("]",C6626)-2),IF(LEFT(C6626,1)="""",MID(C6626,2,SEARCH("""",C6626,2)-2),C6626))</f>
        <v>preços onix 2013</v>
      </c>
      <c r="M6626" s="40">
        <f>WEEKNUM(A6626,2)</f>
        <v>39</v>
      </c>
    </row>
    <row r="6627" spans="1:13" x14ac:dyDescent="0.25">
      <c r="A6627" s="1">
        <v>41540</v>
      </c>
      <c r="B6627" s="40" t="s">
        <v>9</v>
      </c>
      <c r="C6627" s="40" t="s">
        <v>319</v>
      </c>
      <c r="D6627" s="40" t="s">
        <v>90</v>
      </c>
      <c r="E6627" s="40" t="s">
        <v>10</v>
      </c>
      <c r="F6627" s="40">
        <v>0.31</v>
      </c>
      <c r="G6627" s="40">
        <v>0</v>
      </c>
      <c r="H6627" s="40">
        <v>10</v>
      </c>
      <c r="I6627" s="40">
        <v>0</v>
      </c>
      <c r="L6627" s="40" t="str">
        <f>IF(LEFT(C6627,1)="[",MID(C6627,2,SEARCH("]",C6627)-2),IF(LEFT(C6627,1)="""",MID(C6627,2,SEARCH("""",C6627,2)-2),C6627))</f>
        <v>preços onix 2013</v>
      </c>
      <c r="M6627" s="40">
        <f>WEEKNUM(A6627,2)</f>
        <v>39</v>
      </c>
    </row>
    <row r="6628" spans="1:13" x14ac:dyDescent="0.25">
      <c r="A6628" s="1">
        <v>41543</v>
      </c>
      <c r="B6628" s="40" t="s">
        <v>9</v>
      </c>
      <c r="C6628" s="40" t="s">
        <v>319</v>
      </c>
      <c r="D6628" s="40" t="s">
        <v>90</v>
      </c>
      <c r="E6628" s="40" t="s">
        <v>10</v>
      </c>
      <c r="F6628" s="40">
        <v>0.31</v>
      </c>
      <c r="G6628" s="40">
        <v>3</v>
      </c>
      <c r="H6628" s="40">
        <v>6</v>
      </c>
      <c r="I6628" s="40">
        <v>0.46</v>
      </c>
      <c r="L6628" s="40" t="str">
        <f>IF(LEFT(C6628,1)="[",MID(C6628,2,SEARCH("]",C6628)-2),IF(LEFT(C6628,1)="""",MID(C6628,2,SEARCH("""",C6628,2)-2),C6628))</f>
        <v>preços onix 2013</v>
      </c>
      <c r="M6628" s="40">
        <f>WEEKNUM(A6628,2)</f>
        <v>39</v>
      </c>
    </row>
    <row r="6629" spans="1:13" x14ac:dyDescent="0.25">
      <c r="A6629" s="1">
        <v>41534</v>
      </c>
      <c r="B6629" s="40" t="s">
        <v>9</v>
      </c>
      <c r="C6629" s="40" t="s">
        <v>319</v>
      </c>
      <c r="D6629" s="40" t="s">
        <v>90</v>
      </c>
      <c r="E6629" s="40" t="s">
        <v>10</v>
      </c>
      <c r="F6629" s="40">
        <v>0.31</v>
      </c>
      <c r="G6629" s="40">
        <v>2</v>
      </c>
      <c r="H6629" s="40">
        <v>9</v>
      </c>
      <c r="I6629" s="40">
        <v>0.3</v>
      </c>
      <c r="L6629" s="40" t="str">
        <f>IF(LEFT(C6629,1)="[",MID(C6629,2,SEARCH("]",C6629)-2),IF(LEFT(C6629,1)="""",MID(C6629,2,SEARCH("""",C6629,2)-2),C6629))</f>
        <v>preços onix 2013</v>
      </c>
      <c r="M6629" s="40">
        <f>WEEKNUM(A6629,2)</f>
        <v>38</v>
      </c>
    </row>
    <row r="6630" spans="1:13" x14ac:dyDescent="0.25">
      <c r="A6630" s="1">
        <v>41529</v>
      </c>
      <c r="B6630" s="40" t="s">
        <v>9</v>
      </c>
      <c r="C6630" s="40" t="s">
        <v>146</v>
      </c>
      <c r="D6630" s="40" t="s">
        <v>90</v>
      </c>
      <c r="E6630" s="40" t="s">
        <v>10</v>
      </c>
      <c r="F6630" s="40">
        <v>0.8</v>
      </c>
      <c r="G6630" s="40">
        <v>8</v>
      </c>
      <c r="H6630" s="40">
        <v>36</v>
      </c>
      <c r="I6630" s="40">
        <v>2.59</v>
      </c>
      <c r="L6630" s="40" t="str">
        <f>IF(LEFT(C6630,1)="[",MID(C6630,2,SEARCH("]",C6630)-2),IF(LEFT(C6630,1)="""",MID(C6630,2,SEARCH("""",C6630,2)-2),C6630))</f>
        <v>preços onix 2014</v>
      </c>
      <c r="M6630" s="40">
        <f>WEEKNUM(A6630,2)</f>
        <v>37</v>
      </c>
    </row>
    <row r="6631" spans="1:13" x14ac:dyDescent="0.25">
      <c r="A6631" s="1">
        <v>41517</v>
      </c>
      <c r="B6631" s="40" t="s">
        <v>9</v>
      </c>
      <c r="C6631" s="40" t="s">
        <v>146</v>
      </c>
      <c r="D6631" s="40" t="s">
        <v>90</v>
      </c>
      <c r="E6631" s="40" t="s">
        <v>10</v>
      </c>
      <c r="F6631" s="40">
        <v>0.8</v>
      </c>
      <c r="G6631" s="40">
        <v>4</v>
      </c>
      <c r="H6631" s="40">
        <v>27</v>
      </c>
      <c r="I6631" s="40">
        <v>1.96</v>
      </c>
      <c r="L6631" s="40" t="str">
        <f>IF(LEFT(C6631,1)="[",MID(C6631,2,SEARCH("]",C6631)-2),IF(LEFT(C6631,1)="""",MID(C6631,2,SEARCH("""",C6631,2)-2),C6631))</f>
        <v>preços onix 2014</v>
      </c>
      <c r="M6631" s="40">
        <f>WEEKNUM(A6631,2)</f>
        <v>35</v>
      </c>
    </row>
    <row r="6632" spans="1:13" x14ac:dyDescent="0.25">
      <c r="A6632" s="1">
        <v>41525</v>
      </c>
      <c r="B6632" s="40" t="s">
        <v>9</v>
      </c>
      <c r="C6632" s="40" t="s">
        <v>146</v>
      </c>
      <c r="D6632" s="40" t="s">
        <v>90</v>
      </c>
      <c r="E6632" s="40" t="s">
        <v>10</v>
      </c>
      <c r="F6632" s="40">
        <v>0.8</v>
      </c>
      <c r="G6632" s="40">
        <v>5</v>
      </c>
      <c r="H6632" s="40">
        <v>37</v>
      </c>
      <c r="I6632" s="40">
        <v>1.48</v>
      </c>
      <c r="L6632" s="40" t="str">
        <f>IF(LEFT(C6632,1)="[",MID(C6632,2,SEARCH("]",C6632)-2),IF(LEFT(C6632,1)="""",MID(C6632,2,SEARCH("""",C6632,2)-2),C6632))</f>
        <v>preços onix 2014</v>
      </c>
      <c r="M6632" s="40">
        <f>WEEKNUM(A6632,2)</f>
        <v>36</v>
      </c>
    </row>
    <row r="6633" spans="1:13" x14ac:dyDescent="0.25">
      <c r="A6633" s="1">
        <v>41523</v>
      </c>
      <c r="B6633" s="40" t="s">
        <v>9</v>
      </c>
      <c r="C6633" s="40" t="s">
        <v>146</v>
      </c>
      <c r="D6633" s="40" t="s">
        <v>90</v>
      </c>
      <c r="E6633" s="40" t="s">
        <v>10</v>
      </c>
      <c r="F6633" s="40">
        <v>0.8</v>
      </c>
      <c r="G6633" s="40">
        <v>5</v>
      </c>
      <c r="H6633" s="40">
        <v>15</v>
      </c>
      <c r="I6633" s="40">
        <v>1.86</v>
      </c>
      <c r="L6633" s="40" t="str">
        <f>IF(LEFT(C6633,1)="[",MID(C6633,2,SEARCH("]",C6633)-2),IF(LEFT(C6633,1)="""",MID(C6633,2,SEARCH("""",C6633,2)-2),C6633))</f>
        <v>preços onix 2014</v>
      </c>
      <c r="M6633" s="40">
        <f>WEEKNUM(A6633,2)</f>
        <v>36</v>
      </c>
    </row>
    <row r="6634" spans="1:13" x14ac:dyDescent="0.25">
      <c r="A6634" s="1">
        <v>41524</v>
      </c>
      <c r="B6634" s="40" t="s">
        <v>9</v>
      </c>
      <c r="C6634" s="40" t="s">
        <v>146</v>
      </c>
      <c r="D6634" s="40" t="s">
        <v>90</v>
      </c>
      <c r="E6634" s="40" t="s">
        <v>10</v>
      </c>
      <c r="F6634" s="40">
        <v>0.8</v>
      </c>
      <c r="G6634" s="40">
        <v>3</v>
      </c>
      <c r="H6634" s="40">
        <v>29</v>
      </c>
      <c r="I6634" s="40">
        <v>0.6</v>
      </c>
      <c r="L6634" s="40" t="str">
        <f>IF(LEFT(C6634,1)="[",MID(C6634,2,SEARCH("]",C6634)-2),IF(LEFT(C6634,1)="""",MID(C6634,2,SEARCH("""",C6634,2)-2),C6634))</f>
        <v>preços onix 2014</v>
      </c>
      <c r="M6634" s="40">
        <f>WEEKNUM(A6634,2)</f>
        <v>36</v>
      </c>
    </row>
    <row r="6635" spans="1:13" x14ac:dyDescent="0.25">
      <c r="A6635" s="1">
        <v>41531</v>
      </c>
      <c r="B6635" s="40" t="s">
        <v>9</v>
      </c>
      <c r="C6635" s="40" t="s">
        <v>146</v>
      </c>
      <c r="D6635" s="40" t="s">
        <v>90</v>
      </c>
      <c r="E6635" s="40" t="s">
        <v>10</v>
      </c>
      <c r="F6635" s="40">
        <v>0.8</v>
      </c>
      <c r="G6635" s="40">
        <v>5</v>
      </c>
      <c r="H6635" s="40">
        <v>27</v>
      </c>
      <c r="I6635" s="40">
        <v>1.1499999999999999</v>
      </c>
      <c r="L6635" s="40" t="str">
        <f>IF(LEFT(C6635,1)="[",MID(C6635,2,SEARCH("]",C6635)-2),IF(LEFT(C6635,1)="""",MID(C6635,2,SEARCH("""",C6635,2)-2),C6635))</f>
        <v>preços onix 2014</v>
      </c>
      <c r="M6635" s="40">
        <f>WEEKNUM(A6635,2)</f>
        <v>37</v>
      </c>
    </row>
    <row r="6636" spans="1:13" x14ac:dyDescent="0.25">
      <c r="A6636" s="1">
        <v>41519</v>
      </c>
      <c r="B6636" s="40" t="s">
        <v>9</v>
      </c>
      <c r="C6636" s="40" t="s">
        <v>146</v>
      </c>
      <c r="D6636" s="40" t="s">
        <v>90</v>
      </c>
      <c r="E6636" s="40" t="s">
        <v>10</v>
      </c>
      <c r="F6636" s="40">
        <v>0.8</v>
      </c>
      <c r="G6636" s="40">
        <v>2</v>
      </c>
      <c r="H6636" s="40">
        <v>22</v>
      </c>
      <c r="I6636" s="40">
        <v>0.7</v>
      </c>
      <c r="L6636" s="40" t="str">
        <f>IF(LEFT(C6636,1)="[",MID(C6636,2,SEARCH("]",C6636)-2),IF(LEFT(C6636,1)="""",MID(C6636,2,SEARCH("""",C6636,2)-2),C6636))</f>
        <v>preços onix 2014</v>
      </c>
      <c r="M6636" s="40">
        <f>WEEKNUM(A6636,2)</f>
        <v>36</v>
      </c>
    </row>
    <row r="6637" spans="1:13" x14ac:dyDescent="0.25">
      <c r="A6637" s="1">
        <v>41546</v>
      </c>
      <c r="B6637" s="40" t="s">
        <v>9</v>
      </c>
      <c r="C6637" s="40" t="s">
        <v>146</v>
      </c>
      <c r="D6637" s="40" t="s">
        <v>90</v>
      </c>
      <c r="E6637" s="40" t="s">
        <v>10</v>
      </c>
      <c r="F6637" s="40">
        <v>0.8</v>
      </c>
      <c r="G6637" s="40">
        <v>12</v>
      </c>
      <c r="H6637" s="40">
        <v>30</v>
      </c>
      <c r="I6637" s="40">
        <v>3.41</v>
      </c>
      <c r="L6637" s="40" t="str">
        <f>IF(LEFT(C6637,1)="[",MID(C6637,2,SEARCH("]",C6637)-2),IF(LEFT(C6637,1)="""",MID(C6637,2,SEARCH("""",C6637,2)-2),C6637))</f>
        <v>preços onix 2014</v>
      </c>
      <c r="M6637" s="40">
        <f>WEEKNUM(A6637,2)</f>
        <v>39</v>
      </c>
    </row>
    <row r="6638" spans="1:13" x14ac:dyDescent="0.25">
      <c r="A6638" s="1">
        <v>41530</v>
      </c>
      <c r="B6638" s="40" t="s">
        <v>9</v>
      </c>
      <c r="C6638" s="40" t="s">
        <v>146</v>
      </c>
      <c r="D6638" s="40" t="s">
        <v>90</v>
      </c>
      <c r="E6638" s="40" t="s">
        <v>10</v>
      </c>
      <c r="F6638" s="40">
        <v>0.8</v>
      </c>
      <c r="G6638" s="40">
        <v>7</v>
      </c>
      <c r="H6638" s="40">
        <v>31</v>
      </c>
      <c r="I6638" s="40">
        <v>1.71</v>
      </c>
      <c r="L6638" s="40" t="str">
        <f>IF(LEFT(C6638,1)="[",MID(C6638,2,SEARCH("]",C6638)-2),IF(LEFT(C6638,1)="""",MID(C6638,2,SEARCH("""",C6638,2)-2),C6638))</f>
        <v>preços onix 2014</v>
      </c>
      <c r="M6638" s="40">
        <f>WEEKNUM(A6638,2)</f>
        <v>37</v>
      </c>
    </row>
    <row r="6639" spans="1:13" x14ac:dyDescent="0.25">
      <c r="A6639" s="1">
        <v>41516</v>
      </c>
      <c r="B6639" s="40" t="s">
        <v>9</v>
      </c>
      <c r="C6639" s="40" t="s">
        <v>146</v>
      </c>
      <c r="D6639" s="40" t="s">
        <v>90</v>
      </c>
      <c r="E6639" s="40" t="s">
        <v>10</v>
      </c>
      <c r="F6639" s="40">
        <v>0.8</v>
      </c>
      <c r="G6639" s="40">
        <v>3</v>
      </c>
      <c r="H6639" s="40">
        <v>14</v>
      </c>
      <c r="I6639" s="40">
        <v>0.8</v>
      </c>
      <c r="L6639" s="40" t="str">
        <f>IF(LEFT(C6639,1)="[",MID(C6639,2,SEARCH("]",C6639)-2),IF(LEFT(C6639,1)="""",MID(C6639,2,SEARCH("""",C6639,2)-2),C6639))</f>
        <v>preços onix 2014</v>
      </c>
      <c r="M6639" s="40">
        <f>WEEKNUM(A6639,2)</f>
        <v>35</v>
      </c>
    </row>
    <row r="6640" spans="1:13" x14ac:dyDescent="0.25">
      <c r="A6640" s="1">
        <v>41539</v>
      </c>
      <c r="B6640" s="40" t="s">
        <v>9</v>
      </c>
      <c r="C6640" s="40" t="s">
        <v>146</v>
      </c>
      <c r="D6640" s="40" t="s">
        <v>90</v>
      </c>
      <c r="E6640" s="40" t="s">
        <v>10</v>
      </c>
      <c r="F6640" s="40">
        <v>0.8</v>
      </c>
      <c r="G6640" s="40">
        <v>3</v>
      </c>
      <c r="H6640" s="40">
        <v>30</v>
      </c>
      <c r="I6640" s="40">
        <v>0.84</v>
      </c>
      <c r="L6640" s="40" t="str">
        <f>IF(LEFT(C6640,1)="[",MID(C6640,2,SEARCH("]",C6640)-2),IF(LEFT(C6640,1)="""",MID(C6640,2,SEARCH("""",C6640,2)-2),C6640))</f>
        <v>preços onix 2014</v>
      </c>
      <c r="M6640" s="40">
        <f>WEEKNUM(A6640,2)</f>
        <v>38</v>
      </c>
    </row>
    <row r="6641" spans="1:13" x14ac:dyDescent="0.25">
      <c r="A6641" s="1">
        <v>41538</v>
      </c>
      <c r="B6641" s="40" t="s">
        <v>9</v>
      </c>
      <c r="C6641" s="40" t="s">
        <v>146</v>
      </c>
      <c r="D6641" s="40" t="s">
        <v>90</v>
      </c>
      <c r="E6641" s="40" t="s">
        <v>10</v>
      </c>
      <c r="F6641" s="40">
        <v>0.8</v>
      </c>
      <c r="G6641" s="40">
        <v>3</v>
      </c>
      <c r="H6641" s="40">
        <v>20</v>
      </c>
      <c r="I6641" s="40">
        <v>0.78</v>
      </c>
      <c r="L6641" s="40" t="str">
        <f>IF(LEFT(C6641,1)="[",MID(C6641,2,SEARCH("]",C6641)-2),IF(LEFT(C6641,1)="""",MID(C6641,2,SEARCH("""",C6641,2)-2),C6641))</f>
        <v>preços onix 2014</v>
      </c>
      <c r="M6641" s="40">
        <f>WEEKNUM(A6641,2)</f>
        <v>38</v>
      </c>
    </row>
    <row r="6642" spans="1:13" x14ac:dyDescent="0.25">
      <c r="A6642" s="1">
        <v>41527</v>
      </c>
      <c r="B6642" s="40" t="s">
        <v>9</v>
      </c>
      <c r="C6642" s="40" t="s">
        <v>146</v>
      </c>
      <c r="D6642" s="40" t="s">
        <v>90</v>
      </c>
      <c r="E6642" s="40" t="s">
        <v>10</v>
      </c>
      <c r="F6642" s="40">
        <v>0.8</v>
      </c>
      <c r="G6642" s="40">
        <v>7</v>
      </c>
      <c r="H6642" s="40">
        <v>40</v>
      </c>
      <c r="I6642" s="40">
        <v>2.63</v>
      </c>
      <c r="L6642" s="40" t="str">
        <f>IF(LEFT(C6642,1)="[",MID(C6642,2,SEARCH("]",C6642)-2),IF(LEFT(C6642,1)="""",MID(C6642,2,SEARCH("""",C6642,2)-2),C6642))</f>
        <v>preços onix 2014</v>
      </c>
      <c r="M6642" s="40">
        <f>WEEKNUM(A6642,2)</f>
        <v>37</v>
      </c>
    </row>
    <row r="6643" spans="1:13" x14ac:dyDescent="0.25">
      <c r="A6643" s="1">
        <v>41542</v>
      </c>
      <c r="B6643" s="40" t="s">
        <v>9</v>
      </c>
      <c r="C6643" s="40" t="s">
        <v>146</v>
      </c>
      <c r="D6643" s="40" t="s">
        <v>90</v>
      </c>
      <c r="E6643" s="40" t="s">
        <v>10</v>
      </c>
      <c r="F6643" s="40">
        <v>0.8</v>
      </c>
      <c r="G6643" s="40">
        <v>5</v>
      </c>
      <c r="H6643" s="40">
        <v>21</v>
      </c>
      <c r="I6643" s="40">
        <v>1.08</v>
      </c>
      <c r="L6643" s="40" t="str">
        <f>IF(LEFT(C6643,1)="[",MID(C6643,2,SEARCH("]",C6643)-2),IF(LEFT(C6643,1)="""",MID(C6643,2,SEARCH("""",C6643,2)-2),C6643))</f>
        <v>preços onix 2014</v>
      </c>
      <c r="M6643" s="40">
        <f>WEEKNUM(A6643,2)</f>
        <v>39</v>
      </c>
    </row>
    <row r="6644" spans="1:13" x14ac:dyDescent="0.25">
      <c r="A6644" s="1">
        <v>41520</v>
      </c>
      <c r="B6644" s="40" t="s">
        <v>9</v>
      </c>
      <c r="C6644" s="40" t="s">
        <v>146</v>
      </c>
      <c r="D6644" s="40" t="s">
        <v>90</v>
      </c>
      <c r="E6644" s="40" t="s">
        <v>10</v>
      </c>
      <c r="F6644" s="40">
        <v>0.8</v>
      </c>
      <c r="G6644" s="40">
        <v>3</v>
      </c>
      <c r="H6644" s="40">
        <v>22</v>
      </c>
      <c r="I6644" s="40">
        <v>0.86</v>
      </c>
      <c r="L6644" s="40" t="str">
        <f>IF(LEFT(C6644,1)="[",MID(C6644,2,SEARCH("]",C6644)-2),IF(LEFT(C6644,1)="""",MID(C6644,2,SEARCH("""",C6644,2)-2),C6644))</f>
        <v>preços onix 2014</v>
      </c>
      <c r="M6644" s="40">
        <f>WEEKNUM(A6644,2)</f>
        <v>36</v>
      </c>
    </row>
    <row r="6645" spans="1:13" x14ac:dyDescent="0.25">
      <c r="A6645" s="1">
        <v>41541</v>
      </c>
      <c r="B6645" s="40" t="s">
        <v>9</v>
      </c>
      <c r="C6645" s="40" t="s">
        <v>146</v>
      </c>
      <c r="D6645" s="40" t="s">
        <v>90</v>
      </c>
      <c r="E6645" s="40" t="s">
        <v>10</v>
      </c>
      <c r="F6645" s="40">
        <v>0.8</v>
      </c>
      <c r="G6645" s="40">
        <v>4</v>
      </c>
      <c r="H6645" s="40">
        <v>27</v>
      </c>
      <c r="I6645" s="40">
        <v>1.08</v>
      </c>
      <c r="L6645" s="40" t="str">
        <f>IF(LEFT(C6645,1)="[",MID(C6645,2,SEARCH("]",C6645)-2),IF(LEFT(C6645,1)="""",MID(C6645,2,SEARCH("""",C6645,2)-2),C6645))</f>
        <v>preços onix 2014</v>
      </c>
      <c r="M6645" s="40">
        <f>WEEKNUM(A6645,2)</f>
        <v>39</v>
      </c>
    </row>
    <row r="6646" spans="1:13" x14ac:dyDescent="0.25">
      <c r="A6646" s="1">
        <v>41514</v>
      </c>
      <c r="B6646" s="40" t="s">
        <v>9</v>
      </c>
      <c r="C6646" s="40" t="s">
        <v>146</v>
      </c>
      <c r="D6646" s="40" t="s">
        <v>90</v>
      </c>
      <c r="E6646" s="40" t="s">
        <v>10</v>
      </c>
      <c r="F6646" s="40">
        <v>0.8</v>
      </c>
      <c r="G6646" s="40">
        <v>3</v>
      </c>
      <c r="H6646" s="40">
        <v>8</v>
      </c>
      <c r="I6646" s="40">
        <v>0.62</v>
      </c>
      <c r="L6646" s="40" t="str">
        <f>IF(LEFT(C6646,1)="[",MID(C6646,2,SEARCH("]",C6646)-2),IF(LEFT(C6646,1)="""",MID(C6646,2,SEARCH("""",C6646,2)-2),C6646))</f>
        <v>preços onix 2014</v>
      </c>
      <c r="M6646" s="40">
        <f>WEEKNUM(A6646,2)</f>
        <v>35</v>
      </c>
    </row>
    <row r="6647" spans="1:13" x14ac:dyDescent="0.25">
      <c r="A6647" s="1">
        <v>41515</v>
      </c>
      <c r="B6647" s="40" t="s">
        <v>9</v>
      </c>
      <c r="C6647" s="40" t="s">
        <v>146</v>
      </c>
      <c r="D6647" s="40" t="s">
        <v>90</v>
      </c>
      <c r="E6647" s="40" t="s">
        <v>10</v>
      </c>
      <c r="F6647" s="40">
        <v>0.8</v>
      </c>
      <c r="G6647" s="40">
        <v>8</v>
      </c>
      <c r="H6647" s="40">
        <v>20</v>
      </c>
      <c r="I6647" s="40">
        <v>2.38</v>
      </c>
      <c r="L6647" s="40" t="str">
        <f>IF(LEFT(C6647,1)="[",MID(C6647,2,SEARCH("]",C6647)-2),IF(LEFT(C6647,1)="""",MID(C6647,2,SEARCH("""",C6647,2)-2),C6647))</f>
        <v>preços onix 2014</v>
      </c>
      <c r="M6647" s="40">
        <f>WEEKNUM(A6647,2)</f>
        <v>35</v>
      </c>
    </row>
    <row r="6648" spans="1:13" x14ac:dyDescent="0.25">
      <c r="A6648" s="1">
        <v>41537</v>
      </c>
      <c r="B6648" s="40" t="s">
        <v>9</v>
      </c>
      <c r="C6648" s="40" t="s">
        <v>146</v>
      </c>
      <c r="D6648" s="40" t="s">
        <v>90</v>
      </c>
      <c r="E6648" s="40" t="s">
        <v>10</v>
      </c>
      <c r="F6648" s="40">
        <v>0.8</v>
      </c>
      <c r="G6648" s="40">
        <v>5</v>
      </c>
      <c r="H6648" s="40">
        <v>31</v>
      </c>
      <c r="I6648" s="40">
        <v>0.98</v>
      </c>
      <c r="L6648" s="40" t="str">
        <f>IF(LEFT(C6648,1)="[",MID(C6648,2,SEARCH("]",C6648)-2),IF(LEFT(C6648,1)="""",MID(C6648,2,SEARCH("""",C6648,2)-2),C6648))</f>
        <v>preços onix 2014</v>
      </c>
      <c r="M6648" s="40">
        <f>WEEKNUM(A6648,2)</f>
        <v>38</v>
      </c>
    </row>
    <row r="6649" spans="1:13" x14ac:dyDescent="0.25">
      <c r="A6649" s="1">
        <v>41535</v>
      </c>
      <c r="B6649" s="40" t="s">
        <v>9</v>
      </c>
      <c r="C6649" s="40" t="s">
        <v>146</v>
      </c>
      <c r="D6649" s="40" t="s">
        <v>90</v>
      </c>
      <c r="E6649" s="40" t="s">
        <v>10</v>
      </c>
      <c r="F6649" s="40">
        <v>0.8</v>
      </c>
      <c r="G6649" s="40">
        <v>11</v>
      </c>
      <c r="H6649" s="40">
        <v>34</v>
      </c>
      <c r="I6649" s="40">
        <v>4.5999999999999996</v>
      </c>
      <c r="L6649" s="40" t="str">
        <f>IF(LEFT(C6649,1)="[",MID(C6649,2,SEARCH("]",C6649)-2),IF(LEFT(C6649,1)="""",MID(C6649,2,SEARCH("""",C6649,2)-2),C6649))</f>
        <v>preços onix 2014</v>
      </c>
      <c r="M6649" s="40">
        <f>WEEKNUM(A6649,2)</f>
        <v>38</v>
      </c>
    </row>
    <row r="6650" spans="1:13" x14ac:dyDescent="0.25">
      <c r="A6650" s="1">
        <v>41540</v>
      </c>
      <c r="B6650" s="40" t="s">
        <v>9</v>
      </c>
      <c r="C6650" s="40" t="s">
        <v>146</v>
      </c>
      <c r="D6650" s="40" t="s">
        <v>90</v>
      </c>
      <c r="E6650" s="40" t="s">
        <v>10</v>
      </c>
      <c r="F6650" s="40">
        <v>0.8</v>
      </c>
      <c r="G6650" s="40">
        <v>6</v>
      </c>
      <c r="H6650" s="40">
        <v>25</v>
      </c>
      <c r="I6650" s="40">
        <v>1.17</v>
      </c>
      <c r="L6650" s="40" t="str">
        <f>IF(LEFT(C6650,1)="[",MID(C6650,2,SEARCH("]",C6650)-2),IF(LEFT(C6650,1)="""",MID(C6650,2,SEARCH("""",C6650,2)-2),C6650))</f>
        <v>preços onix 2014</v>
      </c>
      <c r="M6650" s="40">
        <f>WEEKNUM(A6650,2)</f>
        <v>39</v>
      </c>
    </row>
    <row r="6651" spans="1:13" x14ac:dyDescent="0.25">
      <c r="A6651" s="1">
        <v>41543</v>
      </c>
      <c r="B6651" s="40" t="s">
        <v>9</v>
      </c>
      <c r="C6651" s="40" t="s">
        <v>146</v>
      </c>
      <c r="D6651" s="40" t="s">
        <v>90</v>
      </c>
      <c r="E6651" s="40" t="s">
        <v>10</v>
      </c>
      <c r="F6651" s="40">
        <v>0.8</v>
      </c>
      <c r="G6651" s="40">
        <v>5</v>
      </c>
      <c r="H6651" s="40">
        <v>23</v>
      </c>
      <c r="I6651" s="40">
        <v>1.3</v>
      </c>
      <c r="L6651" s="40" t="str">
        <f>IF(LEFT(C6651,1)="[",MID(C6651,2,SEARCH("]",C6651)-2),IF(LEFT(C6651,1)="""",MID(C6651,2,SEARCH("""",C6651,2)-2),C6651))</f>
        <v>preços onix 2014</v>
      </c>
      <c r="M6651" s="40">
        <f>WEEKNUM(A6651,2)</f>
        <v>39</v>
      </c>
    </row>
    <row r="6652" spans="1:13" x14ac:dyDescent="0.25">
      <c r="A6652" s="1">
        <v>41534</v>
      </c>
      <c r="B6652" s="40" t="s">
        <v>9</v>
      </c>
      <c r="C6652" s="40" t="s">
        <v>146</v>
      </c>
      <c r="D6652" s="40" t="s">
        <v>90</v>
      </c>
      <c r="E6652" s="40" t="s">
        <v>10</v>
      </c>
      <c r="F6652" s="40">
        <v>0.8</v>
      </c>
      <c r="G6652" s="40">
        <v>4</v>
      </c>
      <c r="H6652" s="40">
        <v>21</v>
      </c>
      <c r="I6652" s="40">
        <v>1.25</v>
      </c>
      <c r="L6652" s="40" t="str">
        <f>IF(LEFT(C6652,1)="[",MID(C6652,2,SEARCH("]",C6652)-2),IF(LEFT(C6652,1)="""",MID(C6652,2,SEARCH("""",C6652,2)-2),C6652))</f>
        <v>preços onix 2014</v>
      </c>
      <c r="M6652" s="40">
        <f>WEEKNUM(A6652,2)</f>
        <v>38</v>
      </c>
    </row>
    <row r="6653" spans="1:13" x14ac:dyDescent="0.25">
      <c r="A6653" s="1">
        <v>41533</v>
      </c>
      <c r="B6653" s="40" t="s">
        <v>9</v>
      </c>
      <c r="C6653" s="40" t="s">
        <v>146</v>
      </c>
      <c r="D6653" s="40" t="s">
        <v>90</v>
      </c>
      <c r="E6653" s="40" t="s">
        <v>10</v>
      </c>
      <c r="F6653" s="40">
        <v>0.8</v>
      </c>
      <c r="G6653" s="40">
        <v>10</v>
      </c>
      <c r="H6653" s="40">
        <v>41</v>
      </c>
      <c r="I6653" s="40">
        <v>3.61</v>
      </c>
      <c r="L6653" s="40" t="str">
        <f>IF(LEFT(C6653,1)="[",MID(C6653,2,SEARCH("]",C6653)-2),IF(LEFT(C6653,1)="""",MID(C6653,2,SEARCH("""",C6653,2)-2),C6653))</f>
        <v>preços onix 2014</v>
      </c>
      <c r="M6653" s="40">
        <f>WEEKNUM(A6653,2)</f>
        <v>38</v>
      </c>
    </row>
    <row r="6654" spans="1:13" x14ac:dyDescent="0.25">
      <c r="A6654" s="1">
        <v>41522</v>
      </c>
      <c r="B6654" s="40" t="s">
        <v>9</v>
      </c>
      <c r="C6654" s="40" t="s">
        <v>146</v>
      </c>
      <c r="D6654" s="40" t="s">
        <v>90</v>
      </c>
      <c r="E6654" s="40" t="s">
        <v>10</v>
      </c>
      <c r="F6654" s="40">
        <v>0.8</v>
      </c>
      <c r="G6654" s="40">
        <v>7</v>
      </c>
      <c r="H6654" s="40">
        <v>30</v>
      </c>
      <c r="I6654" s="40">
        <v>2.02</v>
      </c>
      <c r="L6654" s="40" t="str">
        <f>IF(LEFT(C6654,1)="[",MID(C6654,2,SEARCH("]",C6654)-2),IF(LEFT(C6654,1)="""",MID(C6654,2,SEARCH("""",C6654,2)-2),C6654))</f>
        <v>preços onix 2014</v>
      </c>
      <c r="M6654" s="40">
        <f>WEEKNUM(A6654,2)</f>
        <v>36</v>
      </c>
    </row>
    <row r="6655" spans="1:13" x14ac:dyDescent="0.25">
      <c r="A6655" s="1">
        <v>41518</v>
      </c>
      <c r="B6655" s="40" t="s">
        <v>9</v>
      </c>
      <c r="C6655" s="40" t="s">
        <v>146</v>
      </c>
      <c r="D6655" s="40" t="s">
        <v>90</v>
      </c>
      <c r="E6655" s="40" t="s">
        <v>10</v>
      </c>
      <c r="F6655" s="40">
        <v>0.8</v>
      </c>
      <c r="G6655" s="40">
        <v>7</v>
      </c>
      <c r="H6655" s="40">
        <v>34</v>
      </c>
      <c r="I6655" s="40">
        <v>1.8</v>
      </c>
      <c r="L6655" s="40" t="str">
        <f>IF(LEFT(C6655,1)="[",MID(C6655,2,SEARCH("]",C6655)-2),IF(LEFT(C6655,1)="""",MID(C6655,2,SEARCH("""",C6655,2)-2),C6655))</f>
        <v>preços onix 2014</v>
      </c>
      <c r="M6655" s="40">
        <f>WEEKNUM(A6655,2)</f>
        <v>35</v>
      </c>
    </row>
    <row r="6656" spans="1:13" x14ac:dyDescent="0.25">
      <c r="A6656" s="1">
        <v>41526</v>
      </c>
      <c r="B6656" s="40" t="s">
        <v>9</v>
      </c>
      <c r="C6656" s="40" t="s">
        <v>146</v>
      </c>
      <c r="D6656" s="40" t="s">
        <v>90</v>
      </c>
      <c r="E6656" s="40" t="s">
        <v>10</v>
      </c>
      <c r="F6656" s="40">
        <v>0.8</v>
      </c>
      <c r="G6656" s="40">
        <v>7</v>
      </c>
      <c r="H6656" s="40">
        <v>25</v>
      </c>
      <c r="I6656" s="40">
        <v>1.54</v>
      </c>
      <c r="L6656" s="40" t="str">
        <f>IF(LEFT(C6656,1)="[",MID(C6656,2,SEARCH("]",C6656)-2),IF(LEFT(C6656,1)="""",MID(C6656,2,SEARCH("""",C6656,2)-2),C6656))</f>
        <v>preços onix 2014</v>
      </c>
      <c r="M6656" s="40">
        <f>WEEKNUM(A6656,2)</f>
        <v>37</v>
      </c>
    </row>
    <row r="6657" spans="1:13" x14ac:dyDescent="0.25">
      <c r="A6657" s="1">
        <v>41532</v>
      </c>
      <c r="B6657" s="40" t="s">
        <v>9</v>
      </c>
      <c r="C6657" s="40" t="s">
        <v>146</v>
      </c>
      <c r="D6657" s="40" t="s">
        <v>90</v>
      </c>
      <c r="E6657" s="40" t="s">
        <v>10</v>
      </c>
      <c r="F6657" s="40">
        <v>0.8</v>
      </c>
      <c r="G6657" s="40">
        <v>4</v>
      </c>
      <c r="H6657" s="40">
        <v>33</v>
      </c>
      <c r="I6657" s="40">
        <v>1.46</v>
      </c>
      <c r="L6657" s="40" t="str">
        <f>IF(LEFT(C6657,1)="[",MID(C6657,2,SEARCH("]",C6657)-2),IF(LEFT(C6657,1)="""",MID(C6657,2,SEARCH("""",C6657,2)-2),C6657))</f>
        <v>preços onix 2014</v>
      </c>
      <c r="M6657" s="40">
        <f>WEEKNUM(A6657,2)</f>
        <v>37</v>
      </c>
    </row>
    <row r="6658" spans="1:13" x14ac:dyDescent="0.25">
      <c r="A6658" s="1">
        <v>41528</v>
      </c>
      <c r="B6658" s="40" t="s">
        <v>9</v>
      </c>
      <c r="C6658" s="40" t="s">
        <v>146</v>
      </c>
      <c r="D6658" s="40" t="s">
        <v>90</v>
      </c>
      <c r="E6658" s="40" t="s">
        <v>10</v>
      </c>
      <c r="F6658" s="40">
        <v>0.8</v>
      </c>
      <c r="G6658" s="40">
        <v>6</v>
      </c>
      <c r="H6658" s="40">
        <v>42</v>
      </c>
      <c r="I6658" s="40">
        <v>2.38</v>
      </c>
      <c r="L6658" s="40" t="str">
        <f>IF(LEFT(C6658,1)="[",MID(C6658,2,SEARCH("]",C6658)-2),IF(LEFT(C6658,1)="""",MID(C6658,2,SEARCH("""",C6658,2)-2),C6658))</f>
        <v>preços onix 2014</v>
      </c>
      <c r="M6658" s="40">
        <f>WEEKNUM(A6658,2)</f>
        <v>37</v>
      </c>
    </row>
    <row r="6659" spans="1:13" x14ac:dyDescent="0.25">
      <c r="A6659" s="1">
        <v>41545</v>
      </c>
      <c r="B6659" s="40" t="s">
        <v>9</v>
      </c>
      <c r="C6659" s="40" t="s">
        <v>146</v>
      </c>
      <c r="D6659" s="40" t="s">
        <v>90</v>
      </c>
      <c r="E6659" s="40" t="s">
        <v>10</v>
      </c>
      <c r="F6659" s="40">
        <v>0.8</v>
      </c>
      <c r="G6659" s="40">
        <v>7</v>
      </c>
      <c r="H6659" s="40">
        <v>26</v>
      </c>
      <c r="I6659" s="40">
        <v>1.1299999999999999</v>
      </c>
      <c r="L6659" s="40" t="str">
        <f>IF(LEFT(C6659,1)="[",MID(C6659,2,SEARCH("]",C6659)-2),IF(LEFT(C6659,1)="""",MID(C6659,2,SEARCH("""",C6659,2)-2),C6659))</f>
        <v>preços onix 2014</v>
      </c>
      <c r="M6659" s="40">
        <f>WEEKNUM(A6659,2)</f>
        <v>39</v>
      </c>
    </row>
    <row r="6660" spans="1:13" x14ac:dyDescent="0.25">
      <c r="A6660" s="1">
        <v>41544</v>
      </c>
      <c r="B6660" s="40" t="s">
        <v>9</v>
      </c>
      <c r="C6660" s="40" t="s">
        <v>146</v>
      </c>
      <c r="D6660" s="40" t="s">
        <v>90</v>
      </c>
      <c r="E6660" s="40" t="s">
        <v>10</v>
      </c>
      <c r="F6660" s="40">
        <v>0.8</v>
      </c>
      <c r="G6660" s="40">
        <v>4</v>
      </c>
      <c r="H6660" s="40">
        <v>24</v>
      </c>
      <c r="I6660" s="40">
        <v>1.69</v>
      </c>
      <c r="L6660" s="40" t="str">
        <f>IF(LEFT(C6660,1)="[",MID(C6660,2,SEARCH("]",C6660)-2),IF(LEFT(C6660,1)="""",MID(C6660,2,SEARCH("""",C6660,2)-2),C6660))</f>
        <v>preços onix 2014</v>
      </c>
      <c r="M6660" s="40">
        <f>WEEKNUM(A6660,2)</f>
        <v>39</v>
      </c>
    </row>
    <row r="6661" spans="1:13" x14ac:dyDescent="0.25">
      <c r="A6661" s="1">
        <v>41521</v>
      </c>
      <c r="B6661" s="40" t="s">
        <v>9</v>
      </c>
      <c r="C6661" s="40" t="s">
        <v>146</v>
      </c>
      <c r="D6661" s="40" t="s">
        <v>90</v>
      </c>
      <c r="E6661" s="40" t="s">
        <v>10</v>
      </c>
      <c r="F6661" s="40">
        <v>0.8</v>
      </c>
      <c r="G6661" s="40">
        <v>7</v>
      </c>
      <c r="H6661" s="40">
        <v>35</v>
      </c>
      <c r="I6661" s="40">
        <v>2.2000000000000002</v>
      </c>
      <c r="L6661" s="40" t="str">
        <f>IF(LEFT(C6661,1)="[",MID(C6661,2,SEARCH("]",C6661)-2),IF(LEFT(C6661,1)="""",MID(C6661,2,SEARCH("""",C6661,2)-2),C6661))</f>
        <v>preços onix 2014</v>
      </c>
      <c r="M6661" s="40">
        <f>WEEKNUM(A6661,2)</f>
        <v>36</v>
      </c>
    </row>
    <row r="6662" spans="1:13" x14ac:dyDescent="0.25">
      <c r="A6662" s="1">
        <v>41536</v>
      </c>
      <c r="B6662" s="40" t="s">
        <v>9</v>
      </c>
      <c r="C6662" s="40" t="s">
        <v>146</v>
      </c>
      <c r="D6662" s="40" t="s">
        <v>90</v>
      </c>
      <c r="E6662" s="40" t="s">
        <v>10</v>
      </c>
      <c r="F6662" s="40">
        <v>0.8</v>
      </c>
      <c r="G6662" s="40">
        <v>8</v>
      </c>
      <c r="H6662" s="40">
        <v>26</v>
      </c>
      <c r="I6662" s="40">
        <v>2.14</v>
      </c>
      <c r="L6662" s="40" t="str">
        <f>IF(LEFT(C6662,1)="[",MID(C6662,2,SEARCH("]",C6662)-2),IF(LEFT(C6662,1)="""",MID(C6662,2,SEARCH("""",C6662,2)-2),C6662))</f>
        <v>preços onix 2014</v>
      </c>
      <c r="M6662" s="40">
        <f>WEEKNUM(A6662,2)</f>
        <v>38</v>
      </c>
    </row>
    <row r="6663" spans="1:13" x14ac:dyDescent="0.25">
      <c r="A6663" s="1">
        <v>41536</v>
      </c>
      <c r="B6663" s="40" t="s">
        <v>9</v>
      </c>
      <c r="C6663" s="40" t="s">
        <v>336</v>
      </c>
      <c r="D6663" s="40" t="s">
        <v>90</v>
      </c>
      <c r="E6663" s="40" t="s">
        <v>10</v>
      </c>
      <c r="F6663" s="40">
        <v>0.19</v>
      </c>
      <c r="G6663" s="40">
        <v>0</v>
      </c>
      <c r="H6663" s="40">
        <v>6</v>
      </c>
      <c r="I6663" s="40">
        <v>0</v>
      </c>
      <c r="L6663" s="40" t="str">
        <f>IF(LEFT(C6663,1)="[",MID(C6663,2,SEARCH("]",C6663)-2),IF(LEFT(C6663,1)="""",MID(C6663,2,SEARCH("""",C6663,2)-2),C6663))</f>
        <v>preços Onyx</v>
      </c>
      <c r="M6663" s="40">
        <f>WEEKNUM(A6663,2)</f>
        <v>38</v>
      </c>
    </row>
    <row r="6664" spans="1:13" x14ac:dyDescent="0.25">
      <c r="A6664" s="1">
        <v>41545</v>
      </c>
      <c r="B6664" s="40" t="s">
        <v>9</v>
      </c>
      <c r="C6664" s="40" t="s">
        <v>336</v>
      </c>
      <c r="D6664" s="40" t="s">
        <v>90</v>
      </c>
      <c r="E6664" s="40" t="s">
        <v>10</v>
      </c>
      <c r="F6664" s="40">
        <v>0.19</v>
      </c>
      <c r="G6664" s="40">
        <v>0</v>
      </c>
      <c r="H6664" s="40">
        <v>2</v>
      </c>
      <c r="I6664" s="40">
        <v>0</v>
      </c>
      <c r="L6664" s="40" t="str">
        <f>IF(LEFT(C6664,1)="[",MID(C6664,2,SEARCH("]",C6664)-2),IF(LEFT(C6664,1)="""",MID(C6664,2,SEARCH("""",C6664,2)-2),C6664))</f>
        <v>preços Onyx</v>
      </c>
      <c r="M6664" s="40">
        <f>WEEKNUM(A6664,2)</f>
        <v>39</v>
      </c>
    </row>
    <row r="6665" spans="1:13" x14ac:dyDescent="0.25">
      <c r="A6665" s="1">
        <v>41537</v>
      </c>
      <c r="B6665" s="40" t="s">
        <v>9</v>
      </c>
      <c r="C6665" s="40" t="s">
        <v>336</v>
      </c>
      <c r="D6665" s="40" t="s">
        <v>90</v>
      </c>
      <c r="E6665" s="40" t="s">
        <v>10</v>
      </c>
      <c r="F6665" s="40">
        <v>0.19</v>
      </c>
      <c r="G6665" s="40">
        <v>0</v>
      </c>
      <c r="H6665" s="40">
        <v>2</v>
      </c>
      <c r="I6665" s="40">
        <v>0</v>
      </c>
      <c r="L6665" s="40" t="str">
        <f>IF(LEFT(C6665,1)="[",MID(C6665,2,SEARCH("]",C6665)-2),IF(LEFT(C6665,1)="""",MID(C6665,2,SEARCH("""",C6665,2)-2),C6665))</f>
        <v>preços Onyx</v>
      </c>
      <c r="M6665" s="40">
        <f>WEEKNUM(A6665,2)</f>
        <v>38</v>
      </c>
    </row>
    <row r="6666" spans="1:13" x14ac:dyDescent="0.25">
      <c r="A6666" s="1">
        <v>41535</v>
      </c>
      <c r="B6666" s="40" t="s">
        <v>9</v>
      </c>
      <c r="C6666" s="40" t="s">
        <v>336</v>
      </c>
      <c r="D6666" s="40" t="s">
        <v>90</v>
      </c>
      <c r="E6666" s="40" t="s">
        <v>10</v>
      </c>
      <c r="F6666" s="40">
        <v>0.19</v>
      </c>
      <c r="G6666" s="40">
        <v>0</v>
      </c>
      <c r="H6666" s="40">
        <v>1</v>
      </c>
      <c r="I6666" s="40">
        <v>0</v>
      </c>
      <c r="L6666" s="40" t="str">
        <f>IF(LEFT(C6666,1)="[",MID(C6666,2,SEARCH("]",C6666)-2),IF(LEFT(C6666,1)="""",MID(C6666,2,SEARCH("""",C6666,2)-2),C6666))</f>
        <v>preços Onyx</v>
      </c>
      <c r="M6666" s="40">
        <f>WEEKNUM(A6666,2)</f>
        <v>38</v>
      </c>
    </row>
    <row r="6667" spans="1:13" x14ac:dyDescent="0.25">
      <c r="A6667" s="1">
        <v>41533</v>
      </c>
      <c r="B6667" s="40" t="s">
        <v>9</v>
      </c>
      <c r="C6667" s="40" t="s">
        <v>336</v>
      </c>
      <c r="D6667" s="40" t="s">
        <v>90</v>
      </c>
      <c r="E6667" s="40" t="s">
        <v>10</v>
      </c>
      <c r="F6667" s="40">
        <v>0.19</v>
      </c>
      <c r="G6667" s="40">
        <v>0</v>
      </c>
      <c r="H6667" s="40">
        <v>3</v>
      </c>
      <c r="I6667" s="40">
        <v>0</v>
      </c>
      <c r="L6667" s="40" t="str">
        <f>IF(LEFT(C6667,1)="[",MID(C6667,2,SEARCH("]",C6667)-2),IF(LEFT(C6667,1)="""",MID(C6667,2,SEARCH("""",C6667,2)-2),C6667))</f>
        <v>preços Onyx</v>
      </c>
      <c r="M6667" s="40">
        <f>WEEKNUM(A6667,2)</f>
        <v>38</v>
      </c>
    </row>
    <row r="6668" spans="1:13" x14ac:dyDescent="0.25">
      <c r="A6668" s="1">
        <v>41528</v>
      </c>
      <c r="B6668" s="40" t="s">
        <v>9</v>
      </c>
      <c r="C6668" s="40" t="s">
        <v>336</v>
      </c>
      <c r="D6668" s="40" t="s">
        <v>90</v>
      </c>
      <c r="E6668" s="40" t="s">
        <v>10</v>
      </c>
      <c r="F6668" s="40">
        <v>0.19</v>
      </c>
      <c r="G6668" s="40">
        <v>0</v>
      </c>
      <c r="H6668" s="40">
        <v>1</v>
      </c>
      <c r="I6668" s="40">
        <v>0</v>
      </c>
      <c r="L6668" s="40" t="str">
        <f>IF(LEFT(C6668,1)="[",MID(C6668,2,SEARCH("]",C6668)-2),IF(LEFT(C6668,1)="""",MID(C6668,2,SEARCH("""",C6668,2)-2),C6668))</f>
        <v>preços Onyx</v>
      </c>
      <c r="M6668" s="40">
        <f>WEEKNUM(A6668,2)</f>
        <v>37</v>
      </c>
    </row>
    <row r="6669" spans="1:13" x14ac:dyDescent="0.25">
      <c r="A6669" s="1">
        <v>41526</v>
      </c>
      <c r="B6669" s="40" t="s">
        <v>9</v>
      </c>
      <c r="C6669" s="40" t="s">
        <v>336</v>
      </c>
      <c r="D6669" s="40" t="s">
        <v>90</v>
      </c>
      <c r="E6669" s="40" t="s">
        <v>10</v>
      </c>
      <c r="F6669" s="40">
        <v>0.19</v>
      </c>
      <c r="G6669" s="40">
        <v>0</v>
      </c>
      <c r="H6669" s="40">
        <v>3</v>
      </c>
      <c r="I6669" s="40">
        <v>0</v>
      </c>
      <c r="L6669" s="40" t="str">
        <f>IF(LEFT(C6669,1)="[",MID(C6669,2,SEARCH("]",C6669)-2),IF(LEFT(C6669,1)="""",MID(C6669,2,SEARCH("""",C6669,2)-2),C6669))</f>
        <v>preços Onyx</v>
      </c>
      <c r="M6669" s="40">
        <f>WEEKNUM(A6669,2)</f>
        <v>37</v>
      </c>
    </row>
    <row r="6670" spans="1:13" x14ac:dyDescent="0.25">
      <c r="A6670" s="1">
        <v>41529</v>
      </c>
      <c r="B6670" s="40" t="s">
        <v>9</v>
      </c>
      <c r="C6670" s="40" t="s">
        <v>336</v>
      </c>
      <c r="D6670" s="40" t="s">
        <v>90</v>
      </c>
      <c r="E6670" s="40" t="s">
        <v>10</v>
      </c>
      <c r="F6670" s="40">
        <v>0.19</v>
      </c>
      <c r="G6670" s="40">
        <v>0</v>
      </c>
      <c r="H6670" s="40">
        <v>1</v>
      </c>
      <c r="I6670" s="40">
        <v>0</v>
      </c>
      <c r="L6670" s="40" t="str">
        <f>IF(LEFT(C6670,1)="[",MID(C6670,2,SEARCH("]",C6670)-2),IF(LEFT(C6670,1)="""",MID(C6670,2,SEARCH("""",C6670,2)-2),C6670))</f>
        <v>preços Onyx</v>
      </c>
      <c r="M6670" s="40">
        <f>WEEKNUM(A6670,2)</f>
        <v>37</v>
      </c>
    </row>
    <row r="6671" spans="1:13" x14ac:dyDescent="0.25">
      <c r="A6671" s="1">
        <v>41518</v>
      </c>
      <c r="B6671" s="40" t="s">
        <v>9</v>
      </c>
      <c r="C6671" s="40" t="s">
        <v>336</v>
      </c>
      <c r="D6671" s="40" t="s">
        <v>90</v>
      </c>
      <c r="E6671" s="40" t="s">
        <v>10</v>
      </c>
      <c r="F6671" s="40">
        <v>0.19</v>
      </c>
      <c r="G6671" s="40">
        <v>1</v>
      </c>
      <c r="H6671" s="40">
        <v>5</v>
      </c>
      <c r="I6671" s="40">
        <v>0.16</v>
      </c>
      <c r="L6671" s="40" t="str">
        <f>IF(LEFT(C6671,1)="[",MID(C6671,2,SEARCH("]",C6671)-2),IF(LEFT(C6671,1)="""",MID(C6671,2,SEARCH("""",C6671,2)-2),C6671))</f>
        <v>preços Onyx</v>
      </c>
      <c r="M6671" s="40">
        <f>WEEKNUM(A6671,2)</f>
        <v>35</v>
      </c>
    </row>
    <row r="6672" spans="1:13" x14ac:dyDescent="0.25">
      <c r="A6672" s="1">
        <v>41543</v>
      </c>
      <c r="B6672" s="40" t="s">
        <v>9</v>
      </c>
      <c r="C6672" s="40" t="s">
        <v>336</v>
      </c>
      <c r="D6672" s="40" t="s">
        <v>90</v>
      </c>
      <c r="E6672" s="40" t="s">
        <v>10</v>
      </c>
      <c r="F6672" s="40">
        <v>0.19</v>
      </c>
      <c r="G6672" s="40">
        <v>3</v>
      </c>
      <c r="H6672" s="40">
        <v>5</v>
      </c>
      <c r="I6672" s="40">
        <v>0.43</v>
      </c>
      <c r="L6672" s="40" t="str">
        <f>IF(LEFT(C6672,1)="[",MID(C6672,2,SEARCH("]",C6672)-2),IF(LEFT(C6672,1)="""",MID(C6672,2,SEARCH("""",C6672,2)-2),C6672))</f>
        <v>preços Onyx</v>
      </c>
      <c r="M6672" s="40">
        <f>WEEKNUM(A6672,2)</f>
        <v>39</v>
      </c>
    </row>
    <row r="6673" spans="1:13" x14ac:dyDescent="0.25">
      <c r="A6673" s="1">
        <v>41522</v>
      </c>
      <c r="B6673" s="40" t="s">
        <v>9</v>
      </c>
      <c r="C6673" s="40" t="s">
        <v>336</v>
      </c>
      <c r="D6673" s="40" t="s">
        <v>90</v>
      </c>
      <c r="E6673" s="40" t="s">
        <v>10</v>
      </c>
      <c r="F6673" s="40">
        <v>0.19</v>
      </c>
      <c r="G6673" s="40">
        <v>0</v>
      </c>
      <c r="H6673" s="40">
        <v>2</v>
      </c>
      <c r="I6673" s="40">
        <v>0</v>
      </c>
      <c r="L6673" s="40" t="str">
        <f>IF(LEFT(C6673,1)="[",MID(C6673,2,SEARCH("]",C6673)-2),IF(LEFT(C6673,1)="""",MID(C6673,2,SEARCH("""",C6673,2)-2),C6673))</f>
        <v>preços Onyx</v>
      </c>
      <c r="M6673" s="40">
        <f>WEEKNUM(A6673,2)</f>
        <v>36</v>
      </c>
    </row>
    <row r="6674" spans="1:13" x14ac:dyDescent="0.25">
      <c r="A6674" s="1">
        <v>41530</v>
      </c>
      <c r="B6674" s="40" t="s">
        <v>9</v>
      </c>
      <c r="C6674" s="40" t="s">
        <v>336</v>
      </c>
      <c r="D6674" s="40" t="s">
        <v>90</v>
      </c>
      <c r="E6674" s="40" t="s">
        <v>10</v>
      </c>
      <c r="F6674" s="40">
        <v>0.19</v>
      </c>
      <c r="G6674" s="40">
        <v>0</v>
      </c>
      <c r="H6674" s="40">
        <v>2</v>
      </c>
      <c r="I6674" s="40">
        <v>0</v>
      </c>
      <c r="L6674" s="40" t="str">
        <f>IF(LEFT(C6674,1)="[",MID(C6674,2,SEARCH("]",C6674)-2),IF(LEFT(C6674,1)="""",MID(C6674,2,SEARCH("""",C6674,2)-2),C6674))</f>
        <v>preços Onyx</v>
      </c>
      <c r="M6674" s="40">
        <f>WEEKNUM(A6674,2)</f>
        <v>37</v>
      </c>
    </row>
    <row r="6675" spans="1:13" x14ac:dyDescent="0.25">
      <c r="A6675" s="1">
        <v>41531</v>
      </c>
      <c r="B6675" s="40" t="s">
        <v>9</v>
      </c>
      <c r="C6675" s="40" t="s">
        <v>336</v>
      </c>
      <c r="D6675" s="40" t="s">
        <v>90</v>
      </c>
      <c r="E6675" s="40" t="s">
        <v>10</v>
      </c>
      <c r="F6675" s="40">
        <v>0.19</v>
      </c>
      <c r="G6675" s="40">
        <v>0</v>
      </c>
      <c r="H6675" s="40">
        <v>1</v>
      </c>
      <c r="I6675" s="40">
        <v>0</v>
      </c>
      <c r="L6675" s="40" t="str">
        <f>IF(LEFT(C6675,1)="[",MID(C6675,2,SEARCH("]",C6675)-2),IF(LEFT(C6675,1)="""",MID(C6675,2,SEARCH("""",C6675,2)-2),C6675))</f>
        <v>preços Onyx</v>
      </c>
      <c r="M6675" s="40">
        <f>WEEKNUM(A6675,2)</f>
        <v>37</v>
      </c>
    </row>
    <row r="6676" spans="1:13" x14ac:dyDescent="0.25">
      <c r="A6676" s="1">
        <v>41527</v>
      </c>
      <c r="B6676" s="40" t="s">
        <v>9</v>
      </c>
      <c r="C6676" s="40" t="s">
        <v>336</v>
      </c>
      <c r="D6676" s="40" t="s">
        <v>90</v>
      </c>
      <c r="E6676" s="40" t="s">
        <v>10</v>
      </c>
      <c r="F6676" s="40">
        <v>0.19</v>
      </c>
      <c r="G6676" s="40">
        <v>0</v>
      </c>
      <c r="H6676" s="40">
        <v>5</v>
      </c>
      <c r="I6676" s="40">
        <v>0</v>
      </c>
      <c r="L6676" s="40" t="str">
        <f>IF(LEFT(C6676,1)="[",MID(C6676,2,SEARCH("]",C6676)-2),IF(LEFT(C6676,1)="""",MID(C6676,2,SEARCH("""",C6676,2)-2),C6676))</f>
        <v>preços Onyx</v>
      </c>
      <c r="M6676" s="40">
        <f>WEEKNUM(A6676,2)</f>
        <v>37</v>
      </c>
    </row>
    <row r="6677" spans="1:13" x14ac:dyDescent="0.25">
      <c r="A6677" s="1">
        <v>41541</v>
      </c>
      <c r="B6677" s="40" t="s">
        <v>9</v>
      </c>
      <c r="C6677" s="40" t="s">
        <v>336</v>
      </c>
      <c r="D6677" s="40" t="s">
        <v>90</v>
      </c>
      <c r="E6677" s="40" t="s">
        <v>10</v>
      </c>
      <c r="F6677" s="40">
        <v>0.19</v>
      </c>
      <c r="G6677" s="40">
        <v>0</v>
      </c>
      <c r="H6677" s="40">
        <v>1</v>
      </c>
      <c r="I6677" s="40">
        <v>0</v>
      </c>
      <c r="L6677" s="40" t="str">
        <f>IF(LEFT(C6677,1)="[",MID(C6677,2,SEARCH("]",C6677)-2),IF(LEFT(C6677,1)="""",MID(C6677,2,SEARCH("""",C6677,2)-2),C6677))</f>
        <v>preços Onyx</v>
      </c>
      <c r="M6677" s="40">
        <f>WEEKNUM(A6677,2)</f>
        <v>39</v>
      </c>
    </row>
    <row r="6678" spans="1:13" x14ac:dyDescent="0.25">
      <c r="A6678" s="1">
        <v>41520</v>
      </c>
      <c r="B6678" s="40" t="s">
        <v>9</v>
      </c>
      <c r="C6678" s="40" t="s">
        <v>336</v>
      </c>
      <c r="D6678" s="40" t="s">
        <v>90</v>
      </c>
      <c r="E6678" s="40" t="s">
        <v>10</v>
      </c>
      <c r="F6678" s="40">
        <v>0.19</v>
      </c>
      <c r="G6678" s="40">
        <v>1</v>
      </c>
      <c r="H6678" s="40">
        <v>2</v>
      </c>
      <c r="I6678" s="40">
        <v>0.17</v>
      </c>
      <c r="L6678" s="40" t="str">
        <f>IF(LEFT(C6678,1)="[",MID(C6678,2,SEARCH("]",C6678)-2),IF(LEFT(C6678,1)="""",MID(C6678,2,SEARCH("""",C6678,2)-2),C6678))</f>
        <v>preços Onyx</v>
      </c>
      <c r="M6678" s="40">
        <f>WEEKNUM(A6678,2)</f>
        <v>36</v>
      </c>
    </row>
    <row r="6679" spans="1:13" x14ac:dyDescent="0.25">
      <c r="A6679" s="1">
        <v>41532</v>
      </c>
      <c r="B6679" s="40" t="s">
        <v>9</v>
      </c>
      <c r="C6679" s="40" t="s">
        <v>336</v>
      </c>
      <c r="D6679" s="40" t="s">
        <v>90</v>
      </c>
      <c r="E6679" s="40" t="s">
        <v>10</v>
      </c>
      <c r="F6679" s="40">
        <v>0.19</v>
      </c>
      <c r="G6679" s="40">
        <v>0</v>
      </c>
      <c r="H6679" s="40">
        <v>0</v>
      </c>
      <c r="I6679" s="40">
        <v>0</v>
      </c>
      <c r="L6679" s="40" t="str">
        <f>IF(LEFT(C6679,1)="[",MID(C6679,2,SEARCH("]",C6679)-2),IF(LEFT(C6679,1)="""",MID(C6679,2,SEARCH("""",C6679,2)-2),C6679))</f>
        <v>preços Onyx</v>
      </c>
      <c r="M6679" s="40">
        <f>WEEKNUM(A6679,2)</f>
        <v>37</v>
      </c>
    </row>
    <row r="6680" spans="1:13" x14ac:dyDescent="0.25">
      <c r="A6680" s="1">
        <v>41525</v>
      </c>
      <c r="B6680" s="40" t="s">
        <v>9</v>
      </c>
      <c r="C6680" s="40" t="s">
        <v>336</v>
      </c>
      <c r="D6680" s="40" t="s">
        <v>90</v>
      </c>
      <c r="E6680" s="40" t="s">
        <v>10</v>
      </c>
      <c r="F6680" s="40">
        <v>0.19</v>
      </c>
      <c r="G6680" s="40">
        <v>0</v>
      </c>
      <c r="H6680" s="40">
        <v>1</v>
      </c>
      <c r="I6680" s="40">
        <v>0</v>
      </c>
      <c r="L6680" s="40" t="str">
        <f>IF(LEFT(C6680,1)="[",MID(C6680,2,SEARCH("]",C6680)-2),IF(LEFT(C6680,1)="""",MID(C6680,2,SEARCH("""",C6680,2)-2),C6680))</f>
        <v>preços Onyx</v>
      </c>
      <c r="M6680" s="40">
        <f>WEEKNUM(A6680,2)</f>
        <v>36</v>
      </c>
    </row>
    <row r="6681" spans="1:13" x14ac:dyDescent="0.25">
      <c r="A6681" s="1">
        <v>41538</v>
      </c>
      <c r="B6681" s="40" t="s">
        <v>9</v>
      </c>
      <c r="C6681" s="40" t="s">
        <v>336</v>
      </c>
      <c r="D6681" s="40" t="s">
        <v>90</v>
      </c>
      <c r="E6681" s="40" t="s">
        <v>10</v>
      </c>
      <c r="F6681" s="40">
        <v>0.19</v>
      </c>
      <c r="G6681" s="40">
        <v>0</v>
      </c>
      <c r="H6681" s="40">
        <v>1</v>
      </c>
      <c r="I6681" s="40">
        <v>0</v>
      </c>
      <c r="L6681" s="40" t="str">
        <f>IF(LEFT(C6681,1)="[",MID(C6681,2,SEARCH("]",C6681)-2),IF(LEFT(C6681,1)="""",MID(C6681,2,SEARCH("""",C6681,2)-2),C6681))</f>
        <v>preços Onyx</v>
      </c>
      <c r="M6681" s="40">
        <f>WEEKNUM(A6681,2)</f>
        <v>38</v>
      </c>
    </row>
    <row r="6682" spans="1:13" x14ac:dyDescent="0.25">
      <c r="A6682" s="1">
        <v>41515</v>
      </c>
      <c r="B6682" s="40" t="s">
        <v>9</v>
      </c>
      <c r="C6682" s="40" t="s">
        <v>336</v>
      </c>
      <c r="D6682" s="40" t="s">
        <v>90</v>
      </c>
      <c r="E6682" s="40" t="s">
        <v>10</v>
      </c>
      <c r="F6682" s="40">
        <v>0.19</v>
      </c>
      <c r="G6682" s="40">
        <v>0</v>
      </c>
      <c r="H6682" s="40">
        <v>0</v>
      </c>
      <c r="I6682" s="40">
        <v>0</v>
      </c>
      <c r="L6682" s="40" t="str">
        <f>IF(LEFT(C6682,1)="[",MID(C6682,2,SEARCH("]",C6682)-2),IF(LEFT(C6682,1)="""",MID(C6682,2,SEARCH("""",C6682,2)-2),C6682))</f>
        <v>preços Onyx</v>
      </c>
      <c r="M6682" s="40">
        <f>WEEKNUM(A6682,2)</f>
        <v>35</v>
      </c>
    </row>
    <row r="6683" spans="1:13" x14ac:dyDescent="0.25">
      <c r="A6683" s="1">
        <v>41523</v>
      </c>
      <c r="B6683" s="40" t="s">
        <v>9</v>
      </c>
      <c r="C6683" s="40" t="s">
        <v>336</v>
      </c>
      <c r="D6683" s="40" t="s">
        <v>90</v>
      </c>
      <c r="E6683" s="40" t="s">
        <v>10</v>
      </c>
      <c r="F6683" s="40">
        <v>0.19</v>
      </c>
      <c r="G6683" s="40">
        <v>0</v>
      </c>
      <c r="H6683" s="40">
        <v>3</v>
      </c>
      <c r="I6683" s="40">
        <v>0</v>
      </c>
      <c r="L6683" s="40" t="str">
        <f>IF(LEFT(C6683,1)="[",MID(C6683,2,SEARCH("]",C6683)-2),IF(LEFT(C6683,1)="""",MID(C6683,2,SEARCH("""",C6683,2)-2),C6683))</f>
        <v>preços Onyx</v>
      </c>
      <c r="M6683" s="40">
        <f>WEEKNUM(A6683,2)</f>
        <v>36</v>
      </c>
    </row>
    <row r="6684" spans="1:13" x14ac:dyDescent="0.25">
      <c r="A6684" s="1">
        <v>41514</v>
      </c>
      <c r="B6684" s="40" t="s">
        <v>9</v>
      </c>
      <c r="C6684" s="40" t="s">
        <v>336</v>
      </c>
      <c r="D6684" s="40" t="s">
        <v>90</v>
      </c>
      <c r="E6684" s="40" t="s">
        <v>10</v>
      </c>
      <c r="F6684" s="40">
        <v>0.19</v>
      </c>
      <c r="G6684" s="40">
        <v>0</v>
      </c>
      <c r="H6684" s="40">
        <v>3</v>
      </c>
      <c r="I6684" s="40">
        <v>0</v>
      </c>
      <c r="L6684" s="40" t="str">
        <f>IF(LEFT(C6684,1)="[",MID(C6684,2,SEARCH("]",C6684)-2),IF(LEFT(C6684,1)="""",MID(C6684,2,SEARCH("""",C6684,2)-2),C6684))</f>
        <v>preços Onyx</v>
      </c>
      <c r="M6684" s="40">
        <f>WEEKNUM(A6684,2)</f>
        <v>35</v>
      </c>
    </row>
    <row r="6685" spans="1:13" x14ac:dyDescent="0.25">
      <c r="A6685" s="1">
        <v>41521</v>
      </c>
      <c r="B6685" s="40" t="s">
        <v>9</v>
      </c>
      <c r="C6685" s="40" t="s">
        <v>336</v>
      </c>
      <c r="D6685" s="40" t="s">
        <v>90</v>
      </c>
      <c r="E6685" s="40" t="s">
        <v>10</v>
      </c>
      <c r="F6685" s="40">
        <v>0.19</v>
      </c>
      <c r="G6685" s="40">
        <v>1</v>
      </c>
      <c r="H6685" s="40">
        <v>3</v>
      </c>
      <c r="I6685" s="40">
        <v>0.14000000000000001</v>
      </c>
      <c r="L6685" s="40" t="str">
        <f>IF(LEFT(C6685,1)="[",MID(C6685,2,SEARCH("]",C6685)-2),IF(LEFT(C6685,1)="""",MID(C6685,2,SEARCH("""",C6685,2)-2),C6685))</f>
        <v>preços Onyx</v>
      </c>
      <c r="M6685" s="40">
        <f>WEEKNUM(A6685,2)</f>
        <v>36</v>
      </c>
    </row>
    <row r="6686" spans="1:13" x14ac:dyDescent="0.25">
      <c r="A6686" s="1">
        <v>41516</v>
      </c>
      <c r="B6686" s="40" t="s">
        <v>9</v>
      </c>
      <c r="C6686" s="40" t="s">
        <v>336</v>
      </c>
      <c r="D6686" s="40" t="s">
        <v>90</v>
      </c>
      <c r="E6686" s="40" t="s">
        <v>10</v>
      </c>
      <c r="F6686" s="40">
        <v>0.19</v>
      </c>
      <c r="G6686" s="40">
        <v>1</v>
      </c>
      <c r="H6686" s="40">
        <v>5</v>
      </c>
      <c r="I6686" s="40">
        <v>0.11</v>
      </c>
      <c r="L6686" s="40" t="str">
        <f>IF(LEFT(C6686,1)="[",MID(C6686,2,SEARCH("]",C6686)-2),IF(LEFT(C6686,1)="""",MID(C6686,2,SEARCH("""",C6686,2)-2),C6686))</f>
        <v>preços Onyx</v>
      </c>
      <c r="M6686" s="40">
        <f>WEEKNUM(A6686,2)</f>
        <v>35</v>
      </c>
    </row>
    <row r="6687" spans="1:13" x14ac:dyDescent="0.25">
      <c r="A6687" s="1">
        <v>41542</v>
      </c>
      <c r="B6687" s="40" t="s">
        <v>9</v>
      </c>
      <c r="C6687" s="40" t="s">
        <v>336</v>
      </c>
      <c r="D6687" s="40" t="s">
        <v>90</v>
      </c>
      <c r="E6687" s="40" t="s">
        <v>10</v>
      </c>
      <c r="F6687" s="40">
        <v>0.19</v>
      </c>
      <c r="G6687" s="40">
        <v>0</v>
      </c>
      <c r="H6687" s="40">
        <v>1</v>
      </c>
      <c r="I6687" s="40">
        <v>0</v>
      </c>
      <c r="L6687" s="40" t="str">
        <f>IF(LEFT(C6687,1)="[",MID(C6687,2,SEARCH("]",C6687)-2),IF(LEFT(C6687,1)="""",MID(C6687,2,SEARCH("""",C6687,2)-2),C6687))</f>
        <v>preços Onyx</v>
      </c>
      <c r="M6687" s="40">
        <f>WEEKNUM(A6687,2)</f>
        <v>39</v>
      </c>
    </row>
    <row r="6688" spans="1:13" x14ac:dyDescent="0.25">
      <c r="A6688" s="1">
        <v>41534</v>
      </c>
      <c r="B6688" s="40" t="s">
        <v>9</v>
      </c>
      <c r="C6688" s="40" t="s">
        <v>336</v>
      </c>
      <c r="D6688" s="40" t="s">
        <v>90</v>
      </c>
      <c r="E6688" s="40" t="s">
        <v>10</v>
      </c>
      <c r="F6688" s="40">
        <v>0.19</v>
      </c>
      <c r="G6688" s="40">
        <v>0</v>
      </c>
      <c r="H6688" s="40">
        <v>3</v>
      </c>
      <c r="I6688" s="40">
        <v>0</v>
      </c>
      <c r="L6688" s="40" t="str">
        <f>IF(LEFT(C6688,1)="[",MID(C6688,2,SEARCH("]",C6688)-2),IF(LEFT(C6688,1)="""",MID(C6688,2,SEARCH("""",C6688,2)-2),C6688))</f>
        <v>preços Onyx</v>
      </c>
      <c r="M6688" s="40">
        <f>WEEKNUM(A6688,2)</f>
        <v>38</v>
      </c>
    </row>
    <row r="6689" spans="1:13" x14ac:dyDescent="0.25">
      <c r="A6689" s="1">
        <v>41533</v>
      </c>
      <c r="B6689" s="40" t="s">
        <v>9</v>
      </c>
      <c r="C6689" s="40" t="s">
        <v>513</v>
      </c>
      <c r="D6689" s="40" t="s">
        <v>106</v>
      </c>
      <c r="E6689" s="40" t="s">
        <v>10</v>
      </c>
      <c r="F6689" s="40">
        <v>0.8</v>
      </c>
      <c r="G6689" s="40">
        <v>0</v>
      </c>
      <c r="H6689" s="40">
        <v>2</v>
      </c>
      <c r="I6689" s="40">
        <v>0</v>
      </c>
      <c r="L6689" s="40" t="str">
        <f>IF(LEFT(C6689,1)="[",MID(C6689,2,SEARCH("]",C6689)-2),IF(LEFT(C6689,1)="""",MID(C6689,2,SEARCH("""",C6689,2)-2),C6689))</f>
        <v>propaganda novo Onix</v>
      </c>
      <c r="M6689" s="40">
        <f>WEEKNUM(A6689,2)</f>
        <v>38</v>
      </c>
    </row>
    <row r="6690" spans="1:13" x14ac:dyDescent="0.25">
      <c r="A6690" s="1">
        <v>41544</v>
      </c>
      <c r="B6690" s="40" t="s">
        <v>9</v>
      </c>
      <c r="C6690" s="40" t="s">
        <v>513</v>
      </c>
      <c r="D6690" s="40" t="s">
        <v>106</v>
      </c>
      <c r="E6690" s="40" t="s">
        <v>10</v>
      </c>
      <c r="F6690" s="40">
        <v>0.8</v>
      </c>
      <c r="G6690" s="40">
        <v>0</v>
      </c>
      <c r="H6690" s="40">
        <v>1</v>
      </c>
      <c r="I6690" s="40">
        <v>0</v>
      </c>
      <c r="L6690" s="40" t="str">
        <f>IF(LEFT(C6690,1)="[",MID(C6690,2,SEARCH("]",C6690)-2),IF(LEFT(C6690,1)="""",MID(C6690,2,SEARCH("""",C6690,2)-2),C6690))</f>
        <v>propaganda novo Onix</v>
      </c>
      <c r="M6690" s="40">
        <f>WEEKNUM(A6690,2)</f>
        <v>39</v>
      </c>
    </row>
    <row r="6691" spans="1:13" x14ac:dyDescent="0.25">
      <c r="A6691" s="1">
        <v>41528</v>
      </c>
      <c r="B6691" s="40" t="s">
        <v>9</v>
      </c>
      <c r="C6691" s="40" t="s">
        <v>105</v>
      </c>
      <c r="D6691" s="40" t="s">
        <v>106</v>
      </c>
      <c r="E6691" s="40" t="s">
        <v>10</v>
      </c>
      <c r="F6691" s="40">
        <v>0.8</v>
      </c>
      <c r="G6691" s="40">
        <v>0</v>
      </c>
      <c r="H6691" s="40">
        <v>5</v>
      </c>
      <c r="I6691" s="40">
        <v>0</v>
      </c>
      <c r="L6691" s="40" t="str">
        <f>IF(LEFT(C6691,1)="[",MID(C6691,2,SEARCH("]",C6691)-2),IF(LEFT(C6691,1)="""",MID(C6691,2,SEARCH("""",C6691,2)-2),C6691))</f>
        <v>propaganda Onix</v>
      </c>
      <c r="M6691" s="40">
        <f>WEEKNUM(A6691,2)</f>
        <v>37</v>
      </c>
    </row>
    <row r="6692" spans="1:13" x14ac:dyDescent="0.25">
      <c r="A6692" s="1">
        <v>41515</v>
      </c>
      <c r="B6692" s="40" t="s">
        <v>9</v>
      </c>
      <c r="C6692" s="40" t="s">
        <v>105</v>
      </c>
      <c r="D6692" s="40" t="s">
        <v>106</v>
      </c>
      <c r="E6692" s="40" t="s">
        <v>10</v>
      </c>
      <c r="F6692" s="40">
        <v>0.8</v>
      </c>
      <c r="G6692" s="40">
        <v>0</v>
      </c>
      <c r="H6692" s="40">
        <v>3</v>
      </c>
      <c r="I6692" s="40">
        <v>0</v>
      </c>
      <c r="L6692" s="40" t="str">
        <f>IF(LEFT(C6692,1)="[",MID(C6692,2,SEARCH("]",C6692)-2),IF(LEFT(C6692,1)="""",MID(C6692,2,SEARCH("""",C6692,2)-2),C6692))</f>
        <v>propaganda Onix</v>
      </c>
      <c r="M6692" s="40">
        <f>WEEKNUM(A6692,2)</f>
        <v>35</v>
      </c>
    </row>
    <row r="6693" spans="1:13" x14ac:dyDescent="0.25">
      <c r="A6693" s="1">
        <v>41518</v>
      </c>
      <c r="B6693" s="40" t="s">
        <v>9</v>
      </c>
      <c r="C6693" s="40" t="s">
        <v>105</v>
      </c>
      <c r="D6693" s="40" t="s">
        <v>106</v>
      </c>
      <c r="E6693" s="40" t="s">
        <v>10</v>
      </c>
      <c r="F6693" s="40">
        <v>0.8</v>
      </c>
      <c r="G6693" s="40">
        <v>1</v>
      </c>
      <c r="H6693" s="40">
        <v>12</v>
      </c>
      <c r="I6693" s="40">
        <v>0.13</v>
      </c>
      <c r="L6693" s="40" t="str">
        <f>IF(LEFT(C6693,1)="[",MID(C6693,2,SEARCH("]",C6693)-2),IF(LEFT(C6693,1)="""",MID(C6693,2,SEARCH("""",C6693,2)-2),C6693))</f>
        <v>propaganda Onix</v>
      </c>
      <c r="M6693" s="40">
        <f>WEEKNUM(A6693,2)</f>
        <v>35</v>
      </c>
    </row>
    <row r="6694" spans="1:13" x14ac:dyDescent="0.25">
      <c r="A6694" s="1">
        <v>41544</v>
      </c>
      <c r="B6694" s="40" t="s">
        <v>9</v>
      </c>
      <c r="C6694" s="40" t="s">
        <v>105</v>
      </c>
      <c r="D6694" s="40" t="s">
        <v>106</v>
      </c>
      <c r="E6694" s="40" t="s">
        <v>10</v>
      </c>
      <c r="F6694" s="40">
        <v>0.8</v>
      </c>
      <c r="G6694" s="40">
        <v>0</v>
      </c>
      <c r="H6694" s="40">
        <v>3</v>
      </c>
      <c r="I6694" s="40">
        <v>0</v>
      </c>
      <c r="L6694" s="40" t="str">
        <f>IF(LEFT(C6694,1)="[",MID(C6694,2,SEARCH("]",C6694)-2),IF(LEFT(C6694,1)="""",MID(C6694,2,SEARCH("""",C6694,2)-2),C6694))</f>
        <v>propaganda Onix</v>
      </c>
      <c r="M6694" s="40">
        <f>WEEKNUM(A6694,2)</f>
        <v>39</v>
      </c>
    </row>
    <row r="6695" spans="1:13" x14ac:dyDescent="0.25">
      <c r="A6695" s="1">
        <v>41527</v>
      </c>
      <c r="B6695" s="40" t="s">
        <v>9</v>
      </c>
      <c r="C6695" s="40" t="s">
        <v>105</v>
      </c>
      <c r="D6695" s="40" t="s">
        <v>106</v>
      </c>
      <c r="E6695" s="40" t="s">
        <v>10</v>
      </c>
      <c r="F6695" s="40">
        <v>0.8</v>
      </c>
      <c r="G6695" s="40">
        <v>0</v>
      </c>
      <c r="H6695" s="40">
        <v>8</v>
      </c>
      <c r="I6695" s="40">
        <v>0</v>
      </c>
      <c r="L6695" s="40" t="str">
        <f>IF(LEFT(C6695,1)="[",MID(C6695,2,SEARCH("]",C6695)-2),IF(LEFT(C6695,1)="""",MID(C6695,2,SEARCH("""",C6695,2)-2),C6695))</f>
        <v>propaganda Onix</v>
      </c>
      <c r="M6695" s="40">
        <f>WEEKNUM(A6695,2)</f>
        <v>37</v>
      </c>
    </row>
    <row r="6696" spans="1:13" x14ac:dyDescent="0.25">
      <c r="A6696" s="1">
        <v>41537</v>
      </c>
      <c r="B6696" s="40" t="s">
        <v>9</v>
      </c>
      <c r="C6696" s="40" t="s">
        <v>105</v>
      </c>
      <c r="D6696" s="40" t="s">
        <v>106</v>
      </c>
      <c r="E6696" s="40" t="s">
        <v>10</v>
      </c>
      <c r="F6696" s="40">
        <v>0.8</v>
      </c>
      <c r="G6696" s="40">
        <v>1</v>
      </c>
      <c r="H6696" s="40">
        <v>4</v>
      </c>
      <c r="I6696" s="40">
        <v>0.12</v>
      </c>
      <c r="L6696" s="40" t="str">
        <f>IF(LEFT(C6696,1)="[",MID(C6696,2,SEARCH("]",C6696)-2),IF(LEFT(C6696,1)="""",MID(C6696,2,SEARCH("""",C6696,2)-2),C6696))</f>
        <v>propaganda Onix</v>
      </c>
      <c r="M6696" s="40">
        <f>WEEKNUM(A6696,2)</f>
        <v>38</v>
      </c>
    </row>
    <row r="6697" spans="1:13" x14ac:dyDescent="0.25">
      <c r="A6697" s="1">
        <v>41522</v>
      </c>
      <c r="B6697" s="40" t="s">
        <v>9</v>
      </c>
      <c r="C6697" s="40" t="s">
        <v>105</v>
      </c>
      <c r="D6697" s="40" t="s">
        <v>106</v>
      </c>
      <c r="E6697" s="40" t="s">
        <v>10</v>
      </c>
      <c r="F6697" s="40">
        <v>0.8</v>
      </c>
      <c r="G6697" s="40">
        <v>1</v>
      </c>
      <c r="H6697" s="40">
        <v>11</v>
      </c>
      <c r="I6697" s="40">
        <v>0.64</v>
      </c>
      <c r="L6697" s="40" t="str">
        <f>IF(LEFT(C6697,1)="[",MID(C6697,2,SEARCH("]",C6697)-2),IF(LEFT(C6697,1)="""",MID(C6697,2,SEARCH("""",C6697,2)-2),C6697))</f>
        <v>propaganda Onix</v>
      </c>
      <c r="M6697" s="40">
        <f>WEEKNUM(A6697,2)</f>
        <v>36</v>
      </c>
    </row>
    <row r="6698" spans="1:13" x14ac:dyDescent="0.25">
      <c r="A6698" s="1">
        <v>41531</v>
      </c>
      <c r="B6698" s="40" t="s">
        <v>9</v>
      </c>
      <c r="C6698" s="40" t="s">
        <v>105</v>
      </c>
      <c r="D6698" s="40" t="s">
        <v>106</v>
      </c>
      <c r="E6698" s="40" t="s">
        <v>10</v>
      </c>
      <c r="F6698" s="40">
        <v>0.8</v>
      </c>
      <c r="G6698" s="40">
        <v>0</v>
      </c>
      <c r="H6698" s="40">
        <v>8</v>
      </c>
      <c r="I6698" s="40">
        <v>0</v>
      </c>
      <c r="L6698" s="40" t="str">
        <f>IF(LEFT(C6698,1)="[",MID(C6698,2,SEARCH("]",C6698)-2),IF(LEFT(C6698,1)="""",MID(C6698,2,SEARCH("""",C6698,2)-2),C6698))</f>
        <v>propaganda Onix</v>
      </c>
      <c r="M6698" s="40">
        <f>WEEKNUM(A6698,2)</f>
        <v>37</v>
      </c>
    </row>
    <row r="6699" spans="1:13" x14ac:dyDescent="0.25">
      <c r="A6699" s="1">
        <v>41520</v>
      </c>
      <c r="B6699" s="40" t="s">
        <v>9</v>
      </c>
      <c r="C6699" s="40" t="s">
        <v>105</v>
      </c>
      <c r="D6699" s="40" t="s">
        <v>106</v>
      </c>
      <c r="E6699" s="40" t="s">
        <v>10</v>
      </c>
      <c r="F6699" s="40">
        <v>0.8</v>
      </c>
      <c r="G6699" s="40">
        <v>0</v>
      </c>
      <c r="H6699" s="40">
        <v>4</v>
      </c>
      <c r="I6699" s="40">
        <v>0</v>
      </c>
      <c r="L6699" s="40" t="str">
        <f>IF(LEFT(C6699,1)="[",MID(C6699,2,SEARCH("]",C6699)-2),IF(LEFT(C6699,1)="""",MID(C6699,2,SEARCH("""",C6699,2)-2),C6699))</f>
        <v>propaganda Onix</v>
      </c>
      <c r="M6699" s="40">
        <f>WEEKNUM(A6699,2)</f>
        <v>36</v>
      </c>
    </row>
    <row r="6700" spans="1:13" x14ac:dyDescent="0.25">
      <c r="A6700" s="1">
        <v>41523</v>
      </c>
      <c r="B6700" s="40" t="s">
        <v>9</v>
      </c>
      <c r="C6700" s="40" t="s">
        <v>105</v>
      </c>
      <c r="D6700" s="40" t="s">
        <v>106</v>
      </c>
      <c r="E6700" s="40" t="s">
        <v>10</v>
      </c>
      <c r="F6700" s="40">
        <v>0.8</v>
      </c>
      <c r="G6700" s="40">
        <v>0</v>
      </c>
      <c r="H6700" s="40">
        <v>12</v>
      </c>
      <c r="I6700" s="40">
        <v>0</v>
      </c>
      <c r="L6700" s="40" t="str">
        <f>IF(LEFT(C6700,1)="[",MID(C6700,2,SEARCH("]",C6700)-2),IF(LEFT(C6700,1)="""",MID(C6700,2,SEARCH("""",C6700,2)-2),C6700))</f>
        <v>propaganda Onix</v>
      </c>
      <c r="M6700" s="40">
        <f>WEEKNUM(A6700,2)</f>
        <v>36</v>
      </c>
    </row>
    <row r="6701" spans="1:13" x14ac:dyDescent="0.25">
      <c r="A6701" s="1">
        <v>41529</v>
      </c>
      <c r="B6701" s="40" t="s">
        <v>9</v>
      </c>
      <c r="C6701" s="40" t="s">
        <v>105</v>
      </c>
      <c r="D6701" s="40" t="s">
        <v>106</v>
      </c>
      <c r="E6701" s="40" t="s">
        <v>10</v>
      </c>
      <c r="F6701" s="40">
        <v>0.8</v>
      </c>
      <c r="G6701" s="40">
        <v>0</v>
      </c>
      <c r="H6701" s="40">
        <v>10</v>
      </c>
      <c r="I6701" s="40">
        <v>0</v>
      </c>
      <c r="L6701" s="40" t="str">
        <f>IF(LEFT(C6701,1)="[",MID(C6701,2,SEARCH("]",C6701)-2),IF(LEFT(C6701,1)="""",MID(C6701,2,SEARCH("""",C6701,2)-2),C6701))</f>
        <v>propaganda Onix</v>
      </c>
      <c r="M6701" s="40">
        <f>WEEKNUM(A6701,2)</f>
        <v>37</v>
      </c>
    </row>
    <row r="6702" spans="1:13" x14ac:dyDescent="0.25">
      <c r="A6702" s="1">
        <v>41539</v>
      </c>
      <c r="B6702" s="40" t="s">
        <v>9</v>
      </c>
      <c r="C6702" s="40" t="s">
        <v>105</v>
      </c>
      <c r="D6702" s="40" t="s">
        <v>106</v>
      </c>
      <c r="E6702" s="40" t="s">
        <v>10</v>
      </c>
      <c r="F6702" s="40">
        <v>0.8</v>
      </c>
      <c r="G6702" s="40">
        <v>0</v>
      </c>
      <c r="H6702" s="40">
        <v>7</v>
      </c>
      <c r="I6702" s="40">
        <v>0</v>
      </c>
      <c r="L6702" s="40" t="str">
        <f>IF(LEFT(C6702,1)="[",MID(C6702,2,SEARCH("]",C6702)-2),IF(LEFT(C6702,1)="""",MID(C6702,2,SEARCH("""",C6702,2)-2),C6702))</f>
        <v>propaganda Onix</v>
      </c>
      <c r="M6702" s="40">
        <f>WEEKNUM(A6702,2)</f>
        <v>38</v>
      </c>
    </row>
    <row r="6703" spans="1:13" x14ac:dyDescent="0.25">
      <c r="A6703" s="1">
        <v>41517</v>
      </c>
      <c r="B6703" s="40" t="s">
        <v>9</v>
      </c>
      <c r="C6703" s="40" t="s">
        <v>105</v>
      </c>
      <c r="D6703" s="40" t="s">
        <v>106</v>
      </c>
      <c r="E6703" s="40" t="s">
        <v>10</v>
      </c>
      <c r="F6703" s="40">
        <v>0.8</v>
      </c>
      <c r="G6703" s="40">
        <v>1</v>
      </c>
      <c r="H6703" s="40">
        <v>11</v>
      </c>
      <c r="I6703" s="40">
        <v>0.62</v>
      </c>
      <c r="L6703" s="40" t="str">
        <f>IF(LEFT(C6703,1)="[",MID(C6703,2,SEARCH("]",C6703)-2),IF(LEFT(C6703,1)="""",MID(C6703,2,SEARCH("""",C6703,2)-2),C6703))</f>
        <v>propaganda Onix</v>
      </c>
      <c r="M6703" s="40">
        <f>WEEKNUM(A6703,2)</f>
        <v>35</v>
      </c>
    </row>
    <row r="6704" spans="1:13" x14ac:dyDescent="0.25">
      <c r="A6704" s="1">
        <v>41533</v>
      </c>
      <c r="B6704" s="40" t="s">
        <v>9</v>
      </c>
      <c r="C6704" s="40" t="s">
        <v>105</v>
      </c>
      <c r="D6704" s="40" t="s">
        <v>106</v>
      </c>
      <c r="E6704" s="40" t="s">
        <v>10</v>
      </c>
      <c r="F6704" s="40">
        <v>0.8</v>
      </c>
      <c r="G6704" s="40">
        <v>1</v>
      </c>
      <c r="H6704" s="40">
        <v>6</v>
      </c>
      <c r="I6704" s="40">
        <v>0.79</v>
      </c>
      <c r="L6704" s="40" t="str">
        <f>IF(LEFT(C6704,1)="[",MID(C6704,2,SEARCH("]",C6704)-2),IF(LEFT(C6704,1)="""",MID(C6704,2,SEARCH("""",C6704,2)-2),C6704))</f>
        <v>propaganda Onix</v>
      </c>
      <c r="M6704" s="40">
        <f>WEEKNUM(A6704,2)</f>
        <v>38</v>
      </c>
    </row>
    <row r="6705" spans="1:13" x14ac:dyDescent="0.25">
      <c r="A6705" s="1">
        <v>41521</v>
      </c>
      <c r="B6705" s="40" t="s">
        <v>9</v>
      </c>
      <c r="C6705" s="40" t="s">
        <v>105</v>
      </c>
      <c r="D6705" s="40" t="s">
        <v>106</v>
      </c>
      <c r="E6705" s="40" t="s">
        <v>10</v>
      </c>
      <c r="F6705" s="40">
        <v>0.8</v>
      </c>
      <c r="G6705" s="40">
        <v>0</v>
      </c>
      <c r="H6705" s="40">
        <v>12</v>
      </c>
      <c r="I6705" s="40">
        <v>0</v>
      </c>
      <c r="L6705" s="40" t="str">
        <f>IF(LEFT(C6705,1)="[",MID(C6705,2,SEARCH("]",C6705)-2),IF(LEFT(C6705,1)="""",MID(C6705,2,SEARCH("""",C6705,2)-2),C6705))</f>
        <v>propaganda Onix</v>
      </c>
      <c r="M6705" s="40">
        <f>WEEKNUM(A6705,2)</f>
        <v>36</v>
      </c>
    </row>
    <row r="6706" spans="1:13" x14ac:dyDescent="0.25">
      <c r="A6706" s="1">
        <v>41516</v>
      </c>
      <c r="B6706" s="40" t="s">
        <v>9</v>
      </c>
      <c r="C6706" s="40" t="s">
        <v>105</v>
      </c>
      <c r="D6706" s="40" t="s">
        <v>106</v>
      </c>
      <c r="E6706" s="40" t="s">
        <v>10</v>
      </c>
      <c r="F6706" s="40">
        <v>0.8</v>
      </c>
      <c r="G6706" s="40">
        <v>0</v>
      </c>
      <c r="H6706" s="40">
        <v>9</v>
      </c>
      <c r="I6706" s="40">
        <v>0</v>
      </c>
      <c r="L6706" s="40" t="str">
        <f>IF(LEFT(C6706,1)="[",MID(C6706,2,SEARCH("]",C6706)-2),IF(LEFT(C6706,1)="""",MID(C6706,2,SEARCH("""",C6706,2)-2),C6706))</f>
        <v>propaganda Onix</v>
      </c>
      <c r="M6706" s="40">
        <f>WEEKNUM(A6706,2)</f>
        <v>35</v>
      </c>
    </row>
    <row r="6707" spans="1:13" x14ac:dyDescent="0.25">
      <c r="A6707" s="1">
        <v>41545</v>
      </c>
      <c r="B6707" s="40" t="s">
        <v>9</v>
      </c>
      <c r="C6707" s="40" t="s">
        <v>105</v>
      </c>
      <c r="D6707" s="40" t="s">
        <v>106</v>
      </c>
      <c r="E6707" s="40" t="s">
        <v>10</v>
      </c>
      <c r="F6707" s="40">
        <v>0.8</v>
      </c>
      <c r="G6707" s="40">
        <v>0</v>
      </c>
      <c r="H6707" s="40">
        <v>2</v>
      </c>
      <c r="I6707" s="40">
        <v>0</v>
      </c>
      <c r="L6707" s="40" t="str">
        <f>IF(LEFT(C6707,1)="[",MID(C6707,2,SEARCH("]",C6707)-2),IF(LEFT(C6707,1)="""",MID(C6707,2,SEARCH("""",C6707,2)-2),C6707))</f>
        <v>propaganda Onix</v>
      </c>
      <c r="M6707" s="40">
        <f>WEEKNUM(A6707,2)</f>
        <v>39</v>
      </c>
    </row>
    <row r="6708" spans="1:13" x14ac:dyDescent="0.25">
      <c r="A6708" s="1">
        <v>41524</v>
      </c>
      <c r="B6708" s="40" t="s">
        <v>9</v>
      </c>
      <c r="C6708" s="40" t="s">
        <v>105</v>
      </c>
      <c r="D6708" s="40" t="s">
        <v>106</v>
      </c>
      <c r="E6708" s="40" t="s">
        <v>10</v>
      </c>
      <c r="F6708" s="40">
        <v>0.8</v>
      </c>
      <c r="G6708" s="40">
        <v>3</v>
      </c>
      <c r="H6708" s="40">
        <v>5</v>
      </c>
      <c r="I6708" s="40">
        <v>1.32</v>
      </c>
      <c r="L6708" s="40" t="str">
        <f>IF(LEFT(C6708,1)="[",MID(C6708,2,SEARCH("]",C6708)-2),IF(LEFT(C6708,1)="""",MID(C6708,2,SEARCH("""",C6708,2)-2),C6708))</f>
        <v>propaganda Onix</v>
      </c>
      <c r="M6708" s="40">
        <f>WEEKNUM(A6708,2)</f>
        <v>36</v>
      </c>
    </row>
    <row r="6709" spans="1:13" x14ac:dyDescent="0.25">
      <c r="A6709" s="1">
        <v>41532</v>
      </c>
      <c r="B6709" s="40" t="s">
        <v>9</v>
      </c>
      <c r="C6709" s="40" t="s">
        <v>105</v>
      </c>
      <c r="D6709" s="40" t="s">
        <v>106</v>
      </c>
      <c r="E6709" s="40" t="s">
        <v>10</v>
      </c>
      <c r="F6709" s="40">
        <v>0.8</v>
      </c>
      <c r="G6709" s="40">
        <v>3</v>
      </c>
      <c r="H6709" s="40">
        <v>12</v>
      </c>
      <c r="I6709" s="40">
        <v>1.48</v>
      </c>
      <c r="L6709" s="40" t="str">
        <f>IF(LEFT(C6709,1)="[",MID(C6709,2,SEARCH("]",C6709)-2),IF(LEFT(C6709,1)="""",MID(C6709,2,SEARCH("""",C6709,2)-2),C6709))</f>
        <v>propaganda Onix</v>
      </c>
      <c r="M6709" s="40">
        <f>WEEKNUM(A6709,2)</f>
        <v>37</v>
      </c>
    </row>
    <row r="6710" spans="1:13" x14ac:dyDescent="0.25">
      <c r="A6710" s="1">
        <v>41534</v>
      </c>
      <c r="B6710" s="40" t="s">
        <v>9</v>
      </c>
      <c r="C6710" s="40" t="s">
        <v>105</v>
      </c>
      <c r="D6710" s="40" t="s">
        <v>106</v>
      </c>
      <c r="E6710" s="40" t="s">
        <v>10</v>
      </c>
      <c r="F6710" s="40">
        <v>0.8</v>
      </c>
      <c r="G6710" s="40">
        <v>0</v>
      </c>
      <c r="H6710" s="40">
        <v>4</v>
      </c>
      <c r="I6710" s="40">
        <v>0</v>
      </c>
      <c r="L6710" s="40" t="str">
        <f>IF(LEFT(C6710,1)="[",MID(C6710,2,SEARCH("]",C6710)-2),IF(LEFT(C6710,1)="""",MID(C6710,2,SEARCH("""",C6710,2)-2),C6710))</f>
        <v>propaganda Onix</v>
      </c>
      <c r="M6710" s="40">
        <f>WEEKNUM(A6710,2)</f>
        <v>38</v>
      </c>
    </row>
    <row r="6711" spans="1:13" x14ac:dyDescent="0.25">
      <c r="A6711" s="1">
        <v>41538</v>
      </c>
      <c r="B6711" s="40" t="s">
        <v>9</v>
      </c>
      <c r="C6711" s="40" t="s">
        <v>105</v>
      </c>
      <c r="D6711" s="40" t="s">
        <v>106</v>
      </c>
      <c r="E6711" s="40" t="s">
        <v>10</v>
      </c>
      <c r="F6711" s="40">
        <v>0.8</v>
      </c>
      <c r="G6711" s="40">
        <v>0</v>
      </c>
      <c r="H6711" s="40">
        <v>1</v>
      </c>
      <c r="I6711" s="40">
        <v>0</v>
      </c>
      <c r="L6711" s="40" t="str">
        <f>IF(LEFT(C6711,1)="[",MID(C6711,2,SEARCH("]",C6711)-2),IF(LEFT(C6711,1)="""",MID(C6711,2,SEARCH("""",C6711,2)-2),C6711))</f>
        <v>propaganda Onix</v>
      </c>
      <c r="M6711" s="40">
        <f>WEEKNUM(A6711,2)</f>
        <v>38</v>
      </c>
    </row>
    <row r="6712" spans="1:13" x14ac:dyDescent="0.25">
      <c r="A6712" s="1">
        <v>41543</v>
      </c>
      <c r="B6712" s="40" t="s">
        <v>9</v>
      </c>
      <c r="C6712" s="40" t="s">
        <v>105</v>
      </c>
      <c r="D6712" s="40" t="s">
        <v>106</v>
      </c>
      <c r="E6712" s="40" t="s">
        <v>10</v>
      </c>
      <c r="F6712" s="40">
        <v>0.8</v>
      </c>
      <c r="G6712" s="40">
        <v>0</v>
      </c>
      <c r="H6712" s="40">
        <v>1</v>
      </c>
      <c r="I6712" s="40">
        <v>0</v>
      </c>
      <c r="L6712" s="40" t="str">
        <f>IF(LEFT(C6712,1)="[",MID(C6712,2,SEARCH("]",C6712)-2),IF(LEFT(C6712,1)="""",MID(C6712,2,SEARCH("""",C6712,2)-2),C6712))</f>
        <v>propaganda Onix</v>
      </c>
      <c r="M6712" s="40">
        <f>WEEKNUM(A6712,2)</f>
        <v>39</v>
      </c>
    </row>
    <row r="6713" spans="1:13" x14ac:dyDescent="0.25">
      <c r="A6713" s="1">
        <v>41535</v>
      </c>
      <c r="B6713" s="40" t="s">
        <v>9</v>
      </c>
      <c r="C6713" s="40" t="s">
        <v>105</v>
      </c>
      <c r="D6713" s="40" t="s">
        <v>106</v>
      </c>
      <c r="E6713" s="40" t="s">
        <v>10</v>
      </c>
      <c r="F6713" s="40">
        <v>0.8</v>
      </c>
      <c r="G6713" s="40">
        <v>0</v>
      </c>
      <c r="H6713" s="40">
        <v>3</v>
      </c>
      <c r="I6713" s="40">
        <v>0</v>
      </c>
      <c r="L6713" s="40" t="str">
        <f>IF(LEFT(C6713,1)="[",MID(C6713,2,SEARCH("]",C6713)-2),IF(LEFT(C6713,1)="""",MID(C6713,2,SEARCH("""",C6713,2)-2),C6713))</f>
        <v>propaganda Onix</v>
      </c>
      <c r="M6713" s="40">
        <f>WEEKNUM(A6713,2)</f>
        <v>38</v>
      </c>
    </row>
    <row r="6714" spans="1:13" x14ac:dyDescent="0.25">
      <c r="A6714" s="1">
        <v>41530</v>
      </c>
      <c r="B6714" s="40" t="s">
        <v>9</v>
      </c>
      <c r="C6714" s="40" t="s">
        <v>105</v>
      </c>
      <c r="D6714" s="40" t="s">
        <v>106</v>
      </c>
      <c r="E6714" s="40" t="s">
        <v>10</v>
      </c>
      <c r="F6714" s="40">
        <v>0.8</v>
      </c>
      <c r="G6714" s="40">
        <v>1</v>
      </c>
      <c r="H6714" s="40">
        <v>10</v>
      </c>
      <c r="I6714" s="40">
        <v>0.27</v>
      </c>
      <c r="L6714" s="40" t="str">
        <f>IF(LEFT(C6714,1)="[",MID(C6714,2,SEARCH("]",C6714)-2),IF(LEFT(C6714,1)="""",MID(C6714,2,SEARCH("""",C6714,2)-2),C6714))</f>
        <v>propaganda Onix</v>
      </c>
      <c r="M6714" s="40">
        <f>WEEKNUM(A6714,2)</f>
        <v>37</v>
      </c>
    </row>
    <row r="6715" spans="1:13" x14ac:dyDescent="0.25">
      <c r="A6715" s="1">
        <v>41540</v>
      </c>
      <c r="B6715" s="40" t="s">
        <v>9</v>
      </c>
      <c r="C6715" s="40" t="s">
        <v>105</v>
      </c>
      <c r="D6715" s="40" t="s">
        <v>106</v>
      </c>
      <c r="E6715" s="40" t="s">
        <v>10</v>
      </c>
      <c r="F6715" s="40">
        <v>0.8</v>
      </c>
      <c r="G6715" s="40">
        <v>1</v>
      </c>
      <c r="H6715" s="40">
        <v>5</v>
      </c>
      <c r="I6715" s="40">
        <v>0.14000000000000001</v>
      </c>
      <c r="L6715" s="40" t="str">
        <f>IF(LEFT(C6715,1)="[",MID(C6715,2,SEARCH("]",C6715)-2),IF(LEFT(C6715,1)="""",MID(C6715,2,SEARCH("""",C6715,2)-2),C6715))</f>
        <v>propaganda Onix</v>
      </c>
      <c r="M6715" s="40">
        <f>WEEKNUM(A6715,2)</f>
        <v>39</v>
      </c>
    </row>
    <row r="6716" spans="1:13" x14ac:dyDescent="0.25">
      <c r="A6716" s="1">
        <v>41525</v>
      </c>
      <c r="B6716" s="40" t="s">
        <v>9</v>
      </c>
      <c r="C6716" s="40" t="s">
        <v>105</v>
      </c>
      <c r="D6716" s="40" t="s">
        <v>106</v>
      </c>
      <c r="E6716" s="40" t="s">
        <v>10</v>
      </c>
      <c r="F6716" s="40">
        <v>0.8</v>
      </c>
      <c r="G6716" s="40">
        <v>0</v>
      </c>
      <c r="H6716" s="40">
        <v>8</v>
      </c>
      <c r="I6716" s="40">
        <v>0</v>
      </c>
      <c r="L6716" s="40" t="str">
        <f>IF(LEFT(C6716,1)="[",MID(C6716,2,SEARCH("]",C6716)-2),IF(LEFT(C6716,1)="""",MID(C6716,2,SEARCH("""",C6716,2)-2),C6716))</f>
        <v>propaganda Onix</v>
      </c>
      <c r="M6716" s="40">
        <f>WEEKNUM(A6716,2)</f>
        <v>36</v>
      </c>
    </row>
    <row r="6717" spans="1:13" x14ac:dyDescent="0.25">
      <c r="A6717" s="1">
        <v>41526</v>
      </c>
      <c r="B6717" s="40" t="s">
        <v>9</v>
      </c>
      <c r="C6717" s="40" t="s">
        <v>105</v>
      </c>
      <c r="D6717" s="40" t="s">
        <v>106</v>
      </c>
      <c r="E6717" s="40" t="s">
        <v>10</v>
      </c>
      <c r="F6717" s="40">
        <v>0.8</v>
      </c>
      <c r="G6717" s="40">
        <v>0</v>
      </c>
      <c r="H6717" s="40">
        <v>9</v>
      </c>
      <c r="I6717" s="40">
        <v>0</v>
      </c>
      <c r="L6717" s="40" t="str">
        <f>IF(LEFT(C6717,1)="[",MID(C6717,2,SEARCH("]",C6717)-2),IF(LEFT(C6717,1)="""",MID(C6717,2,SEARCH("""",C6717,2)-2),C6717))</f>
        <v>propaganda Onix</v>
      </c>
      <c r="M6717" s="40">
        <f>WEEKNUM(A6717,2)</f>
        <v>37</v>
      </c>
    </row>
    <row r="6718" spans="1:13" x14ac:dyDescent="0.25">
      <c r="A6718" s="1">
        <v>41541</v>
      </c>
      <c r="B6718" s="40" t="s">
        <v>9</v>
      </c>
      <c r="C6718" s="40" t="s">
        <v>105</v>
      </c>
      <c r="D6718" s="40" t="s">
        <v>106</v>
      </c>
      <c r="E6718" s="40" t="s">
        <v>10</v>
      </c>
      <c r="F6718" s="40">
        <v>0.8</v>
      </c>
      <c r="G6718" s="40">
        <v>0</v>
      </c>
      <c r="H6718" s="40">
        <v>4</v>
      </c>
      <c r="I6718" s="40">
        <v>0</v>
      </c>
      <c r="L6718" s="40" t="str">
        <f>IF(LEFT(C6718,1)="[",MID(C6718,2,SEARCH("]",C6718)-2),IF(LEFT(C6718,1)="""",MID(C6718,2,SEARCH("""",C6718,2)-2),C6718))</f>
        <v>propaganda Onix</v>
      </c>
      <c r="M6718" s="40">
        <f>WEEKNUM(A6718,2)</f>
        <v>39</v>
      </c>
    </row>
    <row r="6719" spans="1:13" x14ac:dyDescent="0.25">
      <c r="A6719" s="1">
        <v>41542</v>
      </c>
      <c r="B6719" s="40" t="s">
        <v>9</v>
      </c>
      <c r="C6719" s="40" t="s">
        <v>105</v>
      </c>
      <c r="D6719" s="40" t="s">
        <v>106</v>
      </c>
      <c r="E6719" s="40" t="s">
        <v>10</v>
      </c>
      <c r="F6719" s="40">
        <v>0.8</v>
      </c>
      <c r="G6719" s="40">
        <v>0</v>
      </c>
      <c r="H6719" s="40">
        <v>2</v>
      </c>
      <c r="I6719" s="40">
        <v>0</v>
      </c>
      <c r="L6719" s="40" t="str">
        <f>IF(LEFT(C6719,1)="[",MID(C6719,2,SEARCH("]",C6719)-2),IF(LEFT(C6719,1)="""",MID(C6719,2,SEARCH("""",C6719,2)-2),C6719))</f>
        <v>propaganda Onix</v>
      </c>
      <c r="M6719" s="40">
        <f>WEEKNUM(A6719,2)</f>
        <v>39</v>
      </c>
    </row>
    <row r="6720" spans="1:13" x14ac:dyDescent="0.25">
      <c r="A6720" s="1">
        <v>41519</v>
      </c>
      <c r="B6720" s="40" t="s">
        <v>9</v>
      </c>
      <c r="C6720" s="40" t="s">
        <v>105</v>
      </c>
      <c r="D6720" s="40" t="s">
        <v>106</v>
      </c>
      <c r="E6720" s="40" t="s">
        <v>10</v>
      </c>
      <c r="F6720" s="40">
        <v>0.8</v>
      </c>
      <c r="G6720" s="40">
        <v>2</v>
      </c>
      <c r="H6720" s="40">
        <v>9</v>
      </c>
      <c r="I6720" s="40">
        <v>0.61</v>
      </c>
      <c r="L6720" s="40" t="str">
        <f>IF(LEFT(C6720,1)="[",MID(C6720,2,SEARCH("]",C6720)-2),IF(LEFT(C6720,1)="""",MID(C6720,2,SEARCH("""",C6720,2)-2),C6720))</f>
        <v>propaganda Onix</v>
      </c>
      <c r="M6720" s="40">
        <f>WEEKNUM(A6720,2)</f>
        <v>36</v>
      </c>
    </row>
    <row r="6721" spans="1:13" x14ac:dyDescent="0.25">
      <c r="A6721" s="1">
        <v>41514</v>
      </c>
      <c r="B6721" s="40" t="s">
        <v>9</v>
      </c>
      <c r="C6721" s="40" t="s">
        <v>105</v>
      </c>
      <c r="D6721" s="40" t="s">
        <v>106</v>
      </c>
      <c r="E6721" s="40" t="s">
        <v>10</v>
      </c>
      <c r="F6721" s="40">
        <v>0.8</v>
      </c>
      <c r="G6721" s="40">
        <v>0</v>
      </c>
      <c r="H6721" s="40">
        <v>11</v>
      </c>
      <c r="I6721" s="40">
        <v>0</v>
      </c>
      <c r="L6721" s="40" t="str">
        <f>IF(LEFT(C6721,1)="[",MID(C6721,2,SEARCH("]",C6721)-2),IF(LEFT(C6721,1)="""",MID(C6721,2,SEARCH("""",C6721,2)-2),C6721))</f>
        <v>propaganda Onix</v>
      </c>
      <c r="M6721" s="40">
        <f>WEEKNUM(A6721,2)</f>
        <v>35</v>
      </c>
    </row>
    <row r="6722" spans="1:13" x14ac:dyDescent="0.25">
      <c r="A6722" s="1">
        <v>41533</v>
      </c>
      <c r="B6722" s="40" t="s">
        <v>9</v>
      </c>
      <c r="C6722" s="40" t="s">
        <v>489</v>
      </c>
      <c r="D6722" s="40" t="s">
        <v>106</v>
      </c>
      <c r="E6722" s="40" t="s">
        <v>10</v>
      </c>
      <c r="F6722" s="40">
        <v>0.8</v>
      </c>
      <c r="G6722" s="40">
        <v>0</v>
      </c>
      <c r="H6722" s="40">
        <v>2</v>
      </c>
      <c r="I6722" s="40">
        <v>0</v>
      </c>
      <c r="L6722" s="40" t="str">
        <f>IF(LEFT(C6722,1)="[",MID(C6722,2,SEARCH("]",C6722)-2),IF(LEFT(C6722,1)="""",MID(C6722,2,SEARCH("""",C6722,2)-2),C6722))</f>
        <v>propaganda onix 2013</v>
      </c>
      <c r="M6722" s="40">
        <f>WEEKNUM(A6722,2)</f>
        <v>38</v>
      </c>
    </row>
    <row r="6723" spans="1:13" x14ac:dyDescent="0.25">
      <c r="A6723" s="1">
        <v>41532</v>
      </c>
      <c r="B6723" s="40" t="s">
        <v>9</v>
      </c>
      <c r="C6723" s="40" t="s">
        <v>489</v>
      </c>
      <c r="D6723" s="40" t="s">
        <v>106</v>
      </c>
      <c r="E6723" s="40" t="s">
        <v>10</v>
      </c>
      <c r="F6723" s="40">
        <v>0.8</v>
      </c>
      <c r="G6723" s="40">
        <v>0</v>
      </c>
      <c r="H6723" s="40">
        <v>1</v>
      </c>
      <c r="I6723" s="40">
        <v>0</v>
      </c>
      <c r="L6723" s="40" t="str">
        <f>IF(LEFT(C6723,1)="[",MID(C6723,2,SEARCH("]",C6723)-2),IF(LEFT(C6723,1)="""",MID(C6723,2,SEARCH("""",C6723,2)-2),C6723))</f>
        <v>propaganda onix 2013</v>
      </c>
      <c r="M6723" s="40">
        <f>WEEKNUM(A6723,2)</f>
        <v>37</v>
      </c>
    </row>
    <row r="6724" spans="1:13" x14ac:dyDescent="0.25">
      <c r="A6724" s="1">
        <v>41534</v>
      </c>
      <c r="B6724" s="40" t="s">
        <v>9</v>
      </c>
      <c r="C6724" s="40" t="s">
        <v>489</v>
      </c>
      <c r="D6724" s="40" t="s">
        <v>106</v>
      </c>
      <c r="E6724" s="40" t="s">
        <v>10</v>
      </c>
      <c r="F6724" s="40">
        <v>0.8</v>
      </c>
      <c r="G6724" s="40">
        <v>0</v>
      </c>
      <c r="H6724" s="40">
        <v>1</v>
      </c>
      <c r="I6724" s="40">
        <v>0</v>
      </c>
      <c r="L6724" s="40" t="str">
        <f>IF(LEFT(C6724,1)="[",MID(C6724,2,SEARCH("]",C6724)-2),IF(LEFT(C6724,1)="""",MID(C6724,2,SEARCH("""",C6724,2)-2),C6724))</f>
        <v>propaganda onix 2013</v>
      </c>
      <c r="M6724" s="40">
        <f>WEEKNUM(A6724,2)</f>
        <v>38</v>
      </c>
    </row>
    <row r="6725" spans="1:13" x14ac:dyDescent="0.25">
      <c r="A6725" s="1">
        <v>41529</v>
      </c>
      <c r="B6725" s="40" t="s">
        <v>9</v>
      </c>
      <c r="C6725" s="40" t="s">
        <v>489</v>
      </c>
      <c r="D6725" s="40" t="s">
        <v>106</v>
      </c>
      <c r="E6725" s="40" t="s">
        <v>10</v>
      </c>
      <c r="F6725" s="40">
        <v>0.8</v>
      </c>
      <c r="G6725" s="40">
        <v>0</v>
      </c>
      <c r="H6725" s="40">
        <v>1</v>
      </c>
      <c r="I6725" s="40">
        <v>0</v>
      </c>
      <c r="L6725" s="40" t="str">
        <f>IF(LEFT(C6725,1)="[",MID(C6725,2,SEARCH("]",C6725)-2),IF(LEFT(C6725,1)="""",MID(C6725,2,SEARCH("""",C6725,2)-2),C6725))</f>
        <v>propaganda onix 2013</v>
      </c>
      <c r="M6725" s="40">
        <f>WEEKNUM(A6725,2)</f>
        <v>37</v>
      </c>
    </row>
    <row r="6726" spans="1:13" x14ac:dyDescent="0.25">
      <c r="A6726" s="1">
        <v>41541</v>
      </c>
      <c r="B6726" s="40" t="s">
        <v>9</v>
      </c>
      <c r="C6726" s="40" t="s">
        <v>489</v>
      </c>
      <c r="D6726" s="40" t="s">
        <v>106</v>
      </c>
      <c r="E6726" s="40" t="s">
        <v>10</v>
      </c>
      <c r="F6726" s="40">
        <v>0.8</v>
      </c>
      <c r="G6726" s="40">
        <v>0</v>
      </c>
      <c r="H6726" s="40">
        <v>1</v>
      </c>
      <c r="I6726" s="40">
        <v>0</v>
      </c>
      <c r="L6726" s="40" t="str">
        <f>IF(LEFT(C6726,1)="[",MID(C6726,2,SEARCH("]",C6726)-2),IF(LEFT(C6726,1)="""",MID(C6726,2,SEARCH("""",C6726,2)-2),C6726))</f>
        <v>propaganda onix 2013</v>
      </c>
      <c r="M6726" s="40">
        <f>WEEKNUM(A6726,2)</f>
        <v>39</v>
      </c>
    </row>
    <row r="6727" spans="1:13" x14ac:dyDescent="0.25">
      <c r="A6727" s="1">
        <v>41537</v>
      </c>
      <c r="B6727" s="40" t="s">
        <v>9</v>
      </c>
      <c r="C6727" s="40" t="s">
        <v>490</v>
      </c>
      <c r="D6727" s="40" t="s">
        <v>106</v>
      </c>
      <c r="E6727" s="40" t="s">
        <v>10</v>
      </c>
      <c r="F6727" s="40">
        <v>0.8</v>
      </c>
      <c r="G6727" s="40">
        <v>1</v>
      </c>
      <c r="H6727" s="40">
        <v>1</v>
      </c>
      <c r="I6727" s="40">
        <v>0.32</v>
      </c>
      <c r="L6727" s="40" t="str">
        <f>IF(LEFT(C6727,1)="[",MID(C6727,2,SEARCH("]",C6727)-2),IF(LEFT(C6727,1)="""",MID(C6727,2,SEARCH("""",C6727,2)-2),C6727))</f>
        <v>propaganda onix 2014</v>
      </c>
      <c r="M6727" s="40">
        <f>WEEKNUM(A6727,2)</f>
        <v>38</v>
      </c>
    </row>
    <row r="6728" spans="1:13" x14ac:dyDescent="0.25">
      <c r="A6728" s="1">
        <v>41532</v>
      </c>
      <c r="B6728" s="40" t="s">
        <v>9</v>
      </c>
      <c r="C6728" s="40" t="s">
        <v>490</v>
      </c>
      <c r="D6728" s="40" t="s">
        <v>106</v>
      </c>
      <c r="E6728" s="40" t="s">
        <v>10</v>
      </c>
      <c r="F6728" s="40">
        <v>0.8</v>
      </c>
      <c r="G6728" s="40">
        <v>0</v>
      </c>
      <c r="H6728" s="40">
        <v>1</v>
      </c>
      <c r="I6728" s="40">
        <v>0</v>
      </c>
      <c r="L6728" s="40" t="str">
        <f>IF(LEFT(C6728,1)="[",MID(C6728,2,SEARCH("]",C6728)-2),IF(LEFT(C6728,1)="""",MID(C6728,2,SEARCH("""",C6728,2)-2),C6728))</f>
        <v>propaganda onix 2014</v>
      </c>
      <c r="M6728" s="40">
        <f>WEEKNUM(A6728,2)</f>
        <v>37</v>
      </c>
    </row>
    <row r="6729" spans="1:13" x14ac:dyDescent="0.25">
      <c r="A6729" s="1">
        <v>41544</v>
      </c>
      <c r="B6729" s="40" t="s">
        <v>9</v>
      </c>
      <c r="C6729" s="40" t="s">
        <v>490</v>
      </c>
      <c r="D6729" s="40" t="s">
        <v>106</v>
      </c>
      <c r="E6729" s="40" t="s">
        <v>10</v>
      </c>
      <c r="F6729" s="40">
        <v>0.8</v>
      </c>
      <c r="G6729" s="40">
        <v>0</v>
      </c>
      <c r="H6729" s="40">
        <v>1</v>
      </c>
      <c r="I6729" s="40">
        <v>0</v>
      </c>
      <c r="L6729" s="40" t="str">
        <f>IF(LEFT(C6729,1)="[",MID(C6729,2,SEARCH("]",C6729)-2),IF(LEFT(C6729,1)="""",MID(C6729,2,SEARCH("""",C6729,2)-2),C6729))</f>
        <v>propaganda onix 2014</v>
      </c>
      <c r="M6729" s="40">
        <f>WEEKNUM(A6729,2)</f>
        <v>39</v>
      </c>
    </row>
    <row r="6730" spans="1:13" x14ac:dyDescent="0.25">
      <c r="A6730" s="1">
        <v>41537</v>
      </c>
      <c r="B6730" s="40" t="s">
        <v>9</v>
      </c>
      <c r="C6730" s="40" t="s">
        <v>512</v>
      </c>
      <c r="D6730" s="40" t="s">
        <v>106</v>
      </c>
      <c r="E6730" s="40" t="s">
        <v>10</v>
      </c>
      <c r="F6730" s="40">
        <v>0.8</v>
      </c>
      <c r="G6730" s="40">
        <v>0</v>
      </c>
      <c r="H6730" s="40">
        <v>0</v>
      </c>
      <c r="I6730" s="40">
        <v>0</v>
      </c>
      <c r="L6730" s="40" t="str">
        <f>IF(LEFT(C6730,1)="[",MID(C6730,2,SEARCH("]",C6730)-2),IF(LEFT(C6730,1)="""",MID(C6730,2,SEARCH("""",C6730,2)-2),C6730))</f>
        <v>propaganda Onyx</v>
      </c>
      <c r="M6730" s="40">
        <f>WEEKNUM(A6730,2)</f>
        <v>38</v>
      </c>
    </row>
    <row r="6731" spans="1:13" x14ac:dyDescent="0.25">
      <c r="A6731" s="1">
        <v>41542</v>
      </c>
      <c r="B6731" s="40" t="s">
        <v>9</v>
      </c>
      <c r="C6731" s="40" t="s">
        <v>512</v>
      </c>
      <c r="D6731" s="40" t="s">
        <v>106</v>
      </c>
      <c r="E6731" s="40" t="s">
        <v>10</v>
      </c>
      <c r="F6731" s="40">
        <v>0.8</v>
      </c>
      <c r="G6731" s="40">
        <v>1</v>
      </c>
      <c r="H6731" s="40">
        <v>1</v>
      </c>
      <c r="I6731" s="40">
        <v>0.15</v>
      </c>
      <c r="L6731" s="40" t="str">
        <f>IF(LEFT(C6731,1)="[",MID(C6731,2,SEARCH("]",C6731)-2),IF(LEFT(C6731,1)="""",MID(C6731,2,SEARCH("""",C6731,2)-2),C6731))</f>
        <v>propaganda Onyx</v>
      </c>
      <c r="M6731" s="40">
        <f>WEEKNUM(A6731,2)</f>
        <v>39</v>
      </c>
    </row>
    <row r="6732" spans="1:13" x14ac:dyDescent="0.25">
      <c r="A6732" s="1">
        <v>41538</v>
      </c>
      <c r="B6732" s="40" t="s">
        <v>9</v>
      </c>
      <c r="C6732" s="40" t="s">
        <v>512</v>
      </c>
      <c r="D6732" s="40" t="s">
        <v>106</v>
      </c>
      <c r="E6732" s="40" t="s">
        <v>10</v>
      </c>
      <c r="F6732" s="40">
        <v>0.8</v>
      </c>
      <c r="G6732" s="40">
        <v>0</v>
      </c>
      <c r="H6732" s="40">
        <v>0</v>
      </c>
      <c r="I6732" s="40">
        <v>0</v>
      </c>
      <c r="L6732" s="40" t="str">
        <f>IF(LEFT(C6732,1)="[",MID(C6732,2,SEARCH("]",C6732)-2),IF(LEFT(C6732,1)="""",MID(C6732,2,SEARCH("""",C6732,2)-2),C6732))</f>
        <v>propaganda Onyx</v>
      </c>
      <c r="M6732" s="40">
        <f>WEEKNUM(A6732,2)</f>
        <v>38</v>
      </c>
    </row>
    <row r="6733" spans="1:13" x14ac:dyDescent="0.25">
      <c r="A6733" s="1">
        <v>41535</v>
      </c>
      <c r="B6733" s="40" t="s">
        <v>9</v>
      </c>
      <c r="C6733" s="40" t="s">
        <v>512</v>
      </c>
      <c r="D6733" s="40" t="s">
        <v>106</v>
      </c>
      <c r="E6733" s="40" t="s">
        <v>10</v>
      </c>
      <c r="F6733" s="40">
        <v>0.8</v>
      </c>
      <c r="G6733" s="40">
        <v>0</v>
      </c>
      <c r="H6733" s="40">
        <v>0</v>
      </c>
      <c r="I6733" s="40">
        <v>0</v>
      </c>
      <c r="L6733" s="40" t="str">
        <f>IF(LEFT(C6733,1)="[",MID(C6733,2,SEARCH("]",C6733)-2),IF(LEFT(C6733,1)="""",MID(C6733,2,SEARCH("""",C6733,2)-2),C6733))</f>
        <v>propaganda Onyx</v>
      </c>
      <c r="M6733" s="40">
        <f>WEEKNUM(A6733,2)</f>
        <v>38</v>
      </c>
    </row>
    <row r="6734" spans="1:13" x14ac:dyDescent="0.25">
      <c r="A6734" s="1">
        <v>41540</v>
      </c>
      <c r="B6734" s="40" t="s">
        <v>9</v>
      </c>
      <c r="C6734" s="40" t="s">
        <v>512</v>
      </c>
      <c r="D6734" s="40" t="s">
        <v>106</v>
      </c>
      <c r="E6734" s="40" t="s">
        <v>10</v>
      </c>
      <c r="F6734" s="40">
        <v>0.8</v>
      </c>
      <c r="G6734" s="40">
        <v>0</v>
      </c>
      <c r="H6734" s="40">
        <v>1</v>
      </c>
      <c r="I6734" s="40">
        <v>0</v>
      </c>
      <c r="L6734" s="40" t="str">
        <f>IF(LEFT(C6734,1)="[",MID(C6734,2,SEARCH("]",C6734)-2),IF(LEFT(C6734,1)="""",MID(C6734,2,SEARCH("""",C6734,2)-2),C6734))</f>
        <v>propaganda Onyx</v>
      </c>
      <c r="M6734" s="40">
        <f>WEEKNUM(A6734,2)</f>
        <v>39</v>
      </c>
    </row>
    <row r="6735" spans="1:13" x14ac:dyDescent="0.25">
      <c r="A6735" s="1">
        <v>41545</v>
      </c>
      <c r="B6735" s="40" t="s">
        <v>9</v>
      </c>
      <c r="C6735" s="40" t="s">
        <v>512</v>
      </c>
      <c r="D6735" s="40" t="s">
        <v>106</v>
      </c>
      <c r="E6735" s="40" t="s">
        <v>10</v>
      </c>
      <c r="F6735" s="40">
        <v>0.8</v>
      </c>
      <c r="G6735" s="40">
        <v>0</v>
      </c>
      <c r="H6735" s="40">
        <v>0</v>
      </c>
      <c r="I6735" s="40">
        <v>0</v>
      </c>
      <c r="L6735" s="40" t="str">
        <f>IF(LEFT(C6735,1)="[",MID(C6735,2,SEARCH("]",C6735)-2),IF(LEFT(C6735,1)="""",MID(C6735,2,SEARCH("""",C6735,2)-2),C6735))</f>
        <v>propaganda Onyx</v>
      </c>
      <c r="M6735" s="40">
        <f>WEEKNUM(A6735,2)</f>
        <v>39</v>
      </c>
    </row>
    <row r="6736" spans="1:13" x14ac:dyDescent="0.25">
      <c r="A6736" s="1">
        <v>41541</v>
      </c>
      <c r="B6736" s="40" t="s">
        <v>9</v>
      </c>
      <c r="C6736" s="40" t="s">
        <v>512</v>
      </c>
      <c r="D6736" s="40" t="s">
        <v>106</v>
      </c>
      <c r="E6736" s="40" t="s">
        <v>10</v>
      </c>
      <c r="F6736" s="40">
        <v>0.8</v>
      </c>
      <c r="G6736" s="40">
        <v>0</v>
      </c>
      <c r="H6736" s="40">
        <v>1</v>
      </c>
      <c r="I6736" s="40">
        <v>0</v>
      </c>
      <c r="L6736" s="40" t="str">
        <f>IF(LEFT(C6736,1)="[",MID(C6736,2,SEARCH("]",C6736)-2),IF(LEFT(C6736,1)="""",MID(C6736,2,SEARCH("""",C6736,2)-2),C6736))</f>
        <v>propaganda Onyx</v>
      </c>
      <c r="M6736" s="40">
        <f>WEEKNUM(A6736,2)</f>
        <v>39</v>
      </c>
    </row>
    <row r="6737" spans="1:13" x14ac:dyDescent="0.25">
      <c r="A6737" s="1">
        <v>41533</v>
      </c>
      <c r="B6737" s="40" t="s">
        <v>9</v>
      </c>
      <c r="C6737" s="40" t="s">
        <v>512</v>
      </c>
      <c r="D6737" s="40" t="s">
        <v>106</v>
      </c>
      <c r="E6737" s="40" t="s">
        <v>10</v>
      </c>
      <c r="F6737" s="40">
        <v>0.8</v>
      </c>
      <c r="G6737" s="40">
        <v>0</v>
      </c>
      <c r="H6737" s="40">
        <v>3</v>
      </c>
      <c r="I6737" s="40">
        <v>0</v>
      </c>
      <c r="L6737" s="40" t="str">
        <f>IF(LEFT(C6737,1)="[",MID(C6737,2,SEARCH("]",C6737)-2),IF(LEFT(C6737,1)="""",MID(C6737,2,SEARCH("""",C6737,2)-2),C6737))</f>
        <v>propaganda Onyx</v>
      </c>
      <c r="M6737" s="40">
        <f>WEEKNUM(A6737,2)</f>
        <v>38</v>
      </c>
    </row>
    <row r="6738" spans="1:13" x14ac:dyDescent="0.25">
      <c r="A6738" s="1">
        <v>41539</v>
      </c>
      <c r="B6738" s="40" t="s">
        <v>9</v>
      </c>
      <c r="C6738" s="40" t="s">
        <v>512</v>
      </c>
      <c r="D6738" s="40" t="s">
        <v>106</v>
      </c>
      <c r="E6738" s="40" t="s">
        <v>10</v>
      </c>
      <c r="F6738" s="40">
        <v>0.8</v>
      </c>
      <c r="G6738" s="40">
        <v>0</v>
      </c>
      <c r="H6738" s="40">
        <v>0</v>
      </c>
      <c r="I6738" s="40">
        <v>0</v>
      </c>
      <c r="L6738" s="40" t="str">
        <f>IF(LEFT(C6738,1)="[",MID(C6738,2,SEARCH("]",C6738)-2),IF(LEFT(C6738,1)="""",MID(C6738,2,SEARCH("""",C6738,2)-2),C6738))</f>
        <v>propaganda Onyx</v>
      </c>
      <c r="M6738" s="40">
        <f>WEEKNUM(A6738,2)</f>
        <v>38</v>
      </c>
    </row>
    <row r="6739" spans="1:13" x14ac:dyDescent="0.25">
      <c r="A6739" s="1">
        <v>41543</v>
      </c>
      <c r="B6739" s="40" t="s">
        <v>9</v>
      </c>
      <c r="C6739" s="40" t="s">
        <v>512</v>
      </c>
      <c r="D6739" s="40" t="s">
        <v>106</v>
      </c>
      <c r="E6739" s="40" t="s">
        <v>10</v>
      </c>
      <c r="F6739" s="40">
        <v>0.8</v>
      </c>
      <c r="G6739" s="40">
        <v>0</v>
      </c>
      <c r="H6739" s="40">
        <v>0</v>
      </c>
      <c r="I6739" s="40">
        <v>0</v>
      </c>
      <c r="L6739" s="40" t="str">
        <f>IF(LEFT(C6739,1)="[",MID(C6739,2,SEARCH("]",C6739)-2),IF(LEFT(C6739,1)="""",MID(C6739,2,SEARCH("""",C6739,2)-2),C6739))</f>
        <v>propaganda Onyx</v>
      </c>
      <c r="M6739" s="40">
        <f>WEEKNUM(A6739,2)</f>
        <v>39</v>
      </c>
    </row>
    <row r="6740" spans="1:13" x14ac:dyDescent="0.25">
      <c r="A6740" s="1">
        <v>41544</v>
      </c>
      <c r="B6740" s="40" t="s">
        <v>9</v>
      </c>
      <c r="C6740" s="40" t="s">
        <v>512</v>
      </c>
      <c r="D6740" s="40" t="s">
        <v>106</v>
      </c>
      <c r="E6740" s="40" t="s">
        <v>10</v>
      </c>
      <c r="F6740" s="40">
        <v>0.8</v>
      </c>
      <c r="G6740" s="40">
        <v>0</v>
      </c>
      <c r="H6740" s="40">
        <v>2</v>
      </c>
      <c r="I6740" s="40">
        <v>0</v>
      </c>
      <c r="L6740" s="40" t="str">
        <f>IF(LEFT(C6740,1)="[",MID(C6740,2,SEARCH("]",C6740)-2),IF(LEFT(C6740,1)="""",MID(C6740,2,SEARCH("""",C6740,2)-2),C6740))</f>
        <v>propaganda Onyx</v>
      </c>
      <c r="M6740" s="40">
        <f>WEEKNUM(A6740,2)</f>
        <v>39</v>
      </c>
    </row>
    <row r="6741" spans="1:13" x14ac:dyDescent="0.25">
      <c r="A6741" s="1">
        <v>41534</v>
      </c>
      <c r="B6741" s="40" t="s">
        <v>9</v>
      </c>
      <c r="C6741" s="40" t="s">
        <v>512</v>
      </c>
      <c r="D6741" s="40" t="s">
        <v>106</v>
      </c>
      <c r="E6741" s="40" t="s">
        <v>10</v>
      </c>
      <c r="F6741" s="40">
        <v>0.8</v>
      </c>
      <c r="G6741" s="40">
        <v>0</v>
      </c>
      <c r="H6741" s="40">
        <v>1</v>
      </c>
      <c r="I6741" s="40">
        <v>0</v>
      </c>
      <c r="L6741" s="40" t="str">
        <f>IF(LEFT(C6741,1)="[",MID(C6741,2,SEARCH("]",C6741)-2),IF(LEFT(C6741,1)="""",MID(C6741,2,SEARCH("""",C6741,2)-2),C6741))</f>
        <v>propaganda Onyx</v>
      </c>
      <c r="M6741" s="40">
        <f>WEEKNUM(A6741,2)</f>
        <v>38</v>
      </c>
    </row>
    <row r="6742" spans="1:13" x14ac:dyDescent="0.25">
      <c r="A6742" s="1">
        <v>41543</v>
      </c>
      <c r="B6742" s="40" t="s">
        <v>9</v>
      </c>
      <c r="C6742" s="40" t="s">
        <v>516</v>
      </c>
      <c r="D6742" s="40" t="s">
        <v>90</v>
      </c>
      <c r="E6742" s="40" t="s">
        <v>10</v>
      </c>
      <c r="F6742" s="40">
        <v>0.8</v>
      </c>
      <c r="G6742" s="40">
        <v>0</v>
      </c>
      <c r="H6742" s="40">
        <v>1</v>
      </c>
      <c r="I6742" s="40">
        <v>0</v>
      </c>
      <c r="L6742" s="40" t="str">
        <f>IF(LEFT(C6742,1)="[",MID(C6742,2,SEARCH("]",C6742)-2),IF(LEFT(C6742,1)="""",MID(C6742,2,SEARCH("""",C6742,2)-2),C6742))</f>
        <v>qual o valor novo Onix</v>
      </c>
      <c r="M6742" s="40">
        <f>WEEKNUM(A6742,2)</f>
        <v>39</v>
      </c>
    </row>
    <row r="6743" spans="1:13" x14ac:dyDescent="0.25">
      <c r="A6743" s="1">
        <v>41533</v>
      </c>
      <c r="B6743" s="40" t="s">
        <v>9</v>
      </c>
      <c r="C6743" s="40" t="s">
        <v>516</v>
      </c>
      <c r="D6743" s="40" t="s">
        <v>90</v>
      </c>
      <c r="E6743" s="40" t="s">
        <v>10</v>
      </c>
      <c r="F6743" s="40">
        <v>0.8</v>
      </c>
      <c r="G6743" s="40">
        <v>0</v>
      </c>
      <c r="H6743" s="40">
        <v>1</v>
      </c>
      <c r="I6743" s="40">
        <v>0</v>
      </c>
      <c r="L6743" s="40" t="str">
        <f>IF(LEFT(C6743,1)="[",MID(C6743,2,SEARCH("]",C6743)-2),IF(LEFT(C6743,1)="""",MID(C6743,2,SEARCH("""",C6743,2)-2),C6743))</f>
        <v>qual o valor novo Onix</v>
      </c>
      <c r="M6743" s="40">
        <f>WEEKNUM(A6743,2)</f>
        <v>38</v>
      </c>
    </row>
    <row r="6744" spans="1:13" x14ac:dyDescent="0.25">
      <c r="A6744" s="1">
        <v>41544</v>
      </c>
      <c r="B6744" s="40" t="s">
        <v>9</v>
      </c>
      <c r="C6744" s="40" t="s">
        <v>516</v>
      </c>
      <c r="D6744" s="40" t="s">
        <v>90</v>
      </c>
      <c r="E6744" s="40" t="s">
        <v>10</v>
      </c>
      <c r="F6744" s="40">
        <v>0.8</v>
      </c>
      <c r="G6744" s="40">
        <v>0</v>
      </c>
      <c r="H6744" s="40">
        <v>1</v>
      </c>
      <c r="I6744" s="40">
        <v>0</v>
      </c>
      <c r="L6744" s="40" t="str">
        <f>IF(LEFT(C6744,1)="[",MID(C6744,2,SEARCH("]",C6744)-2),IF(LEFT(C6744,1)="""",MID(C6744,2,SEARCH("""",C6744,2)-2),C6744))</f>
        <v>qual o valor novo Onix</v>
      </c>
      <c r="M6744" s="40">
        <f>WEEKNUM(A6744,2)</f>
        <v>39</v>
      </c>
    </row>
    <row r="6745" spans="1:13" x14ac:dyDescent="0.25">
      <c r="A6745" s="1">
        <v>41541</v>
      </c>
      <c r="B6745" s="40" t="s">
        <v>9</v>
      </c>
      <c r="C6745" s="40" t="s">
        <v>338</v>
      </c>
      <c r="D6745" s="40" t="s">
        <v>90</v>
      </c>
      <c r="E6745" s="40" t="s">
        <v>10</v>
      </c>
      <c r="F6745" s="40">
        <v>0.8</v>
      </c>
      <c r="G6745" s="40">
        <v>2</v>
      </c>
      <c r="H6745" s="40">
        <v>15</v>
      </c>
      <c r="I6745" s="40">
        <v>0.57999999999999996</v>
      </c>
      <c r="L6745" s="40" t="str">
        <f>IF(LEFT(C6745,1)="[",MID(C6745,2,SEARCH("]",C6745)-2),IF(LEFT(C6745,1)="""",MID(C6745,2,SEARCH("""",C6745,2)-2),C6745))</f>
        <v>qual o valor Onix</v>
      </c>
      <c r="M6745" s="40">
        <f>WEEKNUM(A6745,2)</f>
        <v>39</v>
      </c>
    </row>
    <row r="6746" spans="1:13" x14ac:dyDescent="0.25">
      <c r="A6746" s="1">
        <v>41534</v>
      </c>
      <c r="B6746" s="40" t="s">
        <v>9</v>
      </c>
      <c r="C6746" s="40" t="s">
        <v>338</v>
      </c>
      <c r="D6746" s="40" t="s">
        <v>90</v>
      </c>
      <c r="E6746" s="40" t="s">
        <v>10</v>
      </c>
      <c r="F6746" s="40">
        <v>0.8</v>
      </c>
      <c r="G6746" s="40">
        <v>3</v>
      </c>
      <c r="H6746" s="40">
        <v>16</v>
      </c>
      <c r="I6746" s="40">
        <v>0.54</v>
      </c>
      <c r="L6746" s="40" t="str">
        <f>IF(LEFT(C6746,1)="[",MID(C6746,2,SEARCH("]",C6746)-2),IF(LEFT(C6746,1)="""",MID(C6746,2,SEARCH("""",C6746,2)-2),C6746))</f>
        <v>qual o valor Onix</v>
      </c>
      <c r="M6746" s="40">
        <f>WEEKNUM(A6746,2)</f>
        <v>38</v>
      </c>
    </row>
    <row r="6747" spans="1:13" x14ac:dyDescent="0.25">
      <c r="A6747" s="1">
        <v>41543</v>
      </c>
      <c r="B6747" s="40" t="s">
        <v>9</v>
      </c>
      <c r="C6747" s="40" t="s">
        <v>338</v>
      </c>
      <c r="D6747" s="40" t="s">
        <v>90</v>
      </c>
      <c r="E6747" s="40" t="s">
        <v>10</v>
      </c>
      <c r="F6747" s="40">
        <v>0.8</v>
      </c>
      <c r="G6747" s="40">
        <v>4</v>
      </c>
      <c r="H6747" s="40">
        <v>13</v>
      </c>
      <c r="I6747" s="40">
        <v>1.43</v>
      </c>
      <c r="L6747" s="40" t="str">
        <f>IF(LEFT(C6747,1)="[",MID(C6747,2,SEARCH("]",C6747)-2),IF(LEFT(C6747,1)="""",MID(C6747,2,SEARCH("""",C6747,2)-2),C6747))</f>
        <v>qual o valor Onix</v>
      </c>
      <c r="M6747" s="40">
        <f>WEEKNUM(A6747,2)</f>
        <v>39</v>
      </c>
    </row>
    <row r="6748" spans="1:13" x14ac:dyDescent="0.25">
      <c r="A6748" s="1">
        <v>41533</v>
      </c>
      <c r="B6748" s="40" t="s">
        <v>9</v>
      </c>
      <c r="C6748" s="40" t="s">
        <v>338</v>
      </c>
      <c r="D6748" s="40" t="s">
        <v>90</v>
      </c>
      <c r="E6748" s="40" t="s">
        <v>10</v>
      </c>
      <c r="F6748" s="40">
        <v>0.8</v>
      </c>
      <c r="G6748" s="40">
        <v>11</v>
      </c>
      <c r="H6748" s="40">
        <v>20</v>
      </c>
      <c r="I6748" s="40">
        <v>3.99</v>
      </c>
      <c r="L6748" s="40" t="str">
        <f>IF(LEFT(C6748,1)="[",MID(C6748,2,SEARCH("]",C6748)-2),IF(LEFT(C6748,1)="""",MID(C6748,2,SEARCH("""",C6748,2)-2),C6748))</f>
        <v>qual o valor Onix</v>
      </c>
      <c r="M6748" s="40">
        <f>WEEKNUM(A6748,2)</f>
        <v>38</v>
      </c>
    </row>
    <row r="6749" spans="1:13" x14ac:dyDescent="0.25">
      <c r="A6749" s="1">
        <v>41545</v>
      </c>
      <c r="B6749" s="40" t="s">
        <v>9</v>
      </c>
      <c r="C6749" s="40" t="s">
        <v>338</v>
      </c>
      <c r="D6749" s="40" t="s">
        <v>90</v>
      </c>
      <c r="E6749" s="40" t="s">
        <v>10</v>
      </c>
      <c r="F6749" s="40">
        <v>0.8</v>
      </c>
      <c r="G6749" s="40">
        <v>0</v>
      </c>
      <c r="H6749" s="40">
        <v>2</v>
      </c>
      <c r="I6749" s="40">
        <v>0</v>
      </c>
      <c r="L6749" s="40" t="str">
        <f>IF(LEFT(C6749,1)="[",MID(C6749,2,SEARCH("]",C6749)-2),IF(LEFT(C6749,1)="""",MID(C6749,2,SEARCH("""",C6749,2)-2),C6749))</f>
        <v>qual o valor Onix</v>
      </c>
      <c r="M6749" s="40">
        <f>WEEKNUM(A6749,2)</f>
        <v>39</v>
      </c>
    </row>
    <row r="6750" spans="1:13" x14ac:dyDescent="0.25">
      <c r="A6750" s="1">
        <v>41521</v>
      </c>
      <c r="B6750" s="40" t="s">
        <v>9</v>
      </c>
      <c r="C6750" s="40" t="s">
        <v>338</v>
      </c>
      <c r="D6750" s="40" t="s">
        <v>90</v>
      </c>
      <c r="E6750" s="40" t="s">
        <v>10</v>
      </c>
      <c r="F6750" s="40">
        <v>0.8</v>
      </c>
      <c r="G6750" s="40">
        <v>4</v>
      </c>
      <c r="H6750" s="40">
        <v>19</v>
      </c>
      <c r="I6750" s="40">
        <v>1.23</v>
      </c>
      <c r="L6750" s="40" t="str">
        <f>IF(LEFT(C6750,1)="[",MID(C6750,2,SEARCH("]",C6750)-2),IF(LEFT(C6750,1)="""",MID(C6750,2,SEARCH("""",C6750,2)-2),C6750))</f>
        <v>qual o valor Onix</v>
      </c>
      <c r="M6750" s="40">
        <f>WEEKNUM(A6750,2)</f>
        <v>36</v>
      </c>
    </row>
    <row r="6751" spans="1:13" x14ac:dyDescent="0.25">
      <c r="A6751" s="1">
        <v>41520</v>
      </c>
      <c r="B6751" s="40" t="s">
        <v>9</v>
      </c>
      <c r="C6751" s="40" t="s">
        <v>338</v>
      </c>
      <c r="D6751" s="40" t="s">
        <v>90</v>
      </c>
      <c r="E6751" s="40" t="s">
        <v>10</v>
      </c>
      <c r="F6751" s="40">
        <v>0.8</v>
      </c>
      <c r="G6751" s="40">
        <v>1</v>
      </c>
      <c r="H6751" s="40">
        <v>5</v>
      </c>
      <c r="I6751" s="40">
        <v>0.11</v>
      </c>
      <c r="L6751" s="40" t="str">
        <f>IF(LEFT(C6751,1)="[",MID(C6751,2,SEARCH("]",C6751)-2),IF(LEFT(C6751,1)="""",MID(C6751,2,SEARCH("""",C6751,2)-2),C6751))</f>
        <v>qual o valor Onix</v>
      </c>
      <c r="M6751" s="40">
        <f>WEEKNUM(A6751,2)</f>
        <v>36</v>
      </c>
    </row>
    <row r="6752" spans="1:13" x14ac:dyDescent="0.25">
      <c r="A6752" s="1">
        <v>41528</v>
      </c>
      <c r="B6752" s="40" t="s">
        <v>9</v>
      </c>
      <c r="C6752" s="40" t="s">
        <v>338</v>
      </c>
      <c r="D6752" s="40" t="s">
        <v>90</v>
      </c>
      <c r="E6752" s="40" t="s">
        <v>10</v>
      </c>
      <c r="F6752" s="40">
        <v>0.8</v>
      </c>
      <c r="G6752" s="40">
        <v>5</v>
      </c>
      <c r="H6752" s="40">
        <v>8</v>
      </c>
      <c r="I6752" s="40">
        <v>0.91</v>
      </c>
      <c r="L6752" s="40" t="str">
        <f>IF(LEFT(C6752,1)="[",MID(C6752,2,SEARCH("]",C6752)-2),IF(LEFT(C6752,1)="""",MID(C6752,2,SEARCH("""",C6752,2)-2),C6752))</f>
        <v>qual o valor Onix</v>
      </c>
      <c r="M6752" s="40">
        <f>WEEKNUM(A6752,2)</f>
        <v>37</v>
      </c>
    </row>
    <row r="6753" spans="1:13" x14ac:dyDescent="0.25">
      <c r="A6753" s="1">
        <v>41516</v>
      </c>
      <c r="B6753" s="40" t="s">
        <v>9</v>
      </c>
      <c r="C6753" s="40" t="s">
        <v>338</v>
      </c>
      <c r="D6753" s="40" t="s">
        <v>90</v>
      </c>
      <c r="E6753" s="40" t="s">
        <v>10</v>
      </c>
      <c r="F6753" s="40">
        <v>0.8</v>
      </c>
      <c r="G6753" s="40">
        <v>2</v>
      </c>
      <c r="H6753" s="40">
        <v>9</v>
      </c>
      <c r="I6753" s="40">
        <v>0.37</v>
      </c>
      <c r="L6753" s="40" t="str">
        <f>IF(LEFT(C6753,1)="[",MID(C6753,2,SEARCH("]",C6753)-2),IF(LEFT(C6753,1)="""",MID(C6753,2,SEARCH("""",C6753,2)-2),C6753))</f>
        <v>qual o valor Onix</v>
      </c>
      <c r="M6753" s="40">
        <f>WEEKNUM(A6753,2)</f>
        <v>35</v>
      </c>
    </row>
    <row r="6754" spans="1:13" x14ac:dyDescent="0.25">
      <c r="A6754" s="1">
        <v>41536</v>
      </c>
      <c r="B6754" s="40" t="s">
        <v>9</v>
      </c>
      <c r="C6754" s="40" t="s">
        <v>338</v>
      </c>
      <c r="D6754" s="40" t="s">
        <v>90</v>
      </c>
      <c r="E6754" s="40" t="s">
        <v>10</v>
      </c>
      <c r="F6754" s="40">
        <v>0.8</v>
      </c>
      <c r="G6754" s="40">
        <v>2</v>
      </c>
      <c r="H6754" s="40">
        <v>14</v>
      </c>
      <c r="I6754" s="40">
        <v>0.25</v>
      </c>
      <c r="L6754" s="40" t="str">
        <f>IF(LEFT(C6754,1)="[",MID(C6754,2,SEARCH("]",C6754)-2),IF(LEFT(C6754,1)="""",MID(C6754,2,SEARCH("""",C6754,2)-2),C6754))</f>
        <v>qual o valor Onix</v>
      </c>
      <c r="M6754" s="40">
        <f>WEEKNUM(A6754,2)</f>
        <v>38</v>
      </c>
    </row>
    <row r="6755" spans="1:13" x14ac:dyDescent="0.25">
      <c r="A6755" s="1">
        <v>41518</v>
      </c>
      <c r="B6755" s="40" t="s">
        <v>9</v>
      </c>
      <c r="C6755" s="40" t="s">
        <v>338</v>
      </c>
      <c r="D6755" s="40" t="s">
        <v>90</v>
      </c>
      <c r="E6755" s="40" t="s">
        <v>10</v>
      </c>
      <c r="F6755" s="40">
        <v>0.8</v>
      </c>
      <c r="G6755" s="40">
        <v>2</v>
      </c>
      <c r="H6755" s="40">
        <v>6</v>
      </c>
      <c r="I6755" s="40">
        <v>0.4</v>
      </c>
      <c r="L6755" s="40" t="str">
        <f>IF(LEFT(C6755,1)="[",MID(C6755,2,SEARCH("]",C6755)-2),IF(LEFT(C6755,1)="""",MID(C6755,2,SEARCH("""",C6755,2)-2),C6755))</f>
        <v>qual o valor Onix</v>
      </c>
      <c r="M6755" s="40">
        <f>WEEKNUM(A6755,2)</f>
        <v>35</v>
      </c>
    </row>
    <row r="6756" spans="1:13" x14ac:dyDescent="0.25">
      <c r="A6756" s="1">
        <v>41529</v>
      </c>
      <c r="B6756" s="40" t="s">
        <v>9</v>
      </c>
      <c r="C6756" s="40" t="s">
        <v>338</v>
      </c>
      <c r="D6756" s="40" t="s">
        <v>90</v>
      </c>
      <c r="E6756" s="40" t="s">
        <v>10</v>
      </c>
      <c r="F6756" s="40">
        <v>0.8</v>
      </c>
      <c r="G6756" s="40">
        <v>2</v>
      </c>
      <c r="H6756" s="40">
        <v>14</v>
      </c>
      <c r="I6756" s="40">
        <v>0.59</v>
      </c>
      <c r="L6756" s="40" t="str">
        <f>IF(LEFT(C6756,1)="[",MID(C6756,2,SEARCH("]",C6756)-2),IF(LEFT(C6756,1)="""",MID(C6756,2,SEARCH("""",C6756,2)-2),C6756))</f>
        <v>qual o valor Onix</v>
      </c>
      <c r="M6756" s="40">
        <f>WEEKNUM(A6756,2)</f>
        <v>37</v>
      </c>
    </row>
    <row r="6757" spans="1:13" x14ac:dyDescent="0.25">
      <c r="A6757" s="1">
        <v>41524</v>
      </c>
      <c r="B6757" s="40" t="s">
        <v>9</v>
      </c>
      <c r="C6757" s="40" t="s">
        <v>338</v>
      </c>
      <c r="D6757" s="40" t="s">
        <v>90</v>
      </c>
      <c r="E6757" s="40" t="s">
        <v>10</v>
      </c>
      <c r="F6757" s="40">
        <v>0.8</v>
      </c>
      <c r="G6757" s="40">
        <v>4</v>
      </c>
      <c r="H6757" s="40">
        <v>11</v>
      </c>
      <c r="I6757" s="40">
        <v>1.02</v>
      </c>
      <c r="L6757" s="40" t="str">
        <f>IF(LEFT(C6757,1)="[",MID(C6757,2,SEARCH("]",C6757)-2),IF(LEFT(C6757,1)="""",MID(C6757,2,SEARCH("""",C6757,2)-2),C6757))</f>
        <v>qual o valor Onix</v>
      </c>
      <c r="M6757" s="40">
        <f>WEEKNUM(A6757,2)</f>
        <v>36</v>
      </c>
    </row>
    <row r="6758" spans="1:13" x14ac:dyDescent="0.25">
      <c r="A6758" s="1">
        <v>41517</v>
      </c>
      <c r="B6758" s="40" t="s">
        <v>9</v>
      </c>
      <c r="C6758" s="40" t="s">
        <v>338</v>
      </c>
      <c r="D6758" s="40" t="s">
        <v>90</v>
      </c>
      <c r="E6758" s="40" t="s">
        <v>10</v>
      </c>
      <c r="F6758" s="40">
        <v>0.8</v>
      </c>
      <c r="G6758" s="40">
        <v>4</v>
      </c>
      <c r="H6758" s="40">
        <v>11</v>
      </c>
      <c r="I6758" s="40">
        <v>1.19</v>
      </c>
      <c r="L6758" s="40" t="str">
        <f>IF(LEFT(C6758,1)="[",MID(C6758,2,SEARCH("]",C6758)-2),IF(LEFT(C6758,1)="""",MID(C6758,2,SEARCH("""",C6758,2)-2),C6758))</f>
        <v>qual o valor Onix</v>
      </c>
      <c r="M6758" s="40">
        <f>WEEKNUM(A6758,2)</f>
        <v>35</v>
      </c>
    </row>
    <row r="6759" spans="1:13" x14ac:dyDescent="0.25">
      <c r="A6759" s="1">
        <v>41526</v>
      </c>
      <c r="B6759" s="40" t="s">
        <v>9</v>
      </c>
      <c r="C6759" s="40" t="s">
        <v>338</v>
      </c>
      <c r="D6759" s="40" t="s">
        <v>90</v>
      </c>
      <c r="E6759" s="40" t="s">
        <v>10</v>
      </c>
      <c r="F6759" s="40">
        <v>0.8</v>
      </c>
      <c r="G6759" s="40">
        <v>2</v>
      </c>
      <c r="H6759" s="40">
        <v>9</v>
      </c>
      <c r="I6759" s="40">
        <v>0.98</v>
      </c>
      <c r="L6759" s="40" t="str">
        <f>IF(LEFT(C6759,1)="[",MID(C6759,2,SEARCH("]",C6759)-2),IF(LEFT(C6759,1)="""",MID(C6759,2,SEARCH("""",C6759,2)-2),C6759))</f>
        <v>qual o valor Onix</v>
      </c>
      <c r="M6759" s="40">
        <f>WEEKNUM(A6759,2)</f>
        <v>37</v>
      </c>
    </row>
    <row r="6760" spans="1:13" x14ac:dyDescent="0.25">
      <c r="A6760" s="1">
        <v>41531</v>
      </c>
      <c r="B6760" s="40" t="s">
        <v>9</v>
      </c>
      <c r="C6760" s="40" t="s">
        <v>338</v>
      </c>
      <c r="D6760" s="40" t="s">
        <v>90</v>
      </c>
      <c r="E6760" s="40" t="s">
        <v>10</v>
      </c>
      <c r="F6760" s="40">
        <v>0.8</v>
      </c>
      <c r="G6760" s="40">
        <v>1</v>
      </c>
      <c r="H6760" s="40">
        <v>6</v>
      </c>
      <c r="I6760" s="40">
        <v>0.1</v>
      </c>
      <c r="L6760" s="40" t="str">
        <f>IF(LEFT(C6760,1)="[",MID(C6760,2,SEARCH("]",C6760)-2),IF(LEFT(C6760,1)="""",MID(C6760,2,SEARCH("""",C6760,2)-2),C6760))</f>
        <v>qual o valor Onix</v>
      </c>
      <c r="M6760" s="40">
        <f>WEEKNUM(A6760,2)</f>
        <v>37</v>
      </c>
    </row>
    <row r="6761" spans="1:13" x14ac:dyDescent="0.25">
      <c r="A6761" s="1">
        <v>41522</v>
      </c>
      <c r="B6761" s="40" t="s">
        <v>9</v>
      </c>
      <c r="C6761" s="40" t="s">
        <v>338</v>
      </c>
      <c r="D6761" s="40" t="s">
        <v>90</v>
      </c>
      <c r="E6761" s="40" t="s">
        <v>10</v>
      </c>
      <c r="F6761" s="40">
        <v>0.8</v>
      </c>
      <c r="G6761" s="40">
        <v>2</v>
      </c>
      <c r="H6761" s="40">
        <v>7</v>
      </c>
      <c r="I6761" s="40">
        <v>0.36</v>
      </c>
      <c r="L6761" s="40" t="str">
        <f>IF(LEFT(C6761,1)="[",MID(C6761,2,SEARCH("]",C6761)-2),IF(LEFT(C6761,1)="""",MID(C6761,2,SEARCH("""",C6761,2)-2),C6761))</f>
        <v>qual o valor Onix</v>
      </c>
      <c r="M6761" s="40">
        <f>WEEKNUM(A6761,2)</f>
        <v>36</v>
      </c>
    </row>
    <row r="6762" spans="1:13" x14ac:dyDescent="0.25">
      <c r="A6762" s="1">
        <v>41519</v>
      </c>
      <c r="B6762" s="40" t="s">
        <v>9</v>
      </c>
      <c r="C6762" s="40" t="s">
        <v>338</v>
      </c>
      <c r="D6762" s="40" t="s">
        <v>90</v>
      </c>
      <c r="E6762" s="40" t="s">
        <v>10</v>
      </c>
      <c r="F6762" s="40">
        <v>0.8</v>
      </c>
      <c r="G6762" s="40">
        <v>2</v>
      </c>
      <c r="H6762" s="40">
        <v>9</v>
      </c>
      <c r="I6762" s="40">
        <v>0.44</v>
      </c>
      <c r="L6762" s="40" t="str">
        <f>IF(LEFT(C6762,1)="[",MID(C6762,2,SEARCH("]",C6762)-2),IF(LEFT(C6762,1)="""",MID(C6762,2,SEARCH("""",C6762,2)-2),C6762))</f>
        <v>qual o valor Onix</v>
      </c>
      <c r="M6762" s="40">
        <f>WEEKNUM(A6762,2)</f>
        <v>36</v>
      </c>
    </row>
    <row r="6763" spans="1:13" x14ac:dyDescent="0.25">
      <c r="A6763" s="1">
        <v>41527</v>
      </c>
      <c r="B6763" s="40" t="s">
        <v>9</v>
      </c>
      <c r="C6763" s="40" t="s">
        <v>338</v>
      </c>
      <c r="D6763" s="40" t="s">
        <v>90</v>
      </c>
      <c r="E6763" s="40" t="s">
        <v>10</v>
      </c>
      <c r="F6763" s="40">
        <v>0.8</v>
      </c>
      <c r="G6763" s="40">
        <v>6</v>
      </c>
      <c r="H6763" s="40">
        <v>16</v>
      </c>
      <c r="I6763" s="40">
        <v>0.88</v>
      </c>
      <c r="L6763" s="40" t="str">
        <f>IF(LEFT(C6763,1)="[",MID(C6763,2,SEARCH("]",C6763)-2),IF(LEFT(C6763,1)="""",MID(C6763,2,SEARCH("""",C6763,2)-2),C6763))</f>
        <v>qual o valor Onix</v>
      </c>
      <c r="M6763" s="40">
        <f>WEEKNUM(A6763,2)</f>
        <v>37</v>
      </c>
    </row>
    <row r="6764" spans="1:13" x14ac:dyDescent="0.25">
      <c r="A6764" s="1">
        <v>41515</v>
      </c>
      <c r="B6764" s="40" t="s">
        <v>9</v>
      </c>
      <c r="C6764" s="40" t="s">
        <v>338</v>
      </c>
      <c r="D6764" s="40" t="s">
        <v>90</v>
      </c>
      <c r="E6764" s="40" t="s">
        <v>10</v>
      </c>
      <c r="F6764" s="40">
        <v>0.8</v>
      </c>
      <c r="G6764" s="40">
        <v>2</v>
      </c>
      <c r="H6764" s="40">
        <v>10</v>
      </c>
      <c r="I6764" s="40">
        <v>0.76</v>
      </c>
      <c r="L6764" s="40" t="str">
        <f>IF(LEFT(C6764,1)="[",MID(C6764,2,SEARCH("]",C6764)-2),IF(LEFT(C6764,1)="""",MID(C6764,2,SEARCH("""",C6764,2)-2),C6764))</f>
        <v>qual o valor Onix</v>
      </c>
      <c r="M6764" s="40">
        <f>WEEKNUM(A6764,2)</f>
        <v>35</v>
      </c>
    </row>
    <row r="6765" spans="1:13" x14ac:dyDescent="0.25">
      <c r="A6765" s="1">
        <v>41538</v>
      </c>
      <c r="B6765" s="40" t="s">
        <v>9</v>
      </c>
      <c r="C6765" s="40" t="s">
        <v>338</v>
      </c>
      <c r="D6765" s="40" t="s">
        <v>90</v>
      </c>
      <c r="E6765" s="40" t="s">
        <v>10</v>
      </c>
      <c r="F6765" s="40">
        <v>0.8</v>
      </c>
      <c r="G6765" s="40">
        <v>1</v>
      </c>
      <c r="H6765" s="40">
        <v>2</v>
      </c>
      <c r="I6765" s="40">
        <v>7.0000000000000007E-2</v>
      </c>
      <c r="L6765" s="40" t="str">
        <f>IF(LEFT(C6765,1)="[",MID(C6765,2,SEARCH("]",C6765)-2),IF(LEFT(C6765,1)="""",MID(C6765,2,SEARCH("""",C6765,2)-2),C6765))</f>
        <v>qual o valor Onix</v>
      </c>
      <c r="M6765" s="40">
        <f>WEEKNUM(A6765,2)</f>
        <v>38</v>
      </c>
    </row>
    <row r="6766" spans="1:13" x14ac:dyDescent="0.25">
      <c r="A6766" s="1">
        <v>41546</v>
      </c>
      <c r="B6766" s="40" t="s">
        <v>9</v>
      </c>
      <c r="C6766" s="40" t="s">
        <v>338</v>
      </c>
      <c r="D6766" s="40" t="s">
        <v>90</v>
      </c>
      <c r="E6766" s="40" t="s">
        <v>10</v>
      </c>
      <c r="F6766" s="40">
        <v>0.8</v>
      </c>
      <c r="G6766" s="40">
        <v>2</v>
      </c>
      <c r="H6766" s="40">
        <v>6</v>
      </c>
      <c r="I6766" s="40">
        <v>0.42</v>
      </c>
      <c r="L6766" s="40" t="str">
        <f>IF(LEFT(C6766,1)="[",MID(C6766,2,SEARCH("]",C6766)-2),IF(LEFT(C6766,1)="""",MID(C6766,2,SEARCH("""",C6766,2)-2),C6766))</f>
        <v>qual o valor Onix</v>
      </c>
      <c r="M6766" s="40">
        <f>WEEKNUM(A6766,2)</f>
        <v>39</v>
      </c>
    </row>
    <row r="6767" spans="1:13" x14ac:dyDescent="0.25">
      <c r="A6767" s="1">
        <v>41514</v>
      </c>
      <c r="B6767" s="40" t="s">
        <v>9</v>
      </c>
      <c r="C6767" s="40" t="s">
        <v>338</v>
      </c>
      <c r="D6767" s="40" t="s">
        <v>90</v>
      </c>
      <c r="E6767" s="40" t="s">
        <v>10</v>
      </c>
      <c r="F6767" s="40">
        <v>0.8</v>
      </c>
      <c r="G6767" s="40">
        <v>7</v>
      </c>
      <c r="H6767" s="40">
        <v>14</v>
      </c>
      <c r="I6767" s="40">
        <v>1.1100000000000001</v>
      </c>
      <c r="L6767" s="40" t="str">
        <f>IF(LEFT(C6767,1)="[",MID(C6767,2,SEARCH("]",C6767)-2),IF(LEFT(C6767,1)="""",MID(C6767,2,SEARCH("""",C6767,2)-2),C6767))</f>
        <v>qual o valor Onix</v>
      </c>
      <c r="M6767" s="40">
        <f>WEEKNUM(A6767,2)</f>
        <v>35</v>
      </c>
    </row>
    <row r="6768" spans="1:13" x14ac:dyDescent="0.25">
      <c r="A6768" s="1">
        <v>41532</v>
      </c>
      <c r="B6768" s="40" t="s">
        <v>9</v>
      </c>
      <c r="C6768" s="40" t="s">
        <v>338</v>
      </c>
      <c r="D6768" s="40" t="s">
        <v>90</v>
      </c>
      <c r="E6768" s="40" t="s">
        <v>10</v>
      </c>
      <c r="F6768" s="40">
        <v>0.8</v>
      </c>
      <c r="G6768" s="40">
        <v>2</v>
      </c>
      <c r="H6768" s="40">
        <v>12</v>
      </c>
      <c r="I6768" s="40">
        <v>1.1299999999999999</v>
      </c>
      <c r="L6768" s="40" t="str">
        <f>IF(LEFT(C6768,1)="[",MID(C6768,2,SEARCH("]",C6768)-2),IF(LEFT(C6768,1)="""",MID(C6768,2,SEARCH("""",C6768,2)-2),C6768))</f>
        <v>qual o valor Onix</v>
      </c>
      <c r="M6768" s="40">
        <f>WEEKNUM(A6768,2)</f>
        <v>37</v>
      </c>
    </row>
    <row r="6769" spans="1:13" x14ac:dyDescent="0.25">
      <c r="A6769" s="1">
        <v>41523</v>
      </c>
      <c r="B6769" s="40" t="s">
        <v>9</v>
      </c>
      <c r="C6769" s="40" t="s">
        <v>338</v>
      </c>
      <c r="D6769" s="40" t="s">
        <v>90</v>
      </c>
      <c r="E6769" s="40" t="s">
        <v>10</v>
      </c>
      <c r="F6769" s="40">
        <v>0.8</v>
      </c>
      <c r="G6769" s="40">
        <v>1</v>
      </c>
      <c r="H6769" s="40">
        <v>7</v>
      </c>
      <c r="I6769" s="40">
        <v>0.09</v>
      </c>
      <c r="L6769" s="40" t="str">
        <f>IF(LEFT(C6769,1)="[",MID(C6769,2,SEARCH("]",C6769)-2),IF(LEFT(C6769,1)="""",MID(C6769,2,SEARCH("""",C6769,2)-2),C6769))</f>
        <v>qual o valor Onix</v>
      </c>
      <c r="M6769" s="40">
        <f>WEEKNUM(A6769,2)</f>
        <v>36</v>
      </c>
    </row>
    <row r="6770" spans="1:13" x14ac:dyDescent="0.25">
      <c r="A6770" s="1">
        <v>41544</v>
      </c>
      <c r="B6770" s="40" t="s">
        <v>9</v>
      </c>
      <c r="C6770" s="40" t="s">
        <v>338</v>
      </c>
      <c r="D6770" s="40" t="s">
        <v>90</v>
      </c>
      <c r="E6770" s="40" t="s">
        <v>10</v>
      </c>
      <c r="F6770" s="40">
        <v>0.8</v>
      </c>
      <c r="G6770" s="40">
        <v>7</v>
      </c>
      <c r="H6770" s="40">
        <v>19</v>
      </c>
      <c r="I6770" s="40">
        <v>1.66</v>
      </c>
      <c r="L6770" s="40" t="str">
        <f>IF(LEFT(C6770,1)="[",MID(C6770,2,SEARCH("]",C6770)-2),IF(LEFT(C6770,1)="""",MID(C6770,2,SEARCH("""",C6770,2)-2),C6770))</f>
        <v>qual o valor Onix</v>
      </c>
      <c r="M6770" s="40">
        <f>WEEKNUM(A6770,2)</f>
        <v>39</v>
      </c>
    </row>
    <row r="6771" spans="1:13" x14ac:dyDescent="0.25">
      <c r="A6771" s="1">
        <v>41540</v>
      </c>
      <c r="B6771" s="40" t="s">
        <v>9</v>
      </c>
      <c r="C6771" s="40" t="s">
        <v>338</v>
      </c>
      <c r="D6771" s="40" t="s">
        <v>90</v>
      </c>
      <c r="E6771" s="40" t="s">
        <v>10</v>
      </c>
      <c r="F6771" s="40">
        <v>0.8</v>
      </c>
      <c r="G6771" s="40">
        <v>0</v>
      </c>
      <c r="H6771" s="40">
        <v>4</v>
      </c>
      <c r="I6771" s="40">
        <v>0</v>
      </c>
      <c r="L6771" s="40" t="str">
        <f>IF(LEFT(C6771,1)="[",MID(C6771,2,SEARCH("]",C6771)-2),IF(LEFT(C6771,1)="""",MID(C6771,2,SEARCH("""",C6771,2)-2),C6771))</f>
        <v>qual o valor Onix</v>
      </c>
      <c r="M6771" s="40">
        <f>WEEKNUM(A6771,2)</f>
        <v>39</v>
      </c>
    </row>
    <row r="6772" spans="1:13" x14ac:dyDescent="0.25">
      <c r="A6772" s="1">
        <v>41525</v>
      </c>
      <c r="B6772" s="40" t="s">
        <v>9</v>
      </c>
      <c r="C6772" s="40" t="s">
        <v>338</v>
      </c>
      <c r="D6772" s="40" t="s">
        <v>90</v>
      </c>
      <c r="E6772" s="40" t="s">
        <v>10</v>
      </c>
      <c r="F6772" s="40">
        <v>0.8</v>
      </c>
      <c r="G6772" s="40">
        <v>1</v>
      </c>
      <c r="H6772" s="40">
        <v>9</v>
      </c>
      <c r="I6772" s="40">
        <v>0.74</v>
      </c>
      <c r="L6772" s="40" t="str">
        <f>IF(LEFT(C6772,1)="[",MID(C6772,2,SEARCH("]",C6772)-2),IF(LEFT(C6772,1)="""",MID(C6772,2,SEARCH("""",C6772,2)-2),C6772))</f>
        <v>qual o valor Onix</v>
      </c>
      <c r="M6772" s="40">
        <f>WEEKNUM(A6772,2)</f>
        <v>36</v>
      </c>
    </row>
    <row r="6773" spans="1:13" x14ac:dyDescent="0.25">
      <c r="A6773" s="1">
        <v>41542</v>
      </c>
      <c r="B6773" s="40" t="s">
        <v>9</v>
      </c>
      <c r="C6773" s="40" t="s">
        <v>338</v>
      </c>
      <c r="D6773" s="40" t="s">
        <v>90</v>
      </c>
      <c r="E6773" s="40" t="s">
        <v>10</v>
      </c>
      <c r="F6773" s="40">
        <v>0.8</v>
      </c>
      <c r="G6773" s="40">
        <v>4</v>
      </c>
      <c r="H6773" s="40">
        <v>9</v>
      </c>
      <c r="I6773" s="40">
        <v>1.1000000000000001</v>
      </c>
      <c r="L6773" s="40" t="str">
        <f>IF(LEFT(C6773,1)="[",MID(C6773,2,SEARCH("]",C6773)-2),IF(LEFT(C6773,1)="""",MID(C6773,2,SEARCH("""",C6773,2)-2),C6773))</f>
        <v>qual o valor Onix</v>
      </c>
      <c r="M6773" s="40">
        <f>WEEKNUM(A6773,2)</f>
        <v>39</v>
      </c>
    </row>
    <row r="6774" spans="1:13" x14ac:dyDescent="0.25">
      <c r="A6774" s="1">
        <v>41530</v>
      </c>
      <c r="B6774" s="40" t="s">
        <v>9</v>
      </c>
      <c r="C6774" s="40" t="s">
        <v>338</v>
      </c>
      <c r="D6774" s="40" t="s">
        <v>90</v>
      </c>
      <c r="E6774" s="40" t="s">
        <v>10</v>
      </c>
      <c r="F6774" s="40">
        <v>0.8</v>
      </c>
      <c r="G6774" s="40">
        <v>0</v>
      </c>
      <c r="H6774" s="40">
        <v>5</v>
      </c>
      <c r="I6774" s="40">
        <v>0</v>
      </c>
      <c r="L6774" s="40" t="str">
        <f>IF(LEFT(C6774,1)="[",MID(C6774,2,SEARCH("]",C6774)-2),IF(LEFT(C6774,1)="""",MID(C6774,2,SEARCH("""",C6774,2)-2),C6774))</f>
        <v>qual o valor Onix</v>
      </c>
      <c r="M6774" s="40">
        <f>WEEKNUM(A6774,2)</f>
        <v>37</v>
      </c>
    </row>
    <row r="6775" spans="1:13" x14ac:dyDescent="0.25">
      <c r="A6775" s="1">
        <v>41535</v>
      </c>
      <c r="B6775" s="40" t="s">
        <v>9</v>
      </c>
      <c r="C6775" s="40" t="s">
        <v>338</v>
      </c>
      <c r="D6775" s="40" t="s">
        <v>90</v>
      </c>
      <c r="E6775" s="40" t="s">
        <v>10</v>
      </c>
      <c r="F6775" s="40">
        <v>0.8</v>
      </c>
      <c r="G6775" s="40">
        <v>4</v>
      </c>
      <c r="H6775" s="40">
        <v>6</v>
      </c>
      <c r="I6775" s="40">
        <v>1.19</v>
      </c>
      <c r="L6775" s="40" t="str">
        <f>IF(LEFT(C6775,1)="[",MID(C6775,2,SEARCH("]",C6775)-2),IF(LEFT(C6775,1)="""",MID(C6775,2,SEARCH("""",C6775,2)-2),C6775))</f>
        <v>qual o valor Onix</v>
      </c>
      <c r="M6775" s="40">
        <f>WEEKNUM(A6775,2)</f>
        <v>38</v>
      </c>
    </row>
    <row r="6776" spans="1:13" x14ac:dyDescent="0.25">
      <c r="A6776" s="1">
        <v>41539</v>
      </c>
      <c r="B6776" s="40" t="s">
        <v>9</v>
      </c>
      <c r="C6776" s="40" t="s">
        <v>338</v>
      </c>
      <c r="D6776" s="40" t="s">
        <v>90</v>
      </c>
      <c r="E6776" s="40" t="s">
        <v>10</v>
      </c>
      <c r="F6776" s="40">
        <v>0.8</v>
      </c>
      <c r="G6776" s="40">
        <v>0</v>
      </c>
      <c r="H6776" s="40">
        <v>7</v>
      </c>
      <c r="I6776" s="40">
        <v>0</v>
      </c>
      <c r="L6776" s="40" t="str">
        <f>IF(LEFT(C6776,1)="[",MID(C6776,2,SEARCH("]",C6776)-2),IF(LEFT(C6776,1)="""",MID(C6776,2,SEARCH("""",C6776,2)-2),C6776))</f>
        <v>qual o valor Onix</v>
      </c>
      <c r="M6776" s="40">
        <f>WEEKNUM(A6776,2)</f>
        <v>38</v>
      </c>
    </row>
    <row r="6777" spans="1:13" x14ac:dyDescent="0.25">
      <c r="A6777" s="1">
        <v>41537</v>
      </c>
      <c r="B6777" s="40" t="s">
        <v>9</v>
      </c>
      <c r="C6777" s="40" t="s">
        <v>338</v>
      </c>
      <c r="D6777" s="40" t="s">
        <v>90</v>
      </c>
      <c r="E6777" s="40" t="s">
        <v>10</v>
      </c>
      <c r="F6777" s="40">
        <v>0.8</v>
      </c>
      <c r="G6777" s="40">
        <v>1</v>
      </c>
      <c r="H6777" s="40">
        <v>8</v>
      </c>
      <c r="I6777" s="40">
        <v>0.49</v>
      </c>
      <c r="L6777" s="40" t="str">
        <f>IF(LEFT(C6777,1)="[",MID(C6777,2,SEARCH("]",C6777)-2),IF(LEFT(C6777,1)="""",MID(C6777,2,SEARCH("""",C6777,2)-2),C6777))</f>
        <v>qual o valor Onix</v>
      </c>
      <c r="M6777" s="40">
        <f>WEEKNUM(A6777,2)</f>
        <v>38</v>
      </c>
    </row>
    <row r="6778" spans="1:13" x14ac:dyDescent="0.25">
      <c r="A6778" s="1">
        <v>41533</v>
      </c>
      <c r="B6778" s="40" t="s">
        <v>9</v>
      </c>
      <c r="C6778" s="40" t="s">
        <v>366</v>
      </c>
      <c r="D6778" s="40" t="s">
        <v>90</v>
      </c>
      <c r="E6778" s="40" t="s">
        <v>10</v>
      </c>
      <c r="F6778" s="40">
        <v>0.8</v>
      </c>
      <c r="G6778" s="40">
        <v>0</v>
      </c>
      <c r="H6778" s="40">
        <v>1</v>
      </c>
      <c r="I6778" s="40">
        <v>0</v>
      </c>
      <c r="L6778" s="40" t="str">
        <f>IF(LEFT(C6778,1)="[",MID(C6778,2,SEARCH("]",C6778)-2),IF(LEFT(C6778,1)="""",MID(C6778,2,SEARCH("""",C6778,2)-2),C6778))</f>
        <v>qual o valor onix 2013</v>
      </c>
      <c r="M6778" s="40">
        <f>WEEKNUM(A6778,2)</f>
        <v>38</v>
      </c>
    </row>
    <row r="6779" spans="1:13" x14ac:dyDescent="0.25">
      <c r="A6779" s="1">
        <v>41519</v>
      </c>
      <c r="B6779" s="40" t="s">
        <v>9</v>
      </c>
      <c r="C6779" s="40" t="s">
        <v>366</v>
      </c>
      <c r="D6779" s="40" t="s">
        <v>90</v>
      </c>
      <c r="E6779" s="40" t="s">
        <v>10</v>
      </c>
      <c r="F6779" s="40">
        <v>0.8</v>
      </c>
      <c r="G6779" s="40">
        <v>0</v>
      </c>
      <c r="H6779" s="40">
        <v>1</v>
      </c>
      <c r="I6779" s="40">
        <v>0</v>
      </c>
      <c r="L6779" s="40" t="str">
        <f>IF(LEFT(C6779,1)="[",MID(C6779,2,SEARCH("]",C6779)-2),IF(LEFT(C6779,1)="""",MID(C6779,2,SEARCH("""",C6779,2)-2),C6779))</f>
        <v>qual o valor onix 2013</v>
      </c>
      <c r="M6779" s="40">
        <f>WEEKNUM(A6779,2)</f>
        <v>36</v>
      </c>
    </row>
    <row r="6780" spans="1:13" x14ac:dyDescent="0.25">
      <c r="A6780" s="1">
        <v>41536</v>
      </c>
      <c r="B6780" s="40" t="s">
        <v>9</v>
      </c>
      <c r="C6780" s="40" t="s">
        <v>366</v>
      </c>
      <c r="D6780" s="40" t="s">
        <v>90</v>
      </c>
      <c r="E6780" s="40" t="s">
        <v>10</v>
      </c>
      <c r="F6780" s="40">
        <v>0.8</v>
      </c>
      <c r="G6780" s="40">
        <v>0</v>
      </c>
      <c r="H6780" s="40">
        <v>1</v>
      </c>
      <c r="I6780" s="40">
        <v>0</v>
      </c>
      <c r="L6780" s="40" t="str">
        <f>IF(LEFT(C6780,1)="[",MID(C6780,2,SEARCH("]",C6780)-2),IF(LEFT(C6780,1)="""",MID(C6780,2,SEARCH("""",C6780,2)-2),C6780))</f>
        <v>qual o valor onix 2013</v>
      </c>
      <c r="M6780" s="40">
        <f>WEEKNUM(A6780,2)</f>
        <v>38</v>
      </c>
    </row>
    <row r="6781" spans="1:13" x14ac:dyDescent="0.25">
      <c r="A6781" s="1">
        <v>41528</v>
      </c>
      <c r="B6781" s="40" t="s">
        <v>9</v>
      </c>
      <c r="C6781" s="40" t="s">
        <v>366</v>
      </c>
      <c r="D6781" s="40" t="s">
        <v>90</v>
      </c>
      <c r="E6781" s="40" t="s">
        <v>10</v>
      </c>
      <c r="F6781" s="40">
        <v>0.8</v>
      </c>
      <c r="G6781" s="40">
        <v>0</v>
      </c>
      <c r="H6781" s="40">
        <v>1</v>
      </c>
      <c r="I6781" s="40">
        <v>0</v>
      </c>
      <c r="L6781" s="40" t="str">
        <f>IF(LEFT(C6781,1)="[",MID(C6781,2,SEARCH("]",C6781)-2),IF(LEFT(C6781,1)="""",MID(C6781,2,SEARCH("""",C6781,2)-2),C6781))</f>
        <v>qual o valor onix 2013</v>
      </c>
      <c r="M6781" s="40">
        <f>WEEKNUM(A6781,2)</f>
        <v>37</v>
      </c>
    </row>
    <row r="6782" spans="1:13" x14ac:dyDescent="0.25">
      <c r="A6782" s="1">
        <v>41521</v>
      </c>
      <c r="B6782" s="40" t="s">
        <v>9</v>
      </c>
      <c r="C6782" s="40" t="s">
        <v>366</v>
      </c>
      <c r="D6782" s="40" t="s">
        <v>90</v>
      </c>
      <c r="E6782" s="40" t="s">
        <v>10</v>
      </c>
      <c r="F6782" s="40">
        <v>0.8</v>
      </c>
      <c r="G6782" s="40">
        <v>1</v>
      </c>
      <c r="H6782" s="40">
        <v>2</v>
      </c>
      <c r="I6782" s="40">
        <v>0.17</v>
      </c>
      <c r="L6782" s="40" t="str">
        <f>IF(LEFT(C6782,1)="[",MID(C6782,2,SEARCH("]",C6782)-2),IF(LEFT(C6782,1)="""",MID(C6782,2,SEARCH("""",C6782,2)-2),C6782))</f>
        <v>qual o valor onix 2013</v>
      </c>
      <c r="M6782" s="40">
        <f>WEEKNUM(A6782,2)</f>
        <v>36</v>
      </c>
    </row>
    <row r="6783" spans="1:13" x14ac:dyDescent="0.25">
      <c r="A6783" s="1">
        <v>41532</v>
      </c>
      <c r="B6783" s="40" t="s">
        <v>9</v>
      </c>
      <c r="C6783" s="40" t="s">
        <v>366</v>
      </c>
      <c r="D6783" s="40" t="s">
        <v>90</v>
      </c>
      <c r="E6783" s="40" t="s">
        <v>10</v>
      </c>
      <c r="F6783" s="40">
        <v>0.8</v>
      </c>
      <c r="G6783" s="40">
        <v>1</v>
      </c>
      <c r="H6783" s="40">
        <v>1</v>
      </c>
      <c r="I6783" s="40">
        <v>0.25</v>
      </c>
      <c r="L6783" s="40" t="str">
        <f>IF(LEFT(C6783,1)="[",MID(C6783,2,SEARCH("]",C6783)-2),IF(LEFT(C6783,1)="""",MID(C6783,2,SEARCH("""",C6783,2)-2),C6783))</f>
        <v>qual o valor onix 2013</v>
      </c>
      <c r="M6783" s="40">
        <f>WEEKNUM(A6783,2)</f>
        <v>37</v>
      </c>
    </row>
    <row r="6784" spans="1:13" x14ac:dyDescent="0.25">
      <c r="A6784" s="1">
        <v>41541</v>
      </c>
      <c r="B6784" s="40" t="s">
        <v>9</v>
      </c>
      <c r="C6784" s="40" t="s">
        <v>366</v>
      </c>
      <c r="D6784" s="40" t="s">
        <v>90</v>
      </c>
      <c r="E6784" s="40" t="s">
        <v>10</v>
      </c>
      <c r="F6784" s="40">
        <v>0.8</v>
      </c>
      <c r="G6784" s="40">
        <v>0</v>
      </c>
      <c r="H6784" s="40">
        <v>1</v>
      </c>
      <c r="I6784" s="40">
        <v>0</v>
      </c>
      <c r="L6784" s="40" t="str">
        <f>IF(LEFT(C6784,1)="[",MID(C6784,2,SEARCH("]",C6784)-2),IF(LEFT(C6784,1)="""",MID(C6784,2,SEARCH("""",C6784,2)-2),C6784))</f>
        <v>qual o valor onix 2013</v>
      </c>
      <c r="M6784" s="40">
        <f>WEEKNUM(A6784,2)</f>
        <v>39</v>
      </c>
    </row>
    <row r="6785" spans="1:13" x14ac:dyDescent="0.25">
      <c r="A6785" s="1">
        <v>41545</v>
      </c>
      <c r="B6785" s="40" t="s">
        <v>9</v>
      </c>
      <c r="C6785" s="40" t="s">
        <v>515</v>
      </c>
      <c r="D6785" s="40" t="s">
        <v>90</v>
      </c>
      <c r="E6785" s="40" t="s">
        <v>10</v>
      </c>
      <c r="F6785" s="40">
        <v>0.8</v>
      </c>
      <c r="G6785" s="40">
        <v>0</v>
      </c>
      <c r="H6785" s="40">
        <v>1</v>
      </c>
      <c r="I6785" s="40">
        <v>0</v>
      </c>
      <c r="L6785" s="40" t="str">
        <f>IF(LEFT(C6785,1)="[",MID(C6785,2,SEARCH("]",C6785)-2),IF(LEFT(C6785,1)="""",MID(C6785,2,SEARCH("""",C6785,2)-2),C6785))</f>
        <v>qual o valor onix 2014</v>
      </c>
      <c r="M6785" s="40">
        <f>WEEKNUM(A6785,2)</f>
        <v>39</v>
      </c>
    </row>
    <row r="6786" spans="1:13" x14ac:dyDescent="0.25">
      <c r="A6786" s="1">
        <v>41533</v>
      </c>
      <c r="B6786" s="40" t="s">
        <v>9</v>
      </c>
      <c r="C6786" s="40" t="s">
        <v>515</v>
      </c>
      <c r="D6786" s="40" t="s">
        <v>90</v>
      </c>
      <c r="E6786" s="40" t="s">
        <v>10</v>
      </c>
      <c r="F6786" s="40">
        <v>0.8</v>
      </c>
      <c r="G6786" s="40">
        <v>0</v>
      </c>
      <c r="H6786" s="40">
        <v>1</v>
      </c>
      <c r="I6786" s="40">
        <v>0</v>
      </c>
      <c r="L6786" s="40" t="str">
        <f>IF(LEFT(C6786,1)="[",MID(C6786,2,SEARCH("]",C6786)-2),IF(LEFT(C6786,1)="""",MID(C6786,2,SEARCH("""",C6786,2)-2),C6786))</f>
        <v>qual o valor onix 2014</v>
      </c>
      <c r="M6786" s="40">
        <f>WEEKNUM(A6786,2)</f>
        <v>38</v>
      </c>
    </row>
    <row r="6787" spans="1:13" x14ac:dyDescent="0.25">
      <c r="A6787" s="1">
        <v>41541</v>
      </c>
      <c r="B6787" s="40" t="s">
        <v>9</v>
      </c>
      <c r="C6787" s="40" t="s">
        <v>320</v>
      </c>
      <c r="D6787" s="40" t="s">
        <v>90</v>
      </c>
      <c r="E6787" s="40" t="s">
        <v>10</v>
      </c>
      <c r="F6787" s="40">
        <v>0.8</v>
      </c>
      <c r="G6787" s="40">
        <v>0</v>
      </c>
      <c r="H6787" s="40">
        <v>1</v>
      </c>
      <c r="I6787" s="40">
        <v>0</v>
      </c>
      <c r="L6787" s="40" t="str">
        <f>IF(LEFT(C6787,1)="[",MID(C6787,2,SEARCH("]",C6787)-2),IF(LEFT(C6787,1)="""",MID(C6787,2,SEARCH("""",C6787,2)-2),C6787))</f>
        <v>quanto custa novo Onix</v>
      </c>
      <c r="M6787" s="40">
        <f>WEEKNUM(A6787,2)</f>
        <v>39</v>
      </c>
    </row>
    <row r="6788" spans="1:13" x14ac:dyDescent="0.25">
      <c r="A6788" s="1">
        <v>41524</v>
      </c>
      <c r="B6788" s="40" t="s">
        <v>9</v>
      </c>
      <c r="C6788" s="40" t="s">
        <v>320</v>
      </c>
      <c r="D6788" s="40" t="s">
        <v>90</v>
      </c>
      <c r="E6788" s="40" t="s">
        <v>10</v>
      </c>
      <c r="F6788" s="40">
        <v>0.8</v>
      </c>
      <c r="G6788" s="40">
        <v>1</v>
      </c>
      <c r="H6788" s="40">
        <v>2</v>
      </c>
      <c r="I6788" s="40">
        <v>0.33</v>
      </c>
      <c r="L6788" s="40" t="str">
        <f>IF(LEFT(C6788,1)="[",MID(C6788,2,SEARCH("]",C6788)-2),IF(LEFT(C6788,1)="""",MID(C6788,2,SEARCH("""",C6788,2)-2),C6788))</f>
        <v>quanto custa novo Onix</v>
      </c>
      <c r="M6788" s="40">
        <f>WEEKNUM(A6788,2)</f>
        <v>36</v>
      </c>
    </row>
    <row r="6789" spans="1:13" x14ac:dyDescent="0.25">
      <c r="A6789" s="1">
        <v>41520</v>
      </c>
      <c r="B6789" s="40" t="s">
        <v>9</v>
      </c>
      <c r="C6789" s="40" t="s">
        <v>320</v>
      </c>
      <c r="D6789" s="40" t="s">
        <v>90</v>
      </c>
      <c r="E6789" s="40" t="s">
        <v>10</v>
      </c>
      <c r="F6789" s="40">
        <v>0.8</v>
      </c>
      <c r="G6789" s="40">
        <v>0</v>
      </c>
      <c r="H6789" s="40">
        <v>1</v>
      </c>
      <c r="I6789" s="40">
        <v>0</v>
      </c>
      <c r="L6789" s="40" t="str">
        <f>IF(LEFT(C6789,1)="[",MID(C6789,2,SEARCH("]",C6789)-2),IF(LEFT(C6789,1)="""",MID(C6789,2,SEARCH("""",C6789,2)-2),C6789))</f>
        <v>quanto custa novo Onix</v>
      </c>
      <c r="M6789" s="40">
        <f>WEEKNUM(A6789,2)</f>
        <v>36</v>
      </c>
    </row>
    <row r="6790" spans="1:13" x14ac:dyDescent="0.25">
      <c r="A6790" s="1">
        <v>41521</v>
      </c>
      <c r="B6790" s="40" t="s">
        <v>9</v>
      </c>
      <c r="C6790" s="40" t="s">
        <v>320</v>
      </c>
      <c r="D6790" s="40" t="s">
        <v>90</v>
      </c>
      <c r="E6790" s="40" t="s">
        <v>10</v>
      </c>
      <c r="F6790" s="40">
        <v>0.8</v>
      </c>
      <c r="G6790" s="40">
        <v>0</v>
      </c>
      <c r="H6790" s="40">
        <v>1</v>
      </c>
      <c r="I6790" s="40">
        <v>0</v>
      </c>
      <c r="L6790" s="40" t="str">
        <f>IF(LEFT(C6790,1)="[",MID(C6790,2,SEARCH("]",C6790)-2),IF(LEFT(C6790,1)="""",MID(C6790,2,SEARCH("""",C6790,2)-2),C6790))</f>
        <v>quanto custa novo Onix</v>
      </c>
      <c r="M6790" s="40">
        <f>WEEKNUM(A6790,2)</f>
        <v>36</v>
      </c>
    </row>
    <row r="6791" spans="1:13" x14ac:dyDescent="0.25">
      <c r="A6791" s="1">
        <v>41523</v>
      </c>
      <c r="B6791" s="40" t="s">
        <v>9</v>
      </c>
      <c r="C6791" s="40" t="s">
        <v>320</v>
      </c>
      <c r="D6791" s="40" t="s">
        <v>90</v>
      </c>
      <c r="E6791" s="40" t="s">
        <v>10</v>
      </c>
      <c r="F6791" s="40">
        <v>0.8</v>
      </c>
      <c r="G6791" s="40">
        <v>0</v>
      </c>
      <c r="H6791" s="40">
        <v>1</v>
      </c>
      <c r="I6791" s="40">
        <v>0</v>
      </c>
      <c r="L6791" s="40" t="str">
        <f>IF(LEFT(C6791,1)="[",MID(C6791,2,SEARCH("]",C6791)-2),IF(LEFT(C6791,1)="""",MID(C6791,2,SEARCH("""",C6791,2)-2),C6791))</f>
        <v>quanto custa novo Onix</v>
      </c>
      <c r="M6791" s="40">
        <f>WEEKNUM(A6791,2)</f>
        <v>36</v>
      </c>
    </row>
    <row r="6792" spans="1:13" x14ac:dyDescent="0.25">
      <c r="A6792" s="1">
        <v>41546</v>
      </c>
      <c r="B6792" s="40" t="s">
        <v>9</v>
      </c>
      <c r="C6792" s="40" t="s">
        <v>320</v>
      </c>
      <c r="D6792" s="40" t="s">
        <v>90</v>
      </c>
      <c r="E6792" s="40" t="s">
        <v>10</v>
      </c>
      <c r="F6792" s="40">
        <v>0.8</v>
      </c>
      <c r="G6792" s="40">
        <v>0</v>
      </c>
      <c r="H6792" s="40">
        <v>2</v>
      </c>
      <c r="I6792" s="40">
        <v>0</v>
      </c>
      <c r="L6792" s="40" t="str">
        <f>IF(LEFT(C6792,1)="[",MID(C6792,2,SEARCH("]",C6792)-2),IF(LEFT(C6792,1)="""",MID(C6792,2,SEARCH("""",C6792,2)-2),C6792))</f>
        <v>quanto custa novo Onix</v>
      </c>
      <c r="M6792" s="40">
        <f>WEEKNUM(A6792,2)</f>
        <v>39</v>
      </c>
    </row>
    <row r="6793" spans="1:13" x14ac:dyDescent="0.25">
      <c r="A6793" s="1">
        <v>41514</v>
      </c>
      <c r="B6793" s="40" t="s">
        <v>9</v>
      </c>
      <c r="C6793" s="40" t="s">
        <v>320</v>
      </c>
      <c r="D6793" s="40" t="s">
        <v>90</v>
      </c>
      <c r="E6793" s="40" t="s">
        <v>10</v>
      </c>
      <c r="F6793" s="40">
        <v>0.8</v>
      </c>
      <c r="G6793" s="40">
        <v>2</v>
      </c>
      <c r="H6793" s="40">
        <v>1</v>
      </c>
      <c r="I6793" s="40">
        <v>0.1</v>
      </c>
      <c r="L6793" s="40" t="str">
        <f>IF(LEFT(C6793,1)="[",MID(C6793,2,SEARCH("]",C6793)-2),IF(LEFT(C6793,1)="""",MID(C6793,2,SEARCH("""",C6793,2)-2),C6793))</f>
        <v>quanto custa novo Onix</v>
      </c>
      <c r="M6793" s="40">
        <f>WEEKNUM(A6793,2)</f>
        <v>35</v>
      </c>
    </row>
    <row r="6794" spans="1:13" x14ac:dyDescent="0.25">
      <c r="A6794" s="1">
        <v>41542</v>
      </c>
      <c r="B6794" s="40" t="s">
        <v>9</v>
      </c>
      <c r="C6794" s="40" t="s">
        <v>320</v>
      </c>
      <c r="D6794" s="40" t="s">
        <v>90</v>
      </c>
      <c r="E6794" s="40" t="s">
        <v>10</v>
      </c>
      <c r="F6794" s="40">
        <v>0.8</v>
      </c>
      <c r="G6794" s="40">
        <v>2</v>
      </c>
      <c r="H6794" s="40">
        <v>4</v>
      </c>
      <c r="I6794" s="40">
        <v>0.49</v>
      </c>
      <c r="L6794" s="40" t="str">
        <f>IF(LEFT(C6794,1)="[",MID(C6794,2,SEARCH("]",C6794)-2),IF(LEFT(C6794,1)="""",MID(C6794,2,SEARCH("""",C6794,2)-2),C6794))</f>
        <v>quanto custa novo Onix</v>
      </c>
      <c r="M6794" s="40">
        <f>WEEKNUM(A6794,2)</f>
        <v>39</v>
      </c>
    </row>
    <row r="6795" spans="1:13" x14ac:dyDescent="0.25">
      <c r="A6795" s="1">
        <v>41537</v>
      </c>
      <c r="B6795" s="40" t="s">
        <v>9</v>
      </c>
      <c r="C6795" s="40" t="s">
        <v>320</v>
      </c>
      <c r="D6795" s="40" t="s">
        <v>90</v>
      </c>
      <c r="E6795" s="40" t="s">
        <v>10</v>
      </c>
      <c r="F6795" s="40">
        <v>0.8</v>
      </c>
      <c r="G6795" s="40">
        <v>1</v>
      </c>
      <c r="H6795" s="40">
        <v>2</v>
      </c>
      <c r="I6795" s="40">
        <v>0.14000000000000001</v>
      </c>
      <c r="L6795" s="40" t="str">
        <f>IF(LEFT(C6795,1)="[",MID(C6795,2,SEARCH("]",C6795)-2),IF(LEFT(C6795,1)="""",MID(C6795,2,SEARCH("""",C6795,2)-2),C6795))</f>
        <v>quanto custa novo Onix</v>
      </c>
      <c r="M6795" s="40">
        <f>WEEKNUM(A6795,2)</f>
        <v>38</v>
      </c>
    </row>
    <row r="6796" spans="1:13" x14ac:dyDescent="0.25">
      <c r="A6796" s="1">
        <v>41515</v>
      </c>
      <c r="B6796" s="40" t="s">
        <v>9</v>
      </c>
      <c r="C6796" s="40" t="s">
        <v>320</v>
      </c>
      <c r="D6796" s="40" t="s">
        <v>90</v>
      </c>
      <c r="E6796" s="40" t="s">
        <v>10</v>
      </c>
      <c r="F6796" s="40">
        <v>0.8</v>
      </c>
      <c r="G6796" s="40">
        <v>0</v>
      </c>
      <c r="H6796" s="40">
        <v>1</v>
      </c>
      <c r="I6796" s="40">
        <v>0</v>
      </c>
      <c r="L6796" s="40" t="str">
        <f>IF(LEFT(C6796,1)="[",MID(C6796,2,SEARCH("]",C6796)-2),IF(LEFT(C6796,1)="""",MID(C6796,2,SEARCH("""",C6796,2)-2),C6796))</f>
        <v>quanto custa novo Onix</v>
      </c>
      <c r="M6796" s="40">
        <f>WEEKNUM(A6796,2)</f>
        <v>35</v>
      </c>
    </row>
    <row r="6797" spans="1:13" x14ac:dyDescent="0.25">
      <c r="A6797" s="1">
        <v>41527</v>
      </c>
      <c r="B6797" s="40" t="s">
        <v>9</v>
      </c>
      <c r="C6797" s="40" t="s">
        <v>320</v>
      </c>
      <c r="D6797" s="40" t="s">
        <v>90</v>
      </c>
      <c r="E6797" s="40" t="s">
        <v>10</v>
      </c>
      <c r="F6797" s="40">
        <v>0.8</v>
      </c>
      <c r="G6797" s="40">
        <v>1</v>
      </c>
      <c r="H6797" s="40">
        <v>2</v>
      </c>
      <c r="I6797" s="40">
        <v>0.46</v>
      </c>
      <c r="L6797" s="40" t="str">
        <f>IF(LEFT(C6797,1)="[",MID(C6797,2,SEARCH("]",C6797)-2),IF(LEFT(C6797,1)="""",MID(C6797,2,SEARCH("""",C6797,2)-2),C6797))</f>
        <v>quanto custa novo Onix</v>
      </c>
      <c r="M6797" s="40">
        <f>WEEKNUM(A6797,2)</f>
        <v>37</v>
      </c>
    </row>
    <row r="6798" spans="1:13" x14ac:dyDescent="0.25">
      <c r="A6798" s="1">
        <v>41532</v>
      </c>
      <c r="B6798" s="40" t="s">
        <v>9</v>
      </c>
      <c r="C6798" s="40" t="s">
        <v>320</v>
      </c>
      <c r="D6798" s="40" t="s">
        <v>90</v>
      </c>
      <c r="E6798" s="40" t="s">
        <v>10</v>
      </c>
      <c r="F6798" s="40">
        <v>0.8</v>
      </c>
      <c r="G6798" s="40">
        <v>1</v>
      </c>
      <c r="H6798" s="40">
        <v>2</v>
      </c>
      <c r="I6798" s="40">
        <v>0.06</v>
      </c>
      <c r="L6798" s="40" t="str">
        <f>IF(LEFT(C6798,1)="[",MID(C6798,2,SEARCH("]",C6798)-2),IF(LEFT(C6798,1)="""",MID(C6798,2,SEARCH("""",C6798,2)-2),C6798))</f>
        <v>quanto custa novo Onix</v>
      </c>
      <c r="M6798" s="40">
        <f>WEEKNUM(A6798,2)</f>
        <v>37</v>
      </c>
    </row>
    <row r="6799" spans="1:13" x14ac:dyDescent="0.25">
      <c r="A6799" s="1">
        <v>41543</v>
      </c>
      <c r="B6799" s="40" t="s">
        <v>9</v>
      </c>
      <c r="C6799" s="40" t="s">
        <v>320</v>
      </c>
      <c r="D6799" s="40" t="s">
        <v>90</v>
      </c>
      <c r="E6799" s="40" t="s">
        <v>10</v>
      </c>
      <c r="F6799" s="40">
        <v>0.8</v>
      </c>
      <c r="G6799" s="40">
        <v>0</v>
      </c>
      <c r="H6799" s="40">
        <v>4</v>
      </c>
      <c r="I6799" s="40">
        <v>0</v>
      </c>
      <c r="L6799" s="40" t="str">
        <f>IF(LEFT(C6799,1)="[",MID(C6799,2,SEARCH("]",C6799)-2),IF(LEFT(C6799,1)="""",MID(C6799,2,SEARCH("""",C6799,2)-2),C6799))</f>
        <v>quanto custa novo Onix</v>
      </c>
      <c r="M6799" s="40">
        <f>WEEKNUM(A6799,2)</f>
        <v>39</v>
      </c>
    </row>
    <row r="6800" spans="1:13" x14ac:dyDescent="0.25">
      <c r="A6800" s="1">
        <v>41538</v>
      </c>
      <c r="B6800" s="40" t="s">
        <v>9</v>
      </c>
      <c r="C6800" s="40" t="s">
        <v>320</v>
      </c>
      <c r="D6800" s="40" t="s">
        <v>90</v>
      </c>
      <c r="E6800" s="40" t="s">
        <v>10</v>
      </c>
      <c r="F6800" s="40">
        <v>0.8</v>
      </c>
      <c r="G6800" s="40">
        <v>0</v>
      </c>
      <c r="H6800" s="40">
        <v>4</v>
      </c>
      <c r="I6800" s="40">
        <v>0</v>
      </c>
      <c r="L6800" s="40" t="str">
        <f>IF(LEFT(C6800,1)="[",MID(C6800,2,SEARCH("]",C6800)-2),IF(LEFT(C6800,1)="""",MID(C6800,2,SEARCH("""",C6800,2)-2),C6800))</f>
        <v>quanto custa novo Onix</v>
      </c>
      <c r="M6800" s="40">
        <f>WEEKNUM(A6800,2)</f>
        <v>38</v>
      </c>
    </row>
    <row r="6801" spans="1:13" x14ac:dyDescent="0.25">
      <c r="A6801" s="1">
        <v>41516</v>
      </c>
      <c r="B6801" s="40" t="s">
        <v>9</v>
      </c>
      <c r="C6801" s="40" t="s">
        <v>320</v>
      </c>
      <c r="D6801" s="40" t="s">
        <v>90</v>
      </c>
      <c r="E6801" s="40" t="s">
        <v>10</v>
      </c>
      <c r="F6801" s="40">
        <v>0.8</v>
      </c>
      <c r="G6801" s="40">
        <v>0</v>
      </c>
      <c r="H6801" s="40">
        <v>2</v>
      </c>
      <c r="I6801" s="40">
        <v>0</v>
      </c>
      <c r="L6801" s="40" t="str">
        <f>IF(LEFT(C6801,1)="[",MID(C6801,2,SEARCH("]",C6801)-2),IF(LEFT(C6801,1)="""",MID(C6801,2,SEARCH("""",C6801,2)-2),C6801))</f>
        <v>quanto custa novo Onix</v>
      </c>
      <c r="M6801" s="40">
        <f>WEEKNUM(A6801,2)</f>
        <v>35</v>
      </c>
    </row>
    <row r="6802" spans="1:13" x14ac:dyDescent="0.25">
      <c r="A6802" s="1">
        <v>41519</v>
      </c>
      <c r="B6802" s="40" t="s">
        <v>9</v>
      </c>
      <c r="C6802" s="40" t="s">
        <v>320</v>
      </c>
      <c r="D6802" s="40" t="s">
        <v>90</v>
      </c>
      <c r="E6802" s="40" t="s">
        <v>10</v>
      </c>
      <c r="F6802" s="40">
        <v>0.8</v>
      </c>
      <c r="G6802" s="40">
        <v>0</v>
      </c>
      <c r="H6802" s="40">
        <v>2</v>
      </c>
      <c r="I6802" s="40">
        <v>0</v>
      </c>
      <c r="L6802" s="40" t="str">
        <f>IF(LEFT(C6802,1)="[",MID(C6802,2,SEARCH("]",C6802)-2),IF(LEFT(C6802,1)="""",MID(C6802,2,SEARCH("""",C6802,2)-2),C6802))</f>
        <v>quanto custa novo Onix</v>
      </c>
      <c r="M6802" s="40">
        <f>WEEKNUM(A6802,2)</f>
        <v>36</v>
      </c>
    </row>
    <row r="6803" spans="1:13" x14ac:dyDescent="0.25">
      <c r="A6803" s="1">
        <v>41526</v>
      </c>
      <c r="B6803" s="40" t="s">
        <v>9</v>
      </c>
      <c r="C6803" s="40" t="s">
        <v>477</v>
      </c>
      <c r="D6803" s="40" t="s">
        <v>90</v>
      </c>
      <c r="E6803" s="40" t="s">
        <v>10</v>
      </c>
      <c r="F6803" s="40">
        <v>0.8</v>
      </c>
      <c r="G6803" s="40">
        <v>0</v>
      </c>
      <c r="H6803" s="40">
        <v>1</v>
      </c>
      <c r="I6803" s="40">
        <v>0</v>
      </c>
      <c r="L6803" s="40" t="str">
        <f>IF(LEFT(C6803,1)="[",MID(C6803,2,SEARCH("]",C6803)-2),IF(LEFT(C6803,1)="""",MID(C6803,2,SEARCH("""",C6803,2)-2),C6803))</f>
        <v>quanto custa novo onix 2013</v>
      </c>
      <c r="M6803" s="40">
        <f>WEEKNUM(A6803,2)</f>
        <v>37</v>
      </c>
    </row>
    <row r="6804" spans="1:13" x14ac:dyDescent="0.25">
      <c r="A6804" s="1">
        <v>41514</v>
      </c>
      <c r="B6804" s="40" t="s">
        <v>9</v>
      </c>
      <c r="C6804" s="40" t="s">
        <v>477</v>
      </c>
      <c r="D6804" s="40" t="s">
        <v>90</v>
      </c>
      <c r="E6804" s="40" t="s">
        <v>10</v>
      </c>
      <c r="F6804" s="40">
        <v>0.8</v>
      </c>
      <c r="G6804" s="40">
        <v>0</v>
      </c>
      <c r="H6804" s="40">
        <v>1</v>
      </c>
      <c r="I6804" s="40">
        <v>0</v>
      </c>
      <c r="L6804" s="40" t="str">
        <f>IF(LEFT(C6804,1)="[",MID(C6804,2,SEARCH("]",C6804)-2),IF(LEFT(C6804,1)="""",MID(C6804,2,SEARCH("""",C6804,2)-2),C6804))</f>
        <v>quanto custa novo onix 2013</v>
      </c>
      <c r="M6804" s="40">
        <f>WEEKNUM(A6804,2)</f>
        <v>35</v>
      </c>
    </row>
    <row r="6805" spans="1:13" x14ac:dyDescent="0.25">
      <c r="A6805" s="1">
        <v>41533</v>
      </c>
      <c r="B6805" s="40" t="s">
        <v>9</v>
      </c>
      <c r="C6805" s="40" t="s">
        <v>245</v>
      </c>
      <c r="D6805" s="40" t="s">
        <v>90</v>
      </c>
      <c r="E6805" s="40" t="s">
        <v>10</v>
      </c>
      <c r="F6805" s="40">
        <v>0.3</v>
      </c>
      <c r="G6805" s="40">
        <v>14</v>
      </c>
      <c r="H6805" s="40">
        <v>67</v>
      </c>
      <c r="I6805" s="40">
        <v>2.2000000000000002</v>
      </c>
      <c r="L6805" s="40" t="str">
        <f>IF(LEFT(C6805,1)="[",MID(C6805,2,SEARCH("]",C6805)-2),IF(LEFT(C6805,1)="""",MID(C6805,2,SEARCH("""",C6805,2)-2),C6805))</f>
        <v>quanto custa Onix</v>
      </c>
      <c r="M6805" s="40">
        <f>WEEKNUM(A6805,2)</f>
        <v>38</v>
      </c>
    </row>
    <row r="6806" spans="1:13" x14ac:dyDescent="0.25">
      <c r="A6806" s="1">
        <v>41526</v>
      </c>
      <c r="B6806" s="40" t="s">
        <v>9</v>
      </c>
      <c r="C6806" s="40" t="s">
        <v>245</v>
      </c>
      <c r="D6806" s="40" t="s">
        <v>90</v>
      </c>
      <c r="E6806" s="40" t="s">
        <v>10</v>
      </c>
      <c r="F6806" s="40">
        <v>0.3</v>
      </c>
      <c r="G6806" s="40">
        <v>17</v>
      </c>
      <c r="H6806" s="40">
        <v>100</v>
      </c>
      <c r="I6806" s="40">
        <v>2.65</v>
      </c>
      <c r="L6806" s="40" t="str">
        <f>IF(LEFT(C6806,1)="[",MID(C6806,2,SEARCH("]",C6806)-2),IF(LEFT(C6806,1)="""",MID(C6806,2,SEARCH("""",C6806,2)-2),C6806))</f>
        <v>quanto custa Onix</v>
      </c>
      <c r="M6806" s="40">
        <f>WEEKNUM(A6806,2)</f>
        <v>37</v>
      </c>
    </row>
    <row r="6807" spans="1:13" x14ac:dyDescent="0.25">
      <c r="A6807" s="1">
        <v>41528</v>
      </c>
      <c r="B6807" s="40" t="s">
        <v>9</v>
      </c>
      <c r="C6807" s="40" t="s">
        <v>245</v>
      </c>
      <c r="D6807" s="40" t="s">
        <v>90</v>
      </c>
      <c r="E6807" s="40" t="s">
        <v>10</v>
      </c>
      <c r="F6807" s="40">
        <v>0.3</v>
      </c>
      <c r="G6807" s="40">
        <v>6</v>
      </c>
      <c r="H6807" s="40">
        <v>54</v>
      </c>
      <c r="I6807" s="40">
        <v>1.03</v>
      </c>
      <c r="L6807" s="40" t="str">
        <f>IF(LEFT(C6807,1)="[",MID(C6807,2,SEARCH("]",C6807)-2),IF(LEFT(C6807,1)="""",MID(C6807,2,SEARCH("""",C6807,2)-2),C6807))</f>
        <v>quanto custa Onix</v>
      </c>
      <c r="M6807" s="40">
        <f>WEEKNUM(A6807,2)</f>
        <v>37</v>
      </c>
    </row>
    <row r="6808" spans="1:13" x14ac:dyDescent="0.25">
      <c r="A6808" s="1">
        <v>41546</v>
      </c>
      <c r="B6808" s="40" t="s">
        <v>9</v>
      </c>
      <c r="C6808" s="40" t="s">
        <v>245</v>
      </c>
      <c r="D6808" s="40" t="s">
        <v>90</v>
      </c>
      <c r="E6808" s="40" t="s">
        <v>10</v>
      </c>
      <c r="F6808" s="40">
        <v>0.3</v>
      </c>
      <c r="G6808" s="40">
        <v>7</v>
      </c>
      <c r="H6808" s="40">
        <v>19</v>
      </c>
      <c r="I6808" s="40">
        <v>0.95</v>
      </c>
      <c r="L6808" s="40" t="str">
        <f>IF(LEFT(C6808,1)="[",MID(C6808,2,SEARCH("]",C6808)-2),IF(LEFT(C6808,1)="""",MID(C6808,2,SEARCH("""",C6808,2)-2),C6808))</f>
        <v>quanto custa Onix</v>
      </c>
      <c r="M6808" s="40">
        <f>WEEKNUM(A6808,2)</f>
        <v>39</v>
      </c>
    </row>
    <row r="6809" spans="1:13" x14ac:dyDescent="0.25">
      <c r="A6809" s="1">
        <v>41535</v>
      </c>
      <c r="B6809" s="40" t="s">
        <v>9</v>
      </c>
      <c r="C6809" s="40" t="s">
        <v>245</v>
      </c>
      <c r="D6809" s="40" t="s">
        <v>90</v>
      </c>
      <c r="E6809" s="40" t="s">
        <v>10</v>
      </c>
      <c r="F6809" s="40">
        <v>0.3</v>
      </c>
      <c r="G6809" s="40">
        <v>13</v>
      </c>
      <c r="H6809" s="40">
        <v>40</v>
      </c>
      <c r="I6809" s="40">
        <v>1.52</v>
      </c>
      <c r="L6809" s="40" t="str">
        <f>IF(LEFT(C6809,1)="[",MID(C6809,2,SEARCH("]",C6809)-2),IF(LEFT(C6809,1)="""",MID(C6809,2,SEARCH("""",C6809,2)-2),C6809))</f>
        <v>quanto custa Onix</v>
      </c>
      <c r="M6809" s="40">
        <f>WEEKNUM(A6809,2)</f>
        <v>38</v>
      </c>
    </row>
    <row r="6810" spans="1:13" x14ac:dyDescent="0.25">
      <c r="A6810" s="1">
        <v>41538</v>
      </c>
      <c r="B6810" s="40" t="s">
        <v>9</v>
      </c>
      <c r="C6810" s="40" t="s">
        <v>245</v>
      </c>
      <c r="D6810" s="40" t="s">
        <v>90</v>
      </c>
      <c r="E6810" s="40" t="s">
        <v>10</v>
      </c>
      <c r="F6810" s="40">
        <v>0.3</v>
      </c>
      <c r="G6810" s="40">
        <v>7</v>
      </c>
      <c r="H6810" s="40">
        <v>23</v>
      </c>
      <c r="I6810" s="40">
        <v>0.75</v>
      </c>
      <c r="L6810" s="40" t="str">
        <f>IF(LEFT(C6810,1)="[",MID(C6810,2,SEARCH("]",C6810)-2),IF(LEFT(C6810,1)="""",MID(C6810,2,SEARCH("""",C6810,2)-2),C6810))</f>
        <v>quanto custa Onix</v>
      </c>
      <c r="M6810" s="40">
        <f>WEEKNUM(A6810,2)</f>
        <v>38</v>
      </c>
    </row>
    <row r="6811" spans="1:13" x14ac:dyDescent="0.25">
      <c r="A6811" s="1">
        <v>41532</v>
      </c>
      <c r="B6811" s="40" t="s">
        <v>9</v>
      </c>
      <c r="C6811" s="40" t="s">
        <v>245</v>
      </c>
      <c r="D6811" s="40" t="s">
        <v>90</v>
      </c>
      <c r="E6811" s="40" t="s">
        <v>10</v>
      </c>
      <c r="F6811" s="40">
        <v>0.3</v>
      </c>
      <c r="G6811" s="40">
        <v>12</v>
      </c>
      <c r="H6811" s="40">
        <v>53</v>
      </c>
      <c r="I6811" s="40">
        <v>1.58</v>
      </c>
      <c r="L6811" s="40" t="str">
        <f>IF(LEFT(C6811,1)="[",MID(C6811,2,SEARCH("]",C6811)-2),IF(LEFT(C6811,1)="""",MID(C6811,2,SEARCH("""",C6811,2)-2),C6811))</f>
        <v>quanto custa Onix</v>
      </c>
      <c r="M6811" s="40">
        <f>WEEKNUM(A6811,2)</f>
        <v>37</v>
      </c>
    </row>
    <row r="6812" spans="1:13" x14ac:dyDescent="0.25">
      <c r="A6812" s="1">
        <v>41537</v>
      </c>
      <c r="B6812" s="40" t="s">
        <v>9</v>
      </c>
      <c r="C6812" s="40" t="s">
        <v>245</v>
      </c>
      <c r="D6812" s="40" t="s">
        <v>90</v>
      </c>
      <c r="E6812" s="40" t="s">
        <v>10</v>
      </c>
      <c r="F6812" s="40">
        <v>0.3</v>
      </c>
      <c r="G6812" s="40">
        <v>4</v>
      </c>
      <c r="H6812" s="40">
        <v>34</v>
      </c>
      <c r="I6812" s="40">
        <v>0.56000000000000005</v>
      </c>
      <c r="L6812" s="40" t="str">
        <f>IF(LEFT(C6812,1)="[",MID(C6812,2,SEARCH("]",C6812)-2),IF(LEFT(C6812,1)="""",MID(C6812,2,SEARCH("""",C6812,2)-2),C6812))</f>
        <v>quanto custa Onix</v>
      </c>
      <c r="M6812" s="40">
        <f>WEEKNUM(A6812,2)</f>
        <v>38</v>
      </c>
    </row>
    <row r="6813" spans="1:13" x14ac:dyDescent="0.25">
      <c r="A6813" s="1">
        <v>41531</v>
      </c>
      <c r="B6813" s="40" t="s">
        <v>9</v>
      </c>
      <c r="C6813" s="40" t="s">
        <v>245</v>
      </c>
      <c r="D6813" s="40" t="s">
        <v>90</v>
      </c>
      <c r="E6813" s="40" t="s">
        <v>10</v>
      </c>
      <c r="F6813" s="40">
        <v>0.3</v>
      </c>
      <c r="G6813" s="40">
        <v>12</v>
      </c>
      <c r="H6813" s="40">
        <v>55</v>
      </c>
      <c r="I6813" s="40">
        <v>2.02</v>
      </c>
      <c r="L6813" s="40" t="str">
        <f>IF(LEFT(C6813,1)="[",MID(C6813,2,SEARCH("]",C6813)-2),IF(LEFT(C6813,1)="""",MID(C6813,2,SEARCH("""",C6813,2)-2),C6813))</f>
        <v>quanto custa Onix</v>
      </c>
      <c r="M6813" s="40">
        <f>WEEKNUM(A6813,2)</f>
        <v>37</v>
      </c>
    </row>
    <row r="6814" spans="1:13" x14ac:dyDescent="0.25">
      <c r="A6814" s="1">
        <v>41529</v>
      </c>
      <c r="B6814" s="40" t="s">
        <v>9</v>
      </c>
      <c r="C6814" s="40" t="s">
        <v>245</v>
      </c>
      <c r="D6814" s="40" t="s">
        <v>90</v>
      </c>
      <c r="E6814" s="40" t="s">
        <v>10</v>
      </c>
      <c r="F6814" s="40">
        <v>0.3</v>
      </c>
      <c r="G6814" s="40">
        <v>8</v>
      </c>
      <c r="H6814" s="40">
        <v>40</v>
      </c>
      <c r="I6814" s="40">
        <v>1.24</v>
      </c>
      <c r="L6814" s="40" t="str">
        <f>IF(LEFT(C6814,1)="[",MID(C6814,2,SEARCH("]",C6814)-2),IF(LEFT(C6814,1)="""",MID(C6814,2,SEARCH("""",C6814,2)-2),C6814))</f>
        <v>quanto custa Onix</v>
      </c>
      <c r="M6814" s="40">
        <f>WEEKNUM(A6814,2)</f>
        <v>37</v>
      </c>
    </row>
    <row r="6815" spans="1:13" x14ac:dyDescent="0.25">
      <c r="A6815" s="1">
        <v>41534</v>
      </c>
      <c r="B6815" s="40" t="s">
        <v>9</v>
      </c>
      <c r="C6815" s="40" t="s">
        <v>245</v>
      </c>
      <c r="D6815" s="40" t="s">
        <v>90</v>
      </c>
      <c r="E6815" s="40" t="s">
        <v>10</v>
      </c>
      <c r="F6815" s="40">
        <v>0.3</v>
      </c>
      <c r="G6815" s="40">
        <v>6</v>
      </c>
      <c r="H6815" s="40">
        <v>37</v>
      </c>
      <c r="I6815" s="40">
        <v>0.81</v>
      </c>
      <c r="L6815" s="40" t="str">
        <f>IF(LEFT(C6815,1)="[",MID(C6815,2,SEARCH("]",C6815)-2),IF(LEFT(C6815,1)="""",MID(C6815,2,SEARCH("""",C6815,2)-2),C6815))</f>
        <v>quanto custa Onix</v>
      </c>
      <c r="M6815" s="40">
        <f>WEEKNUM(A6815,2)</f>
        <v>38</v>
      </c>
    </row>
    <row r="6816" spans="1:13" x14ac:dyDescent="0.25">
      <c r="A6816" s="1">
        <v>41542</v>
      </c>
      <c r="B6816" s="40" t="s">
        <v>9</v>
      </c>
      <c r="C6816" s="40" t="s">
        <v>245</v>
      </c>
      <c r="D6816" s="40" t="s">
        <v>90</v>
      </c>
      <c r="E6816" s="40" t="s">
        <v>10</v>
      </c>
      <c r="F6816" s="40">
        <v>0.3</v>
      </c>
      <c r="G6816" s="40">
        <v>6</v>
      </c>
      <c r="H6816" s="40">
        <v>20</v>
      </c>
      <c r="I6816" s="40">
        <v>0.96</v>
      </c>
      <c r="L6816" s="40" t="str">
        <f>IF(LEFT(C6816,1)="[",MID(C6816,2,SEARCH("]",C6816)-2),IF(LEFT(C6816,1)="""",MID(C6816,2,SEARCH("""",C6816,2)-2),C6816))</f>
        <v>quanto custa Onix</v>
      </c>
      <c r="M6816" s="40">
        <f>WEEKNUM(A6816,2)</f>
        <v>39</v>
      </c>
    </row>
    <row r="6817" spans="1:13" x14ac:dyDescent="0.25">
      <c r="A6817" s="1">
        <v>41540</v>
      </c>
      <c r="B6817" s="40" t="s">
        <v>9</v>
      </c>
      <c r="C6817" s="40" t="s">
        <v>245</v>
      </c>
      <c r="D6817" s="40" t="s">
        <v>90</v>
      </c>
      <c r="E6817" s="40" t="s">
        <v>10</v>
      </c>
      <c r="F6817" s="40">
        <v>0.3</v>
      </c>
      <c r="G6817" s="40">
        <v>9</v>
      </c>
      <c r="H6817" s="40">
        <v>35</v>
      </c>
      <c r="I6817" s="40">
        <v>1.73</v>
      </c>
      <c r="L6817" s="40" t="str">
        <f>IF(LEFT(C6817,1)="[",MID(C6817,2,SEARCH("]",C6817)-2),IF(LEFT(C6817,1)="""",MID(C6817,2,SEARCH("""",C6817,2)-2),C6817))</f>
        <v>quanto custa Onix</v>
      </c>
      <c r="M6817" s="40">
        <f>WEEKNUM(A6817,2)</f>
        <v>39</v>
      </c>
    </row>
    <row r="6818" spans="1:13" x14ac:dyDescent="0.25">
      <c r="A6818" s="1">
        <v>41517</v>
      </c>
      <c r="B6818" s="40" t="s">
        <v>9</v>
      </c>
      <c r="C6818" s="40" t="s">
        <v>245</v>
      </c>
      <c r="D6818" s="40" t="s">
        <v>90</v>
      </c>
      <c r="E6818" s="40" t="s">
        <v>10</v>
      </c>
      <c r="F6818" s="40">
        <v>0.3</v>
      </c>
      <c r="G6818" s="40">
        <v>10</v>
      </c>
      <c r="H6818" s="40">
        <v>43</v>
      </c>
      <c r="I6818" s="40">
        <v>2.27</v>
      </c>
      <c r="L6818" s="40" t="str">
        <f>IF(LEFT(C6818,1)="[",MID(C6818,2,SEARCH("]",C6818)-2),IF(LEFT(C6818,1)="""",MID(C6818,2,SEARCH("""",C6818,2)-2),C6818))</f>
        <v>quanto custa Onix</v>
      </c>
      <c r="M6818" s="40">
        <f>WEEKNUM(A6818,2)</f>
        <v>35</v>
      </c>
    </row>
    <row r="6819" spans="1:13" x14ac:dyDescent="0.25">
      <c r="A6819" s="1">
        <v>41520</v>
      </c>
      <c r="B6819" s="40" t="s">
        <v>9</v>
      </c>
      <c r="C6819" s="40" t="s">
        <v>245</v>
      </c>
      <c r="D6819" s="40" t="s">
        <v>90</v>
      </c>
      <c r="E6819" s="40" t="s">
        <v>10</v>
      </c>
      <c r="F6819" s="40">
        <v>0.3</v>
      </c>
      <c r="G6819" s="40">
        <v>9</v>
      </c>
      <c r="H6819" s="40">
        <v>54</v>
      </c>
      <c r="I6819" s="40">
        <v>1.01</v>
      </c>
      <c r="L6819" s="40" t="str">
        <f>IF(LEFT(C6819,1)="[",MID(C6819,2,SEARCH("]",C6819)-2),IF(LEFT(C6819,1)="""",MID(C6819,2,SEARCH("""",C6819,2)-2),C6819))</f>
        <v>quanto custa Onix</v>
      </c>
      <c r="M6819" s="40">
        <f>WEEKNUM(A6819,2)</f>
        <v>36</v>
      </c>
    </row>
    <row r="6820" spans="1:13" x14ac:dyDescent="0.25">
      <c r="A6820" s="1">
        <v>41541</v>
      </c>
      <c r="B6820" s="40" t="s">
        <v>9</v>
      </c>
      <c r="C6820" s="40" t="s">
        <v>245</v>
      </c>
      <c r="D6820" s="40" t="s">
        <v>90</v>
      </c>
      <c r="E6820" s="40" t="s">
        <v>10</v>
      </c>
      <c r="F6820" s="40">
        <v>0.3</v>
      </c>
      <c r="G6820" s="40">
        <v>6</v>
      </c>
      <c r="H6820" s="40">
        <v>28</v>
      </c>
      <c r="I6820" s="40">
        <v>0.55000000000000004</v>
      </c>
      <c r="L6820" s="40" t="str">
        <f>IF(LEFT(C6820,1)="[",MID(C6820,2,SEARCH("]",C6820)-2),IF(LEFT(C6820,1)="""",MID(C6820,2,SEARCH("""",C6820,2)-2),C6820))</f>
        <v>quanto custa Onix</v>
      </c>
      <c r="M6820" s="40">
        <f>WEEKNUM(A6820,2)</f>
        <v>39</v>
      </c>
    </row>
    <row r="6821" spans="1:13" x14ac:dyDescent="0.25">
      <c r="A6821" s="1">
        <v>41518</v>
      </c>
      <c r="B6821" s="40" t="s">
        <v>9</v>
      </c>
      <c r="C6821" s="40" t="s">
        <v>245</v>
      </c>
      <c r="D6821" s="40" t="s">
        <v>90</v>
      </c>
      <c r="E6821" s="40" t="s">
        <v>10</v>
      </c>
      <c r="F6821" s="40">
        <v>0.3</v>
      </c>
      <c r="G6821" s="40">
        <v>21</v>
      </c>
      <c r="H6821" s="40">
        <v>87</v>
      </c>
      <c r="I6821" s="40">
        <v>3.62</v>
      </c>
      <c r="L6821" s="40" t="str">
        <f>IF(LEFT(C6821,1)="[",MID(C6821,2,SEARCH("]",C6821)-2),IF(LEFT(C6821,1)="""",MID(C6821,2,SEARCH("""",C6821,2)-2),C6821))</f>
        <v>quanto custa Onix</v>
      </c>
      <c r="M6821" s="40">
        <f>WEEKNUM(A6821,2)</f>
        <v>35</v>
      </c>
    </row>
    <row r="6822" spans="1:13" x14ac:dyDescent="0.25">
      <c r="A6822" s="1">
        <v>41536</v>
      </c>
      <c r="B6822" s="40" t="s">
        <v>9</v>
      </c>
      <c r="C6822" s="40" t="s">
        <v>245</v>
      </c>
      <c r="D6822" s="40" t="s">
        <v>90</v>
      </c>
      <c r="E6822" s="40" t="s">
        <v>10</v>
      </c>
      <c r="F6822" s="40">
        <v>0.3</v>
      </c>
      <c r="G6822" s="40">
        <v>6</v>
      </c>
      <c r="H6822" s="40">
        <v>17</v>
      </c>
      <c r="I6822" s="40">
        <v>0.43</v>
      </c>
      <c r="L6822" s="40" t="str">
        <f>IF(LEFT(C6822,1)="[",MID(C6822,2,SEARCH("]",C6822)-2),IF(LEFT(C6822,1)="""",MID(C6822,2,SEARCH("""",C6822,2)-2),C6822))</f>
        <v>quanto custa Onix</v>
      </c>
      <c r="M6822" s="40">
        <f>WEEKNUM(A6822,2)</f>
        <v>38</v>
      </c>
    </row>
    <row r="6823" spans="1:13" x14ac:dyDescent="0.25">
      <c r="A6823" s="1">
        <v>41514</v>
      </c>
      <c r="B6823" s="40" t="s">
        <v>9</v>
      </c>
      <c r="C6823" s="40" t="s">
        <v>245</v>
      </c>
      <c r="D6823" s="40" t="s">
        <v>90</v>
      </c>
      <c r="E6823" s="40" t="s">
        <v>10</v>
      </c>
      <c r="F6823" s="40">
        <v>0.3</v>
      </c>
      <c r="G6823" s="40">
        <v>8</v>
      </c>
      <c r="H6823" s="40">
        <v>37</v>
      </c>
      <c r="I6823" s="40">
        <v>1.47</v>
      </c>
      <c r="L6823" s="40" t="str">
        <f>IF(LEFT(C6823,1)="[",MID(C6823,2,SEARCH("]",C6823)-2),IF(LEFT(C6823,1)="""",MID(C6823,2,SEARCH("""",C6823,2)-2),C6823))</f>
        <v>quanto custa Onix</v>
      </c>
      <c r="M6823" s="40">
        <f>WEEKNUM(A6823,2)</f>
        <v>35</v>
      </c>
    </row>
    <row r="6824" spans="1:13" x14ac:dyDescent="0.25">
      <c r="A6824" s="1">
        <v>41522</v>
      </c>
      <c r="B6824" s="40" t="s">
        <v>9</v>
      </c>
      <c r="C6824" s="40" t="s">
        <v>245</v>
      </c>
      <c r="D6824" s="40" t="s">
        <v>90</v>
      </c>
      <c r="E6824" s="40" t="s">
        <v>10</v>
      </c>
      <c r="F6824" s="40">
        <v>0.3</v>
      </c>
      <c r="G6824" s="40">
        <v>12</v>
      </c>
      <c r="H6824" s="40">
        <v>56</v>
      </c>
      <c r="I6824" s="40">
        <v>1.39</v>
      </c>
      <c r="L6824" s="40" t="str">
        <f>IF(LEFT(C6824,1)="[",MID(C6824,2,SEARCH("]",C6824)-2),IF(LEFT(C6824,1)="""",MID(C6824,2,SEARCH("""",C6824,2)-2),C6824))</f>
        <v>quanto custa Onix</v>
      </c>
      <c r="M6824" s="40">
        <f>WEEKNUM(A6824,2)</f>
        <v>36</v>
      </c>
    </row>
    <row r="6825" spans="1:13" x14ac:dyDescent="0.25">
      <c r="A6825" s="1">
        <v>41524</v>
      </c>
      <c r="B6825" s="40" t="s">
        <v>9</v>
      </c>
      <c r="C6825" s="40" t="s">
        <v>245</v>
      </c>
      <c r="D6825" s="40" t="s">
        <v>90</v>
      </c>
      <c r="E6825" s="40" t="s">
        <v>10</v>
      </c>
      <c r="F6825" s="40">
        <v>0.3</v>
      </c>
      <c r="G6825" s="40">
        <v>17</v>
      </c>
      <c r="H6825" s="40">
        <v>66</v>
      </c>
      <c r="I6825" s="40">
        <v>2.38</v>
      </c>
      <c r="L6825" s="40" t="str">
        <f>IF(LEFT(C6825,1)="[",MID(C6825,2,SEARCH("]",C6825)-2),IF(LEFT(C6825,1)="""",MID(C6825,2,SEARCH("""",C6825,2)-2),C6825))</f>
        <v>quanto custa Onix</v>
      </c>
      <c r="M6825" s="40">
        <f>WEEKNUM(A6825,2)</f>
        <v>36</v>
      </c>
    </row>
    <row r="6826" spans="1:13" x14ac:dyDescent="0.25">
      <c r="A6826" s="1">
        <v>41544</v>
      </c>
      <c r="B6826" s="40" t="s">
        <v>9</v>
      </c>
      <c r="C6826" s="40" t="s">
        <v>245</v>
      </c>
      <c r="D6826" s="40" t="s">
        <v>90</v>
      </c>
      <c r="E6826" s="40" t="s">
        <v>10</v>
      </c>
      <c r="F6826" s="40">
        <v>0.3</v>
      </c>
      <c r="G6826" s="40">
        <v>4</v>
      </c>
      <c r="H6826" s="40">
        <v>28</v>
      </c>
      <c r="I6826" s="40">
        <v>0.4</v>
      </c>
      <c r="L6826" s="40" t="str">
        <f>IF(LEFT(C6826,1)="[",MID(C6826,2,SEARCH("]",C6826)-2),IF(LEFT(C6826,1)="""",MID(C6826,2,SEARCH("""",C6826,2)-2),C6826))</f>
        <v>quanto custa Onix</v>
      </c>
      <c r="M6826" s="40">
        <f>WEEKNUM(A6826,2)</f>
        <v>39</v>
      </c>
    </row>
    <row r="6827" spans="1:13" x14ac:dyDescent="0.25">
      <c r="A6827" s="1">
        <v>41525</v>
      </c>
      <c r="B6827" s="40" t="s">
        <v>9</v>
      </c>
      <c r="C6827" s="40" t="s">
        <v>245</v>
      </c>
      <c r="D6827" s="40" t="s">
        <v>90</v>
      </c>
      <c r="E6827" s="40" t="s">
        <v>10</v>
      </c>
      <c r="F6827" s="40">
        <v>0.3</v>
      </c>
      <c r="G6827" s="40">
        <v>24</v>
      </c>
      <c r="H6827" s="40">
        <v>115</v>
      </c>
      <c r="I6827" s="40">
        <v>3.45</v>
      </c>
      <c r="L6827" s="40" t="str">
        <f>IF(LEFT(C6827,1)="[",MID(C6827,2,SEARCH("]",C6827)-2),IF(LEFT(C6827,1)="""",MID(C6827,2,SEARCH("""",C6827,2)-2),C6827))</f>
        <v>quanto custa Onix</v>
      </c>
      <c r="M6827" s="40">
        <f>WEEKNUM(A6827,2)</f>
        <v>36</v>
      </c>
    </row>
    <row r="6828" spans="1:13" x14ac:dyDescent="0.25">
      <c r="A6828" s="1">
        <v>41530</v>
      </c>
      <c r="B6828" s="40" t="s">
        <v>9</v>
      </c>
      <c r="C6828" s="40" t="s">
        <v>245</v>
      </c>
      <c r="D6828" s="40" t="s">
        <v>90</v>
      </c>
      <c r="E6828" s="40" t="s">
        <v>10</v>
      </c>
      <c r="F6828" s="40">
        <v>0.3</v>
      </c>
      <c r="G6828" s="40">
        <v>7</v>
      </c>
      <c r="H6828" s="40">
        <v>52</v>
      </c>
      <c r="I6828" s="40">
        <v>1.32</v>
      </c>
      <c r="L6828" s="40" t="str">
        <f>IF(LEFT(C6828,1)="[",MID(C6828,2,SEARCH("]",C6828)-2),IF(LEFT(C6828,1)="""",MID(C6828,2,SEARCH("""",C6828,2)-2),C6828))</f>
        <v>quanto custa Onix</v>
      </c>
      <c r="M6828" s="40">
        <f>WEEKNUM(A6828,2)</f>
        <v>37</v>
      </c>
    </row>
    <row r="6829" spans="1:13" x14ac:dyDescent="0.25">
      <c r="A6829" s="1">
        <v>41521</v>
      </c>
      <c r="B6829" s="40" t="s">
        <v>9</v>
      </c>
      <c r="C6829" s="40" t="s">
        <v>245</v>
      </c>
      <c r="D6829" s="40" t="s">
        <v>90</v>
      </c>
      <c r="E6829" s="40" t="s">
        <v>10</v>
      </c>
      <c r="F6829" s="40">
        <v>0.3</v>
      </c>
      <c r="G6829" s="40">
        <v>6</v>
      </c>
      <c r="H6829" s="40">
        <v>44</v>
      </c>
      <c r="I6829" s="40">
        <v>1.17</v>
      </c>
      <c r="L6829" s="40" t="str">
        <f>IF(LEFT(C6829,1)="[",MID(C6829,2,SEARCH("]",C6829)-2),IF(LEFT(C6829,1)="""",MID(C6829,2,SEARCH("""",C6829,2)-2),C6829))</f>
        <v>quanto custa Onix</v>
      </c>
      <c r="M6829" s="40">
        <f>WEEKNUM(A6829,2)</f>
        <v>36</v>
      </c>
    </row>
    <row r="6830" spans="1:13" x14ac:dyDescent="0.25">
      <c r="A6830" s="1">
        <v>41515</v>
      </c>
      <c r="B6830" s="40" t="s">
        <v>9</v>
      </c>
      <c r="C6830" s="40" t="s">
        <v>245</v>
      </c>
      <c r="D6830" s="40" t="s">
        <v>90</v>
      </c>
      <c r="E6830" s="40" t="s">
        <v>10</v>
      </c>
      <c r="F6830" s="40">
        <v>0.3</v>
      </c>
      <c r="G6830" s="40">
        <v>12</v>
      </c>
      <c r="H6830" s="40">
        <v>46</v>
      </c>
      <c r="I6830" s="40">
        <v>1.84</v>
      </c>
      <c r="L6830" s="40" t="str">
        <f>IF(LEFT(C6830,1)="[",MID(C6830,2,SEARCH("]",C6830)-2),IF(LEFT(C6830,1)="""",MID(C6830,2,SEARCH("""",C6830,2)-2),C6830))</f>
        <v>quanto custa Onix</v>
      </c>
      <c r="M6830" s="40">
        <f>WEEKNUM(A6830,2)</f>
        <v>35</v>
      </c>
    </row>
    <row r="6831" spans="1:13" x14ac:dyDescent="0.25">
      <c r="A6831" s="1">
        <v>41523</v>
      </c>
      <c r="B6831" s="40" t="s">
        <v>9</v>
      </c>
      <c r="C6831" s="40" t="s">
        <v>245</v>
      </c>
      <c r="D6831" s="40" t="s">
        <v>90</v>
      </c>
      <c r="E6831" s="40" t="s">
        <v>10</v>
      </c>
      <c r="F6831" s="40">
        <v>0.3</v>
      </c>
      <c r="G6831" s="40">
        <v>11</v>
      </c>
      <c r="H6831" s="40">
        <v>52</v>
      </c>
      <c r="I6831" s="40">
        <v>1.46</v>
      </c>
      <c r="L6831" s="40" t="str">
        <f>IF(LEFT(C6831,1)="[",MID(C6831,2,SEARCH("]",C6831)-2),IF(LEFT(C6831,1)="""",MID(C6831,2,SEARCH("""",C6831,2)-2),C6831))</f>
        <v>quanto custa Onix</v>
      </c>
      <c r="M6831" s="40">
        <f>WEEKNUM(A6831,2)</f>
        <v>36</v>
      </c>
    </row>
    <row r="6832" spans="1:13" x14ac:dyDescent="0.25">
      <c r="A6832" s="1">
        <v>41539</v>
      </c>
      <c r="B6832" s="40" t="s">
        <v>9</v>
      </c>
      <c r="C6832" s="40" t="s">
        <v>245</v>
      </c>
      <c r="D6832" s="40" t="s">
        <v>90</v>
      </c>
      <c r="E6832" s="40" t="s">
        <v>10</v>
      </c>
      <c r="F6832" s="40">
        <v>0.3</v>
      </c>
      <c r="G6832" s="40">
        <v>9</v>
      </c>
      <c r="H6832" s="40">
        <v>26</v>
      </c>
      <c r="I6832" s="40">
        <v>1.42</v>
      </c>
      <c r="L6832" s="40" t="str">
        <f>IF(LEFT(C6832,1)="[",MID(C6832,2,SEARCH("]",C6832)-2),IF(LEFT(C6832,1)="""",MID(C6832,2,SEARCH("""",C6832,2)-2),C6832))</f>
        <v>quanto custa Onix</v>
      </c>
      <c r="M6832" s="40">
        <f>WEEKNUM(A6832,2)</f>
        <v>38</v>
      </c>
    </row>
    <row r="6833" spans="1:13" x14ac:dyDescent="0.25">
      <c r="A6833" s="1">
        <v>41545</v>
      </c>
      <c r="B6833" s="40" t="s">
        <v>9</v>
      </c>
      <c r="C6833" s="40" t="s">
        <v>245</v>
      </c>
      <c r="D6833" s="40" t="s">
        <v>90</v>
      </c>
      <c r="E6833" s="40" t="s">
        <v>10</v>
      </c>
      <c r="F6833" s="40">
        <v>0.3</v>
      </c>
      <c r="G6833" s="40">
        <v>9</v>
      </c>
      <c r="H6833" s="40">
        <v>24</v>
      </c>
      <c r="I6833" s="40">
        <v>1.46</v>
      </c>
      <c r="L6833" s="40" t="str">
        <f>IF(LEFT(C6833,1)="[",MID(C6833,2,SEARCH("]",C6833)-2),IF(LEFT(C6833,1)="""",MID(C6833,2,SEARCH("""",C6833,2)-2),C6833))</f>
        <v>quanto custa Onix</v>
      </c>
      <c r="M6833" s="40">
        <f>WEEKNUM(A6833,2)</f>
        <v>39</v>
      </c>
    </row>
    <row r="6834" spans="1:13" x14ac:dyDescent="0.25">
      <c r="A6834" s="1">
        <v>41527</v>
      </c>
      <c r="B6834" s="40" t="s">
        <v>9</v>
      </c>
      <c r="C6834" s="40" t="s">
        <v>245</v>
      </c>
      <c r="D6834" s="40" t="s">
        <v>90</v>
      </c>
      <c r="E6834" s="40" t="s">
        <v>10</v>
      </c>
      <c r="F6834" s="40">
        <v>0.3</v>
      </c>
      <c r="G6834" s="40">
        <v>15</v>
      </c>
      <c r="H6834" s="40">
        <v>73</v>
      </c>
      <c r="I6834" s="40">
        <v>3.01</v>
      </c>
      <c r="L6834" s="40" t="str">
        <f>IF(LEFT(C6834,1)="[",MID(C6834,2,SEARCH("]",C6834)-2),IF(LEFT(C6834,1)="""",MID(C6834,2,SEARCH("""",C6834,2)-2),C6834))</f>
        <v>quanto custa Onix</v>
      </c>
      <c r="M6834" s="40">
        <f>WEEKNUM(A6834,2)</f>
        <v>37</v>
      </c>
    </row>
    <row r="6835" spans="1:13" x14ac:dyDescent="0.25">
      <c r="A6835" s="1">
        <v>41516</v>
      </c>
      <c r="B6835" s="40" t="s">
        <v>9</v>
      </c>
      <c r="C6835" s="40" t="s">
        <v>245</v>
      </c>
      <c r="D6835" s="40" t="s">
        <v>90</v>
      </c>
      <c r="E6835" s="40" t="s">
        <v>10</v>
      </c>
      <c r="F6835" s="40">
        <v>0.3</v>
      </c>
      <c r="G6835" s="40">
        <v>8</v>
      </c>
      <c r="H6835" s="40">
        <v>39</v>
      </c>
      <c r="I6835" s="40">
        <v>1.44</v>
      </c>
      <c r="L6835" s="40" t="str">
        <f>IF(LEFT(C6835,1)="[",MID(C6835,2,SEARCH("]",C6835)-2),IF(LEFT(C6835,1)="""",MID(C6835,2,SEARCH("""",C6835,2)-2),C6835))</f>
        <v>quanto custa Onix</v>
      </c>
      <c r="M6835" s="40">
        <f>WEEKNUM(A6835,2)</f>
        <v>35</v>
      </c>
    </row>
    <row r="6836" spans="1:13" x14ac:dyDescent="0.25">
      <c r="A6836" s="1">
        <v>41543</v>
      </c>
      <c r="B6836" s="40" t="s">
        <v>9</v>
      </c>
      <c r="C6836" s="40" t="s">
        <v>245</v>
      </c>
      <c r="D6836" s="40" t="s">
        <v>90</v>
      </c>
      <c r="E6836" s="40" t="s">
        <v>10</v>
      </c>
      <c r="F6836" s="40">
        <v>0.3</v>
      </c>
      <c r="G6836" s="40">
        <v>2</v>
      </c>
      <c r="H6836" s="40">
        <v>25</v>
      </c>
      <c r="I6836" s="40">
        <v>0.43</v>
      </c>
      <c r="L6836" s="40" t="str">
        <f>IF(LEFT(C6836,1)="[",MID(C6836,2,SEARCH("]",C6836)-2),IF(LEFT(C6836,1)="""",MID(C6836,2,SEARCH("""",C6836,2)-2),C6836))</f>
        <v>quanto custa Onix</v>
      </c>
      <c r="M6836" s="40">
        <f>WEEKNUM(A6836,2)</f>
        <v>39</v>
      </c>
    </row>
    <row r="6837" spans="1:13" x14ac:dyDescent="0.25">
      <c r="A6837" s="1">
        <v>41519</v>
      </c>
      <c r="B6837" s="40" t="s">
        <v>9</v>
      </c>
      <c r="C6837" s="40" t="s">
        <v>245</v>
      </c>
      <c r="D6837" s="40" t="s">
        <v>90</v>
      </c>
      <c r="E6837" s="40" t="s">
        <v>10</v>
      </c>
      <c r="F6837" s="40">
        <v>0.3</v>
      </c>
      <c r="G6837" s="40">
        <v>15</v>
      </c>
      <c r="H6837" s="40">
        <v>50</v>
      </c>
      <c r="I6837" s="40">
        <v>2.23</v>
      </c>
      <c r="L6837" s="40" t="str">
        <f>IF(LEFT(C6837,1)="[",MID(C6837,2,SEARCH("]",C6837)-2),IF(LEFT(C6837,1)="""",MID(C6837,2,SEARCH("""",C6837,2)-2),C6837))</f>
        <v>quanto custa Onix</v>
      </c>
      <c r="M6837" s="40">
        <f>WEEKNUM(A6837,2)</f>
        <v>36</v>
      </c>
    </row>
    <row r="6838" spans="1:13" x14ac:dyDescent="0.25">
      <c r="A6838" s="1">
        <v>41527</v>
      </c>
      <c r="B6838" s="40" t="s">
        <v>9</v>
      </c>
      <c r="C6838" s="40" t="s">
        <v>340</v>
      </c>
      <c r="D6838" s="40" t="s">
        <v>90</v>
      </c>
      <c r="E6838" s="40" t="s">
        <v>10</v>
      </c>
      <c r="F6838" s="40">
        <v>0.8</v>
      </c>
      <c r="G6838" s="40">
        <v>2</v>
      </c>
      <c r="H6838" s="40">
        <v>4</v>
      </c>
      <c r="I6838" s="40">
        <v>0.6</v>
      </c>
      <c r="L6838" s="40" t="str">
        <f>IF(LEFT(C6838,1)="[",MID(C6838,2,SEARCH("]",C6838)-2),IF(LEFT(C6838,1)="""",MID(C6838,2,SEARCH("""",C6838,2)-2),C6838))</f>
        <v>quanto custa onix 2012</v>
      </c>
      <c r="M6838" s="40">
        <f>WEEKNUM(A6838,2)</f>
        <v>37</v>
      </c>
    </row>
    <row r="6839" spans="1:13" x14ac:dyDescent="0.25">
      <c r="A6839" s="1">
        <v>41542</v>
      </c>
      <c r="B6839" s="40" t="s">
        <v>9</v>
      </c>
      <c r="C6839" s="40" t="s">
        <v>340</v>
      </c>
      <c r="D6839" s="40" t="s">
        <v>90</v>
      </c>
      <c r="E6839" s="40" t="s">
        <v>10</v>
      </c>
      <c r="F6839" s="40">
        <v>0.8</v>
      </c>
      <c r="G6839" s="40">
        <v>3</v>
      </c>
      <c r="H6839" s="40">
        <v>6</v>
      </c>
      <c r="I6839" s="40">
        <v>0.91</v>
      </c>
      <c r="L6839" s="40" t="str">
        <f>IF(LEFT(C6839,1)="[",MID(C6839,2,SEARCH("]",C6839)-2),IF(LEFT(C6839,1)="""",MID(C6839,2,SEARCH("""",C6839,2)-2),C6839))</f>
        <v>quanto custa onix 2012</v>
      </c>
      <c r="M6839" s="40">
        <f>WEEKNUM(A6839,2)</f>
        <v>39</v>
      </c>
    </row>
    <row r="6840" spans="1:13" x14ac:dyDescent="0.25">
      <c r="A6840" s="1">
        <v>41520</v>
      </c>
      <c r="B6840" s="40" t="s">
        <v>9</v>
      </c>
      <c r="C6840" s="40" t="s">
        <v>340</v>
      </c>
      <c r="D6840" s="40" t="s">
        <v>90</v>
      </c>
      <c r="E6840" s="40" t="s">
        <v>10</v>
      </c>
      <c r="F6840" s="40">
        <v>0.8</v>
      </c>
      <c r="G6840" s="40">
        <v>0</v>
      </c>
      <c r="H6840" s="40">
        <v>1</v>
      </c>
      <c r="I6840" s="40">
        <v>0</v>
      </c>
      <c r="L6840" s="40" t="str">
        <f>IF(LEFT(C6840,1)="[",MID(C6840,2,SEARCH("]",C6840)-2),IF(LEFT(C6840,1)="""",MID(C6840,2,SEARCH("""",C6840,2)-2),C6840))</f>
        <v>quanto custa onix 2012</v>
      </c>
      <c r="M6840" s="40">
        <f>WEEKNUM(A6840,2)</f>
        <v>36</v>
      </c>
    </row>
    <row r="6841" spans="1:13" x14ac:dyDescent="0.25">
      <c r="A6841" s="1">
        <v>41525</v>
      </c>
      <c r="B6841" s="40" t="s">
        <v>9</v>
      </c>
      <c r="C6841" s="40" t="s">
        <v>340</v>
      </c>
      <c r="D6841" s="40" t="s">
        <v>90</v>
      </c>
      <c r="E6841" s="40" t="s">
        <v>10</v>
      </c>
      <c r="F6841" s="40">
        <v>0.8</v>
      </c>
      <c r="G6841" s="40">
        <v>2</v>
      </c>
      <c r="H6841" s="40">
        <v>3</v>
      </c>
      <c r="I6841" s="40">
        <v>0.78</v>
      </c>
      <c r="L6841" s="40" t="str">
        <f>IF(LEFT(C6841,1)="[",MID(C6841,2,SEARCH("]",C6841)-2),IF(LEFT(C6841,1)="""",MID(C6841,2,SEARCH("""",C6841,2)-2),C6841))</f>
        <v>quanto custa onix 2012</v>
      </c>
      <c r="M6841" s="40">
        <f>WEEKNUM(A6841,2)</f>
        <v>36</v>
      </c>
    </row>
    <row r="6842" spans="1:13" x14ac:dyDescent="0.25">
      <c r="A6842" s="1">
        <v>41514</v>
      </c>
      <c r="B6842" s="40" t="s">
        <v>9</v>
      </c>
      <c r="C6842" s="40" t="s">
        <v>340</v>
      </c>
      <c r="D6842" s="40" t="s">
        <v>90</v>
      </c>
      <c r="E6842" s="40" t="s">
        <v>10</v>
      </c>
      <c r="F6842" s="40">
        <v>0.8</v>
      </c>
      <c r="G6842" s="40">
        <v>1</v>
      </c>
      <c r="H6842" s="40">
        <v>5</v>
      </c>
      <c r="I6842" s="40">
        <v>0.18</v>
      </c>
      <c r="L6842" s="40" t="str">
        <f>IF(LEFT(C6842,1)="[",MID(C6842,2,SEARCH("]",C6842)-2),IF(LEFT(C6842,1)="""",MID(C6842,2,SEARCH("""",C6842,2)-2),C6842))</f>
        <v>quanto custa onix 2012</v>
      </c>
      <c r="M6842" s="40">
        <f>WEEKNUM(A6842,2)</f>
        <v>35</v>
      </c>
    </row>
    <row r="6843" spans="1:13" x14ac:dyDescent="0.25">
      <c r="A6843" s="1">
        <v>41529</v>
      </c>
      <c r="B6843" s="40" t="s">
        <v>9</v>
      </c>
      <c r="C6843" s="40" t="s">
        <v>340</v>
      </c>
      <c r="D6843" s="40" t="s">
        <v>90</v>
      </c>
      <c r="E6843" s="40" t="s">
        <v>10</v>
      </c>
      <c r="F6843" s="40">
        <v>0.8</v>
      </c>
      <c r="G6843" s="40">
        <v>0</v>
      </c>
      <c r="H6843" s="40">
        <v>4</v>
      </c>
      <c r="I6843" s="40">
        <v>0</v>
      </c>
      <c r="L6843" s="40" t="str">
        <f>IF(LEFT(C6843,1)="[",MID(C6843,2,SEARCH("]",C6843)-2),IF(LEFT(C6843,1)="""",MID(C6843,2,SEARCH("""",C6843,2)-2),C6843))</f>
        <v>quanto custa onix 2012</v>
      </c>
      <c r="M6843" s="40">
        <f>WEEKNUM(A6843,2)</f>
        <v>37</v>
      </c>
    </row>
    <row r="6844" spans="1:13" x14ac:dyDescent="0.25">
      <c r="A6844" s="1">
        <v>41523</v>
      </c>
      <c r="B6844" s="40" t="s">
        <v>9</v>
      </c>
      <c r="C6844" s="40" t="s">
        <v>340</v>
      </c>
      <c r="D6844" s="40" t="s">
        <v>90</v>
      </c>
      <c r="E6844" s="40" t="s">
        <v>10</v>
      </c>
      <c r="F6844" s="40">
        <v>0.8</v>
      </c>
      <c r="G6844" s="40">
        <v>1</v>
      </c>
      <c r="H6844" s="40">
        <v>2</v>
      </c>
      <c r="I6844" s="40">
        <v>0.28999999999999998</v>
      </c>
      <c r="L6844" s="40" t="str">
        <f>IF(LEFT(C6844,1)="[",MID(C6844,2,SEARCH("]",C6844)-2),IF(LEFT(C6844,1)="""",MID(C6844,2,SEARCH("""",C6844,2)-2),C6844))</f>
        <v>quanto custa onix 2012</v>
      </c>
      <c r="M6844" s="40">
        <f>WEEKNUM(A6844,2)</f>
        <v>36</v>
      </c>
    </row>
    <row r="6845" spans="1:13" x14ac:dyDescent="0.25">
      <c r="A6845" s="1">
        <v>41539</v>
      </c>
      <c r="B6845" s="40" t="s">
        <v>9</v>
      </c>
      <c r="C6845" s="40" t="s">
        <v>340</v>
      </c>
      <c r="D6845" s="40" t="s">
        <v>90</v>
      </c>
      <c r="E6845" s="40" t="s">
        <v>10</v>
      </c>
      <c r="F6845" s="40">
        <v>0.8</v>
      </c>
      <c r="G6845" s="40">
        <v>1</v>
      </c>
      <c r="H6845" s="40">
        <v>8</v>
      </c>
      <c r="I6845" s="40">
        <v>0.46</v>
      </c>
      <c r="L6845" s="40" t="str">
        <f>IF(LEFT(C6845,1)="[",MID(C6845,2,SEARCH("]",C6845)-2),IF(LEFT(C6845,1)="""",MID(C6845,2,SEARCH("""",C6845,2)-2),C6845))</f>
        <v>quanto custa onix 2012</v>
      </c>
      <c r="M6845" s="40">
        <f>WEEKNUM(A6845,2)</f>
        <v>38</v>
      </c>
    </row>
    <row r="6846" spans="1:13" x14ac:dyDescent="0.25">
      <c r="A6846" s="1">
        <v>41538</v>
      </c>
      <c r="B6846" s="40" t="s">
        <v>9</v>
      </c>
      <c r="C6846" s="40" t="s">
        <v>340</v>
      </c>
      <c r="D6846" s="40" t="s">
        <v>90</v>
      </c>
      <c r="E6846" s="40" t="s">
        <v>10</v>
      </c>
      <c r="F6846" s="40">
        <v>0.8</v>
      </c>
      <c r="G6846" s="40">
        <v>1</v>
      </c>
      <c r="H6846" s="40">
        <v>4</v>
      </c>
      <c r="I6846" s="40">
        <v>0.45</v>
      </c>
      <c r="L6846" s="40" t="str">
        <f>IF(LEFT(C6846,1)="[",MID(C6846,2,SEARCH("]",C6846)-2),IF(LEFT(C6846,1)="""",MID(C6846,2,SEARCH("""",C6846,2)-2),C6846))</f>
        <v>quanto custa onix 2012</v>
      </c>
      <c r="M6846" s="40">
        <f>WEEKNUM(A6846,2)</f>
        <v>38</v>
      </c>
    </row>
    <row r="6847" spans="1:13" x14ac:dyDescent="0.25">
      <c r="A6847" s="1">
        <v>41545</v>
      </c>
      <c r="B6847" s="40" t="s">
        <v>9</v>
      </c>
      <c r="C6847" s="40" t="s">
        <v>340</v>
      </c>
      <c r="D6847" s="40" t="s">
        <v>90</v>
      </c>
      <c r="E6847" s="40" t="s">
        <v>10</v>
      </c>
      <c r="F6847" s="40">
        <v>0.8</v>
      </c>
      <c r="G6847" s="40">
        <v>1</v>
      </c>
      <c r="H6847" s="40">
        <v>7</v>
      </c>
      <c r="I6847" s="40">
        <v>0.28000000000000003</v>
      </c>
      <c r="L6847" s="40" t="str">
        <f>IF(LEFT(C6847,1)="[",MID(C6847,2,SEARCH("]",C6847)-2),IF(LEFT(C6847,1)="""",MID(C6847,2,SEARCH("""",C6847,2)-2),C6847))</f>
        <v>quanto custa onix 2012</v>
      </c>
      <c r="M6847" s="40">
        <f>WEEKNUM(A6847,2)</f>
        <v>39</v>
      </c>
    </row>
    <row r="6848" spans="1:13" x14ac:dyDescent="0.25">
      <c r="A6848" s="1">
        <v>41517</v>
      </c>
      <c r="B6848" s="40" t="s">
        <v>9</v>
      </c>
      <c r="C6848" s="40" t="s">
        <v>340</v>
      </c>
      <c r="D6848" s="40" t="s">
        <v>90</v>
      </c>
      <c r="E6848" s="40" t="s">
        <v>10</v>
      </c>
      <c r="F6848" s="40">
        <v>0.8</v>
      </c>
      <c r="G6848" s="40">
        <v>2</v>
      </c>
      <c r="H6848" s="40">
        <v>5</v>
      </c>
      <c r="I6848" s="40">
        <v>0.94</v>
      </c>
      <c r="L6848" s="40" t="str">
        <f>IF(LEFT(C6848,1)="[",MID(C6848,2,SEARCH("]",C6848)-2),IF(LEFT(C6848,1)="""",MID(C6848,2,SEARCH("""",C6848,2)-2),C6848))</f>
        <v>quanto custa onix 2012</v>
      </c>
      <c r="M6848" s="40">
        <f>WEEKNUM(A6848,2)</f>
        <v>35</v>
      </c>
    </row>
    <row r="6849" spans="1:13" x14ac:dyDescent="0.25">
      <c r="A6849" s="1">
        <v>41534</v>
      </c>
      <c r="B6849" s="40" t="s">
        <v>9</v>
      </c>
      <c r="C6849" s="40" t="s">
        <v>340</v>
      </c>
      <c r="D6849" s="40" t="s">
        <v>90</v>
      </c>
      <c r="E6849" s="40" t="s">
        <v>10</v>
      </c>
      <c r="F6849" s="40">
        <v>0.8</v>
      </c>
      <c r="G6849" s="40">
        <v>2</v>
      </c>
      <c r="H6849" s="40">
        <v>7</v>
      </c>
      <c r="I6849" s="40">
        <v>0.73</v>
      </c>
      <c r="L6849" s="40" t="str">
        <f>IF(LEFT(C6849,1)="[",MID(C6849,2,SEARCH("]",C6849)-2),IF(LEFT(C6849,1)="""",MID(C6849,2,SEARCH("""",C6849,2)-2),C6849))</f>
        <v>quanto custa onix 2012</v>
      </c>
      <c r="M6849" s="40">
        <f>WEEKNUM(A6849,2)</f>
        <v>38</v>
      </c>
    </row>
    <row r="6850" spans="1:13" x14ac:dyDescent="0.25">
      <c r="A6850" s="1">
        <v>41521</v>
      </c>
      <c r="B6850" s="40" t="s">
        <v>9</v>
      </c>
      <c r="C6850" s="40" t="s">
        <v>340</v>
      </c>
      <c r="D6850" s="40" t="s">
        <v>90</v>
      </c>
      <c r="E6850" s="40" t="s">
        <v>10</v>
      </c>
      <c r="F6850" s="40">
        <v>0.8</v>
      </c>
      <c r="G6850" s="40">
        <v>1</v>
      </c>
      <c r="H6850" s="40">
        <v>2</v>
      </c>
      <c r="I6850" s="40">
        <v>0.15</v>
      </c>
      <c r="L6850" s="40" t="str">
        <f>IF(LEFT(C6850,1)="[",MID(C6850,2,SEARCH("]",C6850)-2),IF(LEFT(C6850,1)="""",MID(C6850,2,SEARCH("""",C6850,2)-2),C6850))</f>
        <v>quanto custa onix 2012</v>
      </c>
      <c r="M6850" s="40">
        <f>WEEKNUM(A6850,2)</f>
        <v>36</v>
      </c>
    </row>
    <row r="6851" spans="1:13" x14ac:dyDescent="0.25">
      <c r="A6851" s="1">
        <v>41540</v>
      </c>
      <c r="B6851" s="40" t="s">
        <v>9</v>
      </c>
      <c r="C6851" s="40" t="s">
        <v>340</v>
      </c>
      <c r="D6851" s="40" t="s">
        <v>90</v>
      </c>
      <c r="E6851" s="40" t="s">
        <v>10</v>
      </c>
      <c r="F6851" s="40">
        <v>0.8</v>
      </c>
      <c r="G6851" s="40">
        <v>3</v>
      </c>
      <c r="H6851" s="40">
        <v>10</v>
      </c>
      <c r="I6851" s="40">
        <v>0.93</v>
      </c>
      <c r="L6851" s="40" t="str">
        <f>IF(LEFT(C6851,1)="[",MID(C6851,2,SEARCH("]",C6851)-2),IF(LEFT(C6851,1)="""",MID(C6851,2,SEARCH("""",C6851,2)-2),C6851))</f>
        <v>quanto custa onix 2012</v>
      </c>
      <c r="M6851" s="40">
        <f>WEEKNUM(A6851,2)</f>
        <v>39</v>
      </c>
    </row>
    <row r="6852" spans="1:13" x14ac:dyDescent="0.25">
      <c r="A6852" s="1">
        <v>41530</v>
      </c>
      <c r="B6852" s="40" t="s">
        <v>9</v>
      </c>
      <c r="C6852" s="40" t="s">
        <v>340</v>
      </c>
      <c r="D6852" s="40" t="s">
        <v>90</v>
      </c>
      <c r="E6852" s="40" t="s">
        <v>10</v>
      </c>
      <c r="F6852" s="40">
        <v>0.8</v>
      </c>
      <c r="G6852" s="40">
        <v>3</v>
      </c>
      <c r="H6852" s="40">
        <v>7</v>
      </c>
      <c r="I6852" s="40">
        <v>0.53</v>
      </c>
      <c r="L6852" s="40" t="str">
        <f>IF(LEFT(C6852,1)="[",MID(C6852,2,SEARCH("]",C6852)-2),IF(LEFT(C6852,1)="""",MID(C6852,2,SEARCH("""",C6852,2)-2),C6852))</f>
        <v>quanto custa onix 2012</v>
      </c>
      <c r="M6852" s="40">
        <f>WEEKNUM(A6852,2)</f>
        <v>37</v>
      </c>
    </row>
    <row r="6853" spans="1:13" x14ac:dyDescent="0.25">
      <c r="A6853" s="1">
        <v>41537</v>
      </c>
      <c r="B6853" s="40" t="s">
        <v>9</v>
      </c>
      <c r="C6853" s="40" t="s">
        <v>340</v>
      </c>
      <c r="D6853" s="40" t="s">
        <v>90</v>
      </c>
      <c r="E6853" s="40" t="s">
        <v>10</v>
      </c>
      <c r="F6853" s="40">
        <v>0.8</v>
      </c>
      <c r="G6853" s="40">
        <v>2</v>
      </c>
      <c r="H6853" s="40">
        <v>6</v>
      </c>
      <c r="I6853" s="40">
        <v>0.33</v>
      </c>
      <c r="L6853" s="40" t="str">
        <f>IF(LEFT(C6853,1)="[",MID(C6853,2,SEARCH("]",C6853)-2),IF(LEFT(C6853,1)="""",MID(C6853,2,SEARCH("""",C6853,2)-2),C6853))</f>
        <v>quanto custa onix 2012</v>
      </c>
      <c r="M6853" s="40">
        <f>WEEKNUM(A6853,2)</f>
        <v>38</v>
      </c>
    </row>
    <row r="6854" spans="1:13" x14ac:dyDescent="0.25">
      <c r="A6854" s="1">
        <v>41515</v>
      </c>
      <c r="B6854" s="40" t="s">
        <v>9</v>
      </c>
      <c r="C6854" s="40" t="s">
        <v>340</v>
      </c>
      <c r="D6854" s="40" t="s">
        <v>90</v>
      </c>
      <c r="E6854" s="40" t="s">
        <v>10</v>
      </c>
      <c r="F6854" s="40">
        <v>0.8</v>
      </c>
      <c r="G6854" s="40">
        <v>2</v>
      </c>
      <c r="H6854" s="40">
        <v>7</v>
      </c>
      <c r="I6854" s="40">
        <v>0.55000000000000004</v>
      </c>
      <c r="L6854" s="40" t="str">
        <f>IF(LEFT(C6854,1)="[",MID(C6854,2,SEARCH("]",C6854)-2),IF(LEFT(C6854,1)="""",MID(C6854,2,SEARCH("""",C6854,2)-2),C6854))</f>
        <v>quanto custa onix 2012</v>
      </c>
      <c r="M6854" s="40">
        <f>WEEKNUM(A6854,2)</f>
        <v>35</v>
      </c>
    </row>
    <row r="6855" spans="1:13" x14ac:dyDescent="0.25">
      <c r="A6855" s="1">
        <v>41536</v>
      </c>
      <c r="B6855" s="40" t="s">
        <v>9</v>
      </c>
      <c r="C6855" s="40" t="s">
        <v>340</v>
      </c>
      <c r="D6855" s="40" t="s">
        <v>90</v>
      </c>
      <c r="E6855" s="40" t="s">
        <v>10</v>
      </c>
      <c r="F6855" s="40">
        <v>0.8</v>
      </c>
      <c r="G6855" s="40">
        <v>1</v>
      </c>
      <c r="H6855" s="40">
        <v>5</v>
      </c>
      <c r="I6855" s="40">
        <v>0.11</v>
      </c>
      <c r="L6855" s="40" t="str">
        <f>IF(LEFT(C6855,1)="[",MID(C6855,2,SEARCH("]",C6855)-2),IF(LEFT(C6855,1)="""",MID(C6855,2,SEARCH("""",C6855,2)-2),C6855))</f>
        <v>quanto custa onix 2012</v>
      </c>
      <c r="M6855" s="40">
        <f>WEEKNUM(A6855,2)</f>
        <v>38</v>
      </c>
    </row>
    <row r="6856" spans="1:13" x14ac:dyDescent="0.25">
      <c r="A6856" s="1">
        <v>41543</v>
      </c>
      <c r="B6856" s="40" t="s">
        <v>9</v>
      </c>
      <c r="C6856" s="40" t="s">
        <v>340</v>
      </c>
      <c r="D6856" s="40" t="s">
        <v>90</v>
      </c>
      <c r="E6856" s="40" t="s">
        <v>10</v>
      </c>
      <c r="F6856" s="40">
        <v>0.8</v>
      </c>
      <c r="G6856" s="40">
        <v>2</v>
      </c>
      <c r="H6856" s="40">
        <v>8</v>
      </c>
      <c r="I6856" s="40">
        <v>0.44</v>
      </c>
      <c r="L6856" s="40" t="str">
        <f>IF(LEFT(C6856,1)="[",MID(C6856,2,SEARCH("]",C6856)-2),IF(LEFT(C6856,1)="""",MID(C6856,2,SEARCH("""",C6856,2)-2),C6856))</f>
        <v>quanto custa onix 2012</v>
      </c>
      <c r="M6856" s="40">
        <f>WEEKNUM(A6856,2)</f>
        <v>39</v>
      </c>
    </row>
    <row r="6857" spans="1:13" x14ac:dyDescent="0.25">
      <c r="A6857" s="1">
        <v>41522</v>
      </c>
      <c r="B6857" s="40" t="s">
        <v>9</v>
      </c>
      <c r="C6857" s="40" t="s">
        <v>340</v>
      </c>
      <c r="D6857" s="40" t="s">
        <v>90</v>
      </c>
      <c r="E6857" s="40" t="s">
        <v>10</v>
      </c>
      <c r="F6857" s="40">
        <v>0.8</v>
      </c>
      <c r="G6857" s="40">
        <v>0</v>
      </c>
      <c r="H6857" s="40">
        <v>2</v>
      </c>
      <c r="I6857" s="40">
        <v>0</v>
      </c>
      <c r="L6857" s="40" t="str">
        <f>IF(LEFT(C6857,1)="[",MID(C6857,2,SEARCH("]",C6857)-2),IF(LEFT(C6857,1)="""",MID(C6857,2,SEARCH("""",C6857,2)-2),C6857))</f>
        <v>quanto custa onix 2012</v>
      </c>
      <c r="M6857" s="40">
        <f>WEEKNUM(A6857,2)</f>
        <v>36</v>
      </c>
    </row>
    <row r="6858" spans="1:13" x14ac:dyDescent="0.25">
      <c r="A6858" s="1">
        <v>41535</v>
      </c>
      <c r="B6858" s="40" t="s">
        <v>9</v>
      </c>
      <c r="C6858" s="40" t="s">
        <v>340</v>
      </c>
      <c r="D6858" s="40" t="s">
        <v>90</v>
      </c>
      <c r="E6858" s="40" t="s">
        <v>10</v>
      </c>
      <c r="F6858" s="40">
        <v>0.8</v>
      </c>
      <c r="G6858" s="40">
        <v>2</v>
      </c>
      <c r="H6858" s="40">
        <v>3</v>
      </c>
      <c r="I6858" s="40">
        <v>0.2</v>
      </c>
      <c r="L6858" s="40" t="str">
        <f>IF(LEFT(C6858,1)="[",MID(C6858,2,SEARCH("]",C6858)-2),IF(LEFT(C6858,1)="""",MID(C6858,2,SEARCH("""",C6858,2)-2),C6858))</f>
        <v>quanto custa onix 2012</v>
      </c>
      <c r="M6858" s="40">
        <f>WEEKNUM(A6858,2)</f>
        <v>38</v>
      </c>
    </row>
    <row r="6859" spans="1:13" x14ac:dyDescent="0.25">
      <c r="A6859" s="1">
        <v>41518</v>
      </c>
      <c r="B6859" s="40" t="s">
        <v>9</v>
      </c>
      <c r="C6859" s="40" t="s">
        <v>340</v>
      </c>
      <c r="D6859" s="40" t="s">
        <v>90</v>
      </c>
      <c r="E6859" s="40" t="s">
        <v>10</v>
      </c>
      <c r="F6859" s="40">
        <v>0.8</v>
      </c>
      <c r="G6859" s="40">
        <v>1</v>
      </c>
      <c r="H6859" s="40">
        <v>9</v>
      </c>
      <c r="I6859" s="40">
        <v>0.41</v>
      </c>
      <c r="L6859" s="40" t="str">
        <f>IF(LEFT(C6859,1)="[",MID(C6859,2,SEARCH("]",C6859)-2),IF(LEFT(C6859,1)="""",MID(C6859,2,SEARCH("""",C6859,2)-2),C6859))</f>
        <v>quanto custa onix 2012</v>
      </c>
      <c r="M6859" s="40">
        <f>WEEKNUM(A6859,2)</f>
        <v>35</v>
      </c>
    </row>
    <row r="6860" spans="1:13" x14ac:dyDescent="0.25">
      <c r="A6860" s="1">
        <v>41526</v>
      </c>
      <c r="B6860" s="40" t="s">
        <v>9</v>
      </c>
      <c r="C6860" s="40" t="s">
        <v>340</v>
      </c>
      <c r="D6860" s="40" t="s">
        <v>90</v>
      </c>
      <c r="E6860" s="40" t="s">
        <v>10</v>
      </c>
      <c r="F6860" s="40">
        <v>0.8</v>
      </c>
      <c r="G6860" s="40">
        <v>1</v>
      </c>
      <c r="H6860" s="40">
        <v>4</v>
      </c>
      <c r="I6860" s="40">
        <v>0.16</v>
      </c>
      <c r="L6860" s="40" t="str">
        <f>IF(LEFT(C6860,1)="[",MID(C6860,2,SEARCH("]",C6860)-2),IF(LEFT(C6860,1)="""",MID(C6860,2,SEARCH("""",C6860,2)-2),C6860))</f>
        <v>quanto custa onix 2012</v>
      </c>
      <c r="M6860" s="40">
        <f>WEEKNUM(A6860,2)</f>
        <v>37</v>
      </c>
    </row>
    <row r="6861" spans="1:13" x14ac:dyDescent="0.25">
      <c r="A6861" s="1">
        <v>41546</v>
      </c>
      <c r="B6861" s="40" t="s">
        <v>9</v>
      </c>
      <c r="C6861" s="40" t="s">
        <v>340</v>
      </c>
      <c r="D6861" s="40" t="s">
        <v>90</v>
      </c>
      <c r="E6861" s="40" t="s">
        <v>10</v>
      </c>
      <c r="F6861" s="40">
        <v>0.8</v>
      </c>
      <c r="G6861" s="40">
        <v>2</v>
      </c>
      <c r="H6861" s="40">
        <v>11</v>
      </c>
      <c r="I6861" s="40">
        <v>0.66</v>
      </c>
      <c r="L6861" s="40" t="str">
        <f>IF(LEFT(C6861,1)="[",MID(C6861,2,SEARCH("]",C6861)-2),IF(LEFT(C6861,1)="""",MID(C6861,2,SEARCH("""",C6861,2)-2),C6861))</f>
        <v>quanto custa onix 2012</v>
      </c>
      <c r="M6861" s="40">
        <f>WEEKNUM(A6861,2)</f>
        <v>39</v>
      </c>
    </row>
    <row r="6862" spans="1:13" x14ac:dyDescent="0.25">
      <c r="A6862" s="1">
        <v>41541</v>
      </c>
      <c r="B6862" s="40" t="s">
        <v>9</v>
      </c>
      <c r="C6862" s="40" t="s">
        <v>340</v>
      </c>
      <c r="D6862" s="40" t="s">
        <v>90</v>
      </c>
      <c r="E6862" s="40" t="s">
        <v>10</v>
      </c>
      <c r="F6862" s="40">
        <v>0.8</v>
      </c>
      <c r="G6862" s="40">
        <v>0</v>
      </c>
      <c r="H6862" s="40">
        <v>9</v>
      </c>
      <c r="I6862" s="40">
        <v>0</v>
      </c>
      <c r="L6862" s="40" t="str">
        <f>IF(LEFT(C6862,1)="[",MID(C6862,2,SEARCH("]",C6862)-2),IF(LEFT(C6862,1)="""",MID(C6862,2,SEARCH("""",C6862,2)-2),C6862))</f>
        <v>quanto custa onix 2012</v>
      </c>
      <c r="M6862" s="40">
        <f>WEEKNUM(A6862,2)</f>
        <v>39</v>
      </c>
    </row>
    <row r="6863" spans="1:13" x14ac:dyDescent="0.25">
      <c r="A6863" s="1">
        <v>41532</v>
      </c>
      <c r="B6863" s="40" t="s">
        <v>9</v>
      </c>
      <c r="C6863" s="40" t="s">
        <v>340</v>
      </c>
      <c r="D6863" s="40" t="s">
        <v>90</v>
      </c>
      <c r="E6863" s="40" t="s">
        <v>10</v>
      </c>
      <c r="F6863" s="40">
        <v>0.8</v>
      </c>
      <c r="G6863" s="40">
        <v>1</v>
      </c>
      <c r="H6863" s="40">
        <v>7</v>
      </c>
      <c r="I6863" s="40">
        <v>0.31</v>
      </c>
      <c r="L6863" s="40" t="str">
        <f>IF(LEFT(C6863,1)="[",MID(C6863,2,SEARCH("]",C6863)-2),IF(LEFT(C6863,1)="""",MID(C6863,2,SEARCH("""",C6863,2)-2),C6863))</f>
        <v>quanto custa onix 2012</v>
      </c>
      <c r="M6863" s="40">
        <f>WEEKNUM(A6863,2)</f>
        <v>37</v>
      </c>
    </row>
    <row r="6864" spans="1:13" x14ac:dyDescent="0.25">
      <c r="A6864" s="1">
        <v>41519</v>
      </c>
      <c r="B6864" s="40" t="s">
        <v>9</v>
      </c>
      <c r="C6864" s="40" t="s">
        <v>340</v>
      </c>
      <c r="D6864" s="40" t="s">
        <v>90</v>
      </c>
      <c r="E6864" s="40" t="s">
        <v>10</v>
      </c>
      <c r="F6864" s="40">
        <v>0.8</v>
      </c>
      <c r="G6864" s="40">
        <v>2</v>
      </c>
      <c r="H6864" s="40">
        <v>6</v>
      </c>
      <c r="I6864" s="40">
        <v>0.75</v>
      </c>
      <c r="L6864" s="40" t="str">
        <f>IF(LEFT(C6864,1)="[",MID(C6864,2,SEARCH("]",C6864)-2),IF(LEFT(C6864,1)="""",MID(C6864,2,SEARCH("""",C6864,2)-2),C6864))</f>
        <v>quanto custa onix 2012</v>
      </c>
      <c r="M6864" s="40">
        <f>WEEKNUM(A6864,2)</f>
        <v>36</v>
      </c>
    </row>
    <row r="6865" spans="1:13" x14ac:dyDescent="0.25">
      <c r="A6865" s="1">
        <v>41544</v>
      </c>
      <c r="B6865" s="40" t="s">
        <v>9</v>
      </c>
      <c r="C6865" s="40" t="s">
        <v>340</v>
      </c>
      <c r="D6865" s="40" t="s">
        <v>90</v>
      </c>
      <c r="E6865" s="40" t="s">
        <v>10</v>
      </c>
      <c r="F6865" s="40">
        <v>0.8</v>
      </c>
      <c r="G6865" s="40">
        <v>1</v>
      </c>
      <c r="H6865" s="40">
        <v>6</v>
      </c>
      <c r="I6865" s="40">
        <v>0.32</v>
      </c>
      <c r="L6865" s="40" t="str">
        <f>IF(LEFT(C6865,1)="[",MID(C6865,2,SEARCH("]",C6865)-2),IF(LEFT(C6865,1)="""",MID(C6865,2,SEARCH("""",C6865,2)-2),C6865))</f>
        <v>quanto custa onix 2012</v>
      </c>
      <c r="M6865" s="40">
        <f>WEEKNUM(A6865,2)</f>
        <v>39</v>
      </c>
    </row>
    <row r="6866" spans="1:13" x14ac:dyDescent="0.25">
      <c r="A6866" s="1">
        <v>41533</v>
      </c>
      <c r="B6866" s="40" t="s">
        <v>9</v>
      </c>
      <c r="C6866" s="40" t="s">
        <v>340</v>
      </c>
      <c r="D6866" s="40" t="s">
        <v>90</v>
      </c>
      <c r="E6866" s="40" t="s">
        <v>10</v>
      </c>
      <c r="F6866" s="40">
        <v>0.8</v>
      </c>
      <c r="G6866" s="40">
        <v>2</v>
      </c>
      <c r="H6866" s="40">
        <v>7</v>
      </c>
      <c r="I6866" s="40">
        <v>1.1000000000000001</v>
      </c>
      <c r="L6866" s="40" t="str">
        <f>IF(LEFT(C6866,1)="[",MID(C6866,2,SEARCH("]",C6866)-2),IF(LEFT(C6866,1)="""",MID(C6866,2,SEARCH("""",C6866,2)-2),C6866))</f>
        <v>quanto custa onix 2012</v>
      </c>
      <c r="M6866" s="40">
        <f>WEEKNUM(A6866,2)</f>
        <v>38</v>
      </c>
    </row>
    <row r="6867" spans="1:13" x14ac:dyDescent="0.25">
      <c r="A6867" s="1">
        <v>41516</v>
      </c>
      <c r="B6867" s="40" t="s">
        <v>9</v>
      </c>
      <c r="C6867" s="40" t="s">
        <v>340</v>
      </c>
      <c r="D6867" s="40" t="s">
        <v>90</v>
      </c>
      <c r="E6867" s="40" t="s">
        <v>10</v>
      </c>
      <c r="F6867" s="40">
        <v>0.8</v>
      </c>
      <c r="G6867" s="40">
        <v>2</v>
      </c>
      <c r="H6867" s="40">
        <v>9</v>
      </c>
      <c r="I6867" s="40">
        <v>0.49</v>
      </c>
      <c r="L6867" s="40" t="str">
        <f>IF(LEFT(C6867,1)="[",MID(C6867,2,SEARCH("]",C6867)-2),IF(LEFT(C6867,1)="""",MID(C6867,2,SEARCH("""",C6867,2)-2),C6867))</f>
        <v>quanto custa onix 2012</v>
      </c>
      <c r="M6867" s="40">
        <f>WEEKNUM(A6867,2)</f>
        <v>35</v>
      </c>
    </row>
    <row r="6868" spans="1:13" x14ac:dyDescent="0.25">
      <c r="A6868" s="1">
        <v>41528</v>
      </c>
      <c r="B6868" s="40" t="s">
        <v>9</v>
      </c>
      <c r="C6868" s="40" t="s">
        <v>340</v>
      </c>
      <c r="D6868" s="40" t="s">
        <v>90</v>
      </c>
      <c r="E6868" s="40" t="s">
        <v>10</v>
      </c>
      <c r="F6868" s="40">
        <v>0.8</v>
      </c>
      <c r="G6868" s="40">
        <v>0</v>
      </c>
      <c r="H6868" s="40">
        <v>1</v>
      </c>
      <c r="I6868" s="40">
        <v>0</v>
      </c>
      <c r="L6868" s="40" t="str">
        <f>IF(LEFT(C6868,1)="[",MID(C6868,2,SEARCH("]",C6868)-2),IF(LEFT(C6868,1)="""",MID(C6868,2,SEARCH("""",C6868,2)-2),C6868))</f>
        <v>quanto custa onix 2012</v>
      </c>
      <c r="M6868" s="40">
        <f>WEEKNUM(A6868,2)</f>
        <v>37</v>
      </c>
    </row>
    <row r="6869" spans="1:13" x14ac:dyDescent="0.25">
      <c r="A6869" s="1">
        <v>41531</v>
      </c>
      <c r="B6869" s="40" t="s">
        <v>9</v>
      </c>
      <c r="C6869" s="40" t="s">
        <v>340</v>
      </c>
      <c r="D6869" s="40" t="s">
        <v>90</v>
      </c>
      <c r="E6869" s="40" t="s">
        <v>10</v>
      </c>
      <c r="F6869" s="40">
        <v>0.8</v>
      </c>
      <c r="G6869" s="40">
        <v>0</v>
      </c>
      <c r="H6869" s="40">
        <v>1</v>
      </c>
      <c r="I6869" s="40">
        <v>0</v>
      </c>
      <c r="L6869" s="40" t="str">
        <f>IF(LEFT(C6869,1)="[",MID(C6869,2,SEARCH("]",C6869)-2),IF(LEFT(C6869,1)="""",MID(C6869,2,SEARCH("""",C6869,2)-2),C6869))</f>
        <v>quanto custa onix 2012</v>
      </c>
      <c r="M6869" s="40">
        <f>WEEKNUM(A6869,2)</f>
        <v>37</v>
      </c>
    </row>
    <row r="6870" spans="1:13" x14ac:dyDescent="0.25">
      <c r="A6870" s="1">
        <v>41519</v>
      </c>
      <c r="B6870" s="40" t="s">
        <v>9</v>
      </c>
      <c r="C6870" s="40" t="s">
        <v>330</v>
      </c>
      <c r="D6870" s="40" t="s">
        <v>90</v>
      </c>
      <c r="E6870" s="40" t="s">
        <v>10</v>
      </c>
      <c r="F6870" s="40">
        <v>0.8</v>
      </c>
      <c r="G6870" s="40">
        <v>2</v>
      </c>
      <c r="H6870" s="40">
        <v>5</v>
      </c>
      <c r="I6870" s="40">
        <v>0.42</v>
      </c>
      <c r="L6870" s="40" t="str">
        <f>IF(LEFT(C6870,1)="[",MID(C6870,2,SEARCH("]",C6870)-2),IF(LEFT(C6870,1)="""",MID(C6870,2,SEARCH("""",C6870,2)-2),C6870))</f>
        <v>quanto custa onix 2013</v>
      </c>
      <c r="M6870" s="40">
        <f>WEEKNUM(A6870,2)</f>
        <v>36</v>
      </c>
    </row>
    <row r="6871" spans="1:13" x14ac:dyDescent="0.25">
      <c r="A6871" s="1">
        <v>41518</v>
      </c>
      <c r="B6871" s="40" t="s">
        <v>9</v>
      </c>
      <c r="C6871" s="40" t="s">
        <v>330</v>
      </c>
      <c r="D6871" s="40" t="s">
        <v>90</v>
      </c>
      <c r="E6871" s="40" t="s">
        <v>10</v>
      </c>
      <c r="F6871" s="40">
        <v>0.8</v>
      </c>
      <c r="G6871" s="40">
        <v>2</v>
      </c>
      <c r="H6871" s="40">
        <v>5</v>
      </c>
      <c r="I6871" s="40">
        <v>0.51</v>
      </c>
      <c r="L6871" s="40" t="str">
        <f>IF(LEFT(C6871,1)="[",MID(C6871,2,SEARCH("]",C6871)-2),IF(LEFT(C6871,1)="""",MID(C6871,2,SEARCH("""",C6871,2)-2),C6871))</f>
        <v>quanto custa onix 2013</v>
      </c>
      <c r="M6871" s="40">
        <f>WEEKNUM(A6871,2)</f>
        <v>35</v>
      </c>
    </row>
    <row r="6872" spans="1:13" x14ac:dyDescent="0.25">
      <c r="A6872" s="1">
        <v>41525</v>
      </c>
      <c r="B6872" s="40" t="s">
        <v>9</v>
      </c>
      <c r="C6872" s="40" t="s">
        <v>330</v>
      </c>
      <c r="D6872" s="40" t="s">
        <v>90</v>
      </c>
      <c r="E6872" s="40" t="s">
        <v>10</v>
      </c>
      <c r="F6872" s="40">
        <v>0.8</v>
      </c>
      <c r="G6872" s="40">
        <v>1</v>
      </c>
      <c r="H6872" s="40">
        <v>11</v>
      </c>
      <c r="I6872" s="40">
        <v>0.12</v>
      </c>
      <c r="L6872" s="40" t="str">
        <f>IF(LEFT(C6872,1)="[",MID(C6872,2,SEARCH("]",C6872)-2),IF(LEFT(C6872,1)="""",MID(C6872,2,SEARCH("""",C6872,2)-2),C6872))</f>
        <v>quanto custa onix 2013</v>
      </c>
      <c r="M6872" s="40">
        <f>WEEKNUM(A6872,2)</f>
        <v>36</v>
      </c>
    </row>
    <row r="6873" spans="1:13" x14ac:dyDescent="0.25">
      <c r="A6873" s="1">
        <v>41541</v>
      </c>
      <c r="B6873" s="40" t="s">
        <v>9</v>
      </c>
      <c r="C6873" s="40" t="s">
        <v>330</v>
      </c>
      <c r="D6873" s="40" t="s">
        <v>90</v>
      </c>
      <c r="E6873" s="40" t="s">
        <v>10</v>
      </c>
      <c r="F6873" s="40">
        <v>0.8</v>
      </c>
      <c r="G6873" s="40">
        <v>1</v>
      </c>
      <c r="H6873" s="40">
        <v>2</v>
      </c>
      <c r="I6873" s="40">
        <v>0.16</v>
      </c>
      <c r="L6873" s="40" t="str">
        <f>IF(LEFT(C6873,1)="[",MID(C6873,2,SEARCH("]",C6873)-2),IF(LEFT(C6873,1)="""",MID(C6873,2,SEARCH("""",C6873,2)-2),C6873))</f>
        <v>quanto custa onix 2013</v>
      </c>
      <c r="M6873" s="40">
        <f>WEEKNUM(A6873,2)</f>
        <v>39</v>
      </c>
    </row>
    <row r="6874" spans="1:13" x14ac:dyDescent="0.25">
      <c r="A6874" s="1">
        <v>41531</v>
      </c>
      <c r="B6874" s="40" t="s">
        <v>9</v>
      </c>
      <c r="C6874" s="40" t="s">
        <v>330</v>
      </c>
      <c r="D6874" s="40" t="s">
        <v>90</v>
      </c>
      <c r="E6874" s="40" t="s">
        <v>10</v>
      </c>
      <c r="F6874" s="40">
        <v>0.8</v>
      </c>
      <c r="G6874" s="40">
        <v>2</v>
      </c>
      <c r="H6874" s="40">
        <v>6</v>
      </c>
      <c r="I6874" s="40">
        <v>0.98</v>
      </c>
      <c r="L6874" s="40" t="str">
        <f>IF(LEFT(C6874,1)="[",MID(C6874,2,SEARCH("]",C6874)-2),IF(LEFT(C6874,1)="""",MID(C6874,2,SEARCH("""",C6874,2)-2),C6874))</f>
        <v>quanto custa onix 2013</v>
      </c>
      <c r="M6874" s="40">
        <f>WEEKNUM(A6874,2)</f>
        <v>37</v>
      </c>
    </row>
    <row r="6875" spans="1:13" x14ac:dyDescent="0.25">
      <c r="A6875" s="1">
        <v>41534</v>
      </c>
      <c r="B6875" s="40" t="s">
        <v>9</v>
      </c>
      <c r="C6875" s="40" t="s">
        <v>330</v>
      </c>
      <c r="D6875" s="40" t="s">
        <v>90</v>
      </c>
      <c r="E6875" s="40" t="s">
        <v>10</v>
      </c>
      <c r="F6875" s="40">
        <v>0.8</v>
      </c>
      <c r="G6875" s="40">
        <v>1</v>
      </c>
      <c r="H6875" s="40">
        <v>2</v>
      </c>
      <c r="I6875" s="40">
        <v>0.24</v>
      </c>
      <c r="L6875" s="40" t="str">
        <f>IF(LEFT(C6875,1)="[",MID(C6875,2,SEARCH("]",C6875)-2),IF(LEFT(C6875,1)="""",MID(C6875,2,SEARCH("""",C6875,2)-2),C6875))</f>
        <v>quanto custa onix 2013</v>
      </c>
      <c r="M6875" s="40">
        <f>WEEKNUM(A6875,2)</f>
        <v>38</v>
      </c>
    </row>
    <row r="6876" spans="1:13" x14ac:dyDescent="0.25">
      <c r="A6876" s="1">
        <v>41536</v>
      </c>
      <c r="B6876" s="40" t="s">
        <v>9</v>
      </c>
      <c r="C6876" s="40" t="s">
        <v>330</v>
      </c>
      <c r="D6876" s="40" t="s">
        <v>90</v>
      </c>
      <c r="E6876" s="40" t="s">
        <v>10</v>
      </c>
      <c r="F6876" s="40">
        <v>0.8</v>
      </c>
      <c r="G6876" s="40">
        <v>1</v>
      </c>
      <c r="H6876" s="40">
        <v>5</v>
      </c>
      <c r="I6876" s="40">
        <v>0.6</v>
      </c>
      <c r="L6876" s="40" t="str">
        <f>IF(LEFT(C6876,1)="[",MID(C6876,2,SEARCH("]",C6876)-2),IF(LEFT(C6876,1)="""",MID(C6876,2,SEARCH("""",C6876,2)-2),C6876))</f>
        <v>quanto custa onix 2013</v>
      </c>
      <c r="M6876" s="40">
        <f>WEEKNUM(A6876,2)</f>
        <v>38</v>
      </c>
    </row>
    <row r="6877" spans="1:13" x14ac:dyDescent="0.25">
      <c r="A6877" s="1">
        <v>41514</v>
      </c>
      <c r="B6877" s="40" t="s">
        <v>9</v>
      </c>
      <c r="C6877" s="40" t="s">
        <v>330</v>
      </c>
      <c r="D6877" s="40" t="s">
        <v>90</v>
      </c>
      <c r="E6877" s="40" t="s">
        <v>10</v>
      </c>
      <c r="F6877" s="40">
        <v>0.8</v>
      </c>
      <c r="G6877" s="40">
        <v>1</v>
      </c>
      <c r="H6877" s="40">
        <v>6</v>
      </c>
      <c r="I6877" s="40">
        <v>0.21</v>
      </c>
      <c r="L6877" s="40" t="str">
        <f>IF(LEFT(C6877,1)="[",MID(C6877,2,SEARCH("]",C6877)-2),IF(LEFT(C6877,1)="""",MID(C6877,2,SEARCH("""",C6877,2)-2),C6877))</f>
        <v>quanto custa onix 2013</v>
      </c>
      <c r="M6877" s="40">
        <f>WEEKNUM(A6877,2)</f>
        <v>35</v>
      </c>
    </row>
    <row r="6878" spans="1:13" x14ac:dyDescent="0.25">
      <c r="A6878" s="1">
        <v>41520</v>
      </c>
      <c r="B6878" s="40" t="s">
        <v>9</v>
      </c>
      <c r="C6878" s="40" t="s">
        <v>330</v>
      </c>
      <c r="D6878" s="40" t="s">
        <v>90</v>
      </c>
      <c r="E6878" s="40" t="s">
        <v>10</v>
      </c>
      <c r="F6878" s="40">
        <v>0.8</v>
      </c>
      <c r="G6878" s="40">
        <v>1</v>
      </c>
      <c r="H6878" s="40">
        <v>2</v>
      </c>
      <c r="I6878" s="40">
        <v>0.15</v>
      </c>
      <c r="L6878" s="40" t="str">
        <f>IF(LEFT(C6878,1)="[",MID(C6878,2,SEARCH("]",C6878)-2),IF(LEFT(C6878,1)="""",MID(C6878,2,SEARCH("""",C6878,2)-2),C6878))</f>
        <v>quanto custa onix 2013</v>
      </c>
      <c r="M6878" s="40">
        <f>WEEKNUM(A6878,2)</f>
        <v>36</v>
      </c>
    </row>
    <row r="6879" spans="1:13" x14ac:dyDescent="0.25">
      <c r="A6879" s="1">
        <v>41529</v>
      </c>
      <c r="B6879" s="40" t="s">
        <v>9</v>
      </c>
      <c r="C6879" s="40" t="s">
        <v>330</v>
      </c>
      <c r="D6879" s="40" t="s">
        <v>90</v>
      </c>
      <c r="E6879" s="40" t="s">
        <v>10</v>
      </c>
      <c r="F6879" s="40">
        <v>0.8</v>
      </c>
      <c r="G6879" s="40">
        <v>0</v>
      </c>
      <c r="H6879" s="40">
        <v>0</v>
      </c>
      <c r="I6879" s="40">
        <v>0</v>
      </c>
      <c r="L6879" s="40" t="str">
        <f>IF(LEFT(C6879,1)="[",MID(C6879,2,SEARCH("]",C6879)-2),IF(LEFT(C6879,1)="""",MID(C6879,2,SEARCH("""",C6879,2)-2),C6879))</f>
        <v>quanto custa onix 2013</v>
      </c>
      <c r="M6879" s="40">
        <f>WEEKNUM(A6879,2)</f>
        <v>37</v>
      </c>
    </row>
    <row r="6880" spans="1:13" x14ac:dyDescent="0.25">
      <c r="A6880" s="1">
        <v>41524</v>
      </c>
      <c r="B6880" s="40" t="s">
        <v>9</v>
      </c>
      <c r="C6880" s="40" t="s">
        <v>330</v>
      </c>
      <c r="D6880" s="40" t="s">
        <v>90</v>
      </c>
      <c r="E6880" s="40" t="s">
        <v>10</v>
      </c>
      <c r="F6880" s="40">
        <v>0.8</v>
      </c>
      <c r="G6880" s="40">
        <v>0</v>
      </c>
      <c r="H6880" s="40">
        <v>5</v>
      </c>
      <c r="I6880" s="40">
        <v>0</v>
      </c>
      <c r="L6880" s="40" t="str">
        <f>IF(LEFT(C6880,1)="[",MID(C6880,2,SEARCH("]",C6880)-2),IF(LEFT(C6880,1)="""",MID(C6880,2,SEARCH("""",C6880,2)-2),C6880))</f>
        <v>quanto custa onix 2013</v>
      </c>
      <c r="M6880" s="40">
        <f>WEEKNUM(A6880,2)</f>
        <v>36</v>
      </c>
    </row>
    <row r="6881" spans="1:13" x14ac:dyDescent="0.25">
      <c r="A6881" s="1">
        <v>41528</v>
      </c>
      <c r="B6881" s="40" t="s">
        <v>9</v>
      </c>
      <c r="C6881" s="40" t="s">
        <v>330</v>
      </c>
      <c r="D6881" s="40" t="s">
        <v>90</v>
      </c>
      <c r="E6881" s="40" t="s">
        <v>10</v>
      </c>
      <c r="F6881" s="40">
        <v>0.8</v>
      </c>
      <c r="G6881" s="40">
        <v>2</v>
      </c>
      <c r="H6881" s="40">
        <v>6</v>
      </c>
      <c r="I6881" s="40">
        <v>0.73</v>
      </c>
      <c r="L6881" s="40" t="str">
        <f>IF(LEFT(C6881,1)="[",MID(C6881,2,SEARCH("]",C6881)-2),IF(LEFT(C6881,1)="""",MID(C6881,2,SEARCH("""",C6881,2)-2),C6881))</f>
        <v>quanto custa onix 2013</v>
      </c>
      <c r="M6881" s="40">
        <f>WEEKNUM(A6881,2)</f>
        <v>37</v>
      </c>
    </row>
    <row r="6882" spans="1:13" x14ac:dyDescent="0.25">
      <c r="A6882" s="1">
        <v>41523</v>
      </c>
      <c r="B6882" s="40" t="s">
        <v>9</v>
      </c>
      <c r="C6882" s="40" t="s">
        <v>330</v>
      </c>
      <c r="D6882" s="40" t="s">
        <v>90</v>
      </c>
      <c r="E6882" s="40" t="s">
        <v>10</v>
      </c>
      <c r="F6882" s="40">
        <v>0.8</v>
      </c>
      <c r="G6882" s="40">
        <v>2</v>
      </c>
      <c r="H6882" s="40">
        <v>3</v>
      </c>
      <c r="I6882" s="40">
        <v>0.25</v>
      </c>
      <c r="L6882" s="40" t="str">
        <f>IF(LEFT(C6882,1)="[",MID(C6882,2,SEARCH("]",C6882)-2),IF(LEFT(C6882,1)="""",MID(C6882,2,SEARCH("""",C6882,2)-2),C6882))</f>
        <v>quanto custa onix 2013</v>
      </c>
      <c r="M6882" s="40">
        <f>WEEKNUM(A6882,2)</f>
        <v>36</v>
      </c>
    </row>
    <row r="6883" spans="1:13" x14ac:dyDescent="0.25">
      <c r="A6883" s="1">
        <v>41532</v>
      </c>
      <c r="B6883" s="40" t="s">
        <v>9</v>
      </c>
      <c r="C6883" s="40" t="s">
        <v>330</v>
      </c>
      <c r="D6883" s="40" t="s">
        <v>90</v>
      </c>
      <c r="E6883" s="40" t="s">
        <v>10</v>
      </c>
      <c r="F6883" s="40">
        <v>0.8</v>
      </c>
      <c r="G6883" s="40">
        <v>0</v>
      </c>
      <c r="H6883" s="40">
        <v>3</v>
      </c>
      <c r="I6883" s="40">
        <v>0</v>
      </c>
      <c r="L6883" s="40" t="str">
        <f>IF(LEFT(C6883,1)="[",MID(C6883,2,SEARCH("]",C6883)-2),IF(LEFT(C6883,1)="""",MID(C6883,2,SEARCH("""",C6883,2)-2),C6883))</f>
        <v>quanto custa onix 2013</v>
      </c>
      <c r="M6883" s="40">
        <f>WEEKNUM(A6883,2)</f>
        <v>37</v>
      </c>
    </row>
    <row r="6884" spans="1:13" x14ac:dyDescent="0.25">
      <c r="A6884" s="1">
        <v>41530</v>
      </c>
      <c r="B6884" s="40" t="s">
        <v>9</v>
      </c>
      <c r="C6884" s="40" t="s">
        <v>330</v>
      </c>
      <c r="D6884" s="40" t="s">
        <v>90</v>
      </c>
      <c r="E6884" s="40" t="s">
        <v>10</v>
      </c>
      <c r="F6884" s="40">
        <v>0.8</v>
      </c>
      <c r="G6884" s="40">
        <v>1</v>
      </c>
      <c r="H6884" s="40">
        <v>1</v>
      </c>
      <c r="I6884" s="40">
        <v>0.12</v>
      </c>
      <c r="L6884" s="40" t="str">
        <f>IF(LEFT(C6884,1)="[",MID(C6884,2,SEARCH("]",C6884)-2),IF(LEFT(C6884,1)="""",MID(C6884,2,SEARCH("""",C6884,2)-2),C6884))</f>
        <v>quanto custa onix 2013</v>
      </c>
      <c r="M6884" s="40">
        <f>WEEKNUM(A6884,2)</f>
        <v>37</v>
      </c>
    </row>
    <row r="6885" spans="1:13" x14ac:dyDescent="0.25">
      <c r="A6885" s="1">
        <v>41543</v>
      </c>
      <c r="B6885" s="40" t="s">
        <v>9</v>
      </c>
      <c r="C6885" s="40" t="s">
        <v>330</v>
      </c>
      <c r="D6885" s="40" t="s">
        <v>90</v>
      </c>
      <c r="E6885" s="40" t="s">
        <v>10</v>
      </c>
      <c r="F6885" s="40">
        <v>0.8</v>
      </c>
      <c r="G6885" s="40">
        <v>0</v>
      </c>
      <c r="H6885" s="40">
        <v>3</v>
      </c>
      <c r="I6885" s="40">
        <v>0</v>
      </c>
      <c r="L6885" s="40" t="str">
        <f>IF(LEFT(C6885,1)="[",MID(C6885,2,SEARCH("]",C6885)-2),IF(LEFT(C6885,1)="""",MID(C6885,2,SEARCH("""",C6885,2)-2),C6885))</f>
        <v>quanto custa onix 2013</v>
      </c>
      <c r="M6885" s="40">
        <f>WEEKNUM(A6885,2)</f>
        <v>39</v>
      </c>
    </row>
    <row r="6886" spans="1:13" x14ac:dyDescent="0.25">
      <c r="A6886" s="1">
        <v>41537</v>
      </c>
      <c r="B6886" s="40" t="s">
        <v>9</v>
      </c>
      <c r="C6886" s="40" t="s">
        <v>330</v>
      </c>
      <c r="D6886" s="40" t="s">
        <v>90</v>
      </c>
      <c r="E6886" s="40" t="s">
        <v>10</v>
      </c>
      <c r="F6886" s="40">
        <v>0.8</v>
      </c>
      <c r="G6886" s="40">
        <v>1</v>
      </c>
      <c r="H6886" s="40">
        <v>4</v>
      </c>
      <c r="I6886" s="40">
        <v>0.15</v>
      </c>
      <c r="L6886" s="40" t="str">
        <f>IF(LEFT(C6886,1)="[",MID(C6886,2,SEARCH("]",C6886)-2),IF(LEFT(C6886,1)="""",MID(C6886,2,SEARCH("""",C6886,2)-2),C6886))</f>
        <v>quanto custa onix 2013</v>
      </c>
      <c r="M6886" s="40">
        <f>WEEKNUM(A6886,2)</f>
        <v>38</v>
      </c>
    </row>
    <row r="6887" spans="1:13" x14ac:dyDescent="0.25">
      <c r="A6887" s="1">
        <v>41515</v>
      </c>
      <c r="B6887" s="40" t="s">
        <v>9</v>
      </c>
      <c r="C6887" s="40" t="s">
        <v>330</v>
      </c>
      <c r="D6887" s="40" t="s">
        <v>90</v>
      </c>
      <c r="E6887" s="40" t="s">
        <v>10</v>
      </c>
      <c r="F6887" s="40">
        <v>0.8</v>
      </c>
      <c r="G6887" s="40">
        <v>1</v>
      </c>
      <c r="H6887" s="40">
        <v>8</v>
      </c>
      <c r="I6887" s="40">
        <v>0.21</v>
      </c>
      <c r="L6887" s="40" t="str">
        <f>IF(LEFT(C6887,1)="[",MID(C6887,2,SEARCH("]",C6887)-2),IF(LEFT(C6887,1)="""",MID(C6887,2,SEARCH("""",C6887,2)-2),C6887))</f>
        <v>quanto custa onix 2013</v>
      </c>
      <c r="M6887" s="40">
        <f>WEEKNUM(A6887,2)</f>
        <v>35</v>
      </c>
    </row>
    <row r="6888" spans="1:13" x14ac:dyDescent="0.25">
      <c r="A6888" s="1">
        <v>41540</v>
      </c>
      <c r="B6888" s="40" t="s">
        <v>9</v>
      </c>
      <c r="C6888" s="40" t="s">
        <v>330</v>
      </c>
      <c r="D6888" s="40" t="s">
        <v>90</v>
      </c>
      <c r="E6888" s="40" t="s">
        <v>10</v>
      </c>
      <c r="F6888" s="40">
        <v>0.8</v>
      </c>
      <c r="G6888" s="40">
        <v>2</v>
      </c>
      <c r="H6888" s="40">
        <v>3</v>
      </c>
      <c r="I6888" s="40">
        <v>0.52</v>
      </c>
      <c r="L6888" s="40" t="str">
        <f>IF(LEFT(C6888,1)="[",MID(C6888,2,SEARCH("]",C6888)-2),IF(LEFT(C6888,1)="""",MID(C6888,2,SEARCH("""",C6888,2)-2),C6888))</f>
        <v>quanto custa onix 2013</v>
      </c>
      <c r="M6888" s="40">
        <f>WEEKNUM(A6888,2)</f>
        <v>39</v>
      </c>
    </row>
    <row r="6889" spans="1:13" x14ac:dyDescent="0.25">
      <c r="A6889" s="1">
        <v>41542</v>
      </c>
      <c r="B6889" s="40" t="s">
        <v>9</v>
      </c>
      <c r="C6889" s="40" t="s">
        <v>330</v>
      </c>
      <c r="D6889" s="40" t="s">
        <v>90</v>
      </c>
      <c r="E6889" s="40" t="s">
        <v>10</v>
      </c>
      <c r="F6889" s="40">
        <v>0.8</v>
      </c>
      <c r="G6889" s="40">
        <v>1</v>
      </c>
      <c r="H6889" s="40">
        <v>3</v>
      </c>
      <c r="I6889" s="40">
        <v>0.13</v>
      </c>
      <c r="L6889" s="40" t="str">
        <f>IF(LEFT(C6889,1)="[",MID(C6889,2,SEARCH("]",C6889)-2),IF(LEFT(C6889,1)="""",MID(C6889,2,SEARCH("""",C6889,2)-2),C6889))</f>
        <v>quanto custa onix 2013</v>
      </c>
      <c r="M6889" s="40">
        <f>WEEKNUM(A6889,2)</f>
        <v>39</v>
      </c>
    </row>
    <row r="6890" spans="1:13" x14ac:dyDescent="0.25">
      <c r="A6890" s="1">
        <v>41522</v>
      </c>
      <c r="B6890" s="40" t="s">
        <v>9</v>
      </c>
      <c r="C6890" s="40" t="s">
        <v>330</v>
      </c>
      <c r="D6890" s="40" t="s">
        <v>90</v>
      </c>
      <c r="E6890" s="40" t="s">
        <v>10</v>
      </c>
      <c r="F6890" s="40">
        <v>0.8</v>
      </c>
      <c r="G6890" s="40">
        <v>3</v>
      </c>
      <c r="H6890" s="40">
        <v>6</v>
      </c>
      <c r="I6890" s="40">
        <v>0.53</v>
      </c>
      <c r="L6890" s="40" t="str">
        <f>IF(LEFT(C6890,1)="[",MID(C6890,2,SEARCH("]",C6890)-2),IF(LEFT(C6890,1)="""",MID(C6890,2,SEARCH("""",C6890,2)-2),C6890))</f>
        <v>quanto custa onix 2013</v>
      </c>
      <c r="M6890" s="40">
        <f>WEEKNUM(A6890,2)</f>
        <v>36</v>
      </c>
    </row>
    <row r="6891" spans="1:13" x14ac:dyDescent="0.25">
      <c r="A6891" s="1">
        <v>41533</v>
      </c>
      <c r="B6891" s="40" t="s">
        <v>9</v>
      </c>
      <c r="C6891" s="40" t="s">
        <v>330</v>
      </c>
      <c r="D6891" s="40" t="s">
        <v>90</v>
      </c>
      <c r="E6891" s="40" t="s">
        <v>10</v>
      </c>
      <c r="F6891" s="40">
        <v>0.8</v>
      </c>
      <c r="G6891" s="40">
        <v>1</v>
      </c>
      <c r="H6891" s="40">
        <v>8</v>
      </c>
      <c r="I6891" s="40">
        <v>0.49</v>
      </c>
      <c r="L6891" s="40" t="str">
        <f>IF(LEFT(C6891,1)="[",MID(C6891,2,SEARCH("]",C6891)-2),IF(LEFT(C6891,1)="""",MID(C6891,2,SEARCH("""",C6891,2)-2),C6891))</f>
        <v>quanto custa onix 2013</v>
      </c>
      <c r="M6891" s="40">
        <f>WEEKNUM(A6891,2)</f>
        <v>38</v>
      </c>
    </row>
    <row r="6892" spans="1:13" x14ac:dyDescent="0.25">
      <c r="A6892" s="1">
        <v>41545</v>
      </c>
      <c r="B6892" s="40" t="s">
        <v>9</v>
      </c>
      <c r="C6892" s="40" t="s">
        <v>330</v>
      </c>
      <c r="D6892" s="40" t="s">
        <v>90</v>
      </c>
      <c r="E6892" s="40" t="s">
        <v>10</v>
      </c>
      <c r="F6892" s="40">
        <v>0.8</v>
      </c>
      <c r="G6892" s="40">
        <v>0</v>
      </c>
      <c r="H6892" s="40">
        <v>1</v>
      </c>
      <c r="I6892" s="40">
        <v>0</v>
      </c>
      <c r="L6892" s="40" t="str">
        <f>IF(LEFT(C6892,1)="[",MID(C6892,2,SEARCH("]",C6892)-2),IF(LEFT(C6892,1)="""",MID(C6892,2,SEARCH("""",C6892,2)-2),C6892))</f>
        <v>quanto custa onix 2013</v>
      </c>
      <c r="M6892" s="40">
        <f>WEEKNUM(A6892,2)</f>
        <v>39</v>
      </c>
    </row>
    <row r="6893" spans="1:13" x14ac:dyDescent="0.25">
      <c r="A6893" s="1">
        <v>41538</v>
      </c>
      <c r="B6893" s="40" t="s">
        <v>9</v>
      </c>
      <c r="C6893" s="40" t="s">
        <v>330</v>
      </c>
      <c r="D6893" s="40" t="s">
        <v>90</v>
      </c>
      <c r="E6893" s="40" t="s">
        <v>10</v>
      </c>
      <c r="F6893" s="40">
        <v>0.8</v>
      </c>
      <c r="G6893" s="40">
        <v>0</v>
      </c>
      <c r="H6893" s="40">
        <v>1</v>
      </c>
      <c r="I6893" s="40">
        <v>0</v>
      </c>
      <c r="L6893" s="40" t="str">
        <f>IF(LEFT(C6893,1)="[",MID(C6893,2,SEARCH("]",C6893)-2),IF(LEFT(C6893,1)="""",MID(C6893,2,SEARCH("""",C6893,2)-2),C6893))</f>
        <v>quanto custa onix 2013</v>
      </c>
      <c r="M6893" s="40">
        <f>WEEKNUM(A6893,2)</f>
        <v>38</v>
      </c>
    </row>
    <row r="6894" spans="1:13" x14ac:dyDescent="0.25">
      <c r="A6894" s="1">
        <v>41516</v>
      </c>
      <c r="B6894" s="40" t="s">
        <v>9</v>
      </c>
      <c r="C6894" s="40" t="s">
        <v>330</v>
      </c>
      <c r="D6894" s="40" t="s">
        <v>90</v>
      </c>
      <c r="E6894" s="40" t="s">
        <v>10</v>
      </c>
      <c r="F6894" s="40">
        <v>0.8</v>
      </c>
      <c r="G6894" s="40">
        <v>2</v>
      </c>
      <c r="H6894" s="40">
        <v>5</v>
      </c>
      <c r="I6894" s="40">
        <v>0.7</v>
      </c>
      <c r="L6894" s="40" t="str">
        <f>IF(LEFT(C6894,1)="[",MID(C6894,2,SEARCH("]",C6894)-2),IF(LEFT(C6894,1)="""",MID(C6894,2,SEARCH("""",C6894,2)-2),C6894))</f>
        <v>quanto custa onix 2013</v>
      </c>
      <c r="M6894" s="40">
        <f>WEEKNUM(A6894,2)</f>
        <v>35</v>
      </c>
    </row>
    <row r="6895" spans="1:13" x14ac:dyDescent="0.25">
      <c r="A6895" s="1">
        <v>41526</v>
      </c>
      <c r="B6895" s="40" t="s">
        <v>9</v>
      </c>
      <c r="C6895" s="40" t="s">
        <v>330</v>
      </c>
      <c r="D6895" s="40" t="s">
        <v>90</v>
      </c>
      <c r="E6895" s="40" t="s">
        <v>10</v>
      </c>
      <c r="F6895" s="40">
        <v>0.8</v>
      </c>
      <c r="G6895" s="40">
        <v>1</v>
      </c>
      <c r="H6895" s="40">
        <v>3</v>
      </c>
      <c r="I6895" s="40">
        <v>0.16</v>
      </c>
      <c r="L6895" s="40" t="str">
        <f>IF(LEFT(C6895,1)="[",MID(C6895,2,SEARCH("]",C6895)-2),IF(LEFT(C6895,1)="""",MID(C6895,2,SEARCH("""",C6895,2)-2),C6895))</f>
        <v>quanto custa onix 2013</v>
      </c>
      <c r="M6895" s="40">
        <f>WEEKNUM(A6895,2)</f>
        <v>37</v>
      </c>
    </row>
    <row r="6896" spans="1:13" x14ac:dyDescent="0.25">
      <c r="A6896" s="1">
        <v>41517</v>
      </c>
      <c r="B6896" s="40" t="s">
        <v>9</v>
      </c>
      <c r="C6896" s="40" t="s">
        <v>330</v>
      </c>
      <c r="D6896" s="40" t="s">
        <v>90</v>
      </c>
      <c r="E6896" s="40" t="s">
        <v>10</v>
      </c>
      <c r="F6896" s="40">
        <v>0.8</v>
      </c>
      <c r="G6896" s="40">
        <v>1</v>
      </c>
      <c r="H6896" s="40">
        <v>3</v>
      </c>
      <c r="I6896" s="40">
        <v>0.39</v>
      </c>
      <c r="L6896" s="40" t="str">
        <f>IF(LEFT(C6896,1)="[",MID(C6896,2,SEARCH("]",C6896)-2),IF(LEFT(C6896,1)="""",MID(C6896,2,SEARCH("""",C6896,2)-2),C6896))</f>
        <v>quanto custa onix 2013</v>
      </c>
      <c r="M6896" s="40">
        <f>WEEKNUM(A6896,2)</f>
        <v>35</v>
      </c>
    </row>
    <row r="6897" spans="1:13" x14ac:dyDescent="0.25">
      <c r="A6897" s="1">
        <v>41539</v>
      </c>
      <c r="B6897" s="40" t="s">
        <v>9</v>
      </c>
      <c r="C6897" s="40" t="s">
        <v>330</v>
      </c>
      <c r="D6897" s="40" t="s">
        <v>90</v>
      </c>
      <c r="E6897" s="40" t="s">
        <v>10</v>
      </c>
      <c r="F6897" s="40">
        <v>0.8</v>
      </c>
      <c r="G6897" s="40">
        <v>0</v>
      </c>
      <c r="H6897" s="40">
        <v>1</v>
      </c>
      <c r="I6897" s="40">
        <v>0</v>
      </c>
      <c r="L6897" s="40" t="str">
        <f>IF(LEFT(C6897,1)="[",MID(C6897,2,SEARCH("]",C6897)-2),IF(LEFT(C6897,1)="""",MID(C6897,2,SEARCH("""",C6897,2)-2),C6897))</f>
        <v>quanto custa onix 2013</v>
      </c>
      <c r="M6897" s="40">
        <f>WEEKNUM(A6897,2)</f>
        <v>38</v>
      </c>
    </row>
    <row r="6898" spans="1:13" x14ac:dyDescent="0.25">
      <c r="A6898" s="1">
        <v>41535</v>
      </c>
      <c r="B6898" s="40" t="s">
        <v>9</v>
      </c>
      <c r="C6898" s="40" t="s">
        <v>330</v>
      </c>
      <c r="D6898" s="40" t="s">
        <v>90</v>
      </c>
      <c r="E6898" s="40" t="s">
        <v>10</v>
      </c>
      <c r="F6898" s="40">
        <v>0.8</v>
      </c>
      <c r="G6898" s="40">
        <v>1</v>
      </c>
      <c r="H6898" s="40">
        <v>6</v>
      </c>
      <c r="I6898" s="40">
        <v>0.25</v>
      </c>
      <c r="L6898" s="40" t="str">
        <f>IF(LEFT(C6898,1)="[",MID(C6898,2,SEARCH("]",C6898)-2),IF(LEFT(C6898,1)="""",MID(C6898,2,SEARCH("""",C6898,2)-2),C6898))</f>
        <v>quanto custa onix 2013</v>
      </c>
      <c r="M6898" s="40">
        <f>WEEKNUM(A6898,2)</f>
        <v>38</v>
      </c>
    </row>
    <row r="6899" spans="1:13" x14ac:dyDescent="0.25">
      <c r="A6899" s="1">
        <v>41524</v>
      </c>
      <c r="B6899" s="40" t="s">
        <v>9</v>
      </c>
      <c r="C6899" s="40" t="s">
        <v>157</v>
      </c>
      <c r="D6899" s="40" t="s">
        <v>90</v>
      </c>
      <c r="E6899" s="40" t="s">
        <v>10</v>
      </c>
      <c r="F6899" s="40">
        <v>0.8</v>
      </c>
      <c r="G6899" s="40">
        <v>1</v>
      </c>
      <c r="H6899" s="40">
        <v>1</v>
      </c>
      <c r="I6899" s="40">
        <v>0.23</v>
      </c>
      <c r="L6899" s="40" t="str">
        <f>IF(LEFT(C6899,1)="[",MID(C6899,2,SEARCH("]",C6899)-2),IF(LEFT(C6899,1)="""",MID(C6899,2,SEARCH("""",C6899,2)-2),C6899))</f>
        <v>quanto custa onix 2014</v>
      </c>
      <c r="M6899" s="40">
        <f>WEEKNUM(A6899,2)</f>
        <v>36</v>
      </c>
    </row>
    <row r="6900" spans="1:13" x14ac:dyDescent="0.25">
      <c r="A6900" s="1">
        <v>41537</v>
      </c>
      <c r="B6900" s="40" t="s">
        <v>9</v>
      </c>
      <c r="C6900" s="40" t="s">
        <v>157</v>
      </c>
      <c r="D6900" s="40" t="s">
        <v>90</v>
      </c>
      <c r="E6900" s="40" t="s">
        <v>10</v>
      </c>
      <c r="F6900" s="40">
        <v>0.8</v>
      </c>
      <c r="G6900" s="40">
        <v>0</v>
      </c>
      <c r="H6900" s="40">
        <v>1</v>
      </c>
      <c r="I6900" s="40">
        <v>0</v>
      </c>
      <c r="L6900" s="40" t="str">
        <f>IF(LEFT(C6900,1)="[",MID(C6900,2,SEARCH("]",C6900)-2),IF(LEFT(C6900,1)="""",MID(C6900,2,SEARCH("""",C6900,2)-2),C6900))</f>
        <v>quanto custa onix 2014</v>
      </c>
      <c r="M6900" s="40">
        <f>WEEKNUM(A6900,2)</f>
        <v>38</v>
      </c>
    </row>
    <row r="6901" spans="1:13" x14ac:dyDescent="0.25">
      <c r="A6901" s="1">
        <v>41519</v>
      </c>
      <c r="B6901" s="40" t="s">
        <v>9</v>
      </c>
      <c r="C6901" s="40" t="s">
        <v>157</v>
      </c>
      <c r="D6901" s="40" t="s">
        <v>90</v>
      </c>
      <c r="E6901" s="40" t="s">
        <v>10</v>
      </c>
      <c r="F6901" s="40">
        <v>0.8</v>
      </c>
      <c r="G6901" s="40">
        <v>0</v>
      </c>
      <c r="H6901" s="40">
        <v>1</v>
      </c>
      <c r="I6901" s="40">
        <v>0</v>
      </c>
      <c r="L6901" s="40" t="str">
        <f>IF(LEFT(C6901,1)="[",MID(C6901,2,SEARCH("]",C6901)-2),IF(LEFT(C6901,1)="""",MID(C6901,2,SEARCH("""",C6901,2)-2),C6901))</f>
        <v>quanto custa onix 2014</v>
      </c>
      <c r="M6901" s="40">
        <f>WEEKNUM(A6901,2)</f>
        <v>36</v>
      </c>
    </row>
    <row r="6902" spans="1:13" x14ac:dyDescent="0.25">
      <c r="A6902" s="1">
        <v>41536</v>
      </c>
      <c r="B6902" s="40" t="s">
        <v>9</v>
      </c>
      <c r="C6902" s="40" t="s">
        <v>157</v>
      </c>
      <c r="D6902" s="40" t="s">
        <v>90</v>
      </c>
      <c r="E6902" s="40" t="s">
        <v>10</v>
      </c>
      <c r="F6902" s="40">
        <v>0.8</v>
      </c>
      <c r="G6902" s="40">
        <v>0</v>
      </c>
      <c r="H6902" s="40">
        <v>1</v>
      </c>
      <c r="I6902" s="40">
        <v>0</v>
      </c>
      <c r="L6902" s="40" t="str">
        <f>IF(LEFT(C6902,1)="[",MID(C6902,2,SEARCH("]",C6902)-2),IF(LEFT(C6902,1)="""",MID(C6902,2,SEARCH("""",C6902,2)-2),C6902))</f>
        <v>quanto custa onix 2014</v>
      </c>
      <c r="M6902" s="40">
        <f>WEEKNUM(A6902,2)</f>
        <v>38</v>
      </c>
    </row>
    <row r="6903" spans="1:13" x14ac:dyDescent="0.25">
      <c r="A6903" s="1">
        <v>41535</v>
      </c>
      <c r="B6903" s="40" t="s">
        <v>9</v>
      </c>
      <c r="C6903" s="40" t="s">
        <v>157</v>
      </c>
      <c r="D6903" s="40" t="s">
        <v>90</v>
      </c>
      <c r="E6903" s="40" t="s">
        <v>10</v>
      </c>
      <c r="F6903" s="40">
        <v>0.8</v>
      </c>
      <c r="G6903" s="40">
        <v>1</v>
      </c>
      <c r="H6903" s="40">
        <v>3</v>
      </c>
      <c r="I6903" s="40">
        <v>0.34</v>
      </c>
      <c r="L6903" s="40" t="str">
        <f>IF(LEFT(C6903,1)="[",MID(C6903,2,SEARCH("]",C6903)-2),IF(LEFT(C6903,1)="""",MID(C6903,2,SEARCH("""",C6903,2)-2),C6903))</f>
        <v>quanto custa onix 2014</v>
      </c>
      <c r="M6903" s="40">
        <f>WEEKNUM(A6903,2)</f>
        <v>38</v>
      </c>
    </row>
    <row r="6904" spans="1:13" x14ac:dyDescent="0.25">
      <c r="A6904" s="1">
        <v>41546</v>
      </c>
      <c r="B6904" s="40" t="s">
        <v>9</v>
      </c>
      <c r="C6904" s="40" t="s">
        <v>157</v>
      </c>
      <c r="D6904" s="40" t="s">
        <v>90</v>
      </c>
      <c r="E6904" s="40" t="s">
        <v>10</v>
      </c>
      <c r="F6904" s="40">
        <v>0.8</v>
      </c>
      <c r="G6904" s="40">
        <v>0</v>
      </c>
      <c r="H6904" s="40">
        <v>1</v>
      </c>
      <c r="I6904" s="40">
        <v>0</v>
      </c>
      <c r="L6904" s="40" t="str">
        <f>IF(LEFT(C6904,1)="[",MID(C6904,2,SEARCH("]",C6904)-2),IF(LEFT(C6904,1)="""",MID(C6904,2,SEARCH("""",C6904,2)-2),C6904))</f>
        <v>quanto custa onix 2014</v>
      </c>
      <c r="M6904" s="40">
        <f>WEEKNUM(A6904,2)</f>
        <v>39</v>
      </c>
    </row>
    <row r="6905" spans="1:13" x14ac:dyDescent="0.25">
      <c r="A6905" s="1">
        <v>41529</v>
      </c>
      <c r="B6905" s="40" t="s">
        <v>9</v>
      </c>
      <c r="C6905" s="40" t="s">
        <v>157</v>
      </c>
      <c r="D6905" s="40" t="s">
        <v>90</v>
      </c>
      <c r="E6905" s="40" t="s">
        <v>10</v>
      </c>
      <c r="F6905" s="40">
        <v>0.8</v>
      </c>
      <c r="G6905" s="40">
        <v>0</v>
      </c>
      <c r="H6905" s="40">
        <v>1</v>
      </c>
      <c r="I6905" s="40">
        <v>0</v>
      </c>
      <c r="L6905" s="40" t="str">
        <f>IF(LEFT(C6905,1)="[",MID(C6905,2,SEARCH("]",C6905)-2),IF(LEFT(C6905,1)="""",MID(C6905,2,SEARCH("""",C6905,2)-2),C6905))</f>
        <v>quanto custa onix 2014</v>
      </c>
      <c r="M6905" s="40">
        <f>WEEKNUM(A6905,2)</f>
        <v>37</v>
      </c>
    </row>
    <row r="6906" spans="1:13" x14ac:dyDescent="0.25">
      <c r="A6906" s="1">
        <v>41526</v>
      </c>
      <c r="B6906" s="40" t="s">
        <v>9</v>
      </c>
      <c r="C6906" s="40" t="s">
        <v>157</v>
      </c>
      <c r="D6906" s="40" t="s">
        <v>90</v>
      </c>
      <c r="E6906" s="40" t="s">
        <v>10</v>
      </c>
      <c r="F6906" s="40">
        <v>0.8</v>
      </c>
      <c r="G6906" s="40">
        <v>2</v>
      </c>
      <c r="H6906" s="40">
        <v>7</v>
      </c>
      <c r="I6906" s="40">
        <v>0.26</v>
      </c>
      <c r="L6906" s="40" t="str">
        <f>IF(LEFT(C6906,1)="[",MID(C6906,2,SEARCH("]",C6906)-2),IF(LEFT(C6906,1)="""",MID(C6906,2,SEARCH("""",C6906,2)-2),C6906))</f>
        <v>quanto custa onix 2014</v>
      </c>
      <c r="M6906" s="40">
        <f>WEEKNUM(A6906,2)</f>
        <v>37</v>
      </c>
    </row>
    <row r="6907" spans="1:13" x14ac:dyDescent="0.25">
      <c r="A6907" s="1">
        <v>41520</v>
      </c>
      <c r="B6907" s="40" t="s">
        <v>9</v>
      </c>
      <c r="C6907" s="40" t="s">
        <v>157</v>
      </c>
      <c r="D6907" s="40" t="s">
        <v>90</v>
      </c>
      <c r="E6907" s="40" t="s">
        <v>10</v>
      </c>
      <c r="F6907" s="40">
        <v>0.8</v>
      </c>
      <c r="G6907" s="40">
        <v>0</v>
      </c>
      <c r="H6907" s="40">
        <v>2</v>
      </c>
      <c r="I6907" s="40">
        <v>0</v>
      </c>
      <c r="L6907" s="40" t="str">
        <f>IF(LEFT(C6907,1)="[",MID(C6907,2,SEARCH("]",C6907)-2),IF(LEFT(C6907,1)="""",MID(C6907,2,SEARCH("""",C6907,2)-2),C6907))</f>
        <v>quanto custa onix 2014</v>
      </c>
      <c r="M6907" s="40">
        <f>WEEKNUM(A6907,2)</f>
        <v>36</v>
      </c>
    </row>
    <row r="6908" spans="1:13" x14ac:dyDescent="0.25">
      <c r="A6908" s="1">
        <v>41532</v>
      </c>
      <c r="B6908" s="40" t="s">
        <v>9</v>
      </c>
      <c r="C6908" s="40" t="s">
        <v>157</v>
      </c>
      <c r="D6908" s="40" t="s">
        <v>90</v>
      </c>
      <c r="E6908" s="40" t="s">
        <v>10</v>
      </c>
      <c r="F6908" s="40">
        <v>0.8</v>
      </c>
      <c r="G6908" s="40">
        <v>1</v>
      </c>
      <c r="H6908" s="40">
        <v>5</v>
      </c>
      <c r="I6908" s="40">
        <v>0.42</v>
      </c>
      <c r="L6908" s="40" t="str">
        <f>IF(LEFT(C6908,1)="[",MID(C6908,2,SEARCH("]",C6908)-2),IF(LEFT(C6908,1)="""",MID(C6908,2,SEARCH("""",C6908,2)-2),C6908))</f>
        <v>quanto custa onix 2014</v>
      </c>
      <c r="M6908" s="40">
        <f>WEEKNUM(A6908,2)</f>
        <v>37</v>
      </c>
    </row>
    <row r="6909" spans="1:13" x14ac:dyDescent="0.25">
      <c r="A6909" s="1">
        <v>41534</v>
      </c>
      <c r="B6909" s="40" t="s">
        <v>9</v>
      </c>
      <c r="C6909" s="40" t="s">
        <v>157</v>
      </c>
      <c r="D6909" s="40" t="s">
        <v>90</v>
      </c>
      <c r="E6909" s="40" t="s">
        <v>10</v>
      </c>
      <c r="F6909" s="40">
        <v>0.8</v>
      </c>
      <c r="G6909" s="40">
        <v>0</v>
      </c>
      <c r="H6909" s="40">
        <v>2</v>
      </c>
      <c r="I6909" s="40">
        <v>0</v>
      </c>
      <c r="L6909" s="40" t="str">
        <f>IF(LEFT(C6909,1)="[",MID(C6909,2,SEARCH("]",C6909)-2),IF(LEFT(C6909,1)="""",MID(C6909,2,SEARCH("""",C6909,2)-2),C6909))</f>
        <v>quanto custa onix 2014</v>
      </c>
      <c r="M6909" s="40">
        <f>WEEKNUM(A6909,2)</f>
        <v>38</v>
      </c>
    </row>
    <row r="6910" spans="1:13" x14ac:dyDescent="0.25">
      <c r="A6910" s="1">
        <v>41538</v>
      </c>
      <c r="B6910" s="40" t="s">
        <v>9</v>
      </c>
      <c r="C6910" s="40" t="s">
        <v>157</v>
      </c>
      <c r="D6910" s="40" t="s">
        <v>90</v>
      </c>
      <c r="E6910" s="40" t="s">
        <v>10</v>
      </c>
      <c r="F6910" s="40">
        <v>0.8</v>
      </c>
      <c r="G6910" s="40">
        <v>0</v>
      </c>
      <c r="H6910" s="40">
        <v>1</v>
      </c>
      <c r="I6910" s="40">
        <v>0</v>
      </c>
      <c r="L6910" s="40" t="str">
        <f>IF(LEFT(C6910,1)="[",MID(C6910,2,SEARCH("]",C6910)-2),IF(LEFT(C6910,1)="""",MID(C6910,2,SEARCH("""",C6910,2)-2),C6910))</f>
        <v>quanto custa onix 2014</v>
      </c>
      <c r="M6910" s="40">
        <f>WEEKNUM(A6910,2)</f>
        <v>38</v>
      </c>
    </row>
    <row r="6911" spans="1:13" x14ac:dyDescent="0.25">
      <c r="A6911" s="1">
        <v>41528</v>
      </c>
      <c r="B6911" s="40" t="s">
        <v>9</v>
      </c>
      <c r="C6911" s="40" t="s">
        <v>157</v>
      </c>
      <c r="D6911" s="40" t="s">
        <v>90</v>
      </c>
      <c r="E6911" s="40" t="s">
        <v>10</v>
      </c>
      <c r="F6911" s="40">
        <v>0.8</v>
      </c>
      <c r="G6911" s="40">
        <v>1</v>
      </c>
      <c r="H6911" s="40">
        <v>2</v>
      </c>
      <c r="I6911" s="40">
        <v>0.09</v>
      </c>
      <c r="L6911" s="40" t="str">
        <f>IF(LEFT(C6911,1)="[",MID(C6911,2,SEARCH("]",C6911)-2),IF(LEFT(C6911,1)="""",MID(C6911,2,SEARCH("""",C6911,2)-2),C6911))</f>
        <v>quanto custa onix 2014</v>
      </c>
      <c r="M6911" s="40">
        <f>WEEKNUM(A6911,2)</f>
        <v>37</v>
      </c>
    </row>
    <row r="6912" spans="1:13" x14ac:dyDescent="0.25">
      <c r="A6912" s="1">
        <v>41531</v>
      </c>
      <c r="B6912" s="40" t="s">
        <v>9</v>
      </c>
      <c r="C6912" s="40" t="s">
        <v>157</v>
      </c>
      <c r="D6912" s="40" t="s">
        <v>90</v>
      </c>
      <c r="E6912" s="40" t="s">
        <v>10</v>
      </c>
      <c r="F6912" s="40">
        <v>0.8</v>
      </c>
      <c r="G6912" s="40">
        <v>1</v>
      </c>
      <c r="H6912" s="40">
        <v>3</v>
      </c>
      <c r="I6912" s="40">
        <v>0.27</v>
      </c>
      <c r="L6912" s="40" t="str">
        <f>IF(LEFT(C6912,1)="[",MID(C6912,2,SEARCH("]",C6912)-2),IF(LEFT(C6912,1)="""",MID(C6912,2,SEARCH("""",C6912,2)-2),C6912))</f>
        <v>quanto custa onix 2014</v>
      </c>
      <c r="M6912" s="40">
        <f>WEEKNUM(A6912,2)</f>
        <v>37</v>
      </c>
    </row>
    <row r="6913" spans="1:13" x14ac:dyDescent="0.25">
      <c r="A6913" s="1">
        <v>41525</v>
      </c>
      <c r="B6913" s="40" t="s">
        <v>9</v>
      </c>
      <c r="C6913" s="40" t="s">
        <v>157</v>
      </c>
      <c r="D6913" s="40" t="s">
        <v>90</v>
      </c>
      <c r="E6913" s="40" t="s">
        <v>10</v>
      </c>
      <c r="F6913" s="40">
        <v>0.8</v>
      </c>
      <c r="G6913" s="40">
        <v>0</v>
      </c>
      <c r="H6913" s="40">
        <v>1</v>
      </c>
      <c r="I6913" s="40">
        <v>0</v>
      </c>
      <c r="L6913" s="40" t="str">
        <f>IF(LEFT(C6913,1)="[",MID(C6913,2,SEARCH("]",C6913)-2),IF(LEFT(C6913,1)="""",MID(C6913,2,SEARCH("""",C6913,2)-2),C6913))</f>
        <v>quanto custa onix 2014</v>
      </c>
      <c r="M6913" s="40">
        <f>WEEKNUM(A6913,2)</f>
        <v>36</v>
      </c>
    </row>
    <row r="6914" spans="1:13" x14ac:dyDescent="0.25">
      <c r="A6914" s="1">
        <v>41544</v>
      </c>
      <c r="B6914" s="40" t="s">
        <v>9</v>
      </c>
      <c r="C6914" s="40" t="s">
        <v>157</v>
      </c>
      <c r="D6914" s="40" t="s">
        <v>90</v>
      </c>
      <c r="E6914" s="40" t="s">
        <v>10</v>
      </c>
      <c r="F6914" s="40">
        <v>0.8</v>
      </c>
      <c r="G6914" s="40">
        <v>1</v>
      </c>
      <c r="H6914" s="40">
        <v>1</v>
      </c>
      <c r="I6914" s="40">
        <v>0.18</v>
      </c>
      <c r="L6914" s="40" t="str">
        <f>IF(LEFT(C6914,1)="[",MID(C6914,2,SEARCH("]",C6914)-2),IF(LEFT(C6914,1)="""",MID(C6914,2,SEARCH("""",C6914,2)-2),C6914))</f>
        <v>quanto custa onix 2014</v>
      </c>
      <c r="M6914" s="40">
        <f>WEEKNUM(A6914,2)</f>
        <v>39</v>
      </c>
    </row>
    <row r="6915" spans="1:13" x14ac:dyDescent="0.25">
      <c r="A6915" s="1">
        <v>41522</v>
      </c>
      <c r="B6915" s="40" t="s">
        <v>9</v>
      </c>
      <c r="C6915" s="40" t="s">
        <v>157</v>
      </c>
      <c r="D6915" s="40" t="s">
        <v>90</v>
      </c>
      <c r="E6915" s="40" t="s">
        <v>10</v>
      </c>
      <c r="F6915" s="40">
        <v>0.8</v>
      </c>
      <c r="G6915" s="40">
        <v>1</v>
      </c>
      <c r="H6915" s="40">
        <v>2</v>
      </c>
      <c r="I6915" s="40">
        <v>0.14000000000000001</v>
      </c>
      <c r="L6915" s="40" t="str">
        <f>IF(LEFT(C6915,1)="[",MID(C6915,2,SEARCH("]",C6915)-2),IF(LEFT(C6915,1)="""",MID(C6915,2,SEARCH("""",C6915,2)-2),C6915))</f>
        <v>quanto custa onix 2014</v>
      </c>
      <c r="M6915" s="40">
        <f>WEEKNUM(A6915,2)</f>
        <v>36</v>
      </c>
    </row>
    <row r="6916" spans="1:13" x14ac:dyDescent="0.25">
      <c r="A6916" s="1">
        <v>41518</v>
      </c>
      <c r="B6916" s="40" t="s">
        <v>9</v>
      </c>
      <c r="C6916" s="40" t="s">
        <v>157</v>
      </c>
      <c r="D6916" s="40" t="s">
        <v>90</v>
      </c>
      <c r="E6916" s="40" t="s">
        <v>10</v>
      </c>
      <c r="F6916" s="40">
        <v>0.8</v>
      </c>
      <c r="G6916" s="40">
        <v>2</v>
      </c>
      <c r="H6916" s="40">
        <v>8</v>
      </c>
      <c r="I6916" s="40">
        <v>0.45</v>
      </c>
      <c r="L6916" s="40" t="str">
        <f>IF(LEFT(C6916,1)="[",MID(C6916,2,SEARCH("]",C6916)-2),IF(LEFT(C6916,1)="""",MID(C6916,2,SEARCH("""",C6916,2)-2),C6916))</f>
        <v>quanto custa onix 2014</v>
      </c>
      <c r="M6916" s="40">
        <f>WEEKNUM(A6916,2)</f>
        <v>35</v>
      </c>
    </row>
    <row r="6917" spans="1:13" x14ac:dyDescent="0.25">
      <c r="A6917" s="1">
        <v>41543</v>
      </c>
      <c r="B6917" s="40" t="s">
        <v>9</v>
      </c>
      <c r="C6917" s="40" t="s">
        <v>157</v>
      </c>
      <c r="D6917" s="40" t="s">
        <v>90</v>
      </c>
      <c r="E6917" s="40" t="s">
        <v>10</v>
      </c>
      <c r="F6917" s="40">
        <v>0.8</v>
      </c>
      <c r="G6917" s="40">
        <v>0</v>
      </c>
      <c r="H6917" s="40">
        <v>1</v>
      </c>
      <c r="I6917" s="40">
        <v>0</v>
      </c>
      <c r="L6917" s="40" t="str">
        <f>IF(LEFT(C6917,1)="[",MID(C6917,2,SEARCH("]",C6917)-2),IF(LEFT(C6917,1)="""",MID(C6917,2,SEARCH("""",C6917,2)-2),C6917))</f>
        <v>quanto custa onix 2014</v>
      </c>
      <c r="M6917" s="40">
        <f>WEEKNUM(A6917,2)</f>
        <v>39</v>
      </c>
    </row>
    <row r="6918" spans="1:13" x14ac:dyDescent="0.25">
      <c r="A6918" s="1">
        <v>41530</v>
      </c>
      <c r="B6918" s="40" t="s">
        <v>9</v>
      </c>
      <c r="C6918" s="40" t="s">
        <v>157</v>
      </c>
      <c r="D6918" s="40" t="s">
        <v>90</v>
      </c>
      <c r="E6918" s="40" t="s">
        <v>10</v>
      </c>
      <c r="F6918" s="40">
        <v>0.8</v>
      </c>
      <c r="G6918" s="40">
        <v>0</v>
      </c>
      <c r="H6918" s="40">
        <v>5</v>
      </c>
      <c r="I6918" s="40">
        <v>0</v>
      </c>
      <c r="L6918" s="40" t="str">
        <f>IF(LEFT(C6918,1)="[",MID(C6918,2,SEARCH("]",C6918)-2),IF(LEFT(C6918,1)="""",MID(C6918,2,SEARCH("""",C6918,2)-2),C6918))</f>
        <v>quanto custa onix 2014</v>
      </c>
      <c r="M6918" s="40">
        <f>WEEKNUM(A6918,2)</f>
        <v>37</v>
      </c>
    </row>
    <row r="6919" spans="1:13" x14ac:dyDescent="0.25">
      <c r="A6919" s="1">
        <v>41533</v>
      </c>
      <c r="B6919" s="40" t="s">
        <v>9</v>
      </c>
      <c r="C6919" s="40" t="s">
        <v>157</v>
      </c>
      <c r="D6919" s="40" t="s">
        <v>90</v>
      </c>
      <c r="E6919" s="40" t="s">
        <v>10</v>
      </c>
      <c r="F6919" s="40">
        <v>0.8</v>
      </c>
      <c r="G6919" s="40">
        <v>0</v>
      </c>
      <c r="H6919" s="40">
        <v>2</v>
      </c>
      <c r="I6919" s="40">
        <v>0</v>
      </c>
      <c r="L6919" s="40" t="str">
        <f>IF(LEFT(C6919,1)="[",MID(C6919,2,SEARCH("]",C6919)-2),IF(LEFT(C6919,1)="""",MID(C6919,2,SEARCH("""",C6919,2)-2),C6919))</f>
        <v>quanto custa onix 2014</v>
      </c>
      <c r="M6919" s="40">
        <f>WEEKNUM(A6919,2)</f>
        <v>38</v>
      </c>
    </row>
    <row r="6920" spans="1:13" x14ac:dyDescent="0.25">
      <c r="A6920" s="1">
        <v>41546</v>
      </c>
      <c r="B6920" s="40" t="s">
        <v>9</v>
      </c>
      <c r="C6920" s="40" t="s">
        <v>131</v>
      </c>
      <c r="D6920" s="40" t="s">
        <v>90</v>
      </c>
      <c r="E6920" s="40" t="s">
        <v>10</v>
      </c>
      <c r="F6920" s="40">
        <v>0.8</v>
      </c>
      <c r="G6920" s="40">
        <v>0</v>
      </c>
      <c r="H6920" s="40">
        <v>5</v>
      </c>
      <c r="I6920" s="40">
        <v>0</v>
      </c>
      <c r="L6920" s="40" t="str">
        <f>IF(LEFT(C6920,1)="[",MID(C6920,2,SEARCH("]",C6920)-2),IF(LEFT(C6920,1)="""",MID(C6920,2,SEARCH("""",C6920,2)-2),C6920))</f>
        <v>quanto custa Onyx</v>
      </c>
      <c r="M6920" s="40">
        <f>WEEKNUM(A6920,2)</f>
        <v>39</v>
      </c>
    </row>
    <row r="6921" spans="1:13" x14ac:dyDescent="0.25">
      <c r="A6921" s="1">
        <v>41523</v>
      </c>
      <c r="B6921" s="40" t="s">
        <v>9</v>
      </c>
      <c r="C6921" s="40" t="s">
        <v>131</v>
      </c>
      <c r="D6921" s="40" t="s">
        <v>90</v>
      </c>
      <c r="E6921" s="40" t="s">
        <v>10</v>
      </c>
      <c r="F6921" s="40">
        <v>0.8</v>
      </c>
      <c r="G6921" s="40">
        <v>3</v>
      </c>
      <c r="H6921" s="40">
        <v>13</v>
      </c>
      <c r="I6921" s="40">
        <v>0.43</v>
      </c>
      <c r="L6921" s="40" t="str">
        <f>IF(LEFT(C6921,1)="[",MID(C6921,2,SEARCH("]",C6921)-2),IF(LEFT(C6921,1)="""",MID(C6921,2,SEARCH("""",C6921,2)-2),C6921))</f>
        <v>quanto custa Onyx</v>
      </c>
      <c r="M6921" s="40">
        <f>WEEKNUM(A6921,2)</f>
        <v>36</v>
      </c>
    </row>
    <row r="6922" spans="1:13" x14ac:dyDescent="0.25">
      <c r="A6922" s="1">
        <v>41540</v>
      </c>
      <c r="B6922" s="40" t="s">
        <v>9</v>
      </c>
      <c r="C6922" s="40" t="s">
        <v>131</v>
      </c>
      <c r="D6922" s="40" t="s">
        <v>90</v>
      </c>
      <c r="E6922" s="40" t="s">
        <v>10</v>
      </c>
      <c r="F6922" s="40">
        <v>0.8</v>
      </c>
      <c r="G6922" s="40">
        <v>0</v>
      </c>
      <c r="H6922" s="40">
        <v>6</v>
      </c>
      <c r="I6922" s="40">
        <v>0</v>
      </c>
      <c r="L6922" s="40" t="str">
        <f>IF(LEFT(C6922,1)="[",MID(C6922,2,SEARCH("]",C6922)-2),IF(LEFT(C6922,1)="""",MID(C6922,2,SEARCH("""",C6922,2)-2),C6922))</f>
        <v>quanto custa Onyx</v>
      </c>
      <c r="M6922" s="40">
        <f>WEEKNUM(A6922,2)</f>
        <v>39</v>
      </c>
    </row>
    <row r="6923" spans="1:13" x14ac:dyDescent="0.25">
      <c r="A6923" s="1">
        <v>41528</v>
      </c>
      <c r="B6923" s="40" t="s">
        <v>9</v>
      </c>
      <c r="C6923" s="40" t="s">
        <v>131</v>
      </c>
      <c r="D6923" s="40" t="s">
        <v>90</v>
      </c>
      <c r="E6923" s="40" t="s">
        <v>10</v>
      </c>
      <c r="F6923" s="40">
        <v>0.8</v>
      </c>
      <c r="G6923" s="40">
        <v>3</v>
      </c>
      <c r="H6923" s="40">
        <v>12</v>
      </c>
      <c r="I6923" s="40">
        <v>0.95</v>
      </c>
      <c r="L6923" s="40" t="str">
        <f>IF(LEFT(C6923,1)="[",MID(C6923,2,SEARCH("]",C6923)-2),IF(LEFT(C6923,1)="""",MID(C6923,2,SEARCH("""",C6923,2)-2),C6923))</f>
        <v>quanto custa Onyx</v>
      </c>
      <c r="M6923" s="40">
        <f>WEEKNUM(A6923,2)</f>
        <v>37</v>
      </c>
    </row>
    <row r="6924" spans="1:13" x14ac:dyDescent="0.25">
      <c r="A6924" s="1">
        <v>41521</v>
      </c>
      <c r="B6924" s="40" t="s">
        <v>9</v>
      </c>
      <c r="C6924" s="40" t="s">
        <v>131</v>
      </c>
      <c r="D6924" s="40" t="s">
        <v>90</v>
      </c>
      <c r="E6924" s="40" t="s">
        <v>10</v>
      </c>
      <c r="F6924" s="40">
        <v>0.8</v>
      </c>
      <c r="G6924" s="40">
        <v>0</v>
      </c>
      <c r="H6924" s="40">
        <v>7</v>
      </c>
      <c r="I6924" s="40">
        <v>0</v>
      </c>
      <c r="L6924" s="40" t="str">
        <f>IF(LEFT(C6924,1)="[",MID(C6924,2,SEARCH("]",C6924)-2),IF(LEFT(C6924,1)="""",MID(C6924,2,SEARCH("""",C6924,2)-2),C6924))</f>
        <v>quanto custa Onyx</v>
      </c>
      <c r="M6924" s="40">
        <f>WEEKNUM(A6924,2)</f>
        <v>36</v>
      </c>
    </row>
    <row r="6925" spans="1:13" x14ac:dyDescent="0.25">
      <c r="A6925" s="1">
        <v>41522</v>
      </c>
      <c r="B6925" s="40" t="s">
        <v>9</v>
      </c>
      <c r="C6925" s="40" t="s">
        <v>131</v>
      </c>
      <c r="D6925" s="40" t="s">
        <v>90</v>
      </c>
      <c r="E6925" s="40" t="s">
        <v>10</v>
      </c>
      <c r="F6925" s="40">
        <v>0.8</v>
      </c>
      <c r="G6925" s="40">
        <v>0</v>
      </c>
      <c r="H6925" s="40">
        <v>7</v>
      </c>
      <c r="I6925" s="40">
        <v>0</v>
      </c>
      <c r="L6925" s="40" t="str">
        <f>IF(LEFT(C6925,1)="[",MID(C6925,2,SEARCH("]",C6925)-2),IF(LEFT(C6925,1)="""",MID(C6925,2,SEARCH("""",C6925,2)-2),C6925))</f>
        <v>quanto custa Onyx</v>
      </c>
      <c r="M6925" s="40">
        <f>WEEKNUM(A6925,2)</f>
        <v>36</v>
      </c>
    </row>
    <row r="6926" spans="1:13" x14ac:dyDescent="0.25">
      <c r="A6926" s="1">
        <v>41545</v>
      </c>
      <c r="B6926" s="40" t="s">
        <v>9</v>
      </c>
      <c r="C6926" s="40" t="s">
        <v>131</v>
      </c>
      <c r="D6926" s="40" t="s">
        <v>90</v>
      </c>
      <c r="E6926" s="40" t="s">
        <v>10</v>
      </c>
      <c r="F6926" s="40">
        <v>0.8</v>
      </c>
      <c r="G6926" s="40">
        <v>1</v>
      </c>
      <c r="H6926" s="40">
        <v>2</v>
      </c>
      <c r="I6926" s="40">
        <v>0.45</v>
      </c>
      <c r="L6926" s="40" t="str">
        <f>IF(LEFT(C6926,1)="[",MID(C6926,2,SEARCH("]",C6926)-2),IF(LEFT(C6926,1)="""",MID(C6926,2,SEARCH("""",C6926,2)-2),C6926))</f>
        <v>quanto custa Onyx</v>
      </c>
      <c r="M6926" s="40">
        <f>WEEKNUM(A6926,2)</f>
        <v>39</v>
      </c>
    </row>
    <row r="6927" spans="1:13" x14ac:dyDescent="0.25">
      <c r="A6927" s="1">
        <v>41535</v>
      </c>
      <c r="B6927" s="40" t="s">
        <v>9</v>
      </c>
      <c r="C6927" s="40" t="s">
        <v>131</v>
      </c>
      <c r="D6927" s="40" t="s">
        <v>90</v>
      </c>
      <c r="E6927" s="40" t="s">
        <v>10</v>
      </c>
      <c r="F6927" s="40">
        <v>0.8</v>
      </c>
      <c r="G6927" s="40">
        <v>3</v>
      </c>
      <c r="H6927" s="40">
        <v>9</v>
      </c>
      <c r="I6927" s="40">
        <v>0.65</v>
      </c>
      <c r="L6927" s="40" t="str">
        <f>IF(LEFT(C6927,1)="[",MID(C6927,2,SEARCH("]",C6927)-2),IF(LEFT(C6927,1)="""",MID(C6927,2,SEARCH("""",C6927,2)-2),C6927))</f>
        <v>quanto custa Onyx</v>
      </c>
      <c r="M6927" s="40">
        <f>WEEKNUM(A6927,2)</f>
        <v>38</v>
      </c>
    </row>
    <row r="6928" spans="1:13" x14ac:dyDescent="0.25">
      <c r="A6928" s="1">
        <v>41515</v>
      </c>
      <c r="B6928" s="40" t="s">
        <v>9</v>
      </c>
      <c r="C6928" s="40" t="s">
        <v>131</v>
      </c>
      <c r="D6928" s="40" t="s">
        <v>90</v>
      </c>
      <c r="E6928" s="40" t="s">
        <v>10</v>
      </c>
      <c r="F6928" s="40">
        <v>0.8</v>
      </c>
      <c r="G6928" s="40">
        <v>0</v>
      </c>
      <c r="H6928" s="40">
        <v>3</v>
      </c>
      <c r="I6928" s="40">
        <v>0</v>
      </c>
      <c r="L6928" s="40" t="str">
        <f>IF(LEFT(C6928,1)="[",MID(C6928,2,SEARCH("]",C6928)-2),IF(LEFT(C6928,1)="""",MID(C6928,2,SEARCH("""",C6928,2)-2),C6928))</f>
        <v>quanto custa Onyx</v>
      </c>
      <c r="M6928" s="40">
        <f>WEEKNUM(A6928,2)</f>
        <v>35</v>
      </c>
    </row>
    <row r="6929" spans="1:13" x14ac:dyDescent="0.25">
      <c r="A6929" s="1">
        <v>41525</v>
      </c>
      <c r="B6929" s="40" t="s">
        <v>9</v>
      </c>
      <c r="C6929" s="40" t="s">
        <v>131</v>
      </c>
      <c r="D6929" s="40" t="s">
        <v>90</v>
      </c>
      <c r="E6929" s="40" t="s">
        <v>10</v>
      </c>
      <c r="F6929" s="40">
        <v>0.8</v>
      </c>
      <c r="G6929" s="40">
        <v>3</v>
      </c>
      <c r="H6929" s="40">
        <v>12</v>
      </c>
      <c r="I6929" s="40">
        <v>1.46</v>
      </c>
      <c r="L6929" s="40" t="str">
        <f>IF(LEFT(C6929,1)="[",MID(C6929,2,SEARCH("]",C6929)-2),IF(LEFT(C6929,1)="""",MID(C6929,2,SEARCH("""",C6929,2)-2),C6929))</f>
        <v>quanto custa Onyx</v>
      </c>
      <c r="M6929" s="40">
        <f>WEEKNUM(A6929,2)</f>
        <v>36</v>
      </c>
    </row>
    <row r="6930" spans="1:13" x14ac:dyDescent="0.25">
      <c r="A6930" s="1">
        <v>41537</v>
      </c>
      <c r="B6930" s="40" t="s">
        <v>9</v>
      </c>
      <c r="C6930" s="40" t="s">
        <v>131</v>
      </c>
      <c r="D6930" s="40" t="s">
        <v>90</v>
      </c>
      <c r="E6930" s="40" t="s">
        <v>10</v>
      </c>
      <c r="F6930" s="40">
        <v>0.8</v>
      </c>
      <c r="G6930" s="40">
        <v>6</v>
      </c>
      <c r="H6930" s="40">
        <v>8</v>
      </c>
      <c r="I6930" s="40">
        <v>2.5499999999999998</v>
      </c>
      <c r="L6930" s="40" t="str">
        <f>IF(LEFT(C6930,1)="[",MID(C6930,2,SEARCH("]",C6930)-2),IF(LEFT(C6930,1)="""",MID(C6930,2,SEARCH("""",C6930,2)-2),C6930))</f>
        <v>quanto custa Onyx</v>
      </c>
      <c r="M6930" s="40">
        <f>WEEKNUM(A6930,2)</f>
        <v>38</v>
      </c>
    </row>
    <row r="6931" spans="1:13" x14ac:dyDescent="0.25">
      <c r="A6931" s="1">
        <v>41516</v>
      </c>
      <c r="B6931" s="40" t="s">
        <v>9</v>
      </c>
      <c r="C6931" s="40" t="s">
        <v>131</v>
      </c>
      <c r="D6931" s="40" t="s">
        <v>90</v>
      </c>
      <c r="E6931" s="40" t="s">
        <v>10</v>
      </c>
      <c r="F6931" s="40">
        <v>0.8</v>
      </c>
      <c r="G6931" s="40">
        <v>2</v>
      </c>
      <c r="H6931" s="40">
        <v>6</v>
      </c>
      <c r="I6931" s="40">
        <v>0.73</v>
      </c>
      <c r="L6931" s="40" t="str">
        <f>IF(LEFT(C6931,1)="[",MID(C6931,2,SEARCH("]",C6931)-2),IF(LEFT(C6931,1)="""",MID(C6931,2,SEARCH("""",C6931,2)-2),C6931))</f>
        <v>quanto custa Onyx</v>
      </c>
      <c r="M6931" s="40">
        <f>WEEKNUM(A6931,2)</f>
        <v>35</v>
      </c>
    </row>
    <row r="6932" spans="1:13" x14ac:dyDescent="0.25">
      <c r="A6932" s="1">
        <v>41541</v>
      </c>
      <c r="B6932" s="40" t="s">
        <v>9</v>
      </c>
      <c r="C6932" s="40" t="s">
        <v>131</v>
      </c>
      <c r="D6932" s="40" t="s">
        <v>90</v>
      </c>
      <c r="E6932" s="40" t="s">
        <v>10</v>
      </c>
      <c r="F6932" s="40">
        <v>0.8</v>
      </c>
      <c r="G6932" s="40">
        <v>0</v>
      </c>
      <c r="H6932" s="40">
        <v>11</v>
      </c>
      <c r="I6932" s="40">
        <v>0</v>
      </c>
      <c r="L6932" s="40" t="str">
        <f>IF(LEFT(C6932,1)="[",MID(C6932,2,SEARCH("]",C6932)-2),IF(LEFT(C6932,1)="""",MID(C6932,2,SEARCH("""",C6932,2)-2),C6932))</f>
        <v>quanto custa Onyx</v>
      </c>
      <c r="M6932" s="40">
        <f>WEEKNUM(A6932,2)</f>
        <v>39</v>
      </c>
    </row>
    <row r="6933" spans="1:13" x14ac:dyDescent="0.25">
      <c r="A6933" s="1">
        <v>41538</v>
      </c>
      <c r="B6933" s="40" t="s">
        <v>9</v>
      </c>
      <c r="C6933" s="40" t="s">
        <v>131</v>
      </c>
      <c r="D6933" s="40" t="s">
        <v>90</v>
      </c>
      <c r="E6933" s="40" t="s">
        <v>10</v>
      </c>
      <c r="F6933" s="40">
        <v>0.8</v>
      </c>
      <c r="G6933" s="40">
        <v>1</v>
      </c>
      <c r="H6933" s="40">
        <v>10</v>
      </c>
      <c r="I6933" s="40">
        <v>0.26</v>
      </c>
      <c r="L6933" s="40" t="str">
        <f>IF(LEFT(C6933,1)="[",MID(C6933,2,SEARCH("]",C6933)-2),IF(LEFT(C6933,1)="""",MID(C6933,2,SEARCH("""",C6933,2)-2),C6933))</f>
        <v>quanto custa Onyx</v>
      </c>
      <c r="M6933" s="40">
        <f>WEEKNUM(A6933,2)</f>
        <v>38</v>
      </c>
    </row>
    <row r="6934" spans="1:13" x14ac:dyDescent="0.25">
      <c r="A6934" s="1">
        <v>41519</v>
      </c>
      <c r="B6934" s="40" t="s">
        <v>9</v>
      </c>
      <c r="C6934" s="40" t="s">
        <v>131</v>
      </c>
      <c r="D6934" s="40" t="s">
        <v>90</v>
      </c>
      <c r="E6934" s="40" t="s">
        <v>10</v>
      </c>
      <c r="F6934" s="40">
        <v>0.8</v>
      </c>
      <c r="G6934" s="40">
        <v>4</v>
      </c>
      <c r="H6934" s="40">
        <v>12</v>
      </c>
      <c r="I6934" s="40">
        <v>0.77</v>
      </c>
      <c r="L6934" s="40" t="str">
        <f>IF(LEFT(C6934,1)="[",MID(C6934,2,SEARCH("]",C6934)-2),IF(LEFT(C6934,1)="""",MID(C6934,2,SEARCH("""",C6934,2)-2),C6934))</f>
        <v>quanto custa Onyx</v>
      </c>
      <c r="M6934" s="40">
        <f>WEEKNUM(A6934,2)</f>
        <v>36</v>
      </c>
    </row>
    <row r="6935" spans="1:13" x14ac:dyDescent="0.25">
      <c r="A6935" s="1">
        <v>41530</v>
      </c>
      <c r="B6935" s="40" t="s">
        <v>9</v>
      </c>
      <c r="C6935" s="40" t="s">
        <v>131</v>
      </c>
      <c r="D6935" s="40" t="s">
        <v>90</v>
      </c>
      <c r="E6935" s="40" t="s">
        <v>10</v>
      </c>
      <c r="F6935" s="40">
        <v>0.8</v>
      </c>
      <c r="G6935" s="40">
        <v>3</v>
      </c>
      <c r="H6935" s="40">
        <v>10</v>
      </c>
      <c r="I6935" s="40">
        <v>0.92</v>
      </c>
      <c r="L6935" s="40" t="str">
        <f>IF(LEFT(C6935,1)="[",MID(C6935,2,SEARCH("]",C6935)-2),IF(LEFT(C6935,1)="""",MID(C6935,2,SEARCH("""",C6935,2)-2),C6935))</f>
        <v>quanto custa Onyx</v>
      </c>
      <c r="M6935" s="40">
        <f>WEEKNUM(A6935,2)</f>
        <v>37</v>
      </c>
    </row>
    <row r="6936" spans="1:13" x14ac:dyDescent="0.25">
      <c r="A6936" s="1">
        <v>41539</v>
      </c>
      <c r="B6936" s="40" t="s">
        <v>9</v>
      </c>
      <c r="C6936" s="40" t="s">
        <v>131</v>
      </c>
      <c r="D6936" s="40" t="s">
        <v>90</v>
      </c>
      <c r="E6936" s="40" t="s">
        <v>10</v>
      </c>
      <c r="F6936" s="40">
        <v>0.8</v>
      </c>
      <c r="G6936" s="40">
        <v>1</v>
      </c>
      <c r="H6936" s="40">
        <v>6</v>
      </c>
      <c r="I6936" s="40">
        <v>0.13</v>
      </c>
      <c r="L6936" s="40" t="str">
        <f>IF(LEFT(C6936,1)="[",MID(C6936,2,SEARCH("]",C6936)-2),IF(LEFT(C6936,1)="""",MID(C6936,2,SEARCH("""",C6936,2)-2),C6936))</f>
        <v>quanto custa Onyx</v>
      </c>
      <c r="M6936" s="40">
        <f>WEEKNUM(A6936,2)</f>
        <v>38</v>
      </c>
    </row>
    <row r="6937" spans="1:13" x14ac:dyDescent="0.25">
      <c r="A6937" s="1">
        <v>41514</v>
      </c>
      <c r="B6937" s="40" t="s">
        <v>9</v>
      </c>
      <c r="C6937" s="40" t="s">
        <v>131</v>
      </c>
      <c r="D6937" s="40" t="s">
        <v>90</v>
      </c>
      <c r="E6937" s="40" t="s">
        <v>10</v>
      </c>
      <c r="F6937" s="40">
        <v>0.8</v>
      </c>
      <c r="G6937" s="40">
        <v>1</v>
      </c>
      <c r="H6937" s="40">
        <v>6</v>
      </c>
      <c r="I6937" s="40">
        <v>0.33</v>
      </c>
      <c r="L6937" s="40" t="str">
        <f>IF(LEFT(C6937,1)="[",MID(C6937,2,SEARCH("]",C6937)-2),IF(LEFT(C6937,1)="""",MID(C6937,2,SEARCH("""",C6937,2)-2),C6937))</f>
        <v>quanto custa Onyx</v>
      </c>
      <c r="M6937" s="40">
        <f>WEEKNUM(A6937,2)</f>
        <v>35</v>
      </c>
    </row>
    <row r="6938" spans="1:13" x14ac:dyDescent="0.25">
      <c r="A6938" s="1">
        <v>41532</v>
      </c>
      <c r="B6938" s="40" t="s">
        <v>9</v>
      </c>
      <c r="C6938" s="40" t="s">
        <v>131</v>
      </c>
      <c r="D6938" s="40" t="s">
        <v>90</v>
      </c>
      <c r="E6938" s="40" t="s">
        <v>10</v>
      </c>
      <c r="F6938" s="40">
        <v>0.8</v>
      </c>
      <c r="G6938" s="40">
        <v>1</v>
      </c>
      <c r="H6938" s="40">
        <v>5</v>
      </c>
      <c r="I6938" s="40">
        <v>0.1</v>
      </c>
      <c r="L6938" s="40" t="str">
        <f>IF(LEFT(C6938,1)="[",MID(C6938,2,SEARCH("]",C6938)-2),IF(LEFT(C6938,1)="""",MID(C6938,2,SEARCH("""",C6938,2)-2),C6938))</f>
        <v>quanto custa Onyx</v>
      </c>
      <c r="M6938" s="40">
        <f>WEEKNUM(A6938,2)</f>
        <v>37</v>
      </c>
    </row>
    <row r="6939" spans="1:13" x14ac:dyDescent="0.25">
      <c r="A6939" s="1">
        <v>41531</v>
      </c>
      <c r="B6939" s="40" t="s">
        <v>9</v>
      </c>
      <c r="C6939" s="40" t="s">
        <v>131</v>
      </c>
      <c r="D6939" s="40" t="s">
        <v>90</v>
      </c>
      <c r="E6939" s="40" t="s">
        <v>10</v>
      </c>
      <c r="F6939" s="40">
        <v>0.8</v>
      </c>
      <c r="G6939" s="40">
        <v>1</v>
      </c>
      <c r="H6939" s="40">
        <v>6</v>
      </c>
      <c r="I6939" s="40">
        <v>0.36</v>
      </c>
      <c r="L6939" s="40" t="str">
        <f>IF(LEFT(C6939,1)="[",MID(C6939,2,SEARCH("]",C6939)-2),IF(LEFT(C6939,1)="""",MID(C6939,2,SEARCH("""",C6939,2)-2),C6939))</f>
        <v>quanto custa Onyx</v>
      </c>
      <c r="M6939" s="40">
        <f>WEEKNUM(A6939,2)</f>
        <v>37</v>
      </c>
    </row>
    <row r="6940" spans="1:13" x14ac:dyDescent="0.25">
      <c r="A6940" s="1">
        <v>41526</v>
      </c>
      <c r="B6940" s="40" t="s">
        <v>9</v>
      </c>
      <c r="C6940" s="40" t="s">
        <v>131</v>
      </c>
      <c r="D6940" s="40" t="s">
        <v>90</v>
      </c>
      <c r="E6940" s="40" t="s">
        <v>10</v>
      </c>
      <c r="F6940" s="40">
        <v>0.8</v>
      </c>
      <c r="G6940" s="40">
        <v>2</v>
      </c>
      <c r="H6940" s="40">
        <v>13</v>
      </c>
      <c r="I6940" s="40">
        <v>1.02</v>
      </c>
      <c r="L6940" s="40" t="str">
        <f>IF(LEFT(C6940,1)="[",MID(C6940,2,SEARCH("]",C6940)-2),IF(LEFT(C6940,1)="""",MID(C6940,2,SEARCH("""",C6940,2)-2),C6940))</f>
        <v>quanto custa Onyx</v>
      </c>
      <c r="M6940" s="40">
        <f>WEEKNUM(A6940,2)</f>
        <v>37</v>
      </c>
    </row>
    <row r="6941" spans="1:13" x14ac:dyDescent="0.25">
      <c r="A6941" s="1">
        <v>41533</v>
      </c>
      <c r="B6941" s="40" t="s">
        <v>9</v>
      </c>
      <c r="C6941" s="40" t="s">
        <v>131</v>
      </c>
      <c r="D6941" s="40" t="s">
        <v>90</v>
      </c>
      <c r="E6941" s="40" t="s">
        <v>10</v>
      </c>
      <c r="F6941" s="40">
        <v>0.8</v>
      </c>
      <c r="G6941" s="40">
        <v>2</v>
      </c>
      <c r="H6941" s="40">
        <v>10</v>
      </c>
      <c r="I6941" s="40">
        <v>0.51</v>
      </c>
      <c r="L6941" s="40" t="str">
        <f>IF(LEFT(C6941,1)="[",MID(C6941,2,SEARCH("]",C6941)-2),IF(LEFT(C6941,1)="""",MID(C6941,2,SEARCH("""",C6941,2)-2),C6941))</f>
        <v>quanto custa Onyx</v>
      </c>
      <c r="M6941" s="40">
        <f>WEEKNUM(A6941,2)</f>
        <v>38</v>
      </c>
    </row>
    <row r="6942" spans="1:13" x14ac:dyDescent="0.25">
      <c r="A6942" s="1">
        <v>41518</v>
      </c>
      <c r="B6942" s="40" t="s">
        <v>9</v>
      </c>
      <c r="C6942" s="40" t="s">
        <v>131</v>
      </c>
      <c r="D6942" s="40" t="s">
        <v>90</v>
      </c>
      <c r="E6942" s="40" t="s">
        <v>10</v>
      </c>
      <c r="F6942" s="40">
        <v>0.8</v>
      </c>
      <c r="G6942" s="40">
        <v>2</v>
      </c>
      <c r="H6942" s="40">
        <v>12</v>
      </c>
      <c r="I6942" s="40">
        <v>0.85</v>
      </c>
      <c r="L6942" s="40" t="str">
        <f>IF(LEFT(C6942,1)="[",MID(C6942,2,SEARCH("]",C6942)-2),IF(LEFT(C6942,1)="""",MID(C6942,2,SEARCH("""",C6942,2)-2),C6942))</f>
        <v>quanto custa Onyx</v>
      </c>
      <c r="M6942" s="40">
        <f>WEEKNUM(A6942,2)</f>
        <v>35</v>
      </c>
    </row>
    <row r="6943" spans="1:13" x14ac:dyDescent="0.25">
      <c r="A6943" s="1">
        <v>41529</v>
      </c>
      <c r="B6943" s="40" t="s">
        <v>9</v>
      </c>
      <c r="C6943" s="40" t="s">
        <v>131</v>
      </c>
      <c r="D6943" s="40" t="s">
        <v>90</v>
      </c>
      <c r="E6943" s="40" t="s">
        <v>10</v>
      </c>
      <c r="F6943" s="40">
        <v>0.8</v>
      </c>
      <c r="G6943" s="40">
        <v>1</v>
      </c>
      <c r="H6943" s="40">
        <v>6</v>
      </c>
      <c r="I6943" s="40">
        <v>0.37</v>
      </c>
      <c r="L6943" s="40" t="str">
        <f>IF(LEFT(C6943,1)="[",MID(C6943,2,SEARCH("]",C6943)-2),IF(LEFT(C6943,1)="""",MID(C6943,2,SEARCH("""",C6943,2)-2),C6943))</f>
        <v>quanto custa Onyx</v>
      </c>
      <c r="M6943" s="40">
        <f>WEEKNUM(A6943,2)</f>
        <v>37</v>
      </c>
    </row>
    <row r="6944" spans="1:13" x14ac:dyDescent="0.25">
      <c r="A6944" s="1">
        <v>41542</v>
      </c>
      <c r="B6944" s="40" t="s">
        <v>9</v>
      </c>
      <c r="C6944" s="40" t="s">
        <v>131</v>
      </c>
      <c r="D6944" s="40" t="s">
        <v>90</v>
      </c>
      <c r="E6944" s="40" t="s">
        <v>10</v>
      </c>
      <c r="F6944" s="40">
        <v>0.8</v>
      </c>
      <c r="G6944" s="40">
        <v>3</v>
      </c>
      <c r="H6944" s="40">
        <v>13</v>
      </c>
      <c r="I6944" s="40">
        <v>1.01</v>
      </c>
      <c r="L6944" s="40" t="str">
        <f>IF(LEFT(C6944,1)="[",MID(C6944,2,SEARCH("]",C6944)-2),IF(LEFT(C6944,1)="""",MID(C6944,2,SEARCH("""",C6944,2)-2),C6944))</f>
        <v>quanto custa Onyx</v>
      </c>
      <c r="M6944" s="40">
        <f>WEEKNUM(A6944,2)</f>
        <v>39</v>
      </c>
    </row>
    <row r="6945" spans="1:13" x14ac:dyDescent="0.25">
      <c r="A6945" s="1">
        <v>41534</v>
      </c>
      <c r="B6945" s="40" t="s">
        <v>9</v>
      </c>
      <c r="C6945" s="40" t="s">
        <v>131</v>
      </c>
      <c r="D6945" s="40" t="s">
        <v>90</v>
      </c>
      <c r="E6945" s="40" t="s">
        <v>10</v>
      </c>
      <c r="F6945" s="40">
        <v>0.8</v>
      </c>
      <c r="G6945" s="40">
        <v>2</v>
      </c>
      <c r="H6945" s="40">
        <v>10</v>
      </c>
      <c r="I6945" s="40">
        <v>0.33</v>
      </c>
      <c r="L6945" s="40" t="str">
        <f>IF(LEFT(C6945,1)="[",MID(C6945,2,SEARCH("]",C6945)-2),IF(LEFT(C6945,1)="""",MID(C6945,2,SEARCH("""",C6945,2)-2),C6945))</f>
        <v>quanto custa Onyx</v>
      </c>
      <c r="M6945" s="40">
        <f>WEEKNUM(A6945,2)</f>
        <v>38</v>
      </c>
    </row>
    <row r="6946" spans="1:13" x14ac:dyDescent="0.25">
      <c r="A6946" s="1">
        <v>41527</v>
      </c>
      <c r="B6946" s="40" t="s">
        <v>9</v>
      </c>
      <c r="C6946" s="40" t="s">
        <v>131</v>
      </c>
      <c r="D6946" s="40" t="s">
        <v>90</v>
      </c>
      <c r="E6946" s="40" t="s">
        <v>10</v>
      </c>
      <c r="F6946" s="40">
        <v>0.8</v>
      </c>
      <c r="G6946" s="40">
        <v>1</v>
      </c>
      <c r="H6946" s="40">
        <v>15</v>
      </c>
      <c r="I6946" s="40">
        <v>0.63</v>
      </c>
      <c r="L6946" s="40" t="str">
        <f>IF(LEFT(C6946,1)="[",MID(C6946,2,SEARCH("]",C6946)-2),IF(LEFT(C6946,1)="""",MID(C6946,2,SEARCH("""",C6946,2)-2),C6946))</f>
        <v>quanto custa Onyx</v>
      </c>
      <c r="M6946" s="40">
        <f>WEEKNUM(A6946,2)</f>
        <v>37</v>
      </c>
    </row>
    <row r="6947" spans="1:13" x14ac:dyDescent="0.25">
      <c r="A6947" s="1">
        <v>41517</v>
      </c>
      <c r="B6947" s="40" t="s">
        <v>9</v>
      </c>
      <c r="C6947" s="40" t="s">
        <v>131</v>
      </c>
      <c r="D6947" s="40" t="s">
        <v>90</v>
      </c>
      <c r="E6947" s="40" t="s">
        <v>10</v>
      </c>
      <c r="F6947" s="40">
        <v>0.8</v>
      </c>
      <c r="G6947" s="40">
        <v>3</v>
      </c>
      <c r="H6947" s="40">
        <v>12</v>
      </c>
      <c r="I6947" s="40">
        <v>1.52</v>
      </c>
      <c r="L6947" s="40" t="str">
        <f>IF(LEFT(C6947,1)="[",MID(C6947,2,SEARCH("]",C6947)-2),IF(LEFT(C6947,1)="""",MID(C6947,2,SEARCH("""",C6947,2)-2),C6947))</f>
        <v>quanto custa Onyx</v>
      </c>
      <c r="M6947" s="40">
        <f>WEEKNUM(A6947,2)</f>
        <v>35</v>
      </c>
    </row>
    <row r="6948" spans="1:13" x14ac:dyDescent="0.25">
      <c r="A6948" s="1">
        <v>41536</v>
      </c>
      <c r="B6948" s="40" t="s">
        <v>9</v>
      </c>
      <c r="C6948" s="40" t="s">
        <v>131</v>
      </c>
      <c r="D6948" s="40" t="s">
        <v>90</v>
      </c>
      <c r="E6948" s="40" t="s">
        <v>10</v>
      </c>
      <c r="F6948" s="40">
        <v>0.8</v>
      </c>
      <c r="G6948" s="40">
        <v>0</v>
      </c>
      <c r="H6948" s="40">
        <v>3</v>
      </c>
      <c r="I6948" s="40">
        <v>0</v>
      </c>
      <c r="L6948" s="40" t="str">
        <f>IF(LEFT(C6948,1)="[",MID(C6948,2,SEARCH("]",C6948)-2),IF(LEFT(C6948,1)="""",MID(C6948,2,SEARCH("""",C6948,2)-2),C6948))</f>
        <v>quanto custa Onyx</v>
      </c>
      <c r="M6948" s="40">
        <f>WEEKNUM(A6948,2)</f>
        <v>38</v>
      </c>
    </row>
    <row r="6949" spans="1:13" x14ac:dyDescent="0.25">
      <c r="A6949" s="1">
        <v>41524</v>
      </c>
      <c r="B6949" s="40" t="s">
        <v>9</v>
      </c>
      <c r="C6949" s="40" t="s">
        <v>131</v>
      </c>
      <c r="D6949" s="40" t="s">
        <v>90</v>
      </c>
      <c r="E6949" s="40" t="s">
        <v>10</v>
      </c>
      <c r="F6949" s="40">
        <v>0.8</v>
      </c>
      <c r="G6949" s="40">
        <v>1</v>
      </c>
      <c r="H6949" s="40">
        <v>9</v>
      </c>
      <c r="I6949" s="40">
        <v>0.17</v>
      </c>
      <c r="L6949" s="40" t="str">
        <f>IF(LEFT(C6949,1)="[",MID(C6949,2,SEARCH("]",C6949)-2),IF(LEFT(C6949,1)="""",MID(C6949,2,SEARCH("""",C6949,2)-2),C6949))</f>
        <v>quanto custa Onyx</v>
      </c>
      <c r="M6949" s="40">
        <f>WEEKNUM(A6949,2)</f>
        <v>36</v>
      </c>
    </row>
    <row r="6950" spans="1:13" x14ac:dyDescent="0.25">
      <c r="A6950" s="1">
        <v>41544</v>
      </c>
      <c r="B6950" s="40" t="s">
        <v>9</v>
      </c>
      <c r="C6950" s="40" t="s">
        <v>131</v>
      </c>
      <c r="D6950" s="40" t="s">
        <v>90</v>
      </c>
      <c r="E6950" s="40" t="s">
        <v>10</v>
      </c>
      <c r="F6950" s="40">
        <v>0.8</v>
      </c>
      <c r="G6950" s="40">
        <v>3</v>
      </c>
      <c r="H6950" s="40">
        <v>10</v>
      </c>
      <c r="I6950" s="40">
        <v>0.47</v>
      </c>
      <c r="L6950" s="40" t="str">
        <f>IF(LEFT(C6950,1)="[",MID(C6950,2,SEARCH("]",C6950)-2),IF(LEFT(C6950,1)="""",MID(C6950,2,SEARCH("""",C6950,2)-2),C6950))</f>
        <v>quanto custa Onyx</v>
      </c>
      <c r="M6950" s="40">
        <f>WEEKNUM(A6950,2)</f>
        <v>39</v>
      </c>
    </row>
    <row r="6951" spans="1:13" x14ac:dyDescent="0.25">
      <c r="A6951" s="1">
        <v>41520</v>
      </c>
      <c r="B6951" s="40" t="s">
        <v>9</v>
      </c>
      <c r="C6951" s="40" t="s">
        <v>131</v>
      </c>
      <c r="D6951" s="40" t="s">
        <v>90</v>
      </c>
      <c r="E6951" s="40" t="s">
        <v>10</v>
      </c>
      <c r="F6951" s="40">
        <v>0.8</v>
      </c>
      <c r="G6951" s="40">
        <v>3</v>
      </c>
      <c r="H6951" s="40">
        <v>12</v>
      </c>
      <c r="I6951" s="40">
        <v>1.1399999999999999</v>
      </c>
      <c r="L6951" s="40" t="str">
        <f>IF(LEFT(C6951,1)="[",MID(C6951,2,SEARCH("]",C6951)-2),IF(LEFT(C6951,1)="""",MID(C6951,2,SEARCH("""",C6951,2)-2),C6951))</f>
        <v>quanto custa Onyx</v>
      </c>
      <c r="M6951" s="40">
        <f>WEEKNUM(A6951,2)</f>
        <v>36</v>
      </c>
    </row>
    <row r="6952" spans="1:13" x14ac:dyDescent="0.25">
      <c r="A6952" s="1">
        <v>41543</v>
      </c>
      <c r="B6952" s="40" t="s">
        <v>9</v>
      </c>
      <c r="C6952" s="40" t="s">
        <v>131</v>
      </c>
      <c r="D6952" s="40" t="s">
        <v>90</v>
      </c>
      <c r="E6952" s="40" t="s">
        <v>10</v>
      </c>
      <c r="F6952" s="40">
        <v>0.8</v>
      </c>
      <c r="G6952" s="40">
        <v>2</v>
      </c>
      <c r="H6952" s="40">
        <v>5</v>
      </c>
      <c r="I6952" s="40">
        <v>0.39</v>
      </c>
      <c r="L6952" s="40" t="str">
        <f>IF(LEFT(C6952,1)="[",MID(C6952,2,SEARCH("]",C6952)-2),IF(LEFT(C6952,1)="""",MID(C6952,2,SEARCH("""",C6952,2)-2),C6952))</f>
        <v>quanto custa Onyx</v>
      </c>
      <c r="M6952" s="40">
        <f>WEEKNUM(A6952,2)</f>
        <v>39</v>
      </c>
    </row>
    <row r="6953" spans="1:13" x14ac:dyDescent="0.25">
      <c r="A6953" s="1">
        <v>41536</v>
      </c>
      <c r="B6953" s="40" t="s">
        <v>9</v>
      </c>
      <c r="C6953" s="40" t="s">
        <v>181</v>
      </c>
      <c r="D6953" s="40" t="s">
        <v>90</v>
      </c>
      <c r="E6953" s="40" t="s">
        <v>10</v>
      </c>
      <c r="F6953" s="40">
        <v>0.8</v>
      </c>
      <c r="G6953" s="40">
        <v>2</v>
      </c>
      <c r="H6953" s="40">
        <v>7</v>
      </c>
      <c r="I6953" s="40">
        <v>0.92</v>
      </c>
      <c r="L6953" s="40" t="str">
        <f>IF(LEFT(C6953,1)="[",MID(C6953,2,SEARCH("]",C6953)-2),IF(LEFT(C6953,1)="""",MID(C6953,2,SEARCH("""",C6953,2)-2),C6953))</f>
        <v>valor novo Onix</v>
      </c>
      <c r="M6953" s="40">
        <f>WEEKNUM(A6953,2)</f>
        <v>38</v>
      </c>
    </row>
    <row r="6954" spans="1:13" x14ac:dyDescent="0.25">
      <c r="A6954" s="1">
        <v>41545</v>
      </c>
      <c r="B6954" s="40" t="s">
        <v>9</v>
      </c>
      <c r="C6954" s="40" t="s">
        <v>181</v>
      </c>
      <c r="D6954" s="40" t="s">
        <v>90</v>
      </c>
      <c r="E6954" s="40" t="s">
        <v>10</v>
      </c>
      <c r="F6954" s="40">
        <v>0.8</v>
      </c>
      <c r="G6954" s="40">
        <v>0</v>
      </c>
      <c r="H6954" s="40">
        <v>3</v>
      </c>
      <c r="I6954" s="40">
        <v>0</v>
      </c>
      <c r="L6954" s="40" t="str">
        <f>IF(LEFT(C6954,1)="[",MID(C6954,2,SEARCH("]",C6954)-2),IF(LEFT(C6954,1)="""",MID(C6954,2,SEARCH("""",C6954,2)-2),C6954))</f>
        <v>valor novo Onix</v>
      </c>
      <c r="M6954" s="40">
        <f>WEEKNUM(A6954,2)</f>
        <v>39</v>
      </c>
    </row>
    <row r="6955" spans="1:13" x14ac:dyDescent="0.25">
      <c r="A6955" s="1">
        <v>41537</v>
      </c>
      <c r="B6955" s="40" t="s">
        <v>9</v>
      </c>
      <c r="C6955" s="40" t="s">
        <v>181</v>
      </c>
      <c r="D6955" s="40" t="s">
        <v>90</v>
      </c>
      <c r="E6955" s="40" t="s">
        <v>10</v>
      </c>
      <c r="F6955" s="40">
        <v>0.8</v>
      </c>
      <c r="G6955" s="40">
        <v>5</v>
      </c>
      <c r="H6955" s="40">
        <v>17</v>
      </c>
      <c r="I6955" s="40">
        <v>1.21</v>
      </c>
      <c r="L6955" s="40" t="str">
        <f>IF(LEFT(C6955,1)="[",MID(C6955,2,SEARCH("]",C6955)-2),IF(LEFT(C6955,1)="""",MID(C6955,2,SEARCH("""",C6955,2)-2),C6955))</f>
        <v>valor novo Onix</v>
      </c>
      <c r="M6955" s="40">
        <f>WEEKNUM(A6955,2)</f>
        <v>38</v>
      </c>
    </row>
    <row r="6956" spans="1:13" x14ac:dyDescent="0.25">
      <c r="A6956" s="1">
        <v>41543</v>
      </c>
      <c r="B6956" s="40" t="s">
        <v>9</v>
      </c>
      <c r="C6956" s="40" t="s">
        <v>181</v>
      </c>
      <c r="D6956" s="40" t="s">
        <v>90</v>
      </c>
      <c r="E6956" s="40" t="s">
        <v>10</v>
      </c>
      <c r="F6956" s="40">
        <v>0.8</v>
      </c>
      <c r="G6956" s="40">
        <v>1</v>
      </c>
      <c r="H6956" s="40">
        <v>12</v>
      </c>
      <c r="I6956" s="40">
        <v>0.26</v>
      </c>
      <c r="L6956" s="40" t="str">
        <f>IF(LEFT(C6956,1)="[",MID(C6956,2,SEARCH("]",C6956)-2),IF(LEFT(C6956,1)="""",MID(C6956,2,SEARCH("""",C6956,2)-2),C6956))</f>
        <v>valor novo Onix</v>
      </c>
      <c r="M6956" s="40">
        <f>WEEKNUM(A6956,2)</f>
        <v>39</v>
      </c>
    </row>
    <row r="6957" spans="1:13" x14ac:dyDescent="0.25">
      <c r="A6957" s="1">
        <v>41514</v>
      </c>
      <c r="B6957" s="40" t="s">
        <v>9</v>
      </c>
      <c r="C6957" s="40" t="s">
        <v>181</v>
      </c>
      <c r="D6957" s="40" t="s">
        <v>90</v>
      </c>
      <c r="E6957" s="40" t="s">
        <v>10</v>
      </c>
      <c r="F6957" s="40">
        <v>0.8</v>
      </c>
      <c r="G6957" s="40">
        <v>3</v>
      </c>
      <c r="H6957" s="40">
        <v>16</v>
      </c>
      <c r="I6957" s="40">
        <v>0.47</v>
      </c>
      <c r="L6957" s="40" t="str">
        <f>IF(LEFT(C6957,1)="[",MID(C6957,2,SEARCH("]",C6957)-2),IF(LEFT(C6957,1)="""",MID(C6957,2,SEARCH("""",C6957,2)-2),C6957))</f>
        <v>valor novo Onix</v>
      </c>
      <c r="M6957" s="40">
        <f>WEEKNUM(A6957,2)</f>
        <v>35</v>
      </c>
    </row>
    <row r="6958" spans="1:13" x14ac:dyDescent="0.25">
      <c r="A6958" s="1">
        <v>41535</v>
      </c>
      <c r="B6958" s="40" t="s">
        <v>9</v>
      </c>
      <c r="C6958" s="40" t="s">
        <v>181</v>
      </c>
      <c r="D6958" s="40" t="s">
        <v>90</v>
      </c>
      <c r="E6958" s="40" t="s">
        <v>10</v>
      </c>
      <c r="F6958" s="40">
        <v>0.8</v>
      </c>
      <c r="G6958" s="40">
        <v>4</v>
      </c>
      <c r="H6958" s="40">
        <v>14</v>
      </c>
      <c r="I6958" s="40">
        <v>1.6</v>
      </c>
      <c r="L6958" s="40" t="str">
        <f>IF(LEFT(C6958,1)="[",MID(C6958,2,SEARCH("]",C6958)-2),IF(LEFT(C6958,1)="""",MID(C6958,2,SEARCH("""",C6958,2)-2),C6958))</f>
        <v>valor novo Onix</v>
      </c>
      <c r="M6958" s="40">
        <f>WEEKNUM(A6958,2)</f>
        <v>38</v>
      </c>
    </row>
    <row r="6959" spans="1:13" x14ac:dyDescent="0.25">
      <c r="A6959" s="1">
        <v>41533</v>
      </c>
      <c r="B6959" s="40" t="s">
        <v>9</v>
      </c>
      <c r="C6959" s="40" t="s">
        <v>181</v>
      </c>
      <c r="D6959" s="40" t="s">
        <v>90</v>
      </c>
      <c r="E6959" s="40" t="s">
        <v>10</v>
      </c>
      <c r="F6959" s="40">
        <v>0.8</v>
      </c>
      <c r="G6959" s="40">
        <v>3</v>
      </c>
      <c r="H6959" s="40">
        <v>12</v>
      </c>
      <c r="I6959" s="40">
        <v>1.08</v>
      </c>
      <c r="L6959" s="40" t="str">
        <f>IF(LEFT(C6959,1)="[",MID(C6959,2,SEARCH("]",C6959)-2),IF(LEFT(C6959,1)="""",MID(C6959,2,SEARCH("""",C6959,2)-2),C6959))</f>
        <v>valor novo Onix</v>
      </c>
      <c r="M6959" s="40">
        <f>WEEKNUM(A6959,2)</f>
        <v>38</v>
      </c>
    </row>
    <row r="6960" spans="1:13" x14ac:dyDescent="0.25">
      <c r="A6960" s="1">
        <v>41529</v>
      </c>
      <c r="B6960" s="40" t="s">
        <v>9</v>
      </c>
      <c r="C6960" s="40" t="s">
        <v>181</v>
      </c>
      <c r="D6960" s="40" t="s">
        <v>90</v>
      </c>
      <c r="E6960" s="40" t="s">
        <v>10</v>
      </c>
      <c r="F6960" s="40">
        <v>0.8</v>
      </c>
      <c r="G6960" s="40">
        <v>1</v>
      </c>
      <c r="H6960" s="40">
        <v>13</v>
      </c>
      <c r="I6960" s="40">
        <v>0.06</v>
      </c>
      <c r="L6960" s="40" t="str">
        <f>IF(LEFT(C6960,1)="[",MID(C6960,2,SEARCH("]",C6960)-2),IF(LEFT(C6960,1)="""",MID(C6960,2,SEARCH("""",C6960,2)-2),C6960))</f>
        <v>valor novo Onix</v>
      </c>
      <c r="M6960" s="40">
        <f>WEEKNUM(A6960,2)</f>
        <v>37</v>
      </c>
    </row>
    <row r="6961" spans="1:13" x14ac:dyDescent="0.25">
      <c r="A6961" s="1">
        <v>41530</v>
      </c>
      <c r="B6961" s="40" t="s">
        <v>9</v>
      </c>
      <c r="C6961" s="40" t="s">
        <v>181</v>
      </c>
      <c r="D6961" s="40" t="s">
        <v>90</v>
      </c>
      <c r="E6961" s="40" t="s">
        <v>10</v>
      </c>
      <c r="F6961" s="40">
        <v>0.8</v>
      </c>
      <c r="G6961" s="40">
        <v>0</v>
      </c>
      <c r="H6961" s="40">
        <v>8</v>
      </c>
      <c r="I6961" s="40">
        <v>0</v>
      </c>
      <c r="L6961" s="40" t="str">
        <f>IF(LEFT(C6961,1)="[",MID(C6961,2,SEARCH("]",C6961)-2),IF(LEFT(C6961,1)="""",MID(C6961,2,SEARCH("""",C6961,2)-2),C6961))</f>
        <v>valor novo Onix</v>
      </c>
      <c r="M6961" s="40">
        <f>WEEKNUM(A6961,2)</f>
        <v>37</v>
      </c>
    </row>
    <row r="6962" spans="1:13" x14ac:dyDescent="0.25">
      <c r="A6962" s="1">
        <v>41540</v>
      </c>
      <c r="B6962" s="40" t="s">
        <v>9</v>
      </c>
      <c r="C6962" s="40" t="s">
        <v>181</v>
      </c>
      <c r="D6962" s="40" t="s">
        <v>90</v>
      </c>
      <c r="E6962" s="40" t="s">
        <v>10</v>
      </c>
      <c r="F6962" s="40">
        <v>0.8</v>
      </c>
      <c r="G6962" s="40">
        <v>3</v>
      </c>
      <c r="H6962" s="40">
        <v>12</v>
      </c>
      <c r="I6962" s="40">
        <v>0.27</v>
      </c>
      <c r="L6962" s="40" t="str">
        <f>IF(LEFT(C6962,1)="[",MID(C6962,2,SEARCH("]",C6962)-2),IF(LEFT(C6962,1)="""",MID(C6962,2,SEARCH("""",C6962,2)-2),C6962))</f>
        <v>valor novo Onix</v>
      </c>
      <c r="M6962" s="40">
        <f>WEEKNUM(A6962,2)</f>
        <v>39</v>
      </c>
    </row>
    <row r="6963" spans="1:13" x14ac:dyDescent="0.25">
      <c r="A6963" s="1">
        <v>41534</v>
      </c>
      <c r="B6963" s="40" t="s">
        <v>9</v>
      </c>
      <c r="C6963" s="40" t="s">
        <v>181</v>
      </c>
      <c r="D6963" s="40" t="s">
        <v>90</v>
      </c>
      <c r="E6963" s="40" t="s">
        <v>10</v>
      </c>
      <c r="F6963" s="40">
        <v>0.8</v>
      </c>
      <c r="G6963" s="40">
        <v>3</v>
      </c>
      <c r="H6963" s="40">
        <v>7</v>
      </c>
      <c r="I6963" s="40">
        <v>0.9</v>
      </c>
      <c r="L6963" s="40" t="str">
        <f>IF(LEFT(C6963,1)="[",MID(C6963,2,SEARCH("]",C6963)-2),IF(LEFT(C6963,1)="""",MID(C6963,2,SEARCH("""",C6963,2)-2),C6963))</f>
        <v>valor novo Onix</v>
      </c>
      <c r="M6963" s="40">
        <f>WEEKNUM(A6963,2)</f>
        <v>38</v>
      </c>
    </row>
    <row r="6964" spans="1:13" x14ac:dyDescent="0.25">
      <c r="A6964" s="1">
        <v>41538</v>
      </c>
      <c r="B6964" s="40" t="s">
        <v>9</v>
      </c>
      <c r="C6964" s="40" t="s">
        <v>181</v>
      </c>
      <c r="D6964" s="40" t="s">
        <v>90</v>
      </c>
      <c r="E6964" s="40" t="s">
        <v>10</v>
      </c>
      <c r="F6964" s="40">
        <v>0.8</v>
      </c>
      <c r="G6964" s="40">
        <v>1</v>
      </c>
      <c r="H6964" s="40">
        <v>6</v>
      </c>
      <c r="I6964" s="40">
        <v>0.15</v>
      </c>
      <c r="L6964" s="40" t="str">
        <f>IF(LEFT(C6964,1)="[",MID(C6964,2,SEARCH("]",C6964)-2),IF(LEFT(C6964,1)="""",MID(C6964,2,SEARCH("""",C6964,2)-2),C6964))</f>
        <v>valor novo Onix</v>
      </c>
      <c r="M6964" s="40">
        <f>WEEKNUM(A6964,2)</f>
        <v>38</v>
      </c>
    </row>
    <row r="6965" spans="1:13" x14ac:dyDescent="0.25">
      <c r="A6965" s="1">
        <v>41516</v>
      </c>
      <c r="B6965" s="40" t="s">
        <v>9</v>
      </c>
      <c r="C6965" s="40" t="s">
        <v>181</v>
      </c>
      <c r="D6965" s="40" t="s">
        <v>90</v>
      </c>
      <c r="E6965" s="40" t="s">
        <v>10</v>
      </c>
      <c r="F6965" s="40">
        <v>0.8</v>
      </c>
      <c r="G6965" s="40">
        <v>0</v>
      </c>
      <c r="H6965" s="40">
        <v>13</v>
      </c>
      <c r="I6965" s="40">
        <v>0</v>
      </c>
      <c r="L6965" s="40" t="str">
        <f>IF(LEFT(C6965,1)="[",MID(C6965,2,SEARCH("]",C6965)-2),IF(LEFT(C6965,1)="""",MID(C6965,2,SEARCH("""",C6965,2)-2),C6965))</f>
        <v>valor novo Onix</v>
      </c>
      <c r="M6965" s="40">
        <f>WEEKNUM(A6965,2)</f>
        <v>35</v>
      </c>
    </row>
    <row r="6966" spans="1:13" x14ac:dyDescent="0.25">
      <c r="A6966" s="1">
        <v>41532</v>
      </c>
      <c r="B6966" s="40" t="s">
        <v>9</v>
      </c>
      <c r="C6966" s="40" t="s">
        <v>181</v>
      </c>
      <c r="D6966" s="40" t="s">
        <v>90</v>
      </c>
      <c r="E6966" s="40" t="s">
        <v>10</v>
      </c>
      <c r="F6966" s="40">
        <v>0.8</v>
      </c>
      <c r="G6966" s="40">
        <v>1</v>
      </c>
      <c r="H6966" s="40">
        <v>10</v>
      </c>
      <c r="I6966" s="40">
        <v>0.08</v>
      </c>
      <c r="L6966" s="40" t="str">
        <f>IF(LEFT(C6966,1)="[",MID(C6966,2,SEARCH("]",C6966)-2),IF(LEFT(C6966,1)="""",MID(C6966,2,SEARCH("""",C6966,2)-2),C6966))</f>
        <v>valor novo Onix</v>
      </c>
      <c r="M6966" s="40">
        <f>WEEKNUM(A6966,2)</f>
        <v>37</v>
      </c>
    </row>
    <row r="6967" spans="1:13" x14ac:dyDescent="0.25">
      <c r="A6967" s="1">
        <v>41544</v>
      </c>
      <c r="B6967" s="40" t="s">
        <v>9</v>
      </c>
      <c r="C6967" s="40" t="s">
        <v>181</v>
      </c>
      <c r="D6967" s="40" t="s">
        <v>90</v>
      </c>
      <c r="E6967" s="40" t="s">
        <v>10</v>
      </c>
      <c r="F6967" s="40">
        <v>0.8</v>
      </c>
      <c r="G6967" s="40">
        <v>1</v>
      </c>
      <c r="H6967" s="40">
        <v>14</v>
      </c>
      <c r="I6967" s="40">
        <v>0.56000000000000005</v>
      </c>
      <c r="L6967" s="40" t="str">
        <f>IF(LEFT(C6967,1)="[",MID(C6967,2,SEARCH("]",C6967)-2),IF(LEFT(C6967,1)="""",MID(C6967,2,SEARCH("""",C6967,2)-2),C6967))</f>
        <v>valor novo Onix</v>
      </c>
      <c r="M6967" s="40">
        <f>WEEKNUM(A6967,2)</f>
        <v>39</v>
      </c>
    </row>
    <row r="6968" spans="1:13" x14ac:dyDescent="0.25">
      <c r="A6968" s="1">
        <v>41517</v>
      </c>
      <c r="B6968" s="40" t="s">
        <v>9</v>
      </c>
      <c r="C6968" s="40" t="s">
        <v>181</v>
      </c>
      <c r="D6968" s="40" t="s">
        <v>90</v>
      </c>
      <c r="E6968" s="40" t="s">
        <v>10</v>
      </c>
      <c r="F6968" s="40">
        <v>0.8</v>
      </c>
      <c r="G6968" s="40">
        <v>3</v>
      </c>
      <c r="H6968" s="40">
        <v>16</v>
      </c>
      <c r="I6968" s="40">
        <v>1.26</v>
      </c>
      <c r="L6968" s="40" t="str">
        <f>IF(LEFT(C6968,1)="[",MID(C6968,2,SEARCH("]",C6968)-2),IF(LEFT(C6968,1)="""",MID(C6968,2,SEARCH("""",C6968,2)-2),C6968))</f>
        <v>valor novo Onix</v>
      </c>
      <c r="M6968" s="40">
        <f>WEEKNUM(A6968,2)</f>
        <v>35</v>
      </c>
    </row>
    <row r="6969" spans="1:13" x14ac:dyDescent="0.25">
      <c r="A6969" s="1">
        <v>41515</v>
      </c>
      <c r="B6969" s="40" t="s">
        <v>9</v>
      </c>
      <c r="C6969" s="40" t="s">
        <v>181</v>
      </c>
      <c r="D6969" s="40" t="s">
        <v>90</v>
      </c>
      <c r="E6969" s="40" t="s">
        <v>10</v>
      </c>
      <c r="F6969" s="40">
        <v>0.8</v>
      </c>
      <c r="G6969" s="40">
        <v>4</v>
      </c>
      <c r="H6969" s="40">
        <v>14</v>
      </c>
      <c r="I6969" s="40">
        <v>1.29</v>
      </c>
      <c r="L6969" s="40" t="str">
        <f>IF(LEFT(C6969,1)="[",MID(C6969,2,SEARCH("]",C6969)-2),IF(LEFT(C6969,1)="""",MID(C6969,2,SEARCH("""",C6969,2)-2),C6969))</f>
        <v>valor novo Onix</v>
      </c>
      <c r="M6969" s="40">
        <f>WEEKNUM(A6969,2)</f>
        <v>35</v>
      </c>
    </row>
    <row r="6970" spans="1:13" x14ac:dyDescent="0.25">
      <c r="A6970" s="1">
        <v>41518</v>
      </c>
      <c r="B6970" s="40" t="s">
        <v>9</v>
      </c>
      <c r="C6970" s="40" t="s">
        <v>181</v>
      </c>
      <c r="D6970" s="40" t="s">
        <v>90</v>
      </c>
      <c r="E6970" s="40" t="s">
        <v>10</v>
      </c>
      <c r="F6970" s="40">
        <v>0.8</v>
      </c>
      <c r="G6970" s="40">
        <v>0</v>
      </c>
      <c r="H6970" s="40">
        <v>12</v>
      </c>
      <c r="I6970" s="40">
        <v>0</v>
      </c>
      <c r="L6970" s="40" t="str">
        <f>IF(LEFT(C6970,1)="[",MID(C6970,2,SEARCH("]",C6970)-2),IF(LEFT(C6970,1)="""",MID(C6970,2,SEARCH("""",C6970,2)-2),C6970))</f>
        <v>valor novo Onix</v>
      </c>
      <c r="M6970" s="40">
        <f>WEEKNUM(A6970,2)</f>
        <v>35</v>
      </c>
    </row>
    <row r="6971" spans="1:13" x14ac:dyDescent="0.25">
      <c r="A6971" s="1">
        <v>41541</v>
      </c>
      <c r="B6971" s="40" t="s">
        <v>9</v>
      </c>
      <c r="C6971" s="40" t="s">
        <v>181</v>
      </c>
      <c r="D6971" s="40" t="s">
        <v>90</v>
      </c>
      <c r="E6971" s="40" t="s">
        <v>10</v>
      </c>
      <c r="F6971" s="40">
        <v>0.8</v>
      </c>
      <c r="G6971" s="40">
        <v>0</v>
      </c>
      <c r="H6971" s="40">
        <v>11</v>
      </c>
      <c r="I6971" s="40">
        <v>0</v>
      </c>
      <c r="L6971" s="40" t="str">
        <f>IF(LEFT(C6971,1)="[",MID(C6971,2,SEARCH("]",C6971)-2),IF(LEFT(C6971,1)="""",MID(C6971,2,SEARCH("""",C6971,2)-2),C6971))</f>
        <v>valor novo Onix</v>
      </c>
      <c r="M6971" s="40">
        <f>WEEKNUM(A6971,2)</f>
        <v>39</v>
      </c>
    </row>
    <row r="6972" spans="1:13" x14ac:dyDescent="0.25">
      <c r="A6972" s="1">
        <v>41531</v>
      </c>
      <c r="B6972" s="40" t="s">
        <v>9</v>
      </c>
      <c r="C6972" s="40" t="s">
        <v>181</v>
      </c>
      <c r="D6972" s="40" t="s">
        <v>90</v>
      </c>
      <c r="E6972" s="40" t="s">
        <v>10</v>
      </c>
      <c r="F6972" s="40">
        <v>0.8</v>
      </c>
      <c r="G6972" s="40">
        <v>2</v>
      </c>
      <c r="H6972" s="40">
        <v>7</v>
      </c>
      <c r="I6972" s="40">
        <v>0.42</v>
      </c>
      <c r="L6972" s="40" t="str">
        <f>IF(LEFT(C6972,1)="[",MID(C6972,2,SEARCH("]",C6972)-2),IF(LEFT(C6972,1)="""",MID(C6972,2,SEARCH("""",C6972,2)-2),C6972))</f>
        <v>valor novo Onix</v>
      </c>
      <c r="M6972" s="40">
        <f>WEEKNUM(A6972,2)</f>
        <v>37</v>
      </c>
    </row>
    <row r="6973" spans="1:13" x14ac:dyDescent="0.25">
      <c r="A6973" s="1">
        <v>41521</v>
      </c>
      <c r="B6973" s="40" t="s">
        <v>9</v>
      </c>
      <c r="C6973" s="40" t="s">
        <v>181</v>
      </c>
      <c r="D6973" s="40" t="s">
        <v>90</v>
      </c>
      <c r="E6973" s="40" t="s">
        <v>10</v>
      </c>
      <c r="F6973" s="40">
        <v>0.8</v>
      </c>
      <c r="G6973" s="40">
        <v>6</v>
      </c>
      <c r="H6973" s="40">
        <v>16</v>
      </c>
      <c r="I6973" s="40">
        <v>2.08</v>
      </c>
      <c r="L6973" s="40" t="str">
        <f>IF(LEFT(C6973,1)="[",MID(C6973,2,SEARCH("]",C6973)-2),IF(LEFT(C6973,1)="""",MID(C6973,2,SEARCH("""",C6973,2)-2),C6973))</f>
        <v>valor novo Onix</v>
      </c>
      <c r="M6973" s="40">
        <f>WEEKNUM(A6973,2)</f>
        <v>36</v>
      </c>
    </row>
    <row r="6974" spans="1:13" x14ac:dyDescent="0.25">
      <c r="A6974" s="1">
        <v>41520</v>
      </c>
      <c r="B6974" s="40" t="s">
        <v>9</v>
      </c>
      <c r="C6974" s="40" t="s">
        <v>181</v>
      </c>
      <c r="D6974" s="40" t="s">
        <v>90</v>
      </c>
      <c r="E6974" s="40" t="s">
        <v>10</v>
      </c>
      <c r="F6974" s="40">
        <v>0.8</v>
      </c>
      <c r="G6974" s="40">
        <v>6</v>
      </c>
      <c r="H6974" s="40">
        <v>15</v>
      </c>
      <c r="I6974" s="40">
        <v>1.99</v>
      </c>
      <c r="L6974" s="40" t="str">
        <f>IF(LEFT(C6974,1)="[",MID(C6974,2,SEARCH("]",C6974)-2),IF(LEFT(C6974,1)="""",MID(C6974,2,SEARCH("""",C6974,2)-2),C6974))</f>
        <v>valor novo Onix</v>
      </c>
      <c r="M6974" s="40">
        <f>WEEKNUM(A6974,2)</f>
        <v>36</v>
      </c>
    </row>
    <row r="6975" spans="1:13" x14ac:dyDescent="0.25">
      <c r="A6975" s="1">
        <v>41546</v>
      </c>
      <c r="B6975" s="40" t="s">
        <v>9</v>
      </c>
      <c r="C6975" s="40" t="s">
        <v>181</v>
      </c>
      <c r="D6975" s="40" t="s">
        <v>90</v>
      </c>
      <c r="E6975" s="40" t="s">
        <v>10</v>
      </c>
      <c r="F6975" s="40">
        <v>0.8</v>
      </c>
      <c r="G6975" s="40">
        <v>0</v>
      </c>
      <c r="H6975" s="40">
        <v>11</v>
      </c>
      <c r="I6975" s="40">
        <v>0</v>
      </c>
      <c r="L6975" s="40" t="str">
        <f>IF(LEFT(C6975,1)="[",MID(C6975,2,SEARCH("]",C6975)-2),IF(LEFT(C6975,1)="""",MID(C6975,2,SEARCH("""",C6975,2)-2),C6975))</f>
        <v>valor novo Onix</v>
      </c>
      <c r="M6975" s="40">
        <f>WEEKNUM(A6975,2)</f>
        <v>39</v>
      </c>
    </row>
    <row r="6976" spans="1:13" x14ac:dyDescent="0.25">
      <c r="A6976" s="1">
        <v>41525</v>
      </c>
      <c r="B6976" s="40" t="s">
        <v>9</v>
      </c>
      <c r="C6976" s="40" t="s">
        <v>181</v>
      </c>
      <c r="D6976" s="40" t="s">
        <v>90</v>
      </c>
      <c r="E6976" s="40" t="s">
        <v>10</v>
      </c>
      <c r="F6976" s="40">
        <v>0.8</v>
      </c>
      <c r="G6976" s="40">
        <v>3</v>
      </c>
      <c r="H6976" s="40">
        <v>28</v>
      </c>
      <c r="I6976" s="40">
        <v>1.98</v>
      </c>
      <c r="L6976" s="40" t="str">
        <f>IF(LEFT(C6976,1)="[",MID(C6976,2,SEARCH("]",C6976)-2),IF(LEFT(C6976,1)="""",MID(C6976,2,SEARCH("""",C6976,2)-2),C6976))</f>
        <v>valor novo Onix</v>
      </c>
      <c r="M6976" s="40">
        <f>WEEKNUM(A6976,2)</f>
        <v>36</v>
      </c>
    </row>
    <row r="6977" spans="1:13" x14ac:dyDescent="0.25">
      <c r="A6977" s="1">
        <v>41527</v>
      </c>
      <c r="B6977" s="40" t="s">
        <v>9</v>
      </c>
      <c r="C6977" s="40" t="s">
        <v>181</v>
      </c>
      <c r="D6977" s="40" t="s">
        <v>90</v>
      </c>
      <c r="E6977" s="40" t="s">
        <v>10</v>
      </c>
      <c r="F6977" s="40">
        <v>0.8</v>
      </c>
      <c r="G6977" s="40">
        <v>2</v>
      </c>
      <c r="H6977" s="40">
        <v>10</v>
      </c>
      <c r="I6977" s="40">
        <v>0.23</v>
      </c>
      <c r="L6977" s="40" t="str">
        <f>IF(LEFT(C6977,1)="[",MID(C6977,2,SEARCH("]",C6977)-2),IF(LEFT(C6977,1)="""",MID(C6977,2,SEARCH("""",C6977,2)-2),C6977))</f>
        <v>valor novo Onix</v>
      </c>
      <c r="M6977" s="40">
        <f>WEEKNUM(A6977,2)</f>
        <v>37</v>
      </c>
    </row>
    <row r="6978" spans="1:13" x14ac:dyDescent="0.25">
      <c r="A6978" s="1">
        <v>41526</v>
      </c>
      <c r="B6978" s="40" t="s">
        <v>9</v>
      </c>
      <c r="C6978" s="40" t="s">
        <v>181</v>
      </c>
      <c r="D6978" s="40" t="s">
        <v>90</v>
      </c>
      <c r="E6978" s="40" t="s">
        <v>10</v>
      </c>
      <c r="F6978" s="40">
        <v>0.8</v>
      </c>
      <c r="G6978" s="40">
        <v>3</v>
      </c>
      <c r="H6978" s="40">
        <v>11</v>
      </c>
      <c r="I6978" s="40">
        <v>0.5</v>
      </c>
      <c r="L6978" s="40" t="str">
        <f>IF(LEFT(C6978,1)="[",MID(C6978,2,SEARCH("]",C6978)-2),IF(LEFT(C6978,1)="""",MID(C6978,2,SEARCH("""",C6978,2)-2),C6978))</f>
        <v>valor novo Onix</v>
      </c>
      <c r="M6978" s="40">
        <f>WEEKNUM(A6978,2)</f>
        <v>37</v>
      </c>
    </row>
    <row r="6979" spans="1:13" x14ac:dyDescent="0.25">
      <c r="A6979" s="1">
        <v>41528</v>
      </c>
      <c r="B6979" s="40" t="s">
        <v>9</v>
      </c>
      <c r="C6979" s="40" t="s">
        <v>181</v>
      </c>
      <c r="D6979" s="40" t="s">
        <v>90</v>
      </c>
      <c r="E6979" s="40" t="s">
        <v>10</v>
      </c>
      <c r="F6979" s="40">
        <v>0.8</v>
      </c>
      <c r="G6979" s="40">
        <v>4</v>
      </c>
      <c r="H6979" s="40">
        <v>9</v>
      </c>
      <c r="I6979" s="40">
        <v>0.66</v>
      </c>
      <c r="L6979" s="40" t="str">
        <f>IF(LEFT(C6979,1)="[",MID(C6979,2,SEARCH("]",C6979)-2),IF(LEFT(C6979,1)="""",MID(C6979,2,SEARCH("""",C6979,2)-2),C6979))</f>
        <v>valor novo Onix</v>
      </c>
      <c r="M6979" s="40">
        <f>WEEKNUM(A6979,2)</f>
        <v>37</v>
      </c>
    </row>
    <row r="6980" spans="1:13" x14ac:dyDescent="0.25">
      <c r="A6980" s="1">
        <v>41522</v>
      </c>
      <c r="B6980" s="40" t="s">
        <v>9</v>
      </c>
      <c r="C6980" s="40" t="s">
        <v>181</v>
      </c>
      <c r="D6980" s="40" t="s">
        <v>90</v>
      </c>
      <c r="E6980" s="40" t="s">
        <v>10</v>
      </c>
      <c r="F6980" s="40">
        <v>0.8</v>
      </c>
      <c r="G6980" s="40">
        <v>4</v>
      </c>
      <c r="H6980" s="40">
        <v>9</v>
      </c>
      <c r="I6980" s="40">
        <v>0.62</v>
      </c>
      <c r="L6980" s="40" t="str">
        <f>IF(LEFT(C6980,1)="[",MID(C6980,2,SEARCH("]",C6980)-2),IF(LEFT(C6980,1)="""",MID(C6980,2,SEARCH("""",C6980,2)-2),C6980))</f>
        <v>valor novo Onix</v>
      </c>
      <c r="M6980" s="40">
        <f>WEEKNUM(A6980,2)</f>
        <v>36</v>
      </c>
    </row>
    <row r="6981" spans="1:13" x14ac:dyDescent="0.25">
      <c r="A6981" s="1">
        <v>41523</v>
      </c>
      <c r="B6981" s="40" t="s">
        <v>9</v>
      </c>
      <c r="C6981" s="40" t="s">
        <v>181</v>
      </c>
      <c r="D6981" s="40" t="s">
        <v>90</v>
      </c>
      <c r="E6981" s="40" t="s">
        <v>10</v>
      </c>
      <c r="F6981" s="40">
        <v>0.8</v>
      </c>
      <c r="G6981" s="40">
        <v>0</v>
      </c>
      <c r="H6981" s="40">
        <v>13</v>
      </c>
      <c r="I6981" s="40">
        <v>0</v>
      </c>
      <c r="L6981" s="40" t="str">
        <f>IF(LEFT(C6981,1)="[",MID(C6981,2,SEARCH("]",C6981)-2),IF(LEFT(C6981,1)="""",MID(C6981,2,SEARCH("""",C6981,2)-2),C6981))</f>
        <v>valor novo Onix</v>
      </c>
      <c r="M6981" s="40">
        <f>WEEKNUM(A6981,2)</f>
        <v>36</v>
      </c>
    </row>
    <row r="6982" spans="1:13" x14ac:dyDescent="0.25">
      <c r="A6982" s="1">
        <v>41524</v>
      </c>
      <c r="B6982" s="40" t="s">
        <v>9</v>
      </c>
      <c r="C6982" s="40" t="s">
        <v>181</v>
      </c>
      <c r="D6982" s="40" t="s">
        <v>90</v>
      </c>
      <c r="E6982" s="40" t="s">
        <v>10</v>
      </c>
      <c r="F6982" s="40">
        <v>0.8</v>
      </c>
      <c r="G6982" s="40">
        <v>5</v>
      </c>
      <c r="H6982" s="40">
        <v>14</v>
      </c>
      <c r="I6982" s="40">
        <v>0.7</v>
      </c>
      <c r="L6982" s="40" t="str">
        <f>IF(LEFT(C6982,1)="[",MID(C6982,2,SEARCH("]",C6982)-2),IF(LEFT(C6982,1)="""",MID(C6982,2,SEARCH("""",C6982,2)-2),C6982))</f>
        <v>valor novo Onix</v>
      </c>
      <c r="M6982" s="40">
        <f>WEEKNUM(A6982,2)</f>
        <v>36</v>
      </c>
    </row>
    <row r="6983" spans="1:13" x14ac:dyDescent="0.25">
      <c r="A6983" s="1">
        <v>41519</v>
      </c>
      <c r="B6983" s="40" t="s">
        <v>9</v>
      </c>
      <c r="C6983" s="40" t="s">
        <v>181</v>
      </c>
      <c r="D6983" s="40" t="s">
        <v>90</v>
      </c>
      <c r="E6983" s="40" t="s">
        <v>10</v>
      </c>
      <c r="F6983" s="40">
        <v>0.8</v>
      </c>
      <c r="G6983" s="40">
        <v>7</v>
      </c>
      <c r="H6983" s="40">
        <v>16</v>
      </c>
      <c r="I6983" s="40">
        <v>1.1299999999999999</v>
      </c>
      <c r="L6983" s="40" t="str">
        <f>IF(LEFT(C6983,1)="[",MID(C6983,2,SEARCH("]",C6983)-2),IF(LEFT(C6983,1)="""",MID(C6983,2,SEARCH("""",C6983,2)-2),C6983))</f>
        <v>valor novo Onix</v>
      </c>
      <c r="M6983" s="40">
        <f>WEEKNUM(A6983,2)</f>
        <v>36</v>
      </c>
    </row>
    <row r="6984" spans="1:13" x14ac:dyDescent="0.25">
      <c r="A6984" s="1">
        <v>41539</v>
      </c>
      <c r="B6984" s="40" t="s">
        <v>9</v>
      </c>
      <c r="C6984" s="40" t="s">
        <v>181</v>
      </c>
      <c r="D6984" s="40" t="s">
        <v>90</v>
      </c>
      <c r="E6984" s="40" t="s">
        <v>10</v>
      </c>
      <c r="F6984" s="40">
        <v>0.8</v>
      </c>
      <c r="G6984" s="40">
        <v>1</v>
      </c>
      <c r="H6984" s="40">
        <v>6</v>
      </c>
      <c r="I6984" s="40">
        <v>0.1</v>
      </c>
      <c r="L6984" s="40" t="str">
        <f>IF(LEFT(C6984,1)="[",MID(C6984,2,SEARCH("]",C6984)-2),IF(LEFT(C6984,1)="""",MID(C6984,2,SEARCH("""",C6984,2)-2),C6984))</f>
        <v>valor novo Onix</v>
      </c>
      <c r="M6984" s="40">
        <f>WEEKNUM(A6984,2)</f>
        <v>38</v>
      </c>
    </row>
    <row r="6985" spans="1:13" x14ac:dyDescent="0.25">
      <c r="A6985" s="1">
        <v>41542</v>
      </c>
      <c r="B6985" s="40" t="s">
        <v>9</v>
      </c>
      <c r="C6985" s="40" t="s">
        <v>181</v>
      </c>
      <c r="D6985" s="40" t="s">
        <v>90</v>
      </c>
      <c r="E6985" s="40" t="s">
        <v>10</v>
      </c>
      <c r="F6985" s="40">
        <v>0.8</v>
      </c>
      <c r="G6985" s="40">
        <v>3</v>
      </c>
      <c r="H6985" s="40">
        <v>9</v>
      </c>
      <c r="I6985" s="40">
        <v>0.6</v>
      </c>
      <c r="L6985" s="40" t="str">
        <f>IF(LEFT(C6985,1)="[",MID(C6985,2,SEARCH("]",C6985)-2),IF(LEFT(C6985,1)="""",MID(C6985,2,SEARCH("""",C6985,2)-2),C6985))</f>
        <v>valor novo Onix</v>
      </c>
      <c r="M6985" s="40">
        <f>WEEKNUM(A6985,2)</f>
        <v>39</v>
      </c>
    </row>
    <row r="6986" spans="1:13" x14ac:dyDescent="0.25">
      <c r="A6986" s="1">
        <v>41523</v>
      </c>
      <c r="B6986" s="40" t="s">
        <v>9</v>
      </c>
      <c r="C6986" s="40" t="s">
        <v>204</v>
      </c>
      <c r="D6986" s="40" t="s">
        <v>90</v>
      </c>
      <c r="E6986" s="40" t="s">
        <v>10</v>
      </c>
      <c r="F6986" s="40">
        <v>0.8</v>
      </c>
      <c r="G6986" s="40">
        <v>0</v>
      </c>
      <c r="H6986" s="40">
        <v>0</v>
      </c>
      <c r="I6986" s="40">
        <v>0</v>
      </c>
      <c r="L6986" s="40" t="str">
        <f>IF(LEFT(C6986,1)="[",MID(C6986,2,SEARCH("]",C6986)-2),IF(LEFT(C6986,1)="""",MID(C6986,2,SEARCH("""",C6986,2)-2),C6986))</f>
        <v>valor novo onix 2013</v>
      </c>
      <c r="M6986" s="40">
        <f>WEEKNUM(A6986,2)</f>
        <v>36</v>
      </c>
    </row>
    <row r="6987" spans="1:13" x14ac:dyDescent="0.25">
      <c r="A6987" s="1">
        <v>41518</v>
      </c>
      <c r="B6987" s="40" t="s">
        <v>9</v>
      </c>
      <c r="C6987" s="40" t="s">
        <v>204</v>
      </c>
      <c r="D6987" s="40" t="s">
        <v>90</v>
      </c>
      <c r="E6987" s="40" t="s">
        <v>10</v>
      </c>
      <c r="F6987" s="40">
        <v>0.8</v>
      </c>
      <c r="G6987" s="40">
        <v>0</v>
      </c>
      <c r="H6987" s="40">
        <v>1</v>
      </c>
      <c r="I6987" s="40">
        <v>0</v>
      </c>
      <c r="L6987" s="40" t="str">
        <f>IF(LEFT(C6987,1)="[",MID(C6987,2,SEARCH("]",C6987)-2),IF(LEFT(C6987,1)="""",MID(C6987,2,SEARCH("""",C6987,2)-2),C6987))</f>
        <v>valor novo onix 2013</v>
      </c>
      <c r="M6987" s="40">
        <f>WEEKNUM(A6987,2)</f>
        <v>35</v>
      </c>
    </row>
    <row r="6988" spans="1:13" x14ac:dyDescent="0.25">
      <c r="A6988" s="1">
        <v>41532</v>
      </c>
      <c r="B6988" s="40" t="s">
        <v>9</v>
      </c>
      <c r="C6988" s="40" t="s">
        <v>204</v>
      </c>
      <c r="D6988" s="40" t="s">
        <v>90</v>
      </c>
      <c r="E6988" s="40" t="s">
        <v>10</v>
      </c>
      <c r="F6988" s="40">
        <v>0.8</v>
      </c>
      <c r="G6988" s="40">
        <v>0</v>
      </c>
      <c r="H6988" s="40">
        <v>2</v>
      </c>
      <c r="I6988" s="40">
        <v>0</v>
      </c>
      <c r="L6988" s="40" t="str">
        <f>IF(LEFT(C6988,1)="[",MID(C6988,2,SEARCH("]",C6988)-2),IF(LEFT(C6988,1)="""",MID(C6988,2,SEARCH("""",C6988,2)-2),C6988))</f>
        <v>valor novo onix 2013</v>
      </c>
      <c r="M6988" s="40">
        <f>WEEKNUM(A6988,2)</f>
        <v>37</v>
      </c>
    </row>
    <row r="6989" spans="1:13" x14ac:dyDescent="0.25">
      <c r="A6989" s="1">
        <v>41539</v>
      </c>
      <c r="B6989" s="40" t="s">
        <v>9</v>
      </c>
      <c r="C6989" s="40" t="s">
        <v>204</v>
      </c>
      <c r="D6989" s="40" t="s">
        <v>90</v>
      </c>
      <c r="E6989" s="40" t="s">
        <v>10</v>
      </c>
      <c r="F6989" s="40">
        <v>0.8</v>
      </c>
      <c r="G6989" s="40">
        <v>0</v>
      </c>
      <c r="H6989" s="40">
        <v>2</v>
      </c>
      <c r="I6989" s="40">
        <v>0</v>
      </c>
      <c r="L6989" s="40" t="str">
        <f>IF(LEFT(C6989,1)="[",MID(C6989,2,SEARCH("]",C6989)-2),IF(LEFT(C6989,1)="""",MID(C6989,2,SEARCH("""",C6989,2)-2),C6989))</f>
        <v>valor novo onix 2013</v>
      </c>
      <c r="M6989" s="40">
        <f>WEEKNUM(A6989,2)</f>
        <v>38</v>
      </c>
    </row>
    <row r="6990" spans="1:13" x14ac:dyDescent="0.25">
      <c r="A6990" s="1">
        <v>41541</v>
      </c>
      <c r="B6990" s="40" t="s">
        <v>9</v>
      </c>
      <c r="C6990" s="40" t="s">
        <v>204</v>
      </c>
      <c r="D6990" s="40" t="s">
        <v>90</v>
      </c>
      <c r="E6990" s="40" t="s">
        <v>10</v>
      </c>
      <c r="F6990" s="40">
        <v>0.8</v>
      </c>
      <c r="G6990" s="40">
        <v>0</v>
      </c>
      <c r="H6990" s="40">
        <v>0</v>
      </c>
      <c r="I6990" s="40">
        <v>0</v>
      </c>
      <c r="L6990" s="40" t="str">
        <f>IF(LEFT(C6990,1)="[",MID(C6990,2,SEARCH("]",C6990)-2),IF(LEFT(C6990,1)="""",MID(C6990,2,SEARCH("""",C6990,2)-2),C6990))</f>
        <v>valor novo onix 2013</v>
      </c>
      <c r="M6990" s="40">
        <f>WEEKNUM(A6990,2)</f>
        <v>39</v>
      </c>
    </row>
    <row r="6991" spans="1:13" x14ac:dyDescent="0.25">
      <c r="A6991" s="1">
        <v>41531</v>
      </c>
      <c r="B6991" s="40" t="s">
        <v>9</v>
      </c>
      <c r="C6991" s="40" t="s">
        <v>204</v>
      </c>
      <c r="D6991" s="40" t="s">
        <v>90</v>
      </c>
      <c r="E6991" s="40" t="s">
        <v>10</v>
      </c>
      <c r="F6991" s="40">
        <v>0.8</v>
      </c>
      <c r="G6991" s="40">
        <v>0</v>
      </c>
      <c r="H6991" s="40">
        <v>1</v>
      </c>
      <c r="I6991" s="40">
        <v>0</v>
      </c>
      <c r="L6991" s="40" t="str">
        <f>IF(LEFT(C6991,1)="[",MID(C6991,2,SEARCH("]",C6991)-2),IF(LEFT(C6991,1)="""",MID(C6991,2,SEARCH("""",C6991,2)-2),C6991))</f>
        <v>valor novo onix 2013</v>
      </c>
      <c r="M6991" s="40">
        <f>WEEKNUM(A6991,2)</f>
        <v>37</v>
      </c>
    </row>
    <row r="6992" spans="1:13" x14ac:dyDescent="0.25">
      <c r="A6992" s="1">
        <v>41514</v>
      </c>
      <c r="B6992" s="40" t="s">
        <v>9</v>
      </c>
      <c r="C6992" s="40" t="s">
        <v>204</v>
      </c>
      <c r="D6992" s="40" t="s">
        <v>90</v>
      </c>
      <c r="E6992" s="40" t="s">
        <v>10</v>
      </c>
      <c r="F6992" s="40">
        <v>0.8</v>
      </c>
      <c r="G6992" s="40">
        <v>0</v>
      </c>
      <c r="H6992" s="40">
        <v>0</v>
      </c>
      <c r="I6992" s="40">
        <v>0</v>
      </c>
      <c r="L6992" s="40" t="str">
        <f>IF(LEFT(C6992,1)="[",MID(C6992,2,SEARCH("]",C6992)-2),IF(LEFT(C6992,1)="""",MID(C6992,2,SEARCH("""",C6992,2)-2),C6992))</f>
        <v>valor novo onix 2013</v>
      </c>
      <c r="M6992" s="40">
        <f>WEEKNUM(A6992,2)</f>
        <v>35</v>
      </c>
    </row>
    <row r="6993" spans="1:13" x14ac:dyDescent="0.25">
      <c r="A6993" s="1">
        <v>41536</v>
      </c>
      <c r="B6993" s="40" t="s">
        <v>9</v>
      </c>
      <c r="C6993" s="40" t="s">
        <v>204</v>
      </c>
      <c r="D6993" s="40" t="s">
        <v>90</v>
      </c>
      <c r="E6993" s="40" t="s">
        <v>10</v>
      </c>
      <c r="F6993" s="40">
        <v>0.8</v>
      </c>
      <c r="G6993" s="40">
        <v>0</v>
      </c>
      <c r="H6993" s="40">
        <v>2</v>
      </c>
      <c r="I6993" s="40">
        <v>0</v>
      </c>
      <c r="L6993" s="40" t="str">
        <f>IF(LEFT(C6993,1)="[",MID(C6993,2,SEARCH("]",C6993)-2),IF(LEFT(C6993,1)="""",MID(C6993,2,SEARCH("""",C6993,2)-2),C6993))</f>
        <v>valor novo onix 2013</v>
      </c>
      <c r="M6993" s="40">
        <f>WEEKNUM(A6993,2)</f>
        <v>38</v>
      </c>
    </row>
    <row r="6994" spans="1:13" x14ac:dyDescent="0.25">
      <c r="A6994" s="1">
        <v>41537</v>
      </c>
      <c r="B6994" s="40" t="s">
        <v>9</v>
      </c>
      <c r="C6994" s="40" t="s">
        <v>204</v>
      </c>
      <c r="D6994" s="40" t="s">
        <v>90</v>
      </c>
      <c r="E6994" s="40" t="s">
        <v>10</v>
      </c>
      <c r="F6994" s="40">
        <v>0.8</v>
      </c>
      <c r="G6994" s="40">
        <v>0</v>
      </c>
      <c r="H6994" s="40">
        <v>1</v>
      </c>
      <c r="I6994" s="40">
        <v>0</v>
      </c>
      <c r="L6994" s="40" t="str">
        <f>IF(LEFT(C6994,1)="[",MID(C6994,2,SEARCH("]",C6994)-2),IF(LEFT(C6994,1)="""",MID(C6994,2,SEARCH("""",C6994,2)-2),C6994))</f>
        <v>valor novo onix 2013</v>
      </c>
      <c r="M6994" s="40">
        <f>WEEKNUM(A6994,2)</f>
        <v>38</v>
      </c>
    </row>
    <row r="6995" spans="1:13" x14ac:dyDescent="0.25">
      <c r="A6995" s="1">
        <v>41526</v>
      </c>
      <c r="B6995" s="40" t="s">
        <v>9</v>
      </c>
      <c r="C6995" s="40" t="s">
        <v>204</v>
      </c>
      <c r="D6995" s="40" t="s">
        <v>90</v>
      </c>
      <c r="E6995" s="40" t="s">
        <v>10</v>
      </c>
      <c r="F6995" s="40">
        <v>0.8</v>
      </c>
      <c r="G6995" s="40">
        <v>0</v>
      </c>
      <c r="H6995" s="40">
        <v>0</v>
      </c>
      <c r="I6995" s="40">
        <v>0</v>
      </c>
      <c r="L6995" s="40" t="str">
        <f>IF(LEFT(C6995,1)="[",MID(C6995,2,SEARCH("]",C6995)-2),IF(LEFT(C6995,1)="""",MID(C6995,2,SEARCH("""",C6995,2)-2),C6995))</f>
        <v>valor novo onix 2013</v>
      </c>
      <c r="M6995" s="40">
        <f>WEEKNUM(A6995,2)</f>
        <v>37</v>
      </c>
    </row>
    <row r="6996" spans="1:13" x14ac:dyDescent="0.25">
      <c r="A6996" s="1">
        <v>41519</v>
      </c>
      <c r="B6996" s="40" t="s">
        <v>9</v>
      </c>
      <c r="C6996" s="40" t="s">
        <v>204</v>
      </c>
      <c r="D6996" s="40" t="s">
        <v>90</v>
      </c>
      <c r="E6996" s="40" t="s">
        <v>10</v>
      </c>
      <c r="F6996" s="40">
        <v>0.8</v>
      </c>
      <c r="G6996" s="40">
        <v>0</v>
      </c>
      <c r="H6996" s="40">
        <v>1</v>
      </c>
      <c r="I6996" s="40">
        <v>0</v>
      </c>
      <c r="L6996" s="40" t="str">
        <f>IF(LEFT(C6996,1)="[",MID(C6996,2,SEARCH("]",C6996)-2),IF(LEFT(C6996,1)="""",MID(C6996,2,SEARCH("""",C6996,2)-2),C6996))</f>
        <v>valor novo onix 2013</v>
      </c>
      <c r="M6996" s="40">
        <f>WEEKNUM(A6996,2)</f>
        <v>36</v>
      </c>
    </row>
    <row r="6997" spans="1:13" x14ac:dyDescent="0.25">
      <c r="A6997" s="1">
        <v>41530</v>
      </c>
      <c r="B6997" s="40" t="s">
        <v>9</v>
      </c>
      <c r="C6997" s="40" t="s">
        <v>204</v>
      </c>
      <c r="D6997" s="40" t="s">
        <v>90</v>
      </c>
      <c r="E6997" s="40" t="s">
        <v>10</v>
      </c>
      <c r="F6997" s="40">
        <v>0.8</v>
      </c>
      <c r="G6997" s="40">
        <v>0</v>
      </c>
      <c r="H6997" s="40">
        <v>1</v>
      </c>
      <c r="I6997" s="40">
        <v>0</v>
      </c>
      <c r="L6997" s="40" t="str">
        <f>IF(LEFT(C6997,1)="[",MID(C6997,2,SEARCH("]",C6997)-2),IF(LEFT(C6997,1)="""",MID(C6997,2,SEARCH("""",C6997,2)-2),C6997))</f>
        <v>valor novo onix 2013</v>
      </c>
      <c r="M6997" s="40">
        <f>WEEKNUM(A6997,2)</f>
        <v>37</v>
      </c>
    </row>
    <row r="6998" spans="1:13" x14ac:dyDescent="0.25">
      <c r="A6998" s="1">
        <v>41520</v>
      </c>
      <c r="B6998" s="40" t="s">
        <v>9</v>
      </c>
      <c r="C6998" s="40" t="s">
        <v>261</v>
      </c>
      <c r="D6998" s="40" t="s">
        <v>90</v>
      </c>
      <c r="E6998" s="40" t="s">
        <v>10</v>
      </c>
      <c r="F6998" s="40">
        <v>0.8</v>
      </c>
      <c r="G6998" s="40">
        <v>0</v>
      </c>
      <c r="H6998" s="40">
        <v>2</v>
      </c>
      <c r="I6998" s="40">
        <v>0</v>
      </c>
      <c r="L6998" s="40" t="str">
        <f>IF(LEFT(C6998,1)="[",MID(C6998,2,SEARCH("]",C6998)-2),IF(LEFT(C6998,1)="""",MID(C6998,2,SEARCH("""",C6998,2)-2),C6998))</f>
        <v>valor novo onix 2014</v>
      </c>
      <c r="M6998" s="40">
        <f>WEEKNUM(A6998,2)</f>
        <v>36</v>
      </c>
    </row>
    <row r="6999" spans="1:13" x14ac:dyDescent="0.25">
      <c r="A6999" s="1">
        <v>41524</v>
      </c>
      <c r="B6999" s="40" t="s">
        <v>9</v>
      </c>
      <c r="C6999" s="40" t="s">
        <v>261</v>
      </c>
      <c r="D6999" s="40" t="s">
        <v>90</v>
      </c>
      <c r="E6999" s="40" t="s">
        <v>10</v>
      </c>
      <c r="F6999" s="40">
        <v>0.8</v>
      </c>
      <c r="G6999" s="40">
        <v>0</v>
      </c>
      <c r="H6999" s="40">
        <v>2</v>
      </c>
      <c r="I6999" s="40">
        <v>0</v>
      </c>
      <c r="L6999" s="40" t="str">
        <f>IF(LEFT(C6999,1)="[",MID(C6999,2,SEARCH("]",C6999)-2),IF(LEFT(C6999,1)="""",MID(C6999,2,SEARCH("""",C6999,2)-2),C6999))</f>
        <v>valor novo onix 2014</v>
      </c>
      <c r="M6999" s="40">
        <f>WEEKNUM(A6999,2)</f>
        <v>36</v>
      </c>
    </row>
    <row r="7000" spans="1:13" x14ac:dyDescent="0.25">
      <c r="A7000" s="1">
        <v>41539</v>
      </c>
      <c r="B7000" s="40" t="s">
        <v>9</v>
      </c>
      <c r="C7000" s="40" t="s">
        <v>261</v>
      </c>
      <c r="D7000" s="40" t="s">
        <v>90</v>
      </c>
      <c r="E7000" s="40" t="s">
        <v>10</v>
      </c>
      <c r="F7000" s="40">
        <v>0.8</v>
      </c>
      <c r="G7000" s="40">
        <v>0</v>
      </c>
      <c r="H7000" s="40">
        <v>3</v>
      </c>
      <c r="I7000" s="40">
        <v>0</v>
      </c>
      <c r="L7000" s="40" t="str">
        <f>IF(LEFT(C7000,1)="[",MID(C7000,2,SEARCH("]",C7000)-2),IF(LEFT(C7000,1)="""",MID(C7000,2,SEARCH("""",C7000,2)-2),C7000))</f>
        <v>valor novo onix 2014</v>
      </c>
      <c r="M7000" s="40">
        <f>WEEKNUM(A7000,2)</f>
        <v>38</v>
      </c>
    </row>
    <row r="7001" spans="1:13" x14ac:dyDescent="0.25">
      <c r="A7001" s="1">
        <v>41531</v>
      </c>
      <c r="B7001" s="40" t="s">
        <v>9</v>
      </c>
      <c r="C7001" s="40" t="s">
        <v>261</v>
      </c>
      <c r="D7001" s="40" t="s">
        <v>90</v>
      </c>
      <c r="E7001" s="40" t="s">
        <v>10</v>
      </c>
      <c r="F7001" s="40">
        <v>0.8</v>
      </c>
      <c r="G7001" s="40">
        <v>0</v>
      </c>
      <c r="H7001" s="40">
        <v>1</v>
      </c>
      <c r="I7001" s="40">
        <v>0</v>
      </c>
      <c r="L7001" s="40" t="str">
        <f>IF(LEFT(C7001,1)="[",MID(C7001,2,SEARCH("]",C7001)-2),IF(LEFT(C7001,1)="""",MID(C7001,2,SEARCH("""",C7001,2)-2),C7001))</f>
        <v>valor novo onix 2014</v>
      </c>
      <c r="M7001" s="40">
        <f>WEEKNUM(A7001,2)</f>
        <v>37</v>
      </c>
    </row>
    <row r="7002" spans="1:13" x14ac:dyDescent="0.25">
      <c r="A7002" s="1">
        <v>41540</v>
      </c>
      <c r="B7002" s="40" t="s">
        <v>9</v>
      </c>
      <c r="C7002" s="40" t="s">
        <v>261</v>
      </c>
      <c r="D7002" s="40" t="s">
        <v>90</v>
      </c>
      <c r="E7002" s="40" t="s">
        <v>10</v>
      </c>
      <c r="F7002" s="40">
        <v>0.8</v>
      </c>
      <c r="G7002" s="40">
        <v>0</v>
      </c>
      <c r="H7002" s="40">
        <v>1</v>
      </c>
      <c r="I7002" s="40">
        <v>0</v>
      </c>
      <c r="L7002" s="40" t="str">
        <f>IF(LEFT(C7002,1)="[",MID(C7002,2,SEARCH("]",C7002)-2),IF(LEFT(C7002,1)="""",MID(C7002,2,SEARCH("""",C7002,2)-2),C7002))</f>
        <v>valor novo onix 2014</v>
      </c>
      <c r="M7002" s="40">
        <f>WEEKNUM(A7002,2)</f>
        <v>39</v>
      </c>
    </row>
    <row r="7003" spans="1:13" x14ac:dyDescent="0.25">
      <c r="A7003" s="1">
        <v>41538</v>
      </c>
      <c r="B7003" s="40" t="s">
        <v>9</v>
      </c>
      <c r="C7003" s="40" t="s">
        <v>261</v>
      </c>
      <c r="D7003" s="40" t="s">
        <v>90</v>
      </c>
      <c r="E7003" s="40" t="s">
        <v>10</v>
      </c>
      <c r="F7003" s="40">
        <v>0.8</v>
      </c>
      <c r="G7003" s="40">
        <v>0</v>
      </c>
      <c r="H7003" s="40">
        <v>1</v>
      </c>
      <c r="I7003" s="40">
        <v>0</v>
      </c>
      <c r="L7003" s="40" t="str">
        <f>IF(LEFT(C7003,1)="[",MID(C7003,2,SEARCH("]",C7003)-2),IF(LEFT(C7003,1)="""",MID(C7003,2,SEARCH("""",C7003,2)-2),C7003))</f>
        <v>valor novo onix 2014</v>
      </c>
      <c r="M7003" s="40">
        <f>WEEKNUM(A7003,2)</f>
        <v>38</v>
      </c>
    </row>
    <row r="7004" spans="1:13" x14ac:dyDescent="0.25">
      <c r="A7004" s="1">
        <v>41521</v>
      </c>
      <c r="B7004" s="40" t="s">
        <v>9</v>
      </c>
      <c r="C7004" s="40" t="s">
        <v>261</v>
      </c>
      <c r="D7004" s="40" t="s">
        <v>90</v>
      </c>
      <c r="E7004" s="40" t="s">
        <v>10</v>
      </c>
      <c r="F7004" s="40">
        <v>0.8</v>
      </c>
      <c r="G7004" s="40">
        <v>0</v>
      </c>
      <c r="H7004" s="40">
        <v>2</v>
      </c>
      <c r="I7004" s="40">
        <v>0</v>
      </c>
      <c r="L7004" s="40" t="str">
        <f>IF(LEFT(C7004,1)="[",MID(C7004,2,SEARCH("]",C7004)-2),IF(LEFT(C7004,1)="""",MID(C7004,2,SEARCH("""",C7004,2)-2),C7004))</f>
        <v>valor novo onix 2014</v>
      </c>
      <c r="M7004" s="40">
        <f>WEEKNUM(A7004,2)</f>
        <v>36</v>
      </c>
    </row>
    <row r="7005" spans="1:13" x14ac:dyDescent="0.25">
      <c r="A7005" s="1">
        <v>41532</v>
      </c>
      <c r="B7005" s="40" t="s">
        <v>9</v>
      </c>
      <c r="C7005" s="40" t="s">
        <v>261</v>
      </c>
      <c r="D7005" s="40" t="s">
        <v>90</v>
      </c>
      <c r="E7005" s="40" t="s">
        <v>10</v>
      </c>
      <c r="F7005" s="40">
        <v>0.8</v>
      </c>
      <c r="G7005" s="40">
        <v>0</v>
      </c>
      <c r="H7005" s="40">
        <v>3</v>
      </c>
      <c r="I7005" s="40">
        <v>0</v>
      </c>
      <c r="L7005" s="40" t="str">
        <f>IF(LEFT(C7005,1)="[",MID(C7005,2,SEARCH("]",C7005)-2),IF(LEFT(C7005,1)="""",MID(C7005,2,SEARCH("""",C7005,2)-2),C7005))</f>
        <v>valor novo onix 2014</v>
      </c>
      <c r="M7005" s="40">
        <f>WEEKNUM(A7005,2)</f>
        <v>37</v>
      </c>
    </row>
    <row r="7006" spans="1:13" x14ac:dyDescent="0.25">
      <c r="A7006" s="1">
        <v>41518</v>
      </c>
      <c r="B7006" s="40" t="s">
        <v>9</v>
      </c>
      <c r="C7006" s="40" t="s">
        <v>261</v>
      </c>
      <c r="D7006" s="40" t="s">
        <v>90</v>
      </c>
      <c r="E7006" s="40" t="s">
        <v>10</v>
      </c>
      <c r="F7006" s="40">
        <v>0.8</v>
      </c>
      <c r="G7006" s="40">
        <v>0</v>
      </c>
      <c r="H7006" s="40">
        <v>1</v>
      </c>
      <c r="I7006" s="40">
        <v>0</v>
      </c>
      <c r="L7006" s="40" t="str">
        <f>IF(LEFT(C7006,1)="[",MID(C7006,2,SEARCH("]",C7006)-2),IF(LEFT(C7006,1)="""",MID(C7006,2,SEARCH("""",C7006,2)-2),C7006))</f>
        <v>valor novo onix 2014</v>
      </c>
      <c r="M7006" s="40">
        <f>WEEKNUM(A7006,2)</f>
        <v>35</v>
      </c>
    </row>
    <row r="7007" spans="1:13" x14ac:dyDescent="0.25">
      <c r="A7007" s="1">
        <v>41527</v>
      </c>
      <c r="B7007" s="40" t="s">
        <v>9</v>
      </c>
      <c r="C7007" s="40" t="s">
        <v>261</v>
      </c>
      <c r="D7007" s="40" t="s">
        <v>90</v>
      </c>
      <c r="E7007" s="40" t="s">
        <v>10</v>
      </c>
      <c r="F7007" s="40">
        <v>0.8</v>
      </c>
      <c r="G7007" s="40">
        <v>0</v>
      </c>
      <c r="H7007" s="40">
        <v>3</v>
      </c>
      <c r="I7007" s="40">
        <v>0</v>
      </c>
      <c r="L7007" s="40" t="str">
        <f>IF(LEFT(C7007,1)="[",MID(C7007,2,SEARCH("]",C7007)-2),IF(LEFT(C7007,1)="""",MID(C7007,2,SEARCH("""",C7007,2)-2),C7007))</f>
        <v>valor novo onix 2014</v>
      </c>
      <c r="M7007" s="40">
        <f>WEEKNUM(A7007,2)</f>
        <v>37</v>
      </c>
    </row>
    <row r="7008" spans="1:13" x14ac:dyDescent="0.25">
      <c r="A7008" s="1">
        <v>41516</v>
      </c>
      <c r="B7008" s="40" t="s">
        <v>9</v>
      </c>
      <c r="C7008" s="40" t="s">
        <v>261</v>
      </c>
      <c r="D7008" s="40" t="s">
        <v>90</v>
      </c>
      <c r="E7008" s="40" t="s">
        <v>10</v>
      </c>
      <c r="F7008" s="40">
        <v>0.8</v>
      </c>
      <c r="G7008" s="40">
        <v>0</v>
      </c>
      <c r="H7008" s="40">
        <v>1</v>
      </c>
      <c r="I7008" s="40">
        <v>0</v>
      </c>
      <c r="L7008" s="40" t="str">
        <f>IF(LEFT(C7008,1)="[",MID(C7008,2,SEARCH("]",C7008)-2),IF(LEFT(C7008,1)="""",MID(C7008,2,SEARCH("""",C7008,2)-2),C7008))</f>
        <v>valor novo onix 2014</v>
      </c>
      <c r="M7008" s="40">
        <f>WEEKNUM(A7008,2)</f>
        <v>35</v>
      </c>
    </row>
    <row r="7009" spans="1:13" x14ac:dyDescent="0.25">
      <c r="A7009" s="1">
        <v>41517</v>
      </c>
      <c r="B7009" s="40" t="s">
        <v>9</v>
      </c>
      <c r="C7009" s="40" t="s">
        <v>261</v>
      </c>
      <c r="D7009" s="40" t="s">
        <v>90</v>
      </c>
      <c r="E7009" s="40" t="s">
        <v>10</v>
      </c>
      <c r="F7009" s="40">
        <v>0.8</v>
      </c>
      <c r="G7009" s="40">
        <v>0</v>
      </c>
      <c r="H7009" s="40">
        <v>4</v>
      </c>
      <c r="I7009" s="40">
        <v>0</v>
      </c>
      <c r="L7009" s="40" t="str">
        <f>IF(LEFT(C7009,1)="[",MID(C7009,2,SEARCH("]",C7009)-2),IF(LEFT(C7009,1)="""",MID(C7009,2,SEARCH("""",C7009,2)-2),C7009))</f>
        <v>valor novo onix 2014</v>
      </c>
      <c r="M7009" s="40">
        <f>WEEKNUM(A7009,2)</f>
        <v>35</v>
      </c>
    </row>
    <row r="7010" spans="1:13" x14ac:dyDescent="0.25">
      <c r="A7010" s="1">
        <v>41542</v>
      </c>
      <c r="B7010" s="40" t="s">
        <v>9</v>
      </c>
      <c r="C7010" s="40" t="s">
        <v>261</v>
      </c>
      <c r="D7010" s="40" t="s">
        <v>90</v>
      </c>
      <c r="E7010" s="40" t="s">
        <v>10</v>
      </c>
      <c r="F7010" s="40">
        <v>0.8</v>
      </c>
      <c r="G7010" s="40">
        <v>1</v>
      </c>
      <c r="H7010" s="40">
        <v>1</v>
      </c>
      <c r="I7010" s="40">
        <v>0.19</v>
      </c>
      <c r="L7010" s="40" t="str">
        <f>IF(LEFT(C7010,1)="[",MID(C7010,2,SEARCH("]",C7010)-2),IF(LEFT(C7010,1)="""",MID(C7010,2,SEARCH("""",C7010,2)-2),C7010))</f>
        <v>valor novo onix 2014</v>
      </c>
      <c r="M7010" s="40">
        <f>WEEKNUM(A7010,2)</f>
        <v>39</v>
      </c>
    </row>
    <row r="7011" spans="1:13" x14ac:dyDescent="0.25">
      <c r="A7011" s="1">
        <v>41537</v>
      </c>
      <c r="B7011" s="40" t="s">
        <v>9</v>
      </c>
      <c r="C7011" s="40" t="s">
        <v>117</v>
      </c>
      <c r="D7011" s="40" t="s">
        <v>90</v>
      </c>
      <c r="E7011" s="40" t="s">
        <v>10</v>
      </c>
      <c r="F7011" s="40">
        <v>0.37</v>
      </c>
      <c r="G7011" s="40">
        <v>31</v>
      </c>
      <c r="H7011" s="40">
        <v>170</v>
      </c>
      <c r="I7011" s="40">
        <v>5.66</v>
      </c>
      <c r="L7011" s="40" t="str">
        <f>IF(LEFT(C7011,1)="[",MID(C7011,2,SEARCH("]",C7011)-2),IF(LEFT(C7011,1)="""",MID(C7011,2,SEARCH("""",C7011,2)-2),C7011))</f>
        <v>valor Onix</v>
      </c>
      <c r="M7011" s="40">
        <f>WEEKNUM(A7011,2)</f>
        <v>38</v>
      </c>
    </row>
    <row r="7012" spans="1:13" x14ac:dyDescent="0.25">
      <c r="A7012" s="1">
        <v>41529</v>
      </c>
      <c r="B7012" s="40" t="s">
        <v>9</v>
      </c>
      <c r="C7012" s="40" t="s">
        <v>117</v>
      </c>
      <c r="D7012" s="40" t="s">
        <v>90</v>
      </c>
      <c r="E7012" s="40" t="s">
        <v>10</v>
      </c>
      <c r="F7012" s="40">
        <v>0.37</v>
      </c>
      <c r="G7012" s="40">
        <v>19</v>
      </c>
      <c r="H7012" s="40">
        <v>124</v>
      </c>
      <c r="I7012" s="40">
        <v>3.04</v>
      </c>
      <c r="L7012" s="40" t="str">
        <f>IF(LEFT(C7012,1)="[",MID(C7012,2,SEARCH("]",C7012)-2),IF(LEFT(C7012,1)="""",MID(C7012,2,SEARCH("""",C7012,2)-2),C7012))</f>
        <v>valor Onix</v>
      </c>
      <c r="M7012" s="40">
        <f>WEEKNUM(A7012,2)</f>
        <v>37</v>
      </c>
    </row>
    <row r="7013" spans="1:13" x14ac:dyDescent="0.25">
      <c r="A7013" s="1">
        <v>41546</v>
      </c>
      <c r="B7013" s="40" t="s">
        <v>9</v>
      </c>
      <c r="C7013" s="40" t="s">
        <v>117</v>
      </c>
      <c r="D7013" s="40" t="s">
        <v>90</v>
      </c>
      <c r="E7013" s="40" t="s">
        <v>10</v>
      </c>
      <c r="F7013" s="40">
        <v>0.37</v>
      </c>
      <c r="G7013" s="40">
        <v>24</v>
      </c>
      <c r="H7013" s="40">
        <v>155</v>
      </c>
      <c r="I7013" s="40">
        <v>4.96</v>
      </c>
      <c r="L7013" s="40" t="str">
        <f>IF(LEFT(C7013,1)="[",MID(C7013,2,SEARCH("]",C7013)-2),IF(LEFT(C7013,1)="""",MID(C7013,2,SEARCH("""",C7013,2)-2),C7013))</f>
        <v>valor Onix</v>
      </c>
      <c r="M7013" s="40">
        <f>WEEKNUM(A7013,2)</f>
        <v>39</v>
      </c>
    </row>
    <row r="7014" spans="1:13" x14ac:dyDescent="0.25">
      <c r="A7014" s="1">
        <v>41533</v>
      </c>
      <c r="B7014" s="40" t="s">
        <v>9</v>
      </c>
      <c r="C7014" s="40" t="s">
        <v>117</v>
      </c>
      <c r="D7014" s="40" t="s">
        <v>90</v>
      </c>
      <c r="E7014" s="40" t="s">
        <v>10</v>
      </c>
      <c r="F7014" s="40">
        <v>0.37</v>
      </c>
      <c r="G7014" s="40">
        <v>26</v>
      </c>
      <c r="H7014" s="40">
        <v>137</v>
      </c>
      <c r="I7014" s="40">
        <v>3.65</v>
      </c>
      <c r="L7014" s="40" t="str">
        <f>IF(LEFT(C7014,1)="[",MID(C7014,2,SEARCH("]",C7014)-2),IF(LEFT(C7014,1)="""",MID(C7014,2,SEARCH("""",C7014,2)-2),C7014))</f>
        <v>valor Onix</v>
      </c>
      <c r="M7014" s="40">
        <f>WEEKNUM(A7014,2)</f>
        <v>38</v>
      </c>
    </row>
    <row r="7015" spans="1:13" x14ac:dyDescent="0.25">
      <c r="A7015" s="1">
        <v>41515</v>
      </c>
      <c r="B7015" s="40" t="s">
        <v>9</v>
      </c>
      <c r="C7015" s="40" t="s">
        <v>117</v>
      </c>
      <c r="D7015" s="40" t="s">
        <v>90</v>
      </c>
      <c r="E7015" s="40" t="s">
        <v>10</v>
      </c>
      <c r="F7015" s="40">
        <v>0.37</v>
      </c>
      <c r="G7015" s="40">
        <v>44</v>
      </c>
      <c r="H7015" s="40">
        <v>134</v>
      </c>
      <c r="I7015" s="40">
        <v>8.11</v>
      </c>
      <c r="L7015" s="40" t="str">
        <f>IF(LEFT(C7015,1)="[",MID(C7015,2,SEARCH("]",C7015)-2),IF(LEFT(C7015,1)="""",MID(C7015,2,SEARCH("""",C7015,2)-2),C7015))</f>
        <v>valor Onix</v>
      </c>
      <c r="M7015" s="40">
        <f>WEEKNUM(A7015,2)</f>
        <v>35</v>
      </c>
    </row>
    <row r="7016" spans="1:13" x14ac:dyDescent="0.25">
      <c r="A7016" s="1">
        <v>41514</v>
      </c>
      <c r="B7016" s="40" t="s">
        <v>9</v>
      </c>
      <c r="C7016" s="40" t="s">
        <v>117</v>
      </c>
      <c r="D7016" s="40" t="s">
        <v>90</v>
      </c>
      <c r="E7016" s="40" t="s">
        <v>10</v>
      </c>
      <c r="F7016" s="40">
        <v>0.37</v>
      </c>
      <c r="G7016" s="40">
        <v>39</v>
      </c>
      <c r="H7016" s="40">
        <v>113</v>
      </c>
      <c r="I7016" s="40">
        <v>6.75</v>
      </c>
      <c r="L7016" s="40" t="str">
        <f>IF(LEFT(C7016,1)="[",MID(C7016,2,SEARCH("]",C7016)-2),IF(LEFT(C7016,1)="""",MID(C7016,2,SEARCH("""",C7016,2)-2),C7016))</f>
        <v>valor Onix</v>
      </c>
      <c r="M7016" s="40">
        <f>WEEKNUM(A7016,2)</f>
        <v>35</v>
      </c>
    </row>
    <row r="7017" spans="1:13" x14ac:dyDescent="0.25">
      <c r="A7017" s="1">
        <v>41535</v>
      </c>
      <c r="B7017" s="40" t="s">
        <v>9</v>
      </c>
      <c r="C7017" s="40" t="s">
        <v>117</v>
      </c>
      <c r="D7017" s="40" t="s">
        <v>90</v>
      </c>
      <c r="E7017" s="40" t="s">
        <v>10</v>
      </c>
      <c r="F7017" s="40">
        <v>0.37</v>
      </c>
      <c r="G7017" s="40">
        <v>19</v>
      </c>
      <c r="H7017" s="40">
        <v>111</v>
      </c>
      <c r="I7017" s="40">
        <v>3.96</v>
      </c>
      <c r="L7017" s="40" t="str">
        <f>IF(LEFT(C7017,1)="[",MID(C7017,2,SEARCH("]",C7017)-2),IF(LEFT(C7017,1)="""",MID(C7017,2,SEARCH("""",C7017,2)-2),C7017))</f>
        <v>valor Onix</v>
      </c>
      <c r="M7017" s="40">
        <f>WEEKNUM(A7017,2)</f>
        <v>38</v>
      </c>
    </row>
    <row r="7018" spans="1:13" x14ac:dyDescent="0.25">
      <c r="A7018" s="1">
        <v>41521</v>
      </c>
      <c r="B7018" s="40" t="s">
        <v>9</v>
      </c>
      <c r="C7018" s="40" t="s">
        <v>117</v>
      </c>
      <c r="D7018" s="40" t="s">
        <v>90</v>
      </c>
      <c r="E7018" s="40" t="s">
        <v>10</v>
      </c>
      <c r="F7018" s="40">
        <v>0.37</v>
      </c>
      <c r="G7018" s="40">
        <v>23</v>
      </c>
      <c r="H7018" s="40">
        <v>136</v>
      </c>
      <c r="I7018" s="40">
        <v>3.59</v>
      </c>
      <c r="L7018" s="40" t="str">
        <f>IF(LEFT(C7018,1)="[",MID(C7018,2,SEARCH("]",C7018)-2),IF(LEFT(C7018,1)="""",MID(C7018,2,SEARCH("""",C7018,2)-2),C7018))</f>
        <v>valor Onix</v>
      </c>
      <c r="M7018" s="40">
        <f>WEEKNUM(A7018,2)</f>
        <v>36</v>
      </c>
    </row>
    <row r="7019" spans="1:13" x14ac:dyDescent="0.25">
      <c r="A7019" s="1">
        <v>41524</v>
      </c>
      <c r="B7019" s="40" t="s">
        <v>9</v>
      </c>
      <c r="C7019" s="40" t="s">
        <v>117</v>
      </c>
      <c r="D7019" s="40" t="s">
        <v>90</v>
      </c>
      <c r="E7019" s="40" t="s">
        <v>10</v>
      </c>
      <c r="F7019" s="40">
        <v>0.37</v>
      </c>
      <c r="G7019" s="40">
        <v>17</v>
      </c>
      <c r="H7019" s="40">
        <v>98</v>
      </c>
      <c r="I7019" s="40">
        <v>1.68</v>
      </c>
      <c r="L7019" s="40" t="str">
        <f>IF(LEFT(C7019,1)="[",MID(C7019,2,SEARCH("]",C7019)-2),IF(LEFT(C7019,1)="""",MID(C7019,2,SEARCH("""",C7019,2)-2),C7019))</f>
        <v>valor Onix</v>
      </c>
      <c r="M7019" s="40">
        <f>WEEKNUM(A7019,2)</f>
        <v>36</v>
      </c>
    </row>
    <row r="7020" spans="1:13" x14ac:dyDescent="0.25">
      <c r="A7020" s="1">
        <v>41525</v>
      </c>
      <c r="B7020" s="40" t="s">
        <v>9</v>
      </c>
      <c r="C7020" s="40" t="s">
        <v>117</v>
      </c>
      <c r="D7020" s="40" t="s">
        <v>90</v>
      </c>
      <c r="E7020" s="40" t="s">
        <v>10</v>
      </c>
      <c r="F7020" s="40">
        <v>0.37</v>
      </c>
      <c r="G7020" s="40">
        <v>30</v>
      </c>
      <c r="H7020" s="40">
        <v>137</v>
      </c>
      <c r="I7020" s="40">
        <v>3.68</v>
      </c>
      <c r="L7020" s="40" t="str">
        <f>IF(LEFT(C7020,1)="[",MID(C7020,2,SEARCH("]",C7020)-2),IF(LEFT(C7020,1)="""",MID(C7020,2,SEARCH("""",C7020,2)-2),C7020))</f>
        <v>valor Onix</v>
      </c>
      <c r="M7020" s="40">
        <f>WEEKNUM(A7020,2)</f>
        <v>36</v>
      </c>
    </row>
    <row r="7021" spans="1:13" x14ac:dyDescent="0.25">
      <c r="A7021" s="1">
        <v>41517</v>
      </c>
      <c r="B7021" s="40" t="s">
        <v>9</v>
      </c>
      <c r="C7021" s="40" t="s">
        <v>117</v>
      </c>
      <c r="D7021" s="40" t="s">
        <v>90</v>
      </c>
      <c r="E7021" s="40" t="s">
        <v>10</v>
      </c>
      <c r="F7021" s="40">
        <v>0.37</v>
      </c>
      <c r="G7021" s="40">
        <v>43</v>
      </c>
      <c r="H7021" s="40">
        <v>140</v>
      </c>
      <c r="I7021" s="40">
        <v>8.93</v>
      </c>
      <c r="L7021" s="40" t="str">
        <f>IF(LEFT(C7021,1)="[",MID(C7021,2,SEARCH("]",C7021)-2),IF(LEFT(C7021,1)="""",MID(C7021,2,SEARCH("""",C7021,2)-2),C7021))</f>
        <v>valor Onix</v>
      </c>
      <c r="M7021" s="40">
        <f>WEEKNUM(A7021,2)</f>
        <v>35</v>
      </c>
    </row>
    <row r="7022" spans="1:13" x14ac:dyDescent="0.25">
      <c r="A7022" s="1">
        <v>41540</v>
      </c>
      <c r="B7022" s="40" t="s">
        <v>9</v>
      </c>
      <c r="C7022" s="40" t="s">
        <v>117</v>
      </c>
      <c r="D7022" s="40" t="s">
        <v>90</v>
      </c>
      <c r="E7022" s="40" t="s">
        <v>10</v>
      </c>
      <c r="F7022" s="40">
        <v>0.37</v>
      </c>
      <c r="G7022" s="40">
        <v>32</v>
      </c>
      <c r="H7022" s="40">
        <v>185</v>
      </c>
      <c r="I7022" s="40">
        <v>6.19</v>
      </c>
      <c r="L7022" s="40" t="str">
        <f>IF(LEFT(C7022,1)="[",MID(C7022,2,SEARCH("]",C7022)-2),IF(LEFT(C7022,1)="""",MID(C7022,2,SEARCH("""",C7022,2)-2),C7022))</f>
        <v>valor Onix</v>
      </c>
      <c r="M7022" s="40">
        <f>WEEKNUM(A7022,2)</f>
        <v>39</v>
      </c>
    </row>
    <row r="7023" spans="1:13" x14ac:dyDescent="0.25">
      <c r="A7023" s="1">
        <v>41542</v>
      </c>
      <c r="B7023" s="40" t="s">
        <v>9</v>
      </c>
      <c r="C7023" s="40" t="s">
        <v>117</v>
      </c>
      <c r="D7023" s="40" t="s">
        <v>90</v>
      </c>
      <c r="E7023" s="40" t="s">
        <v>10</v>
      </c>
      <c r="F7023" s="40">
        <v>0.37</v>
      </c>
      <c r="G7023" s="40">
        <v>36</v>
      </c>
      <c r="H7023" s="40">
        <v>142</v>
      </c>
      <c r="I7023" s="40">
        <v>6.9</v>
      </c>
      <c r="L7023" s="40" t="str">
        <f>IF(LEFT(C7023,1)="[",MID(C7023,2,SEARCH("]",C7023)-2),IF(LEFT(C7023,1)="""",MID(C7023,2,SEARCH("""",C7023,2)-2),C7023))</f>
        <v>valor Onix</v>
      </c>
      <c r="M7023" s="40">
        <f>WEEKNUM(A7023,2)</f>
        <v>39</v>
      </c>
    </row>
    <row r="7024" spans="1:13" x14ac:dyDescent="0.25">
      <c r="A7024" s="1">
        <v>41534</v>
      </c>
      <c r="B7024" s="40" t="s">
        <v>9</v>
      </c>
      <c r="C7024" s="40" t="s">
        <v>117</v>
      </c>
      <c r="D7024" s="40" t="s">
        <v>90</v>
      </c>
      <c r="E7024" s="40" t="s">
        <v>10</v>
      </c>
      <c r="F7024" s="40">
        <v>0.37</v>
      </c>
      <c r="G7024" s="40">
        <v>26</v>
      </c>
      <c r="H7024" s="40">
        <v>119</v>
      </c>
      <c r="I7024" s="40">
        <v>4.6100000000000003</v>
      </c>
      <c r="L7024" s="40" t="str">
        <f>IF(LEFT(C7024,1)="[",MID(C7024,2,SEARCH("]",C7024)-2),IF(LEFT(C7024,1)="""",MID(C7024,2,SEARCH("""",C7024,2)-2),C7024))</f>
        <v>valor Onix</v>
      </c>
      <c r="M7024" s="40">
        <f>WEEKNUM(A7024,2)</f>
        <v>38</v>
      </c>
    </row>
    <row r="7025" spans="1:13" x14ac:dyDescent="0.25">
      <c r="A7025" s="1">
        <v>41530</v>
      </c>
      <c r="B7025" s="40" t="s">
        <v>9</v>
      </c>
      <c r="C7025" s="40" t="s">
        <v>117</v>
      </c>
      <c r="D7025" s="40" t="s">
        <v>90</v>
      </c>
      <c r="E7025" s="40" t="s">
        <v>10</v>
      </c>
      <c r="F7025" s="40">
        <v>0.37</v>
      </c>
      <c r="G7025" s="40">
        <v>22</v>
      </c>
      <c r="H7025" s="40">
        <v>107</v>
      </c>
      <c r="I7025" s="40">
        <v>3.38</v>
      </c>
      <c r="L7025" s="40" t="str">
        <f>IF(LEFT(C7025,1)="[",MID(C7025,2,SEARCH("]",C7025)-2),IF(LEFT(C7025,1)="""",MID(C7025,2,SEARCH("""",C7025,2)-2),C7025))</f>
        <v>valor Onix</v>
      </c>
      <c r="M7025" s="40">
        <f>WEEKNUM(A7025,2)</f>
        <v>37</v>
      </c>
    </row>
    <row r="7026" spans="1:13" x14ac:dyDescent="0.25">
      <c r="A7026" s="1">
        <v>41536</v>
      </c>
      <c r="B7026" s="40" t="s">
        <v>9</v>
      </c>
      <c r="C7026" s="40" t="s">
        <v>117</v>
      </c>
      <c r="D7026" s="40" t="s">
        <v>90</v>
      </c>
      <c r="E7026" s="40" t="s">
        <v>10</v>
      </c>
      <c r="F7026" s="40">
        <v>0.37</v>
      </c>
      <c r="G7026" s="40">
        <v>33</v>
      </c>
      <c r="H7026" s="40">
        <v>137</v>
      </c>
      <c r="I7026" s="40">
        <v>5.79</v>
      </c>
      <c r="L7026" s="40" t="str">
        <f>IF(LEFT(C7026,1)="[",MID(C7026,2,SEARCH("]",C7026)-2),IF(LEFT(C7026,1)="""",MID(C7026,2,SEARCH("""",C7026,2)-2),C7026))</f>
        <v>valor Onix</v>
      </c>
      <c r="M7026" s="40">
        <f>WEEKNUM(A7026,2)</f>
        <v>38</v>
      </c>
    </row>
    <row r="7027" spans="1:13" x14ac:dyDescent="0.25">
      <c r="A7027" s="1">
        <v>41526</v>
      </c>
      <c r="B7027" s="40" t="s">
        <v>9</v>
      </c>
      <c r="C7027" s="40" t="s">
        <v>117</v>
      </c>
      <c r="D7027" s="40" t="s">
        <v>90</v>
      </c>
      <c r="E7027" s="40" t="s">
        <v>10</v>
      </c>
      <c r="F7027" s="40">
        <v>0.37</v>
      </c>
      <c r="G7027" s="40">
        <v>29</v>
      </c>
      <c r="H7027" s="40">
        <v>143</v>
      </c>
      <c r="I7027" s="40">
        <v>3.73</v>
      </c>
      <c r="L7027" s="40" t="str">
        <f>IF(LEFT(C7027,1)="[",MID(C7027,2,SEARCH("]",C7027)-2),IF(LEFT(C7027,1)="""",MID(C7027,2,SEARCH("""",C7027,2)-2),C7027))</f>
        <v>valor Onix</v>
      </c>
      <c r="M7027" s="40">
        <f>WEEKNUM(A7027,2)</f>
        <v>37</v>
      </c>
    </row>
    <row r="7028" spans="1:13" x14ac:dyDescent="0.25">
      <c r="A7028" s="1">
        <v>41518</v>
      </c>
      <c r="B7028" s="40" t="s">
        <v>9</v>
      </c>
      <c r="C7028" s="40" t="s">
        <v>117</v>
      </c>
      <c r="D7028" s="40" t="s">
        <v>90</v>
      </c>
      <c r="E7028" s="40" t="s">
        <v>10</v>
      </c>
      <c r="F7028" s="40">
        <v>0.37</v>
      </c>
      <c r="G7028" s="40">
        <v>42</v>
      </c>
      <c r="H7028" s="40">
        <v>127</v>
      </c>
      <c r="I7028" s="40">
        <v>7.75</v>
      </c>
      <c r="L7028" s="40" t="str">
        <f>IF(LEFT(C7028,1)="[",MID(C7028,2,SEARCH("]",C7028)-2),IF(LEFT(C7028,1)="""",MID(C7028,2,SEARCH("""",C7028,2)-2),C7028))</f>
        <v>valor Onix</v>
      </c>
      <c r="M7028" s="40">
        <f>WEEKNUM(A7028,2)</f>
        <v>35</v>
      </c>
    </row>
    <row r="7029" spans="1:13" x14ac:dyDescent="0.25">
      <c r="A7029" s="1">
        <v>41538</v>
      </c>
      <c r="B7029" s="40" t="s">
        <v>9</v>
      </c>
      <c r="C7029" s="40" t="s">
        <v>117</v>
      </c>
      <c r="D7029" s="40" t="s">
        <v>90</v>
      </c>
      <c r="E7029" s="40" t="s">
        <v>10</v>
      </c>
      <c r="F7029" s="40">
        <v>0.37</v>
      </c>
      <c r="G7029" s="40">
        <v>26</v>
      </c>
      <c r="H7029" s="40">
        <v>152</v>
      </c>
      <c r="I7029" s="40">
        <v>5.03</v>
      </c>
      <c r="L7029" s="40" t="str">
        <f>IF(LEFT(C7029,1)="[",MID(C7029,2,SEARCH("]",C7029)-2),IF(LEFT(C7029,1)="""",MID(C7029,2,SEARCH("""",C7029,2)-2),C7029))</f>
        <v>valor Onix</v>
      </c>
      <c r="M7029" s="40">
        <f>WEEKNUM(A7029,2)</f>
        <v>38</v>
      </c>
    </row>
    <row r="7030" spans="1:13" x14ac:dyDescent="0.25">
      <c r="A7030" s="1">
        <v>41519</v>
      </c>
      <c r="B7030" s="40" t="s">
        <v>9</v>
      </c>
      <c r="C7030" s="40" t="s">
        <v>117</v>
      </c>
      <c r="D7030" s="40" t="s">
        <v>90</v>
      </c>
      <c r="E7030" s="40" t="s">
        <v>10</v>
      </c>
      <c r="F7030" s="40">
        <v>0.37</v>
      </c>
      <c r="G7030" s="40">
        <v>39</v>
      </c>
      <c r="H7030" s="40">
        <v>162</v>
      </c>
      <c r="I7030" s="40">
        <v>3.86</v>
      </c>
      <c r="L7030" s="40" t="str">
        <f>IF(LEFT(C7030,1)="[",MID(C7030,2,SEARCH("]",C7030)-2),IF(LEFT(C7030,1)="""",MID(C7030,2,SEARCH("""",C7030,2)-2),C7030))</f>
        <v>valor Onix</v>
      </c>
      <c r="M7030" s="40">
        <f>WEEKNUM(A7030,2)</f>
        <v>36</v>
      </c>
    </row>
    <row r="7031" spans="1:13" x14ac:dyDescent="0.25">
      <c r="A7031" s="1">
        <v>41532</v>
      </c>
      <c r="B7031" s="40" t="s">
        <v>9</v>
      </c>
      <c r="C7031" s="40" t="s">
        <v>117</v>
      </c>
      <c r="D7031" s="40" t="s">
        <v>90</v>
      </c>
      <c r="E7031" s="40" t="s">
        <v>10</v>
      </c>
      <c r="F7031" s="40">
        <v>0.37</v>
      </c>
      <c r="G7031" s="40">
        <v>13</v>
      </c>
      <c r="H7031" s="40">
        <v>86</v>
      </c>
      <c r="I7031" s="40">
        <v>2.4300000000000002</v>
      </c>
      <c r="L7031" s="40" t="str">
        <f>IF(LEFT(C7031,1)="[",MID(C7031,2,SEARCH("]",C7031)-2),IF(LEFT(C7031,1)="""",MID(C7031,2,SEARCH("""",C7031,2)-2),C7031))</f>
        <v>valor Onix</v>
      </c>
      <c r="M7031" s="40">
        <f>WEEKNUM(A7031,2)</f>
        <v>37</v>
      </c>
    </row>
    <row r="7032" spans="1:13" x14ac:dyDescent="0.25">
      <c r="A7032" s="1">
        <v>41516</v>
      </c>
      <c r="B7032" s="40" t="s">
        <v>9</v>
      </c>
      <c r="C7032" s="40" t="s">
        <v>117</v>
      </c>
      <c r="D7032" s="40" t="s">
        <v>90</v>
      </c>
      <c r="E7032" s="40" t="s">
        <v>10</v>
      </c>
      <c r="F7032" s="40">
        <v>0.37</v>
      </c>
      <c r="G7032" s="40">
        <v>30</v>
      </c>
      <c r="H7032" s="40">
        <v>134</v>
      </c>
      <c r="I7032" s="40">
        <v>6.44</v>
      </c>
      <c r="L7032" s="40" t="str">
        <f>IF(LEFT(C7032,1)="[",MID(C7032,2,SEARCH("]",C7032)-2),IF(LEFT(C7032,1)="""",MID(C7032,2,SEARCH("""",C7032,2)-2),C7032))</f>
        <v>valor Onix</v>
      </c>
      <c r="M7032" s="40">
        <f>WEEKNUM(A7032,2)</f>
        <v>35</v>
      </c>
    </row>
    <row r="7033" spans="1:13" x14ac:dyDescent="0.25">
      <c r="A7033" s="1">
        <v>41531</v>
      </c>
      <c r="B7033" s="40" t="s">
        <v>9</v>
      </c>
      <c r="C7033" s="40" t="s">
        <v>117</v>
      </c>
      <c r="D7033" s="40" t="s">
        <v>90</v>
      </c>
      <c r="E7033" s="40" t="s">
        <v>10</v>
      </c>
      <c r="F7033" s="40">
        <v>0.37</v>
      </c>
      <c r="G7033" s="40">
        <v>18</v>
      </c>
      <c r="H7033" s="40">
        <v>92</v>
      </c>
      <c r="I7033" s="40">
        <v>2.84</v>
      </c>
      <c r="L7033" s="40" t="str">
        <f>IF(LEFT(C7033,1)="[",MID(C7033,2,SEARCH("]",C7033)-2),IF(LEFT(C7033,1)="""",MID(C7033,2,SEARCH("""",C7033,2)-2),C7033))</f>
        <v>valor Onix</v>
      </c>
      <c r="M7033" s="40">
        <f>WEEKNUM(A7033,2)</f>
        <v>37</v>
      </c>
    </row>
    <row r="7034" spans="1:13" x14ac:dyDescent="0.25">
      <c r="A7034" s="1">
        <v>41527</v>
      </c>
      <c r="B7034" s="40" t="s">
        <v>9</v>
      </c>
      <c r="C7034" s="40" t="s">
        <v>117</v>
      </c>
      <c r="D7034" s="40" t="s">
        <v>90</v>
      </c>
      <c r="E7034" s="40" t="s">
        <v>10</v>
      </c>
      <c r="F7034" s="40">
        <v>0.37</v>
      </c>
      <c r="G7034" s="40">
        <v>37</v>
      </c>
      <c r="H7034" s="40">
        <v>162</v>
      </c>
      <c r="I7034" s="40">
        <v>4.96</v>
      </c>
      <c r="L7034" s="40" t="str">
        <f>IF(LEFT(C7034,1)="[",MID(C7034,2,SEARCH("]",C7034)-2),IF(LEFT(C7034,1)="""",MID(C7034,2,SEARCH("""",C7034,2)-2),C7034))</f>
        <v>valor Onix</v>
      </c>
      <c r="M7034" s="40">
        <f>WEEKNUM(A7034,2)</f>
        <v>37</v>
      </c>
    </row>
    <row r="7035" spans="1:13" x14ac:dyDescent="0.25">
      <c r="A7035" s="1">
        <v>41528</v>
      </c>
      <c r="B7035" s="40" t="s">
        <v>9</v>
      </c>
      <c r="C7035" s="40" t="s">
        <v>117</v>
      </c>
      <c r="D7035" s="40" t="s">
        <v>90</v>
      </c>
      <c r="E7035" s="40" t="s">
        <v>10</v>
      </c>
      <c r="F7035" s="40">
        <v>0.37</v>
      </c>
      <c r="G7035" s="40">
        <v>29</v>
      </c>
      <c r="H7035" s="40">
        <v>114</v>
      </c>
      <c r="I7035" s="40">
        <v>4.07</v>
      </c>
      <c r="L7035" s="40" t="str">
        <f>IF(LEFT(C7035,1)="[",MID(C7035,2,SEARCH("]",C7035)-2),IF(LEFT(C7035,1)="""",MID(C7035,2,SEARCH("""",C7035,2)-2),C7035))</f>
        <v>valor Onix</v>
      </c>
      <c r="M7035" s="40">
        <f>WEEKNUM(A7035,2)</f>
        <v>37</v>
      </c>
    </row>
    <row r="7036" spans="1:13" x14ac:dyDescent="0.25">
      <c r="A7036" s="1">
        <v>41522</v>
      </c>
      <c r="B7036" s="40" t="s">
        <v>9</v>
      </c>
      <c r="C7036" s="40" t="s">
        <v>117</v>
      </c>
      <c r="D7036" s="40" t="s">
        <v>90</v>
      </c>
      <c r="E7036" s="40" t="s">
        <v>10</v>
      </c>
      <c r="F7036" s="40">
        <v>0.37</v>
      </c>
      <c r="G7036" s="40">
        <v>18</v>
      </c>
      <c r="H7036" s="40">
        <v>109</v>
      </c>
      <c r="I7036" s="40">
        <v>2.34</v>
      </c>
      <c r="L7036" s="40" t="str">
        <f>IF(LEFT(C7036,1)="[",MID(C7036,2,SEARCH("]",C7036)-2),IF(LEFT(C7036,1)="""",MID(C7036,2,SEARCH("""",C7036,2)-2),C7036))</f>
        <v>valor Onix</v>
      </c>
      <c r="M7036" s="40">
        <f>WEEKNUM(A7036,2)</f>
        <v>36</v>
      </c>
    </row>
    <row r="7037" spans="1:13" x14ac:dyDescent="0.25">
      <c r="A7037" s="1">
        <v>41541</v>
      </c>
      <c r="B7037" s="40" t="s">
        <v>9</v>
      </c>
      <c r="C7037" s="40" t="s">
        <v>117</v>
      </c>
      <c r="D7037" s="40" t="s">
        <v>90</v>
      </c>
      <c r="E7037" s="40" t="s">
        <v>10</v>
      </c>
      <c r="F7037" s="40">
        <v>0.37</v>
      </c>
      <c r="G7037" s="40">
        <v>24</v>
      </c>
      <c r="H7037" s="40">
        <v>177</v>
      </c>
      <c r="I7037" s="40">
        <v>4.5199999999999996</v>
      </c>
      <c r="L7037" s="40" t="str">
        <f>IF(LEFT(C7037,1)="[",MID(C7037,2,SEARCH("]",C7037)-2),IF(LEFT(C7037,1)="""",MID(C7037,2,SEARCH("""",C7037,2)-2),C7037))</f>
        <v>valor Onix</v>
      </c>
      <c r="M7037" s="40">
        <f>WEEKNUM(A7037,2)</f>
        <v>39</v>
      </c>
    </row>
    <row r="7038" spans="1:13" x14ac:dyDescent="0.25">
      <c r="A7038" s="1">
        <v>41523</v>
      </c>
      <c r="B7038" s="40" t="s">
        <v>9</v>
      </c>
      <c r="C7038" s="40" t="s">
        <v>117</v>
      </c>
      <c r="D7038" s="40" t="s">
        <v>90</v>
      </c>
      <c r="E7038" s="40" t="s">
        <v>10</v>
      </c>
      <c r="F7038" s="40">
        <v>0.37</v>
      </c>
      <c r="G7038" s="40">
        <v>27</v>
      </c>
      <c r="H7038" s="40">
        <v>100</v>
      </c>
      <c r="I7038" s="40">
        <v>4.5999999999999996</v>
      </c>
      <c r="L7038" s="40" t="str">
        <f>IF(LEFT(C7038,1)="[",MID(C7038,2,SEARCH("]",C7038)-2),IF(LEFT(C7038,1)="""",MID(C7038,2,SEARCH("""",C7038,2)-2),C7038))</f>
        <v>valor Onix</v>
      </c>
      <c r="M7038" s="40">
        <f>WEEKNUM(A7038,2)</f>
        <v>36</v>
      </c>
    </row>
    <row r="7039" spans="1:13" x14ac:dyDescent="0.25">
      <c r="A7039" s="1">
        <v>41543</v>
      </c>
      <c r="B7039" s="40" t="s">
        <v>9</v>
      </c>
      <c r="C7039" s="40" t="s">
        <v>117</v>
      </c>
      <c r="D7039" s="40" t="s">
        <v>90</v>
      </c>
      <c r="E7039" s="40" t="s">
        <v>10</v>
      </c>
      <c r="F7039" s="40">
        <v>0.37</v>
      </c>
      <c r="G7039" s="40">
        <v>23</v>
      </c>
      <c r="H7039" s="40">
        <v>186</v>
      </c>
      <c r="I7039" s="40">
        <v>4.8499999999999996</v>
      </c>
      <c r="L7039" s="40" t="str">
        <f>IF(LEFT(C7039,1)="[",MID(C7039,2,SEARCH("]",C7039)-2),IF(LEFT(C7039,1)="""",MID(C7039,2,SEARCH("""",C7039,2)-2),C7039))</f>
        <v>valor Onix</v>
      </c>
      <c r="M7039" s="40">
        <f>WEEKNUM(A7039,2)</f>
        <v>39</v>
      </c>
    </row>
    <row r="7040" spans="1:13" x14ac:dyDescent="0.25">
      <c r="A7040" s="1">
        <v>41544</v>
      </c>
      <c r="B7040" s="40" t="s">
        <v>9</v>
      </c>
      <c r="C7040" s="40" t="s">
        <v>117</v>
      </c>
      <c r="D7040" s="40" t="s">
        <v>90</v>
      </c>
      <c r="E7040" s="40" t="s">
        <v>10</v>
      </c>
      <c r="F7040" s="40">
        <v>0.37</v>
      </c>
      <c r="G7040" s="40">
        <v>27</v>
      </c>
      <c r="H7040" s="40">
        <v>166</v>
      </c>
      <c r="I7040" s="40">
        <v>5</v>
      </c>
      <c r="L7040" s="40" t="str">
        <f>IF(LEFT(C7040,1)="[",MID(C7040,2,SEARCH("]",C7040)-2),IF(LEFT(C7040,1)="""",MID(C7040,2,SEARCH("""",C7040,2)-2),C7040))</f>
        <v>valor Onix</v>
      </c>
      <c r="M7040" s="40">
        <f>WEEKNUM(A7040,2)</f>
        <v>39</v>
      </c>
    </row>
    <row r="7041" spans="1:13" x14ac:dyDescent="0.25">
      <c r="A7041" s="1">
        <v>41520</v>
      </c>
      <c r="B7041" s="40" t="s">
        <v>9</v>
      </c>
      <c r="C7041" s="40" t="s">
        <v>117</v>
      </c>
      <c r="D7041" s="40" t="s">
        <v>90</v>
      </c>
      <c r="E7041" s="40" t="s">
        <v>10</v>
      </c>
      <c r="F7041" s="40">
        <v>0.37</v>
      </c>
      <c r="G7041" s="40">
        <v>32</v>
      </c>
      <c r="H7041" s="40">
        <v>153</v>
      </c>
      <c r="I7041" s="40">
        <v>3.74</v>
      </c>
      <c r="L7041" s="40" t="str">
        <f>IF(LEFT(C7041,1)="[",MID(C7041,2,SEARCH("]",C7041)-2),IF(LEFT(C7041,1)="""",MID(C7041,2,SEARCH("""",C7041,2)-2),C7041))</f>
        <v>valor Onix</v>
      </c>
      <c r="M7041" s="40">
        <f>WEEKNUM(A7041,2)</f>
        <v>36</v>
      </c>
    </row>
    <row r="7042" spans="1:13" x14ac:dyDescent="0.25">
      <c r="A7042" s="1">
        <v>41539</v>
      </c>
      <c r="B7042" s="40" t="s">
        <v>9</v>
      </c>
      <c r="C7042" s="40" t="s">
        <v>117</v>
      </c>
      <c r="D7042" s="40" t="s">
        <v>90</v>
      </c>
      <c r="E7042" s="40" t="s">
        <v>10</v>
      </c>
      <c r="F7042" s="40">
        <v>0.37</v>
      </c>
      <c r="G7042" s="40">
        <v>26</v>
      </c>
      <c r="H7042" s="40">
        <v>154</v>
      </c>
      <c r="I7042" s="40">
        <v>3.29</v>
      </c>
      <c r="L7042" s="40" t="str">
        <f>IF(LEFT(C7042,1)="[",MID(C7042,2,SEARCH("]",C7042)-2),IF(LEFT(C7042,1)="""",MID(C7042,2,SEARCH("""",C7042,2)-2),C7042))</f>
        <v>valor Onix</v>
      </c>
      <c r="M7042" s="40">
        <f>WEEKNUM(A7042,2)</f>
        <v>38</v>
      </c>
    </row>
    <row r="7043" spans="1:13" x14ac:dyDescent="0.25">
      <c r="A7043" s="1">
        <v>41545</v>
      </c>
      <c r="B7043" s="40" t="s">
        <v>9</v>
      </c>
      <c r="C7043" s="40" t="s">
        <v>117</v>
      </c>
      <c r="D7043" s="40" t="s">
        <v>90</v>
      </c>
      <c r="E7043" s="40" t="s">
        <v>10</v>
      </c>
      <c r="F7043" s="40">
        <v>0.37</v>
      </c>
      <c r="G7043" s="40">
        <v>18</v>
      </c>
      <c r="H7043" s="40">
        <v>162</v>
      </c>
      <c r="I7043" s="40">
        <v>3.14</v>
      </c>
      <c r="L7043" s="40" t="str">
        <f>IF(LEFT(C7043,1)="[",MID(C7043,2,SEARCH("]",C7043)-2),IF(LEFT(C7043,1)="""",MID(C7043,2,SEARCH("""",C7043,2)-2),C7043))</f>
        <v>valor Onix</v>
      </c>
      <c r="M7043" s="40">
        <f>WEEKNUM(A7043,2)</f>
        <v>39</v>
      </c>
    </row>
    <row r="7044" spans="1:13" x14ac:dyDescent="0.25">
      <c r="A7044" s="1">
        <v>41541</v>
      </c>
      <c r="B7044" s="40" t="s">
        <v>9</v>
      </c>
      <c r="C7044" s="40" t="s">
        <v>186</v>
      </c>
      <c r="D7044" s="40" t="s">
        <v>90</v>
      </c>
      <c r="E7044" s="40" t="s">
        <v>10</v>
      </c>
      <c r="F7044" s="40">
        <v>0.46</v>
      </c>
      <c r="G7044" s="40">
        <v>0</v>
      </c>
      <c r="H7044" s="40">
        <v>3</v>
      </c>
      <c r="I7044" s="40">
        <v>0</v>
      </c>
      <c r="L7044" s="40" t="str">
        <f>IF(LEFT(C7044,1)="[",MID(C7044,2,SEARCH("]",C7044)-2),IF(LEFT(C7044,1)="""",MID(C7044,2,SEARCH("""",C7044,2)-2),C7044))</f>
        <v>valor onix 2012</v>
      </c>
      <c r="M7044" s="40">
        <f>WEEKNUM(A7044,2)</f>
        <v>39</v>
      </c>
    </row>
    <row r="7045" spans="1:13" x14ac:dyDescent="0.25">
      <c r="A7045" s="1">
        <v>41528</v>
      </c>
      <c r="B7045" s="40" t="s">
        <v>9</v>
      </c>
      <c r="C7045" s="40" t="s">
        <v>186</v>
      </c>
      <c r="D7045" s="40" t="s">
        <v>90</v>
      </c>
      <c r="E7045" s="40" t="s">
        <v>10</v>
      </c>
      <c r="F7045" s="40">
        <v>0.46</v>
      </c>
      <c r="G7045" s="40">
        <v>1</v>
      </c>
      <c r="H7045" s="40">
        <v>1</v>
      </c>
      <c r="I7045" s="40">
        <v>0.23</v>
      </c>
      <c r="L7045" s="40" t="str">
        <f>IF(LEFT(C7045,1)="[",MID(C7045,2,SEARCH("]",C7045)-2),IF(LEFT(C7045,1)="""",MID(C7045,2,SEARCH("""",C7045,2)-2),C7045))</f>
        <v>valor onix 2012</v>
      </c>
      <c r="M7045" s="40">
        <f>WEEKNUM(A7045,2)</f>
        <v>37</v>
      </c>
    </row>
    <row r="7046" spans="1:13" x14ac:dyDescent="0.25">
      <c r="A7046" s="1">
        <v>41542</v>
      </c>
      <c r="B7046" s="40" t="s">
        <v>9</v>
      </c>
      <c r="C7046" s="40" t="s">
        <v>186</v>
      </c>
      <c r="D7046" s="40" t="s">
        <v>90</v>
      </c>
      <c r="E7046" s="40" t="s">
        <v>10</v>
      </c>
      <c r="F7046" s="40">
        <v>0.46</v>
      </c>
      <c r="G7046" s="40">
        <v>1</v>
      </c>
      <c r="H7046" s="40">
        <v>2</v>
      </c>
      <c r="I7046" s="40">
        <v>0.35</v>
      </c>
      <c r="L7046" s="40" t="str">
        <f>IF(LEFT(C7046,1)="[",MID(C7046,2,SEARCH("]",C7046)-2),IF(LEFT(C7046,1)="""",MID(C7046,2,SEARCH("""",C7046,2)-2),C7046))</f>
        <v>valor onix 2012</v>
      </c>
      <c r="M7046" s="40">
        <f>WEEKNUM(A7046,2)</f>
        <v>39</v>
      </c>
    </row>
    <row r="7047" spans="1:13" x14ac:dyDescent="0.25">
      <c r="A7047" s="1">
        <v>41527</v>
      </c>
      <c r="B7047" s="40" t="s">
        <v>9</v>
      </c>
      <c r="C7047" s="40" t="s">
        <v>186</v>
      </c>
      <c r="D7047" s="40" t="s">
        <v>90</v>
      </c>
      <c r="E7047" s="40" t="s">
        <v>10</v>
      </c>
      <c r="F7047" s="40">
        <v>0.46</v>
      </c>
      <c r="G7047" s="40">
        <v>0</v>
      </c>
      <c r="H7047" s="40">
        <v>7</v>
      </c>
      <c r="I7047" s="40">
        <v>0</v>
      </c>
      <c r="L7047" s="40" t="str">
        <f>IF(LEFT(C7047,1)="[",MID(C7047,2,SEARCH("]",C7047)-2),IF(LEFT(C7047,1)="""",MID(C7047,2,SEARCH("""",C7047,2)-2),C7047))</f>
        <v>valor onix 2012</v>
      </c>
      <c r="M7047" s="40">
        <f>WEEKNUM(A7047,2)</f>
        <v>37</v>
      </c>
    </row>
    <row r="7048" spans="1:13" x14ac:dyDescent="0.25">
      <c r="A7048" s="1">
        <v>41544</v>
      </c>
      <c r="B7048" s="40" t="s">
        <v>9</v>
      </c>
      <c r="C7048" s="40" t="s">
        <v>186</v>
      </c>
      <c r="D7048" s="40" t="s">
        <v>90</v>
      </c>
      <c r="E7048" s="40" t="s">
        <v>10</v>
      </c>
      <c r="F7048" s="40">
        <v>0.46</v>
      </c>
      <c r="G7048" s="40">
        <v>1</v>
      </c>
      <c r="H7048" s="40">
        <v>3</v>
      </c>
      <c r="I7048" s="40">
        <v>0.3</v>
      </c>
      <c r="L7048" s="40" t="str">
        <f>IF(LEFT(C7048,1)="[",MID(C7048,2,SEARCH("]",C7048)-2),IF(LEFT(C7048,1)="""",MID(C7048,2,SEARCH("""",C7048,2)-2),C7048))</f>
        <v>valor onix 2012</v>
      </c>
      <c r="M7048" s="40">
        <f>WEEKNUM(A7048,2)</f>
        <v>39</v>
      </c>
    </row>
    <row r="7049" spans="1:13" x14ac:dyDescent="0.25">
      <c r="A7049" s="1">
        <v>41520</v>
      </c>
      <c r="B7049" s="40" t="s">
        <v>9</v>
      </c>
      <c r="C7049" s="40" t="s">
        <v>186</v>
      </c>
      <c r="D7049" s="40" t="s">
        <v>90</v>
      </c>
      <c r="E7049" s="40" t="s">
        <v>10</v>
      </c>
      <c r="F7049" s="40">
        <v>0.46</v>
      </c>
      <c r="G7049" s="40">
        <v>1</v>
      </c>
      <c r="H7049" s="40">
        <v>3</v>
      </c>
      <c r="I7049" s="40">
        <v>0.13</v>
      </c>
      <c r="L7049" s="40" t="str">
        <f>IF(LEFT(C7049,1)="[",MID(C7049,2,SEARCH("]",C7049)-2),IF(LEFT(C7049,1)="""",MID(C7049,2,SEARCH("""",C7049,2)-2),C7049))</f>
        <v>valor onix 2012</v>
      </c>
      <c r="M7049" s="40">
        <f>WEEKNUM(A7049,2)</f>
        <v>36</v>
      </c>
    </row>
    <row r="7050" spans="1:13" x14ac:dyDescent="0.25">
      <c r="A7050" s="1">
        <v>41533</v>
      </c>
      <c r="B7050" s="40" t="s">
        <v>9</v>
      </c>
      <c r="C7050" s="40" t="s">
        <v>186</v>
      </c>
      <c r="D7050" s="40" t="s">
        <v>90</v>
      </c>
      <c r="E7050" s="40" t="s">
        <v>10</v>
      </c>
      <c r="F7050" s="40">
        <v>0.46</v>
      </c>
      <c r="G7050" s="40">
        <v>0</v>
      </c>
      <c r="H7050" s="40">
        <v>4</v>
      </c>
      <c r="I7050" s="40">
        <v>0</v>
      </c>
      <c r="L7050" s="40" t="str">
        <f>IF(LEFT(C7050,1)="[",MID(C7050,2,SEARCH("]",C7050)-2),IF(LEFT(C7050,1)="""",MID(C7050,2,SEARCH("""",C7050,2)-2),C7050))</f>
        <v>valor onix 2012</v>
      </c>
      <c r="M7050" s="40">
        <f>WEEKNUM(A7050,2)</f>
        <v>38</v>
      </c>
    </row>
    <row r="7051" spans="1:13" x14ac:dyDescent="0.25">
      <c r="A7051" s="1">
        <v>41525</v>
      </c>
      <c r="B7051" s="40" t="s">
        <v>9</v>
      </c>
      <c r="C7051" s="40" t="s">
        <v>186</v>
      </c>
      <c r="D7051" s="40" t="s">
        <v>90</v>
      </c>
      <c r="E7051" s="40" t="s">
        <v>10</v>
      </c>
      <c r="F7051" s="40">
        <v>0.46</v>
      </c>
      <c r="G7051" s="40">
        <v>0</v>
      </c>
      <c r="H7051" s="40">
        <v>2</v>
      </c>
      <c r="I7051" s="40">
        <v>0</v>
      </c>
      <c r="L7051" s="40" t="str">
        <f>IF(LEFT(C7051,1)="[",MID(C7051,2,SEARCH("]",C7051)-2),IF(LEFT(C7051,1)="""",MID(C7051,2,SEARCH("""",C7051,2)-2),C7051))</f>
        <v>valor onix 2012</v>
      </c>
      <c r="M7051" s="40">
        <f>WEEKNUM(A7051,2)</f>
        <v>36</v>
      </c>
    </row>
    <row r="7052" spans="1:13" x14ac:dyDescent="0.25">
      <c r="A7052" s="1">
        <v>41526</v>
      </c>
      <c r="B7052" s="40" t="s">
        <v>9</v>
      </c>
      <c r="C7052" s="40" t="s">
        <v>186</v>
      </c>
      <c r="D7052" s="40" t="s">
        <v>90</v>
      </c>
      <c r="E7052" s="40" t="s">
        <v>10</v>
      </c>
      <c r="F7052" s="40">
        <v>0.46</v>
      </c>
      <c r="G7052" s="40">
        <v>0</v>
      </c>
      <c r="H7052" s="40">
        <v>4</v>
      </c>
      <c r="I7052" s="40">
        <v>0</v>
      </c>
      <c r="L7052" s="40" t="str">
        <f>IF(LEFT(C7052,1)="[",MID(C7052,2,SEARCH("]",C7052)-2),IF(LEFT(C7052,1)="""",MID(C7052,2,SEARCH("""",C7052,2)-2),C7052))</f>
        <v>valor onix 2012</v>
      </c>
      <c r="M7052" s="40">
        <f>WEEKNUM(A7052,2)</f>
        <v>37</v>
      </c>
    </row>
    <row r="7053" spans="1:13" x14ac:dyDescent="0.25">
      <c r="A7053" s="1">
        <v>41534</v>
      </c>
      <c r="B7053" s="40" t="s">
        <v>9</v>
      </c>
      <c r="C7053" s="40" t="s">
        <v>186</v>
      </c>
      <c r="D7053" s="40" t="s">
        <v>90</v>
      </c>
      <c r="E7053" s="40" t="s">
        <v>10</v>
      </c>
      <c r="F7053" s="40">
        <v>0.46</v>
      </c>
      <c r="G7053" s="40">
        <v>0</v>
      </c>
      <c r="H7053" s="40">
        <v>4</v>
      </c>
      <c r="I7053" s="40">
        <v>0</v>
      </c>
      <c r="L7053" s="40" t="str">
        <f>IF(LEFT(C7053,1)="[",MID(C7053,2,SEARCH("]",C7053)-2),IF(LEFT(C7053,1)="""",MID(C7053,2,SEARCH("""",C7053,2)-2),C7053))</f>
        <v>valor onix 2012</v>
      </c>
      <c r="M7053" s="40">
        <f>WEEKNUM(A7053,2)</f>
        <v>38</v>
      </c>
    </row>
    <row r="7054" spans="1:13" x14ac:dyDescent="0.25">
      <c r="A7054" s="1">
        <v>41539</v>
      </c>
      <c r="B7054" s="40" t="s">
        <v>9</v>
      </c>
      <c r="C7054" s="40" t="s">
        <v>186</v>
      </c>
      <c r="D7054" s="40" t="s">
        <v>90</v>
      </c>
      <c r="E7054" s="40" t="s">
        <v>10</v>
      </c>
      <c r="F7054" s="40">
        <v>0.46</v>
      </c>
      <c r="G7054" s="40">
        <v>2</v>
      </c>
      <c r="H7054" s="40">
        <v>3</v>
      </c>
      <c r="I7054" s="40">
        <v>0.68</v>
      </c>
      <c r="L7054" s="40" t="str">
        <f>IF(LEFT(C7054,1)="[",MID(C7054,2,SEARCH("]",C7054)-2),IF(LEFT(C7054,1)="""",MID(C7054,2,SEARCH("""",C7054,2)-2),C7054))</f>
        <v>valor onix 2012</v>
      </c>
      <c r="M7054" s="40">
        <f>WEEKNUM(A7054,2)</f>
        <v>38</v>
      </c>
    </row>
    <row r="7055" spans="1:13" x14ac:dyDescent="0.25">
      <c r="A7055" s="1">
        <v>41538</v>
      </c>
      <c r="B7055" s="40" t="s">
        <v>9</v>
      </c>
      <c r="C7055" s="40" t="s">
        <v>186</v>
      </c>
      <c r="D7055" s="40" t="s">
        <v>90</v>
      </c>
      <c r="E7055" s="40" t="s">
        <v>10</v>
      </c>
      <c r="F7055" s="40">
        <v>0.46</v>
      </c>
      <c r="G7055" s="40">
        <v>0</v>
      </c>
      <c r="H7055" s="40">
        <v>1</v>
      </c>
      <c r="I7055" s="40">
        <v>0</v>
      </c>
      <c r="L7055" s="40" t="str">
        <f>IF(LEFT(C7055,1)="[",MID(C7055,2,SEARCH("]",C7055)-2),IF(LEFT(C7055,1)="""",MID(C7055,2,SEARCH("""",C7055,2)-2),C7055))</f>
        <v>valor onix 2012</v>
      </c>
      <c r="M7055" s="40">
        <f>WEEKNUM(A7055,2)</f>
        <v>38</v>
      </c>
    </row>
    <row r="7056" spans="1:13" x14ac:dyDescent="0.25">
      <c r="A7056" s="1">
        <v>41536</v>
      </c>
      <c r="B7056" s="40" t="s">
        <v>9</v>
      </c>
      <c r="C7056" s="40" t="s">
        <v>186</v>
      </c>
      <c r="D7056" s="40" t="s">
        <v>90</v>
      </c>
      <c r="E7056" s="40" t="s">
        <v>10</v>
      </c>
      <c r="F7056" s="40">
        <v>0.46</v>
      </c>
      <c r="G7056" s="40">
        <v>0</v>
      </c>
      <c r="H7056" s="40">
        <v>2</v>
      </c>
      <c r="I7056" s="40">
        <v>0</v>
      </c>
      <c r="L7056" s="40" t="str">
        <f>IF(LEFT(C7056,1)="[",MID(C7056,2,SEARCH("]",C7056)-2),IF(LEFT(C7056,1)="""",MID(C7056,2,SEARCH("""",C7056,2)-2),C7056))</f>
        <v>valor onix 2012</v>
      </c>
      <c r="M7056" s="40">
        <f>WEEKNUM(A7056,2)</f>
        <v>38</v>
      </c>
    </row>
    <row r="7057" spans="1:13" x14ac:dyDescent="0.25">
      <c r="A7057" s="1">
        <v>41537</v>
      </c>
      <c r="B7057" s="40" t="s">
        <v>9</v>
      </c>
      <c r="C7057" s="40" t="s">
        <v>186</v>
      </c>
      <c r="D7057" s="40" t="s">
        <v>90</v>
      </c>
      <c r="E7057" s="40" t="s">
        <v>10</v>
      </c>
      <c r="F7057" s="40">
        <v>0.46</v>
      </c>
      <c r="G7057" s="40">
        <v>1</v>
      </c>
      <c r="H7057" s="40">
        <v>4</v>
      </c>
      <c r="I7057" s="40">
        <v>0.46</v>
      </c>
      <c r="L7057" s="40" t="str">
        <f>IF(LEFT(C7057,1)="[",MID(C7057,2,SEARCH("]",C7057)-2),IF(LEFT(C7057,1)="""",MID(C7057,2,SEARCH("""",C7057,2)-2),C7057))</f>
        <v>valor onix 2012</v>
      </c>
      <c r="M7057" s="40">
        <f>WEEKNUM(A7057,2)</f>
        <v>38</v>
      </c>
    </row>
    <row r="7058" spans="1:13" x14ac:dyDescent="0.25">
      <c r="A7058" s="1">
        <v>41514</v>
      </c>
      <c r="B7058" s="40" t="s">
        <v>9</v>
      </c>
      <c r="C7058" s="40" t="s">
        <v>186</v>
      </c>
      <c r="D7058" s="40" t="s">
        <v>90</v>
      </c>
      <c r="E7058" s="40" t="s">
        <v>10</v>
      </c>
      <c r="F7058" s="40">
        <v>0.46</v>
      </c>
      <c r="G7058" s="40">
        <v>1</v>
      </c>
      <c r="H7058" s="40">
        <v>2</v>
      </c>
      <c r="I7058" s="40">
        <v>0.39</v>
      </c>
      <c r="L7058" s="40" t="str">
        <f>IF(LEFT(C7058,1)="[",MID(C7058,2,SEARCH("]",C7058)-2),IF(LEFT(C7058,1)="""",MID(C7058,2,SEARCH("""",C7058,2)-2),C7058))</f>
        <v>valor onix 2012</v>
      </c>
      <c r="M7058" s="40">
        <f>WEEKNUM(A7058,2)</f>
        <v>35</v>
      </c>
    </row>
    <row r="7059" spans="1:13" x14ac:dyDescent="0.25">
      <c r="A7059" s="1">
        <v>41535</v>
      </c>
      <c r="B7059" s="40" t="s">
        <v>9</v>
      </c>
      <c r="C7059" s="40" t="s">
        <v>186</v>
      </c>
      <c r="D7059" s="40" t="s">
        <v>90</v>
      </c>
      <c r="E7059" s="40" t="s">
        <v>10</v>
      </c>
      <c r="F7059" s="40">
        <v>0.46</v>
      </c>
      <c r="G7059" s="40">
        <v>0</v>
      </c>
      <c r="H7059" s="40">
        <v>2</v>
      </c>
      <c r="I7059" s="40">
        <v>0</v>
      </c>
      <c r="L7059" s="40" t="str">
        <f>IF(LEFT(C7059,1)="[",MID(C7059,2,SEARCH("]",C7059)-2),IF(LEFT(C7059,1)="""",MID(C7059,2,SEARCH("""",C7059,2)-2),C7059))</f>
        <v>valor onix 2012</v>
      </c>
      <c r="M7059" s="40">
        <f>WEEKNUM(A7059,2)</f>
        <v>38</v>
      </c>
    </row>
    <row r="7060" spans="1:13" x14ac:dyDescent="0.25">
      <c r="A7060" s="1">
        <v>41545</v>
      </c>
      <c r="B7060" s="40" t="s">
        <v>9</v>
      </c>
      <c r="C7060" s="40" t="s">
        <v>186</v>
      </c>
      <c r="D7060" s="40" t="s">
        <v>90</v>
      </c>
      <c r="E7060" s="40" t="s">
        <v>10</v>
      </c>
      <c r="F7060" s="40">
        <v>0.46</v>
      </c>
      <c r="G7060" s="40">
        <v>0</v>
      </c>
      <c r="H7060" s="40">
        <v>2</v>
      </c>
      <c r="I7060" s="40">
        <v>0</v>
      </c>
      <c r="L7060" s="40" t="str">
        <f>IF(LEFT(C7060,1)="[",MID(C7060,2,SEARCH("]",C7060)-2),IF(LEFT(C7060,1)="""",MID(C7060,2,SEARCH("""",C7060,2)-2),C7060))</f>
        <v>valor onix 2012</v>
      </c>
      <c r="M7060" s="40">
        <f>WEEKNUM(A7060,2)</f>
        <v>39</v>
      </c>
    </row>
    <row r="7061" spans="1:13" x14ac:dyDescent="0.25">
      <c r="A7061" s="1">
        <v>41516</v>
      </c>
      <c r="B7061" s="40" t="s">
        <v>9</v>
      </c>
      <c r="C7061" s="40" t="s">
        <v>186</v>
      </c>
      <c r="D7061" s="40" t="s">
        <v>90</v>
      </c>
      <c r="E7061" s="40" t="s">
        <v>10</v>
      </c>
      <c r="F7061" s="40">
        <v>0.46</v>
      </c>
      <c r="G7061" s="40">
        <v>0</v>
      </c>
      <c r="H7061" s="40">
        <v>2</v>
      </c>
      <c r="I7061" s="40">
        <v>0</v>
      </c>
      <c r="L7061" s="40" t="str">
        <f>IF(LEFT(C7061,1)="[",MID(C7061,2,SEARCH("]",C7061)-2),IF(LEFT(C7061,1)="""",MID(C7061,2,SEARCH("""",C7061,2)-2),C7061))</f>
        <v>valor onix 2012</v>
      </c>
      <c r="M7061" s="40">
        <f>WEEKNUM(A7061,2)</f>
        <v>35</v>
      </c>
    </row>
    <row r="7062" spans="1:13" x14ac:dyDescent="0.25">
      <c r="A7062" s="1">
        <v>41515</v>
      </c>
      <c r="B7062" s="40" t="s">
        <v>9</v>
      </c>
      <c r="C7062" s="40" t="s">
        <v>186</v>
      </c>
      <c r="D7062" s="40" t="s">
        <v>90</v>
      </c>
      <c r="E7062" s="40" t="s">
        <v>10</v>
      </c>
      <c r="F7062" s="40">
        <v>0.46</v>
      </c>
      <c r="G7062" s="40">
        <v>1</v>
      </c>
      <c r="H7062" s="40">
        <v>1</v>
      </c>
      <c r="I7062" s="40">
        <v>0.28000000000000003</v>
      </c>
      <c r="L7062" s="40" t="str">
        <f>IF(LEFT(C7062,1)="[",MID(C7062,2,SEARCH("]",C7062)-2),IF(LEFT(C7062,1)="""",MID(C7062,2,SEARCH("""",C7062,2)-2),C7062))</f>
        <v>valor onix 2012</v>
      </c>
      <c r="M7062" s="40">
        <f>WEEKNUM(A7062,2)</f>
        <v>35</v>
      </c>
    </row>
    <row r="7063" spans="1:13" x14ac:dyDescent="0.25">
      <c r="A7063" s="1">
        <v>41524</v>
      </c>
      <c r="B7063" s="40" t="s">
        <v>9</v>
      </c>
      <c r="C7063" s="40" t="s">
        <v>186</v>
      </c>
      <c r="D7063" s="40" t="s">
        <v>90</v>
      </c>
      <c r="E7063" s="40" t="s">
        <v>10</v>
      </c>
      <c r="F7063" s="40">
        <v>0.46</v>
      </c>
      <c r="G7063" s="40">
        <v>0</v>
      </c>
      <c r="H7063" s="40">
        <v>1</v>
      </c>
      <c r="I7063" s="40">
        <v>0</v>
      </c>
      <c r="L7063" s="40" t="str">
        <f>IF(LEFT(C7063,1)="[",MID(C7063,2,SEARCH("]",C7063)-2),IF(LEFT(C7063,1)="""",MID(C7063,2,SEARCH("""",C7063,2)-2),C7063))</f>
        <v>valor onix 2012</v>
      </c>
      <c r="M7063" s="40">
        <f>WEEKNUM(A7063,2)</f>
        <v>36</v>
      </c>
    </row>
    <row r="7064" spans="1:13" x14ac:dyDescent="0.25">
      <c r="A7064" s="1">
        <v>41530</v>
      </c>
      <c r="B7064" s="40" t="s">
        <v>9</v>
      </c>
      <c r="C7064" s="40" t="s">
        <v>186</v>
      </c>
      <c r="D7064" s="40" t="s">
        <v>90</v>
      </c>
      <c r="E7064" s="40" t="s">
        <v>10</v>
      </c>
      <c r="F7064" s="40">
        <v>0.46</v>
      </c>
      <c r="G7064" s="40">
        <v>0</v>
      </c>
      <c r="H7064" s="40">
        <v>1</v>
      </c>
      <c r="I7064" s="40">
        <v>0</v>
      </c>
      <c r="L7064" s="40" t="str">
        <f>IF(LEFT(C7064,1)="[",MID(C7064,2,SEARCH("]",C7064)-2),IF(LEFT(C7064,1)="""",MID(C7064,2,SEARCH("""",C7064,2)-2),C7064))</f>
        <v>valor onix 2012</v>
      </c>
      <c r="M7064" s="40">
        <f>WEEKNUM(A7064,2)</f>
        <v>37</v>
      </c>
    </row>
    <row r="7065" spans="1:13" x14ac:dyDescent="0.25">
      <c r="A7065" s="1">
        <v>41523</v>
      </c>
      <c r="B7065" s="40" t="s">
        <v>9</v>
      </c>
      <c r="C7065" s="40" t="s">
        <v>186</v>
      </c>
      <c r="D7065" s="40" t="s">
        <v>90</v>
      </c>
      <c r="E7065" s="40" t="s">
        <v>10</v>
      </c>
      <c r="F7065" s="40">
        <v>0.46</v>
      </c>
      <c r="G7065" s="40">
        <v>0</v>
      </c>
      <c r="H7065" s="40">
        <v>2</v>
      </c>
      <c r="I7065" s="40">
        <v>0</v>
      </c>
      <c r="L7065" s="40" t="str">
        <f>IF(LEFT(C7065,1)="[",MID(C7065,2,SEARCH("]",C7065)-2),IF(LEFT(C7065,1)="""",MID(C7065,2,SEARCH("""",C7065,2)-2),C7065))</f>
        <v>valor onix 2012</v>
      </c>
      <c r="M7065" s="40">
        <f>WEEKNUM(A7065,2)</f>
        <v>36</v>
      </c>
    </row>
    <row r="7066" spans="1:13" x14ac:dyDescent="0.25">
      <c r="A7066" s="1">
        <v>41522</v>
      </c>
      <c r="B7066" s="40" t="s">
        <v>9</v>
      </c>
      <c r="C7066" s="40" t="s">
        <v>186</v>
      </c>
      <c r="D7066" s="40" t="s">
        <v>90</v>
      </c>
      <c r="E7066" s="40" t="s">
        <v>10</v>
      </c>
      <c r="F7066" s="40">
        <v>0.46</v>
      </c>
      <c r="G7066" s="40">
        <v>0</v>
      </c>
      <c r="H7066" s="40">
        <v>4</v>
      </c>
      <c r="I7066" s="40">
        <v>0</v>
      </c>
      <c r="L7066" s="40" t="str">
        <f>IF(LEFT(C7066,1)="[",MID(C7066,2,SEARCH("]",C7066)-2),IF(LEFT(C7066,1)="""",MID(C7066,2,SEARCH("""",C7066,2)-2),C7066))</f>
        <v>valor onix 2012</v>
      </c>
      <c r="M7066" s="40">
        <f>WEEKNUM(A7066,2)</f>
        <v>36</v>
      </c>
    </row>
    <row r="7067" spans="1:13" x14ac:dyDescent="0.25">
      <c r="A7067" s="1">
        <v>41531</v>
      </c>
      <c r="B7067" s="40" t="s">
        <v>9</v>
      </c>
      <c r="C7067" s="40" t="s">
        <v>186</v>
      </c>
      <c r="D7067" s="40" t="s">
        <v>90</v>
      </c>
      <c r="E7067" s="40" t="s">
        <v>10</v>
      </c>
      <c r="F7067" s="40">
        <v>0.46</v>
      </c>
      <c r="G7067" s="40">
        <v>0</v>
      </c>
      <c r="H7067" s="40">
        <v>1</v>
      </c>
      <c r="I7067" s="40">
        <v>0</v>
      </c>
      <c r="L7067" s="40" t="str">
        <f>IF(LEFT(C7067,1)="[",MID(C7067,2,SEARCH("]",C7067)-2),IF(LEFT(C7067,1)="""",MID(C7067,2,SEARCH("""",C7067,2)-2),C7067))</f>
        <v>valor onix 2012</v>
      </c>
      <c r="M7067" s="40">
        <f>WEEKNUM(A7067,2)</f>
        <v>37</v>
      </c>
    </row>
    <row r="7068" spans="1:13" x14ac:dyDescent="0.25">
      <c r="A7068" s="1">
        <v>41521</v>
      </c>
      <c r="B7068" s="40" t="s">
        <v>9</v>
      </c>
      <c r="C7068" s="40" t="s">
        <v>186</v>
      </c>
      <c r="D7068" s="40" t="s">
        <v>90</v>
      </c>
      <c r="E7068" s="40" t="s">
        <v>10</v>
      </c>
      <c r="F7068" s="40">
        <v>0.46</v>
      </c>
      <c r="G7068" s="40">
        <v>0</v>
      </c>
      <c r="H7068" s="40">
        <v>2</v>
      </c>
      <c r="I7068" s="40">
        <v>0</v>
      </c>
      <c r="L7068" s="40" t="str">
        <f>IF(LEFT(C7068,1)="[",MID(C7068,2,SEARCH("]",C7068)-2),IF(LEFT(C7068,1)="""",MID(C7068,2,SEARCH("""",C7068,2)-2),C7068))</f>
        <v>valor onix 2012</v>
      </c>
      <c r="M7068" s="40">
        <f>WEEKNUM(A7068,2)</f>
        <v>36</v>
      </c>
    </row>
    <row r="7069" spans="1:13" x14ac:dyDescent="0.25">
      <c r="A7069" s="1">
        <v>41543</v>
      </c>
      <c r="B7069" s="40" t="s">
        <v>9</v>
      </c>
      <c r="C7069" s="40" t="s">
        <v>186</v>
      </c>
      <c r="D7069" s="40" t="s">
        <v>90</v>
      </c>
      <c r="E7069" s="40" t="s">
        <v>10</v>
      </c>
      <c r="F7069" s="40">
        <v>0.46</v>
      </c>
      <c r="G7069" s="40">
        <v>0</v>
      </c>
      <c r="H7069" s="40">
        <v>3</v>
      </c>
      <c r="I7069" s="40">
        <v>0</v>
      </c>
      <c r="L7069" s="40" t="str">
        <f>IF(LEFT(C7069,1)="[",MID(C7069,2,SEARCH("]",C7069)-2),IF(LEFT(C7069,1)="""",MID(C7069,2,SEARCH("""",C7069,2)-2),C7069))</f>
        <v>valor onix 2012</v>
      </c>
      <c r="M7069" s="40">
        <f>WEEKNUM(A7069,2)</f>
        <v>39</v>
      </c>
    </row>
    <row r="7070" spans="1:13" x14ac:dyDescent="0.25">
      <c r="A7070" s="1">
        <v>41532</v>
      </c>
      <c r="B7070" s="40" t="s">
        <v>9</v>
      </c>
      <c r="C7070" s="40" t="s">
        <v>186</v>
      </c>
      <c r="D7070" s="40" t="s">
        <v>90</v>
      </c>
      <c r="E7070" s="40" t="s">
        <v>10</v>
      </c>
      <c r="F7070" s="40">
        <v>0.46</v>
      </c>
      <c r="G7070" s="40">
        <v>0</v>
      </c>
      <c r="H7070" s="40">
        <v>3</v>
      </c>
      <c r="I7070" s="40">
        <v>0</v>
      </c>
      <c r="L7070" s="40" t="str">
        <f>IF(LEFT(C7070,1)="[",MID(C7070,2,SEARCH("]",C7070)-2),IF(LEFT(C7070,1)="""",MID(C7070,2,SEARCH("""",C7070,2)-2),C7070))</f>
        <v>valor onix 2012</v>
      </c>
      <c r="M7070" s="40">
        <f>WEEKNUM(A7070,2)</f>
        <v>37</v>
      </c>
    </row>
    <row r="7071" spans="1:13" x14ac:dyDescent="0.25">
      <c r="A7071" s="1">
        <v>41529</v>
      </c>
      <c r="B7071" s="40" t="s">
        <v>9</v>
      </c>
      <c r="C7071" s="40" t="s">
        <v>186</v>
      </c>
      <c r="D7071" s="40" t="s">
        <v>90</v>
      </c>
      <c r="E7071" s="40" t="s">
        <v>10</v>
      </c>
      <c r="F7071" s="40">
        <v>0.46</v>
      </c>
      <c r="G7071" s="40">
        <v>1</v>
      </c>
      <c r="H7071" s="40">
        <v>3</v>
      </c>
      <c r="I7071" s="40">
        <v>0.26</v>
      </c>
      <c r="L7071" s="40" t="str">
        <f>IF(LEFT(C7071,1)="[",MID(C7071,2,SEARCH("]",C7071)-2),IF(LEFT(C7071,1)="""",MID(C7071,2,SEARCH("""",C7071,2)-2),C7071))</f>
        <v>valor onix 2012</v>
      </c>
      <c r="M7071" s="40">
        <f>WEEKNUM(A7071,2)</f>
        <v>37</v>
      </c>
    </row>
    <row r="7072" spans="1:13" x14ac:dyDescent="0.25">
      <c r="A7072" s="1">
        <v>41515</v>
      </c>
      <c r="B7072" s="40" t="s">
        <v>9</v>
      </c>
      <c r="C7072" s="40" t="s">
        <v>222</v>
      </c>
      <c r="D7072" s="40" t="s">
        <v>90</v>
      </c>
      <c r="E7072" s="40" t="s">
        <v>10</v>
      </c>
      <c r="F7072" s="40">
        <v>0.3</v>
      </c>
      <c r="G7072" s="40">
        <v>9</v>
      </c>
      <c r="H7072" s="40">
        <v>32</v>
      </c>
      <c r="I7072" s="40">
        <v>1.1000000000000001</v>
      </c>
      <c r="L7072" s="40" t="str">
        <f>IF(LEFT(C7072,1)="[",MID(C7072,2,SEARCH("]",C7072)-2),IF(LEFT(C7072,1)="""",MID(C7072,2,SEARCH("""",C7072,2)-2),C7072))</f>
        <v>valor onix 2013</v>
      </c>
      <c r="M7072" s="40">
        <f>WEEKNUM(A7072,2)</f>
        <v>35</v>
      </c>
    </row>
    <row r="7073" spans="1:13" x14ac:dyDescent="0.25">
      <c r="A7073" s="1">
        <v>41520</v>
      </c>
      <c r="B7073" s="40" t="s">
        <v>9</v>
      </c>
      <c r="C7073" s="40" t="s">
        <v>222</v>
      </c>
      <c r="D7073" s="40" t="s">
        <v>90</v>
      </c>
      <c r="E7073" s="40" t="s">
        <v>10</v>
      </c>
      <c r="F7073" s="40">
        <v>0.3</v>
      </c>
      <c r="G7073" s="40">
        <v>8</v>
      </c>
      <c r="H7073" s="40">
        <v>29</v>
      </c>
      <c r="I7073" s="40">
        <v>0.96</v>
      </c>
      <c r="L7073" s="40" t="str">
        <f>IF(LEFT(C7073,1)="[",MID(C7073,2,SEARCH("]",C7073)-2),IF(LEFT(C7073,1)="""",MID(C7073,2,SEARCH("""",C7073,2)-2),C7073))</f>
        <v>valor onix 2013</v>
      </c>
      <c r="M7073" s="40">
        <f>WEEKNUM(A7073,2)</f>
        <v>36</v>
      </c>
    </row>
    <row r="7074" spans="1:13" x14ac:dyDescent="0.25">
      <c r="A7074" s="1">
        <v>41522</v>
      </c>
      <c r="B7074" s="40" t="s">
        <v>9</v>
      </c>
      <c r="C7074" s="40" t="s">
        <v>222</v>
      </c>
      <c r="D7074" s="40" t="s">
        <v>90</v>
      </c>
      <c r="E7074" s="40" t="s">
        <v>10</v>
      </c>
      <c r="F7074" s="40">
        <v>0.3</v>
      </c>
      <c r="G7074" s="40">
        <v>6</v>
      </c>
      <c r="H7074" s="40">
        <v>30</v>
      </c>
      <c r="I7074" s="40">
        <v>0.66</v>
      </c>
      <c r="L7074" s="40" t="str">
        <f>IF(LEFT(C7074,1)="[",MID(C7074,2,SEARCH("]",C7074)-2),IF(LEFT(C7074,1)="""",MID(C7074,2,SEARCH("""",C7074,2)-2),C7074))</f>
        <v>valor onix 2013</v>
      </c>
      <c r="M7074" s="40">
        <f>WEEKNUM(A7074,2)</f>
        <v>36</v>
      </c>
    </row>
    <row r="7075" spans="1:13" x14ac:dyDescent="0.25">
      <c r="A7075" s="1">
        <v>41531</v>
      </c>
      <c r="B7075" s="40" t="s">
        <v>9</v>
      </c>
      <c r="C7075" s="40" t="s">
        <v>222</v>
      </c>
      <c r="D7075" s="40" t="s">
        <v>90</v>
      </c>
      <c r="E7075" s="40" t="s">
        <v>10</v>
      </c>
      <c r="F7075" s="40">
        <v>0.3</v>
      </c>
      <c r="G7075" s="40">
        <v>3</v>
      </c>
      <c r="H7075" s="40">
        <v>25</v>
      </c>
      <c r="I7075" s="40">
        <v>0.52</v>
      </c>
      <c r="L7075" s="40" t="str">
        <f>IF(LEFT(C7075,1)="[",MID(C7075,2,SEARCH("]",C7075)-2),IF(LEFT(C7075,1)="""",MID(C7075,2,SEARCH("""",C7075,2)-2),C7075))</f>
        <v>valor onix 2013</v>
      </c>
      <c r="M7075" s="40">
        <f>WEEKNUM(A7075,2)</f>
        <v>37</v>
      </c>
    </row>
    <row r="7076" spans="1:13" x14ac:dyDescent="0.25">
      <c r="A7076" s="1">
        <v>41537</v>
      </c>
      <c r="B7076" s="40" t="s">
        <v>9</v>
      </c>
      <c r="C7076" s="40" t="s">
        <v>222</v>
      </c>
      <c r="D7076" s="40" t="s">
        <v>90</v>
      </c>
      <c r="E7076" s="40" t="s">
        <v>10</v>
      </c>
      <c r="F7076" s="40">
        <v>0.3</v>
      </c>
      <c r="G7076" s="40">
        <v>2</v>
      </c>
      <c r="H7076" s="40">
        <v>35</v>
      </c>
      <c r="I7076" s="40">
        <v>0.19</v>
      </c>
      <c r="L7076" s="40" t="str">
        <f>IF(LEFT(C7076,1)="[",MID(C7076,2,SEARCH("]",C7076)-2),IF(LEFT(C7076,1)="""",MID(C7076,2,SEARCH("""",C7076,2)-2),C7076))</f>
        <v>valor onix 2013</v>
      </c>
      <c r="M7076" s="40">
        <f>WEEKNUM(A7076,2)</f>
        <v>38</v>
      </c>
    </row>
    <row r="7077" spans="1:13" x14ac:dyDescent="0.25">
      <c r="A7077" s="1">
        <v>41519</v>
      </c>
      <c r="B7077" s="40" t="s">
        <v>9</v>
      </c>
      <c r="C7077" s="40" t="s">
        <v>222</v>
      </c>
      <c r="D7077" s="40" t="s">
        <v>90</v>
      </c>
      <c r="E7077" s="40" t="s">
        <v>10</v>
      </c>
      <c r="F7077" s="40">
        <v>0.3</v>
      </c>
      <c r="G7077" s="40">
        <v>4</v>
      </c>
      <c r="H7077" s="40">
        <v>30</v>
      </c>
      <c r="I7077" s="40">
        <v>0.71</v>
      </c>
      <c r="L7077" s="40" t="str">
        <f>IF(LEFT(C7077,1)="[",MID(C7077,2,SEARCH("]",C7077)-2),IF(LEFT(C7077,1)="""",MID(C7077,2,SEARCH("""",C7077,2)-2),C7077))</f>
        <v>valor onix 2013</v>
      </c>
      <c r="M7077" s="40">
        <f>WEEKNUM(A7077,2)</f>
        <v>36</v>
      </c>
    </row>
    <row r="7078" spans="1:13" x14ac:dyDescent="0.25">
      <c r="A7078" s="1">
        <v>41525</v>
      </c>
      <c r="B7078" s="40" t="s">
        <v>9</v>
      </c>
      <c r="C7078" s="40" t="s">
        <v>222</v>
      </c>
      <c r="D7078" s="40" t="s">
        <v>90</v>
      </c>
      <c r="E7078" s="40" t="s">
        <v>10</v>
      </c>
      <c r="F7078" s="40">
        <v>0.3</v>
      </c>
      <c r="G7078" s="40">
        <v>3</v>
      </c>
      <c r="H7078" s="40">
        <v>33</v>
      </c>
      <c r="I7078" s="40">
        <v>0.37</v>
      </c>
      <c r="L7078" s="40" t="str">
        <f>IF(LEFT(C7078,1)="[",MID(C7078,2,SEARCH("]",C7078)-2),IF(LEFT(C7078,1)="""",MID(C7078,2,SEARCH("""",C7078,2)-2),C7078))</f>
        <v>valor onix 2013</v>
      </c>
      <c r="M7078" s="40">
        <f>WEEKNUM(A7078,2)</f>
        <v>36</v>
      </c>
    </row>
    <row r="7079" spans="1:13" x14ac:dyDescent="0.25">
      <c r="A7079" s="1">
        <v>41526</v>
      </c>
      <c r="B7079" s="40" t="s">
        <v>9</v>
      </c>
      <c r="C7079" s="40" t="s">
        <v>222</v>
      </c>
      <c r="D7079" s="40" t="s">
        <v>90</v>
      </c>
      <c r="E7079" s="40" t="s">
        <v>10</v>
      </c>
      <c r="F7079" s="40">
        <v>0.3</v>
      </c>
      <c r="G7079" s="40">
        <v>6</v>
      </c>
      <c r="H7079" s="40">
        <v>35</v>
      </c>
      <c r="I7079" s="40">
        <v>1.01</v>
      </c>
      <c r="L7079" s="40" t="str">
        <f>IF(LEFT(C7079,1)="[",MID(C7079,2,SEARCH("]",C7079)-2),IF(LEFT(C7079,1)="""",MID(C7079,2,SEARCH("""",C7079,2)-2),C7079))</f>
        <v>valor onix 2013</v>
      </c>
      <c r="M7079" s="40">
        <f>WEEKNUM(A7079,2)</f>
        <v>37</v>
      </c>
    </row>
    <row r="7080" spans="1:13" x14ac:dyDescent="0.25">
      <c r="A7080" s="1">
        <v>41527</v>
      </c>
      <c r="B7080" s="40" t="s">
        <v>9</v>
      </c>
      <c r="C7080" s="40" t="s">
        <v>222</v>
      </c>
      <c r="D7080" s="40" t="s">
        <v>90</v>
      </c>
      <c r="E7080" s="40" t="s">
        <v>10</v>
      </c>
      <c r="F7080" s="40">
        <v>0.3</v>
      </c>
      <c r="G7080" s="40">
        <v>6</v>
      </c>
      <c r="H7080" s="40">
        <v>25</v>
      </c>
      <c r="I7080" s="40">
        <v>0.69</v>
      </c>
      <c r="L7080" s="40" t="str">
        <f>IF(LEFT(C7080,1)="[",MID(C7080,2,SEARCH("]",C7080)-2),IF(LEFT(C7080,1)="""",MID(C7080,2,SEARCH("""",C7080,2)-2),C7080))</f>
        <v>valor onix 2013</v>
      </c>
      <c r="M7080" s="40">
        <f>WEEKNUM(A7080,2)</f>
        <v>37</v>
      </c>
    </row>
    <row r="7081" spans="1:13" x14ac:dyDescent="0.25">
      <c r="A7081" s="1">
        <v>41541</v>
      </c>
      <c r="B7081" s="40" t="s">
        <v>9</v>
      </c>
      <c r="C7081" s="40" t="s">
        <v>222</v>
      </c>
      <c r="D7081" s="40" t="s">
        <v>90</v>
      </c>
      <c r="E7081" s="40" t="s">
        <v>10</v>
      </c>
      <c r="F7081" s="40">
        <v>0.3</v>
      </c>
      <c r="G7081" s="40">
        <v>5</v>
      </c>
      <c r="H7081" s="40">
        <v>27</v>
      </c>
      <c r="I7081" s="40">
        <v>0.85</v>
      </c>
      <c r="L7081" s="40" t="str">
        <f>IF(LEFT(C7081,1)="[",MID(C7081,2,SEARCH("]",C7081)-2),IF(LEFT(C7081,1)="""",MID(C7081,2,SEARCH("""",C7081,2)-2),C7081))</f>
        <v>valor onix 2013</v>
      </c>
      <c r="M7081" s="40">
        <f>WEEKNUM(A7081,2)</f>
        <v>39</v>
      </c>
    </row>
    <row r="7082" spans="1:13" x14ac:dyDescent="0.25">
      <c r="A7082" s="1">
        <v>41536</v>
      </c>
      <c r="B7082" s="40" t="s">
        <v>9</v>
      </c>
      <c r="C7082" s="40" t="s">
        <v>222</v>
      </c>
      <c r="D7082" s="40" t="s">
        <v>90</v>
      </c>
      <c r="E7082" s="40" t="s">
        <v>10</v>
      </c>
      <c r="F7082" s="40">
        <v>0.3</v>
      </c>
      <c r="G7082" s="40">
        <v>5</v>
      </c>
      <c r="H7082" s="40">
        <v>22</v>
      </c>
      <c r="I7082" s="40">
        <v>1</v>
      </c>
      <c r="L7082" s="40" t="str">
        <f>IF(LEFT(C7082,1)="[",MID(C7082,2,SEARCH("]",C7082)-2),IF(LEFT(C7082,1)="""",MID(C7082,2,SEARCH("""",C7082,2)-2),C7082))</f>
        <v>valor onix 2013</v>
      </c>
      <c r="M7082" s="40">
        <f>WEEKNUM(A7082,2)</f>
        <v>38</v>
      </c>
    </row>
    <row r="7083" spans="1:13" x14ac:dyDescent="0.25">
      <c r="A7083" s="1">
        <v>41535</v>
      </c>
      <c r="B7083" s="40" t="s">
        <v>9</v>
      </c>
      <c r="C7083" s="40" t="s">
        <v>222</v>
      </c>
      <c r="D7083" s="40" t="s">
        <v>90</v>
      </c>
      <c r="E7083" s="40" t="s">
        <v>10</v>
      </c>
      <c r="F7083" s="40">
        <v>0.3</v>
      </c>
      <c r="G7083" s="40">
        <v>3</v>
      </c>
      <c r="H7083" s="40">
        <v>29</v>
      </c>
      <c r="I7083" s="40">
        <v>0.49</v>
      </c>
      <c r="L7083" s="40" t="str">
        <f>IF(LEFT(C7083,1)="[",MID(C7083,2,SEARCH("]",C7083)-2),IF(LEFT(C7083,1)="""",MID(C7083,2,SEARCH("""",C7083,2)-2),C7083))</f>
        <v>valor onix 2013</v>
      </c>
      <c r="M7083" s="40">
        <f>WEEKNUM(A7083,2)</f>
        <v>38</v>
      </c>
    </row>
    <row r="7084" spans="1:13" x14ac:dyDescent="0.25">
      <c r="A7084" s="1">
        <v>41516</v>
      </c>
      <c r="B7084" s="40" t="s">
        <v>9</v>
      </c>
      <c r="C7084" s="40" t="s">
        <v>222</v>
      </c>
      <c r="D7084" s="40" t="s">
        <v>90</v>
      </c>
      <c r="E7084" s="40" t="s">
        <v>10</v>
      </c>
      <c r="F7084" s="40">
        <v>0.3</v>
      </c>
      <c r="G7084" s="40">
        <v>8</v>
      </c>
      <c r="H7084" s="40">
        <v>42</v>
      </c>
      <c r="I7084" s="40">
        <v>1.17</v>
      </c>
      <c r="L7084" s="40" t="str">
        <f>IF(LEFT(C7084,1)="[",MID(C7084,2,SEARCH("]",C7084)-2),IF(LEFT(C7084,1)="""",MID(C7084,2,SEARCH("""",C7084,2)-2),C7084))</f>
        <v>valor onix 2013</v>
      </c>
      <c r="M7084" s="40">
        <f>WEEKNUM(A7084,2)</f>
        <v>35</v>
      </c>
    </row>
    <row r="7085" spans="1:13" x14ac:dyDescent="0.25">
      <c r="A7085" s="1">
        <v>41540</v>
      </c>
      <c r="B7085" s="40" t="s">
        <v>9</v>
      </c>
      <c r="C7085" s="40" t="s">
        <v>222</v>
      </c>
      <c r="D7085" s="40" t="s">
        <v>90</v>
      </c>
      <c r="E7085" s="40" t="s">
        <v>10</v>
      </c>
      <c r="F7085" s="40">
        <v>0.3</v>
      </c>
      <c r="G7085" s="40">
        <v>5</v>
      </c>
      <c r="H7085" s="40">
        <v>41</v>
      </c>
      <c r="I7085" s="40">
        <v>0.71</v>
      </c>
      <c r="L7085" s="40" t="str">
        <f>IF(LEFT(C7085,1)="[",MID(C7085,2,SEARCH("]",C7085)-2),IF(LEFT(C7085,1)="""",MID(C7085,2,SEARCH("""",C7085,2)-2),C7085))</f>
        <v>valor onix 2013</v>
      </c>
      <c r="M7085" s="40">
        <f>WEEKNUM(A7085,2)</f>
        <v>39</v>
      </c>
    </row>
    <row r="7086" spans="1:13" x14ac:dyDescent="0.25">
      <c r="A7086" s="1">
        <v>41545</v>
      </c>
      <c r="B7086" s="40" t="s">
        <v>9</v>
      </c>
      <c r="C7086" s="40" t="s">
        <v>222</v>
      </c>
      <c r="D7086" s="40" t="s">
        <v>90</v>
      </c>
      <c r="E7086" s="40" t="s">
        <v>10</v>
      </c>
      <c r="F7086" s="40">
        <v>0.3</v>
      </c>
      <c r="G7086" s="40">
        <v>2</v>
      </c>
      <c r="H7086" s="40">
        <v>29</v>
      </c>
      <c r="I7086" s="40">
        <v>0.32</v>
      </c>
      <c r="L7086" s="40" t="str">
        <f>IF(LEFT(C7086,1)="[",MID(C7086,2,SEARCH("]",C7086)-2),IF(LEFT(C7086,1)="""",MID(C7086,2,SEARCH("""",C7086,2)-2),C7086))</f>
        <v>valor onix 2013</v>
      </c>
      <c r="M7086" s="40">
        <f>WEEKNUM(A7086,2)</f>
        <v>39</v>
      </c>
    </row>
    <row r="7087" spans="1:13" x14ac:dyDescent="0.25">
      <c r="A7087" s="1">
        <v>41533</v>
      </c>
      <c r="B7087" s="40" t="s">
        <v>9</v>
      </c>
      <c r="C7087" s="40" t="s">
        <v>222</v>
      </c>
      <c r="D7087" s="40" t="s">
        <v>90</v>
      </c>
      <c r="E7087" s="40" t="s">
        <v>10</v>
      </c>
      <c r="F7087" s="40">
        <v>0.3</v>
      </c>
      <c r="G7087" s="40">
        <v>5</v>
      </c>
      <c r="H7087" s="40">
        <v>17</v>
      </c>
      <c r="I7087" s="40">
        <v>0.63</v>
      </c>
      <c r="L7087" s="40" t="str">
        <f>IF(LEFT(C7087,1)="[",MID(C7087,2,SEARCH("]",C7087)-2),IF(LEFT(C7087,1)="""",MID(C7087,2,SEARCH("""",C7087,2)-2),C7087))</f>
        <v>valor onix 2013</v>
      </c>
      <c r="M7087" s="40">
        <f>WEEKNUM(A7087,2)</f>
        <v>38</v>
      </c>
    </row>
    <row r="7088" spans="1:13" x14ac:dyDescent="0.25">
      <c r="A7088" s="1">
        <v>41538</v>
      </c>
      <c r="B7088" s="40" t="s">
        <v>9</v>
      </c>
      <c r="C7088" s="40" t="s">
        <v>222</v>
      </c>
      <c r="D7088" s="40" t="s">
        <v>90</v>
      </c>
      <c r="E7088" s="40" t="s">
        <v>10</v>
      </c>
      <c r="F7088" s="40">
        <v>0.3</v>
      </c>
      <c r="G7088" s="40">
        <v>0</v>
      </c>
      <c r="H7088" s="40">
        <v>10</v>
      </c>
      <c r="I7088" s="40">
        <v>0</v>
      </c>
      <c r="L7088" s="40" t="str">
        <f>IF(LEFT(C7088,1)="[",MID(C7088,2,SEARCH("]",C7088)-2),IF(LEFT(C7088,1)="""",MID(C7088,2,SEARCH("""",C7088,2)-2),C7088))</f>
        <v>valor onix 2013</v>
      </c>
      <c r="M7088" s="40">
        <f>WEEKNUM(A7088,2)</f>
        <v>38</v>
      </c>
    </row>
    <row r="7089" spans="1:13" x14ac:dyDescent="0.25">
      <c r="A7089" s="1">
        <v>41517</v>
      </c>
      <c r="B7089" s="40" t="s">
        <v>9</v>
      </c>
      <c r="C7089" s="40" t="s">
        <v>222</v>
      </c>
      <c r="D7089" s="40" t="s">
        <v>90</v>
      </c>
      <c r="E7089" s="40" t="s">
        <v>10</v>
      </c>
      <c r="F7089" s="40">
        <v>0.3</v>
      </c>
      <c r="G7089" s="40">
        <v>3</v>
      </c>
      <c r="H7089" s="40">
        <v>24</v>
      </c>
      <c r="I7089" s="40">
        <v>0.44</v>
      </c>
      <c r="L7089" s="40" t="str">
        <f>IF(LEFT(C7089,1)="[",MID(C7089,2,SEARCH("]",C7089)-2),IF(LEFT(C7089,1)="""",MID(C7089,2,SEARCH("""",C7089,2)-2),C7089))</f>
        <v>valor onix 2013</v>
      </c>
      <c r="M7089" s="40">
        <f>WEEKNUM(A7089,2)</f>
        <v>35</v>
      </c>
    </row>
    <row r="7090" spans="1:13" x14ac:dyDescent="0.25">
      <c r="A7090" s="1">
        <v>41528</v>
      </c>
      <c r="B7090" s="40" t="s">
        <v>9</v>
      </c>
      <c r="C7090" s="40" t="s">
        <v>222</v>
      </c>
      <c r="D7090" s="40" t="s">
        <v>90</v>
      </c>
      <c r="E7090" s="40" t="s">
        <v>10</v>
      </c>
      <c r="F7090" s="40">
        <v>0.3</v>
      </c>
      <c r="G7090" s="40">
        <v>6</v>
      </c>
      <c r="H7090" s="40">
        <v>39</v>
      </c>
      <c r="I7090" s="40">
        <v>1.0900000000000001</v>
      </c>
      <c r="L7090" s="40" t="str">
        <f>IF(LEFT(C7090,1)="[",MID(C7090,2,SEARCH("]",C7090)-2),IF(LEFT(C7090,1)="""",MID(C7090,2,SEARCH("""",C7090,2)-2),C7090))</f>
        <v>valor onix 2013</v>
      </c>
      <c r="M7090" s="40">
        <f>WEEKNUM(A7090,2)</f>
        <v>37</v>
      </c>
    </row>
    <row r="7091" spans="1:13" x14ac:dyDescent="0.25">
      <c r="A7091" s="1">
        <v>41514</v>
      </c>
      <c r="B7091" s="40" t="s">
        <v>9</v>
      </c>
      <c r="C7091" s="40" t="s">
        <v>222</v>
      </c>
      <c r="D7091" s="40" t="s">
        <v>90</v>
      </c>
      <c r="E7091" s="40" t="s">
        <v>10</v>
      </c>
      <c r="F7091" s="40">
        <v>0.3</v>
      </c>
      <c r="G7091" s="40">
        <v>9</v>
      </c>
      <c r="H7091" s="40">
        <v>33</v>
      </c>
      <c r="I7091" s="40">
        <v>1.0900000000000001</v>
      </c>
      <c r="L7091" s="40" t="str">
        <f>IF(LEFT(C7091,1)="[",MID(C7091,2,SEARCH("]",C7091)-2),IF(LEFT(C7091,1)="""",MID(C7091,2,SEARCH("""",C7091,2)-2),C7091))</f>
        <v>valor onix 2013</v>
      </c>
      <c r="M7091" s="40">
        <f>WEEKNUM(A7091,2)</f>
        <v>35</v>
      </c>
    </row>
    <row r="7092" spans="1:13" x14ac:dyDescent="0.25">
      <c r="A7092" s="1">
        <v>41543</v>
      </c>
      <c r="B7092" s="40" t="s">
        <v>9</v>
      </c>
      <c r="C7092" s="40" t="s">
        <v>222</v>
      </c>
      <c r="D7092" s="40" t="s">
        <v>90</v>
      </c>
      <c r="E7092" s="40" t="s">
        <v>10</v>
      </c>
      <c r="F7092" s="40">
        <v>0.3</v>
      </c>
      <c r="G7092" s="40">
        <v>4</v>
      </c>
      <c r="H7092" s="40">
        <v>25</v>
      </c>
      <c r="I7092" s="40">
        <v>0.85</v>
      </c>
      <c r="L7092" s="40" t="str">
        <f>IF(LEFT(C7092,1)="[",MID(C7092,2,SEARCH("]",C7092)-2),IF(LEFT(C7092,1)="""",MID(C7092,2,SEARCH("""",C7092,2)-2),C7092))</f>
        <v>valor onix 2013</v>
      </c>
      <c r="M7092" s="40">
        <f>WEEKNUM(A7092,2)</f>
        <v>39</v>
      </c>
    </row>
    <row r="7093" spans="1:13" x14ac:dyDescent="0.25">
      <c r="A7093" s="1">
        <v>41529</v>
      </c>
      <c r="B7093" s="40" t="s">
        <v>9</v>
      </c>
      <c r="C7093" s="40" t="s">
        <v>222</v>
      </c>
      <c r="D7093" s="40" t="s">
        <v>90</v>
      </c>
      <c r="E7093" s="40" t="s">
        <v>10</v>
      </c>
      <c r="F7093" s="40">
        <v>0.3</v>
      </c>
      <c r="G7093" s="40">
        <v>6</v>
      </c>
      <c r="H7093" s="40">
        <v>22</v>
      </c>
      <c r="I7093" s="40">
        <v>0.94</v>
      </c>
      <c r="L7093" s="40" t="str">
        <f>IF(LEFT(C7093,1)="[",MID(C7093,2,SEARCH("]",C7093)-2),IF(LEFT(C7093,1)="""",MID(C7093,2,SEARCH("""",C7093,2)-2),C7093))</f>
        <v>valor onix 2013</v>
      </c>
      <c r="M7093" s="40">
        <f>WEEKNUM(A7093,2)</f>
        <v>37</v>
      </c>
    </row>
    <row r="7094" spans="1:13" x14ac:dyDescent="0.25">
      <c r="A7094" s="1">
        <v>41518</v>
      </c>
      <c r="B7094" s="40" t="s">
        <v>9</v>
      </c>
      <c r="C7094" s="40" t="s">
        <v>222</v>
      </c>
      <c r="D7094" s="40" t="s">
        <v>90</v>
      </c>
      <c r="E7094" s="40" t="s">
        <v>10</v>
      </c>
      <c r="F7094" s="40">
        <v>0.3</v>
      </c>
      <c r="G7094" s="40">
        <v>6</v>
      </c>
      <c r="H7094" s="40">
        <v>22</v>
      </c>
      <c r="I7094" s="40">
        <v>0.85</v>
      </c>
      <c r="L7094" s="40" t="str">
        <f>IF(LEFT(C7094,1)="[",MID(C7094,2,SEARCH("]",C7094)-2),IF(LEFT(C7094,1)="""",MID(C7094,2,SEARCH("""",C7094,2)-2),C7094))</f>
        <v>valor onix 2013</v>
      </c>
      <c r="M7094" s="40">
        <f>WEEKNUM(A7094,2)</f>
        <v>35</v>
      </c>
    </row>
    <row r="7095" spans="1:13" x14ac:dyDescent="0.25">
      <c r="A7095" s="1">
        <v>41532</v>
      </c>
      <c r="B7095" s="40" t="s">
        <v>9</v>
      </c>
      <c r="C7095" s="40" t="s">
        <v>222</v>
      </c>
      <c r="D7095" s="40" t="s">
        <v>90</v>
      </c>
      <c r="E7095" s="40" t="s">
        <v>10</v>
      </c>
      <c r="F7095" s="40">
        <v>0.3</v>
      </c>
      <c r="G7095" s="40">
        <v>6</v>
      </c>
      <c r="H7095" s="40">
        <v>19</v>
      </c>
      <c r="I7095" s="40">
        <v>0.81</v>
      </c>
      <c r="L7095" s="40" t="str">
        <f>IF(LEFT(C7095,1)="[",MID(C7095,2,SEARCH("]",C7095)-2),IF(LEFT(C7095,1)="""",MID(C7095,2,SEARCH("""",C7095,2)-2),C7095))</f>
        <v>valor onix 2013</v>
      </c>
      <c r="M7095" s="40">
        <f>WEEKNUM(A7095,2)</f>
        <v>37</v>
      </c>
    </row>
    <row r="7096" spans="1:13" x14ac:dyDescent="0.25">
      <c r="A7096" s="1">
        <v>41544</v>
      </c>
      <c r="B7096" s="40" t="s">
        <v>9</v>
      </c>
      <c r="C7096" s="40" t="s">
        <v>222</v>
      </c>
      <c r="D7096" s="40" t="s">
        <v>90</v>
      </c>
      <c r="E7096" s="40" t="s">
        <v>10</v>
      </c>
      <c r="F7096" s="40">
        <v>0.3</v>
      </c>
      <c r="G7096" s="40">
        <v>4</v>
      </c>
      <c r="H7096" s="40">
        <v>19</v>
      </c>
      <c r="I7096" s="40">
        <v>0.91</v>
      </c>
      <c r="L7096" s="40" t="str">
        <f>IF(LEFT(C7096,1)="[",MID(C7096,2,SEARCH("]",C7096)-2),IF(LEFT(C7096,1)="""",MID(C7096,2,SEARCH("""",C7096,2)-2),C7096))</f>
        <v>valor onix 2013</v>
      </c>
      <c r="M7096" s="40">
        <f>WEEKNUM(A7096,2)</f>
        <v>39</v>
      </c>
    </row>
    <row r="7097" spans="1:13" x14ac:dyDescent="0.25">
      <c r="A7097" s="1">
        <v>41523</v>
      </c>
      <c r="B7097" s="40" t="s">
        <v>9</v>
      </c>
      <c r="C7097" s="40" t="s">
        <v>222</v>
      </c>
      <c r="D7097" s="40" t="s">
        <v>90</v>
      </c>
      <c r="E7097" s="40" t="s">
        <v>10</v>
      </c>
      <c r="F7097" s="40">
        <v>0.3</v>
      </c>
      <c r="G7097" s="40">
        <v>4</v>
      </c>
      <c r="H7097" s="40">
        <v>13</v>
      </c>
      <c r="I7097" s="40">
        <v>0.62</v>
      </c>
      <c r="L7097" s="40" t="str">
        <f>IF(LEFT(C7097,1)="[",MID(C7097,2,SEARCH("]",C7097)-2),IF(LEFT(C7097,1)="""",MID(C7097,2,SEARCH("""",C7097,2)-2),C7097))</f>
        <v>valor onix 2013</v>
      </c>
      <c r="M7097" s="40">
        <f>WEEKNUM(A7097,2)</f>
        <v>36</v>
      </c>
    </row>
    <row r="7098" spans="1:13" x14ac:dyDescent="0.25">
      <c r="A7098" s="1">
        <v>41521</v>
      </c>
      <c r="B7098" s="40" t="s">
        <v>9</v>
      </c>
      <c r="C7098" s="40" t="s">
        <v>222</v>
      </c>
      <c r="D7098" s="40" t="s">
        <v>90</v>
      </c>
      <c r="E7098" s="40" t="s">
        <v>10</v>
      </c>
      <c r="F7098" s="40">
        <v>0.3</v>
      </c>
      <c r="G7098" s="40">
        <v>6</v>
      </c>
      <c r="H7098" s="40">
        <v>39</v>
      </c>
      <c r="I7098" s="40">
        <v>0.59</v>
      </c>
      <c r="L7098" s="40" t="str">
        <f>IF(LEFT(C7098,1)="[",MID(C7098,2,SEARCH("]",C7098)-2),IF(LEFT(C7098,1)="""",MID(C7098,2,SEARCH("""",C7098,2)-2),C7098))</f>
        <v>valor onix 2013</v>
      </c>
      <c r="M7098" s="40">
        <f>WEEKNUM(A7098,2)</f>
        <v>36</v>
      </c>
    </row>
    <row r="7099" spans="1:13" x14ac:dyDescent="0.25">
      <c r="A7099" s="1">
        <v>41539</v>
      </c>
      <c r="B7099" s="40" t="s">
        <v>9</v>
      </c>
      <c r="C7099" s="40" t="s">
        <v>222</v>
      </c>
      <c r="D7099" s="40" t="s">
        <v>90</v>
      </c>
      <c r="E7099" s="40" t="s">
        <v>10</v>
      </c>
      <c r="F7099" s="40">
        <v>0.3</v>
      </c>
      <c r="G7099" s="40">
        <v>5</v>
      </c>
      <c r="H7099" s="40">
        <v>16</v>
      </c>
      <c r="I7099" s="40">
        <v>1.1000000000000001</v>
      </c>
      <c r="L7099" s="40" t="str">
        <f>IF(LEFT(C7099,1)="[",MID(C7099,2,SEARCH("]",C7099)-2),IF(LEFT(C7099,1)="""",MID(C7099,2,SEARCH("""",C7099,2)-2),C7099))</f>
        <v>valor onix 2013</v>
      </c>
      <c r="M7099" s="40">
        <f>WEEKNUM(A7099,2)</f>
        <v>38</v>
      </c>
    </row>
    <row r="7100" spans="1:13" x14ac:dyDescent="0.25">
      <c r="A7100" s="1">
        <v>41524</v>
      </c>
      <c r="B7100" s="40" t="s">
        <v>9</v>
      </c>
      <c r="C7100" s="40" t="s">
        <v>222</v>
      </c>
      <c r="D7100" s="40" t="s">
        <v>90</v>
      </c>
      <c r="E7100" s="40" t="s">
        <v>10</v>
      </c>
      <c r="F7100" s="40">
        <v>0.3</v>
      </c>
      <c r="G7100" s="40">
        <v>2</v>
      </c>
      <c r="H7100" s="40">
        <v>23</v>
      </c>
      <c r="I7100" s="40">
        <v>0.42</v>
      </c>
      <c r="L7100" s="40" t="str">
        <f>IF(LEFT(C7100,1)="[",MID(C7100,2,SEARCH("]",C7100)-2),IF(LEFT(C7100,1)="""",MID(C7100,2,SEARCH("""",C7100,2)-2),C7100))</f>
        <v>valor onix 2013</v>
      </c>
      <c r="M7100" s="40">
        <f>WEEKNUM(A7100,2)</f>
        <v>36</v>
      </c>
    </row>
    <row r="7101" spans="1:13" x14ac:dyDescent="0.25">
      <c r="A7101" s="1">
        <v>41546</v>
      </c>
      <c r="B7101" s="40" t="s">
        <v>9</v>
      </c>
      <c r="C7101" s="40" t="s">
        <v>222</v>
      </c>
      <c r="D7101" s="40" t="s">
        <v>90</v>
      </c>
      <c r="E7101" s="40" t="s">
        <v>10</v>
      </c>
      <c r="F7101" s="40">
        <v>0.3</v>
      </c>
      <c r="G7101" s="40">
        <v>3</v>
      </c>
      <c r="H7101" s="40">
        <v>16</v>
      </c>
      <c r="I7101" s="40">
        <v>0.46</v>
      </c>
      <c r="L7101" s="40" t="str">
        <f>IF(LEFT(C7101,1)="[",MID(C7101,2,SEARCH("]",C7101)-2),IF(LEFT(C7101,1)="""",MID(C7101,2,SEARCH("""",C7101,2)-2),C7101))</f>
        <v>valor onix 2013</v>
      </c>
      <c r="M7101" s="40">
        <f>WEEKNUM(A7101,2)</f>
        <v>39</v>
      </c>
    </row>
    <row r="7102" spans="1:13" x14ac:dyDescent="0.25">
      <c r="A7102" s="1">
        <v>41534</v>
      </c>
      <c r="B7102" s="40" t="s">
        <v>9</v>
      </c>
      <c r="C7102" s="40" t="s">
        <v>222</v>
      </c>
      <c r="D7102" s="40" t="s">
        <v>90</v>
      </c>
      <c r="E7102" s="40" t="s">
        <v>10</v>
      </c>
      <c r="F7102" s="40">
        <v>0.3</v>
      </c>
      <c r="G7102" s="40">
        <v>8</v>
      </c>
      <c r="H7102" s="40">
        <v>28</v>
      </c>
      <c r="I7102" s="40">
        <v>1.42</v>
      </c>
      <c r="L7102" s="40" t="str">
        <f>IF(LEFT(C7102,1)="[",MID(C7102,2,SEARCH("]",C7102)-2),IF(LEFT(C7102,1)="""",MID(C7102,2,SEARCH("""",C7102,2)-2),C7102))</f>
        <v>valor onix 2013</v>
      </c>
      <c r="M7102" s="40">
        <f>WEEKNUM(A7102,2)</f>
        <v>38</v>
      </c>
    </row>
    <row r="7103" spans="1:13" x14ac:dyDescent="0.25">
      <c r="A7103" s="1">
        <v>41530</v>
      </c>
      <c r="B7103" s="40" t="s">
        <v>9</v>
      </c>
      <c r="C7103" s="40" t="s">
        <v>222</v>
      </c>
      <c r="D7103" s="40" t="s">
        <v>90</v>
      </c>
      <c r="E7103" s="40" t="s">
        <v>10</v>
      </c>
      <c r="F7103" s="40">
        <v>0.3</v>
      </c>
      <c r="G7103" s="40">
        <v>5</v>
      </c>
      <c r="H7103" s="40">
        <v>27</v>
      </c>
      <c r="I7103" s="40">
        <v>0.54</v>
      </c>
      <c r="L7103" s="40" t="str">
        <f>IF(LEFT(C7103,1)="[",MID(C7103,2,SEARCH("]",C7103)-2),IF(LEFT(C7103,1)="""",MID(C7103,2,SEARCH("""",C7103,2)-2),C7103))</f>
        <v>valor onix 2013</v>
      </c>
      <c r="M7103" s="40">
        <f>WEEKNUM(A7103,2)</f>
        <v>37</v>
      </c>
    </row>
    <row r="7104" spans="1:13" x14ac:dyDescent="0.25">
      <c r="A7104" s="1">
        <v>41542</v>
      </c>
      <c r="B7104" s="40" t="s">
        <v>9</v>
      </c>
      <c r="C7104" s="40" t="s">
        <v>222</v>
      </c>
      <c r="D7104" s="40" t="s">
        <v>90</v>
      </c>
      <c r="E7104" s="40" t="s">
        <v>10</v>
      </c>
      <c r="F7104" s="40">
        <v>0.3</v>
      </c>
      <c r="G7104" s="40">
        <v>7</v>
      </c>
      <c r="H7104" s="40">
        <v>36</v>
      </c>
      <c r="I7104" s="40">
        <v>1</v>
      </c>
      <c r="L7104" s="40" t="str">
        <f>IF(LEFT(C7104,1)="[",MID(C7104,2,SEARCH("]",C7104)-2),IF(LEFT(C7104,1)="""",MID(C7104,2,SEARCH("""",C7104,2)-2),C7104))</f>
        <v>valor onix 2013</v>
      </c>
      <c r="M7104" s="40">
        <f>WEEKNUM(A7104,2)</f>
        <v>39</v>
      </c>
    </row>
    <row r="7105" spans="1:13" x14ac:dyDescent="0.25">
      <c r="A7105" s="1">
        <v>41531</v>
      </c>
      <c r="B7105" s="40" t="s">
        <v>9</v>
      </c>
      <c r="C7105" s="40" t="s">
        <v>226</v>
      </c>
      <c r="D7105" s="40" t="s">
        <v>90</v>
      </c>
      <c r="E7105" s="40" t="s">
        <v>10</v>
      </c>
      <c r="F7105" s="40">
        <v>0.8</v>
      </c>
      <c r="G7105" s="40">
        <v>2</v>
      </c>
      <c r="H7105" s="40">
        <v>9</v>
      </c>
      <c r="I7105" s="40">
        <v>0.54</v>
      </c>
      <c r="L7105" s="40" t="str">
        <f>IF(LEFT(C7105,1)="[",MID(C7105,2,SEARCH("]",C7105)-2),IF(LEFT(C7105,1)="""",MID(C7105,2,SEARCH("""",C7105,2)-2),C7105))</f>
        <v>valor onix 2014</v>
      </c>
      <c r="M7105" s="40">
        <f>WEEKNUM(A7105,2)</f>
        <v>37</v>
      </c>
    </row>
    <row r="7106" spans="1:13" x14ac:dyDescent="0.25">
      <c r="A7106" s="1">
        <v>41514</v>
      </c>
      <c r="B7106" s="40" t="s">
        <v>9</v>
      </c>
      <c r="C7106" s="40" t="s">
        <v>226</v>
      </c>
      <c r="D7106" s="40" t="s">
        <v>90</v>
      </c>
      <c r="E7106" s="40" t="s">
        <v>10</v>
      </c>
      <c r="F7106" s="40">
        <v>0.8</v>
      </c>
      <c r="G7106" s="40">
        <v>2</v>
      </c>
      <c r="H7106" s="40">
        <v>13</v>
      </c>
      <c r="I7106" s="40">
        <v>0.43</v>
      </c>
      <c r="L7106" s="40" t="str">
        <f>IF(LEFT(C7106,1)="[",MID(C7106,2,SEARCH("]",C7106)-2),IF(LEFT(C7106,1)="""",MID(C7106,2,SEARCH("""",C7106,2)-2),C7106))</f>
        <v>valor onix 2014</v>
      </c>
      <c r="M7106" s="40">
        <f>WEEKNUM(A7106,2)</f>
        <v>35</v>
      </c>
    </row>
    <row r="7107" spans="1:13" x14ac:dyDescent="0.25">
      <c r="A7107" s="1">
        <v>41516</v>
      </c>
      <c r="B7107" s="40" t="s">
        <v>9</v>
      </c>
      <c r="C7107" s="40" t="s">
        <v>226</v>
      </c>
      <c r="D7107" s="40" t="s">
        <v>90</v>
      </c>
      <c r="E7107" s="40" t="s">
        <v>10</v>
      </c>
      <c r="F7107" s="40">
        <v>0.8</v>
      </c>
      <c r="G7107" s="40">
        <v>2</v>
      </c>
      <c r="H7107" s="40">
        <v>14</v>
      </c>
      <c r="I7107" s="40">
        <v>0.68</v>
      </c>
      <c r="L7107" s="40" t="str">
        <f>IF(LEFT(C7107,1)="[",MID(C7107,2,SEARCH("]",C7107)-2),IF(LEFT(C7107,1)="""",MID(C7107,2,SEARCH("""",C7107,2)-2),C7107))</f>
        <v>valor onix 2014</v>
      </c>
      <c r="M7107" s="40">
        <f>WEEKNUM(A7107,2)</f>
        <v>35</v>
      </c>
    </row>
    <row r="7108" spans="1:13" x14ac:dyDescent="0.25">
      <c r="A7108" s="1">
        <v>41534</v>
      </c>
      <c r="B7108" s="40" t="s">
        <v>9</v>
      </c>
      <c r="C7108" s="40" t="s">
        <v>226</v>
      </c>
      <c r="D7108" s="40" t="s">
        <v>90</v>
      </c>
      <c r="E7108" s="40" t="s">
        <v>10</v>
      </c>
      <c r="F7108" s="40">
        <v>0.8</v>
      </c>
      <c r="G7108" s="40">
        <v>4</v>
      </c>
      <c r="H7108" s="40">
        <v>15</v>
      </c>
      <c r="I7108" s="40">
        <v>1.27</v>
      </c>
      <c r="L7108" s="40" t="str">
        <f>IF(LEFT(C7108,1)="[",MID(C7108,2,SEARCH("]",C7108)-2),IF(LEFT(C7108,1)="""",MID(C7108,2,SEARCH("""",C7108,2)-2),C7108))</f>
        <v>valor onix 2014</v>
      </c>
      <c r="M7108" s="40">
        <f>WEEKNUM(A7108,2)</f>
        <v>38</v>
      </c>
    </row>
    <row r="7109" spans="1:13" x14ac:dyDescent="0.25">
      <c r="A7109" s="1">
        <v>41530</v>
      </c>
      <c r="B7109" s="40" t="s">
        <v>9</v>
      </c>
      <c r="C7109" s="40" t="s">
        <v>226</v>
      </c>
      <c r="D7109" s="40" t="s">
        <v>90</v>
      </c>
      <c r="E7109" s="40" t="s">
        <v>10</v>
      </c>
      <c r="F7109" s="40">
        <v>0.8</v>
      </c>
      <c r="G7109" s="40">
        <v>11</v>
      </c>
      <c r="H7109" s="40">
        <v>21</v>
      </c>
      <c r="I7109" s="40">
        <v>3.85</v>
      </c>
      <c r="L7109" s="40" t="str">
        <f>IF(LEFT(C7109,1)="[",MID(C7109,2,SEARCH("]",C7109)-2),IF(LEFT(C7109,1)="""",MID(C7109,2,SEARCH("""",C7109,2)-2),C7109))</f>
        <v>valor onix 2014</v>
      </c>
      <c r="M7109" s="40">
        <f>WEEKNUM(A7109,2)</f>
        <v>37</v>
      </c>
    </row>
    <row r="7110" spans="1:13" x14ac:dyDescent="0.25">
      <c r="A7110" s="1">
        <v>41524</v>
      </c>
      <c r="B7110" s="40" t="s">
        <v>9</v>
      </c>
      <c r="C7110" s="40" t="s">
        <v>226</v>
      </c>
      <c r="D7110" s="40" t="s">
        <v>90</v>
      </c>
      <c r="E7110" s="40" t="s">
        <v>10</v>
      </c>
      <c r="F7110" s="40">
        <v>0.8</v>
      </c>
      <c r="G7110" s="40">
        <v>3</v>
      </c>
      <c r="H7110" s="40">
        <v>16</v>
      </c>
      <c r="I7110" s="40">
        <v>0.46</v>
      </c>
      <c r="L7110" s="40" t="str">
        <f>IF(LEFT(C7110,1)="[",MID(C7110,2,SEARCH("]",C7110)-2),IF(LEFT(C7110,1)="""",MID(C7110,2,SEARCH("""",C7110,2)-2),C7110))</f>
        <v>valor onix 2014</v>
      </c>
      <c r="M7110" s="40">
        <f>WEEKNUM(A7110,2)</f>
        <v>36</v>
      </c>
    </row>
    <row r="7111" spans="1:13" x14ac:dyDescent="0.25">
      <c r="A7111" s="1">
        <v>41523</v>
      </c>
      <c r="B7111" s="40" t="s">
        <v>9</v>
      </c>
      <c r="C7111" s="40" t="s">
        <v>226</v>
      </c>
      <c r="D7111" s="40" t="s">
        <v>90</v>
      </c>
      <c r="E7111" s="40" t="s">
        <v>10</v>
      </c>
      <c r="F7111" s="40">
        <v>0.8</v>
      </c>
      <c r="G7111" s="40">
        <v>4</v>
      </c>
      <c r="H7111" s="40">
        <v>17</v>
      </c>
      <c r="I7111" s="40">
        <v>1.31</v>
      </c>
      <c r="L7111" s="40" t="str">
        <f>IF(LEFT(C7111,1)="[",MID(C7111,2,SEARCH("]",C7111)-2),IF(LEFT(C7111,1)="""",MID(C7111,2,SEARCH("""",C7111,2)-2),C7111))</f>
        <v>valor onix 2014</v>
      </c>
      <c r="M7111" s="40">
        <f>WEEKNUM(A7111,2)</f>
        <v>36</v>
      </c>
    </row>
    <row r="7112" spans="1:13" x14ac:dyDescent="0.25">
      <c r="A7112" s="1">
        <v>41540</v>
      </c>
      <c r="B7112" s="40" t="s">
        <v>9</v>
      </c>
      <c r="C7112" s="40" t="s">
        <v>226</v>
      </c>
      <c r="D7112" s="40" t="s">
        <v>90</v>
      </c>
      <c r="E7112" s="40" t="s">
        <v>10</v>
      </c>
      <c r="F7112" s="40">
        <v>0.8</v>
      </c>
      <c r="G7112" s="40">
        <v>2</v>
      </c>
      <c r="H7112" s="40">
        <v>15</v>
      </c>
      <c r="I7112" s="40">
        <v>0.53</v>
      </c>
      <c r="L7112" s="40" t="str">
        <f>IF(LEFT(C7112,1)="[",MID(C7112,2,SEARCH("]",C7112)-2),IF(LEFT(C7112,1)="""",MID(C7112,2,SEARCH("""",C7112,2)-2),C7112))</f>
        <v>valor onix 2014</v>
      </c>
      <c r="M7112" s="40">
        <f>WEEKNUM(A7112,2)</f>
        <v>39</v>
      </c>
    </row>
    <row r="7113" spans="1:13" x14ac:dyDescent="0.25">
      <c r="A7113" s="1">
        <v>41521</v>
      </c>
      <c r="B7113" s="40" t="s">
        <v>9</v>
      </c>
      <c r="C7113" s="40" t="s">
        <v>226</v>
      </c>
      <c r="D7113" s="40" t="s">
        <v>90</v>
      </c>
      <c r="E7113" s="40" t="s">
        <v>10</v>
      </c>
      <c r="F7113" s="40">
        <v>0.8</v>
      </c>
      <c r="G7113" s="40">
        <v>2</v>
      </c>
      <c r="H7113" s="40">
        <v>13</v>
      </c>
      <c r="I7113" s="40">
        <v>0.85</v>
      </c>
      <c r="L7113" s="40" t="str">
        <f>IF(LEFT(C7113,1)="[",MID(C7113,2,SEARCH("]",C7113)-2),IF(LEFT(C7113,1)="""",MID(C7113,2,SEARCH("""",C7113,2)-2),C7113))</f>
        <v>valor onix 2014</v>
      </c>
      <c r="M7113" s="40">
        <f>WEEKNUM(A7113,2)</f>
        <v>36</v>
      </c>
    </row>
    <row r="7114" spans="1:13" x14ac:dyDescent="0.25">
      <c r="A7114" s="1">
        <v>41545</v>
      </c>
      <c r="B7114" s="40" t="s">
        <v>9</v>
      </c>
      <c r="C7114" s="40" t="s">
        <v>226</v>
      </c>
      <c r="D7114" s="40" t="s">
        <v>90</v>
      </c>
      <c r="E7114" s="40" t="s">
        <v>10</v>
      </c>
      <c r="F7114" s="40">
        <v>0.8</v>
      </c>
      <c r="G7114" s="40">
        <v>1</v>
      </c>
      <c r="H7114" s="40">
        <v>10</v>
      </c>
      <c r="I7114" s="40">
        <v>0.46</v>
      </c>
      <c r="L7114" s="40" t="str">
        <f>IF(LEFT(C7114,1)="[",MID(C7114,2,SEARCH("]",C7114)-2),IF(LEFT(C7114,1)="""",MID(C7114,2,SEARCH("""",C7114,2)-2),C7114))</f>
        <v>valor onix 2014</v>
      </c>
      <c r="M7114" s="40">
        <f>WEEKNUM(A7114,2)</f>
        <v>39</v>
      </c>
    </row>
    <row r="7115" spans="1:13" x14ac:dyDescent="0.25">
      <c r="A7115" s="1">
        <v>41535</v>
      </c>
      <c r="B7115" s="40" t="s">
        <v>9</v>
      </c>
      <c r="C7115" s="40" t="s">
        <v>226</v>
      </c>
      <c r="D7115" s="40" t="s">
        <v>90</v>
      </c>
      <c r="E7115" s="40" t="s">
        <v>10</v>
      </c>
      <c r="F7115" s="40">
        <v>0.8</v>
      </c>
      <c r="G7115" s="40">
        <v>5</v>
      </c>
      <c r="H7115" s="40">
        <v>18</v>
      </c>
      <c r="I7115" s="40">
        <v>0.9</v>
      </c>
      <c r="L7115" s="40" t="str">
        <f>IF(LEFT(C7115,1)="[",MID(C7115,2,SEARCH("]",C7115)-2),IF(LEFT(C7115,1)="""",MID(C7115,2,SEARCH("""",C7115,2)-2),C7115))</f>
        <v>valor onix 2014</v>
      </c>
      <c r="M7115" s="40">
        <f>WEEKNUM(A7115,2)</f>
        <v>38</v>
      </c>
    </row>
    <row r="7116" spans="1:13" x14ac:dyDescent="0.25">
      <c r="A7116" s="1">
        <v>41520</v>
      </c>
      <c r="B7116" s="40" t="s">
        <v>9</v>
      </c>
      <c r="C7116" s="40" t="s">
        <v>226</v>
      </c>
      <c r="D7116" s="40" t="s">
        <v>90</v>
      </c>
      <c r="E7116" s="40" t="s">
        <v>10</v>
      </c>
      <c r="F7116" s="40">
        <v>0.8</v>
      </c>
      <c r="G7116" s="40">
        <v>8</v>
      </c>
      <c r="H7116" s="40">
        <v>26</v>
      </c>
      <c r="I7116" s="40">
        <v>1.29</v>
      </c>
      <c r="L7116" s="40" t="str">
        <f>IF(LEFT(C7116,1)="[",MID(C7116,2,SEARCH("]",C7116)-2),IF(LEFT(C7116,1)="""",MID(C7116,2,SEARCH("""",C7116,2)-2),C7116))</f>
        <v>valor onix 2014</v>
      </c>
      <c r="M7116" s="40">
        <f>WEEKNUM(A7116,2)</f>
        <v>36</v>
      </c>
    </row>
    <row r="7117" spans="1:13" x14ac:dyDescent="0.25">
      <c r="A7117" s="1">
        <v>41529</v>
      </c>
      <c r="B7117" s="40" t="s">
        <v>9</v>
      </c>
      <c r="C7117" s="40" t="s">
        <v>226</v>
      </c>
      <c r="D7117" s="40" t="s">
        <v>90</v>
      </c>
      <c r="E7117" s="40" t="s">
        <v>10</v>
      </c>
      <c r="F7117" s="40">
        <v>0.8</v>
      </c>
      <c r="G7117" s="40">
        <v>6</v>
      </c>
      <c r="H7117" s="40">
        <v>16</v>
      </c>
      <c r="I7117" s="40">
        <v>2.13</v>
      </c>
      <c r="L7117" s="40" t="str">
        <f>IF(LEFT(C7117,1)="[",MID(C7117,2,SEARCH("]",C7117)-2),IF(LEFT(C7117,1)="""",MID(C7117,2,SEARCH("""",C7117,2)-2),C7117))</f>
        <v>valor onix 2014</v>
      </c>
      <c r="M7117" s="40">
        <f>WEEKNUM(A7117,2)</f>
        <v>37</v>
      </c>
    </row>
    <row r="7118" spans="1:13" x14ac:dyDescent="0.25">
      <c r="A7118" s="1">
        <v>41515</v>
      </c>
      <c r="B7118" s="40" t="s">
        <v>9</v>
      </c>
      <c r="C7118" s="40" t="s">
        <v>226</v>
      </c>
      <c r="D7118" s="40" t="s">
        <v>90</v>
      </c>
      <c r="E7118" s="40" t="s">
        <v>10</v>
      </c>
      <c r="F7118" s="40">
        <v>0.8</v>
      </c>
      <c r="G7118" s="40">
        <v>2</v>
      </c>
      <c r="H7118" s="40">
        <v>16</v>
      </c>
      <c r="I7118" s="40">
        <v>0.9</v>
      </c>
      <c r="L7118" s="40" t="str">
        <f>IF(LEFT(C7118,1)="[",MID(C7118,2,SEARCH("]",C7118)-2),IF(LEFT(C7118,1)="""",MID(C7118,2,SEARCH("""",C7118,2)-2),C7118))</f>
        <v>valor onix 2014</v>
      </c>
      <c r="M7118" s="40">
        <f>WEEKNUM(A7118,2)</f>
        <v>35</v>
      </c>
    </row>
    <row r="7119" spans="1:13" x14ac:dyDescent="0.25">
      <c r="A7119" s="1">
        <v>41532</v>
      </c>
      <c r="B7119" s="40" t="s">
        <v>9</v>
      </c>
      <c r="C7119" s="40" t="s">
        <v>226</v>
      </c>
      <c r="D7119" s="40" t="s">
        <v>90</v>
      </c>
      <c r="E7119" s="40" t="s">
        <v>10</v>
      </c>
      <c r="F7119" s="40">
        <v>0.8</v>
      </c>
      <c r="G7119" s="40">
        <v>1</v>
      </c>
      <c r="H7119" s="40">
        <v>8</v>
      </c>
      <c r="I7119" s="40">
        <v>0.04</v>
      </c>
      <c r="L7119" s="40" t="str">
        <f>IF(LEFT(C7119,1)="[",MID(C7119,2,SEARCH("]",C7119)-2),IF(LEFT(C7119,1)="""",MID(C7119,2,SEARCH("""",C7119,2)-2),C7119))</f>
        <v>valor onix 2014</v>
      </c>
      <c r="M7119" s="40">
        <f>WEEKNUM(A7119,2)</f>
        <v>37</v>
      </c>
    </row>
    <row r="7120" spans="1:13" x14ac:dyDescent="0.25">
      <c r="A7120" s="1">
        <v>41542</v>
      </c>
      <c r="B7120" s="40" t="s">
        <v>9</v>
      </c>
      <c r="C7120" s="40" t="s">
        <v>226</v>
      </c>
      <c r="D7120" s="40" t="s">
        <v>90</v>
      </c>
      <c r="E7120" s="40" t="s">
        <v>10</v>
      </c>
      <c r="F7120" s="40">
        <v>0.8</v>
      </c>
      <c r="G7120" s="40">
        <v>0</v>
      </c>
      <c r="H7120" s="40">
        <v>12</v>
      </c>
      <c r="I7120" s="40">
        <v>0</v>
      </c>
      <c r="L7120" s="40" t="str">
        <f>IF(LEFT(C7120,1)="[",MID(C7120,2,SEARCH("]",C7120)-2),IF(LEFT(C7120,1)="""",MID(C7120,2,SEARCH("""",C7120,2)-2),C7120))</f>
        <v>valor onix 2014</v>
      </c>
      <c r="M7120" s="40">
        <f>WEEKNUM(A7120,2)</f>
        <v>39</v>
      </c>
    </row>
    <row r="7121" spans="1:13" x14ac:dyDescent="0.25">
      <c r="A7121" s="1">
        <v>41525</v>
      </c>
      <c r="B7121" s="40" t="s">
        <v>9</v>
      </c>
      <c r="C7121" s="40" t="s">
        <v>226</v>
      </c>
      <c r="D7121" s="40" t="s">
        <v>90</v>
      </c>
      <c r="E7121" s="40" t="s">
        <v>10</v>
      </c>
      <c r="F7121" s="40">
        <v>0.8</v>
      </c>
      <c r="G7121" s="40">
        <v>6</v>
      </c>
      <c r="H7121" s="40">
        <v>15</v>
      </c>
      <c r="I7121" s="40">
        <v>1.98</v>
      </c>
      <c r="L7121" s="40" t="str">
        <f>IF(LEFT(C7121,1)="[",MID(C7121,2,SEARCH("]",C7121)-2),IF(LEFT(C7121,1)="""",MID(C7121,2,SEARCH("""",C7121,2)-2),C7121))</f>
        <v>valor onix 2014</v>
      </c>
      <c r="M7121" s="40">
        <f>WEEKNUM(A7121,2)</f>
        <v>36</v>
      </c>
    </row>
    <row r="7122" spans="1:13" x14ac:dyDescent="0.25">
      <c r="A7122" s="1">
        <v>41538</v>
      </c>
      <c r="B7122" s="40" t="s">
        <v>9</v>
      </c>
      <c r="C7122" s="40" t="s">
        <v>226</v>
      </c>
      <c r="D7122" s="40" t="s">
        <v>90</v>
      </c>
      <c r="E7122" s="40" t="s">
        <v>10</v>
      </c>
      <c r="F7122" s="40">
        <v>0.8</v>
      </c>
      <c r="G7122" s="40">
        <v>4</v>
      </c>
      <c r="H7122" s="40">
        <v>11</v>
      </c>
      <c r="I7122" s="40">
        <v>1.56</v>
      </c>
      <c r="L7122" s="40" t="str">
        <f>IF(LEFT(C7122,1)="[",MID(C7122,2,SEARCH("]",C7122)-2),IF(LEFT(C7122,1)="""",MID(C7122,2,SEARCH("""",C7122,2)-2),C7122))</f>
        <v>valor onix 2014</v>
      </c>
      <c r="M7122" s="40">
        <f>WEEKNUM(A7122,2)</f>
        <v>38</v>
      </c>
    </row>
    <row r="7123" spans="1:13" x14ac:dyDescent="0.25">
      <c r="A7123" s="1">
        <v>41533</v>
      </c>
      <c r="B7123" s="40" t="s">
        <v>9</v>
      </c>
      <c r="C7123" s="40" t="s">
        <v>226</v>
      </c>
      <c r="D7123" s="40" t="s">
        <v>90</v>
      </c>
      <c r="E7123" s="40" t="s">
        <v>10</v>
      </c>
      <c r="F7123" s="40">
        <v>0.8</v>
      </c>
      <c r="G7123" s="40">
        <v>6</v>
      </c>
      <c r="H7123" s="40">
        <v>14</v>
      </c>
      <c r="I7123" s="40">
        <v>2.23</v>
      </c>
      <c r="L7123" s="40" t="str">
        <f>IF(LEFT(C7123,1)="[",MID(C7123,2,SEARCH("]",C7123)-2),IF(LEFT(C7123,1)="""",MID(C7123,2,SEARCH("""",C7123,2)-2),C7123))</f>
        <v>valor onix 2014</v>
      </c>
      <c r="M7123" s="40">
        <f>WEEKNUM(A7123,2)</f>
        <v>38</v>
      </c>
    </row>
    <row r="7124" spans="1:13" x14ac:dyDescent="0.25">
      <c r="A7124" s="1">
        <v>41522</v>
      </c>
      <c r="B7124" s="40" t="s">
        <v>9</v>
      </c>
      <c r="C7124" s="40" t="s">
        <v>226</v>
      </c>
      <c r="D7124" s="40" t="s">
        <v>90</v>
      </c>
      <c r="E7124" s="40" t="s">
        <v>10</v>
      </c>
      <c r="F7124" s="40">
        <v>0.8</v>
      </c>
      <c r="G7124" s="40">
        <v>2</v>
      </c>
      <c r="H7124" s="40">
        <v>9</v>
      </c>
      <c r="I7124" s="40">
        <v>0.6</v>
      </c>
      <c r="L7124" s="40" t="str">
        <f>IF(LEFT(C7124,1)="[",MID(C7124,2,SEARCH("]",C7124)-2),IF(LEFT(C7124,1)="""",MID(C7124,2,SEARCH("""",C7124,2)-2),C7124))</f>
        <v>valor onix 2014</v>
      </c>
      <c r="M7124" s="40">
        <f>WEEKNUM(A7124,2)</f>
        <v>36</v>
      </c>
    </row>
    <row r="7125" spans="1:13" x14ac:dyDescent="0.25">
      <c r="A7125" s="1">
        <v>41526</v>
      </c>
      <c r="B7125" s="40" t="s">
        <v>9</v>
      </c>
      <c r="C7125" s="40" t="s">
        <v>226</v>
      </c>
      <c r="D7125" s="40" t="s">
        <v>90</v>
      </c>
      <c r="E7125" s="40" t="s">
        <v>10</v>
      </c>
      <c r="F7125" s="40">
        <v>0.8</v>
      </c>
      <c r="G7125" s="40">
        <v>4</v>
      </c>
      <c r="H7125" s="40">
        <v>27</v>
      </c>
      <c r="I7125" s="40">
        <v>0.71</v>
      </c>
      <c r="L7125" s="40" t="str">
        <f>IF(LEFT(C7125,1)="[",MID(C7125,2,SEARCH("]",C7125)-2),IF(LEFT(C7125,1)="""",MID(C7125,2,SEARCH("""",C7125,2)-2),C7125))</f>
        <v>valor onix 2014</v>
      </c>
      <c r="M7125" s="40">
        <f>WEEKNUM(A7125,2)</f>
        <v>37</v>
      </c>
    </row>
    <row r="7126" spans="1:13" x14ac:dyDescent="0.25">
      <c r="A7126" s="1">
        <v>41543</v>
      </c>
      <c r="B7126" s="40" t="s">
        <v>9</v>
      </c>
      <c r="C7126" s="40" t="s">
        <v>226</v>
      </c>
      <c r="D7126" s="40" t="s">
        <v>90</v>
      </c>
      <c r="E7126" s="40" t="s">
        <v>10</v>
      </c>
      <c r="F7126" s="40">
        <v>0.8</v>
      </c>
      <c r="G7126" s="40">
        <v>3</v>
      </c>
      <c r="H7126" s="40">
        <v>17</v>
      </c>
      <c r="I7126" s="40">
        <v>0.86</v>
      </c>
      <c r="L7126" s="40" t="str">
        <f>IF(LEFT(C7126,1)="[",MID(C7126,2,SEARCH("]",C7126)-2),IF(LEFT(C7126,1)="""",MID(C7126,2,SEARCH("""",C7126,2)-2),C7126))</f>
        <v>valor onix 2014</v>
      </c>
      <c r="M7126" s="40">
        <f>WEEKNUM(A7126,2)</f>
        <v>39</v>
      </c>
    </row>
    <row r="7127" spans="1:13" x14ac:dyDescent="0.25">
      <c r="A7127" s="1">
        <v>41527</v>
      </c>
      <c r="B7127" s="40" t="s">
        <v>9</v>
      </c>
      <c r="C7127" s="40" t="s">
        <v>226</v>
      </c>
      <c r="D7127" s="40" t="s">
        <v>90</v>
      </c>
      <c r="E7127" s="40" t="s">
        <v>10</v>
      </c>
      <c r="F7127" s="40">
        <v>0.8</v>
      </c>
      <c r="G7127" s="40">
        <v>1</v>
      </c>
      <c r="H7127" s="40">
        <v>19</v>
      </c>
      <c r="I7127" s="40">
        <v>0.31</v>
      </c>
      <c r="L7127" s="40" t="str">
        <f>IF(LEFT(C7127,1)="[",MID(C7127,2,SEARCH("]",C7127)-2),IF(LEFT(C7127,1)="""",MID(C7127,2,SEARCH("""",C7127,2)-2),C7127))</f>
        <v>valor onix 2014</v>
      </c>
      <c r="M7127" s="40">
        <f>WEEKNUM(A7127,2)</f>
        <v>37</v>
      </c>
    </row>
    <row r="7128" spans="1:13" x14ac:dyDescent="0.25">
      <c r="A7128" s="1">
        <v>41539</v>
      </c>
      <c r="B7128" s="40" t="s">
        <v>9</v>
      </c>
      <c r="C7128" s="40" t="s">
        <v>226</v>
      </c>
      <c r="D7128" s="40" t="s">
        <v>90</v>
      </c>
      <c r="E7128" s="40" t="s">
        <v>10</v>
      </c>
      <c r="F7128" s="40">
        <v>0.8</v>
      </c>
      <c r="G7128" s="40">
        <v>2</v>
      </c>
      <c r="H7128" s="40">
        <v>19</v>
      </c>
      <c r="I7128" s="40">
        <v>1.01</v>
      </c>
      <c r="L7128" s="40" t="str">
        <f>IF(LEFT(C7128,1)="[",MID(C7128,2,SEARCH("]",C7128)-2),IF(LEFT(C7128,1)="""",MID(C7128,2,SEARCH("""",C7128,2)-2),C7128))</f>
        <v>valor onix 2014</v>
      </c>
      <c r="M7128" s="40">
        <f>WEEKNUM(A7128,2)</f>
        <v>38</v>
      </c>
    </row>
    <row r="7129" spans="1:13" x14ac:dyDescent="0.25">
      <c r="A7129" s="1">
        <v>41528</v>
      </c>
      <c r="B7129" s="40" t="s">
        <v>9</v>
      </c>
      <c r="C7129" s="40" t="s">
        <v>226</v>
      </c>
      <c r="D7129" s="40" t="s">
        <v>90</v>
      </c>
      <c r="E7129" s="40" t="s">
        <v>10</v>
      </c>
      <c r="F7129" s="40">
        <v>0.8</v>
      </c>
      <c r="G7129" s="40">
        <v>0</v>
      </c>
      <c r="H7129" s="40">
        <v>6</v>
      </c>
      <c r="I7129" s="40">
        <v>0</v>
      </c>
      <c r="L7129" s="40" t="str">
        <f>IF(LEFT(C7129,1)="[",MID(C7129,2,SEARCH("]",C7129)-2),IF(LEFT(C7129,1)="""",MID(C7129,2,SEARCH("""",C7129,2)-2),C7129))</f>
        <v>valor onix 2014</v>
      </c>
      <c r="M7129" s="40">
        <f>WEEKNUM(A7129,2)</f>
        <v>37</v>
      </c>
    </row>
    <row r="7130" spans="1:13" x14ac:dyDescent="0.25">
      <c r="A7130" s="1">
        <v>41537</v>
      </c>
      <c r="B7130" s="40" t="s">
        <v>9</v>
      </c>
      <c r="C7130" s="40" t="s">
        <v>226</v>
      </c>
      <c r="D7130" s="40" t="s">
        <v>90</v>
      </c>
      <c r="E7130" s="40" t="s">
        <v>10</v>
      </c>
      <c r="F7130" s="40">
        <v>0.8</v>
      </c>
      <c r="G7130" s="40">
        <v>9</v>
      </c>
      <c r="H7130" s="40">
        <v>23</v>
      </c>
      <c r="I7130" s="40">
        <v>4.08</v>
      </c>
      <c r="L7130" s="40" t="str">
        <f>IF(LEFT(C7130,1)="[",MID(C7130,2,SEARCH("]",C7130)-2),IF(LEFT(C7130,1)="""",MID(C7130,2,SEARCH("""",C7130,2)-2),C7130))</f>
        <v>valor onix 2014</v>
      </c>
      <c r="M7130" s="40">
        <f>WEEKNUM(A7130,2)</f>
        <v>38</v>
      </c>
    </row>
    <row r="7131" spans="1:13" x14ac:dyDescent="0.25">
      <c r="A7131" s="1">
        <v>41536</v>
      </c>
      <c r="B7131" s="40" t="s">
        <v>9</v>
      </c>
      <c r="C7131" s="40" t="s">
        <v>226</v>
      </c>
      <c r="D7131" s="40" t="s">
        <v>90</v>
      </c>
      <c r="E7131" s="40" t="s">
        <v>10</v>
      </c>
      <c r="F7131" s="40">
        <v>0.8</v>
      </c>
      <c r="G7131" s="40">
        <v>2</v>
      </c>
      <c r="H7131" s="40">
        <v>12</v>
      </c>
      <c r="I7131" s="40">
        <v>0.44</v>
      </c>
      <c r="L7131" s="40" t="str">
        <f>IF(LEFT(C7131,1)="[",MID(C7131,2,SEARCH("]",C7131)-2),IF(LEFT(C7131,1)="""",MID(C7131,2,SEARCH("""",C7131,2)-2),C7131))</f>
        <v>valor onix 2014</v>
      </c>
      <c r="M7131" s="40">
        <f>WEEKNUM(A7131,2)</f>
        <v>38</v>
      </c>
    </row>
    <row r="7132" spans="1:13" x14ac:dyDescent="0.25">
      <c r="A7132" s="1">
        <v>41518</v>
      </c>
      <c r="B7132" s="40" t="s">
        <v>9</v>
      </c>
      <c r="C7132" s="40" t="s">
        <v>226</v>
      </c>
      <c r="D7132" s="40" t="s">
        <v>90</v>
      </c>
      <c r="E7132" s="40" t="s">
        <v>10</v>
      </c>
      <c r="F7132" s="40">
        <v>0.8</v>
      </c>
      <c r="G7132" s="40">
        <v>2</v>
      </c>
      <c r="H7132" s="40">
        <v>12</v>
      </c>
      <c r="I7132" s="40">
        <v>0.22</v>
      </c>
      <c r="L7132" s="40" t="str">
        <f>IF(LEFT(C7132,1)="[",MID(C7132,2,SEARCH("]",C7132)-2),IF(LEFT(C7132,1)="""",MID(C7132,2,SEARCH("""",C7132,2)-2),C7132))</f>
        <v>valor onix 2014</v>
      </c>
      <c r="M7132" s="40">
        <f>WEEKNUM(A7132,2)</f>
        <v>35</v>
      </c>
    </row>
    <row r="7133" spans="1:13" x14ac:dyDescent="0.25">
      <c r="A7133" s="1">
        <v>41544</v>
      </c>
      <c r="B7133" s="40" t="s">
        <v>9</v>
      </c>
      <c r="C7133" s="40" t="s">
        <v>226</v>
      </c>
      <c r="D7133" s="40" t="s">
        <v>90</v>
      </c>
      <c r="E7133" s="40" t="s">
        <v>10</v>
      </c>
      <c r="F7133" s="40">
        <v>0.8</v>
      </c>
      <c r="G7133" s="40">
        <v>2</v>
      </c>
      <c r="H7133" s="40">
        <v>15</v>
      </c>
      <c r="I7133" s="40">
        <v>0.98</v>
      </c>
      <c r="L7133" s="40" t="str">
        <f>IF(LEFT(C7133,1)="[",MID(C7133,2,SEARCH("]",C7133)-2),IF(LEFT(C7133,1)="""",MID(C7133,2,SEARCH("""",C7133,2)-2),C7133))</f>
        <v>valor onix 2014</v>
      </c>
      <c r="M7133" s="40">
        <f>WEEKNUM(A7133,2)</f>
        <v>39</v>
      </c>
    </row>
    <row r="7134" spans="1:13" x14ac:dyDescent="0.25">
      <c r="A7134" s="1">
        <v>41546</v>
      </c>
      <c r="B7134" s="40" t="s">
        <v>9</v>
      </c>
      <c r="C7134" s="40" t="s">
        <v>226</v>
      </c>
      <c r="D7134" s="40" t="s">
        <v>90</v>
      </c>
      <c r="E7134" s="40" t="s">
        <v>10</v>
      </c>
      <c r="F7134" s="40">
        <v>0.8</v>
      </c>
      <c r="G7134" s="40">
        <v>7</v>
      </c>
      <c r="H7134" s="40">
        <v>19</v>
      </c>
      <c r="I7134" s="40">
        <v>1.97</v>
      </c>
      <c r="L7134" s="40" t="str">
        <f>IF(LEFT(C7134,1)="[",MID(C7134,2,SEARCH("]",C7134)-2),IF(LEFT(C7134,1)="""",MID(C7134,2,SEARCH("""",C7134,2)-2),C7134))</f>
        <v>valor onix 2014</v>
      </c>
      <c r="M7134" s="40">
        <f>WEEKNUM(A7134,2)</f>
        <v>39</v>
      </c>
    </row>
    <row r="7135" spans="1:13" x14ac:dyDescent="0.25">
      <c r="A7135" s="1">
        <v>41519</v>
      </c>
      <c r="B7135" s="40" t="s">
        <v>9</v>
      </c>
      <c r="C7135" s="40" t="s">
        <v>226</v>
      </c>
      <c r="D7135" s="40" t="s">
        <v>90</v>
      </c>
      <c r="E7135" s="40" t="s">
        <v>10</v>
      </c>
      <c r="F7135" s="40">
        <v>0.8</v>
      </c>
      <c r="G7135" s="40">
        <v>3</v>
      </c>
      <c r="H7135" s="40">
        <v>17</v>
      </c>
      <c r="I7135" s="40">
        <v>0.37</v>
      </c>
      <c r="L7135" s="40" t="str">
        <f>IF(LEFT(C7135,1)="[",MID(C7135,2,SEARCH("]",C7135)-2),IF(LEFT(C7135,1)="""",MID(C7135,2,SEARCH("""",C7135,2)-2),C7135))</f>
        <v>valor onix 2014</v>
      </c>
      <c r="M7135" s="40">
        <f>WEEKNUM(A7135,2)</f>
        <v>36</v>
      </c>
    </row>
    <row r="7136" spans="1:13" x14ac:dyDescent="0.25">
      <c r="A7136" s="1">
        <v>41517</v>
      </c>
      <c r="B7136" s="40" t="s">
        <v>9</v>
      </c>
      <c r="C7136" s="40" t="s">
        <v>226</v>
      </c>
      <c r="D7136" s="40" t="s">
        <v>90</v>
      </c>
      <c r="E7136" s="40" t="s">
        <v>10</v>
      </c>
      <c r="F7136" s="40">
        <v>0.8</v>
      </c>
      <c r="G7136" s="40">
        <v>1</v>
      </c>
      <c r="H7136" s="40">
        <v>11</v>
      </c>
      <c r="I7136" s="40">
        <v>0.14000000000000001</v>
      </c>
      <c r="L7136" s="40" t="str">
        <f>IF(LEFT(C7136,1)="[",MID(C7136,2,SEARCH("]",C7136)-2),IF(LEFT(C7136,1)="""",MID(C7136,2,SEARCH("""",C7136,2)-2),C7136))</f>
        <v>valor onix 2014</v>
      </c>
      <c r="M7136" s="40">
        <f>WEEKNUM(A7136,2)</f>
        <v>35</v>
      </c>
    </row>
    <row r="7137" spans="1:13" x14ac:dyDescent="0.25">
      <c r="A7137" s="1">
        <v>41541</v>
      </c>
      <c r="B7137" s="40" t="s">
        <v>9</v>
      </c>
      <c r="C7137" s="40" t="s">
        <v>226</v>
      </c>
      <c r="D7137" s="40" t="s">
        <v>90</v>
      </c>
      <c r="E7137" s="40" t="s">
        <v>10</v>
      </c>
      <c r="F7137" s="40">
        <v>0.8</v>
      </c>
      <c r="G7137" s="40">
        <v>3</v>
      </c>
      <c r="H7137" s="40">
        <v>20</v>
      </c>
      <c r="I7137" s="40">
        <v>0.8</v>
      </c>
      <c r="L7137" s="40" t="str">
        <f>IF(LEFT(C7137,1)="[",MID(C7137,2,SEARCH("]",C7137)-2),IF(LEFT(C7137,1)="""",MID(C7137,2,SEARCH("""",C7137,2)-2),C7137))</f>
        <v>valor onix 2014</v>
      </c>
      <c r="M7137" s="40">
        <f>WEEKNUM(A7137,2)</f>
        <v>39</v>
      </c>
    </row>
    <row r="7138" spans="1:13" x14ac:dyDescent="0.25">
      <c r="A7138" s="1">
        <v>41519</v>
      </c>
      <c r="B7138" s="40" t="s">
        <v>9</v>
      </c>
      <c r="C7138" s="40" t="s">
        <v>137</v>
      </c>
      <c r="D7138" s="40" t="s">
        <v>90</v>
      </c>
      <c r="E7138" s="40" t="s">
        <v>10</v>
      </c>
      <c r="F7138" s="40">
        <v>0.42</v>
      </c>
      <c r="G7138" s="40">
        <v>0</v>
      </c>
      <c r="H7138" s="40">
        <v>3</v>
      </c>
      <c r="I7138" s="40">
        <v>0</v>
      </c>
      <c r="L7138" s="40" t="str">
        <f>IF(LEFT(C7138,1)="[",MID(C7138,2,SEARCH("]",C7138)-2),IF(LEFT(C7138,1)="""",MID(C7138,2,SEARCH("""",C7138,2)-2),C7138))</f>
        <v>valor Onyx</v>
      </c>
      <c r="M7138" s="40">
        <f>WEEKNUM(A7138,2)</f>
        <v>36</v>
      </c>
    </row>
    <row r="7139" spans="1:13" x14ac:dyDescent="0.25">
      <c r="A7139" s="1">
        <v>41528</v>
      </c>
      <c r="B7139" s="40" t="s">
        <v>9</v>
      </c>
      <c r="C7139" s="40" t="s">
        <v>137</v>
      </c>
      <c r="D7139" s="40" t="s">
        <v>90</v>
      </c>
      <c r="E7139" s="40" t="s">
        <v>10</v>
      </c>
      <c r="F7139" s="40">
        <v>0.42</v>
      </c>
      <c r="G7139" s="40">
        <v>2</v>
      </c>
      <c r="H7139" s="40">
        <v>6</v>
      </c>
      <c r="I7139" s="40">
        <v>0.27</v>
      </c>
      <c r="L7139" s="40" t="str">
        <f>IF(LEFT(C7139,1)="[",MID(C7139,2,SEARCH("]",C7139)-2),IF(LEFT(C7139,1)="""",MID(C7139,2,SEARCH("""",C7139,2)-2),C7139))</f>
        <v>valor Onyx</v>
      </c>
      <c r="M7139" s="40">
        <f>WEEKNUM(A7139,2)</f>
        <v>37</v>
      </c>
    </row>
    <row r="7140" spans="1:13" x14ac:dyDescent="0.25">
      <c r="A7140" s="1">
        <v>41518</v>
      </c>
      <c r="B7140" s="40" t="s">
        <v>9</v>
      </c>
      <c r="C7140" s="40" t="s">
        <v>137</v>
      </c>
      <c r="D7140" s="40" t="s">
        <v>90</v>
      </c>
      <c r="E7140" s="40" t="s">
        <v>10</v>
      </c>
      <c r="F7140" s="40">
        <v>0.42</v>
      </c>
      <c r="G7140" s="40">
        <v>2</v>
      </c>
      <c r="H7140" s="40">
        <v>10</v>
      </c>
      <c r="I7140" s="40">
        <v>0.67</v>
      </c>
      <c r="L7140" s="40" t="str">
        <f>IF(LEFT(C7140,1)="[",MID(C7140,2,SEARCH("]",C7140)-2),IF(LEFT(C7140,1)="""",MID(C7140,2,SEARCH("""",C7140,2)-2),C7140))</f>
        <v>valor Onyx</v>
      </c>
      <c r="M7140" s="40">
        <f>WEEKNUM(A7140,2)</f>
        <v>35</v>
      </c>
    </row>
    <row r="7141" spans="1:13" x14ac:dyDescent="0.25">
      <c r="A7141" s="1">
        <v>41535</v>
      </c>
      <c r="B7141" s="40" t="s">
        <v>9</v>
      </c>
      <c r="C7141" s="40" t="s">
        <v>137</v>
      </c>
      <c r="D7141" s="40" t="s">
        <v>90</v>
      </c>
      <c r="E7141" s="40" t="s">
        <v>10</v>
      </c>
      <c r="F7141" s="40">
        <v>0.42</v>
      </c>
      <c r="G7141" s="40">
        <v>0</v>
      </c>
      <c r="H7141" s="40">
        <v>5</v>
      </c>
      <c r="I7141" s="40">
        <v>0</v>
      </c>
      <c r="L7141" s="40" t="str">
        <f>IF(LEFT(C7141,1)="[",MID(C7141,2,SEARCH("]",C7141)-2),IF(LEFT(C7141,1)="""",MID(C7141,2,SEARCH("""",C7141,2)-2),C7141))</f>
        <v>valor Onyx</v>
      </c>
      <c r="M7141" s="40">
        <f>WEEKNUM(A7141,2)</f>
        <v>38</v>
      </c>
    </row>
    <row r="7142" spans="1:13" x14ac:dyDescent="0.25">
      <c r="A7142" s="1">
        <v>41524</v>
      </c>
      <c r="B7142" s="40" t="s">
        <v>9</v>
      </c>
      <c r="C7142" s="40" t="s">
        <v>137</v>
      </c>
      <c r="D7142" s="40" t="s">
        <v>90</v>
      </c>
      <c r="E7142" s="40" t="s">
        <v>10</v>
      </c>
      <c r="F7142" s="40">
        <v>0.42</v>
      </c>
      <c r="G7142" s="40">
        <v>0</v>
      </c>
      <c r="H7142" s="40">
        <v>3</v>
      </c>
      <c r="I7142" s="40">
        <v>0</v>
      </c>
      <c r="L7142" s="40" t="str">
        <f>IF(LEFT(C7142,1)="[",MID(C7142,2,SEARCH("]",C7142)-2),IF(LEFT(C7142,1)="""",MID(C7142,2,SEARCH("""",C7142,2)-2),C7142))</f>
        <v>valor Onyx</v>
      </c>
      <c r="M7142" s="40">
        <f>WEEKNUM(A7142,2)</f>
        <v>36</v>
      </c>
    </row>
    <row r="7143" spans="1:13" x14ac:dyDescent="0.25">
      <c r="A7143" s="1">
        <v>41515</v>
      </c>
      <c r="B7143" s="40" t="s">
        <v>9</v>
      </c>
      <c r="C7143" s="40" t="s">
        <v>137</v>
      </c>
      <c r="D7143" s="40" t="s">
        <v>90</v>
      </c>
      <c r="E7143" s="40" t="s">
        <v>10</v>
      </c>
      <c r="F7143" s="40">
        <v>0.42</v>
      </c>
      <c r="G7143" s="40">
        <v>1</v>
      </c>
      <c r="H7143" s="40">
        <v>6</v>
      </c>
      <c r="I7143" s="40">
        <v>0.42</v>
      </c>
      <c r="L7143" s="40" t="str">
        <f>IF(LEFT(C7143,1)="[",MID(C7143,2,SEARCH("]",C7143)-2),IF(LEFT(C7143,1)="""",MID(C7143,2,SEARCH("""",C7143,2)-2),C7143))</f>
        <v>valor Onyx</v>
      </c>
      <c r="M7143" s="40">
        <f>WEEKNUM(A7143,2)</f>
        <v>35</v>
      </c>
    </row>
    <row r="7144" spans="1:13" x14ac:dyDescent="0.25">
      <c r="A7144" s="1">
        <v>41523</v>
      </c>
      <c r="B7144" s="40" t="s">
        <v>9</v>
      </c>
      <c r="C7144" s="40" t="s">
        <v>137</v>
      </c>
      <c r="D7144" s="40" t="s">
        <v>90</v>
      </c>
      <c r="E7144" s="40" t="s">
        <v>10</v>
      </c>
      <c r="F7144" s="40">
        <v>0.42</v>
      </c>
      <c r="G7144" s="40">
        <v>1</v>
      </c>
      <c r="H7144" s="40">
        <v>2</v>
      </c>
      <c r="I7144" s="40">
        <v>0.2</v>
      </c>
      <c r="L7144" s="40" t="str">
        <f>IF(LEFT(C7144,1)="[",MID(C7144,2,SEARCH("]",C7144)-2),IF(LEFT(C7144,1)="""",MID(C7144,2,SEARCH("""",C7144,2)-2),C7144))</f>
        <v>valor Onyx</v>
      </c>
      <c r="M7144" s="40">
        <f>WEEKNUM(A7144,2)</f>
        <v>36</v>
      </c>
    </row>
    <row r="7145" spans="1:13" x14ac:dyDescent="0.25">
      <c r="A7145" s="1">
        <v>41532</v>
      </c>
      <c r="B7145" s="40" t="s">
        <v>9</v>
      </c>
      <c r="C7145" s="40" t="s">
        <v>137</v>
      </c>
      <c r="D7145" s="40" t="s">
        <v>90</v>
      </c>
      <c r="E7145" s="40" t="s">
        <v>10</v>
      </c>
      <c r="F7145" s="40">
        <v>0.42</v>
      </c>
      <c r="G7145" s="40">
        <v>1</v>
      </c>
      <c r="H7145" s="40">
        <v>2</v>
      </c>
      <c r="I7145" s="40">
        <v>0.18</v>
      </c>
      <c r="L7145" s="40" t="str">
        <f>IF(LEFT(C7145,1)="[",MID(C7145,2,SEARCH("]",C7145)-2),IF(LEFT(C7145,1)="""",MID(C7145,2,SEARCH("""",C7145,2)-2),C7145))</f>
        <v>valor Onyx</v>
      </c>
      <c r="M7145" s="40">
        <f>WEEKNUM(A7145,2)</f>
        <v>37</v>
      </c>
    </row>
    <row r="7146" spans="1:13" x14ac:dyDescent="0.25">
      <c r="A7146" s="1">
        <v>41529</v>
      </c>
      <c r="B7146" s="40" t="s">
        <v>9</v>
      </c>
      <c r="C7146" s="40" t="s">
        <v>137</v>
      </c>
      <c r="D7146" s="40" t="s">
        <v>90</v>
      </c>
      <c r="E7146" s="40" t="s">
        <v>10</v>
      </c>
      <c r="F7146" s="40">
        <v>0.42</v>
      </c>
      <c r="G7146" s="40">
        <v>0</v>
      </c>
      <c r="H7146" s="40">
        <v>0</v>
      </c>
      <c r="I7146" s="40">
        <v>0</v>
      </c>
      <c r="L7146" s="40" t="str">
        <f>IF(LEFT(C7146,1)="[",MID(C7146,2,SEARCH("]",C7146)-2),IF(LEFT(C7146,1)="""",MID(C7146,2,SEARCH("""",C7146,2)-2),C7146))</f>
        <v>valor Onyx</v>
      </c>
      <c r="M7146" s="40">
        <f>WEEKNUM(A7146,2)</f>
        <v>37</v>
      </c>
    </row>
    <row r="7147" spans="1:13" x14ac:dyDescent="0.25">
      <c r="A7147" s="1">
        <v>41530</v>
      </c>
      <c r="B7147" s="40" t="s">
        <v>9</v>
      </c>
      <c r="C7147" s="40" t="s">
        <v>137</v>
      </c>
      <c r="D7147" s="40" t="s">
        <v>90</v>
      </c>
      <c r="E7147" s="40" t="s">
        <v>10</v>
      </c>
      <c r="F7147" s="40">
        <v>0.42</v>
      </c>
      <c r="G7147" s="40">
        <v>0</v>
      </c>
      <c r="H7147" s="40">
        <v>4</v>
      </c>
      <c r="I7147" s="40">
        <v>0</v>
      </c>
      <c r="L7147" s="40" t="str">
        <f>IF(LEFT(C7147,1)="[",MID(C7147,2,SEARCH("]",C7147)-2),IF(LEFT(C7147,1)="""",MID(C7147,2,SEARCH("""",C7147,2)-2),C7147))</f>
        <v>valor Onyx</v>
      </c>
      <c r="M7147" s="40">
        <f>WEEKNUM(A7147,2)</f>
        <v>37</v>
      </c>
    </row>
    <row r="7148" spans="1:13" x14ac:dyDescent="0.25">
      <c r="A7148" s="1">
        <v>41538</v>
      </c>
      <c r="B7148" s="40" t="s">
        <v>9</v>
      </c>
      <c r="C7148" s="40" t="s">
        <v>137</v>
      </c>
      <c r="D7148" s="40" t="s">
        <v>90</v>
      </c>
      <c r="E7148" s="40" t="s">
        <v>10</v>
      </c>
      <c r="F7148" s="40">
        <v>0.42</v>
      </c>
      <c r="G7148" s="40">
        <v>0</v>
      </c>
      <c r="H7148" s="40">
        <v>1</v>
      </c>
      <c r="I7148" s="40">
        <v>0</v>
      </c>
      <c r="L7148" s="40" t="str">
        <f>IF(LEFT(C7148,1)="[",MID(C7148,2,SEARCH("]",C7148)-2),IF(LEFT(C7148,1)="""",MID(C7148,2,SEARCH("""",C7148,2)-2),C7148))</f>
        <v>valor Onyx</v>
      </c>
      <c r="M7148" s="40">
        <f>WEEKNUM(A7148,2)</f>
        <v>38</v>
      </c>
    </row>
    <row r="7149" spans="1:13" x14ac:dyDescent="0.25">
      <c r="A7149" s="1">
        <v>41525</v>
      </c>
      <c r="B7149" s="40" t="s">
        <v>9</v>
      </c>
      <c r="C7149" s="40" t="s">
        <v>137</v>
      </c>
      <c r="D7149" s="40" t="s">
        <v>90</v>
      </c>
      <c r="E7149" s="40" t="s">
        <v>10</v>
      </c>
      <c r="F7149" s="40">
        <v>0.42</v>
      </c>
      <c r="G7149" s="40">
        <v>0</v>
      </c>
      <c r="H7149" s="40">
        <v>2</v>
      </c>
      <c r="I7149" s="40">
        <v>0</v>
      </c>
      <c r="L7149" s="40" t="str">
        <f>IF(LEFT(C7149,1)="[",MID(C7149,2,SEARCH("]",C7149)-2),IF(LEFT(C7149,1)="""",MID(C7149,2,SEARCH("""",C7149,2)-2),C7149))</f>
        <v>valor Onyx</v>
      </c>
      <c r="M7149" s="40">
        <f>WEEKNUM(A7149,2)</f>
        <v>36</v>
      </c>
    </row>
    <row r="7150" spans="1:13" x14ac:dyDescent="0.25">
      <c r="A7150" s="1">
        <v>41544</v>
      </c>
      <c r="B7150" s="40" t="s">
        <v>9</v>
      </c>
      <c r="C7150" s="40" t="s">
        <v>137</v>
      </c>
      <c r="D7150" s="40" t="s">
        <v>90</v>
      </c>
      <c r="E7150" s="40" t="s">
        <v>10</v>
      </c>
      <c r="F7150" s="40">
        <v>0.42</v>
      </c>
      <c r="G7150" s="40">
        <v>1</v>
      </c>
      <c r="H7150" s="40">
        <v>1</v>
      </c>
      <c r="I7150" s="40">
        <v>0.17</v>
      </c>
      <c r="L7150" s="40" t="str">
        <f>IF(LEFT(C7150,1)="[",MID(C7150,2,SEARCH("]",C7150)-2),IF(LEFT(C7150,1)="""",MID(C7150,2,SEARCH("""",C7150,2)-2),C7150))</f>
        <v>valor Onyx</v>
      </c>
      <c r="M7150" s="40">
        <f>WEEKNUM(A7150,2)</f>
        <v>39</v>
      </c>
    </row>
    <row r="7151" spans="1:13" x14ac:dyDescent="0.25">
      <c r="A7151" s="1">
        <v>41521</v>
      </c>
      <c r="B7151" s="40" t="s">
        <v>9</v>
      </c>
      <c r="C7151" s="40" t="s">
        <v>137</v>
      </c>
      <c r="D7151" s="40" t="s">
        <v>90</v>
      </c>
      <c r="E7151" s="40" t="s">
        <v>10</v>
      </c>
      <c r="F7151" s="40">
        <v>0.42</v>
      </c>
      <c r="G7151" s="40">
        <v>0</v>
      </c>
      <c r="H7151" s="40">
        <v>4</v>
      </c>
      <c r="I7151" s="40">
        <v>0</v>
      </c>
      <c r="L7151" s="40" t="str">
        <f>IF(LEFT(C7151,1)="[",MID(C7151,2,SEARCH("]",C7151)-2),IF(LEFT(C7151,1)="""",MID(C7151,2,SEARCH("""",C7151,2)-2),C7151))</f>
        <v>valor Onyx</v>
      </c>
      <c r="M7151" s="40">
        <f>WEEKNUM(A7151,2)</f>
        <v>36</v>
      </c>
    </row>
    <row r="7152" spans="1:13" x14ac:dyDescent="0.25">
      <c r="A7152" s="1">
        <v>41542</v>
      </c>
      <c r="B7152" s="40" t="s">
        <v>9</v>
      </c>
      <c r="C7152" s="40" t="s">
        <v>137</v>
      </c>
      <c r="D7152" s="40" t="s">
        <v>90</v>
      </c>
      <c r="E7152" s="40" t="s">
        <v>10</v>
      </c>
      <c r="F7152" s="40">
        <v>0.42</v>
      </c>
      <c r="G7152" s="40">
        <v>0</v>
      </c>
      <c r="H7152" s="40">
        <v>1</v>
      </c>
      <c r="I7152" s="40">
        <v>0</v>
      </c>
      <c r="L7152" s="40" t="str">
        <f>IF(LEFT(C7152,1)="[",MID(C7152,2,SEARCH("]",C7152)-2),IF(LEFT(C7152,1)="""",MID(C7152,2,SEARCH("""",C7152,2)-2),C7152))</f>
        <v>valor Onyx</v>
      </c>
      <c r="M7152" s="40">
        <f>WEEKNUM(A7152,2)</f>
        <v>39</v>
      </c>
    </row>
    <row r="7153" spans="1:13" x14ac:dyDescent="0.25">
      <c r="A7153" s="1">
        <v>41534</v>
      </c>
      <c r="B7153" s="40" t="s">
        <v>9</v>
      </c>
      <c r="C7153" s="40" t="s">
        <v>137</v>
      </c>
      <c r="D7153" s="40" t="s">
        <v>90</v>
      </c>
      <c r="E7153" s="40" t="s">
        <v>10</v>
      </c>
      <c r="F7153" s="40">
        <v>0.42</v>
      </c>
      <c r="G7153" s="40">
        <v>1</v>
      </c>
      <c r="H7153" s="40">
        <v>4</v>
      </c>
      <c r="I7153" s="40">
        <v>0.23</v>
      </c>
      <c r="L7153" s="40" t="str">
        <f>IF(LEFT(C7153,1)="[",MID(C7153,2,SEARCH("]",C7153)-2),IF(LEFT(C7153,1)="""",MID(C7153,2,SEARCH("""",C7153,2)-2),C7153))</f>
        <v>valor Onyx</v>
      </c>
      <c r="M7153" s="40">
        <f>WEEKNUM(A7153,2)</f>
        <v>38</v>
      </c>
    </row>
    <row r="7154" spans="1:13" x14ac:dyDescent="0.25">
      <c r="A7154" s="1">
        <v>41520</v>
      </c>
      <c r="B7154" s="40" t="s">
        <v>9</v>
      </c>
      <c r="C7154" s="40" t="s">
        <v>137</v>
      </c>
      <c r="D7154" s="40" t="s">
        <v>90</v>
      </c>
      <c r="E7154" s="40" t="s">
        <v>10</v>
      </c>
      <c r="F7154" s="40">
        <v>0.42</v>
      </c>
      <c r="G7154" s="40">
        <v>0</v>
      </c>
      <c r="H7154" s="40">
        <v>2</v>
      </c>
      <c r="I7154" s="40">
        <v>0</v>
      </c>
      <c r="L7154" s="40" t="str">
        <f>IF(LEFT(C7154,1)="[",MID(C7154,2,SEARCH("]",C7154)-2),IF(LEFT(C7154,1)="""",MID(C7154,2,SEARCH("""",C7154,2)-2),C7154))</f>
        <v>valor Onyx</v>
      </c>
      <c r="M7154" s="40">
        <f>WEEKNUM(A7154,2)</f>
        <v>36</v>
      </c>
    </row>
    <row r="7155" spans="1:13" x14ac:dyDescent="0.25">
      <c r="A7155" s="1">
        <v>41531</v>
      </c>
      <c r="B7155" s="40" t="s">
        <v>9</v>
      </c>
      <c r="C7155" s="40" t="s">
        <v>137</v>
      </c>
      <c r="D7155" s="40" t="s">
        <v>90</v>
      </c>
      <c r="E7155" s="40" t="s">
        <v>10</v>
      </c>
      <c r="F7155" s="40">
        <v>0.42</v>
      </c>
      <c r="G7155" s="40">
        <v>0</v>
      </c>
      <c r="H7155" s="40">
        <v>0</v>
      </c>
      <c r="I7155" s="40">
        <v>0</v>
      </c>
      <c r="L7155" s="40" t="str">
        <f>IF(LEFT(C7155,1)="[",MID(C7155,2,SEARCH("]",C7155)-2),IF(LEFT(C7155,1)="""",MID(C7155,2,SEARCH("""",C7155,2)-2),C7155))</f>
        <v>valor Onyx</v>
      </c>
      <c r="M7155" s="40">
        <f>WEEKNUM(A7155,2)</f>
        <v>37</v>
      </c>
    </row>
    <row r="7156" spans="1:13" x14ac:dyDescent="0.25">
      <c r="A7156" s="1">
        <v>41527</v>
      </c>
      <c r="B7156" s="40" t="s">
        <v>9</v>
      </c>
      <c r="C7156" s="40" t="s">
        <v>137</v>
      </c>
      <c r="D7156" s="40" t="s">
        <v>90</v>
      </c>
      <c r="E7156" s="40" t="s">
        <v>10</v>
      </c>
      <c r="F7156" s="40">
        <v>0.42</v>
      </c>
      <c r="G7156" s="40">
        <v>1</v>
      </c>
      <c r="H7156" s="40">
        <v>6</v>
      </c>
      <c r="I7156" s="40">
        <v>0.31</v>
      </c>
      <c r="L7156" s="40" t="str">
        <f>IF(LEFT(C7156,1)="[",MID(C7156,2,SEARCH("]",C7156)-2),IF(LEFT(C7156,1)="""",MID(C7156,2,SEARCH("""",C7156,2)-2),C7156))</f>
        <v>valor Onyx</v>
      </c>
      <c r="M7156" s="40">
        <f>WEEKNUM(A7156,2)</f>
        <v>37</v>
      </c>
    </row>
    <row r="7157" spans="1:13" x14ac:dyDescent="0.25">
      <c r="A7157" s="1">
        <v>41540</v>
      </c>
      <c r="B7157" s="40" t="s">
        <v>9</v>
      </c>
      <c r="C7157" s="40" t="s">
        <v>137</v>
      </c>
      <c r="D7157" s="40" t="s">
        <v>90</v>
      </c>
      <c r="E7157" s="40" t="s">
        <v>10</v>
      </c>
      <c r="F7157" s="40">
        <v>0.42</v>
      </c>
      <c r="G7157" s="40">
        <v>0</v>
      </c>
      <c r="H7157" s="40">
        <v>1</v>
      </c>
      <c r="I7157" s="40">
        <v>0</v>
      </c>
      <c r="L7157" s="40" t="str">
        <f>IF(LEFT(C7157,1)="[",MID(C7157,2,SEARCH("]",C7157)-2),IF(LEFT(C7157,1)="""",MID(C7157,2,SEARCH("""",C7157,2)-2),C7157))</f>
        <v>valor Onyx</v>
      </c>
      <c r="M7157" s="40">
        <f>WEEKNUM(A7157,2)</f>
        <v>39</v>
      </c>
    </row>
    <row r="7158" spans="1:13" x14ac:dyDescent="0.25">
      <c r="A7158" s="1">
        <v>41541</v>
      </c>
      <c r="B7158" s="40" t="s">
        <v>9</v>
      </c>
      <c r="C7158" s="40" t="s">
        <v>137</v>
      </c>
      <c r="D7158" s="40" t="s">
        <v>90</v>
      </c>
      <c r="E7158" s="40" t="s">
        <v>10</v>
      </c>
      <c r="F7158" s="40">
        <v>0.42</v>
      </c>
      <c r="G7158" s="40">
        <v>0</v>
      </c>
      <c r="H7158" s="40">
        <v>0</v>
      </c>
      <c r="I7158" s="40">
        <v>0</v>
      </c>
      <c r="L7158" s="40" t="str">
        <f>IF(LEFT(C7158,1)="[",MID(C7158,2,SEARCH("]",C7158)-2),IF(LEFT(C7158,1)="""",MID(C7158,2,SEARCH("""",C7158,2)-2),C7158))</f>
        <v>valor Onyx</v>
      </c>
      <c r="M7158" s="40">
        <f>WEEKNUM(A7158,2)</f>
        <v>39</v>
      </c>
    </row>
    <row r="7159" spans="1:13" x14ac:dyDescent="0.25">
      <c r="A7159" s="1">
        <v>41516</v>
      </c>
      <c r="B7159" s="40" t="s">
        <v>9</v>
      </c>
      <c r="C7159" s="40" t="s">
        <v>137</v>
      </c>
      <c r="D7159" s="40" t="s">
        <v>90</v>
      </c>
      <c r="E7159" s="40" t="s">
        <v>10</v>
      </c>
      <c r="F7159" s="40">
        <v>0.42</v>
      </c>
      <c r="G7159" s="40">
        <v>1</v>
      </c>
      <c r="H7159" s="40">
        <v>7</v>
      </c>
      <c r="I7159" s="40">
        <v>0.4</v>
      </c>
      <c r="L7159" s="40" t="str">
        <f>IF(LEFT(C7159,1)="[",MID(C7159,2,SEARCH("]",C7159)-2),IF(LEFT(C7159,1)="""",MID(C7159,2,SEARCH("""",C7159,2)-2),C7159))</f>
        <v>valor Onyx</v>
      </c>
      <c r="M7159" s="40">
        <f>WEEKNUM(A7159,2)</f>
        <v>35</v>
      </c>
    </row>
    <row r="7160" spans="1:13" x14ac:dyDescent="0.25">
      <c r="A7160" s="1">
        <v>41526</v>
      </c>
      <c r="B7160" s="40" t="s">
        <v>9</v>
      </c>
      <c r="C7160" s="40" t="s">
        <v>137</v>
      </c>
      <c r="D7160" s="40" t="s">
        <v>90</v>
      </c>
      <c r="E7160" s="40" t="s">
        <v>10</v>
      </c>
      <c r="F7160" s="40">
        <v>0.42</v>
      </c>
      <c r="G7160" s="40">
        <v>0</v>
      </c>
      <c r="H7160" s="40">
        <v>4</v>
      </c>
      <c r="I7160" s="40">
        <v>0</v>
      </c>
      <c r="L7160" s="40" t="str">
        <f>IF(LEFT(C7160,1)="[",MID(C7160,2,SEARCH("]",C7160)-2),IF(LEFT(C7160,1)="""",MID(C7160,2,SEARCH("""",C7160,2)-2),C7160))</f>
        <v>valor Onyx</v>
      </c>
      <c r="M7160" s="40">
        <f>WEEKNUM(A7160,2)</f>
        <v>37</v>
      </c>
    </row>
    <row r="7161" spans="1:13" x14ac:dyDescent="0.25">
      <c r="A7161" s="1">
        <v>41536</v>
      </c>
      <c r="B7161" s="40" t="s">
        <v>9</v>
      </c>
      <c r="C7161" s="40" t="s">
        <v>137</v>
      </c>
      <c r="D7161" s="40" t="s">
        <v>90</v>
      </c>
      <c r="E7161" s="40" t="s">
        <v>10</v>
      </c>
      <c r="F7161" s="40">
        <v>0.42</v>
      </c>
      <c r="G7161" s="40">
        <v>1</v>
      </c>
      <c r="H7161" s="40">
        <v>6</v>
      </c>
      <c r="I7161" s="40">
        <v>0.08</v>
      </c>
      <c r="L7161" s="40" t="str">
        <f>IF(LEFT(C7161,1)="[",MID(C7161,2,SEARCH("]",C7161)-2),IF(LEFT(C7161,1)="""",MID(C7161,2,SEARCH("""",C7161,2)-2),C7161))</f>
        <v>valor Onyx</v>
      </c>
      <c r="M7161" s="40">
        <f>WEEKNUM(A7161,2)</f>
        <v>38</v>
      </c>
    </row>
    <row r="7162" spans="1:13" x14ac:dyDescent="0.25">
      <c r="A7162" s="1">
        <v>41522</v>
      </c>
      <c r="B7162" s="40" t="s">
        <v>9</v>
      </c>
      <c r="C7162" s="40" t="s">
        <v>137</v>
      </c>
      <c r="D7162" s="40" t="s">
        <v>90</v>
      </c>
      <c r="E7162" s="40" t="s">
        <v>10</v>
      </c>
      <c r="F7162" s="40">
        <v>0.42</v>
      </c>
      <c r="G7162" s="40">
        <v>0</v>
      </c>
      <c r="H7162" s="40">
        <v>2</v>
      </c>
      <c r="I7162" s="40">
        <v>0</v>
      </c>
      <c r="L7162" s="40" t="str">
        <f>IF(LEFT(C7162,1)="[",MID(C7162,2,SEARCH("]",C7162)-2),IF(LEFT(C7162,1)="""",MID(C7162,2,SEARCH("""",C7162,2)-2),C7162))</f>
        <v>valor Onyx</v>
      </c>
      <c r="M7162" s="40">
        <f>WEEKNUM(A7162,2)</f>
        <v>36</v>
      </c>
    </row>
    <row r="7163" spans="1:13" x14ac:dyDescent="0.25">
      <c r="A7163" s="1">
        <v>41539</v>
      </c>
      <c r="B7163" s="40" t="s">
        <v>9</v>
      </c>
      <c r="C7163" s="40" t="s">
        <v>137</v>
      </c>
      <c r="D7163" s="40" t="s">
        <v>90</v>
      </c>
      <c r="E7163" s="40" t="s">
        <v>10</v>
      </c>
      <c r="F7163" s="40">
        <v>0.42</v>
      </c>
      <c r="G7163" s="40">
        <v>0</v>
      </c>
      <c r="H7163" s="40">
        <v>2</v>
      </c>
      <c r="I7163" s="40">
        <v>0</v>
      </c>
      <c r="L7163" s="40" t="str">
        <f>IF(LEFT(C7163,1)="[",MID(C7163,2,SEARCH("]",C7163)-2),IF(LEFT(C7163,1)="""",MID(C7163,2,SEARCH("""",C7163,2)-2),C7163))</f>
        <v>valor Onyx</v>
      </c>
      <c r="M7163" s="40">
        <f>WEEKNUM(A7163,2)</f>
        <v>38</v>
      </c>
    </row>
    <row r="7164" spans="1:13" x14ac:dyDescent="0.25">
      <c r="A7164" s="1">
        <v>41537</v>
      </c>
      <c r="B7164" s="40" t="s">
        <v>9</v>
      </c>
      <c r="C7164" s="40" t="s">
        <v>137</v>
      </c>
      <c r="D7164" s="40" t="s">
        <v>90</v>
      </c>
      <c r="E7164" s="40" t="s">
        <v>10</v>
      </c>
      <c r="F7164" s="40">
        <v>0.42</v>
      </c>
      <c r="G7164" s="40">
        <v>0</v>
      </c>
      <c r="H7164" s="40">
        <v>1</v>
      </c>
      <c r="I7164" s="40">
        <v>0</v>
      </c>
      <c r="L7164" s="40" t="str">
        <f>IF(LEFT(C7164,1)="[",MID(C7164,2,SEARCH("]",C7164)-2),IF(LEFT(C7164,1)="""",MID(C7164,2,SEARCH("""",C7164,2)-2),C7164))</f>
        <v>valor Onyx</v>
      </c>
      <c r="M7164" s="40">
        <f>WEEKNUM(A7164,2)</f>
        <v>38</v>
      </c>
    </row>
    <row r="7165" spans="1:13" x14ac:dyDescent="0.25">
      <c r="A7165" s="1">
        <v>41546</v>
      </c>
      <c r="B7165" s="40" t="s">
        <v>9</v>
      </c>
      <c r="C7165" s="40" t="s">
        <v>137</v>
      </c>
      <c r="D7165" s="40" t="s">
        <v>90</v>
      </c>
      <c r="E7165" s="40" t="s">
        <v>10</v>
      </c>
      <c r="F7165" s="40">
        <v>0.42</v>
      </c>
      <c r="G7165" s="40">
        <v>2</v>
      </c>
      <c r="H7165" s="40">
        <v>3</v>
      </c>
      <c r="I7165" s="40">
        <v>0.75</v>
      </c>
      <c r="L7165" s="40" t="str">
        <f>IF(LEFT(C7165,1)="[",MID(C7165,2,SEARCH("]",C7165)-2),IF(LEFT(C7165,1)="""",MID(C7165,2,SEARCH("""",C7165,2)-2),C7165))</f>
        <v>valor Onyx</v>
      </c>
      <c r="M7165" s="40">
        <f>WEEKNUM(A7165,2)</f>
        <v>39</v>
      </c>
    </row>
    <row r="7166" spans="1:13" x14ac:dyDescent="0.25">
      <c r="A7166" s="1">
        <v>41533</v>
      </c>
      <c r="B7166" s="40" t="s">
        <v>9</v>
      </c>
      <c r="C7166" s="40" t="s">
        <v>137</v>
      </c>
      <c r="D7166" s="40" t="s">
        <v>90</v>
      </c>
      <c r="E7166" s="40" t="s">
        <v>10</v>
      </c>
      <c r="F7166" s="40">
        <v>0.42</v>
      </c>
      <c r="G7166" s="40">
        <v>0</v>
      </c>
      <c r="H7166" s="40">
        <v>5</v>
      </c>
      <c r="I7166" s="40">
        <v>0</v>
      </c>
      <c r="L7166" s="40" t="str">
        <f>IF(LEFT(C7166,1)="[",MID(C7166,2,SEARCH("]",C7166)-2),IF(LEFT(C7166,1)="""",MID(C7166,2,SEARCH("""",C7166,2)-2),C7166))</f>
        <v>valor Onyx</v>
      </c>
      <c r="M7166" s="40">
        <f>WEEKNUM(A7166,2)</f>
        <v>38</v>
      </c>
    </row>
    <row r="7167" spans="1:13" x14ac:dyDescent="0.25">
      <c r="A7167" s="1">
        <v>41545</v>
      </c>
      <c r="B7167" s="40" t="s">
        <v>9</v>
      </c>
      <c r="C7167" s="40" t="s">
        <v>137</v>
      </c>
      <c r="D7167" s="40" t="s">
        <v>90</v>
      </c>
      <c r="E7167" s="40" t="s">
        <v>10</v>
      </c>
      <c r="F7167" s="40">
        <v>0.42</v>
      </c>
      <c r="G7167" s="40">
        <v>2</v>
      </c>
      <c r="H7167" s="40">
        <v>4</v>
      </c>
      <c r="I7167" s="40">
        <v>0.59</v>
      </c>
      <c r="L7167" s="40" t="str">
        <f>IF(LEFT(C7167,1)="[",MID(C7167,2,SEARCH("]",C7167)-2),IF(LEFT(C7167,1)="""",MID(C7167,2,SEARCH("""",C7167,2)-2),C7167))</f>
        <v>valor Onyx</v>
      </c>
      <c r="M7167" s="40">
        <f>WEEKNUM(A7167,2)</f>
        <v>39</v>
      </c>
    </row>
    <row r="7168" spans="1:13" x14ac:dyDescent="0.25">
      <c r="A7168" s="1">
        <v>41517</v>
      </c>
      <c r="B7168" s="40" t="s">
        <v>9</v>
      </c>
      <c r="C7168" s="40" t="s">
        <v>137</v>
      </c>
      <c r="D7168" s="40" t="s">
        <v>90</v>
      </c>
      <c r="E7168" s="40" t="s">
        <v>10</v>
      </c>
      <c r="F7168" s="40">
        <v>0.42</v>
      </c>
      <c r="G7168" s="40">
        <v>2</v>
      </c>
      <c r="H7168" s="40">
        <v>5</v>
      </c>
      <c r="I7168" s="40">
        <v>0.64</v>
      </c>
      <c r="L7168" s="40" t="str">
        <f>IF(LEFT(C7168,1)="[",MID(C7168,2,SEARCH("]",C7168)-2),IF(LEFT(C7168,1)="""",MID(C7168,2,SEARCH("""",C7168,2)-2),C7168))</f>
        <v>valor Onyx</v>
      </c>
      <c r="M7168" s="40">
        <f>WEEKNUM(A7168,2)</f>
        <v>35</v>
      </c>
    </row>
    <row r="7169" spans="1:13" x14ac:dyDescent="0.25">
      <c r="A7169" s="1">
        <v>41514</v>
      </c>
      <c r="B7169" s="40" t="s">
        <v>9</v>
      </c>
      <c r="C7169" s="40" t="s">
        <v>137</v>
      </c>
      <c r="D7169" s="40" t="s">
        <v>90</v>
      </c>
      <c r="E7169" s="40" t="s">
        <v>10</v>
      </c>
      <c r="F7169" s="40">
        <v>0.42</v>
      </c>
      <c r="G7169" s="40">
        <v>2</v>
      </c>
      <c r="H7169" s="40">
        <v>9</v>
      </c>
      <c r="I7169" s="40">
        <v>0.31</v>
      </c>
      <c r="L7169" s="40" t="str">
        <f>IF(LEFT(C7169,1)="[",MID(C7169,2,SEARCH("]",C7169)-2),IF(LEFT(C7169,1)="""",MID(C7169,2,SEARCH("""",C7169,2)-2),C7169))</f>
        <v>valor Onyx</v>
      </c>
      <c r="M7169" s="40">
        <f>WEEKNUM(A7169,2)</f>
        <v>35</v>
      </c>
    </row>
    <row r="7170" spans="1:13" x14ac:dyDescent="0.25">
      <c r="A7170" s="1">
        <v>41543</v>
      </c>
      <c r="B7170" s="40" t="s">
        <v>9</v>
      </c>
      <c r="C7170" s="40" t="s">
        <v>137</v>
      </c>
      <c r="D7170" s="40" t="s">
        <v>90</v>
      </c>
      <c r="E7170" s="40" t="s">
        <v>10</v>
      </c>
      <c r="F7170" s="40">
        <v>0.42</v>
      </c>
      <c r="G7170" s="40">
        <v>1</v>
      </c>
      <c r="H7170" s="40">
        <v>3</v>
      </c>
      <c r="I7170" s="40">
        <v>0.24</v>
      </c>
      <c r="L7170" s="40" t="str">
        <f>IF(LEFT(C7170,1)="[",MID(C7170,2,SEARCH("]",C7170)-2),IF(LEFT(C7170,1)="""",MID(C7170,2,SEARCH("""",C7170,2)-2),C7170))</f>
        <v>valor Onyx</v>
      </c>
      <c r="M7170" s="40">
        <f>WEEKNUM(A7170,2)</f>
        <v>39</v>
      </c>
    </row>
    <row r="7171" spans="1:13" x14ac:dyDescent="0.25">
      <c r="A7171" s="1">
        <v>41514</v>
      </c>
      <c r="B7171" s="40" t="s">
        <v>9</v>
      </c>
      <c r="C7171" s="40" t="s">
        <v>188</v>
      </c>
      <c r="D7171" s="40" t="s">
        <v>90</v>
      </c>
      <c r="E7171" s="40" t="s">
        <v>10</v>
      </c>
      <c r="F7171" s="40">
        <v>0.25</v>
      </c>
      <c r="G7171" s="40">
        <v>4</v>
      </c>
      <c r="H7171" s="40">
        <v>12</v>
      </c>
      <c r="I7171" s="40">
        <v>0.61</v>
      </c>
      <c r="L7171" s="40" t="str">
        <f>IF(LEFT(C7171,1)="[",MID(C7171,2,SEARCH("]",C7171)-2),IF(LEFT(C7171,1)="""",MID(C7171,2,SEARCH("""",C7171,2)-2),C7171))</f>
        <v>valores Onix</v>
      </c>
      <c r="M7171" s="40">
        <f>WEEKNUM(A7171,2)</f>
        <v>35</v>
      </c>
    </row>
    <row r="7172" spans="1:13" x14ac:dyDescent="0.25">
      <c r="A7172" s="1">
        <v>41541</v>
      </c>
      <c r="B7172" s="40" t="s">
        <v>9</v>
      </c>
      <c r="C7172" s="40" t="s">
        <v>188</v>
      </c>
      <c r="D7172" s="40" t="s">
        <v>90</v>
      </c>
      <c r="E7172" s="40" t="s">
        <v>10</v>
      </c>
      <c r="F7172" s="40">
        <v>0.25</v>
      </c>
      <c r="G7172" s="40">
        <v>1</v>
      </c>
      <c r="H7172" s="40">
        <v>8</v>
      </c>
      <c r="I7172" s="40">
        <v>0.14000000000000001</v>
      </c>
      <c r="L7172" s="40" t="str">
        <f>IF(LEFT(C7172,1)="[",MID(C7172,2,SEARCH("]",C7172)-2),IF(LEFT(C7172,1)="""",MID(C7172,2,SEARCH("""",C7172,2)-2),C7172))</f>
        <v>valores Onix</v>
      </c>
      <c r="M7172" s="40">
        <f>WEEKNUM(A7172,2)</f>
        <v>39</v>
      </c>
    </row>
    <row r="7173" spans="1:13" x14ac:dyDescent="0.25">
      <c r="A7173" s="1">
        <v>41540</v>
      </c>
      <c r="B7173" s="40" t="s">
        <v>9</v>
      </c>
      <c r="C7173" s="40" t="s">
        <v>188</v>
      </c>
      <c r="D7173" s="40" t="s">
        <v>90</v>
      </c>
      <c r="E7173" s="40" t="s">
        <v>10</v>
      </c>
      <c r="F7173" s="40">
        <v>0.25</v>
      </c>
      <c r="G7173" s="40">
        <v>2</v>
      </c>
      <c r="H7173" s="40">
        <v>9</v>
      </c>
      <c r="I7173" s="40">
        <v>0.23</v>
      </c>
      <c r="L7173" s="40" t="str">
        <f>IF(LEFT(C7173,1)="[",MID(C7173,2,SEARCH("]",C7173)-2),IF(LEFT(C7173,1)="""",MID(C7173,2,SEARCH("""",C7173,2)-2),C7173))</f>
        <v>valores Onix</v>
      </c>
      <c r="M7173" s="40">
        <f>WEEKNUM(A7173,2)</f>
        <v>39</v>
      </c>
    </row>
    <row r="7174" spans="1:13" x14ac:dyDescent="0.25">
      <c r="A7174" s="1">
        <v>41535</v>
      </c>
      <c r="B7174" s="40" t="s">
        <v>9</v>
      </c>
      <c r="C7174" s="40" t="s">
        <v>188</v>
      </c>
      <c r="D7174" s="40" t="s">
        <v>90</v>
      </c>
      <c r="E7174" s="40" t="s">
        <v>10</v>
      </c>
      <c r="F7174" s="40">
        <v>0.25</v>
      </c>
      <c r="G7174" s="40">
        <v>4</v>
      </c>
      <c r="H7174" s="40">
        <v>20</v>
      </c>
      <c r="I7174" s="40">
        <v>0.57999999999999996</v>
      </c>
      <c r="L7174" s="40" t="str">
        <f>IF(LEFT(C7174,1)="[",MID(C7174,2,SEARCH("]",C7174)-2),IF(LEFT(C7174,1)="""",MID(C7174,2,SEARCH("""",C7174,2)-2),C7174))</f>
        <v>valores Onix</v>
      </c>
      <c r="M7174" s="40">
        <f>WEEKNUM(A7174,2)</f>
        <v>38</v>
      </c>
    </row>
    <row r="7175" spans="1:13" x14ac:dyDescent="0.25">
      <c r="A7175" s="1">
        <v>41516</v>
      </c>
      <c r="B7175" s="40" t="s">
        <v>9</v>
      </c>
      <c r="C7175" s="40" t="s">
        <v>188</v>
      </c>
      <c r="D7175" s="40" t="s">
        <v>90</v>
      </c>
      <c r="E7175" s="40" t="s">
        <v>10</v>
      </c>
      <c r="F7175" s="40">
        <v>0.25</v>
      </c>
      <c r="G7175" s="40">
        <v>4</v>
      </c>
      <c r="H7175" s="40">
        <v>11</v>
      </c>
      <c r="I7175" s="40">
        <v>0.42</v>
      </c>
      <c r="L7175" s="40" t="str">
        <f>IF(LEFT(C7175,1)="[",MID(C7175,2,SEARCH("]",C7175)-2),IF(LEFT(C7175,1)="""",MID(C7175,2,SEARCH("""",C7175,2)-2),C7175))</f>
        <v>valores Onix</v>
      </c>
      <c r="M7175" s="40">
        <f>WEEKNUM(A7175,2)</f>
        <v>35</v>
      </c>
    </row>
    <row r="7176" spans="1:13" x14ac:dyDescent="0.25">
      <c r="A7176" s="1">
        <v>41524</v>
      </c>
      <c r="B7176" s="40" t="s">
        <v>9</v>
      </c>
      <c r="C7176" s="40" t="s">
        <v>188</v>
      </c>
      <c r="D7176" s="40" t="s">
        <v>90</v>
      </c>
      <c r="E7176" s="40" t="s">
        <v>10</v>
      </c>
      <c r="F7176" s="40">
        <v>0.25</v>
      </c>
      <c r="G7176" s="40">
        <v>5</v>
      </c>
      <c r="H7176" s="40">
        <v>18</v>
      </c>
      <c r="I7176" s="40">
        <v>0.76</v>
      </c>
      <c r="L7176" s="40" t="str">
        <f>IF(LEFT(C7176,1)="[",MID(C7176,2,SEARCH("]",C7176)-2),IF(LEFT(C7176,1)="""",MID(C7176,2,SEARCH("""",C7176,2)-2),C7176))</f>
        <v>valores Onix</v>
      </c>
      <c r="M7176" s="40">
        <f>WEEKNUM(A7176,2)</f>
        <v>36</v>
      </c>
    </row>
    <row r="7177" spans="1:13" x14ac:dyDescent="0.25">
      <c r="A7177" s="1">
        <v>41527</v>
      </c>
      <c r="B7177" s="40" t="s">
        <v>9</v>
      </c>
      <c r="C7177" s="40" t="s">
        <v>188</v>
      </c>
      <c r="D7177" s="40" t="s">
        <v>90</v>
      </c>
      <c r="E7177" s="40" t="s">
        <v>10</v>
      </c>
      <c r="F7177" s="40">
        <v>0.25</v>
      </c>
      <c r="G7177" s="40">
        <v>0</v>
      </c>
      <c r="H7177" s="40">
        <v>9</v>
      </c>
      <c r="I7177" s="40">
        <v>0</v>
      </c>
      <c r="L7177" s="40" t="str">
        <f>IF(LEFT(C7177,1)="[",MID(C7177,2,SEARCH("]",C7177)-2),IF(LEFT(C7177,1)="""",MID(C7177,2,SEARCH("""",C7177,2)-2),C7177))</f>
        <v>valores Onix</v>
      </c>
      <c r="M7177" s="40">
        <f>WEEKNUM(A7177,2)</f>
        <v>37</v>
      </c>
    </row>
    <row r="7178" spans="1:13" x14ac:dyDescent="0.25">
      <c r="A7178" s="1">
        <v>41538</v>
      </c>
      <c r="B7178" s="40" t="s">
        <v>9</v>
      </c>
      <c r="C7178" s="40" t="s">
        <v>188</v>
      </c>
      <c r="D7178" s="40" t="s">
        <v>90</v>
      </c>
      <c r="E7178" s="40" t="s">
        <v>10</v>
      </c>
      <c r="F7178" s="40">
        <v>0.25</v>
      </c>
      <c r="G7178" s="40">
        <v>0</v>
      </c>
      <c r="H7178" s="40">
        <v>2</v>
      </c>
      <c r="I7178" s="40">
        <v>0</v>
      </c>
      <c r="L7178" s="40" t="str">
        <f>IF(LEFT(C7178,1)="[",MID(C7178,2,SEARCH("]",C7178)-2),IF(LEFT(C7178,1)="""",MID(C7178,2,SEARCH("""",C7178,2)-2),C7178))</f>
        <v>valores Onix</v>
      </c>
      <c r="M7178" s="40">
        <f>WEEKNUM(A7178,2)</f>
        <v>38</v>
      </c>
    </row>
    <row r="7179" spans="1:13" x14ac:dyDescent="0.25">
      <c r="A7179" s="1">
        <v>41520</v>
      </c>
      <c r="B7179" s="40" t="s">
        <v>9</v>
      </c>
      <c r="C7179" s="40" t="s">
        <v>188</v>
      </c>
      <c r="D7179" s="40" t="s">
        <v>90</v>
      </c>
      <c r="E7179" s="40" t="s">
        <v>10</v>
      </c>
      <c r="F7179" s="40">
        <v>0.25</v>
      </c>
      <c r="G7179" s="40">
        <v>0</v>
      </c>
      <c r="H7179" s="40">
        <v>21</v>
      </c>
      <c r="I7179" s="40">
        <v>0</v>
      </c>
      <c r="L7179" s="40" t="str">
        <f>IF(LEFT(C7179,1)="[",MID(C7179,2,SEARCH("]",C7179)-2),IF(LEFT(C7179,1)="""",MID(C7179,2,SEARCH("""",C7179,2)-2),C7179))</f>
        <v>valores Onix</v>
      </c>
      <c r="M7179" s="40">
        <f>WEEKNUM(A7179,2)</f>
        <v>36</v>
      </c>
    </row>
    <row r="7180" spans="1:13" x14ac:dyDescent="0.25">
      <c r="A7180" s="1">
        <v>41515</v>
      </c>
      <c r="B7180" s="40" t="s">
        <v>9</v>
      </c>
      <c r="C7180" s="40" t="s">
        <v>188</v>
      </c>
      <c r="D7180" s="40" t="s">
        <v>90</v>
      </c>
      <c r="E7180" s="40" t="s">
        <v>10</v>
      </c>
      <c r="F7180" s="40">
        <v>0.25</v>
      </c>
      <c r="G7180" s="40">
        <v>1</v>
      </c>
      <c r="H7180" s="40">
        <v>18</v>
      </c>
      <c r="I7180" s="40">
        <v>0.23</v>
      </c>
      <c r="L7180" s="40" t="str">
        <f>IF(LEFT(C7180,1)="[",MID(C7180,2,SEARCH("]",C7180)-2),IF(LEFT(C7180,1)="""",MID(C7180,2,SEARCH("""",C7180,2)-2),C7180))</f>
        <v>valores Onix</v>
      </c>
      <c r="M7180" s="40">
        <f>WEEKNUM(A7180,2)</f>
        <v>35</v>
      </c>
    </row>
    <row r="7181" spans="1:13" x14ac:dyDescent="0.25">
      <c r="A7181" s="1">
        <v>41529</v>
      </c>
      <c r="B7181" s="40" t="s">
        <v>9</v>
      </c>
      <c r="C7181" s="40" t="s">
        <v>188</v>
      </c>
      <c r="D7181" s="40" t="s">
        <v>90</v>
      </c>
      <c r="E7181" s="40" t="s">
        <v>10</v>
      </c>
      <c r="F7181" s="40">
        <v>0.25</v>
      </c>
      <c r="G7181" s="40">
        <v>5</v>
      </c>
      <c r="H7181" s="40">
        <v>19</v>
      </c>
      <c r="I7181" s="40">
        <v>0.56000000000000005</v>
      </c>
      <c r="L7181" s="40" t="str">
        <f>IF(LEFT(C7181,1)="[",MID(C7181,2,SEARCH("]",C7181)-2),IF(LEFT(C7181,1)="""",MID(C7181,2,SEARCH("""",C7181,2)-2),C7181))</f>
        <v>valores Onix</v>
      </c>
      <c r="M7181" s="40">
        <f>WEEKNUM(A7181,2)</f>
        <v>37</v>
      </c>
    </row>
    <row r="7182" spans="1:13" x14ac:dyDescent="0.25">
      <c r="A7182" s="1">
        <v>41531</v>
      </c>
      <c r="B7182" s="40" t="s">
        <v>9</v>
      </c>
      <c r="C7182" s="40" t="s">
        <v>188</v>
      </c>
      <c r="D7182" s="40" t="s">
        <v>90</v>
      </c>
      <c r="E7182" s="40" t="s">
        <v>10</v>
      </c>
      <c r="F7182" s="40">
        <v>0.25</v>
      </c>
      <c r="G7182" s="40">
        <v>2</v>
      </c>
      <c r="H7182" s="40">
        <v>10</v>
      </c>
      <c r="I7182" s="40">
        <v>0.24</v>
      </c>
      <c r="L7182" s="40" t="str">
        <f>IF(LEFT(C7182,1)="[",MID(C7182,2,SEARCH("]",C7182)-2),IF(LEFT(C7182,1)="""",MID(C7182,2,SEARCH("""",C7182,2)-2),C7182))</f>
        <v>valores Onix</v>
      </c>
      <c r="M7182" s="40">
        <f>WEEKNUM(A7182,2)</f>
        <v>37</v>
      </c>
    </row>
    <row r="7183" spans="1:13" x14ac:dyDescent="0.25">
      <c r="A7183" s="1">
        <v>41539</v>
      </c>
      <c r="B7183" s="40" t="s">
        <v>9</v>
      </c>
      <c r="C7183" s="40" t="s">
        <v>188</v>
      </c>
      <c r="D7183" s="40" t="s">
        <v>90</v>
      </c>
      <c r="E7183" s="40" t="s">
        <v>10</v>
      </c>
      <c r="F7183" s="40">
        <v>0.25</v>
      </c>
      <c r="G7183" s="40">
        <v>2</v>
      </c>
      <c r="H7183" s="40">
        <v>9</v>
      </c>
      <c r="I7183" s="40">
        <v>0.23</v>
      </c>
      <c r="L7183" s="40" t="str">
        <f>IF(LEFT(C7183,1)="[",MID(C7183,2,SEARCH("]",C7183)-2),IF(LEFT(C7183,1)="""",MID(C7183,2,SEARCH("""",C7183,2)-2),C7183))</f>
        <v>valores Onix</v>
      </c>
      <c r="M7183" s="40">
        <f>WEEKNUM(A7183,2)</f>
        <v>38</v>
      </c>
    </row>
    <row r="7184" spans="1:13" x14ac:dyDescent="0.25">
      <c r="A7184" s="1">
        <v>41517</v>
      </c>
      <c r="B7184" s="40" t="s">
        <v>9</v>
      </c>
      <c r="C7184" s="40" t="s">
        <v>188</v>
      </c>
      <c r="D7184" s="40" t="s">
        <v>90</v>
      </c>
      <c r="E7184" s="40" t="s">
        <v>10</v>
      </c>
      <c r="F7184" s="40">
        <v>0.25</v>
      </c>
      <c r="G7184" s="40">
        <v>2</v>
      </c>
      <c r="H7184" s="40">
        <v>15</v>
      </c>
      <c r="I7184" s="40">
        <v>0.28999999999999998</v>
      </c>
      <c r="L7184" s="40" t="str">
        <f>IF(LEFT(C7184,1)="[",MID(C7184,2,SEARCH("]",C7184)-2),IF(LEFT(C7184,1)="""",MID(C7184,2,SEARCH("""",C7184,2)-2),C7184))</f>
        <v>valores Onix</v>
      </c>
      <c r="M7184" s="40">
        <f>WEEKNUM(A7184,2)</f>
        <v>35</v>
      </c>
    </row>
    <row r="7185" spans="1:13" x14ac:dyDescent="0.25">
      <c r="A7185" s="1">
        <v>41523</v>
      </c>
      <c r="B7185" s="40" t="s">
        <v>9</v>
      </c>
      <c r="C7185" s="40" t="s">
        <v>188</v>
      </c>
      <c r="D7185" s="40" t="s">
        <v>90</v>
      </c>
      <c r="E7185" s="40" t="s">
        <v>10</v>
      </c>
      <c r="F7185" s="40">
        <v>0.25</v>
      </c>
      <c r="G7185" s="40">
        <v>4</v>
      </c>
      <c r="H7185" s="40">
        <v>19</v>
      </c>
      <c r="I7185" s="40">
        <v>0.46</v>
      </c>
      <c r="L7185" s="40" t="str">
        <f>IF(LEFT(C7185,1)="[",MID(C7185,2,SEARCH("]",C7185)-2),IF(LEFT(C7185,1)="""",MID(C7185,2,SEARCH("""",C7185,2)-2),C7185))</f>
        <v>valores Onix</v>
      </c>
      <c r="M7185" s="40">
        <f>WEEKNUM(A7185,2)</f>
        <v>36</v>
      </c>
    </row>
    <row r="7186" spans="1:13" x14ac:dyDescent="0.25">
      <c r="A7186" s="1">
        <v>41533</v>
      </c>
      <c r="B7186" s="40" t="s">
        <v>9</v>
      </c>
      <c r="C7186" s="40" t="s">
        <v>188</v>
      </c>
      <c r="D7186" s="40" t="s">
        <v>90</v>
      </c>
      <c r="E7186" s="40" t="s">
        <v>10</v>
      </c>
      <c r="F7186" s="40">
        <v>0.25</v>
      </c>
      <c r="G7186" s="40">
        <v>2</v>
      </c>
      <c r="H7186" s="40">
        <v>18</v>
      </c>
      <c r="I7186" s="40">
        <v>0.32</v>
      </c>
      <c r="L7186" s="40" t="str">
        <f>IF(LEFT(C7186,1)="[",MID(C7186,2,SEARCH("]",C7186)-2),IF(LEFT(C7186,1)="""",MID(C7186,2,SEARCH("""",C7186,2)-2),C7186))</f>
        <v>valores Onix</v>
      </c>
      <c r="M7186" s="40">
        <f>WEEKNUM(A7186,2)</f>
        <v>38</v>
      </c>
    </row>
    <row r="7187" spans="1:13" x14ac:dyDescent="0.25">
      <c r="A7187" s="1">
        <v>41532</v>
      </c>
      <c r="B7187" s="40" t="s">
        <v>9</v>
      </c>
      <c r="C7187" s="40" t="s">
        <v>188</v>
      </c>
      <c r="D7187" s="40" t="s">
        <v>90</v>
      </c>
      <c r="E7187" s="40" t="s">
        <v>10</v>
      </c>
      <c r="F7187" s="40">
        <v>0.25</v>
      </c>
      <c r="G7187" s="40">
        <v>4</v>
      </c>
      <c r="H7187" s="40">
        <v>14</v>
      </c>
      <c r="I7187" s="40">
        <v>0.48</v>
      </c>
      <c r="L7187" s="40" t="str">
        <f>IF(LEFT(C7187,1)="[",MID(C7187,2,SEARCH("]",C7187)-2),IF(LEFT(C7187,1)="""",MID(C7187,2,SEARCH("""",C7187,2)-2),C7187))</f>
        <v>valores Onix</v>
      </c>
      <c r="M7187" s="40">
        <f>WEEKNUM(A7187,2)</f>
        <v>37</v>
      </c>
    </row>
    <row r="7188" spans="1:13" x14ac:dyDescent="0.25">
      <c r="A7188" s="1">
        <v>41536</v>
      </c>
      <c r="B7188" s="40" t="s">
        <v>9</v>
      </c>
      <c r="C7188" s="40" t="s">
        <v>188</v>
      </c>
      <c r="D7188" s="40" t="s">
        <v>90</v>
      </c>
      <c r="E7188" s="40" t="s">
        <v>10</v>
      </c>
      <c r="F7188" s="40">
        <v>0.25</v>
      </c>
      <c r="G7188" s="40">
        <v>1</v>
      </c>
      <c r="H7188" s="40">
        <v>9</v>
      </c>
      <c r="I7188" s="40">
        <v>0.21</v>
      </c>
      <c r="L7188" s="40" t="str">
        <f>IF(LEFT(C7188,1)="[",MID(C7188,2,SEARCH("]",C7188)-2),IF(LEFT(C7188,1)="""",MID(C7188,2,SEARCH("""",C7188,2)-2),C7188))</f>
        <v>valores Onix</v>
      </c>
      <c r="M7188" s="40">
        <f>WEEKNUM(A7188,2)</f>
        <v>38</v>
      </c>
    </row>
    <row r="7189" spans="1:13" x14ac:dyDescent="0.25">
      <c r="A7189" s="1">
        <v>41518</v>
      </c>
      <c r="B7189" s="40" t="s">
        <v>9</v>
      </c>
      <c r="C7189" s="40" t="s">
        <v>188</v>
      </c>
      <c r="D7189" s="40" t="s">
        <v>90</v>
      </c>
      <c r="E7189" s="40" t="s">
        <v>10</v>
      </c>
      <c r="F7189" s="40">
        <v>0.25</v>
      </c>
      <c r="G7189" s="40">
        <v>3</v>
      </c>
      <c r="H7189" s="40">
        <v>21</v>
      </c>
      <c r="I7189" s="40">
        <v>0.49</v>
      </c>
      <c r="L7189" s="40" t="str">
        <f>IF(LEFT(C7189,1)="[",MID(C7189,2,SEARCH("]",C7189)-2),IF(LEFT(C7189,1)="""",MID(C7189,2,SEARCH("""",C7189,2)-2),C7189))</f>
        <v>valores Onix</v>
      </c>
      <c r="M7189" s="40">
        <f>WEEKNUM(A7189,2)</f>
        <v>35</v>
      </c>
    </row>
    <row r="7190" spans="1:13" x14ac:dyDescent="0.25">
      <c r="A7190" s="1">
        <v>41543</v>
      </c>
      <c r="B7190" s="40" t="s">
        <v>9</v>
      </c>
      <c r="C7190" s="40" t="s">
        <v>188</v>
      </c>
      <c r="D7190" s="40" t="s">
        <v>90</v>
      </c>
      <c r="E7190" s="40" t="s">
        <v>10</v>
      </c>
      <c r="F7190" s="40">
        <v>0.25</v>
      </c>
      <c r="G7190" s="40">
        <v>1</v>
      </c>
      <c r="H7190" s="40">
        <v>13</v>
      </c>
      <c r="I7190" s="40">
        <v>0.17</v>
      </c>
      <c r="L7190" s="40" t="str">
        <f>IF(LEFT(C7190,1)="[",MID(C7190,2,SEARCH("]",C7190)-2),IF(LEFT(C7190,1)="""",MID(C7190,2,SEARCH("""",C7190,2)-2),C7190))</f>
        <v>valores Onix</v>
      </c>
      <c r="M7190" s="40">
        <f>WEEKNUM(A7190,2)</f>
        <v>39</v>
      </c>
    </row>
    <row r="7191" spans="1:13" x14ac:dyDescent="0.25">
      <c r="A7191" s="1">
        <v>41545</v>
      </c>
      <c r="B7191" s="40" t="s">
        <v>9</v>
      </c>
      <c r="C7191" s="40" t="s">
        <v>188</v>
      </c>
      <c r="D7191" s="40" t="s">
        <v>90</v>
      </c>
      <c r="E7191" s="40" t="s">
        <v>10</v>
      </c>
      <c r="F7191" s="40">
        <v>0.25</v>
      </c>
      <c r="G7191" s="40">
        <v>1</v>
      </c>
      <c r="H7191" s="40">
        <v>5</v>
      </c>
      <c r="I7191" s="40">
        <v>0.2</v>
      </c>
      <c r="L7191" s="40" t="str">
        <f>IF(LEFT(C7191,1)="[",MID(C7191,2,SEARCH("]",C7191)-2),IF(LEFT(C7191,1)="""",MID(C7191,2,SEARCH("""",C7191,2)-2),C7191))</f>
        <v>valores Onix</v>
      </c>
      <c r="M7191" s="40">
        <f>WEEKNUM(A7191,2)</f>
        <v>39</v>
      </c>
    </row>
    <row r="7192" spans="1:13" x14ac:dyDescent="0.25">
      <c r="A7192" s="1">
        <v>41530</v>
      </c>
      <c r="B7192" s="40" t="s">
        <v>9</v>
      </c>
      <c r="C7192" s="40" t="s">
        <v>188</v>
      </c>
      <c r="D7192" s="40" t="s">
        <v>90</v>
      </c>
      <c r="E7192" s="40" t="s">
        <v>10</v>
      </c>
      <c r="F7192" s="40">
        <v>0.25</v>
      </c>
      <c r="G7192" s="40">
        <v>2</v>
      </c>
      <c r="H7192" s="40">
        <v>14</v>
      </c>
      <c r="I7192" s="40">
        <v>0.25</v>
      </c>
      <c r="L7192" s="40" t="str">
        <f>IF(LEFT(C7192,1)="[",MID(C7192,2,SEARCH("]",C7192)-2),IF(LEFT(C7192,1)="""",MID(C7192,2,SEARCH("""",C7192,2)-2),C7192))</f>
        <v>valores Onix</v>
      </c>
      <c r="M7192" s="40">
        <f>WEEKNUM(A7192,2)</f>
        <v>37</v>
      </c>
    </row>
    <row r="7193" spans="1:13" x14ac:dyDescent="0.25">
      <c r="A7193" s="1">
        <v>41544</v>
      </c>
      <c r="B7193" s="40" t="s">
        <v>9</v>
      </c>
      <c r="C7193" s="40" t="s">
        <v>188</v>
      </c>
      <c r="D7193" s="40" t="s">
        <v>90</v>
      </c>
      <c r="E7193" s="40" t="s">
        <v>10</v>
      </c>
      <c r="F7193" s="40">
        <v>0.25</v>
      </c>
      <c r="G7193" s="40">
        <v>1</v>
      </c>
      <c r="H7193" s="40">
        <v>2</v>
      </c>
      <c r="I7193" s="40">
        <v>0.13</v>
      </c>
      <c r="L7193" s="40" t="str">
        <f>IF(LEFT(C7193,1)="[",MID(C7193,2,SEARCH("]",C7193)-2),IF(LEFT(C7193,1)="""",MID(C7193,2,SEARCH("""",C7193,2)-2),C7193))</f>
        <v>valores Onix</v>
      </c>
      <c r="M7193" s="40">
        <f>WEEKNUM(A7193,2)</f>
        <v>39</v>
      </c>
    </row>
    <row r="7194" spans="1:13" x14ac:dyDescent="0.25">
      <c r="A7194" s="1">
        <v>41537</v>
      </c>
      <c r="B7194" s="40" t="s">
        <v>9</v>
      </c>
      <c r="C7194" s="40" t="s">
        <v>188</v>
      </c>
      <c r="D7194" s="40" t="s">
        <v>90</v>
      </c>
      <c r="E7194" s="40" t="s">
        <v>10</v>
      </c>
      <c r="F7194" s="40">
        <v>0.25</v>
      </c>
      <c r="G7194" s="40">
        <v>2</v>
      </c>
      <c r="H7194" s="40">
        <v>5</v>
      </c>
      <c r="I7194" s="40">
        <v>0.27</v>
      </c>
      <c r="L7194" s="40" t="str">
        <f>IF(LEFT(C7194,1)="[",MID(C7194,2,SEARCH("]",C7194)-2),IF(LEFT(C7194,1)="""",MID(C7194,2,SEARCH("""",C7194,2)-2),C7194))</f>
        <v>valores Onix</v>
      </c>
      <c r="M7194" s="40">
        <f>WEEKNUM(A7194,2)</f>
        <v>38</v>
      </c>
    </row>
    <row r="7195" spans="1:13" x14ac:dyDescent="0.25">
      <c r="A7195" s="1">
        <v>41526</v>
      </c>
      <c r="B7195" s="40" t="s">
        <v>9</v>
      </c>
      <c r="C7195" s="40" t="s">
        <v>188</v>
      </c>
      <c r="D7195" s="40" t="s">
        <v>90</v>
      </c>
      <c r="E7195" s="40" t="s">
        <v>10</v>
      </c>
      <c r="F7195" s="40">
        <v>0.25</v>
      </c>
      <c r="G7195" s="40">
        <v>1</v>
      </c>
      <c r="H7195" s="40">
        <v>21</v>
      </c>
      <c r="I7195" s="40">
        <v>0.12</v>
      </c>
      <c r="L7195" s="40" t="str">
        <f>IF(LEFT(C7195,1)="[",MID(C7195,2,SEARCH("]",C7195)-2),IF(LEFT(C7195,1)="""",MID(C7195,2,SEARCH("""",C7195,2)-2),C7195))</f>
        <v>valores Onix</v>
      </c>
      <c r="M7195" s="40">
        <f>WEEKNUM(A7195,2)</f>
        <v>37</v>
      </c>
    </row>
    <row r="7196" spans="1:13" x14ac:dyDescent="0.25">
      <c r="A7196" s="1">
        <v>41521</v>
      </c>
      <c r="B7196" s="40" t="s">
        <v>9</v>
      </c>
      <c r="C7196" s="40" t="s">
        <v>188</v>
      </c>
      <c r="D7196" s="40" t="s">
        <v>90</v>
      </c>
      <c r="E7196" s="40" t="s">
        <v>10</v>
      </c>
      <c r="F7196" s="40">
        <v>0.25</v>
      </c>
      <c r="G7196" s="40">
        <v>4</v>
      </c>
      <c r="H7196" s="40">
        <v>15</v>
      </c>
      <c r="I7196" s="40">
        <v>0.51</v>
      </c>
      <c r="L7196" s="40" t="str">
        <f>IF(LEFT(C7196,1)="[",MID(C7196,2,SEARCH("]",C7196)-2),IF(LEFT(C7196,1)="""",MID(C7196,2,SEARCH("""",C7196,2)-2),C7196))</f>
        <v>valores Onix</v>
      </c>
      <c r="M7196" s="40">
        <f>WEEKNUM(A7196,2)</f>
        <v>36</v>
      </c>
    </row>
    <row r="7197" spans="1:13" x14ac:dyDescent="0.25">
      <c r="A7197" s="1">
        <v>41519</v>
      </c>
      <c r="B7197" s="40" t="s">
        <v>9</v>
      </c>
      <c r="C7197" s="40" t="s">
        <v>188</v>
      </c>
      <c r="D7197" s="40" t="s">
        <v>90</v>
      </c>
      <c r="E7197" s="40" t="s">
        <v>10</v>
      </c>
      <c r="F7197" s="40">
        <v>0.25</v>
      </c>
      <c r="G7197" s="40">
        <v>1</v>
      </c>
      <c r="H7197" s="40">
        <v>13</v>
      </c>
      <c r="I7197" s="40">
        <v>0.04</v>
      </c>
      <c r="L7197" s="40" t="str">
        <f>IF(LEFT(C7197,1)="[",MID(C7197,2,SEARCH("]",C7197)-2),IF(LEFT(C7197,1)="""",MID(C7197,2,SEARCH("""",C7197,2)-2),C7197))</f>
        <v>valores Onix</v>
      </c>
      <c r="M7197" s="40">
        <f>WEEKNUM(A7197,2)</f>
        <v>36</v>
      </c>
    </row>
    <row r="7198" spans="1:13" x14ac:dyDescent="0.25">
      <c r="A7198" s="1">
        <v>41528</v>
      </c>
      <c r="B7198" s="40" t="s">
        <v>9</v>
      </c>
      <c r="C7198" s="40" t="s">
        <v>188</v>
      </c>
      <c r="D7198" s="40" t="s">
        <v>90</v>
      </c>
      <c r="E7198" s="40" t="s">
        <v>10</v>
      </c>
      <c r="F7198" s="40">
        <v>0.25</v>
      </c>
      <c r="G7198" s="40">
        <v>4</v>
      </c>
      <c r="H7198" s="40">
        <v>14</v>
      </c>
      <c r="I7198" s="40">
        <v>0.47</v>
      </c>
      <c r="L7198" s="40" t="str">
        <f>IF(LEFT(C7198,1)="[",MID(C7198,2,SEARCH("]",C7198)-2),IF(LEFT(C7198,1)="""",MID(C7198,2,SEARCH("""",C7198,2)-2),C7198))</f>
        <v>valores Onix</v>
      </c>
      <c r="M7198" s="40">
        <f>WEEKNUM(A7198,2)</f>
        <v>37</v>
      </c>
    </row>
    <row r="7199" spans="1:13" x14ac:dyDescent="0.25">
      <c r="A7199" s="1">
        <v>41525</v>
      </c>
      <c r="B7199" s="40" t="s">
        <v>9</v>
      </c>
      <c r="C7199" s="40" t="s">
        <v>188</v>
      </c>
      <c r="D7199" s="40" t="s">
        <v>90</v>
      </c>
      <c r="E7199" s="40" t="s">
        <v>10</v>
      </c>
      <c r="F7199" s="40">
        <v>0.25</v>
      </c>
      <c r="G7199" s="40">
        <v>3</v>
      </c>
      <c r="H7199" s="40">
        <v>21</v>
      </c>
      <c r="I7199" s="40">
        <v>0.48</v>
      </c>
      <c r="L7199" s="40" t="str">
        <f>IF(LEFT(C7199,1)="[",MID(C7199,2,SEARCH("]",C7199)-2),IF(LEFT(C7199,1)="""",MID(C7199,2,SEARCH("""",C7199,2)-2),C7199))</f>
        <v>valores Onix</v>
      </c>
      <c r="M7199" s="40">
        <f>WEEKNUM(A7199,2)</f>
        <v>36</v>
      </c>
    </row>
    <row r="7200" spans="1:13" x14ac:dyDescent="0.25">
      <c r="A7200" s="1">
        <v>41542</v>
      </c>
      <c r="B7200" s="40" t="s">
        <v>9</v>
      </c>
      <c r="C7200" s="40" t="s">
        <v>188</v>
      </c>
      <c r="D7200" s="40" t="s">
        <v>90</v>
      </c>
      <c r="E7200" s="40" t="s">
        <v>10</v>
      </c>
      <c r="F7200" s="40">
        <v>0.25</v>
      </c>
      <c r="G7200" s="40">
        <v>0</v>
      </c>
      <c r="H7200" s="40">
        <v>5</v>
      </c>
      <c r="I7200" s="40">
        <v>0</v>
      </c>
      <c r="L7200" s="40" t="str">
        <f>IF(LEFT(C7200,1)="[",MID(C7200,2,SEARCH("]",C7200)-2),IF(LEFT(C7200,1)="""",MID(C7200,2,SEARCH("""",C7200,2)-2),C7200))</f>
        <v>valores Onix</v>
      </c>
      <c r="M7200" s="40">
        <f>WEEKNUM(A7200,2)</f>
        <v>39</v>
      </c>
    </row>
    <row r="7201" spans="1:13" x14ac:dyDescent="0.25">
      <c r="A7201" s="1">
        <v>41522</v>
      </c>
      <c r="B7201" s="40" t="s">
        <v>9</v>
      </c>
      <c r="C7201" s="40" t="s">
        <v>188</v>
      </c>
      <c r="D7201" s="40" t="s">
        <v>90</v>
      </c>
      <c r="E7201" s="40" t="s">
        <v>10</v>
      </c>
      <c r="F7201" s="40">
        <v>0.25</v>
      </c>
      <c r="G7201" s="40">
        <v>2</v>
      </c>
      <c r="H7201" s="40">
        <v>22</v>
      </c>
      <c r="I7201" s="40">
        <v>0.32</v>
      </c>
      <c r="L7201" s="40" t="str">
        <f>IF(LEFT(C7201,1)="[",MID(C7201,2,SEARCH("]",C7201)-2),IF(LEFT(C7201,1)="""",MID(C7201,2,SEARCH("""",C7201,2)-2),C7201))</f>
        <v>valores Onix</v>
      </c>
      <c r="M7201" s="40">
        <f>WEEKNUM(A7201,2)</f>
        <v>36</v>
      </c>
    </row>
    <row r="7202" spans="1:13" x14ac:dyDescent="0.25">
      <c r="A7202" s="1">
        <v>41534</v>
      </c>
      <c r="B7202" s="40" t="s">
        <v>9</v>
      </c>
      <c r="C7202" s="40" t="s">
        <v>188</v>
      </c>
      <c r="D7202" s="40" t="s">
        <v>90</v>
      </c>
      <c r="E7202" s="40" t="s">
        <v>10</v>
      </c>
      <c r="F7202" s="40">
        <v>0.25</v>
      </c>
      <c r="G7202" s="40">
        <v>2</v>
      </c>
      <c r="H7202" s="40">
        <v>20</v>
      </c>
      <c r="I7202" s="40">
        <v>0.33</v>
      </c>
      <c r="L7202" s="40" t="str">
        <f>IF(LEFT(C7202,1)="[",MID(C7202,2,SEARCH("]",C7202)-2),IF(LEFT(C7202,1)="""",MID(C7202,2,SEARCH("""",C7202,2)-2),C7202))</f>
        <v>valores Onix</v>
      </c>
      <c r="M7202" s="40">
        <f>WEEKNUM(A7202,2)</f>
        <v>38</v>
      </c>
    </row>
    <row r="7203" spans="1:13" x14ac:dyDescent="0.25">
      <c r="A7203" s="1">
        <v>41546</v>
      </c>
      <c r="B7203" s="40" t="s">
        <v>9</v>
      </c>
      <c r="C7203" s="40" t="s">
        <v>188</v>
      </c>
      <c r="D7203" s="40" t="s">
        <v>90</v>
      </c>
      <c r="E7203" s="40" t="s">
        <v>10</v>
      </c>
      <c r="F7203" s="40">
        <v>0.25</v>
      </c>
      <c r="G7203" s="40">
        <v>1</v>
      </c>
      <c r="H7203" s="40">
        <v>1</v>
      </c>
      <c r="I7203" s="40">
        <v>0.17</v>
      </c>
      <c r="L7203" s="40" t="str">
        <f>IF(LEFT(C7203,1)="[",MID(C7203,2,SEARCH("]",C7203)-2),IF(LEFT(C7203,1)="""",MID(C7203,2,SEARCH("""",C7203,2)-2),C7203))</f>
        <v>valores Onix</v>
      </c>
      <c r="M7203" s="40">
        <f>WEEKNUM(A7203,2)</f>
        <v>39</v>
      </c>
    </row>
    <row r="7204" spans="1:13" x14ac:dyDescent="0.25">
      <c r="A7204" s="1">
        <v>41546</v>
      </c>
      <c r="B7204" s="40" t="s">
        <v>9</v>
      </c>
      <c r="C7204" s="40" t="s">
        <v>101</v>
      </c>
      <c r="D7204" s="40" t="s">
        <v>90</v>
      </c>
      <c r="E7204" s="40" t="s">
        <v>10</v>
      </c>
      <c r="F7204" s="40">
        <v>0.8</v>
      </c>
      <c r="G7204" s="40">
        <v>0</v>
      </c>
      <c r="H7204" s="40">
        <v>1</v>
      </c>
      <c r="I7204" s="40">
        <v>0</v>
      </c>
      <c r="L7204" s="40" t="str">
        <f>IF(LEFT(C7204,1)="[",MID(C7204,2,SEARCH("]",C7204)-2),IF(LEFT(C7204,1)="""",MID(C7204,2,SEARCH("""",C7204,2)-2),C7204))</f>
        <v>valores onix 2013</v>
      </c>
      <c r="M7204" s="40">
        <f>WEEKNUM(A7204,2)</f>
        <v>39</v>
      </c>
    </row>
    <row r="7205" spans="1:13" x14ac:dyDescent="0.25">
      <c r="A7205" s="1">
        <v>41532</v>
      </c>
      <c r="B7205" s="40" t="s">
        <v>9</v>
      </c>
      <c r="C7205" s="40" t="s">
        <v>101</v>
      </c>
      <c r="D7205" s="40" t="s">
        <v>90</v>
      </c>
      <c r="E7205" s="40" t="s">
        <v>10</v>
      </c>
      <c r="F7205" s="40">
        <v>0.8</v>
      </c>
      <c r="G7205" s="40">
        <v>1</v>
      </c>
      <c r="H7205" s="40">
        <v>2</v>
      </c>
      <c r="I7205" s="40">
        <v>0.13</v>
      </c>
      <c r="L7205" s="40" t="str">
        <f>IF(LEFT(C7205,1)="[",MID(C7205,2,SEARCH("]",C7205)-2),IF(LEFT(C7205,1)="""",MID(C7205,2,SEARCH("""",C7205,2)-2),C7205))</f>
        <v>valores onix 2013</v>
      </c>
      <c r="M7205" s="40">
        <f>WEEKNUM(A7205,2)</f>
        <v>37</v>
      </c>
    </row>
    <row r="7206" spans="1:13" x14ac:dyDescent="0.25">
      <c r="A7206" s="1">
        <v>41518</v>
      </c>
      <c r="B7206" s="40" t="s">
        <v>9</v>
      </c>
      <c r="C7206" s="40" t="s">
        <v>101</v>
      </c>
      <c r="D7206" s="40" t="s">
        <v>90</v>
      </c>
      <c r="E7206" s="40" t="s">
        <v>10</v>
      </c>
      <c r="F7206" s="40">
        <v>0.8</v>
      </c>
      <c r="G7206" s="40">
        <v>0</v>
      </c>
      <c r="H7206" s="40">
        <v>1</v>
      </c>
      <c r="I7206" s="40">
        <v>0</v>
      </c>
      <c r="L7206" s="40" t="str">
        <f>IF(LEFT(C7206,1)="[",MID(C7206,2,SEARCH("]",C7206)-2),IF(LEFT(C7206,1)="""",MID(C7206,2,SEARCH("""",C7206,2)-2),C7206))</f>
        <v>valores onix 2013</v>
      </c>
      <c r="M7206" s="40">
        <f>WEEKNUM(A7206,2)</f>
        <v>35</v>
      </c>
    </row>
    <row r="7207" spans="1:13" x14ac:dyDescent="0.25">
      <c r="A7207" s="1">
        <v>41533</v>
      </c>
      <c r="B7207" s="40" t="s">
        <v>9</v>
      </c>
      <c r="C7207" s="40" t="s">
        <v>101</v>
      </c>
      <c r="D7207" s="40" t="s">
        <v>90</v>
      </c>
      <c r="E7207" s="40" t="s">
        <v>10</v>
      </c>
      <c r="F7207" s="40">
        <v>0.8</v>
      </c>
      <c r="G7207" s="40">
        <v>0</v>
      </c>
      <c r="H7207" s="40">
        <v>3</v>
      </c>
      <c r="I7207" s="40">
        <v>0</v>
      </c>
      <c r="L7207" s="40" t="str">
        <f>IF(LEFT(C7207,1)="[",MID(C7207,2,SEARCH("]",C7207)-2),IF(LEFT(C7207,1)="""",MID(C7207,2,SEARCH("""",C7207,2)-2),C7207))</f>
        <v>valores onix 2013</v>
      </c>
      <c r="M7207" s="40">
        <f>WEEKNUM(A7207,2)</f>
        <v>38</v>
      </c>
    </row>
    <row r="7208" spans="1:13" x14ac:dyDescent="0.25">
      <c r="A7208" s="1">
        <v>41531</v>
      </c>
      <c r="B7208" s="40" t="s">
        <v>9</v>
      </c>
      <c r="C7208" s="40" t="s">
        <v>101</v>
      </c>
      <c r="D7208" s="40" t="s">
        <v>90</v>
      </c>
      <c r="E7208" s="40" t="s">
        <v>10</v>
      </c>
      <c r="F7208" s="40">
        <v>0.8</v>
      </c>
      <c r="G7208" s="40">
        <v>0</v>
      </c>
      <c r="H7208" s="40">
        <v>1</v>
      </c>
      <c r="I7208" s="40">
        <v>0</v>
      </c>
      <c r="L7208" s="40" t="str">
        <f>IF(LEFT(C7208,1)="[",MID(C7208,2,SEARCH("]",C7208)-2),IF(LEFT(C7208,1)="""",MID(C7208,2,SEARCH("""",C7208,2)-2),C7208))</f>
        <v>valores onix 2013</v>
      </c>
      <c r="M7208" s="40">
        <f>WEEKNUM(A7208,2)</f>
        <v>37</v>
      </c>
    </row>
    <row r="7209" spans="1:13" x14ac:dyDescent="0.25">
      <c r="A7209" s="1">
        <v>41528</v>
      </c>
      <c r="B7209" s="40" t="s">
        <v>9</v>
      </c>
      <c r="C7209" s="40" t="s">
        <v>101</v>
      </c>
      <c r="D7209" s="40" t="s">
        <v>90</v>
      </c>
      <c r="E7209" s="40" t="s">
        <v>10</v>
      </c>
      <c r="F7209" s="40">
        <v>0.8</v>
      </c>
      <c r="G7209" s="40">
        <v>0</v>
      </c>
      <c r="H7209" s="40">
        <v>2</v>
      </c>
      <c r="I7209" s="40">
        <v>0</v>
      </c>
      <c r="L7209" s="40" t="str">
        <f>IF(LEFT(C7209,1)="[",MID(C7209,2,SEARCH("]",C7209)-2),IF(LEFT(C7209,1)="""",MID(C7209,2,SEARCH("""",C7209,2)-2),C7209))</f>
        <v>valores onix 2013</v>
      </c>
      <c r="M7209" s="40">
        <f>WEEKNUM(A7209,2)</f>
        <v>37</v>
      </c>
    </row>
    <row r="7210" spans="1:13" x14ac:dyDescent="0.25">
      <c r="A7210" s="1">
        <v>41542</v>
      </c>
      <c r="B7210" s="40" t="s">
        <v>9</v>
      </c>
      <c r="C7210" s="40" t="s">
        <v>101</v>
      </c>
      <c r="D7210" s="40" t="s">
        <v>90</v>
      </c>
      <c r="E7210" s="40" t="s">
        <v>10</v>
      </c>
      <c r="F7210" s="40">
        <v>0.8</v>
      </c>
      <c r="G7210" s="40">
        <v>1</v>
      </c>
      <c r="H7210" s="40">
        <v>1</v>
      </c>
      <c r="I7210" s="40">
        <v>0.55000000000000004</v>
      </c>
      <c r="L7210" s="40" t="str">
        <f>IF(LEFT(C7210,1)="[",MID(C7210,2,SEARCH("]",C7210)-2),IF(LEFT(C7210,1)="""",MID(C7210,2,SEARCH("""",C7210,2)-2),C7210))</f>
        <v>valores onix 2013</v>
      </c>
      <c r="M7210" s="40">
        <f>WEEKNUM(A7210,2)</f>
        <v>39</v>
      </c>
    </row>
    <row r="7211" spans="1:13" x14ac:dyDescent="0.25">
      <c r="A7211" s="1">
        <v>41535</v>
      </c>
      <c r="B7211" s="40" t="s">
        <v>9</v>
      </c>
      <c r="C7211" s="40" t="s">
        <v>101</v>
      </c>
      <c r="D7211" s="40" t="s">
        <v>90</v>
      </c>
      <c r="E7211" s="40" t="s">
        <v>10</v>
      </c>
      <c r="F7211" s="40">
        <v>0.8</v>
      </c>
      <c r="G7211" s="40">
        <v>1</v>
      </c>
      <c r="H7211" s="40">
        <v>3</v>
      </c>
      <c r="I7211" s="40">
        <v>0.13</v>
      </c>
      <c r="L7211" s="40" t="str">
        <f>IF(LEFT(C7211,1)="[",MID(C7211,2,SEARCH("]",C7211)-2),IF(LEFT(C7211,1)="""",MID(C7211,2,SEARCH("""",C7211,2)-2),C7211))</f>
        <v>valores onix 2013</v>
      </c>
      <c r="M7211" s="40">
        <f>WEEKNUM(A7211,2)</f>
        <v>38</v>
      </c>
    </row>
    <row r="7212" spans="1:13" x14ac:dyDescent="0.25">
      <c r="A7212" s="1">
        <v>41521</v>
      </c>
      <c r="B7212" s="40" t="s">
        <v>9</v>
      </c>
      <c r="C7212" s="40" t="s">
        <v>101</v>
      </c>
      <c r="D7212" s="40" t="s">
        <v>90</v>
      </c>
      <c r="E7212" s="40" t="s">
        <v>10</v>
      </c>
      <c r="F7212" s="40">
        <v>0.8</v>
      </c>
      <c r="G7212" s="40">
        <v>0</v>
      </c>
      <c r="H7212" s="40">
        <v>3</v>
      </c>
      <c r="I7212" s="40">
        <v>0</v>
      </c>
      <c r="L7212" s="40" t="str">
        <f>IF(LEFT(C7212,1)="[",MID(C7212,2,SEARCH("]",C7212)-2),IF(LEFT(C7212,1)="""",MID(C7212,2,SEARCH("""",C7212,2)-2),C7212))</f>
        <v>valores onix 2013</v>
      </c>
      <c r="M7212" s="40">
        <f>WEEKNUM(A7212,2)</f>
        <v>36</v>
      </c>
    </row>
    <row r="7213" spans="1:13" x14ac:dyDescent="0.25">
      <c r="A7213" s="1">
        <v>41516</v>
      </c>
      <c r="B7213" s="40" t="s">
        <v>9</v>
      </c>
      <c r="C7213" s="40" t="s">
        <v>101</v>
      </c>
      <c r="D7213" s="40" t="s">
        <v>90</v>
      </c>
      <c r="E7213" s="40" t="s">
        <v>10</v>
      </c>
      <c r="F7213" s="40">
        <v>0.8</v>
      </c>
      <c r="G7213" s="40">
        <v>0</v>
      </c>
      <c r="H7213" s="40">
        <v>1</v>
      </c>
      <c r="I7213" s="40">
        <v>0</v>
      </c>
      <c r="L7213" s="40" t="str">
        <f>IF(LEFT(C7213,1)="[",MID(C7213,2,SEARCH("]",C7213)-2),IF(LEFT(C7213,1)="""",MID(C7213,2,SEARCH("""",C7213,2)-2),C7213))</f>
        <v>valores onix 2013</v>
      </c>
      <c r="M7213" s="40">
        <f>WEEKNUM(A7213,2)</f>
        <v>35</v>
      </c>
    </row>
    <row r="7214" spans="1:13" x14ac:dyDescent="0.25">
      <c r="A7214" s="1">
        <v>41543</v>
      </c>
      <c r="B7214" s="40" t="s">
        <v>9</v>
      </c>
      <c r="C7214" s="40" t="s">
        <v>101</v>
      </c>
      <c r="D7214" s="40" t="s">
        <v>90</v>
      </c>
      <c r="E7214" s="40" t="s">
        <v>10</v>
      </c>
      <c r="F7214" s="40">
        <v>0.8</v>
      </c>
      <c r="G7214" s="40">
        <v>0</v>
      </c>
      <c r="H7214" s="40">
        <v>1</v>
      </c>
      <c r="I7214" s="40">
        <v>0</v>
      </c>
      <c r="L7214" s="40" t="str">
        <f>IF(LEFT(C7214,1)="[",MID(C7214,2,SEARCH("]",C7214)-2),IF(LEFT(C7214,1)="""",MID(C7214,2,SEARCH("""",C7214,2)-2),C7214))</f>
        <v>valores onix 2013</v>
      </c>
      <c r="M7214" s="40">
        <f>WEEKNUM(A7214,2)</f>
        <v>39</v>
      </c>
    </row>
    <row r="7215" spans="1:13" x14ac:dyDescent="0.25">
      <c r="A7215" s="1">
        <v>41523</v>
      </c>
      <c r="B7215" s="40" t="s">
        <v>9</v>
      </c>
      <c r="C7215" s="40" t="s">
        <v>101</v>
      </c>
      <c r="D7215" s="40" t="s">
        <v>90</v>
      </c>
      <c r="E7215" s="40" t="s">
        <v>10</v>
      </c>
      <c r="F7215" s="40">
        <v>0.8</v>
      </c>
      <c r="G7215" s="40">
        <v>0</v>
      </c>
      <c r="H7215" s="40">
        <v>1</v>
      </c>
      <c r="I7215" s="40">
        <v>0</v>
      </c>
      <c r="L7215" s="40" t="str">
        <f>IF(LEFT(C7215,1)="[",MID(C7215,2,SEARCH("]",C7215)-2),IF(LEFT(C7215,1)="""",MID(C7215,2,SEARCH("""",C7215,2)-2),C7215))</f>
        <v>valores onix 2013</v>
      </c>
      <c r="M7215" s="40">
        <f>WEEKNUM(A7215,2)</f>
        <v>36</v>
      </c>
    </row>
    <row r="7216" spans="1:13" x14ac:dyDescent="0.25">
      <c r="A7216" s="1">
        <v>41527</v>
      </c>
      <c r="B7216" s="40" t="s">
        <v>9</v>
      </c>
      <c r="C7216" s="40" t="s">
        <v>101</v>
      </c>
      <c r="D7216" s="40" t="s">
        <v>90</v>
      </c>
      <c r="E7216" s="40" t="s">
        <v>10</v>
      </c>
      <c r="F7216" s="40">
        <v>0.8</v>
      </c>
      <c r="G7216" s="40">
        <v>0</v>
      </c>
      <c r="H7216" s="40">
        <v>1</v>
      </c>
      <c r="I7216" s="40">
        <v>0</v>
      </c>
      <c r="L7216" s="40" t="str">
        <f>IF(LEFT(C7216,1)="[",MID(C7216,2,SEARCH("]",C7216)-2),IF(LEFT(C7216,1)="""",MID(C7216,2,SEARCH("""",C7216,2)-2),C7216))</f>
        <v>valores onix 2013</v>
      </c>
      <c r="M7216" s="40">
        <f>WEEKNUM(A7216,2)</f>
        <v>37</v>
      </c>
    </row>
    <row r="7217" spans="1:13" x14ac:dyDescent="0.25">
      <c r="A7217" s="1">
        <v>41522</v>
      </c>
      <c r="B7217" s="40" t="s">
        <v>9</v>
      </c>
      <c r="C7217" s="40" t="s">
        <v>101</v>
      </c>
      <c r="D7217" s="40" t="s">
        <v>90</v>
      </c>
      <c r="E7217" s="40" t="s">
        <v>10</v>
      </c>
      <c r="F7217" s="40">
        <v>0.8</v>
      </c>
      <c r="G7217" s="40">
        <v>1</v>
      </c>
      <c r="H7217" s="40">
        <v>5</v>
      </c>
      <c r="I7217" s="40">
        <v>0.66</v>
      </c>
      <c r="L7217" s="40" t="str">
        <f>IF(LEFT(C7217,1)="[",MID(C7217,2,SEARCH("]",C7217)-2),IF(LEFT(C7217,1)="""",MID(C7217,2,SEARCH("""",C7217,2)-2),C7217))</f>
        <v>valores onix 2013</v>
      </c>
      <c r="M7217" s="40">
        <f>WEEKNUM(A7217,2)</f>
        <v>36</v>
      </c>
    </row>
    <row r="7218" spans="1:13" x14ac:dyDescent="0.25">
      <c r="A7218" s="1">
        <v>41536</v>
      </c>
      <c r="B7218" s="40" t="s">
        <v>9</v>
      </c>
      <c r="C7218" s="40" t="s">
        <v>101</v>
      </c>
      <c r="D7218" s="40" t="s">
        <v>90</v>
      </c>
      <c r="E7218" s="40" t="s">
        <v>10</v>
      </c>
      <c r="F7218" s="40">
        <v>0.8</v>
      </c>
      <c r="G7218" s="40">
        <v>0</v>
      </c>
      <c r="H7218" s="40">
        <v>2</v>
      </c>
      <c r="I7218" s="40">
        <v>0</v>
      </c>
      <c r="L7218" s="40" t="str">
        <f>IF(LEFT(C7218,1)="[",MID(C7218,2,SEARCH("]",C7218)-2),IF(LEFT(C7218,1)="""",MID(C7218,2,SEARCH("""",C7218,2)-2),C7218))</f>
        <v>valores onix 2013</v>
      </c>
      <c r="M7218" s="40">
        <f>WEEKNUM(A7218,2)</f>
        <v>38</v>
      </c>
    </row>
    <row r="7219" spans="1:13" x14ac:dyDescent="0.25">
      <c r="A7219" s="1">
        <v>41515</v>
      </c>
      <c r="B7219" s="40" t="s">
        <v>9</v>
      </c>
      <c r="C7219" s="40" t="s">
        <v>101</v>
      </c>
      <c r="D7219" s="40" t="s">
        <v>90</v>
      </c>
      <c r="E7219" s="40" t="s">
        <v>10</v>
      </c>
      <c r="F7219" s="40">
        <v>0.8</v>
      </c>
      <c r="G7219" s="40">
        <v>0</v>
      </c>
      <c r="H7219" s="40">
        <v>4</v>
      </c>
      <c r="I7219" s="40">
        <v>0</v>
      </c>
      <c r="L7219" s="40" t="str">
        <f>IF(LEFT(C7219,1)="[",MID(C7219,2,SEARCH("]",C7219)-2),IF(LEFT(C7219,1)="""",MID(C7219,2,SEARCH("""",C7219,2)-2),C7219))</f>
        <v>valores onix 2013</v>
      </c>
      <c r="M7219" s="40">
        <f>WEEKNUM(A7219,2)</f>
        <v>35</v>
      </c>
    </row>
    <row r="7220" spans="1:13" x14ac:dyDescent="0.25">
      <c r="A7220" s="1">
        <v>41529</v>
      </c>
      <c r="B7220" s="40" t="s">
        <v>9</v>
      </c>
      <c r="C7220" s="40" t="s">
        <v>101</v>
      </c>
      <c r="D7220" s="40" t="s">
        <v>90</v>
      </c>
      <c r="E7220" s="40" t="s">
        <v>10</v>
      </c>
      <c r="F7220" s="40">
        <v>0.8</v>
      </c>
      <c r="G7220" s="40">
        <v>1</v>
      </c>
      <c r="H7220" s="40">
        <v>5</v>
      </c>
      <c r="I7220" s="40">
        <v>0.25</v>
      </c>
      <c r="L7220" s="40" t="str">
        <f>IF(LEFT(C7220,1)="[",MID(C7220,2,SEARCH("]",C7220)-2),IF(LEFT(C7220,1)="""",MID(C7220,2,SEARCH("""",C7220,2)-2),C7220))</f>
        <v>valores onix 2013</v>
      </c>
      <c r="M7220" s="40">
        <f>WEEKNUM(A7220,2)</f>
        <v>37</v>
      </c>
    </row>
    <row r="7221" spans="1:13" x14ac:dyDescent="0.25">
      <c r="A7221" s="1">
        <v>41537</v>
      </c>
      <c r="B7221" s="40" t="s">
        <v>9</v>
      </c>
      <c r="C7221" s="40" t="s">
        <v>101</v>
      </c>
      <c r="D7221" s="40" t="s">
        <v>90</v>
      </c>
      <c r="E7221" s="40" t="s">
        <v>10</v>
      </c>
      <c r="F7221" s="40">
        <v>0.8</v>
      </c>
      <c r="G7221" s="40">
        <v>0</v>
      </c>
      <c r="H7221" s="40">
        <v>0</v>
      </c>
      <c r="I7221" s="40">
        <v>0</v>
      </c>
      <c r="L7221" s="40" t="str">
        <f>IF(LEFT(C7221,1)="[",MID(C7221,2,SEARCH("]",C7221)-2),IF(LEFT(C7221,1)="""",MID(C7221,2,SEARCH("""",C7221,2)-2),C7221))</f>
        <v>valores onix 2013</v>
      </c>
      <c r="M7221" s="40">
        <f>WEEKNUM(A7221,2)</f>
        <v>38</v>
      </c>
    </row>
    <row r="7222" spans="1:13" x14ac:dyDescent="0.25">
      <c r="A7222" s="1">
        <v>41544</v>
      </c>
      <c r="B7222" s="40" t="s">
        <v>9</v>
      </c>
      <c r="C7222" s="40" t="s">
        <v>101</v>
      </c>
      <c r="D7222" s="40" t="s">
        <v>90</v>
      </c>
      <c r="E7222" s="40" t="s">
        <v>10</v>
      </c>
      <c r="F7222" s="40">
        <v>0.8</v>
      </c>
      <c r="G7222" s="40">
        <v>0</v>
      </c>
      <c r="H7222" s="40">
        <v>4</v>
      </c>
      <c r="I7222" s="40">
        <v>0</v>
      </c>
      <c r="L7222" s="40" t="str">
        <f>IF(LEFT(C7222,1)="[",MID(C7222,2,SEARCH("]",C7222)-2),IF(LEFT(C7222,1)="""",MID(C7222,2,SEARCH("""",C7222,2)-2),C7222))</f>
        <v>valores onix 2013</v>
      </c>
      <c r="M7222" s="40">
        <f>WEEKNUM(A7222,2)</f>
        <v>39</v>
      </c>
    </row>
    <row r="7223" spans="1:13" x14ac:dyDescent="0.25">
      <c r="A7223" s="1">
        <v>41540</v>
      </c>
      <c r="B7223" s="40" t="s">
        <v>9</v>
      </c>
      <c r="C7223" s="40" t="s">
        <v>101</v>
      </c>
      <c r="D7223" s="40" t="s">
        <v>90</v>
      </c>
      <c r="E7223" s="40" t="s">
        <v>10</v>
      </c>
      <c r="F7223" s="40">
        <v>0.8</v>
      </c>
      <c r="G7223" s="40">
        <v>1</v>
      </c>
      <c r="H7223" s="40">
        <v>1</v>
      </c>
      <c r="I7223" s="40">
        <v>0.05</v>
      </c>
      <c r="L7223" s="40" t="str">
        <f>IF(LEFT(C7223,1)="[",MID(C7223,2,SEARCH("]",C7223)-2),IF(LEFT(C7223,1)="""",MID(C7223,2,SEARCH("""",C7223,2)-2),C7223))</f>
        <v>valores onix 2013</v>
      </c>
      <c r="M7223" s="40">
        <f>WEEKNUM(A7223,2)</f>
        <v>39</v>
      </c>
    </row>
    <row r="7224" spans="1:13" x14ac:dyDescent="0.25">
      <c r="A7224" s="1">
        <v>41526</v>
      </c>
      <c r="B7224" s="40" t="s">
        <v>9</v>
      </c>
      <c r="C7224" s="40" t="s">
        <v>101</v>
      </c>
      <c r="D7224" s="40" t="s">
        <v>90</v>
      </c>
      <c r="E7224" s="40" t="s">
        <v>10</v>
      </c>
      <c r="F7224" s="40">
        <v>0.8</v>
      </c>
      <c r="G7224" s="40">
        <v>1</v>
      </c>
      <c r="H7224" s="40">
        <v>2</v>
      </c>
      <c r="I7224" s="40">
        <v>0.7</v>
      </c>
      <c r="L7224" s="40" t="str">
        <f>IF(LEFT(C7224,1)="[",MID(C7224,2,SEARCH("]",C7224)-2),IF(LEFT(C7224,1)="""",MID(C7224,2,SEARCH("""",C7224,2)-2),C7224))</f>
        <v>valores onix 2013</v>
      </c>
      <c r="M7224" s="40">
        <f>WEEKNUM(A7224,2)</f>
        <v>37</v>
      </c>
    </row>
    <row r="7225" spans="1:13" x14ac:dyDescent="0.25">
      <c r="A7225" s="1">
        <v>41534</v>
      </c>
      <c r="B7225" s="40" t="s">
        <v>9</v>
      </c>
      <c r="C7225" s="40" t="s">
        <v>101</v>
      </c>
      <c r="D7225" s="40" t="s">
        <v>90</v>
      </c>
      <c r="E7225" s="40" t="s">
        <v>10</v>
      </c>
      <c r="F7225" s="40">
        <v>0.8</v>
      </c>
      <c r="G7225" s="40">
        <v>0</v>
      </c>
      <c r="H7225" s="40">
        <v>3</v>
      </c>
      <c r="I7225" s="40">
        <v>0</v>
      </c>
      <c r="L7225" s="40" t="str">
        <f>IF(LEFT(C7225,1)="[",MID(C7225,2,SEARCH("]",C7225)-2),IF(LEFT(C7225,1)="""",MID(C7225,2,SEARCH("""",C7225,2)-2),C7225))</f>
        <v>valores onix 2013</v>
      </c>
      <c r="M7225" s="40">
        <f>WEEKNUM(A7225,2)</f>
        <v>38</v>
      </c>
    </row>
    <row r="7226" spans="1:13" x14ac:dyDescent="0.25">
      <c r="A7226" s="1">
        <v>41539</v>
      </c>
      <c r="B7226" s="40" t="s">
        <v>9</v>
      </c>
      <c r="C7226" s="40" t="s">
        <v>101</v>
      </c>
      <c r="D7226" s="40" t="s">
        <v>90</v>
      </c>
      <c r="E7226" s="40" t="s">
        <v>10</v>
      </c>
      <c r="F7226" s="40">
        <v>0.8</v>
      </c>
      <c r="G7226" s="40">
        <v>1</v>
      </c>
      <c r="H7226" s="40">
        <v>4</v>
      </c>
      <c r="I7226" s="40">
        <v>0.23</v>
      </c>
      <c r="L7226" s="40" t="str">
        <f>IF(LEFT(C7226,1)="[",MID(C7226,2,SEARCH("]",C7226)-2),IF(LEFT(C7226,1)="""",MID(C7226,2,SEARCH("""",C7226,2)-2),C7226))</f>
        <v>valores onix 2013</v>
      </c>
      <c r="M7226" s="40">
        <f>WEEKNUM(A7226,2)</f>
        <v>38</v>
      </c>
    </row>
    <row r="7227" spans="1:13" x14ac:dyDescent="0.25">
      <c r="A7227" s="1">
        <v>41525</v>
      </c>
      <c r="B7227" s="40" t="s">
        <v>9</v>
      </c>
      <c r="C7227" s="40" t="s">
        <v>101</v>
      </c>
      <c r="D7227" s="40" t="s">
        <v>90</v>
      </c>
      <c r="E7227" s="40" t="s">
        <v>10</v>
      </c>
      <c r="F7227" s="40">
        <v>0.8</v>
      </c>
      <c r="G7227" s="40">
        <v>0</v>
      </c>
      <c r="H7227" s="40">
        <v>1</v>
      </c>
      <c r="I7227" s="40">
        <v>0</v>
      </c>
      <c r="L7227" s="40" t="str">
        <f>IF(LEFT(C7227,1)="[",MID(C7227,2,SEARCH("]",C7227)-2),IF(LEFT(C7227,1)="""",MID(C7227,2,SEARCH("""",C7227,2)-2),C7227))</f>
        <v>valores onix 2013</v>
      </c>
      <c r="M7227" s="40">
        <f>WEEKNUM(A7227,2)</f>
        <v>36</v>
      </c>
    </row>
    <row r="7228" spans="1:13" x14ac:dyDescent="0.25">
      <c r="A7228" s="1">
        <v>41514</v>
      </c>
      <c r="B7228" s="40" t="s">
        <v>9</v>
      </c>
      <c r="C7228" s="40" t="s">
        <v>101</v>
      </c>
      <c r="D7228" s="40" t="s">
        <v>90</v>
      </c>
      <c r="E7228" s="40" t="s">
        <v>10</v>
      </c>
      <c r="F7228" s="40">
        <v>0.8</v>
      </c>
      <c r="G7228" s="40">
        <v>2</v>
      </c>
      <c r="H7228" s="40">
        <v>3</v>
      </c>
      <c r="I7228" s="40">
        <v>0.2</v>
      </c>
      <c r="L7228" s="40" t="str">
        <f>IF(LEFT(C7228,1)="[",MID(C7228,2,SEARCH("]",C7228)-2),IF(LEFT(C7228,1)="""",MID(C7228,2,SEARCH("""",C7228,2)-2),C7228))</f>
        <v>valores onix 2013</v>
      </c>
      <c r="M7228" s="40">
        <f>WEEKNUM(A7228,2)</f>
        <v>35</v>
      </c>
    </row>
    <row r="7229" spans="1:13" x14ac:dyDescent="0.25">
      <c r="A7229" s="1">
        <v>41520</v>
      </c>
      <c r="B7229" s="40" t="s">
        <v>9</v>
      </c>
      <c r="C7229" s="40" t="s">
        <v>101</v>
      </c>
      <c r="D7229" s="40" t="s">
        <v>90</v>
      </c>
      <c r="E7229" s="40" t="s">
        <v>10</v>
      </c>
      <c r="F7229" s="40">
        <v>0.8</v>
      </c>
      <c r="G7229" s="40">
        <v>1</v>
      </c>
      <c r="H7229" s="40">
        <v>4</v>
      </c>
      <c r="I7229" s="40">
        <v>0.12</v>
      </c>
      <c r="L7229" s="40" t="str">
        <f>IF(LEFT(C7229,1)="[",MID(C7229,2,SEARCH("]",C7229)-2),IF(LEFT(C7229,1)="""",MID(C7229,2,SEARCH("""",C7229,2)-2),C7229))</f>
        <v>valores onix 2013</v>
      </c>
      <c r="M7229" s="40">
        <f>WEEKNUM(A7229,2)</f>
        <v>36</v>
      </c>
    </row>
    <row r="7230" spans="1:13" x14ac:dyDescent="0.25">
      <c r="A7230" s="1">
        <v>41519</v>
      </c>
      <c r="B7230" s="40" t="s">
        <v>9</v>
      </c>
      <c r="C7230" s="40" t="s">
        <v>101</v>
      </c>
      <c r="D7230" s="40" t="s">
        <v>90</v>
      </c>
      <c r="E7230" s="40" t="s">
        <v>10</v>
      </c>
      <c r="F7230" s="40">
        <v>0.8</v>
      </c>
      <c r="G7230" s="40">
        <v>0</v>
      </c>
      <c r="H7230" s="40">
        <v>4</v>
      </c>
      <c r="I7230" s="40">
        <v>0</v>
      </c>
      <c r="L7230" s="40" t="str">
        <f>IF(LEFT(C7230,1)="[",MID(C7230,2,SEARCH("]",C7230)-2),IF(LEFT(C7230,1)="""",MID(C7230,2,SEARCH("""",C7230,2)-2),C7230))</f>
        <v>valores onix 2013</v>
      </c>
      <c r="M7230" s="40">
        <f>WEEKNUM(A7230,2)</f>
        <v>36</v>
      </c>
    </row>
    <row r="7231" spans="1:13" x14ac:dyDescent="0.25">
      <c r="A7231" s="1">
        <v>41538</v>
      </c>
      <c r="B7231" s="40" t="s">
        <v>9</v>
      </c>
      <c r="C7231" s="40" t="s">
        <v>101</v>
      </c>
      <c r="D7231" s="40" t="s">
        <v>90</v>
      </c>
      <c r="E7231" s="40" t="s">
        <v>10</v>
      </c>
      <c r="F7231" s="40">
        <v>0.8</v>
      </c>
      <c r="G7231" s="40">
        <v>0</v>
      </c>
      <c r="H7231" s="40">
        <v>0</v>
      </c>
      <c r="I7231" s="40">
        <v>0</v>
      </c>
      <c r="L7231" s="40" t="str">
        <f>IF(LEFT(C7231,1)="[",MID(C7231,2,SEARCH("]",C7231)-2),IF(LEFT(C7231,1)="""",MID(C7231,2,SEARCH("""",C7231,2)-2),C7231))</f>
        <v>valores onix 2013</v>
      </c>
      <c r="M7231" s="40">
        <f>WEEKNUM(A7231,2)</f>
        <v>38</v>
      </c>
    </row>
    <row r="7232" spans="1:13" x14ac:dyDescent="0.25">
      <c r="A7232" s="1">
        <v>41517</v>
      </c>
      <c r="B7232" s="40" t="s">
        <v>9</v>
      </c>
      <c r="C7232" s="40" t="s">
        <v>101</v>
      </c>
      <c r="D7232" s="40" t="s">
        <v>90</v>
      </c>
      <c r="E7232" s="40" t="s">
        <v>10</v>
      </c>
      <c r="F7232" s="40">
        <v>0.8</v>
      </c>
      <c r="G7232" s="40">
        <v>0</v>
      </c>
      <c r="H7232" s="40">
        <v>8</v>
      </c>
      <c r="I7232" s="40">
        <v>0</v>
      </c>
      <c r="L7232" s="40" t="str">
        <f>IF(LEFT(C7232,1)="[",MID(C7232,2,SEARCH("]",C7232)-2),IF(LEFT(C7232,1)="""",MID(C7232,2,SEARCH("""",C7232,2)-2),C7232))</f>
        <v>valores onix 2013</v>
      </c>
      <c r="M7232" s="40">
        <f>WEEKNUM(A7232,2)</f>
        <v>35</v>
      </c>
    </row>
    <row r="7233" spans="1:13" x14ac:dyDescent="0.25">
      <c r="A7233" s="1">
        <v>41526</v>
      </c>
      <c r="B7233" s="40" t="s">
        <v>9</v>
      </c>
      <c r="C7233" s="40" t="s">
        <v>112</v>
      </c>
      <c r="D7233" s="40" t="s">
        <v>90</v>
      </c>
      <c r="E7233" s="40" t="s">
        <v>10</v>
      </c>
      <c r="F7233" s="40">
        <v>0.8</v>
      </c>
      <c r="G7233" s="40">
        <v>0</v>
      </c>
      <c r="H7233" s="40">
        <v>5</v>
      </c>
      <c r="I7233" s="40">
        <v>0</v>
      </c>
      <c r="L7233" s="40" t="str">
        <f>IF(LEFT(C7233,1)="[",MID(C7233,2,SEARCH("]",C7233)-2),IF(LEFT(C7233,1)="""",MID(C7233,2,SEARCH("""",C7233,2)-2),C7233))</f>
        <v>valores onix 2014</v>
      </c>
      <c r="M7233" s="40">
        <f>WEEKNUM(A7233,2)</f>
        <v>37</v>
      </c>
    </row>
    <row r="7234" spans="1:13" x14ac:dyDescent="0.25">
      <c r="A7234" s="1">
        <v>41527</v>
      </c>
      <c r="B7234" s="40" t="s">
        <v>9</v>
      </c>
      <c r="C7234" s="40" t="s">
        <v>112</v>
      </c>
      <c r="D7234" s="40" t="s">
        <v>90</v>
      </c>
      <c r="E7234" s="40" t="s">
        <v>10</v>
      </c>
      <c r="F7234" s="40">
        <v>0.8</v>
      </c>
      <c r="G7234" s="40">
        <v>1</v>
      </c>
      <c r="H7234" s="40">
        <v>6</v>
      </c>
      <c r="I7234" s="40">
        <v>0.27</v>
      </c>
      <c r="L7234" s="40" t="str">
        <f>IF(LEFT(C7234,1)="[",MID(C7234,2,SEARCH("]",C7234)-2),IF(LEFT(C7234,1)="""",MID(C7234,2,SEARCH("""",C7234,2)-2),C7234))</f>
        <v>valores onix 2014</v>
      </c>
      <c r="M7234" s="40">
        <f>WEEKNUM(A7234,2)</f>
        <v>37</v>
      </c>
    </row>
    <row r="7235" spans="1:13" x14ac:dyDescent="0.25">
      <c r="A7235" s="1">
        <v>41517</v>
      </c>
      <c r="B7235" s="40" t="s">
        <v>9</v>
      </c>
      <c r="C7235" s="40" t="s">
        <v>112</v>
      </c>
      <c r="D7235" s="40" t="s">
        <v>90</v>
      </c>
      <c r="E7235" s="40" t="s">
        <v>10</v>
      </c>
      <c r="F7235" s="40">
        <v>0.8</v>
      </c>
      <c r="G7235" s="40">
        <v>0</v>
      </c>
      <c r="H7235" s="40">
        <v>3</v>
      </c>
      <c r="I7235" s="40">
        <v>0</v>
      </c>
      <c r="L7235" s="40" t="str">
        <f>IF(LEFT(C7235,1)="[",MID(C7235,2,SEARCH("]",C7235)-2),IF(LEFT(C7235,1)="""",MID(C7235,2,SEARCH("""",C7235,2)-2),C7235))</f>
        <v>valores onix 2014</v>
      </c>
      <c r="M7235" s="40">
        <f>WEEKNUM(A7235,2)</f>
        <v>35</v>
      </c>
    </row>
    <row r="7236" spans="1:13" x14ac:dyDescent="0.25">
      <c r="A7236" s="1">
        <v>41516</v>
      </c>
      <c r="B7236" s="40" t="s">
        <v>9</v>
      </c>
      <c r="C7236" s="40" t="s">
        <v>112</v>
      </c>
      <c r="D7236" s="40" t="s">
        <v>90</v>
      </c>
      <c r="E7236" s="40" t="s">
        <v>10</v>
      </c>
      <c r="F7236" s="40">
        <v>0.8</v>
      </c>
      <c r="G7236" s="40">
        <v>1</v>
      </c>
      <c r="H7236" s="40">
        <v>1</v>
      </c>
      <c r="I7236" s="40">
        <v>0.74</v>
      </c>
      <c r="L7236" s="40" t="str">
        <f>IF(LEFT(C7236,1)="[",MID(C7236,2,SEARCH("]",C7236)-2),IF(LEFT(C7236,1)="""",MID(C7236,2,SEARCH("""",C7236,2)-2),C7236))</f>
        <v>valores onix 2014</v>
      </c>
      <c r="M7236" s="40">
        <f>WEEKNUM(A7236,2)</f>
        <v>35</v>
      </c>
    </row>
    <row r="7237" spans="1:13" x14ac:dyDescent="0.25">
      <c r="A7237" s="1">
        <v>41523</v>
      </c>
      <c r="B7237" s="40" t="s">
        <v>9</v>
      </c>
      <c r="C7237" s="40" t="s">
        <v>112</v>
      </c>
      <c r="D7237" s="40" t="s">
        <v>90</v>
      </c>
      <c r="E7237" s="40" t="s">
        <v>10</v>
      </c>
      <c r="F7237" s="40">
        <v>0.8</v>
      </c>
      <c r="G7237" s="40">
        <v>0</v>
      </c>
      <c r="H7237" s="40">
        <v>3</v>
      </c>
      <c r="I7237" s="40">
        <v>0</v>
      </c>
      <c r="L7237" s="40" t="str">
        <f>IF(LEFT(C7237,1)="[",MID(C7237,2,SEARCH("]",C7237)-2),IF(LEFT(C7237,1)="""",MID(C7237,2,SEARCH("""",C7237,2)-2),C7237))</f>
        <v>valores onix 2014</v>
      </c>
      <c r="M7237" s="40">
        <f>WEEKNUM(A7237,2)</f>
        <v>36</v>
      </c>
    </row>
    <row r="7238" spans="1:13" x14ac:dyDescent="0.25">
      <c r="A7238" s="1">
        <v>41520</v>
      </c>
      <c r="B7238" s="40" t="s">
        <v>9</v>
      </c>
      <c r="C7238" s="40" t="s">
        <v>112</v>
      </c>
      <c r="D7238" s="40" t="s">
        <v>90</v>
      </c>
      <c r="E7238" s="40" t="s">
        <v>10</v>
      </c>
      <c r="F7238" s="40">
        <v>0.8</v>
      </c>
      <c r="G7238" s="40">
        <v>0</v>
      </c>
      <c r="H7238" s="40">
        <v>1</v>
      </c>
      <c r="I7238" s="40">
        <v>0</v>
      </c>
      <c r="L7238" s="40" t="str">
        <f>IF(LEFT(C7238,1)="[",MID(C7238,2,SEARCH("]",C7238)-2),IF(LEFT(C7238,1)="""",MID(C7238,2,SEARCH("""",C7238,2)-2),C7238))</f>
        <v>valores onix 2014</v>
      </c>
      <c r="M7238" s="40">
        <f>WEEKNUM(A7238,2)</f>
        <v>36</v>
      </c>
    </row>
    <row r="7239" spans="1:13" x14ac:dyDescent="0.25">
      <c r="A7239" s="1">
        <v>41544</v>
      </c>
      <c r="B7239" s="40" t="s">
        <v>9</v>
      </c>
      <c r="C7239" s="40" t="s">
        <v>112</v>
      </c>
      <c r="D7239" s="40" t="s">
        <v>90</v>
      </c>
      <c r="E7239" s="40" t="s">
        <v>10</v>
      </c>
      <c r="F7239" s="40">
        <v>0.8</v>
      </c>
      <c r="G7239" s="40">
        <v>2</v>
      </c>
      <c r="H7239" s="40">
        <v>3</v>
      </c>
      <c r="I7239" s="40">
        <v>0.9</v>
      </c>
      <c r="L7239" s="40" t="str">
        <f>IF(LEFT(C7239,1)="[",MID(C7239,2,SEARCH("]",C7239)-2),IF(LEFT(C7239,1)="""",MID(C7239,2,SEARCH("""",C7239,2)-2),C7239))</f>
        <v>valores onix 2014</v>
      </c>
      <c r="M7239" s="40">
        <f>WEEKNUM(A7239,2)</f>
        <v>39</v>
      </c>
    </row>
    <row r="7240" spans="1:13" x14ac:dyDescent="0.25">
      <c r="A7240" s="1">
        <v>41537</v>
      </c>
      <c r="B7240" s="40" t="s">
        <v>9</v>
      </c>
      <c r="C7240" s="40" t="s">
        <v>112</v>
      </c>
      <c r="D7240" s="40" t="s">
        <v>90</v>
      </c>
      <c r="E7240" s="40" t="s">
        <v>10</v>
      </c>
      <c r="F7240" s="40">
        <v>0.8</v>
      </c>
      <c r="G7240" s="40">
        <v>0</v>
      </c>
      <c r="H7240" s="40">
        <v>0</v>
      </c>
      <c r="I7240" s="40">
        <v>0</v>
      </c>
      <c r="L7240" s="40" t="str">
        <f>IF(LEFT(C7240,1)="[",MID(C7240,2,SEARCH("]",C7240)-2),IF(LEFT(C7240,1)="""",MID(C7240,2,SEARCH("""",C7240,2)-2),C7240))</f>
        <v>valores onix 2014</v>
      </c>
      <c r="M7240" s="40">
        <f>WEEKNUM(A7240,2)</f>
        <v>38</v>
      </c>
    </row>
    <row r="7241" spans="1:13" x14ac:dyDescent="0.25">
      <c r="A7241" s="1">
        <v>41545</v>
      </c>
      <c r="B7241" s="40" t="s">
        <v>9</v>
      </c>
      <c r="C7241" s="40" t="s">
        <v>112</v>
      </c>
      <c r="D7241" s="40" t="s">
        <v>90</v>
      </c>
      <c r="E7241" s="40" t="s">
        <v>10</v>
      </c>
      <c r="F7241" s="40">
        <v>0.8</v>
      </c>
      <c r="G7241" s="40">
        <v>0</v>
      </c>
      <c r="H7241" s="40">
        <v>1</v>
      </c>
      <c r="I7241" s="40">
        <v>0</v>
      </c>
      <c r="L7241" s="40" t="str">
        <f>IF(LEFT(C7241,1)="[",MID(C7241,2,SEARCH("]",C7241)-2),IF(LEFT(C7241,1)="""",MID(C7241,2,SEARCH("""",C7241,2)-2),C7241))</f>
        <v>valores onix 2014</v>
      </c>
      <c r="M7241" s="40">
        <f>WEEKNUM(A7241,2)</f>
        <v>39</v>
      </c>
    </row>
    <row r="7242" spans="1:13" x14ac:dyDescent="0.25">
      <c r="A7242" s="1">
        <v>41535</v>
      </c>
      <c r="B7242" s="40" t="s">
        <v>9</v>
      </c>
      <c r="C7242" s="40" t="s">
        <v>112</v>
      </c>
      <c r="D7242" s="40" t="s">
        <v>90</v>
      </c>
      <c r="E7242" s="40" t="s">
        <v>10</v>
      </c>
      <c r="F7242" s="40">
        <v>0.8</v>
      </c>
      <c r="G7242" s="40">
        <v>0</v>
      </c>
      <c r="H7242" s="40">
        <v>1</v>
      </c>
      <c r="I7242" s="40">
        <v>0</v>
      </c>
      <c r="L7242" s="40" t="str">
        <f>IF(LEFT(C7242,1)="[",MID(C7242,2,SEARCH("]",C7242)-2),IF(LEFT(C7242,1)="""",MID(C7242,2,SEARCH("""",C7242,2)-2),C7242))</f>
        <v>valores onix 2014</v>
      </c>
      <c r="M7242" s="40">
        <f>WEEKNUM(A7242,2)</f>
        <v>38</v>
      </c>
    </row>
    <row r="7243" spans="1:13" x14ac:dyDescent="0.25">
      <c r="A7243" s="1">
        <v>41541</v>
      </c>
      <c r="B7243" s="40" t="s">
        <v>9</v>
      </c>
      <c r="C7243" s="40" t="s">
        <v>112</v>
      </c>
      <c r="D7243" s="40" t="s">
        <v>90</v>
      </c>
      <c r="E7243" s="40" t="s">
        <v>10</v>
      </c>
      <c r="F7243" s="40">
        <v>0.8</v>
      </c>
      <c r="G7243" s="40">
        <v>0</v>
      </c>
      <c r="H7243" s="40">
        <v>2</v>
      </c>
      <c r="I7243" s="40">
        <v>0</v>
      </c>
      <c r="L7243" s="40" t="str">
        <f>IF(LEFT(C7243,1)="[",MID(C7243,2,SEARCH("]",C7243)-2),IF(LEFT(C7243,1)="""",MID(C7243,2,SEARCH("""",C7243,2)-2),C7243))</f>
        <v>valores onix 2014</v>
      </c>
      <c r="M7243" s="40">
        <f>WEEKNUM(A7243,2)</f>
        <v>39</v>
      </c>
    </row>
    <row r="7244" spans="1:13" x14ac:dyDescent="0.25">
      <c r="A7244" s="1">
        <v>41524</v>
      </c>
      <c r="B7244" s="40" t="s">
        <v>9</v>
      </c>
      <c r="C7244" s="40" t="s">
        <v>112</v>
      </c>
      <c r="D7244" s="40" t="s">
        <v>90</v>
      </c>
      <c r="E7244" s="40" t="s">
        <v>10</v>
      </c>
      <c r="F7244" s="40">
        <v>0.8</v>
      </c>
      <c r="G7244" s="40">
        <v>4</v>
      </c>
      <c r="H7244" s="40">
        <v>5</v>
      </c>
      <c r="I7244" s="40">
        <v>1.04</v>
      </c>
      <c r="L7244" s="40" t="str">
        <f>IF(LEFT(C7244,1)="[",MID(C7244,2,SEARCH("]",C7244)-2),IF(LEFT(C7244,1)="""",MID(C7244,2,SEARCH("""",C7244,2)-2),C7244))</f>
        <v>valores onix 2014</v>
      </c>
      <c r="M7244" s="40">
        <f>WEEKNUM(A7244,2)</f>
        <v>36</v>
      </c>
    </row>
    <row r="7245" spans="1:13" x14ac:dyDescent="0.25">
      <c r="A7245" s="1">
        <v>41514</v>
      </c>
      <c r="B7245" s="40" t="s">
        <v>9</v>
      </c>
      <c r="C7245" s="40" t="s">
        <v>112</v>
      </c>
      <c r="D7245" s="40" t="s">
        <v>90</v>
      </c>
      <c r="E7245" s="40" t="s">
        <v>10</v>
      </c>
      <c r="F7245" s="40">
        <v>0.8</v>
      </c>
      <c r="G7245" s="40">
        <v>1</v>
      </c>
      <c r="H7245" s="40">
        <v>4</v>
      </c>
      <c r="I7245" s="40">
        <v>0.51</v>
      </c>
      <c r="L7245" s="40" t="str">
        <f>IF(LEFT(C7245,1)="[",MID(C7245,2,SEARCH("]",C7245)-2),IF(LEFT(C7245,1)="""",MID(C7245,2,SEARCH("""",C7245,2)-2),C7245))</f>
        <v>valores onix 2014</v>
      </c>
      <c r="M7245" s="40">
        <f>WEEKNUM(A7245,2)</f>
        <v>35</v>
      </c>
    </row>
    <row r="7246" spans="1:13" x14ac:dyDescent="0.25">
      <c r="A7246" s="1">
        <v>41521</v>
      </c>
      <c r="B7246" s="40" t="s">
        <v>9</v>
      </c>
      <c r="C7246" s="40" t="s">
        <v>112</v>
      </c>
      <c r="D7246" s="40" t="s">
        <v>90</v>
      </c>
      <c r="E7246" s="40" t="s">
        <v>10</v>
      </c>
      <c r="F7246" s="40">
        <v>0.8</v>
      </c>
      <c r="G7246" s="40">
        <v>0</v>
      </c>
      <c r="H7246" s="40">
        <v>1</v>
      </c>
      <c r="I7246" s="40">
        <v>0</v>
      </c>
      <c r="L7246" s="40" t="str">
        <f>IF(LEFT(C7246,1)="[",MID(C7246,2,SEARCH("]",C7246)-2),IF(LEFT(C7246,1)="""",MID(C7246,2,SEARCH("""",C7246,2)-2),C7246))</f>
        <v>valores onix 2014</v>
      </c>
      <c r="M7246" s="40">
        <f>WEEKNUM(A7246,2)</f>
        <v>36</v>
      </c>
    </row>
    <row r="7247" spans="1:13" x14ac:dyDescent="0.25">
      <c r="A7247" s="1">
        <v>41543</v>
      </c>
      <c r="B7247" s="40" t="s">
        <v>9</v>
      </c>
      <c r="C7247" s="40" t="s">
        <v>112</v>
      </c>
      <c r="D7247" s="40" t="s">
        <v>90</v>
      </c>
      <c r="E7247" s="40" t="s">
        <v>10</v>
      </c>
      <c r="F7247" s="40">
        <v>0.8</v>
      </c>
      <c r="G7247" s="40">
        <v>0</v>
      </c>
      <c r="H7247" s="40">
        <v>2</v>
      </c>
      <c r="I7247" s="40">
        <v>0</v>
      </c>
      <c r="L7247" s="40" t="str">
        <f>IF(LEFT(C7247,1)="[",MID(C7247,2,SEARCH("]",C7247)-2),IF(LEFT(C7247,1)="""",MID(C7247,2,SEARCH("""",C7247,2)-2),C7247))</f>
        <v>valores onix 2014</v>
      </c>
      <c r="M7247" s="40">
        <f>WEEKNUM(A7247,2)</f>
        <v>39</v>
      </c>
    </row>
    <row r="7248" spans="1:13" x14ac:dyDescent="0.25">
      <c r="A7248" s="1">
        <v>41522</v>
      </c>
      <c r="B7248" s="40" t="s">
        <v>9</v>
      </c>
      <c r="C7248" s="40" t="s">
        <v>112</v>
      </c>
      <c r="D7248" s="40" t="s">
        <v>90</v>
      </c>
      <c r="E7248" s="40" t="s">
        <v>10</v>
      </c>
      <c r="F7248" s="40">
        <v>0.8</v>
      </c>
      <c r="G7248" s="40">
        <v>0</v>
      </c>
      <c r="H7248" s="40">
        <v>1</v>
      </c>
      <c r="I7248" s="40">
        <v>0</v>
      </c>
      <c r="L7248" s="40" t="str">
        <f>IF(LEFT(C7248,1)="[",MID(C7248,2,SEARCH("]",C7248)-2),IF(LEFT(C7248,1)="""",MID(C7248,2,SEARCH("""",C7248,2)-2),C7248))</f>
        <v>valores onix 2014</v>
      </c>
      <c r="M7248" s="40">
        <f>WEEKNUM(A7248,2)</f>
        <v>36</v>
      </c>
    </row>
    <row r="7249" spans="1:13" x14ac:dyDescent="0.25">
      <c r="A7249" s="1">
        <v>41528</v>
      </c>
      <c r="B7249" s="40" t="s">
        <v>9</v>
      </c>
      <c r="C7249" s="40" t="s">
        <v>112</v>
      </c>
      <c r="D7249" s="40" t="s">
        <v>90</v>
      </c>
      <c r="E7249" s="40" t="s">
        <v>10</v>
      </c>
      <c r="F7249" s="40">
        <v>0.8</v>
      </c>
      <c r="G7249" s="40">
        <v>0</v>
      </c>
      <c r="H7249" s="40">
        <v>1</v>
      </c>
      <c r="I7249" s="40">
        <v>0</v>
      </c>
      <c r="L7249" s="40" t="str">
        <f>IF(LEFT(C7249,1)="[",MID(C7249,2,SEARCH("]",C7249)-2),IF(LEFT(C7249,1)="""",MID(C7249,2,SEARCH("""",C7249,2)-2),C7249))</f>
        <v>valores onix 2014</v>
      </c>
      <c r="M7249" s="40">
        <f>WEEKNUM(A7249,2)</f>
        <v>37</v>
      </c>
    </row>
    <row r="7250" spans="1:13" x14ac:dyDescent="0.25">
      <c r="A7250" s="1">
        <v>41539</v>
      </c>
      <c r="B7250" s="40" t="s">
        <v>9</v>
      </c>
      <c r="C7250" s="40" t="s">
        <v>112</v>
      </c>
      <c r="D7250" s="40" t="s">
        <v>90</v>
      </c>
      <c r="E7250" s="40" t="s">
        <v>10</v>
      </c>
      <c r="F7250" s="40">
        <v>0.8</v>
      </c>
      <c r="G7250" s="40">
        <v>1</v>
      </c>
      <c r="H7250" s="40">
        <v>1</v>
      </c>
      <c r="I7250" s="40">
        <v>0.11</v>
      </c>
      <c r="L7250" s="40" t="str">
        <f>IF(LEFT(C7250,1)="[",MID(C7250,2,SEARCH("]",C7250)-2),IF(LEFT(C7250,1)="""",MID(C7250,2,SEARCH("""",C7250,2)-2),C7250))</f>
        <v>valores onix 2014</v>
      </c>
      <c r="M7250" s="40">
        <f>WEEKNUM(A7250,2)</f>
        <v>38</v>
      </c>
    </row>
    <row r="7251" spans="1:13" x14ac:dyDescent="0.25">
      <c r="A7251" s="1">
        <v>41518</v>
      </c>
      <c r="B7251" s="40" t="s">
        <v>9</v>
      </c>
      <c r="C7251" s="40" t="s">
        <v>112</v>
      </c>
      <c r="D7251" s="40" t="s">
        <v>90</v>
      </c>
      <c r="E7251" s="40" t="s">
        <v>10</v>
      </c>
      <c r="F7251" s="40">
        <v>0.8</v>
      </c>
      <c r="G7251" s="40">
        <v>0</v>
      </c>
      <c r="H7251" s="40">
        <v>1</v>
      </c>
      <c r="I7251" s="40">
        <v>0</v>
      </c>
      <c r="L7251" s="40" t="str">
        <f>IF(LEFT(C7251,1)="[",MID(C7251,2,SEARCH("]",C7251)-2),IF(LEFT(C7251,1)="""",MID(C7251,2,SEARCH("""",C7251,2)-2),C7251))</f>
        <v>valores onix 2014</v>
      </c>
      <c r="M7251" s="40">
        <f>WEEKNUM(A7251,2)</f>
        <v>35</v>
      </c>
    </row>
    <row r="7252" spans="1:13" x14ac:dyDescent="0.25">
      <c r="A7252" s="1">
        <v>41540</v>
      </c>
      <c r="B7252" s="40" t="s">
        <v>9</v>
      </c>
      <c r="C7252" s="40" t="s">
        <v>112</v>
      </c>
      <c r="D7252" s="40" t="s">
        <v>90</v>
      </c>
      <c r="E7252" s="40" t="s">
        <v>10</v>
      </c>
      <c r="F7252" s="40">
        <v>0.8</v>
      </c>
      <c r="G7252" s="40">
        <v>0</v>
      </c>
      <c r="H7252" s="40">
        <v>4</v>
      </c>
      <c r="I7252" s="40">
        <v>0</v>
      </c>
      <c r="L7252" s="40" t="str">
        <f>IF(LEFT(C7252,1)="[",MID(C7252,2,SEARCH("]",C7252)-2),IF(LEFT(C7252,1)="""",MID(C7252,2,SEARCH("""",C7252,2)-2),C7252))</f>
        <v>valores onix 2014</v>
      </c>
      <c r="M7252" s="40">
        <f>WEEKNUM(A7252,2)</f>
        <v>39</v>
      </c>
    </row>
    <row r="7253" spans="1:13" x14ac:dyDescent="0.25">
      <c r="A7253" s="1">
        <v>41536</v>
      </c>
      <c r="B7253" s="40" t="s">
        <v>9</v>
      </c>
      <c r="C7253" s="40" t="s">
        <v>112</v>
      </c>
      <c r="D7253" s="40" t="s">
        <v>90</v>
      </c>
      <c r="E7253" s="40" t="s">
        <v>10</v>
      </c>
      <c r="F7253" s="40">
        <v>0.8</v>
      </c>
      <c r="G7253" s="40">
        <v>0</v>
      </c>
      <c r="H7253" s="40">
        <v>1</v>
      </c>
      <c r="I7253" s="40">
        <v>0</v>
      </c>
      <c r="L7253" s="40" t="str">
        <f>IF(LEFT(C7253,1)="[",MID(C7253,2,SEARCH("]",C7253)-2),IF(LEFT(C7253,1)="""",MID(C7253,2,SEARCH("""",C7253,2)-2),C7253))</f>
        <v>valores onix 2014</v>
      </c>
      <c r="M7253" s="40">
        <f>WEEKNUM(A7253,2)</f>
        <v>38</v>
      </c>
    </row>
    <row r="7254" spans="1:13" x14ac:dyDescent="0.25">
      <c r="A7254" s="1">
        <v>41542</v>
      </c>
      <c r="B7254" s="40" t="s">
        <v>9</v>
      </c>
      <c r="C7254" s="40" t="s">
        <v>112</v>
      </c>
      <c r="D7254" s="40" t="s">
        <v>90</v>
      </c>
      <c r="E7254" s="40" t="s">
        <v>10</v>
      </c>
      <c r="F7254" s="40">
        <v>0.8</v>
      </c>
      <c r="G7254" s="40">
        <v>1</v>
      </c>
      <c r="H7254" s="40">
        <v>1</v>
      </c>
      <c r="I7254" s="40">
        <v>0.8</v>
      </c>
      <c r="L7254" s="40" t="str">
        <f>IF(LEFT(C7254,1)="[",MID(C7254,2,SEARCH("]",C7254)-2),IF(LEFT(C7254,1)="""",MID(C7254,2,SEARCH("""",C7254,2)-2),C7254))</f>
        <v>valores onix 2014</v>
      </c>
      <c r="M7254" s="40">
        <f>WEEKNUM(A7254,2)</f>
        <v>39</v>
      </c>
    </row>
    <row r="7255" spans="1:13" x14ac:dyDescent="0.25">
      <c r="A7255" s="1">
        <v>41525</v>
      </c>
      <c r="B7255" s="40" t="s">
        <v>9</v>
      </c>
      <c r="C7255" s="40" t="s">
        <v>112</v>
      </c>
      <c r="D7255" s="40" t="s">
        <v>90</v>
      </c>
      <c r="E7255" s="40" t="s">
        <v>10</v>
      </c>
      <c r="F7255" s="40">
        <v>0.8</v>
      </c>
      <c r="G7255" s="40">
        <v>1</v>
      </c>
      <c r="H7255" s="40">
        <v>1</v>
      </c>
      <c r="I7255" s="40">
        <v>0.27</v>
      </c>
      <c r="L7255" s="40" t="str">
        <f>IF(LEFT(C7255,1)="[",MID(C7255,2,SEARCH("]",C7255)-2),IF(LEFT(C7255,1)="""",MID(C7255,2,SEARCH("""",C7255,2)-2),C7255))</f>
        <v>valores onix 2014</v>
      </c>
      <c r="M7255" s="40">
        <f>WEEKNUM(A7255,2)</f>
        <v>36</v>
      </c>
    </row>
    <row r="7256" spans="1:13" x14ac:dyDescent="0.25">
      <c r="A7256" s="1">
        <v>41532</v>
      </c>
      <c r="B7256" s="40" t="s">
        <v>9</v>
      </c>
      <c r="C7256" s="40" t="s">
        <v>112</v>
      </c>
      <c r="D7256" s="40" t="s">
        <v>90</v>
      </c>
      <c r="E7256" s="40" t="s">
        <v>10</v>
      </c>
      <c r="F7256" s="40">
        <v>0.8</v>
      </c>
      <c r="G7256" s="40">
        <v>0</v>
      </c>
      <c r="H7256" s="40">
        <v>1</v>
      </c>
      <c r="I7256" s="40">
        <v>0</v>
      </c>
      <c r="L7256" s="40" t="str">
        <f>IF(LEFT(C7256,1)="[",MID(C7256,2,SEARCH("]",C7256)-2),IF(LEFT(C7256,1)="""",MID(C7256,2,SEARCH("""",C7256,2)-2),C7256))</f>
        <v>valores onix 2014</v>
      </c>
      <c r="M7256" s="40">
        <f>WEEKNUM(A7256,2)</f>
        <v>37</v>
      </c>
    </row>
    <row r="7257" spans="1:13" x14ac:dyDescent="0.25">
      <c r="A7257" s="1">
        <v>41529</v>
      </c>
      <c r="B7257" s="40" t="s">
        <v>9</v>
      </c>
      <c r="C7257" s="40" t="s">
        <v>112</v>
      </c>
      <c r="D7257" s="40" t="s">
        <v>90</v>
      </c>
      <c r="E7257" s="40" t="s">
        <v>10</v>
      </c>
      <c r="F7257" s="40">
        <v>0.8</v>
      </c>
      <c r="G7257" s="40">
        <v>3</v>
      </c>
      <c r="H7257" s="40">
        <v>9</v>
      </c>
      <c r="I7257" s="40">
        <v>1.08</v>
      </c>
      <c r="L7257" s="40" t="str">
        <f>IF(LEFT(C7257,1)="[",MID(C7257,2,SEARCH("]",C7257)-2),IF(LEFT(C7257,1)="""",MID(C7257,2,SEARCH("""",C7257,2)-2),C7257))</f>
        <v>valores onix 2014</v>
      </c>
      <c r="M7257" s="40">
        <f>WEEKNUM(A7257,2)</f>
        <v>37</v>
      </c>
    </row>
    <row r="7258" spans="1:13" x14ac:dyDescent="0.25">
      <c r="A7258" s="1">
        <v>41533</v>
      </c>
      <c r="B7258" s="40" t="s">
        <v>9</v>
      </c>
      <c r="C7258" s="40" t="s">
        <v>112</v>
      </c>
      <c r="D7258" s="40" t="s">
        <v>90</v>
      </c>
      <c r="E7258" s="40" t="s">
        <v>10</v>
      </c>
      <c r="F7258" s="40">
        <v>0.8</v>
      </c>
      <c r="G7258" s="40">
        <v>0</v>
      </c>
      <c r="H7258" s="40">
        <v>1</v>
      </c>
      <c r="I7258" s="40">
        <v>0</v>
      </c>
      <c r="L7258" s="40" t="str">
        <f>IF(LEFT(C7258,1)="[",MID(C7258,2,SEARCH("]",C7258)-2),IF(LEFT(C7258,1)="""",MID(C7258,2,SEARCH("""",C7258,2)-2),C7258))</f>
        <v>valores onix 2014</v>
      </c>
      <c r="M7258" s="40">
        <f>WEEKNUM(A7258,2)</f>
        <v>38</v>
      </c>
    </row>
    <row r="7259" spans="1:13" x14ac:dyDescent="0.25">
      <c r="A7259" s="1">
        <v>41524</v>
      </c>
      <c r="B7259" s="40" t="s">
        <v>9</v>
      </c>
      <c r="C7259" s="40" t="s">
        <v>297</v>
      </c>
      <c r="D7259" s="40" t="s">
        <v>155</v>
      </c>
      <c r="E7259" s="40" t="s">
        <v>10</v>
      </c>
      <c r="F7259" s="40">
        <v>0.38</v>
      </c>
      <c r="G7259" s="40">
        <v>0</v>
      </c>
      <c r="H7259" s="40">
        <v>0</v>
      </c>
      <c r="I7259" s="40">
        <v>0</v>
      </c>
      <c r="L7259" s="40" t="str">
        <f>IF(LEFT(C7259,1)="[",MID(C7259,2,SEARCH("]",C7259)-2),IF(LEFT(C7259,1)="""",MID(C7259,2,SEARCH("""",C7259,2)-2),C7259))</f>
        <v>veículo Onix</v>
      </c>
      <c r="M7259" s="40">
        <f>WEEKNUM(A7259,2)</f>
        <v>36</v>
      </c>
    </row>
    <row r="7260" spans="1:13" x14ac:dyDescent="0.25">
      <c r="A7260" s="1">
        <v>41527</v>
      </c>
      <c r="B7260" s="40" t="s">
        <v>9</v>
      </c>
      <c r="C7260" s="40" t="s">
        <v>297</v>
      </c>
      <c r="D7260" s="40" t="s">
        <v>155</v>
      </c>
      <c r="E7260" s="40" t="s">
        <v>10</v>
      </c>
      <c r="F7260" s="40">
        <v>0.38</v>
      </c>
      <c r="G7260" s="40">
        <v>0</v>
      </c>
      <c r="H7260" s="40">
        <v>3</v>
      </c>
      <c r="I7260" s="40">
        <v>0</v>
      </c>
      <c r="L7260" s="40" t="str">
        <f>IF(LEFT(C7260,1)="[",MID(C7260,2,SEARCH("]",C7260)-2),IF(LEFT(C7260,1)="""",MID(C7260,2,SEARCH("""",C7260,2)-2),C7260))</f>
        <v>veículo Onix</v>
      </c>
      <c r="M7260" s="40">
        <f>WEEKNUM(A7260,2)</f>
        <v>37</v>
      </c>
    </row>
    <row r="7261" spans="1:13" x14ac:dyDescent="0.25">
      <c r="A7261" s="1">
        <v>41517</v>
      </c>
      <c r="B7261" s="40" t="s">
        <v>9</v>
      </c>
      <c r="C7261" s="40" t="s">
        <v>297</v>
      </c>
      <c r="D7261" s="40" t="s">
        <v>155</v>
      </c>
      <c r="E7261" s="40" t="s">
        <v>10</v>
      </c>
      <c r="F7261" s="40">
        <v>0.38</v>
      </c>
      <c r="G7261" s="40">
        <v>0</v>
      </c>
      <c r="H7261" s="40">
        <v>2</v>
      </c>
      <c r="I7261" s="40">
        <v>0</v>
      </c>
      <c r="L7261" s="40" t="str">
        <f>IF(LEFT(C7261,1)="[",MID(C7261,2,SEARCH("]",C7261)-2),IF(LEFT(C7261,1)="""",MID(C7261,2,SEARCH("""",C7261,2)-2),C7261))</f>
        <v>veículo Onix</v>
      </c>
      <c r="M7261" s="40">
        <f>WEEKNUM(A7261,2)</f>
        <v>35</v>
      </c>
    </row>
    <row r="7262" spans="1:13" x14ac:dyDescent="0.25">
      <c r="A7262" s="1">
        <v>41546</v>
      </c>
      <c r="B7262" s="40" t="s">
        <v>9</v>
      </c>
      <c r="C7262" s="40" t="s">
        <v>297</v>
      </c>
      <c r="D7262" s="40" t="s">
        <v>155</v>
      </c>
      <c r="E7262" s="40" t="s">
        <v>10</v>
      </c>
      <c r="F7262" s="40">
        <v>0.38</v>
      </c>
      <c r="G7262" s="40">
        <v>1</v>
      </c>
      <c r="H7262" s="40">
        <v>1</v>
      </c>
      <c r="I7262" s="40">
        <v>0.17</v>
      </c>
      <c r="L7262" s="40" t="str">
        <f>IF(LEFT(C7262,1)="[",MID(C7262,2,SEARCH("]",C7262)-2),IF(LEFT(C7262,1)="""",MID(C7262,2,SEARCH("""",C7262,2)-2),C7262))</f>
        <v>veículo Onix</v>
      </c>
      <c r="M7262" s="40">
        <f>WEEKNUM(A7262,2)</f>
        <v>39</v>
      </c>
    </row>
    <row r="7263" spans="1:13" x14ac:dyDescent="0.25">
      <c r="A7263" s="1">
        <v>41523</v>
      </c>
      <c r="B7263" s="40" t="s">
        <v>9</v>
      </c>
      <c r="C7263" s="40" t="s">
        <v>297</v>
      </c>
      <c r="D7263" s="40" t="s">
        <v>155</v>
      </c>
      <c r="E7263" s="40" t="s">
        <v>10</v>
      </c>
      <c r="F7263" s="40">
        <v>0.38</v>
      </c>
      <c r="G7263" s="40">
        <v>0</v>
      </c>
      <c r="H7263" s="40">
        <v>1</v>
      </c>
      <c r="I7263" s="40">
        <v>0</v>
      </c>
      <c r="L7263" s="40" t="str">
        <f>IF(LEFT(C7263,1)="[",MID(C7263,2,SEARCH("]",C7263)-2),IF(LEFT(C7263,1)="""",MID(C7263,2,SEARCH("""",C7263,2)-2),C7263))</f>
        <v>veículo Onix</v>
      </c>
      <c r="M7263" s="40">
        <f>WEEKNUM(A7263,2)</f>
        <v>36</v>
      </c>
    </row>
    <row r="7264" spans="1:13" x14ac:dyDescent="0.25">
      <c r="A7264" s="1">
        <v>41536</v>
      </c>
      <c r="B7264" s="40" t="s">
        <v>9</v>
      </c>
      <c r="C7264" s="40" t="s">
        <v>297</v>
      </c>
      <c r="D7264" s="40" t="s">
        <v>155</v>
      </c>
      <c r="E7264" s="40" t="s">
        <v>10</v>
      </c>
      <c r="F7264" s="40">
        <v>0.38</v>
      </c>
      <c r="G7264" s="40">
        <v>0</v>
      </c>
      <c r="H7264" s="40">
        <v>2</v>
      </c>
      <c r="I7264" s="40">
        <v>0</v>
      </c>
      <c r="L7264" s="40" t="str">
        <f>IF(LEFT(C7264,1)="[",MID(C7264,2,SEARCH("]",C7264)-2),IF(LEFT(C7264,1)="""",MID(C7264,2,SEARCH("""",C7264,2)-2),C7264))</f>
        <v>veículo Onix</v>
      </c>
      <c r="M7264" s="40">
        <f>WEEKNUM(A7264,2)</f>
        <v>38</v>
      </c>
    </row>
    <row r="7265" spans="1:13" x14ac:dyDescent="0.25">
      <c r="A7265" s="1">
        <v>41516</v>
      </c>
      <c r="B7265" s="40" t="s">
        <v>9</v>
      </c>
      <c r="C7265" s="40" t="s">
        <v>297</v>
      </c>
      <c r="D7265" s="40" t="s">
        <v>155</v>
      </c>
      <c r="E7265" s="40" t="s">
        <v>10</v>
      </c>
      <c r="F7265" s="40">
        <v>0.38</v>
      </c>
      <c r="G7265" s="40">
        <v>0</v>
      </c>
      <c r="H7265" s="40">
        <v>1</v>
      </c>
      <c r="I7265" s="40">
        <v>0</v>
      </c>
      <c r="L7265" s="40" t="str">
        <f>IF(LEFT(C7265,1)="[",MID(C7265,2,SEARCH("]",C7265)-2),IF(LEFT(C7265,1)="""",MID(C7265,2,SEARCH("""",C7265,2)-2),C7265))</f>
        <v>veículo Onix</v>
      </c>
      <c r="M7265" s="40">
        <f>WEEKNUM(A7265,2)</f>
        <v>35</v>
      </c>
    </row>
    <row r="7266" spans="1:13" x14ac:dyDescent="0.25">
      <c r="A7266" s="1">
        <v>41542</v>
      </c>
      <c r="B7266" s="40" t="s">
        <v>9</v>
      </c>
      <c r="C7266" s="40" t="s">
        <v>297</v>
      </c>
      <c r="D7266" s="40" t="s">
        <v>155</v>
      </c>
      <c r="E7266" s="40" t="s">
        <v>10</v>
      </c>
      <c r="F7266" s="40">
        <v>0.38</v>
      </c>
      <c r="G7266" s="40">
        <v>1</v>
      </c>
      <c r="H7266" s="40">
        <v>4</v>
      </c>
      <c r="I7266" s="40">
        <v>0.38</v>
      </c>
      <c r="L7266" s="40" t="str">
        <f>IF(LEFT(C7266,1)="[",MID(C7266,2,SEARCH("]",C7266)-2),IF(LEFT(C7266,1)="""",MID(C7266,2,SEARCH("""",C7266,2)-2),C7266))</f>
        <v>veículo Onix</v>
      </c>
      <c r="M7266" s="40">
        <f>WEEKNUM(A7266,2)</f>
        <v>39</v>
      </c>
    </row>
    <row r="7267" spans="1:13" x14ac:dyDescent="0.25">
      <c r="A7267" s="1">
        <v>41543</v>
      </c>
      <c r="B7267" s="40" t="s">
        <v>9</v>
      </c>
      <c r="C7267" s="40" t="s">
        <v>297</v>
      </c>
      <c r="D7267" s="40" t="s">
        <v>155</v>
      </c>
      <c r="E7267" s="40" t="s">
        <v>10</v>
      </c>
      <c r="F7267" s="40">
        <v>0.38</v>
      </c>
      <c r="G7267" s="40">
        <v>0</v>
      </c>
      <c r="H7267" s="40">
        <v>2</v>
      </c>
      <c r="I7267" s="40">
        <v>0</v>
      </c>
      <c r="L7267" s="40" t="str">
        <f>IF(LEFT(C7267,1)="[",MID(C7267,2,SEARCH("]",C7267)-2),IF(LEFT(C7267,1)="""",MID(C7267,2,SEARCH("""",C7267,2)-2),C7267))</f>
        <v>veículo Onix</v>
      </c>
      <c r="M7267" s="40">
        <f>WEEKNUM(A7267,2)</f>
        <v>39</v>
      </c>
    </row>
    <row r="7268" spans="1:13" x14ac:dyDescent="0.25">
      <c r="A7268" s="1">
        <v>41514</v>
      </c>
      <c r="B7268" s="40" t="s">
        <v>9</v>
      </c>
      <c r="C7268" s="40" t="s">
        <v>297</v>
      </c>
      <c r="D7268" s="40" t="s">
        <v>155</v>
      </c>
      <c r="E7268" s="40" t="s">
        <v>10</v>
      </c>
      <c r="F7268" s="40">
        <v>0.38</v>
      </c>
      <c r="G7268" s="40">
        <v>0</v>
      </c>
      <c r="H7268" s="40">
        <v>2</v>
      </c>
      <c r="I7268" s="40">
        <v>0</v>
      </c>
      <c r="L7268" s="40" t="str">
        <f>IF(LEFT(C7268,1)="[",MID(C7268,2,SEARCH("]",C7268)-2),IF(LEFT(C7268,1)="""",MID(C7268,2,SEARCH("""",C7268,2)-2),C7268))</f>
        <v>veículo Onix</v>
      </c>
      <c r="M7268" s="40">
        <f>WEEKNUM(A7268,2)</f>
        <v>35</v>
      </c>
    </row>
    <row r="7269" spans="1:13" x14ac:dyDescent="0.25">
      <c r="A7269" s="1">
        <v>41521</v>
      </c>
      <c r="B7269" s="40" t="s">
        <v>9</v>
      </c>
      <c r="C7269" s="40" t="s">
        <v>297</v>
      </c>
      <c r="D7269" s="40" t="s">
        <v>155</v>
      </c>
      <c r="E7269" s="40" t="s">
        <v>10</v>
      </c>
      <c r="F7269" s="40">
        <v>0.38</v>
      </c>
      <c r="G7269" s="40">
        <v>0</v>
      </c>
      <c r="H7269" s="40">
        <v>3</v>
      </c>
      <c r="I7269" s="40">
        <v>0</v>
      </c>
      <c r="L7269" s="40" t="str">
        <f>IF(LEFT(C7269,1)="[",MID(C7269,2,SEARCH("]",C7269)-2),IF(LEFT(C7269,1)="""",MID(C7269,2,SEARCH("""",C7269,2)-2),C7269))</f>
        <v>veículo Onix</v>
      </c>
      <c r="M7269" s="40">
        <f>WEEKNUM(A7269,2)</f>
        <v>36</v>
      </c>
    </row>
    <row r="7270" spans="1:13" x14ac:dyDescent="0.25">
      <c r="A7270" s="1">
        <v>41540</v>
      </c>
      <c r="B7270" s="40" t="s">
        <v>9</v>
      </c>
      <c r="C7270" s="40" t="s">
        <v>297</v>
      </c>
      <c r="D7270" s="40" t="s">
        <v>155</v>
      </c>
      <c r="E7270" s="40" t="s">
        <v>10</v>
      </c>
      <c r="F7270" s="40">
        <v>0.38</v>
      </c>
      <c r="G7270" s="40">
        <v>0</v>
      </c>
      <c r="H7270" s="40">
        <v>2</v>
      </c>
      <c r="I7270" s="40">
        <v>0</v>
      </c>
      <c r="L7270" s="40" t="str">
        <f>IF(LEFT(C7270,1)="[",MID(C7270,2,SEARCH("]",C7270)-2),IF(LEFT(C7270,1)="""",MID(C7270,2,SEARCH("""",C7270,2)-2),C7270))</f>
        <v>veículo Onix</v>
      </c>
      <c r="M7270" s="40">
        <f>WEEKNUM(A7270,2)</f>
        <v>39</v>
      </c>
    </row>
    <row r="7271" spans="1:13" x14ac:dyDescent="0.25">
      <c r="A7271" s="1">
        <v>41538</v>
      </c>
      <c r="B7271" s="40" t="s">
        <v>9</v>
      </c>
      <c r="C7271" s="40" t="s">
        <v>297</v>
      </c>
      <c r="D7271" s="40" t="s">
        <v>155</v>
      </c>
      <c r="E7271" s="40" t="s">
        <v>10</v>
      </c>
      <c r="F7271" s="40">
        <v>0.38</v>
      </c>
      <c r="G7271" s="40">
        <v>0</v>
      </c>
      <c r="H7271" s="40">
        <v>2</v>
      </c>
      <c r="I7271" s="40">
        <v>0</v>
      </c>
      <c r="L7271" s="40" t="str">
        <f>IF(LEFT(C7271,1)="[",MID(C7271,2,SEARCH("]",C7271)-2),IF(LEFT(C7271,1)="""",MID(C7271,2,SEARCH("""",C7271,2)-2),C7271))</f>
        <v>veículo Onix</v>
      </c>
      <c r="M7271" s="40">
        <f>WEEKNUM(A7271,2)</f>
        <v>38</v>
      </c>
    </row>
    <row r="7272" spans="1:13" x14ac:dyDescent="0.25">
      <c r="A7272" s="1">
        <v>41515</v>
      </c>
      <c r="B7272" s="40" t="s">
        <v>9</v>
      </c>
      <c r="C7272" s="40" t="s">
        <v>297</v>
      </c>
      <c r="D7272" s="40" t="s">
        <v>155</v>
      </c>
      <c r="E7272" s="40" t="s">
        <v>10</v>
      </c>
      <c r="F7272" s="40">
        <v>0.38</v>
      </c>
      <c r="G7272" s="40">
        <v>1</v>
      </c>
      <c r="H7272" s="40">
        <v>3</v>
      </c>
      <c r="I7272" s="40">
        <v>0.27</v>
      </c>
      <c r="L7272" s="40" t="str">
        <f>IF(LEFT(C7272,1)="[",MID(C7272,2,SEARCH("]",C7272)-2),IF(LEFT(C7272,1)="""",MID(C7272,2,SEARCH("""",C7272,2)-2),C7272))</f>
        <v>veículo Onix</v>
      </c>
      <c r="M7272" s="40">
        <f>WEEKNUM(A7272,2)</f>
        <v>35</v>
      </c>
    </row>
    <row r="7273" spans="1:13" x14ac:dyDescent="0.25">
      <c r="A7273" s="1">
        <v>41519</v>
      </c>
      <c r="B7273" s="40" t="s">
        <v>9</v>
      </c>
      <c r="C7273" s="40" t="s">
        <v>297</v>
      </c>
      <c r="D7273" s="40" t="s">
        <v>155</v>
      </c>
      <c r="E7273" s="40" t="s">
        <v>10</v>
      </c>
      <c r="F7273" s="40">
        <v>0.38</v>
      </c>
      <c r="G7273" s="40">
        <v>1</v>
      </c>
      <c r="H7273" s="40">
        <v>2</v>
      </c>
      <c r="I7273" s="40">
        <v>0.16</v>
      </c>
      <c r="L7273" s="40" t="str">
        <f>IF(LEFT(C7273,1)="[",MID(C7273,2,SEARCH("]",C7273)-2),IF(LEFT(C7273,1)="""",MID(C7273,2,SEARCH("""",C7273,2)-2),C7273))</f>
        <v>veículo Onix</v>
      </c>
      <c r="M7273" s="40">
        <f>WEEKNUM(A7273,2)</f>
        <v>36</v>
      </c>
    </row>
    <row r="7274" spans="1:13" x14ac:dyDescent="0.25">
      <c r="A7274" s="1">
        <v>41533</v>
      </c>
      <c r="B7274" s="40" t="s">
        <v>9</v>
      </c>
      <c r="C7274" s="40" t="s">
        <v>297</v>
      </c>
      <c r="D7274" s="40" t="s">
        <v>155</v>
      </c>
      <c r="E7274" s="40" t="s">
        <v>10</v>
      </c>
      <c r="F7274" s="40">
        <v>0.38</v>
      </c>
      <c r="G7274" s="40">
        <v>0</v>
      </c>
      <c r="H7274" s="40">
        <v>1</v>
      </c>
      <c r="I7274" s="40">
        <v>0</v>
      </c>
      <c r="L7274" s="40" t="str">
        <f>IF(LEFT(C7274,1)="[",MID(C7274,2,SEARCH("]",C7274)-2),IF(LEFT(C7274,1)="""",MID(C7274,2,SEARCH("""",C7274,2)-2),C7274))</f>
        <v>veículo Onix</v>
      </c>
      <c r="M7274" s="40">
        <f>WEEKNUM(A7274,2)</f>
        <v>38</v>
      </c>
    </row>
    <row r="7275" spans="1:13" x14ac:dyDescent="0.25">
      <c r="A7275" s="1">
        <v>41534</v>
      </c>
      <c r="B7275" s="40" t="s">
        <v>9</v>
      </c>
      <c r="C7275" s="40" t="s">
        <v>297</v>
      </c>
      <c r="D7275" s="40" t="s">
        <v>155</v>
      </c>
      <c r="E7275" s="40" t="s">
        <v>10</v>
      </c>
      <c r="F7275" s="40">
        <v>0.38</v>
      </c>
      <c r="G7275" s="40">
        <v>1</v>
      </c>
      <c r="H7275" s="40">
        <v>6</v>
      </c>
      <c r="I7275" s="40">
        <v>0.19</v>
      </c>
      <c r="L7275" s="40" t="str">
        <f>IF(LEFT(C7275,1)="[",MID(C7275,2,SEARCH("]",C7275)-2),IF(LEFT(C7275,1)="""",MID(C7275,2,SEARCH("""",C7275,2)-2),C7275))</f>
        <v>veículo Onix</v>
      </c>
      <c r="M7275" s="40">
        <f>WEEKNUM(A7275,2)</f>
        <v>38</v>
      </c>
    </row>
    <row r="7276" spans="1:13" x14ac:dyDescent="0.25">
      <c r="A7276" s="1">
        <v>41522</v>
      </c>
      <c r="B7276" s="40" t="s">
        <v>9</v>
      </c>
      <c r="C7276" s="40" t="s">
        <v>297</v>
      </c>
      <c r="D7276" s="40" t="s">
        <v>155</v>
      </c>
      <c r="E7276" s="40" t="s">
        <v>10</v>
      </c>
      <c r="F7276" s="40">
        <v>0.38</v>
      </c>
      <c r="G7276" s="40">
        <v>0</v>
      </c>
      <c r="H7276" s="40">
        <v>1</v>
      </c>
      <c r="I7276" s="40">
        <v>0</v>
      </c>
      <c r="L7276" s="40" t="str">
        <f>IF(LEFT(C7276,1)="[",MID(C7276,2,SEARCH("]",C7276)-2),IF(LEFT(C7276,1)="""",MID(C7276,2,SEARCH("""",C7276,2)-2),C7276))</f>
        <v>veículo Onix</v>
      </c>
      <c r="M7276" s="40">
        <f>WEEKNUM(A7276,2)</f>
        <v>36</v>
      </c>
    </row>
    <row r="7277" spans="1:13" x14ac:dyDescent="0.25">
      <c r="A7277" s="1">
        <v>41529</v>
      </c>
      <c r="B7277" s="40" t="s">
        <v>9</v>
      </c>
      <c r="C7277" s="40" t="s">
        <v>297</v>
      </c>
      <c r="D7277" s="40" t="s">
        <v>155</v>
      </c>
      <c r="E7277" s="40" t="s">
        <v>10</v>
      </c>
      <c r="F7277" s="40">
        <v>0.38</v>
      </c>
      <c r="G7277" s="40">
        <v>0</v>
      </c>
      <c r="H7277" s="40">
        <v>1</v>
      </c>
      <c r="I7277" s="40">
        <v>0</v>
      </c>
      <c r="L7277" s="40" t="str">
        <f>IF(LEFT(C7277,1)="[",MID(C7277,2,SEARCH("]",C7277)-2),IF(LEFT(C7277,1)="""",MID(C7277,2,SEARCH("""",C7277,2)-2),C7277))</f>
        <v>veículo Onix</v>
      </c>
      <c r="M7277" s="40">
        <f>WEEKNUM(A7277,2)</f>
        <v>37</v>
      </c>
    </row>
    <row r="7278" spans="1:13" x14ac:dyDescent="0.25">
      <c r="A7278" s="1">
        <v>41526</v>
      </c>
      <c r="B7278" s="40" t="s">
        <v>9</v>
      </c>
      <c r="C7278" s="40" t="s">
        <v>297</v>
      </c>
      <c r="D7278" s="40" t="s">
        <v>155</v>
      </c>
      <c r="E7278" s="40" t="s">
        <v>10</v>
      </c>
      <c r="F7278" s="40">
        <v>0.38</v>
      </c>
      <c r="G7278" s="40">
        <v>0</v>
      </c>
      <c r="H7278" s="40">
        <v>2</v>
      </c>
      <c r="I7278" s="40">
        <v>0</v>
      </c>
      <c r="L7278" s="40" t="str">
        <f>IF(LEFT(C7278,1)="[",MID(C7278,2,SEARCH("]",C7278)-2),IF(LEFT(C7278,1)="""",MID(C7278,2,SEARCH("""",C7278,2)-2),C7278))</f>
        <v>veículo Onix</v>
      </c>
      <c r="M7278" s="40">
        <f>WEEKNUM(A7278,2)</f>
        <v>37</v>
      </c>
    </row>
    <row r="7279" spans="1:13" x14ac:dyDescent="0.25">
      <c r="A7279" s="1">
        <v>41545</v>
      </c>
      <c r="B7279" s="40" t="s">
        <v>9</v>
      </c>
      <c r="C7279" s="40" t="s">
        <v>297</v>
      </c>
      <c r="D7279" s="40" t="s">
        <v>155</v>
      </c>
      <c r="E7279" s="40" t="s">
        <v>10</v>
      </c>
      <c r="F7279" s="40">
        <v>0.38</v>
      </c>
      <c r="G7279" s="40">
        <v>0</v>
      </c>
      <c r="H7279" s="40">
        <v>1</v>
      </c>
      <c r="I7279" s="40">
        <v>0</v>
      </c>
      <c r="L7279" s="40" t="str">
        <f>IF(LEFT(C7279,1)="[",MID(C7279,2,SEARCH("]",C7279)-2),IF(LEFT(C7279,1)="""",MID(C7279,2,SEARCH("""",C7279,2)-2),C7279))</f>
        <v>veículo Onix</v>
      </c>
      <c r="M7279" s="40">
        <f>WEEKNUM(A7279,2)</f>
        <v>39</v>
      </c>
    </row>
    <row r="7280" spans="1:13" x14ac:dyDescent="0.25">
      <c r="A7280" s="1">
        <v>41535</v>
      </c>
      <c r="B7280" s="40" t="s">
        <v>9</v>
      </c>
      <c r="C7280" s="40" t="s">
        <v>297</v>
      </c>
      <c r="D7280" s="40" t="s">
        <v>155</v>
      </c>
      <c r="E7280" s="40" t="s">
        <v>10</v>
      </c>
      <c r="F7280" s="40">
        <v>0.38</v>
      </c>
      <c r="G7280" s="40">
        <v>2</v>
      </c>
      <c r="H7280" s="40">
        <v>5</v>
      </c>
      <c r="I7280" s="40">
        <v>0.49</v>
      </c>
      <c r="L7280" s="40" t="str">
        <f>IF(LEFT(C7280,1)="[",MID(C7280,2,SEARCH("]",C7280)-2),IF(LEFT(C7280,1)="""",MID(C7280,2,SEARCH("""",C7280,2)-2),C7280))</f>
        <v>veículo Onix</v>
      </c>
      <c r="M7280" s="40">
        <f>WEEKNUM(A7280,2)</f>
        <v>38</v>
      </c>
    </row>
    <row r="7281" spans="1:13" x14ac:dyDescent="0.25">
      <c r="A7281" s="1">
        <v>41528</v>
      </c>
      <c r="B7281" s="40" t="s">
        <v>9</v>
      </c>
      <c r="C7281" s="40" t="s">
        <v>297</v>
      </c>
      <c r="D7281" s="40" t="s">
        <v>155</v>
      </c>
      <c r="E7281" s="40" t="s">
        <v>10</v>
      </c>
      <c r="F7281" s="40">
        <v>0.38</v>
      </c>
      <c r="G7281" s="40">
        <v>0</v>
      </c>
      <c r="H7281" s="40">
        <v>3</v>
      </c>
      <c r="I7281" s="40">
        <v>0</v>
      </c>
      <c r="L7281" s="40" t="str">
        <f>IF(LEFT(C7281,1)="[",MID(C7281,2,SEARCH("]",C7281)-2),IF(LEFT(C7281,1)="""",MID(C7281,2,SEARCH("""",C7281,2)-2),C7281))</f>
        <v>veículo Onix</v>
      </c>
      <c r="M7281" s="40">
        <f>WEEKNUM(A7281,2)</f>
        <v>37</v>
      </c>
    </row>
    <row r="7282" spans="1:13" x14ac:dyDescent="0.25">
      <c r="A7282" s="1">
        <v>41518</v>
      </c>
      <c r="B7282" s="40" t="s">
        <v>9</v>
      </c>
      <c r="C7282" s="40" t="s">
        <v>297</v>
      </c>
      <c r="D7282" s="40" t="s">
        <v>155</v>
      </c>
      <c r="E7282" s="40" t="s">
        <v>10</v>
      </c>
      <c r="F7282" s="40">
        <v>0.38</v>
      </c>
      <c r="G7282" s="40">
        <v>0</v>
      </c>
      <c r="H7282" s="40">
        <v>2</v>
      </c>
      <c r="I7282" s="40">
        <v>0</v>
      </c>
      <c r="L7282" s="40" t="str">
        <f>IF(LEFT(C7282,1)="[",MID(C7282,2,SEARCH("]",C7282)-2),IF(LEFT(C7282,1)="""",MID(C7282,2,SEARCH("""",C7282,2)-2),C7282))</f>
        <v>veículo Onix</v>
      </c>
      <c r="M7282" s="40">
        <f>WEEKNUM(A7282,2)</f>
        <v>35</v>
      </c>
    </row>
    <row r="7283" spans="1:13" x14ac:dyDescent="0.25">
      <c r="A7283" s="1">
        <v>41530</v>
      </c>
      <c r="B7283" s="40" t="s">
        <v>9</v>
      </c>
      <c r="C7283" s="40" t="s">
        <v>297</v>
      </c>
      <c r="D7283" s="40" t="s">
        <v>155</v>
      </c>
      <c r="E7283" s="40" t="s">
        <v>10</v>
      </c>
      <c r="F7283" s="40">
        <v>0.38</v>
      </c>
      <c r="G7283" s="40">
        <v>0</v>
      </c>
      <c r="H7283" s="40">
        <v>2</v>
      </c>
      <c r="I7283" s="40">
        <v>0</v>
      </c>
      <c r="L7283" s="40" t="str">
        <f>IF(LEFT(C7283,1)="[",MID(C7283,2,SEARCH("]",C7283)-2),IF(LEFT(C7283,1)="""",MID(C7283,2,SEARCH("""",C7283,2)-2),C7283))</f>
        <v>veículo Onix</v>
      </c>
      <c r="M7283" s="40">
        <f>WEEKNUM(A7283,2)</f>
        <v>37</v>
      </c>
    </row>
    <row r="7284" spans="1:13" x14ac:dyDescent="0.25">
      <c r="A7284" s="1">
        <v>41532</v>
      </c>
      <c r="B7284" s="40" t="s">
        <v>9</v>
      </c>
      <c r="C7284" s="40" t="s">
        <v>297</v>
      </c>
      <c r="D7284" s="40" t="s">
        <v>155</v>
      </c>
      <c r="E7284" s="40" t="s">
        <v>10</v>
      </c>
      <c r="F7284" s="40">
        <v>0.38</v>
      </c>
      <c r="G7284" s="40">
        <v>0</v>
      </c>
      <c r="H7284" s="40">
        <v>1</v>
      </c>
      <c r="I7284" s="40">
        <v>0</v>
      </c>
      <c r="L7284" s="40" t="str">
        <f>IF(LEFT(C7284,1)="[",MID(C7284,2,SEARCH("]",C7284)-2),IF(LEFT(C7284,1)="""",MID(C7284,2,SEARCH("""",C7284,2)-2),C7284))</f>
        <v>veículo Onix</v>
      </c>
      <c r="M7284" s="40">
        <f>WEEKNUM(A7284,2)</f>
        <v>37</v>
      </c>
    </row>
    <row r="7285" spans="1:13" x14ac:dyDescent="0.25">
      <c r="A7285" s="1">
        <v>41537</v>
      </c>
      <c r="B7285" s="40" t="s">
        <v>9</v>
      </c>
      <c r="C7285" s="40" t="s">
        <v>297</v>
      </c>
      <c r="D7285" s="40" t="s">
        <v>155</v>
      </c>
      <c r="E7285" s="40" t="s">
        <v>10</v>
      </c>
      <c r="F7285" s="40">
        <v>0.38</v>
      </c>
      <c r="G7285" s="40">
        <v>1</v>
      </c>
      <c r="H7285" s="40">
        <v>7</v>
      </c>
      <c r="I7285" s="40">
        <v>0.28000000000000003</v>
      </c>
      <c r="L7285" s="40" t="str">
        <f>IF(LEFT(C7285,1)="[",MID(C7285,2,SEARCH("]",C7285)-2),IF(LEFT(C7285,1)="""",MID(C7285,2,SEARCH("""",C7285,2)-2),C7285))</f>
        <v>veículo Onix</v>
      </c>
      <c r="M7285" s="40">
        <f>WEEKNUM(A7285,2)</f>
        <v>38</v>
      </c>
    </row>
    <row r="7286" spans="1:13" x14ac:dyDescent="0.25">
      <c r="A7286" s="1">
        <v>41539</v>
      </c>
      <c r="B7286" s="40" t="s">
        <v>9</v>
      </c>
      <c r="C7286" s="40" t="s">
        <v>297</v>
      </c>
      <c r="D7286" s="40" t="s">
        <v>155</v>
      </c>
      <c r="E7286" s="40" t="s">
        <v>10</v>
      </c>
      <c r="F7286" s="40">
        <v>0.38</v>
      </c>
      <c r="G7286" s="40">
        <v>0</v>
      </c>
      <c r="H7286" s="40">
        <v>2</v>
      </c>
      <c r="I7286" s="40">
        <v>0</v>
      </c>
      <c r="L7286" s="40" t="str">
        <f>IF(LEFT(C7286,1)="[",MID(C7286,2,SEARCH("]",C7286)-2),IF(LEFT(C7286,1)="""",MID(C7286,2,SEARCH("""",C7286,2)-2),C7286))</f>
        <v>veículo Onix</v>
      </c>
      <c r="M7286" s="40">
        <f>WEEKNUM(A7286,2)</f>
        <v>38</v>
      </c>
    </row>
    <row r="7287" spans="1:13" x14ac:dyDescent="0.25">
      <c r="A7287" s="1">
        <v>41534</v>
      </c>
      <c r="B7287" s="40" t="s">
        <v>9</v>
      </c>
      <c r="C7287" s="40" t="s">
        <v>265</v>
      </c>
      <c r="D7287" s="40" t="s">
        <v>155</v>
      </c>
      <c r="E7287" s="40" t="s">
        <v>10</v>
      </c>
      <c r="F7287" s="40">
        <v>0.85</v>
      </c>
      <c r="G7287" s="40">
        <v>5</v>
      </c>
      <c r="H7287" s="40">
        <v>41</v>
      </c>
      <c r="I7287" s="40">
        <v>2.14</v>
      </c>
      <c r="L7287" s="40" t="str">
        <f>IF(LEFT(C7287,1)="[",MID(C7287,2,SEARCH("]",C7287)-2),IF(LEFT(C7287,1)="""",MID(C7287,2,SEARCH("""",C7287,2)-2),C7287))</f>
        <v>veículos Onix</v>
      </c>
      <c r="M7287" s="40">
        <f>WEEKNUM(A7287,2)</f>
        <v>38</v>
      </c>
    </row>
    <row r="7288" spans="1:13" x14ac:dyDescent="0.25">
      <c r="A7288" s="1">
        <v>41520</v>
      </c>
      <c r="B7288" s="40" t="s">
        <v>9</v>
      </c>
      <c r="C7288" s="40" t="s">
        <v>265</v>
      </c>
      <c r="D7288" s="40" t="s">
        <v>155</v>
      </c>
      <c r="E7288" s="40" t="s">
        <v>10</v>
      </c>
      <c r="F7288" s="40">
        <v>0.85</v>
      </c>
      <c r="G7288" s="40">
        <v>0</v>
      </c>
      <c r="H7288" s="40">
        <v>63</v>
      </c>
      <c r="I7288" s="40">
        <v>0</v>
      </c>
      <c r="L7288" s="40" t="str">
        <f>IF(LEFT(C7288,1)="[",MID(C7288,2,SEARCH("]",C7288)-2),IF(LEFT(C7288,1)="""",MID(C7288,2,SEARCH("""",C7288,2)-2),C7288))</f>
        <v>veículos Onix</v>
      </c>
      <c r="M7288" s="40">
        <f>WEEKNUM(A7288,2)</f>
        <v>36</v>
      </c>
    </row>
    <row r="7289" spans="1:13" x14ac:dyDescent="0.25">
      <c r="A7289" s="1">
        <v>41537</v>
      </c>
      <c r="B7289" s="40" t="s">
        <v>9</v>
      </c>
      <c r="C7289" s="40" t="s">
        <v>265</v>
      </c>
      <c r="D7289" s="40" t="s">
        <v>155</v>
      </c>
      <c r="E7289" s="40" t="s">
        <v>10</v>
      </c>
      <c r="F7289" s="40">
        <v>0.85</v>
      </c>
      <c r="G7289" s="40">
        <v>7</v>
      </c>
      <c r="H7289" s="40">
        <v>36</v>
      </c>
      <c r="I7289" s="40">
        <v>4.3499999999999996</v>
      </c>
      <c r="L7289" s="40" t="str">
        <f>IF(LEFT(C7289,1)="[",MID(C7289,2,SEARCH("]",C7289)-2),IF(LEFT(C7289,1)="""",MID(C7289,2,SEARCH("""",C7289,2)-2),C7289))</f>
        <v>veículos Onix</v>
      </c>
      <c r="M7289" s="40">
        <f>WEEKNUM(A7289,2)</f>
        <v>38</v>
      </c>
    </row>
    <row r="7290" spans="1:13" x14ac:dyDescent="0.25">
      <c r="A7290" s="1">
        <v>41524</v>
      </c>
      <c r="B7290" s="40" t="s">
        <v>9</v>
      </c>
      <c r="C7290" s="40" t="s">
        <v>265</v>
      </c>
      <c r="D7290" s="40" t="s">
        <v>155</v>
      </c>
      <c r="E7290" s="40" t="s">
        <v>10</v>
      </c>
      <c r="F7290" s="40">
        <v>0.85</v>
      </c>
      <c r="G7290" s="40">
        <v>3</v>
      </c>
      <c r="H7290" s="40">
        <v>31</v>
      </c>
      <c r="I7290" s="40">
        <v>0.6</v>
      </c>
      <c r="L7290" s="40" t="str">
        <f>IF(LEFT(C7290,1)="[",MID(C7290,2,SEARCH("]",C7290)-2),IF(LEFT(C7290,1)="""",MID(C7290,2,SEARCH("""",C7290,2)-2),C7290))</f>
        <v>veículos Onix</v>
      </c>
      <c r="M7290" s="40">
        <f>WEEKNUM(A7290,2)</f>
        <v>36</v>
      </c>
    </row>
    <row r="7291" spans="1:13" x14ac:dyDescent="0.25">
      <c r="A7291" s="1">
        <v>41545</v>
      </c>
      <c r="B7291" s="40" t="s">
        <v>9</v>
      </c>
      <c r="C7291" s="40" t="s">
        <v>265</v>
      </c>
      <c r="D7291" s="40" t="s">
        <v>155</v>
      </c>
      <c r="E7291" s="40" t="s">
        <v>10</v>
      </c>
      <c r="F7291" s="40">
        <v>0.85</v>
      </c>
      <c r="G7291" s="40">
        <v>0</v>
      </c>
      <c r="H7291" s="40">
        <v>7</v>
      </c>
      <c r="I7291" s="40">
        <v>0</v>
      </c>
      <c r="L7291" s="40" t="str">
        <f>IF(LEFT(C7291,1)="[",MID(C7291,2,SEARCH("]",C7291)-2),IF(LEFT(C7291,1)="""",MID(C7291,2,SEARCH("""",C7291,2)-2),C7291))</f>
        <v>veículos Onix</v>
      </c>
      <c r="M7291" s="40">
        <f>WEEKNUM(A7291,2)</f>
        <v>39</v>
      </c>
    </row>
    <row r="7292" spans="1:13" x14ac:dyDescent="0.25">
      <c r="A7292" s="1">
        <v>41546</v>
      </c>
      <c r="B7292" s="40" t="s">
        <v>9</v>
      </c>
      <c r="C7292" s="40" t="s">
        <v>265</v>
      </c>
      <c r="D7292" s="40" t="s">
        <v>155</v>
      </c>
      <c r="E7292" s="40" t="s">
        <v>10</v>
      </c>
      <c r="F7292" s="40">
        <v>0.85</v>
      </c>
      <c r="G7292" s="40">
        <v>1</v>
      </c>
      <c r="H7292" s="40">
        <v>19</v>
      </c>
      <c r="I7292" s="40">
        <v>0.32</v>
      </c>
      <c r="L7292" s="40" t="str">
        <f>IF(LEFT(C7292,1)="[",MID(C7292,2,SEARCH("]",C7292)-2),IF(LEFT(C7292,1)="""",MID(C7292,2,SEARCH("""",C7292,2)-2),C7292))</f>
        <v>veículos Onix</v>
      </c>
      <c r="M7292" s="40">
        <f>WEEKNUM(A7292,2)</f>
        <v>39</v>
      </c>
    </row>
    <row r="7293" spans="1:13" x14ac:dyDescent="0.25">
      <c r="A7293" s="1">
        <v>41525</v>
      </c>
      <c r="B7293" s="40" t="s">
        <v>9</v>
      </c>
      <c r="C7293" s="40" t="s">
        <v>265</v>
      </c>
      <c r="D7293" s="40" t="s">
        <v>155</v>
      </c>
      <c r="E7293" s="40" t="s">
        <v>10</v>
      </c>
      <c r="F7293" s="40">
        <v>0.85</v>
      </c>
      <c r="G7293" s="40">
        <v>4</v>
      </c>
      <c r="H7293" s="40">
        <v>48</v>
      </c>
      <c r="I7293" s="40">
        <v>0.72</v>
      </c>
      <c r="L7293" s="40" t="str">
        <f>IF(LEFT(C7293,1)="[",MID(C7293,2,SEARCH("]",C7293)-2),IF(LEFT(C7293,1)="""",MID(C7293,2,SEARCH("""",C7293,2)-2),C7293))</f>
        <v>veículos Onix</v>
      </c>
      <c r="M7293" s="40">
        <f>WEEKNUM(A7293,2)</f>
        <v>36</v>
      </c>
    </row>
    <row r="7294" spans="1:13" x14ac:dyDescent="0.25">
      <c r="A7294" s="1">
        <v>41519</v>
      </c>
      <c r="B7294" s="40" t="s">
        <v>9</v>
      </c>
      <c r="C7294" s="40" t="s">
        <v>265</v>
      </c>
      <c r="D7294" s="40" t="s">
        <v>155</v>
      </c>
      <c r="E7294" s="40" t="s">
        <v>10</v>
      </c>
      <c r="F7294" s="40">
        <v>0.85</v>
      </c>
      <c r="G7294" s="40">
        <v>5</v>
      </c>
      <c r="H7294" s="40">
        <v>54</v>
      </c>
      <c r="I7294" s="40">
        <v>2.46</v>
      </c>
      <c r="L7294" s="40" t="str">
        <f>IF(LEFT(C7294,1)="[",MID(C7294,2,SEARCH("]",C7294)-2),IF(LEFT(C7294,1)="""",MID(C7294,2,SEARCH("""",C7294,2)-2),C7294))</f>
        <v>veículos Onix</v>
      </c>
      <c r="M7294" s="40">
        <f>WEEKNUM(A7294,2)</f>
        <v>36</v>
      </c>
    </row>
    <row r="7295" spans="1:13" x14ac:dyDescent="0.25">
      <c r="A7295" s="1">
        <v>41542</v>
      </c>
      <c r="B7295" s="40" t="s">
        <v>9</v>
      </c>
      <c r="C7295" s="40" t="s">
        <v>265</v>
      </c>
      <c r="D7295" s="40" t="s">
        <v>155</v>
      </c>
      <c r="E7295" s="40" t="s">
        <v>10</v>
      </c>
      <c r="F7295" s="40">
        <v>0.85</v>
      </c>
      <c r="G7295" s="40">
        <v>1</v>
      </c>
      <c r="H7295" s="40">
        <v>27</v>
      </c>
      <c r="I7295" s="40">
        <v>0.2</v>
      </c>
      <c r="L7295" s="40" t="str">
        <f>IF(LEFT(C7295,1)="[",MID(C7295,2,SEARCH("]",C7295)-2),IF(LEFT(C7295,1)="""",MID(C7295,2,SEARCH("""",C7295,2)-2),C7295))</f>
        <v>veículos Onix</v>
      </c>
      <c r="M7295" s="40">
        <f>WEEKNUM(A7295,2)</f>
        <v>39</v>
      </c>
    </row>
    <row r="7296" spans="1:13" x14ac:dyDescent="0.25">
      <c r="A7296" s="1">
        <v>41541</v>
      </c>
      <c r="B7296" s="40" t="s">
        <v>9</v>
      </c>
      <c r="C7296" s="40" t="s">
        <v>265</v>
      </c>
      <c r="D7296" s="40" t="s">
        <v>155</v>
      </c>
      <c r="E7296" s="40" t="s">
        <v>10</v>
      </c>
      <c r="F7296" s="40">
        <v>0.85</v>
      </c>
      <c r="G7296" s="40">
        <v>2</v>
      </c>
      <c r="H7296" s="40">
        <v>31</v>
      </c>
      <c r="I7296" s="40">
        <v>0.71</v>
      </c>
      <c r="L7296" s="40" t="str">
        <f>IF(LEFT(C7296,1)="[",MID(C7296,2,SEARCH("]",C7296)-2),IF(LEFT(C7296,1)="""",MID(C7296,2,SEARCH("""",C7296,2)-2),C7296))</f>
        <v>veículos Onix</v>
      </c>
      <c r="M7296" s="40">
        <f>WEEKNUM(A7296,2)</f>
        <v>39</v>
      </c>
    </row>
    <row r="7297" spans="1:13" x14ac:dyDescent="0.25">
      <c r="A7297" s="1">
        <v>41540</v>
      </c>
      <c r="B7297" s="40" t="s">
        <v>9</v>
      </c>
      <c r="C7297" s="40" t="s">
        <v>265</v>
      </c>
      <c r="D7297" s="40" t="s">
        <v>155</v>
      </c>
      <c r="E7297" s="40" t="s">
        <v>10</v>
      </c>
      <c r="F7297" s="40">
        <v>0.85</v>
      </c>
      <c r="G7297" s="40">
        <v>0</v>
      </c>
      <c r="H7297" s="40">
        <v>15</v>
      </c>
      <c r="I7297" s="40">
        <v>0</v>
      </c>
      <c r="L7297" s="40" t="str">
        <f>IF(LEFT(C7297,1)="[",MID(C7297,2,SEARCH("]",C7297)-2),IF(LEFT(C7297,1)="""",MID(C7297,2,SEARCH("""",C7297,2)-2),C7297))</f>
        <v>veículos Onix</v>
      </c>
      <c r="M7297" s="40">
        <f>WEEKNUM(A7297,2)</f>
        <v>39</v>
      </c>
    </row>
    <row r="7298" spans="1:13" x14ac:dyDescent="0.25">
      <c r="A7298" s="1">
        <v>41543</v>
      </c>
      <c r="B7298" s="40" t="s">
        <v>9</v>
      </c>
      <c r="C7298" s="40" t="s">
        <v>265</v>
      </c>
      <c r="D7298" s="40" t="s">
        <v>155</v>
      </c>
      <c r="E7298" s="40" t="s">
        <v>10</v>
      </c>
      <c r="F7298" s="40">
        <v>0.85</v>
      </c>
      <c r="G7298" s="40">
        <v>2</v>
      </c>
      <c r="H7298" s="40">
        <v>27</v>
      </c>
      <c r="I7298" s="40">
        <v>0.74</v>
      </c>
      <c r="L7298" s="40" t="str">
        <f>IF(LEFT(C7298,1)="[",MID(C7298,2,SEARCH("]",C7298)-2),IF(LEFT(C7298,1)="""",MID(C7298,2,SEARCH("""",C7298,2)-2),C7298))</f>
        <v>veículos Onix</v>
      </c>
      <c r="M7298" s="40">
        <f>WEEKNUM(A7298,2)</f>
        <v>39</v>
      </c>
    </row>
    <row r="7299" spans="1:13" x14ac:dyDescent="0.25">
      <c r="A7299" s="1">
        <v>41518</v>
      </c>
      <c r="B7299" s="40" t="s">
        <v>9</v>
      </c>
      <c r="C7299" s="40" t="s">
        <v>265</v>
      </c>
      <c r="D7299" s="40" t="s">
        <v>155</v>
      </c>
      <c r="E7299" s="40" t="s">
        <v>10</v>
      </c>
      <c r="F7299" s="40">
        <v>0.85</v>
      </c>
      <c r="G7299" s="40">
        <v>4</v>
      </c>
      <c r="H7299" s="40">
        <v>66</v>
      </c>
      <c r="I7299" s="40">
        <v>1.66</v>
      </c>
      <c r="L7299" s="40" t="str">
        <f>IF(LEFT(C7299,1)="[",MID(C7299,2,SEARCH("]",C7299)-2),IF(LEFT(C7299,1)="""",MID(C7299,2,SEARCH("""",C7299,2)-2),C7299))</f>
        <v>veículos Onix</v>
      </c>
      <c r="M7299" s="40">
        <f>WEEKNUM(A7299,2)</f>
        <v>35</v>
      </c>
    </row>
    <row r="7300" spans="1:13" x14ac:dyDescent="0.25">
      <c r="A7300" s="1">
        <v>41529</v>
      </c>
      <c r="B7300" s="40" t="s">
        <v>9</v>
      </c>
      <c r="C7300" s="40" t="s">
        <v>265</v>
      </c>
      <c r="D7300" s="40" t="s">
        <v>155</v>
      </c>
      <c r="E7300" s="40" t="s">
        <v>10</v>
      </c>
      <c r="F7300" s="40">
        <v>0.85</v>
      </c>
      <c r="G7300" s="40">
        <v>2</v>
      </c>
      <c r="H7300" s="40">
        <v>48</v>
      </c>
      <c r="I7300" s="40">
        <v>0.88</v>
      </c>
      <c r="L7300" s="40" t="str">
        <f>IF(LEFT(C7300,1)="[",MID(C7300,2,SEARCH("]",C7300)-2),IF(LEFT(C7300,1)="""",MID(C7300,2,SEARCH("""",C7300,2)-2),C7300))</f>
        <v>veículos Onix</v>
      </c>
      <c r="M7300" s="40">
        <f>WEEKNUM(A7300,2)</f>
        <v>37</v>
      </c>
    </row>
    <row r="7301" spans="1:13" x14ac:dyDescent="0.25">
      <c r="A7301" s="1">
        <v>41538</v>
      </c>
      <c r="B7301" s="40" t="s">
        <v>9</v>
      </c>
      <c r="C7301" s="40" t="s">
        <v>265</v>
      </c>
      <c r="D7301" s="40" t="s">
        <v>155</v>
      </c>
      <c r="E7301" s="40" t="s">
        <v>10</v>
      </c>
      <c r="F7301" s="40">
        <v>0.85</v>
      </c>
      <c r="G7301" s="40">
        <v>1</v>
      </c>
      <c r="H7301" s="40">
        <v>30</v>
      </c>
      <c r="I7301" s="40">
        <v>0.69</v>
      </c>
      <c r="L7301" s="40" t="str">
        <f>IF(LEFT(C7301,1)="[",MID(C7301,2,SEARCH("]",C7301)-2),IF(LEFT(C7301,1)="""",MID(C7301,2,SEARCH("""",C7301,2)-2),C7301))</f>
        <v>veículos Onix</v>
      </c>
      <c r="M7301" s="40">
        <f>WEEKNUM(A7301,2)</f>
        <v>38</v>
      </c>
    </row>
    <row r="7302" spans="1:13" x14ac:dyDescent="0.25">
      <c r="A7302" s="1">
        <v>41531</v>
      </c>
      <c r="B7302" s="40" t="s">
        <v>9</v>
      </c>
      <c r="C7302" s="40" t="s">
        <v>265</v>
      </c>
      <c r="D7302" s="40" t="s">
        <v>155</v>
      </c>
      <c r="E7302" s="40" t="s">
        <v>10</v>
      </c>
      <c r="F7302" s="40">
        <v>0.85</v>
      </c>
      <c r="G7302" s="40">
        <v>4</v>
      </c>
      <c r="H7302" s="40">
        <v>94</v>
      </c>
      <c r="I7302" s="40">
        <v>1.45</v>
      </c>
      <c r="L7302" s="40" t="str">
        <f>IF(LEFT(C7302,1)="[",MID(C7302,2,SEARCH("]",C7302)-2),IF(LEFT(C7302,1)="""",MID(C7302,2,SEARCH("""",C7302,2)-2),C7302))</f>
        <v>veículos Onix</v>
      </c>
      <c r="M7302" s="40">
        <f>WEEKNUM(A7302,2)</f>
        <v>37</v>
      </c>
    </row>
    <row r="7303" spans="1:13" x14ac:dyDescent="0.25">
      <c r="A7303" s="1">
        <v>41544</v>
      </c>
      <c r="B7303" s="40" t="s">
        <v>9</v>
      </c>
      <c r="C7303" s="40" t="s">
        <v>265</v>
      </c>
      <c r="D7303" s="40" t="s">
        <v>155</v>
      </c>
      <c r="E7303" s="40" t="s">
        <v>10</v>
      </c>
      <c r="F7303" s="40">
        <v>0.85</v>
      </c>
      <c r="G7303" s="40">
        <v>1</v>
      </c>
      <c r="H7303" s="40">
        <v>19</v>
      </c>
      <c r="I7303" s="40">
        <v>0.55000000000000004</v>
      </c>
      <c r="L7303" s="40" t="str">
        <f>IF(LEFT(C7303,1)="[",MID(C7303,2,SEARCH("]",C7303)-2),IF(LEFT(C7303,1)="""",MID(C7303,2,SEARCH("""",C7303,2)-2),C7303))</f>
        <v>veículos Onix</v>
      </c>
      <c r="M7303" s="40">
        <f>WEEKNUM(A7303,2)</f>
        <v>39</v>
      </c>
    </row>
    <row r="7304" spans="1:13" x14ac:dyDescent="0.25">
      <c r="A7304" s="1">
        <v>41533</v>
      </c>
      <c r="B7304" s="40" t="s">
        <v>9</v>
      </c>
      <c r="C7304" s="40" t="s">
        <v>265</v>
      </c>
      <c r="D7304" s="40" t="s">
        <v>155</v>
      </c>
      <c r="E7304" s="40" t="s">
        <v>10</v>
      </c>
      <c r="F7304" s="40">
        <v>0.85</v>
      </c>
      <c r="G7304" s="40">
        <v>8</v>
      </c>
      <c r="H7304" s="40">
        <v>70</v>
      </c>
      <c r="I7304" s="40">
        <v>3.23</v>
      </c>
      <c r="L7304" s="40" t="str">
        <f>IF(LEFT(C7304,1)="[",MID(C7304,2,SEARCH("]",C7304)-2),IF(LEFT(C7304,1)="""",MID(C7304,2,SEARCH("""",C7304,2)-2),C7304))</f>
        <v>veículos Onix</v>
      </c>
      <c r="M7304" s="40">
        <f>WEEKNUM(A7304,2)</f>
        <v>38</v>
      </c>
    </row>
    <row r="7305" spans="1:13" x14ac:dyDescent="0.25">
      <c r="A7305" s="1">
        <v>41521</v>
      </c>
      <c r="B7305" s="40" t="s">
        <v>9</v>
      </c>
      <c r="C7305" s="40" t="s">
        <v>265</v>
      </c>
      <c r="D7305" s="40" t="s">
        <v>155</v>
      </c>
      <c r="E7305" s="40" t="s">
        <v>10</v>
      </c>
      <c r="F7305" s="40">
        <v>0.85</v>
      </c>
      <c r="G7305" s="40">
        <v>4</v>
      </c>
      <c r="H7305" s="40">
        <v>58</v>
      </c>
      <c r="I7305" s="40">
        <v>1.46</v>
      </c>
      <c r="L7305" s="40" t="str">
        <f>IF(LEFT(C7305,1)="[",MID(C7305,2,SEARCH("]",C7305)-2),IF(LEFT(C7305,1)="""",MID(C7305,2,SEARCH("""",C7305,2)-2),C7305))</f>
        <v>veículos Onix</v>
      </c>
      <c r="M7305" s="40">
        <f>WEEKNUM(A7305,2)</f>
        <v>36</v>
      </c>
    </row>
    <row r="7306" spans="1:13" x14ac:dyDescent="0.25">
      <c r="A7306" s="1">
        <v>41532</v>
      </c>
      <c r="B7306" s="40" t="s">
        <v>9</v>
      </c>
      <c r="C7306" s="40" t="s">
        <v>265</v>
      </c>
      <c r="D7306" s="40" t="s">
        <v>155</v>
      </c>
      <c r="E7306" s="40" t="s">
        <v>10</v>
      </c>
      <c r="F7306" s="40">
        <v>0.85</v>
      </c>
      <c r="G7306" s="40">
        <v>2</v>
      </c>
      <c r="H7306" s="40">
        <v>58</v>
      </c>
      <c r="I7306" s="40">
        <v>0.56000000000000005</v>
      </c>
      <c r="L7306" s="40" t="str">
        <f>IF(LEFT(C7306,1)="[",MID(C7306,2,SEARCH("]",C7306)-2),IF(LEFT(C7306,1)="""",MID(C7306,2,SEARCH("""",C7306,2)-2),C7306))</f>
        <v>veículos Onix</v>
      </c>
      <c r="M7306" s="40">
        <f>WEEKNUM(A7306,2)</f>
        <v>37</v>
      </c>
    </row>
    <row r="7307" spans="1:13" x14ac:dyDescent="0.25">
      <c r="A7307" s="1">
        <v>41523</v>
      </c>
      <c r="B7307" s="40" t="s">
        <v>9</v>
      </c>
      <c r="C7307" s="40" t="s">
        <v>265</v>
      </c>
      <c r="D7307" s="40" t="s">
        <v>155</v>
      </c>
      <c r="E7307" s="40" t="s">
        <v>10</v>
      </c>
      <c r="F7307" s="40">
        <v>0.85</v>
      </c>
      <c r="G7307" s="40">
        <v>2</v>
      </c>
      <c r="H7307" s="40">
        <v>45</v>
      </c>
      <c r="I7307" s="40">
        <v>0.94</v>
      </c>
      <c r="L7307" s="40" t="str">
        <f>IF(LEFT(C7307,1)="[",MID(C7307,2,SEARCH("]",C7307)-2),IF(LEFT(C7307,1)="""",MID(C7307,2,SEARCH("""",C7307,2)-2),C7307))</f>
        <v>veículos Onix</v>
      </c>
      <c r="M7307" s="40">
        <f>WEEKNUM(A7307,2)</f>
        <v>36</v>
      </c>
    </row>
    <row r="7308" spans="1:13" x14ac:dyDescent="0.25">
      <c r="A7308" s="1">
        <v>41539</v>
      </c>
      <c r="B7308" s="40" t="s">
        <v>9</v>
      </c>
      <c r="C7308" s="40" t="s">
        <v>265</v>
      </c>
      <c r="D7308" s="40" t="s">
        <v>155</v>
      </c>
      <c r="E7308" s="40" t="s">
        <v>10</v>
      </c>
      <c r="F7308" s="40">
        <v>0.85</v>
      </c>
      <c r="G7308" s="40">
        <v>1</v>
      </c>
      <c r="H7308" s="40">
        <v>22</v>
      </c>
      <c r="I7308" s="40">
        <v>0.22</v>
      </c>
      <c r="L7308" s="40" t="str">
        <f>IF(LEFT(C7308,1)="[",MID(C7308,2,SEARCH("]",C7308)-2),IF(LEFT(C7308,1)="""",MID(C7308,2,SEARCH("""",C7308,2)-2),C7308))</f>
        <v>veículos Onix</v>
      </c>
      <c r="M7308" s="40">
        <f>WEEKNUM(A7308,2)</f>
        <v>38</v>
      </c>
    </row>
    <row r="7309" spans="1:13" x14ac:dyDescent="0.25">
      <c r="A7309" s="1">
        <v>41517</v>
      </c>
      <c r="B7309" s="40" t="s">
        <v>9</v>
      </c>
      <c r="C7309" s="40" t="s">
        <v>265</v>
      </c>
      <c r="D7309" s="40" t="s">
        <v>155</v>
      </c>
      <c r="E7309" s="40" t="s">
        <v>10</v>
      </c>
      <c r="F7309" s="40">
        <v>0.85</v>
      </c>
      <c r="G7309" s="40">
        <v>6</v>
      </c>
      <c r="H7309" s="40">
        <v>76</v>
      </c>
      <c r="I7309" s="40">
        <v>3.12</v>
      </c>
      <c r="L7309" s="40" t="str">
        <f>IF(LEFT(C7309,1)="[",MID(C7309,2,SEARCH("]",C7309)-2),IF(LEFT(C7309,1)="""",MID(C7309,2,SEARCH("""",C7309,2)-2),C7309))</f>
        <v>veículos Onix</v>
      </c>
      <c r="M7309" s="40">
        <f>WEEKNUM(A7309,2)</f>
        <v>35</v>
      </c>
    </row>
    <row r="7310" spans="1:13" x14ac:dyDescent="0.25">
      <c r="A7310" s="1">
        <v>41536</v>
      </c>
      <c r="B7310" s="40" t="s">
        <v>9</v>
      </c>
      <c r="C7310" s="40" t="s">
        <v>265</v>
      </c>
      <c r="D7310" s="40" t="s">
        <v>155</v>
      </c>
      <c r="E7310" s="40" t="s">
        <v>10</v>
      </c>
      <c r="F7310" s="40">
        <v>0.85</v>
      </c>
      <c r="G7310" s="40">
        <v>1</v>
      </c>
      <c r="H7310" s="40">
        <v>25</v>
      </c>
      <c r="I7310" s="40">
        <v>0.78</v>
      </c>
      <c r="L7310" s="40" t="str">
        <f>IF(LEFT(C7310,1)="[",MID(C7310,2,SEARCH("]",C7310)-2),IF(LEFT(C7310,1)="""",MID(C7310,2,SEARCH("""",C7310,2)-2),C7310))</f>
        <v>veículos Onix</v>
      </c>
      <c r="M7310" s="40">
        <f>WEEKNUM(A7310,2)</f>
        <v>38</v>
      </c>
    </row>
    <row r="7311" spans="1:13" x14ac:dyDescent="0.25">
      <c r="A7311" s="1">
        <v>41515</v>
      </c>
      <c r="B7311" s="40" t="s">
        <v>9</v>
      </c>
      <c r="C7311" s="40" t="s">
        <v>265</v>
      </c>
      <c r="D7311" s="40" t="s">
        <v>155</v>
      </c>
      <c r="E7311" s="40" t="s">
        <v>10</v>
      </c>
      <c r="F7311" s="40">
        <v>0.85</v>
      </c>
      <c r="G7311" s="40">
        <v>4</v>
      </c>
      <c r="H7311" s="40">
        <v>56</v>
      </c>
      <c r="I7311" s="40">
        <v>1.92</v>
      </c>
      <c r="L7311" s="40" t="str">
        <f>IF(LEFT(C7311,1)="[",MID(C7311,2,SEARCH("]",C7311)-2),IF(LEFT(C7311,1)="""",MID(C7311,2,SEARCH("""",C7311,2)-2),C7311))</f>
        <v>veículos Onix</v>
      </c>
      <c r="M7311" s="40">
        <f>WEEKNUM(A7311,2)</f>
        <v>35</v>
      </c>
    </row>
    <row r="7312" spans="1:13" x14ac:dyDescent="0.25">
      <c r="A7312" s="1">
        <v>41528</v>
      </c>
      <c r="B7312" s="40" t="s">
        <v>9</v>
      </c>
      <c r="C7312" s="40" t="s">
        <v>265</v>
      </c>
      <c r="D7312" s="40" t="s">
        <v>155</v>
      </c>
      <c r="E7312" s="40" t="s">
        <v>10</v>
      </c>
      <c r="F7312" s="40">
        <v>0.85</v>
      </c>
      <c r="G7312" s="40">
        <v>9</v>
      </c>
      <c r="H7312" s="40">
        <v>82</v>
      </c>
      <c r="I7312" s="40">
        <v>2.6</v>
      </c>
      <c r="L7312" s="40" t="str">
        <f>IF(LEFT(C7312,1)="[",MID(C7312,2,SEARCH("]",C7312)-2),IF(LEFT(C7312,1)="""",MID(C7312,2,SEARCH("""",C7312,2)-2),C7312))</f>
        <v>veículos Onix</v>
      </c>
      <c r="M7312" s="40">
        <f>WEEKNUM(A7312,2)</f>
        <v>37</v>
      </c>
    </row>
    <row r="7313" spans="1:13" x14ac:dyDescent="0.25">
      <c r="A7313" s="1">
        <v>41527</v>
      </c>
      <c r="B7313" s="40" t="s">
        <v>9</v>
      </c>
      <c r="C7313" s="40" t="s">
        <v>265</v>
      </c>
      <c r="D7313" s="40" t="s">
        <v>155</v>
      </c>
      <c r="E7313" s="40" t="s">
        <v>10</v>
      </c>
      <c r="F7313" s="40">
        <v>0.85</v>
      </c>
      <c r="G7313" s="40">
        <v>7</v>
      </c>
      <c r="H7313" s="40">
        <v>65</v>
      </c>
      <c r="I7313" s="40">
        <v>2.78</v>
      </c>
      <c r="L7313" s="40" t="str">
        <f>IF(LEFT(C7313,1)="[",MID(C7313,2,SEARCH("]",C7313)-2),IF(LEFT(C7313,1)="""",MID(C7313,2,SEARCH("""",C7313,2)-2),C7313))</f>
        <v>veículos Onix</v>
      </c>
      <c r="M7313" s="40">
        <f>WEEKNUM(A7313,2)</f>
        <v>37</v>
      </c>
    </row>
    <row r="7314" spans="1:13" x14ac:dyDescent="0.25">
      <c r="A7314" s="1">
        <v>41516</v>
      </c>
      <c r="B7314" s="40" t="s">
        <v>9</v>
      </c>
      <c r="C7314" s="40" t="s">
        <v>265</v>
      </c>
      <c r="D7314" s="40" t="s">
        <v>155</v>
      </c>
      <c r="E7314" s="40" t="s">
        <v>10</v>
      </c>
      <c r="F7314" s="40">
        <v>0.85</v>
      </c>
      <c r="G7314" s="40">
        <v>9</v>
      </c>
      <c r="H7314" s="40">
        <v>45</v>
      </c>
      <c r="I7314" s="40">
        <v>4.54</v>
      </c>
      <c r="L7314" s="40" t="str">
        <f>IF(LEFT(C7314,1)="[",MID(C7314,2,SEARCH("]",C7314)-2),IF(LEFT(C7314,1)="""",MID(C7314,2,SEARCH("""",C7314,2)-2),C7314))</f>
        <v>veículos Onix</v>
      </c>
      <c r="M7314" s="40">
        <f>WEEKNUM(A7314,2)</f>
        <v>35</v>
      </c>
    </row>
    <row r="7315" spans="1:13" x14ac:dyDescent="0.25">
      <c r="A7315" s="1">
        <v>41526</v>
      </c>
      <c r="B7315" s="40" t="s">
        <v>9</v>
      </c>
      <c r="C7315" s="40" t="s">
        <v>265</v>
      </c>
      <c r="D7315" s="40" t="s">
        <v>155</v>
      </c>
      <c r="E7315" s="40" t="s">
        <v>10</v>
      </c>
      <c r="F7315" s="40">
        <v>0.85</v>
      </c>
      <c r="G7315" s="40">
        <v>11</v>
      </c>
      <c r="H7315" s="40">
        <v>67</v>
      </c>
      <c r="I7315" s="40">
        <v>4.1900000000000004</v>
      </c>
      <c r="L7315" s="40" t="str">
        <f>IF(LEFT(C7315,1)="[",MID(C7315,2,SEARCH("]",C7315)-2),IF(LEFT(C7315,1)="""",MID(C7315,2,SEARCH("""",C7315,2)-2),C7315))</f>
        <v>veículos Onix</v>
      </c>
      <c r="M7315" s="40">
        <f>WEEKNUM(A7315,2)</f>
        <v>37</v>
      </c>
    </row>
    <row r="7316" spans="1:13" x14ac:dyDescent="0.25">
      <c r="A7316" s="1">
        <v>41522</v>
      </c>
      <c r="B7316" s="40" t="s">
        <v>9</v>
      </c>
      <c r="C7316" s="40" t="s">
        <v>265</v>
      </c>
      <c r="D7316" s="40" t="s">
        <v>155</v>
      </c>
      <c r="E7316" s="40" t="s">
        <v>10</v>
      </c>
      <c r="F7316" s="40">
        <v>0.85</v>
      </c>
      <c r="G7316" s="40">
        <v>5</v>
      </c>
      <c r="H7316" s="40">
        <v>48</v>
      </c>
      <c r="I7316" s="40">
        <v>2.6</v>
      </c>
      <c r="L7316" s="40" t="str">
        <f>IF(LEFT(C7316,1)="[",MID(C7316,2,SEARCH("]",C7316)-2),IF(LEFT(C7316,1)="""",MID(C7316,2,SEARCH("""",C7316,2)-2),C7316))</f>
        <v>veículos Onix</v>
      </c>
      <c r="M7316" s="40">
        <f>WEEKNUM(A7316,2)</f>
        <v>36</v>
      </c>
    </row>
    <row r="7317" spans="1:13" x14ac:dyDescent="0.25">
      <c r="A7317" s="1">
        <v>41535</v>
      </c>
      <c r="B7317" s="40" t="s">
        <v>9</v>
      </c>
      <c r="C7317" s="40" t="s">
        <v>265</v>
      </c>
      <c r="D7317" s="40" t="s">
        <v>155</v>
      </c>
      <c r="E7317" s="40" t="s">
        <v>10</v>
      </c>
      <c r="F7317" s="40">
        <v>0.85</v>
      </c>
      <c r="G7317" s="40">
        <v>7</v>
      </c>
      <c r="H7317" s="40">
        <v>34</v>
      </c>
      <c r="I7317" s="40">
        <v>3.04</v>
      </c>
      <c r="L7317" s="40" t="str">
        <f>IF(LEFT(C7317,1)="[",MID(C7317,2,SEARCH("]",C7317)-2),IF(LEFT(C7317,1)="""",MID(C7317,2,SEARCH("""",C7317,2)-2),C7317))</f>
        <v>veículos Onix</v>
      </c>
      <c r="M7317" s="40">
        <f>WEEKNUM(A7317,2)</f>
        <v>38</v>
      </c>
    </row>
    <row r="7318" spans="1:13" x14ac:dyDescent="0.25">
      <c r="A7318" s="1">
        <v>41514</v>
      </c>
      <c r="B7318" s="40" t="s">
        <v>9</v>
      </c>
      <c r="C7318" s="40" t="s">
        <v>265</v>
      </c>
      <c r="D7318" s="40" t="s">
        <v>155</v>
      </c>
      <c r="E7318" s="40" t="s">
        <v>10</v>
      </c>
      <c r="F7318" s="40">
        <v>0.85</v>
      </c>
      <c r="G7318" s="40">
        <v>4</v>
      </c>
      <c r="H7318" s="40">
        <v>59</v>
      </c>
      <c r="I7318" s="40">
        <v>2.27</v>
      </c>
      <c r="L7318" s="40" t="str">
        <f>IF(LEFT(C7318,1)="[",MID(C7318,2,SEARCH("]",C7318)-2),IF(LEFT(C7318,1)="""",MID(C7318,2,SEARCH("""",C7318,2)-2),C7318))</f>
        <v>veículos Onix</v>
      </c>
      <c r="M7318" s="40">
        <f>WEEKNUM(A7318,2)</f>
        <v>35</v>
      </c>
    </row>
    <row r="7319" spans="1:13" x14ac:dyDescent="0.25">
      <c r="A7319" s="1">
        <v>41530</v>
      </c>
      <c r="B7319" s="40" t="s">
        <v>9</v>
      </c>
      <c r="C7319" s="40" t="s">
        <v>265</v>
      </c>
      <c r="D7319" s="40" t="s">
        <v>155</v>
      </c>
      <c r="E7319" s="40" t="s">
        <v>10</v>
      </c>
      <c r="F7319" s="40">
        <v>0.85</v>
      </c>
      <c r="G7319" s="40">
        <v>6</v>
      </c>
      <c r="H7319" s="40">
        <v>41</v>
      </c>
      <c r="I7319" s="40">
        <v>1.94</v>
      </c>
      <c r="L7319" s="40" t="str">
        <f>IF(LEFT(C7319,1)="[",MID(C7319,2,SEARCH("]",C7319)-2),IF(LEFT(C7319,1)="""",MID(C7319,2,SEARCH("""",C7319,2)-2),C7319))</f>
        <v>veículos Onix</v>
      </c>
      <c r="M7319" s="40">
        <f>WEEKNUM(A7319,2)</f>
        <v>37</v>
      </c>
    </row>
    <row r="7320" spans="1:13" x14ac:dyDescent="0.25">
      <c r="A7320" s="1"/>
      <c r="B7320" s="40"/>
      <c r="C7320" s="40"/>
      <c r="D7320" s="40"/>
      <c r="E7320" s="40"/>
      <c r="F7320" s="40"/>
      <c r="G7320" s="40"/>
      <c r="H7320" s="40"/>
      <c r="I7320" s="40"/>
      <c r="M7320" s="40">
        <f>WEEKNUM(A7320,2)</f>
        <v>1</v>
      </c>
    </row>
    <row r="7321" spans="1:13" x14ac:dyDescent="0.25">
      <c r="A7321" s="1"/>
      <c r="B7321" s="40"/>
      <c r="C7321" s="40"/>
      <c r="D7321" s="40"/>
      <c r="E7321" s="40"/>
      <c r="F7321" s="40"/>
      <c r="G7321" s="40"/>
      <c r="H7321" s="40"/>
      <c r="I7321" s="40"/>
      <c r="M7321" s="40">
        <f>WEEKNUM(A7321,2)</f>
        <v>1</v>
      </c>
    </row>
    <row r="7322" spans="1:13" x14ac:dyDescent="0.25">
      <c r="A7322" s="1"/>
      <c r="B7322" s="40"/>
      <c r="C7322" s="40"/>
      <c r="D7322" s="40"/>
      <c r="E7322" s="40"/>
      <c r="F7322" s="40"/>
      <c r="G7322" s="40"/>
      <c r="H7322" s="40"/>
      <c r="I7322" s="40"/>
      <c r="M7322" s="40">
        <f>WEEKNUM(A7322,2)</f>
        <v>1</v>
      </c>
    </row>
    <row r="7323" spans="1:13" x14ac:dyDescent="0.25">
      <c r="A7323" s="1"/>
      <c r="B7323" s="40"/>
      <c r="C7323" s="40"/>
      <c r="D7323" s="40"/>
      <c r="E7323" s="40"/>
      <c r="F7323" s="40"/>
      <c r="G7323" s="40"/>
      <c r="H7323" s="40"/>
      <c r="I7323" s="40"/>
      <c r="M7323" s="40">
        <f>WEEKNUM(A7323,2)</f>
        <v>1</v>
      </c>
    </row>
    <row r="7324" spans="1:13" x14ac:dyDescent="0.25">
      <c r="A7324" s="1"/>
      <c r="B7324" s="40"/>
      <c r="C7324" s="40"/>
      <c r="D7324" s="40"/>
      <c r="E7324" s="40"/>
      <c r="F7324" s="40"/>
      <c r="G7324" s="40"/>
      <c r="H7324" s="40"/>
      <c r="I7324" s="40"/>
      <c r="M7324" s="40">
        <f>WEEKNUM(A7324,2)</f>
        <v>1</v>
      </c>
    </row>
    <row r="7325" spans="1:13" x14ac:dyDescent="0.25">
      <c r="A7325" s="1"/>
      <c r="B7325" s="40"/>
      <c r="C7325" s="40"/>
      <c r="D7325" s="40"/>
      <c r="E7325" s="40"/>
      <c r="F7325" s="40"/>
      <c r="G7325" s="40"/>
      <c r="H7325" s="40"/>
      <c r="I7325" s="40"/>
      <c r="M7325" s="40">
        <f>WEEKNUM(A7325,2)</f>
        <v>1</v>
      </c>
    </row>
    <row r="7326" spans="1:13" x14ac:dyDescent="0.25">
      <c r="A7326" s="1"/>
      <c r="B7326" s="40"/>
      <c r="C7326" s="40"/>
      <c r="D7326" s="40"/>
      <c r="E7326" s="40"/>
      <c r="F7326" s="40"/>
      <c r="G7326" s="40"/>
      <c r="H7326" s="40"/>
      <c r="I7326" s="40"/>
      <c r="M7326" s="40">
        <f>WEEKNUM(A7326,2)</f>
        <v>1</v>
      </c>
    </row>
    <row r="7327" spans="1:13" x14ac:dyDescent="0.25">
      <c r="A7327" s="1"/>
      <c r="B7327" s="40"/>
      <c r="C7327" s="40"/>
      <c r="D7327" s="40"/>
      <c r="E7327" s="40"/>
      <c r="F7327" s="40"/>
      <c r="G7327" s="40"/>
      <c r="H7327" s="40"/>
      <c r="I7327" s="40"/>
      <c r="M7327" s="40">
        <f>WEEKNUM(A7327,2)</f>
        <v>1</v>
      </c>
    </row>
    <row r="7328" spans="1:13" x14ac:dyDescent="0.25">
      <c r="A7328" s="1"/>
      <c r="B7328" s="40"/>
      <c r="C7328" s="40"/>
      <c r="D7328" s="40"/>
      <c r="E7328" s="40"/>
      <c r="F7328" s="40"/>
      <c r="G7328" s="40"/>
      <c r="H7328" s="40"/>
      <c r="I7328" s="40"/>
      <c r="M7328" s="40">
        <f>WEEKNUM(A7328,2)</f>
        <v>1</v>
      </c>
    </row>
    <row r="7329" spans="1:13" x14ac:dyDescent="0.25">
      <c r="A7329" s="1"/>
      <c r="B7329" s="40"/>
      <c r="C7329" s="40"/>
      <c r="D7329" s="40"/>
      <c r="E7329" s="40"/>
      <c r="F7329" s="40"/>
      <c r="G7329" s="40"/>
      <c r="H7329" s="40"/>
      <c r="I7329" s="40"/>
      <c r="M7329" s="40">
        <f>WEEKNUM(A7329,2)</f>
        <v>1</v>
      </c>
    </row>
    <row r="7330" spans="1:13" x14ac:dyDescent="0.25">
      <c r="A7330" s="1"/>
      <c r="B7330" s="40"/>
      <c r="C7330" s="40"/>
      <c r="D7330" s="40"/>
      <c r="E7330" s="40"/>
      <c r="F7330" s="40"/>
      <c r="G7330" s="40"/>
      <c r="H7330" s="40"/>
      <c r="I7330" s="40"/>
      <c r="M7330" s="40">
        <f>WEEKNUM(A7330,2)</f>
        <v>1</v>
      </c>
    </row>
    <row r="7331" spans="1:13" x14ac:dyDescent="0.25">
      <c r="A7331" s="1"/>
      <c r="B7331" s="40"/>
      <c r="C7331" s="40"/>
      <c r="D7331" s="40"/>
      <c r="E7331" s="40"/>
      <c r="F7331" s="40"/>
      <c r="G7331" s="40"/>
      <c r="H7331" s="40"/>
      <c r="I7331" s="40"/>
      <c r="M7331" s="40">
        <f>WEEKNUM(A7331,2)</f>
        <v>1</v>
      </c>
    </row>
    <row r="7332" spans="1:13" x14ac:dyDescent="0.25">
      <c r="A7332" s="1"/>
      <c r="B7332" s="40"/>
      <c r="C7332" s="40"/>
      <c r="D7332" s="40"/>
      <c r="E7332" s="40"/>
      <c r="F7332" s="40"/>
      <c r="G7332" s="40"/>
      <c r="H7332" s="40"/>
      <c r="I7332" s="40"/>
      <c r="M7332" s="40">
        <f>WEEKNUM(A7332,2)</f>
        <v>1</v>
      </c>
    </row>
    <row r="7333" spans="1:13" x14ac:dyDescent="0.25">
      <c r="A7333" s="1"/>
      <c r="B7333" s="40"/>
      <c r="C7333" s="40"/>
      <c r="D7333" s="40"/>
      <c r="E7333" s="40"/>
      <c r="F7333" s="40"/>
      <c r="G7333" s="40"/>
      <c r="H7333" s="40"/>
      <c r="I7333" s="40"/>
      <c r="M7333" s="40">
        <f>WEEKNUM(A7333,2)</f>
        <v>1</v>
      </c>
    </row>
    <row r="7334" spans="1:13" x14ac:dyDescent="0.25">
      <c r="A7334" s="1"/>
      <c r="B7334" s="40"/>
      <c r="C7334" s="40"/>
      <c r="D7334" s="40"/>
      <c r="E7334" s="40"/>
      <c r="F7334" s="40"/>
      <c r="G7334" s="40"/>
      <c r="H7334" s="40"/>
      <c r="I7334" s="40"/>
      <c r="M7334" s="40">
        <f>WEEKNUM(A7334,2)</f>
        <v>1</v>
      </c>
    </row>
    <row r="7335" spans="1:13" x14ac:dyDescent="0.25">
      <c r="A7335" s="1"/>
      <c r="B7335" s="40"/>
      <c r="C7335" s="40"/>
      <c r="D7335" s="40"/>
      <c r="E7335" s="40"/>
      <c r="F7335" s="40"/>
      <c r="G7335" s="40"/>
      <c r="H7335" s="40"/>
      <c r="I7335" s="40"/>
      <c r="M7335" s="40">
        <f>WEEKNUM(A7335,2)</f>
        <v>1</v>
      </c>
    </row>
    <row r="7336" spans="1:13" x14ac:dyDescent="0.25">
      <c r="A7336" s="1"/>
      <c r="B7336" s="40"/>
      <c r="C7336" s="40"/>
      <c r="D7336" s="40"/>
      <c r="E7336" s="40"/>
      <c r="F7336" s="40"/>
      <c r="G7336" s="40"/>
      <c r="H7336" s="40"/>
      <c r="I7336" s="40"/>
      <c r="M7336" s="40">
        <f>WEEKNUM(A7336,2)</f>
        <v>1</v>
      </c>
    </row>
    <row r="7337" spans="1:13" x14ac:dyDescent="0.25">
      <c r="A7337" s="1"/>
      <c r="B7337" s="40"/>
      <c r="C7337" s="40"/>
      <c r="D7337" s="40"/>
      <c r="E7337" s="40"/>
      <c r="F7337" s="40"/>
      <c r="G7337" s="40"/>
      <c r="H7337" s="40"/>
      <c r="I7337" s="40"/>
      <c r="M7337" s="40">
        <f>WEEKNUM(A7337,2)</f>
        <v>1</v>
      </c>
    </row>
    <row r="7338" spans="1:13" x14ac:dyDescent="0.25">
      <c r="A7338" s="1"/>
      <c r="B7338" s="40"/>
      <c r="C7338" s="40"/>
      <c r="D7338" s="40"/>
      <c r="E7338" s="40"/>
      <c r="F7338" s="40"/>
      <c r="G7338" s="40"/>
      <c r="H7338" s="40"/>
      <c r="I7338" s="40"/>
      <c r="M7338" s="40">
        <f>WEEKNUM(A7338,2)</f>
        <v>1</v>
      </c>
    </row>
    <row r="7339" spans="1:13" x14ac:dyDescent="0.25">
      <c r="A7339" s="1"/>
      <c r="B7339" s="40"/>
      <c r="C7339" s="40"/>
      <c r="D7339" s="40"/>
      <c r="E7339" s="40"/>
      <c r="F7339" s="40"/>
      <c r="G7339" s="40"/>
      <c r="H7339" s="40"/>
      <c r="I7339" s="40"/>
      <c r="M7339" s="40">
        <f>WEEKNUM(A7339,2)</f>
        <v>1</v>
      </c>
    </row>
    <row r="7340" spans="1:13" x14ac:dyDescent="0.25">
      <c r="A7340" s="1"/>
      <c r="B7340" s="40"/>
      <c r="C7340" s="40"/>
      <c r="D7340" s="40"/>
      <c r="E7340" s="40"/>
      <c r="F7340" s="40"/>
      <c r="G7340" s="40"/>
      <c r="H7340" s="40"/>
      <c r="I7340" s="40"/>
      <c r="M7340" s="40">
        <f>WEEKNUM(A7340,2)</f>
        <v>1</v>
      </c>
    </row>
    <row r="7341" spans="1:13" x14ac:dyDescent="0.25">
      <c r="A7341" s="1"/>
      <c r="B7341" s="40"/>
      <c r="C7341" s="40"/>
      <c r="D7341" s="40"/>
      <c r="E7341" s="40"/>
      <c r="F7341" s="40"/>
      <c r="G7341" s="40"/>
      <c r="H7341" s="40"/>
      <c r="I7341" s="40"/>
      <c r="M7341" s="40">
        <f>WEEKNUM(A7341,2)</f>
        <v>1</v>
      </c>
    </row>
    <row r="7342" spans="1:13" x14ac:dyDescent="0.25">
      <c r="A7342" s="1"/>
      <c r="B7342" s="40"/>
      <c r="C7342" s="40"/>
      <c r="D7342" s="40"/>
      <c r="E7342" s="40"/>
      <c r="F7342" s="40"/>
      <c r="G7342" s="40"/>
      <c r="H7342" s="40"/>
      <c r="I7342" s="40"/>
      <c r="M7342" s="40">
        <f>WEEKNUM(A7342,2)</f>
        <v>1</v>
      </c>
    </row>
    <row r="7343" spans="1:13" x14ac:dyDescent="0.25">
      <c r="A7343" s="1"/>
      <c r="B7343" s="40"/>
      <c r="C7343" s="40"/>
      <c r="D7343" s="40"/>
      <c r="E7343" s="40"/>
      <c r="F7343" s="40"/>
      <c r="G7343" s="40"/>
      <c r="H7343" s="40"/>
      <c r="I7343" s="40"/>
      <c r="M7343" s="40">
        <f>WEEKNUM(A7343,2)</f>
        <v>1</v>
      </c>
    </row>
    <row r="7344" spans="1:13" x14ac:dyDescent="0.25">
      <c r="A7344" s="1"/>
      <c r="B7344" s="40"/>
      <c r="C7344" s="40"/>
      <c r="D7344" s="40"/>
      <c r="E7344" s="40"/>
      <c r="F7344" s="40"/>
      <c r="G7344" s="40"/>
      <c r="H7344" s="40"/>
      <c r="I7344" s="40"/>
      <c r="M7344" s="40">
        <f>WEEKNUM(A7344,2)</f>
        <v>1</v>
      </c>
    </row>
    <row r="7345" spans="1:13" x14ac:dyDescent="0.25">
      <c r="A7345" s="1"/>
      <c r="B7345" s="40"/>
      <c r="C7345" s="40"/>
      <c r="D7345" s="40"/>
      <c r="E7345" s="40"/>
      <c r="F7345" s="40"/>
      <c r="G7345" s="40"/>
      <c r="H7345" s="40"/>
      <c r="I7345" s="40"/>
      <c r="M7345" s="40">
        <f>WEEKNUM(A7345,2)</f>
        <v>1</v>
      </c>
    </row>
    <row r="7346" spans="1:13" x14ac:dyDescent="0.25">
      <c r="A7346" s="1"/>
      <c r="B7346" s="40"/>
      <c r="C7346" s="40"/>
      <c r="D7346" s="40"/>
      <c r="E7346" s="40"/>
      <c r="F7346" s="40"/>
      <c r="G7346" s="40"/>
      <c r="H7346" s="40"/>
      <c r="I7346" s="40"/>
      <c r="M7346" s="40">
        <f>WEEKNUM(A7346,2)</f>
        <v>1</v>
      </c>
    </row>
    <row r="7347" spans="1:13" x14ac:dyDescent="0.25">
      <c r="A7347" s="1"/>
      <c r="B7347" s="40"/>
      <c r="C7347" s="40"/>
      <c r="D7347" s="40"/>
      <c r="E7347" s="40"/>
      <c r="F7347" s="40"/>
      <c r="G7347" s="40"/>
      <c r="H7347" s="40"/>
      <c r="I7347" s="40"/>
      <c r="M7347" s="40">
        <f>WEEKNUM(A7347,2)</f>
        <v>1</v>
      </c>
    </row>
    <row r="7348" spans="1:13" x14ac:dyDescent="0.25">
      <c r="A7348" s="1"/>
      <c r="B7348" s="40"/>
      <c r="C7348" s="40"/>
      <c r="D7348" s="40"/>
      <c r="E7348" s="40"/>
      <c r="F7348" s="40"/>
      <c r="G7348" s="40"/>
      <c r="H7348" s="40"/>
      <c r="I7348" s="40"/>
      <c r="M7348" s="40">
        <f>WEEKNUM(A7348,2)</f>
        <v>1</v>
      </c>
    </row>
    <row r="7349" spans="1:13" x14ac:dyDescent="0.25">
      <c r="A7349" s="1"/>
      <c r="B7349" s="40"/>
      <c r="C7349" s="40"/>
      <c r="D7349" s="40"/>
      <c r="E7349" s="40"/>
      <c r="F7349" s="40"/>
      <c r="G7349" s="40"/>
      <c r="H7349" s="40"/>
      <c r="I7349" s="40"/>
      <c r="M7349" s="40">
        <f>WEEKNUM(A7349,2)</f>
        <v>1</v>
      </c>
    </row>
    <row r="7350" spans="1:13" x14ac:dyDescent="0.25">
      <c r="A7350" s="1"/>
      <c r="B7350" s="40"/>
      <c r="C7350" s="40"/>
      <c r="D7350" s="40"/>
      <c r="E7350" s="40"/>
      <c r="F7350" s="40"/>
      <c r="G7350" s="40"/>
      <c r="H7350" s="40"/>
      <c r="I7350" s="40"/>
      <c r="M7350" s="40">
        <f>WEEKNUM(A7350,2)</f>
        <v>1</v>
      </c>
    </row>
    <row r="7351" spans="1:13" x14ac:dyDescent="0.25">
      <c r="A7351" s="1"/>
      <c r="B7351" s="40"/>
      <c r="C7351" s="40"/>
      <c r="D7351" s="40"/>
      <c r="E7351" s="40"/>
      <c r="F7351" s="40"/>
      <c r="G7351" s="40"/>
      <c r="H7351" s="40"/>
      <c r="I7351" s="40"/>
      <c r="M7351" s="40">
        <f>WEEKNUM(A7351,2)</f>
        <v>1</v>
      </c>
    </row>
    <row r="7352" spans="1:13" x14ac:dyDescent="0.25">
      <c r="A7352" s="1"/>
      <c r="B7352" s="40"/>
      <c r="C7352" s="40"/>
      <c r="D7352" s="40"/>
      <c r="E7352" s="40"/>
      <c r="F7352" s="40"/>
      <c r="G7352" s="40"/>
      <c r="H7352" s="40"/>
      <c r="I7352" s="40"/>
      <c r="M7352" s="40">
        <f>WEEKNUM(A7352,2)</f>
        <v>1</v>
      </c>
    </row>
    <row r="7353" spans="1:13" x14ac:dyDescent="0.25">
      <c r="A7353" s="1"/>
      <c r="B7353" s="40"/>
      <c r="C7353" s="40"/>
      <c r="D7353" s="40"/>
      <c r="E7353" s="40"/>
      <c r="F7353" s="40"/>
      <c r="G7353" s="40"/>
      <c r="H7353" s="40"/>
      <c r="I7353" s="40"/>
      <c r="M7353" s="40">
        <f>WEEKNUM(A7353,2)</f>
        <v>1</v>
      </c>
    </row>
    <row r="7354" spans="1:13" x14ac:dyDescent="0.25">
      <c r="A7354" s="1"/>
      <c r="B7354" s="40"/>
      <c r="C7354" s="40"/>
      <c r="D7354" s="40"/>
      <c r="E7354" s="40"/>
      <c r="F7354" s="40"/>
      <c r="G7354" s="40"/>
      <c r="H7354" s="40"/>
      <c r="I7354" s="40"/>
      <c r="M7354" s="40">
        <f>WEEKNUM(A7354,2)</f>
        <v>1</v>
      </c>
    </row>
    <row r="7355" spans="1:13" x14ac:dyDescent="0.25">
      <c r="A7355" s="1"/>
      <c r="B7355" s="40"/>
      <c r="C7355" s="40"/>
      <c r="D7355" s="40"/>
      <c r="E7355" s="40"/>
      <c r="F7355" s="40"/>
      <c r="G7355" s="40"/>
      <c r="H7355" s="40"/>
      <c r="I7355" s="40"/>
      <c r="M7355" s="40">
        <f>WEEKNUM(A7355,2)</f>
        <v>1</v>
      </c>
    </row>
    <row r="7356" spans="1:13" x14ac:dyDescent="0.25">
      <c r="A7356" s="1"/>
      <c r="B7356" s="40"/>
      <c r="C7356" s="40"/>
      <c r="D7356" s="40"/>
      <c r="E7356" s="40"/>
      <c r="F7356" s="40"/>
      <c r="G7356" s="40"/>
      <c r="H7356" s="40"/>
      <c r="I7356" s="40"/>
      <c r="M7356" s="40">
        <f>WEEKNUM(A7356,2)</f>
        <v>1</v>
      </c>
    </row>
    <row r="7357" spans="1:13" x14ac:dyDescent="0.25">
      <c r="A7357" s="1"/>
      <c r="B7357" s="40"/>
      <c r="C7357" s="40"/>
      <c r="D7357" s="40"/>
      <c r="E7357" s="40"/>
      <c r="F7357" s="40"/>
      <c r="G7357" s="40"/>
      <c r="H7357" s="40"/>
      <c r="I7357" s="40"/>
      <c r="M7357" s="40">
        <f>WEEKNUM(A7357,2)</f>
        <v>1</v>
      </c>
    </row>
    <row r="7358" spans="1:13" x14ac:dyDescent="0.25">
      <c r="A7358" s="1"/>
      <c r="B7358" s="40"/>
      <c r="C7358" s="40"/>
      <c r="D7358" s="40"/>
      <c r="E7358" s="40"/>
      <c r="F7358" s="40"/>
      <c r="G7358" s="40"/>
      <c r="H7358" s="40"/>
      <c r="I7358" s="40"/>
      <c r="M7358" s="40">
        <f>WEEKNUM(A7358,2)</f>
        <v>1</v>
      </c>
    </row>
    <row r="7359" spans="1:13" x14ac:dyDescent="0.25">
      <c r="A7359" s="1"/>
      <c r="B7359" s="40"/>
      <c r="C7359" s="40"/>
      <c r="D7359" s="40"/>
      <c r="E7359" s="40"/>
      <c r="F7359" s="40"/>
      <c r="G7359" s="40"/>
      <c r="H7359" s="40"/>
      <c r="I7359" s="40"/>
      <c r="M7359" s="40">
        <f>WEEKNUM(A7359,2)</f>
        <v>1</v>
      </c>
    </row>
    <row r="7360" spans="1:13" x14ac:dyDescent="0.25">
      <c r="A7360" s="1"/>
      <c r="B7360" s="40"/>
      <c r="C7360" s="40"/>
      <c r="D7360" s="40"/>
      <c r="E7360" s="40"/>
      <c r="F7360" s="40"/>
      <c r="G7360" s="40"/>
      <c r="H7360" s="40"/>
      <c r="I7360" s="40"/>
      <c r="M7360" s="40">
        <f>WEEKNUM(A7360,2)</f>
        <v>1</v>
      </c>
    </row>
    <row r="7361" spans="1:13" x14ac:dyDescent="0.25">
      <c r="A7361" s="1"/>
      <c r="B7361" s="40"/>
      <c r="C7361" s="40"/>
      <c r="D7361" s="40"/>
      <c r="E7361" s="40"/>
      <c r="F7361" s="40"/>
      <c r="G7361" s="40"/>
      <c r="H7361" s="40"/>
      <c r="I7361" s="40"/>
      <c r="M7361" s="40">
        <f>WEEKNUM(A7361,2)</f>
        <v>1</v>
      </c>
    </row>
    <row r="7362" spans="1:13" x14ac:dyDescent="0.25">
      <c r="A7362" s="1"/>
      <c r="B7362" s="40"/>
      <c r="C7362" s="40"/>
      <c r="D7362" s="40"/>
      <c r="E7362" s="40"/>
      <c r="F7362" s="40"/>
      <c r="G7362" s="40"/>
      <c r="H7362" s="40"/>
      <c r="I7362" s="40"/>
      <c r="M7362" s="40">
        <f>WEEKNUM(A7362,2)</f>
        <v>1</v>
      </c>
    </row>
    <row r="7363" spans="1:13" x14ac:dyDescent="0.25">
      <c r="A7363" s="1"/>
      <c r="B7363" s="40"/>
      <c r="C7363" s="40"/>
      <c r="D7363" s="40"/>
      <c r="E7363" s="40"/>
      <c r="F7363" s="40"/>
      <c r="G7363" s="40"/>
      <c r="H7363" s="40"/>
      <c r="I7363" s="40"/>
      <c r="M7363" s="40">
        <f>WEEKNUM(A7363,2)</f>
        <v>1</v>
      </c>
    </row>
    <row r="7364" spans="1:13" x14ac:dyDescent="0.25">
      <c r="A7364" s="1"/>
      <c r="B7364" s="40"/>
      <c r="C7364" s="40"/>
      <c r="D7364" s="40"/>
      <c r="E7364" s="40"/>
      <c r="F7364" s="40"/>
      <c r="G7364" s="40"/>
      <c r="H7364" s="40"/>
      <c r="I7364" s="40"/>
      <c r="M7364" s="40">
        <f>WEEKNUM(A7364,2)</f>
        <v>1</v>
      </c>
    </row>
    <row r="7365" spans="1:13" x14ac:dyDescent="0.25">
      <c r="A7365" s="1"/>
      <c r="B7365" s="40"/>
      <c r="C7365" s="40"/>
      <c r="D7365" s="40"/>
      <c r="E7365" s="40"/>
      <c r="F7365" s="40"/>
      <c r="G7365" s="40"/>
      <c r="H7365" s="40"/>
      <c r="I7365" s="40"/>
      <c r="M7365" s="40">
        <f>WEEKNUM(A7365,2)</f>
        <v>1</v>
      </c>
    </row>
    <row r="7366" spans="1:13" x14ac:dyDescent="0.25">
      <c r="A7366" s="1"/>
      <c r="B7366" s="40"/>
      <c r="C7366" s="40"/>
      <c r="D7366" s="40"/>
      <c r="E7366" s="40"/>
      <c r="F7366" s="40"/>
      <c r="G7366" s="40"/>
      <c r="H7366" s="40"/>
      <c r="I7366" s="40"/>
      <c r="M7366" s="40">
        <f>WEEKNUM(A7366,2)</f>
        <v>1</v>
      </c>
    </row>
    <row r="7367" spans="1:13" x14ac:dyDescent="0.25">
      <c r="A7367" s="1"/>
      <c r="B7367" s="40"/>
      <c r="C7367" s="40"/>
      <c r="D7367" s="40"/>
      <c r="E7367" s="40"/>
      <c r="F7367" s="40"/>
      <c r="G7367" s="40"/>
      <c r="H7367" s="40"/>
      <c r="I7367" s="40"/>
      <c r="M7367" s="40">
        <f>WEEKNUM(A7367,2)</f>
        <v>1</v>
      </c>
    </row>
    <row r="7368" spans="1:13" x14ac:dyDescent="0.25">
      <c r="A7368" s="1"/>
      <c r="B7368" s="40"/>
      <c r="C7368" s="40"/>
      <c r="D7368" s="40"/>
      <c r="E7368" s="40"/>
      <c r="F7368" s="40"/>
      <c r="G7368" s="40"/>
      <c r="H7368" s="40"/>
      <c r="I7368" s="40"/>
      <c r="M7368" s="40">
        <f>WEEKNUM(A7368,2)</f>
        <v>1</v>
      </c>
    </row>
    <row r="7369" spans="1:13" x14ac:dyDescent="0.25">
      <c r="A7369" s="1"/>
      <c r="B7369" s="40"/>
      <c r="C7369" s="40"/>
      <c r="D7369" s="40"/>
      <c r="E7369" s="40"/>
      <c r="F7369" s="40"/>
      <c r="G7369" s="40"/>
      <c r="H7369" s="40"/>
      <c r="I7369" s="40"/>
      <c r="M7369" s="40">
        <f>WEEKNUM(A7369,2)</f>
        <v>1</v>
      </c>
    </row>
    <row r="7370" spans="1:13" x14ac:dyDescent="0.25">
      <c r="A7370" s="1"/>
      <c r="B7370" s="40"/>
      <c r="C7370" s="40"/>
      <c r="D7370" s="40"/>
      <c r="E7370" s="40"/>
      <c r="F7370" s="40"/>
      <c r="G7370" s="40"/>
      <c r="H7370" s="40"/>
      <c r="I7370" s="40"/>
      <c r="M7370" s="40">
        <f>WEEKNUM(A7370,2)</f>
        <v>1</v>
      </c>
    </row>
    <row r="7371" spans="1:13" x14ac:dyDescent="0.25">
      <c r="A7371" s="1"/>
      <c r="B7371" s="40"/>
      <c r="C7371" s="40"/>
      <c r="D7371" s="40"/>
      <c r="E7371" s="40"/>
      <c r="F7371" s="40"/>
      <c r="G7371" s="40"/>
      <c r="H7371" s="40"/>
      <c r="I7371" s="40"/>
      <c r="M7371" s="40">
        <f>WEEKNUM(A7371,2)</f>
        <v>1</v>
      </c>
    </row>
    <row r="7372" spans="1:13" x14ac:dyDescent="0.25">
      <c r="A7372" s="1"/>
      <c r="B7372" s="40"/>
      <c r="C7372" s="40"/>
      <c r="D7372" s="40"/>
      <c r="E7372" s="40"/>
      <c r="F7372" s="40"/>
      <c r="G7372" s="40"/>
      <c r="H7372" s="40"/>
      <c r="I7372" s="40"/>
      <c r="M7372" s="40">
        <f>WEEKNUM(A7372,2)</f>
        <v>1</v>
      </c>
    </row>
    <row r="7373" spans="1:13" x14ac:dyDescent="0.25">
      <c r="A7373" s="1"/>
      <c r="B7373" s="40"/>
      <c r="C7373" s="40"/>
      <c r="D7373" s="40"/>
      <c r="E7373" s="40"/>
      <c r="F7373" s="40"/>
      <c r="G7373" s="40"/>
      <c r="H7373" s="40"/>
      <c r="I7373" s="40"/>
      <c r="M7373" s="40">
        <f>WEEKNUM(A7373,2)</f>
        <v>1</v>
      </c>
    </row>
    <row r="7374" spans="1:13" x14ac:dyDescent="0.25">
      <c r="A7374" s="1"/>
      <c r="B7374" s="40"/>
      <c r="C7374" s="40"/>
      <c r="D7374" s="40"/>
      <c r="E7374" s="40"/>
      <c r="F7374" s="40"/>
      <c r="G7374" s="40"/>
      <c r="H7374" s="40"/>
      <c r="I7374" s="40"/>
      <c r="M7374" s="40">
        <f>WEEKNUM(A7374,2)</f>
        <v>1</v>
      </c>
    </row>
    <row r="7375" spans="1:13" x14ac:dyDescent="0.25">
      <c r="A7375" s="1"/>
      <c r="B7375" s="40"/>
      <c r="C7375" s="40"/>
      <c r="D7375" s="40"/>
      <c r="E7375" s="40"/>
      <c r="F7375" s="40"/>
      <c r="G7375" s="40"/>
      <c r="H7375" s="40"/>
      <c r="I7375" s="40"/>
      <c r="M7375" s="40">
        <f>WEEKNUM(A7375,2)</f>
        <v>1</v>
      </c>
    </row>
    <row r="7376" spans="1:13" x14ac:dyDescent="0.25">
      <c r="A7376" s="1"/>
      <c r="B7376" s="40"/>
      <c r="C7376" s="40"/>
      <c r="D7376" s="40"/>
      <c r="E7376" s="40"/>
      <c r="F7376" s="40"/>
      <c r="G7376" s="40"/>
      <c r="H7376" s="40"/>
      <c r="I7376" s="40"/>
      <c r="M7376" s="40">
        <f>WEEKNUM(A7376,2)</f>
        <v>1</v>
      </c>
    </row>
    <row r="7377" spans="1:13" x14ac:dyDescent="0.25">
      <c r="A7377" s="1"/>
      <c r="B7377" s="40"/>
      <c r="C7377" s="40"/>
      <c r="D7377" s="40"/>
      <c r="E7377" s="40"/>
      <c r="F7377" s="40"/>
      <c r="G7377" s="40"/>
      <c r="H7377" s="40"/>
      <c r="I7377" s="40"/>
      <c r="M7377" s="40">
        <f>WEEKNUM(A7377,2)</f>
        <v>1</v>
      </c>
    </row>
    <row r="7378" spans="1:13" x14ac:dyDescent="0.25">
      <c r="A7378" s="1"/>
      <c r="B7378" s="40"/>
      <c r="C7378" s="40"/>
      <c r="D7378" s="40"/>
      <c r="E7378" s="40"/>
      <c r="F7378" s="40"/>
      <c r="G7378" s="40"/>
      <c r="H7378" s="40"/>
      <c r="I7378" s="40"/>
      <c r="M7378" s="40">
        <f>WEEKNUM(A7378,2)</f>
        <v>1</v>
      </c>
    </row>
    <row r="7379" spans="1:13" x14ac:dyDescent="0.25">
      <c r="A7379" s="1"/>
      <c r="B7379" s="40"/>
      <c r="C7379" s="40"/>
      <c r="D7379" s="40"/>
      <c r="E7379" s="40"/>
      <c r="F7379" s="40"/>
      <c r="G7379" s="40"/>
      <c r="H7379" s="40"/>
      <c r="I7379" s="40"/>
      <c r="M7379" s="40">
        <f>WEEKNUM(A7379,2)</f>
        <v>1</v>
      </c>
    </row>
    <row r="7380" spans="1:13" x14ac:dyDescent="0.25">
      <c r="A7380" s="1"/>
      <c r="B7380" s="40"/>
      <c r="C7380" s="40"/>
      <c r="D7380" s="40"/>
      <c r="E7380" s="40"/>
      <c r="F7380" s="40"/>
      <c r="G7380" s="40"/>
      <c r="H7380" s="40"/>
      <c r="I7380" s="40"/>
      <c r="M7380" s="40">
        <f>WEEKNUM(A7380,2)</f>
        <v>1</v>
      </c>
    </row>
    <row r="7381" spans="1:13" x14ac:dyDescent="0.25">
      <c r="A7381" s="1"/>
      <c r="B7381" s="40"/>
      <c r="C7381" s="40"/>
      <c r="D7381" s="40"/>
      <c r="E7381" s="40"/>
      <c r="F7381" s="40"/>
      <c r="G7381" s="40"/>
      <c r="H7381" s="40"/>
      <c r="I7381" s="40"/>
      <c r="M7381" s="40">
        <f>WEEKNUM(A7381,2)</f>
        <v>1</v>
      </c>
    </row>
    <row r="7382" spans="1:13" x14ac:dyDescent="0.25">
      <c r="A7382" s="1"/>
      <c r="B7382" s="40"/>
      <c r="C7382" s="40"/>
      <c r="D7382" s="40"/>
      <c r="E7382" s="40"/>
      <c r="F7382" s="40"/>
      <c r="G7382" s="40"/>
      <c r="H7382" s="40"/>
      <c r="I7382" s="40"/>
      <c r="M7382" s="40">
        <f>WEEKNUM(A7382,2)</f>
        <v>1</v>
      </c>
    </row>
    <row r="7383" spans="1:13" x14ac:dyDescent="0.25">
      <c r="A7383" s="1"/>
      <c r="B7383" s="40"/>
      <c r="C7383" s="40"/>
      <c r="D7383" s="40"/>
      <c r="E7383" s="40"/>
      <c r="F7383" s="40"/>
      <c r="G7383" s="40"/>
      <c r="H7383" s="40"/>
      <c r="I7383" s="40"/>
      <c r="M7383" s="40">
        <f>WEEKNUM(A7383,2)</f>
        <v>1</v>
      </c>
    </row>
    <row r="7384" spans="1:13" x14ac:dyDescent="0.25">
      <c r="A7384" s="1"/>
      <c r="B7384" s="40"/>
      <c r="C7384" s="40"/>
      <c r="D7384" s="40"/>
      <c r="E7384" s="40"/>
      <c r="F7384" s="40"/>
      <c r="G7384" s="40"/>
      <c r="H7384" s="40"/>
      <c r="I7384" s="40"/>
      <c r="M7384" s="40">
        <f>WEEKNUM(A7384,2)</f>
        <v>1</v>
      </c>
    </row>
    <row r="7385" spans="1:13" x14ac:dyDescent="0.25">
      <c r="A7385" s="1"/>
      <c r="B7385" s="40"/>
      <c r="C7385" s="40"/>
      <c r="D7385" s="40"/>
      <c r="E7385" s="40"/>
      <c r="F7385" s="40"/>
      <c r="G7385" s="40"/>
      <c r="H7385" s="40"/>
      <c r="I7385" s="40"/>
      <c r="M7385" s="40">
        <f>WEEKNUM(A7385,2)</f>
        <v>1</v>
      </c>
    </row>
    <row r="7386" spans="1:13" x14ac:dyDescent="0.25">
      <c r="A7386" s="1"/>
      <c r="B7386" s="40"/>
      <c r="C7386" s="40"/>
      <c r="D7386" s="40"/>
      <c r="E7386" s="40"/>
      <c r="F7386" s="40"/>
      <c r="G7386" s="40"/>
      <c r="H7386" s="40"/>
      <c r="I7386" s="40"/>
      <c r="M7386" s="40">
        <f>WEEKNUM(A7386,2)</f>
        <v>1</v>
      </c>
    </row>
    <row r="7387" spans="1:13" x14ac:dyDescent="0.25">
      <c r="A7387" s="1"/>
      <c r="B7387" s="40"/>
      <c r="C7387" s="40"/>
      <c r="D7387" s="40"/>
      <c r="E7387" s="40"/>
      <c r="F7387" s="40"/>
      <c r="G7387" s="40"/>
      <c r="H7387" s="40"/>
      <c r="I7387" s="40"/>
      <c r="M7387" s="40">
        <f>WEEKNUM(A7387,2)</f>
        <v>1</v>
      </c>
    </row>
    <row r="7388" spans="1:13" x14ac:dyDescent="0.25">
      <c r="A7388" s="1"/>
      <c r="B7388" s="40"/>
      <c r="C7388" s="40"/>
      <c r="D7388" s="40"/>
      <c r="E7388" s="40"/>
      <c r="F7388" s="40"/>
      <c r="G7388" s="40"/>
      <c r="H7388" s="40"/>
      <c r="I7388" s="40"/>
      <c r="M7388" s="40">
        <f>WEEKNUM(A7388,2)</f>
        <v>1</v>
      </c>
    </row>
    <row r="7389" spans="1:13" x14ac:dyDescent="0.25">
      <c r="A7389" s="1"/>
      <c r="B7389" s="40"/>
      <c r="C7389" s="40"/>
      <c r="D7389" s="40"/>
      <c r="E7389" s="40"/>
      <c r="F7389" s="40"/>
      <c r="G7389" s="40"/>
      <c r="H7389" s="40"/>
      <c r="I7389" s="40"/>
      <c r="M7389" s="40">
        <f>WEEKNUM(A7389,2)</f>
        <v>1</v>
      </c>
    </row>
    <row r="7390" spans="1:13" x14ac:dyDescent="0.25">
      <c r="A7390" s="1"/>
      <c r="B7390" s="40"/>
      <c r="C7390" s="40"/>
      <c r="D7390" s="40"/>
      <c r="E7390" s="40"/>
      <c r="F7390" s="40"/>
      <c r="G7390" s="40"/>
      <c r="H7390" s="40"/>
      <c r="I7390" s="40"/>
      <c r="M7390" s="40">
        <f>WEEKNUM(A7390,2)</f>
        <v>1</v>
      </c>
    </row>
    <row r="7391" spans="1:13" x14ac:dyDescent="0.25">
      <c r="A7391" s="1"/>
      <c r="B7391" s="40"/>
      <c r="C7391" s="40"/>
      <c r="D7391" s="40"/>
      <c r="E7391" s="40"/>
      <c r="F7391" s="40"/>
      <c r="G7391" s="40"/>
      <c r="H7391" s="40"/>
      <c r="I7391" s="40"/>
      <c r="M7391" s="40">
        <f>WEEKNUM(A7391,2)</f>
        <v>1</v>
      </c>
    </row>
    <row r="7392" spans="1:13" x14ac:dyDescent="0.25">
      <c r="A7392" s="1"/>
      <c r="B7392" s="40"/>
      <c r="C7392" s="40"/>
      <c r="D7392" s="40"/>
      <c r="E7392" s="40"/>
      <c r="F7392" s="40"/>
      <c r="G7392" s="40"/>
      <c r="H7392" s="40"/>
      <c r="I7392" s="40"/>
      <c r="M7392" s="40">
        <f>WEEKNUM(A7392,2)</f>
        <v>1</v>
      </c>
    </row>
    <row r="7393" spans="1:13" x14ac:dyDescent="0.25">
      <c r="A7393" s="1"/>
      <c r="B7393" s="40"/>
      <c r="C7393" s="40"/>
      <c r="D7393" s="40"/>
      <c r="E7393" s="40"/>
      <c r="F7393" s="40"/>
      <c r="G7393" s="40"/>
      <c r="H7393" s="40"/>
      <c r="I7393" s="40"/>
      <c r="M7393" s="40">
        <f>WEEKNUM(A7393,2)</f>
        <v>1</v>
      </c>
    </row>
    <row r="7394" spans="1:13" x14ac:dyDescent="0.25">
      <c r="A7394" s="1"/>
      <c r="B7394" s="40"/>
      <c r="C7394" s="40"/>
      <c r="D7394" s="40"/>
      <c r="E7394" s="40"/>
      <c r="F7394" s="40"/>
      <c r="G7394" s="40"/>
      <c r="H7394" s="40"/>
      <c r="I7394" s="40"/>
      <c r="M7394" s="40">
        <f>WEEKNUM(A7394,2)</f>
        <v>1</v>
      </c>
    </row>
    <row r="7395" spans="1:13" x14ac:dyDescent="0.25">
      <c r="A7395" s="1"/>
      <c r="B7395" s="40"/>
      <c r="C7395" s="40"/>
      <c r="D7395" s="40"/>
      <c r="E7395" s="40"/>
      <c r="F7395" s="40"/>
      <c r="G7395" s="40"/>
      <c r="H7395" s="40"/>
      <c r="I7395" s="40"/>
      <c r="M7395" s="40">
        <f>WEEKNUM(A7395,2)</f>
        <v>1</v>
      </c>
    </row>
    <row r="7396" spans="1:13" x14ac:dyDescent="0.25">
      <c r="A7396" s="1"/>
      <c r="B7396" s="40"/>
      <c r="C7396" s="40"/>
      <c r="D7396" s="40"/>
      <c r="E7396" s="40"/>
      <c r="F7396" s="40"/>
      <c r="G7396" s="40"/>
      <c r="H7396" s="40"/>
      <c r="I7396" s="40"/>
      <c r="M7396" s="40">
        <f>WEEKNUM(A7396,2)</f>
        <v>1</v>
      </c>
    </row>
    <row r="7397" spans="1:13" x14ac:dyDescent="0.25">
      <c r="A7397" s="1"/>
      <c r="B7397" s="40"/>
      <c r="C7397" s="40"/>
      <c r="D7397" s="40"/>
      <c r="E7397" s="40"/>
      <c r="F7397" s="40"/>
      <c r="G7397" s="40"/>
      <c r="H7397" s="40"/>
      <c r="I7397" s="40"/>
      <c r="M7397" s="40">
        <f>WEEKNUM(A7397,2)</f>
        <v>1</v>
      </c>
    </row>
    <row r="7398" spans="1:13" x14ac:dyDescent="0.25">
      <c r="A7398" s="1"/>
      <c r="B7398" s="40"/>
      <c r="C7398" s="40"/>
      <c r="D7398" s="40"/>
      <c r="E7398" s="40"/>
      <c r="F7398" s="40"/>
      <c r="G7398" s="40"/>
      <c r="H7398" s="40"/>
      <c r="I7398" s="40"/>
      <c r="M7398" s="40">
        <f>WEEKNUM(A7398,2)</f>
        <v>1</v>
      </c>
    </row>
    <row r="7399" spans="1:13" x14ac:dyDescent="0.25">
      <c r="A7399" s="1"/>
      <c r="B7399" s="40"/>
      <c r="C7399" s="40"/>
      <c r="D7399" s="40"/>
      <c r="E7399" s="40"/>
      <c r="F7399" s="40"/>
      <c r="G7399" s="40"/>
      <c r="H7399" s="40"/>
      <c r="I7399" s="40"/>
      <c r="M7399" s="40">
        <f>WEEKNUM(A7399,2)</f>
        <v>1</v>
      </c>
    </row>
    <row r="7400" spans="1:13" x14ac:dyDescent="0.25">
      <c r="A7400" s="1"/>
      <c r="B7400" s="40"/>
      <c r="C7400" s="40"/>
      <c r="D7400" s="40"/>
      <c r="E7400" s="40"/>
      <c r="F7400" s="40"/>
      <c r="G7400" s="40"/>
      <c r="H7400" s="40"/>
      <c r="I7400" s="40"/>
      <c r="M7400" s="40">
        <f>WEEKNUM(A7400,2)</f>
        <v>1</v>
      </c>
    </row>
    <row r="7401" spans="1:13" x14ac:dyDescent="0.25">
      <c r="A7401" s="1"/>
      <c r="B7401" s="40"/>
      <c r="C7401" s="40"/>
      <c r="D7401" s="40"/>
      <c r="E7401" s="40"/>
      <c r="F7401" s="40"/>
      <c r="G7401" s="40"/>
      <c r="H7401" s="40"/>
      <c r="I7401" s="40"/>
      <c r="M7401" s="40">
        <f>WEEKNUM(A7401,2)</f>
        <v>1</v>
      </c>
    </row>
    <row r="7402" spans="1:13" x14ac:dyDescent="0.25">
      <c r="A7402" s="1"/>
      <c r="B7402" s="40"/>
      <c r="C7402" s="40"/>
      <c r="D7402" s="40"/>
      <c r="E7402" s="40"/>
      <c r="F7402" s="40"/>
      <c r="G7402" s="40"/>
      <c r="H7402" s="40"/>
      <c r="I7402" s="40"/>
      <c r="M7402" s="40">
        <f>WEEKNUM(A7402,2)</f>
        <v>1</v>
      </c>
    </row>
    <row r="7403" spans="1:13" x14ac:dyDescent="0.25">
      <c r="A7403" s="1"/>
      <c r="B7403" s="40"/>
      <c r="C7403" s="40"/>
      <c r="D7403" s="40"/>
      <c r="E7403" s="40"/>
      <c r="F7403" s="40"/>
      <c r="G7403" s="40"/>
      <c r="H7403" s="40"/>
      <c r="I7403" s="40"/>
      <c r="M7403" s="40">
        <f>WEEKNUM(A7403,2)</f>
        <v>1</v>
      </c>
    </row>
    <row r="7404" spans="1:13" x14ac:dyDescent="0.25">
      <c r="A7404" s="1"/>
      <c r="B7404" s="40"/>
      <c r="C7404" s="40"/>
      <c r="D7404" s="40"/>
      <c r="E7404" s="40"/>
      <c r="F7404" s="40"/>
      <c r="G7404" s="40"/>
      <c r="H7404" s="40"/>
      <c r="I7404" s="40"/>
      <c r="M7404" s="40">
        <f>WEEKNUM(A7404,2)</f>
        <v>1</v>
      </c>
    </row>
    <row r="7405" spans="1:13" x14ac:dyDescent="0.25">
      <c r="A7405" s="1"/>
      <c r="B7405" s="40"/>
      <c r="C7405" s="40"/>
      <c r="D7405" s="40"/>
      <c r="E7405" s="40"/>
      <c r="F7405" s="40"/>
      <c r="G7405" s="40"/>
      <c r="H7405" s="40"/>
      <c r="I7405" s="40"/>
      <c r="M7405" s="40">
        <f>WEEKNUM(A7405,2)</f>
        <v>1</v>
      </c>
    </row>
    <row r="7406" spans="1:13" x14ac:dyDescent="0.25">
      <c r="A7406" s="1"/>
      <c r="B7406" s="40"/>
      <c r="C7406" s="40"/>
      <c r="D7406" s="40"/>
      <c r="E7406" s="40"/>
      <c r="F7406" s="40"/>
      <c r="G7406" s="40"/>
      <c r="H7406" s="40"/>
      <c r="I7406" s="40"/>
      <c r="M7406" s="40">
        <f>WEEKNUM(A7406,2)</f>
        <v>1</v>
      </c>
    </row>
    <row r="7407" spans="1:13" x14ac:dyDescent="0.25">
      <c r="A7407" s="1"/>
      <c r="B7407" s="40"/>
      <c r="C7407" s="40"/>
      <c r="D7407" s="40"/>
      <c r="E7407" s="40"/>
      <c r="F7407" s="40"/>
      <c r="G7407" s="40"/>
      <c r="H7407" s="40"/>
      <c r="I7407" s="40"/>
      <c r="M7407" s="40">
        <f>WEEKNUM(A7407,2)</f>
        <v>1</v>
      </c>
    </row>
    <row r="7408" spans="1:13" x14ac:dyDescent="0.25">
      <c r="A7408" s="1"/>
      <c r="B7408" s="40"/>
      <c r="C7408" s="40"/>
      <c r="D7408" s="40"/>
      <c r="E7408" s="40"/>
      <c r="F7408" s="40"/>
      <c r="G7408" s="40"/>
      <c r="H7408" s="40"/>
      <c r="I7408" s="40"/>
      <c r="M7408" s="40">
        <f>WEEKNUM(A7408,2)</f>
        <v>1</v>
      </c>
    </row>
    <row r="7409" spans="1:13" x14ac:dyDescent="0.25">
      <c r="A7409" s="1"/>
      <c r="B7409" s="40"/>
      <c r="C7409" s="40"/>
      <c r="D7409" s="40"/>
      <c r="E7409" s="40"/>
      <c r="F7409" s="40"/>
      <c r="G7409" s="40"/>
      <c r="H7409" s="40"/>
      <c r="I7409" s="40"/>
      <c r="M7409" s="40">
        <f>WEEKNUM(A7409,2)</f>
        <v>1</v>
      </c>
    </row>
    <row r="7410" spans="1:13" x14ac:dyDescent="0.25">
      <c r="A7410" s="1"/>
      <c r="B7410" s="40"/>
      <c r="C7410" s="40"/>
      <c r="D7410" s="40"/>
      <c r="E7410" s="40"/>
      <c r="F7410" s="40"/>
      <c r="G7410" s="40"/>
      <c r="H7410" s="40"/>
      <c r="I7410" s="40"/>
      <c r="M7410" s="40">
        <f>WEEKNUM(A7410,2)</f>
        <v>1</v>
      </c>
    </row>
    <row r="7411" spans="1:13" x14ac:dyDescent="0.25">
      <c r="A7411" s="1"/>
      <c r="B7411" s="40"/>
      <c r="C7411" s="40"/>
      <c r="D7411" s="40"/>
      <c r="E7411" s="40"/>
      <c r="F7411" s="40"/>
      <c r="G7411" s="40"/>
      <c r="H7411" s="40"/>
      <c r="I7411" s="40"/>
      <c r="M7411" s="40">
        <f>WEEKNUM(A7411,2)</f>
        <v>1</v>
      </c>
    </row>
    <row r="7412" spans="1:13" x14ac:dyDescent="0.25">
      <c r="A7412" s="1"/>
      <c r="B7412" s="40"/>
      <c r="C7412" s="40"/>
      <c r="D7412" s="40"/>
      <c r="E7412" s="40"/>
      <c r="F7412" s="40"/>
      <c r="G7412" s="40"/>
      <c r="H7412" s="40"/>
      <c r="I7412" s="40"/>
      <c r="M7412" s="40">
        <f>WEEKNUM(A7412,2)</f>
        <v>1</v>
      </c>
    </row>
    <row r="7413" spans="1:13" x14ac:dyDescent="0.25">
      <c r="A7413" s="1"/>
      <c r="B7413" s="40"/>
      <c r="C7413" s="40"/>
      <c r="D7413" s="40"/>
      <c r="E7413" s="40"/>
      <c r="F7413" s="40"/>
      <c r="G7413" s="40"/>
      <c r="H7413" s="40"/>
      <c r="I7413" s="40"/>
      <c r="M7413" s="40">
        <f>WEEKNUM(A7413,2)</f>
        <v>1</v>
      </c>
    </row>
    <row r="7414" spans="1:13" x14ac:dyDescent="0.25">
      <c r="A7414" s="1"/>
      <c r="B7414" s="40"/>
      <c r="C7414" s="40"/>
      <c r="D7414" s="40"/>
      <c r="E7414" s="40"/>
      <c r="F7414" s="40"/>
      <c r="G7414" s="40"/>
      <c r="H7414" s="40"/>
      <c r="I7414" s="40"/>
      <c r="M7414" s="40">
        <f>WEEKNUM(A7414,2)</f>
        <v>1</v>
      </c>
    </row>
    <row r="7415" spans="1:13" x14ac:dyDescent="0.25">
      <c r="A7415" s="1"/>
      <c r="B7415" s="40"/>
      <c r="C7415" s="40"/>
      <c r="D7415" s="40"/>
      <c r="E7415" s="40"/>
      <c r="F7415" s="40"/>
      <c r="G7415" s="40"/>
      <c r="H7415" s="40"/>
      <c r="I7415" s="40"/>
      <c r="M7415" s="40">
        <f>WEEKNUM(A7415,2)</f>
        <v>1</v>
      </c>
    </row>
    <row r="7416" spans="1:13" x14ac:dyDescent="0.25">
      <c r="A7416" s="1"/>
      <c r="B7416" s="40"/>
      <c r="C7416" s="40"/>
      <c r="D7416" s="40"/>
      <c r="E7416" s="40"/>
      <c r="F7416" s="40"/>
      <c r="G7416" s="40"/>
      <c r="H7416" s="40"/>
      <c r="I7416" s="40"/>
      <c r="M7416" s="40">
        <f>WEEKNUM(A7416,2)</f>
        <v>1</v>
      </c>
    </row>
    <row r="7417" spans="1:13" x14ac:dyDescent="0.25">
      <c r="A7417" s="1"/>
      <c r="B7417" s="40"/>
      <c r="C7417" s="40"/>
      <c r="D7417" s="40"/>
      <c r="E7417" s="40"/>
      <c r="F7417" s="40"/>
      <c r="G7417" s="40"/>
      <c r="H7417" s="40"/>
      <c r="I7417" s="40"/>
      <c r="M7417" s="40">
        <f>WEEKNUM(A7417,2)</f>
        <v>1</v>
      </c>
    </row>
    <row r="7418" spans="1:13" x14ac:dyDescent="0.25">
      <c r="A7418" s="1"/>
      <c r="B7418" s="40"/>
      <c r="C7418" s="40"/>
      <c r="D7418" s="40"/>
      <c r="E7418" s="40"/>
      <c r="F7418" s="40"/>
      <c r="G7418" s="40"/>
      <c r="H7418" s="40"/>
      <c r="I7418" s="40"/>
      <c r="M7418" s="40">
        <f>WEEKNUM(A7418,2)</f>
        <v>1</v>
      </c>
    </row>
    <row r="7419" spans="1:13" x14ac:dyDescent="0.25">
      <c r="A7419" s="1"/>
      <c r="B7419" s="40"/>
      <c r="C7419" s="40"/>
      <c r="D7419" s="40"/>
      <c r="E7419" s="40"/>
      <c r="F7419" s="40"/>
      <c r="G7419" s="40"/>
      <c r="H7419" s="40"/>
      <c r="I7419" s="40"/>
      <c r="M7419" s="40">
        <f>WEEKNUM(A7419,2)</f>
        <v>1</v>
      </c>
    </row>
    <row r="7420" spans="1:13" x14ac:dyDescent="0.25">
      <c r="A7420" s="1"/>
      <c r="B7420" s="40"/>
      <c r="C7420" s="40"/>
      <c r="D7420" s="40"/>
      <c r="E7420" s="40"/>
      <c r="F7420" s="40"/>
      <c r="G7420" s="40"/>
      <c r="H7420" s="40"/>
      <c r="I7420" s="40"/>
      <c r="M7420" s="40">
        <f>WEEKNUM(A7420,2)</f>
        <v>1</v>
      </c>
    </row>
    <row r="7421" spans="1:13" x14ac:dyDescent="0.25">
      <c r="A7421" s="1"/>
      <c r="B7421" s="40"/>
      <c r="C7421" s="40"/>
      <c r="D7421" s="40"/>
      <c r="E7421" s="40"/>
      <c r="F7421" s="40"/>
      <c r="G7421" s="40"/>
      <c r="H7421" s="40"/>
      <c r="I7421" s="40"/>
      <c r="M7421" s="40">
        <f>WEEKNUM(A7421,2)</f>
        <v>1</v>
      </c>
    </row>
    <row r="7422" spans="1:13" x14ac:dyDescent="0.25">
      <c r="A7422" s="1"/>
      <c r="B7422" s="40"/>
      <c r="C7422" s="40"/>
      <c r="D7422" s="40"/>
      <c r="E7422" s="40"/>
      <c r="F7422" s="40"/>
      <c r="G7422" s="40"/>
      <c r="H7422" s="40"/>
      <c r="I7422" s="40"/>
      <c r="M7422" s="40">
        <f>WEEKNUM(A7422,2)</f>
        <v>1</v>
      </c>
    </row>
    <row r="7423" spans="1:13" x14ac:dyDescent="0.25">
      <c r="A7423" s="1"/>
      <c r="B7423" s="40"/>
      <c r="C7423" s="40"/>
      <c r="D7423" s="40"/>
      <c r="E7423" s="40"/>
      <c r="F7423" s="40"/>
      <c r="G7423" s="40"/>
      <c r="H7423" s="40"/>
      <c r="I7423" s="40"/>
      <c r="M7423" s="40">
        <f>WEEKNUM(A7423,2)</f>
        <v>1</v>
      </c>
    </row>
    <row r="7424" spans="1:13" x14ac:dyDescent="0.25">
      <c r="A7424" s="1"/>
      <c r="B7424" s="40"/>
      <c r="C7424" s="40"/>
      <c r="D7424" s="40"/>
      <c r="E7424" s="40"/>
      <c r="F7424" s="40"/>
      <c r="G7424" s="40"/>
      <c r="H7424" s="40"/>
      <c r="I7424" s="40"/>
      <c r="M7424" s="40">
        <f>WEEKNUM(A7424,2)</f>
        <v>1</v>
      </c>
    </row>
    <row r="7425" spans="1:13" x14ac:dyDescent="0.25">
      <c r="A7425" s="1"/>
      <c r="B7425" s="40"/>
      <c r="C7425" s="40"/>
      <c r="D7425" s="40"/>
      <c r="E7425" s="40"/>
      <c r="F7425" s="40"/>
      <c r="G7425" s="40"/>
      <c r="H7425" s="40"/>
      <c r="I7425" s="40"/>
      <c r="M7425" s="40">
        <f>WEEKNUM(A7425,2)</f>
        <v>1</v>
      </c>
    </row>
    <row r="7426" spans="1:13" x14ac:dyDescent="0.25">
      <c r="A7426" s="1"/>
      <c r="B7426" s="40"/>
      <c r="C7426" s="40"/>
      <c r="D7426" s="40"/>
      <c r="E7426" s="40"/>
      <c r="F7426" s="40"/>
      <c r="G7426" s="40"/>
      <c r="H7426" s="40"/>
      <c r="I7426" s="40"/>
      <c r="M7426" s="40">
        <f>WEEKNUM(A7426,2)</f>
        <v>1</v>
      </c>
    </row>
    <row r="7427" spans="1:13" x14ac:dyDescent="0.25">
      <c r="A7427" s="1"/>
      <c r="B7427" s="40"/>
      <c r="C7427" s="40"/>
      <c r="D7427" s="40"/>
      <c r="E7427" s="40"/>
      <c r="F7427" s="40"/>
      <c r="G7427" s="40"/>
      <c r="H7427" s="40"/>
      <c r="I7427" s="40"/>
      <c r="M7427" s="40">
        <f>WEEKNUM(A7427,2)</f>
        <v>1</v>
      </c>
    </row>
    <row r="7428" spans="1:13" x14ac:dyDescent="0.25">
      <c r="A7428" s="1"/>
      <c r="B7428" s="40"/>
      <c r="C7428" s="40"/>
      <c r="D7428" s="40"/>
      <c r="E7428" s="40"/>
      <c r="F7428" s="40"/>
      <c r="G7428" s="40"/>
      <c r="H7428" s="40"/>
      <c r="I7428" s="40"/>
      <c r="M7428" s="40">
        <f>WEEKNUM(A7428,2)</f>
        <v>1</v>
      </c>
    </row>
    <row r="7429" spans="1:13" x14ac:dyDescent="0.25">
      <c r="A7429" s="1"/>
      <c r="B7429" s="40"/>
      <c r="C7429" s="40"/>
      <c r="D7429" s="40"/>
      <c r="E7429" s="40"/>
      <c r="F7429" s="40"/>
      <c r="G7429" s="40"/>
      <c r="H7429" s="40"/>
      <c r="I7429" s="40"/>
      <c r="M7429" s="40">
        <f>WEEKNUM(A7429,2)</f>
        <v>1</v>
      </c>
    </row>
    <row r="7430" spans="1:13" x14ac:dyDescent="0.25">
      <c r="A7430" s="1"/>
      <c r="B7430" s="40"/>
      <c r="C7430" s="40"/>
      <c r="D7430" s="40"/>
      <c r="E7430" s="40"/>
      <c r="F7430" s="40"/>
      <c r="G7430" s="40"/>
      <c r="H7430" s="40"/>
      <c r="I7430" s="40"/>
      <c r="M7430" s="40">
        <f>WEEKNUM(A7430,2)</f>
        <v>1</v>
      </c>
    </row>
    <row r="7431" spans="1:13" x14ac:dyDescent="0.25">
      <c r="A7431" s="1"/>
      <c r="B7431" s="40"/>
      <c r="C7431" s="40"/>
      <c r="D7431" s="40"/>
      <c r="E7431" s="40"/>
      <c r="F7431" s="40"/>
      <c r="G7431" s="40"/>
      <c r="H7431" s="40"/>
      <c r="I7431" s="40"/>
      <c r="M7431" s="40">
        <f>WEEKNUM(A7431,2)</f>
        <v>1</v>
      </c>
    </row>
    <row r="7432" spans="1:13" x14ac:dyDescent="0.25">
      <c r="A7432" s="1"/>
      <c r="B7432" s="40"/>
      <c r="C7432" s="40"/>
      <c r="D7432" s="40"/>
      <c r="E7432" s="40"/>
      <c r="F7432" s="40"/>
      <c r="G7432" s="40"/>
      <c r="H7432" s="40"/>
      <c r="I7432" s="40"/>
      <c r="M7432" s="40">
        <f>WEEKNUM(A7432,2)</f>
        <v>1</v>
      </c>
    </row>
    <row r="7433" spans="1:13" x14ac:dyDescent="0.25">
      <c r="A7433" s="1"/>
      <c r="B7433" s="40"/>
      <c r="C7433" s="40"/>
      <c r="D7433" s="40"/>
      <c r="E7433" s="40"/>
      <c r="F7433" s="40"/>
      <c r="G7433" s="40"/>
      <c r="H7433" s="40"/>
      <c r="I7433" s="40"/>
      <c r="M7433" s="40">
        <f>WEEKNUM(A7433,2)</f>
        <v>1</v>
      </c>
    </row>
    <row r="7434" spans="1:13" x14ac:dyDescent="0.25">
      <c r="A7434" s="1"/>
      <c r="B7434" s="40"/>
      <c r="C7434" s="40"/>
      <c r="D7434" s="40"/>
      <c r="E7434" s="40"/>
      <c r="F7434" s="40"/>
      <c r="G7434" s="40"/>
      <c r="H7434" s="40"/>
      <c r="I7434" s="40"/>
      <c r="M7434" s="40">
        <f>WEEKNUM(A7434,2)</f>
        <v>1</v>
      </c>
    </row>
    <row r="7435" spans="1:13" x14ac:dyDescent="0.25">
      <c r="A7435" s="1"/>
      <c r="B7435" s="40"/>
      <c r="C7435" s="40"/>
      <c r="D7435" s="40"/>
      <c r="E7435" s="40"/>
      <c r="F7435" s="40"/>
      <c r="G7435" s="40"/>
      <c r="H7435" s="40"/>
      <c r="I7435" s="40"/>
      <c r="M7435" s="40">
        <f>WEEKNUM(A7435,2)</f>
        <v>1</v>
      </c>
    </row>
    <row r="7436" spans="1:13" x14ac:dyDescent="0.25">
      <c r="A7436" s="1"/>
      <c r="B7436" s="40"/>
      <c r="C7436" s="40"/>
      <c r="D7436" s="40"/>
      <c r="E7436" s="40"/>
      <c r="F7436" s="40"/>
      <c r="G7436" s="40"/>
      <c r="H7436" s="40"/>
      <c r="I7436" s="40"/>
      <c r="M7436" s="40">
        <f>WEEKNUM(A7436,2)</f>
        <v>1</v>
      </c>
    </row>
    <row r="7437" spans="1:13" x14ac:dyDescent="0.25">
      <c r="A7437" s="1"/>
      <c r="B7437" s="40"/>
      <c r="C7437" s="40"/>
      <c r="D7437" s="40"/>
      <c r="E7437" s="40"/>
      <c r="F7437" s="40"/>
      <c r="G7437" s="40"/>
      <c r="H7437" s="40"/>
      <c r="I7437" s="40"/>
      <c r="M7437" s="40">
        <f>WEEKNUM(A7437,2)</f>
        <v>1</v>
      </c>
    </row>
    <row r="7438" spans="1:13" x14ac:dyDescent="0.25">
      <c r="A7438" s="1"/>
      <c r="B7438" s="40"/>
      <c r="C7438" s="40"/>
      <c r="D7438" s="40"/>
      <c r="E7438" s="40"/>
      <c r="F7438" s="40"/>
      <c r="G7438" s="40"/>
      <c r="H7438" s="40"/>
      <c r="I7438" s="40"/>
      <c r="M7438" s="40">
        <f>WEEKNUM(A7438,2)</f>
        <v>1</v>
      </c>
    </row>
    <row r="7439" spans="1:13" x14ac:dyDescent="0.25">
      <c r="A7439" s="1"/>
      <c r="B7439" s="40"/>
      <c r="C7439" s="40"/>
      <c r="D7439" s="40"/>
      <c r="E7439" s="40"/>
      <c r="F7439" s="40"/>
      <c r="G7439" s="40"/>
      <c r="H7439" s="40"/>
      <c r="I7439" s="40"/>
      <c r="M7439" s="40">
        <f>WEEKNUM(A7439,2)</f>
        <v>1</v>
      </c>
    </row>
    <row r="7440" spans="1:13" x14ac:dyDescent="0.25">
      <c r="A7440" s="1"/>
      <c r="B7440" s="40"/>
      <c r="C7440" s="40"/>
      <c r="D7440" s="40"/>
      <c r="E7440" s="40"/>
      <c r="F7440" s="40"/>
      <c r="G7440" s="40"/>
      <c r="H7440" s="40"/>
      <c r="I7440" s="40"/>
      <c r="M7440" s="40">
        <f>WEEKNUM(A7440,2)</f>
        <v>1</v>
      </c>
    </row>
    <row r="7441" spans="1:13" x14ac:dyDescent="0.25">
      <c r="A7441" s="1"/>
      <c r="B7441" s="40"/>
      <c r="C7441" s="40"/>
      <c r="D7441" s="40"/>
      <c r="E7441" s="40"/>
      <c r="F7441" s="40"/>
      <c r="G7441" s="40"/>
      <c r="H7441" s="40"/>
      <c r="I7441" s="40"/>
      <c r="M7441" s="40">
        <f>WEEKNUM(A7441,2)</f>
        <v>1</v>
      </c>
    </row>
    <row r="7442" spans="1:13" x14ac:dyDescent="0.25">
      <c r="A7442" s="1"/>
      <c r="B7442" s="40"/>
      <c r="C7442" s="40"/>
      <c r="D7442" s="40"/>
      <c r="E7442" s="40"/>
      <c r="F7442" s="40"/>
      <c r="G7442" s="40"/>
      <c r="H7442" s="40"/>
      <c r="I7442" s="40"/>
      <c r="M7442" s="40">
        <f>WEEKNUM(A7442,2)</f>
        <v>1</v>
      </c>
    </row>
    <row r="7443" spans="1:13" x14ac:dyDescent="0.25">
      <c r="A7443" s="1"/>
      <c r="B7443" s="40"/>
      <c r="C7443" s="40"/>
      <c r="D7443" s="40"/>
      <c r="E7443" s="40"/>
      <c r="F7443" s="40"/>
      <c r="G7443" s="40"/>
      <c r="H7443" s="40"/>
      <c r="I7443" s="40"/>
      <c r="M7443" s="40">
        <f>WEEKNUM(A7443,2)</f>
        <v>1</v>
      </c>
    </row>
    <row r="7444" spans="1:13" x14ac:dyDescent="0.25">
      <c r="A7444" s="1"/>
      <c r="B7444" s="40"/>
      <c r="C7444" s="40"/>
      <c r="D7444" s="40"/>
      <c r="E7444" s="40"/>
      <c r="F7444" s="40"/>
      <c r="G7444" s="40"/>
      <c r="H7444" s="40"/>
      <c r="I7444" s="40"/>
      <c r="M7444" s="40">
        <f>WEEKNUM(A7444,2)</f>
        <v>1</v>
      </c>
    </row>
    <row r="7445" spans="1:13" x14ac:dyDescent="0.25">
      <c r="A7445" s="1"/>
      <c r="B7445" s="40"/>
      <c r="C7445" s="40"/>
      <c r="D7445" s="40"/>
      <c r="E7445" s="40"/>
      <c r="F7445" s="40"/>
      <c r="G7445" s="40"/>
      <c r="H7445" s="40"/>
      <c r="I7445" s="40"/>
      <c r="M7445" s="40">
        <f>WEEKNUM(A7445,2)</f>
        <v>1</v>
      </c>
    </row>
    <row r="7446" spans="1:13" x14ac:dyDescent="0.25">
      <c r="A7446" s="1"/>
      <c r="B7446" s="40"/>
      <c r="C7446" s="40"/>
      <c r="D7446" s="40"/>
      <c r="E7446" s="40"/>
      <c r="F7446" s="40"/>
      <c r="G7446" s="40"/>
      <c r="H7446" s="40"/>
      <c r="I7446" s="40"/>
      <c r="M7446" s="40">
        <f>WEEKNUM(A7446,2)</f>
        <v>1</v>
      </c>
    </row>
    <row r="7447" spans="1:13" x14ac:dyDescent="0.25">
      <c r="A7447" s="1"/>
      <c r="B7447" s="40"/>
      <c r="C7447" s="40"/>
      <c r="D7447" s="40"/>
      <c r="E7447" s="40"/>
      <c r="F7447" s="40"/>
      <c r="G7447" s="40"/>
      <c r="H7447" s="40"/>
      <c r="I7447" s="40"/>
      <c r="M7447" s="40">
        <f>WEEKNUM(A7447,2)</f>
        <v>1</v>
      </c>
    </row>
    <row r="7448" spans="1:13" x14ac:dyDescent="0.25">
      <c r="A7448" s="1"/>
      <c r="B7448" s="40"/>
      <c r="C7448" s="40"/>
      <c r="D7448" s="40"/>
      <c r="E7448" s="40"/>
      <c r="F7448" s="40"/>
      <c r="G7448" s="40"/>
      <c r="H7448" s="40"/>
      <c r="I7448" s="40"/>
      <c r="M7448" s="40">
        <f>WEEKNUM(A7448,2)</f>
        <v>1</v>
      </c>
    </row>
    <row r="7449" spans="1:13" x14ac:dyDescent="0.25">
      <c r="A7449" s="1"/>
      <c r="B7449" s="40"/>
      <c r="C7449" s="40"/>
      <c r="D7449" s="40"/>
      <c r="E7449" s="40"/>
      <c r="F7449" s="40"/>
      <c r="G7449" s="40"/>
      <c r="H7449" s="40"/>
      <c r="I7449" s="40"/>
      <c r="M7449" s="40">
        <f>WEEKNUM(A7449,2)</f>
        <v>1</v>
      </c>
    </row>
    <row r="7450" spans="1:13" x14ac:dyDescent="0.25">
      <c r="A7450" s="1"/>
      <c r="B7450" s="40"/>
      <c r="C7450" s="40"/>
      <c r="D7450" s="40"/>
      <c r="E7450" s="40"/>
      <c r="F7450" s="40"/>
      <c r="G7450" s="40"/>
      <c r="H7450" s="40"/>
      <c r="I7450" s="40"/>
      <c r="M7450" s="40">
        <f>WEEKNUM(A7450,2)</f>
        <v>1</v>
      </c>
    </row>
    <row r="7451" spans="1:13" x14ac:dyDescent="0.25">
      <c r="A7451" s="1"/>
      <c r="B7451" s="40"/>
      <c r="C7451" s="40"/>
      <c r="D7451" s="40"/>
      <c r="E7451" s="40"/>
      <c r="F7451" s="40"/>
      <c r="G7451" s="40"/>
      <c r="H7451" s="40"/>
      <c r="I7451" s="40"/>
      <c r="M7451" s="40">
        <f>WEEKNUM(A7451,2)</f>
        <v>1</v>
      </c>
    </row>
    <row r="7452" spans="1:13" x14ac:dyDescent="0.25">
      <c r="A7452" s="1"/>
      <c r="B7452" s="40"/>
      <c r="C7452" s="40"/>
      <c r="D7452" s="40"/>
      <c r="E7452" s="40"/>
      <c r="F7452" s="40"/>
      <c r="G7452" s="40"/>
      <c r="H7452" s="40"/>
      <c r="I7452" s="40"/>
      <c r="M7452" s="40">
        <f>WEEKNUM(A7452,2)</f>
        <v>1</v>
      </c>
    </row>
    <row r="7453" spans="1:13" x14ac:dyDescent="0.25">
      <c r="A7453" s="1"/>
      <c r="B7453" s="40"/>
      <c r="C7453" s="40"/>
      <c r="D7453" s="40"/>
      <c r="E7453" s="40"/>
      <c r="F7453" s="40"/>
      <c r="G7453" s="40"/>
      <c r="H7453" s="40"/>
      <c r="I7453" s="40"/>
      <c r="M7453" s="40">
        <f>WEEKNUM(A7453,2)</f>
        <v>1</v>
      </c>
    </row>
    <row r="7454" spans="1:13" x14ac:dyDescent="0.25">
      <c r="A7454" s="1"/>
      <c r="B7454" s="40"/>
      <c r="C7454" s="40"/>
      <c r="D7454" s="40"/>
      <c r="E7454" s="40"/>
      <c r="F7454" s="40"/>
      <c r="G7454" s="40"/>
      <c r="H7454" s="40"/>
      <c r="I7454" s="40"/>
      <c r="M7454" s="40">
        <f>WEEKNUM(A7454,2)</f>
        <v>1</v>
      </c>
    </row>
    <row r="7455" spans="1:13" x14ac:dyDescent="0.25">
      <c r="A7455" s="1"/>
      <c r="B7455" s="40"/>
      <c r="C7455" s="40"/>
      <c r="D7455" s="40"/>
      <c r="E7455" s="40"/>
      <c r="F7455" s="40"/>
      <c r="G7455" s="40"/>
      <c r="H7455" s="40"/>
      <c r="I7455" s="40"/>
      <c r="M7455" s="40">
        <f>WEEKNUM(A7455,2)</f>
        <v>1</v>
      </c>
    </row>
    <row r="7456" spans="1:13" x14ac:dyDescent="0.25">
      <c r="A7456" s="1"/>
      <c r="B7456" s="40"/>
      <c r="C7456" s="40"/>
      <c r="D7456" s="40"/>
      <c r="E7456" s="40"/>
      <c r="F7456" s="40"/>
      <c r="G7456" s="40"/>
      <c r="H7456" s="40"/>
      <c r="I7456" s="40"/>
      <c r="M7456" s="40">
        <f>WEEKNUM(A7456,2)</f>
        <v>1</v>
      </c>
    </row>
    <row r="7457" spans="1:13" x14ac:dyDescent="0.25">
      <c r="A7457" s="1"/>
      <c r="B7457" s="40"/>
      <c r="C7457" s="40"/>
      <c r="D7457" s="40"/>
      <c r="E7457" s="40"/>
      <c r="F7457" s="40"/>
      <c r="G7457" s="40"/>
      <c r="H7457" s="40"/>
      <c r="I7457" s="40"/>
      <c r="M7457" s="40">
        <f>WEEKNUM(A7457,2)</f>
        <v>1</v>
      </c>
    </row>
    <row r="7458" spans="1:13" x14ac:dyDescent="0.25">
      <c r="A7458" s="1"/>
      <c r="B7458" s="40"/>
      <c r="C7458" s="40"/>
      <c r="D7458" s="40"/>
      <c r="E7458" s="40"/>
      <c r="F7458" s="40"/>
      <c r="G7458" s="40"/>
      <c r="H7458" s="40"/>
      <c r="I7458" s="40"/>
      <c r="M7458" s="40">
        <f>WEEKNUM(A7458,2)</f>
        <v>1</v>
      </c>
    </row>
    <row r="7459" spans="1:13" x14ac:dyDescent="0.25">
      <c r="A7459" s="1"/>
      <c r="B7459" s="40"/>
      <c r="C7459" s="40"/>
      <c r="D7459" s="40"/>
      <c r="E7459" s="40"/>
      <c r="F7459" s="40"/>
      <c r="G7459" s="40"/>
      <c r="H7459" s="40"/>
      <c r="I7459" s="40"/>
      <c r="M7459" s="40">
        <f>WEEKNUM(A7459,2)</f>
        <v>1</v>
      </c>
    </row>
    <row r="7460" spans="1:13" x14ac:dyDescent="0.25">
      <c r="A7460" s="1"/>
      <c r="B7460" s="40"/>
      <c r="C7460" s="40"/>
      <c r="D7460" s="40"/>
      <c r="E7460" s="40"/>
      <c r="F7460" s="40"/>
      <c r="G7460" s="40"/>
      <c r="H7460" s="40"/>
      <c r="I7460" s="40"/>
      <c r="M7460" s="40">
        <f>WEEKNUM(A7460,2)</f>
        <v>1</v>
      </c>
    </row>
    <row r="7461" spans="1:13" x14ac:dyDescent="0.25">
      <c r="A7461" s="1"/>
      <c r="B7461" s="40"/>
      <c r="C7461" s="40"/>
      <c r="D7461" s="40"/>
      <c r="E7461" s="40"/>
      <c r="F7461" s="40"/>
      <c r="G7461" s="40"/>
      <c r="H7461" s="40"/>
      <c r="I7461" s="40"/>
      <c r="M7461" s="40">
        <f>WEEKNUM(A7461,2)</f>
        <v>1</v>
      </c>
    </row>
    <row r="7462" spans="1:13" x14ac:dyDescent="0.25">
      <c r="A7462" s="1"/>
      <c r="B7462" s="40"/>
      <c r="C7462" s="40"/>
      <c r="D7462" s="40"/>
      <c r="E7462" s="40"/>
      <c r="F7462" s="40"/>
      <c r="G7462" s="40"/>
      <c r="H7462" s="40"/>
      <c r="I7462" s="40"/>
      <c r="M7462" s="40">
        <f>WEEKNUM(A7462,2)</f>
        <v>1</v>
      </c>
    </row>
    <row r="7463" spans="1:13" x14ac:dyDescent="0.25">
      <c r="A7463" s="1"/>
      <c r="B7463" s="40"/>
      <c r="C7463" s="40"/>
      <c r="D7463" s="40"/>
      <c r="E7463" s="40"/>
      <c r="F7463" s="40"/>
      <c r="G7463" s="40"/>
      <c r="H7463" s="40"/>
      <c r="I7463" s="40"/>
      <c r="M7463" s="40">
        <f>WEEKNUM(A7463,2)</f>
        <v>1</v>
      </c>
    </row>
    <row r="7464" spans="1:13" x14ac:dyDescent="0.25">
      <c r="A7464" s="1"/>
      <c r="B7464" s="40"/>
      <c r="C7464" s="40"/>
      <c r="D7464" s="40"/>
      <c r="E7464" s="40"/>
      <c r="F7464" s="40"/>
      <c r="G7464" s="40"/>
      <c r="H7464" s="40"/>
      <c r="I7464" s="40"/>
      <c r="M7464" s="40">
        <f>WEEKNUM(A7464,2)</f>
        <v>1</v>
      </c>
    </row>
    <row r="7465" spans="1:13" x14ac:dyDescent="0.25">
      <c r="A7465" s="1"/>
      <c r="B7465" s="40"/>
      <c r="C7465" s="40"/>
      <c r="D7465" s="40"/>
      <c r="E7465" s="40"/>
      <c r="F7465" s="40"/>
      <c r="G7465" s="40"/>
      <c r="H7465" s="40"/>
      <c r="I7465" s="40"/>
      <c r="M7465" s="40">
        <f>WEEKNUM(A7465,2)</f>
        <v>1</v>
      </c>
    </row>
    <row r="7466" spans="1:13" x14ac:dyDescent="0.25">
      <c r="A7466" s="1"/>
      <c r="B7466" s="40"/>
      <c r="C7466" s="40"/>
      <c r="D7466" s="40"/>
      <c r="E7466" s="40"/>
      <c r="F7466" s="40"/>
      <c r="G7466" s="40"/>
      <c r="H7466" s="40"/>
      <c r="I7466" s="40"/>
      <c r="M7466" s="40">
        <f>WEEKNUM(A7466,2)</f>
        <v>1</v>
      </c>
    </row>
    <row r="7467" spans="1:13" x14ac:dyDescent="0.25">
      <c r="A7467" s="1"/>
      <c r="B7467" s="40"/>
      <c r="C7467" s="40"/>
      <c r="D7467" s="40"/>
      <c r="E7467" s="40"/>
      <c r="F7467" s="40"/>
      <c r="G7467" s="40"/>
      <c r="H7467" s="40"/>
      <c r="I7467" s="40"/>
      <c r="M7467" s="40">
        <f>WEEKNUM(A7467,2)</f>
        <v>1</v>
      </c>
    </row>
    <row r="7468" spans="1:13" x14ac:dyDescent="0.25">
      <c r="A7468" s="1"/>
      <c r="B7468" s="40"/>
      <c r="C7468" s="40"/>
      <c r="D7468" s="40"/>
      <c r="E7468" s="40"/>
      <c r="F7468" s="40"/>
      <c r="G7468" s="40"/>
      <c r="H7468" s="40"/>
      <c r="I7468" s="40"/>
      <c r="M7468" s="40">
        <f>WEEKNUM(A7468,2)</f>
        <v>1</v>
      </c>
    </row>
    <row r="7469" spans="1:13" x14ac:dyDescent="0.25">
      <c r="A7469" s="1"/>
      <c r="B7469" s="40"/>
      <c r="C7469" s="40"/>
      <c r="D7469" s="40"/>
      <c r="E7469" s="40"/>
      <c r="F7469" s="40"/>
      <c r="G7469" s="40"/>
      <c r="H7469" s="40"/>
      <c r="I7469" s="40"/>
      <c r="M7469" s="40">
        <f>WEEKNUM(A7469,2)</f>
        <v>1</v>
      </c>
    </row>
    <row r="7470" spans="1:13" x14ac:dyDescent="0.25">
      <c r="A7470" s="1"/>
      <c r="B7470" s="40"/>
      <c r="C7470" s="40"/>
      <c r="D7470" s="40"/>
      <c r="E7470" s="40"/>
      <c r="F7470" s="40"/>
      <c r="G7470" s="40"/>
      <c r="H7470" s="40"/>
      <c r="I7470" s="40"/>
      <c r="M7470" s="40">
        <f>WEEKNUM(A7470,2)</f>
        <v>1</v>
      </c>
    </row>
    <row r="7471" spans="1:13" x14ac:dyDescent="0.25">
      <c r="A7471" s="1"/>
      <c r="B7471" s="40"/>
      <c r="C7471" s="40"/>
      <c r="D7471" s="40"/>
      <c r="E7471" s="40"/>
      <c r="F7471" s="40"/>
      <c r="G7471" s="40"/>
      <c r="H7471" s="40"/>
      <c r="I7471" s="40"/>
      <c r="M7471" s="40">
        <f>WEEKNUM(A7471,2)</f>
        <v>1</v>
      </c>
    </row>
    <row r="7472" spans="1:13" x14ac:dyDescent="0.25">
      <c r="A7472" s="1"/>
      <c r="B7472" s="40"/>
      <c r="C7472" s="40"/>
      <c r="D7472" s="40"/>
      <c r="E7472" s="40"/>
      <c r="F7472" s="40"/>
      <c r="G7472" s="40"/>
      <c r="H7472" s="40"/>
      <c r="I7472" s="40"/>
      <c r="M7472" s="40">
        <f>WEEKNUM(A7472,2)</f>
        <v>1</v>
      </c>
    </row>
    <row r="7473" spans="1:13" x14ac:dyDescent="0.25">
      <c r="A7473" s="1"/>
      <c r="B7473" s="40"/>
      <c r="C7473" s="40"/>
      <c r="D7473" s="40"/>
      <c r="E7473" s="40"/>
      <c r="F7473" s="40"/>
      <c r="G7473" s="40"/>
      <c r="H7473" s="40"/>
      <c r="I7473" s="40"/>
      <c r="M7473" s="40">
        <f>WEEKNUM(A7473,2)</f>
        <v>1</v>
      </c>
    </row>
    <row r="7474" spans="1:13" x14ac:dyDescent="0.25">
      <c r="A7474" s="1"/>
      <c r="B7474" s="40"/>
      <c r="C7474" s="40"/>
      <c r="D7474" s="40"/>
      <c r="E7474" s="40"/>
      <c r="F7474" s="40"/>
      <c r="G7474" s="40"/>
      <c r="H7474" s="40"/>
      <c r="I7474" s="40"/>
      <c r="M7474" s="40">
        <f>WEEKNUM(A7474,2)</f>
        <v>1</v>
      </c>
    </row>
    <row r="7475" spans="1:13" x14ac:dyDescent="0.25">
      <c r="A7475" s="1"/>
      <c r="B7475" s="40"/>
      <c r="C7475" s="40"/>
      <c r="D7475" s="40"/>
      <c r="E7475" s="40"/>
      <c r="F7475" s="40"/>
      <c r="G7475" s="40"/>
      <c r="H7475" s="40"/>
      <c r="I7475" s="40"/>
      <c r="M7475" s="40">
        <f>WEEKNUM(A7475,2)</f>
        <v>1</v>
      </c>
    </row>
    <row r="7476" spans="1:13" x14ac:dyDescent="0.25">
      <c r="A7476" s="1"/>
      <c r="B7476" s="40"/>
      <c r="C7476" s="40"/>
      <c r="D7476" s="40"/>
      <c r="E7476" s="40"/>
      <c r="F7476" s="40"/>
      <c r="G7476" s="40"/>
      <c r="H7476" s="40"/>
      <c r="I7476" s="40"/>
      <c r="M7476" s="40">
        <f>WEEKNUM(A7476,2)</f>
        <v>1</v>
      </c>
    </row>
    <row r="7477" spans="1:13" x14ac:dyDescent="0.25">
      <c r="A7477" s="1"/>
      <c r="B7477" s="40"/>
      <c r="C7477" s="40"/>
      <c r="D7477" s="40"/>
      <c r="E7477" s="40"/>
      <c r="F7477" s="40"/>
      <c r="G7477" s="40"/>
      <c r="H7477" s="40"/>
      <c r="I7477" s="40"/>
      <c r="M7477" s="40">
        <f>WEEKNUM(A7477,2)</f>
        <v>1</v>
      </c>
    </row>
    <row r="7478" spans="1:13" x14ac:dyDescent="0.25">
      <c r="A7478" s="1"/>
      <c r="B7478" s="40"/>
      <c r="C7478" s="40"/>
      <c r="D7478" s="40"/>
      <c r="E7478" s="40"/>
      <c r="F7478" s="40"/>
      <c r="G7478" s="40"/>
      <c r="H7478" s="40"/>
      <c r="I7478" s="40"/>
      <c r="M7478" s="40">
        <f>WEEKNUM(A7478,2)</f>
        <v>1</v>
      </c>
    </row>
    <row r="7479" spans="1:13" x14ac:dyDescent="0.25">
      <c r="A7479" s="1"/>
      <c r="B7479" s="40"/>
      <c r="C7479" s="40"/>
      <c r="D7479" s="40"/>
      <c r="E7479" s="40"/>
      <c r="F7479" s="40"/>
      <c r="G7479" s="40"/>
      <c r="H7479" s="40"/>
      <c r="I7479" s="40"/>
      <c r="M7479" s="40">
        <f>WEEKNUM(A7479,2)</f>
        <v>1</v>
      </c>
    </row>
    <row r="7480" spans="1:13" x14ac:dyDescent="0.25">
      <c r="A7480" s="1"/>
      <c r="B7480" s="40"/>
      <c r="C7480" s="40"/>
      <c r="D7480" s="40"/>
      <c r="E7480" s="40"/>
      <c r="F7480" s="40"/>
      <c r="G7480" s="40"/>
      <c r="H7480" s="40"/>
      <c r="I7480" s="40"/>
      <c r="M7480" s="40">
        <f>WEEKNUM(A7480,2)</f>
        <v>1</v>
      </c>
    </row>
    <row r="7481" spans="1:13" x14ac:dyDescent="0.25">
      <c r="A7481" s="1"/>
      <c r="B7481" s="40"/>
      <c r="C7481" s="40"/>
      <c r="D7481" s="40"/>
      <c r="E7481" s="40"/>
      <c r="F7481" s="40"/>
      <c r="G7481" s="40"/>
      <c r="H7481" s="40"/>
      <c r="I7481" s="40"/>
      <c r="M7481" s="40">
        <f>WEEKNUM(A7481,2)</f>
        <v>1</v>
      </c>
    </row>
    <row r="7482" spans="1:13" x14ac:dyDescent="0.25">
      <c r="A7482" s="1"/>
      <c r="B7482" s="40"/>
      <c r="C7482" s="40"/>
      <c r="D7482" s="40"/>
      <c r="E7482" s="40"/>
      <c r="F7482" s="40"/>
      <c r="G7482" s="40"/>
      <c r="H7482" s="40"/>
      <c r="I7482" s="40"/>
      <c r="M7482" s="40">
        <f>WEEKNUM(A7482,2)</f>
        <v>1</v>
      </c>
    </row>
    <row r="7483" spans="1:13" x14ac:dyDescent="0.25">
      <c r="A7483" s="1"/>
      <c r="B7483" s="40"/>
      <c r="C7483" s="40"/>
      <c r="D7483" s="40"/>
      <c r="E7483" s="40"/>
      <c r="F7483" s="40"/>
      <c r="G7483" s="40"/>
      <c r="H7483" s="40"/>
      <c r="I7483" s="40"/>
      <c r="M7483" s="40">
        <f>WEEKNUM(A7483,2)</f>
        <v>1</v>
      </c>
    </row>
    <row r="7484" spans="1:13" x14ac:dyDescent="0.25">
      <c r="A7484" s="1"/>
      <c r="B7484" s="40"/>
      <c r="C7484" s="40"/>
      <c r="D7484" s="40"/>
      <c r="E7484" s="40"/>
      <c r="F7484" s="40"/>
      <c r="G7484" s="40"/>
      <c r="H7484" s="40"/>
      <c r="I7484" s="40"/>
      <c r="M7484" s="40">
        <f>WEEKNUM(A7484,2)</f>
        <v>1</v>
      </c>
    </row>
    <row r="7485" spans="1:13" x14ac:dyDescent="0.25">
      <c r="A7485" s="1"/>
      <c r="B7485" s="40"/>
      <c r="C7485" s="40"/>
      <c r="D7485" s="40"/>
      <c r="E7485" s="40"/>
      <c r="F7485" s="40"/>
      <c r="G7485" s="40"/>
      <c r="H7485" s="40"/>
      <c r="I7485" s="40"/>
      <c r="M7485" s="40">
        <f>WEEKNUM(A7485,2)</f>
        <v>1</v>
      </c>
    </row>
    <row r="7486" spans="1:13" x14ac:dyDescent="0.25">
      <c r="A7486" s="1"/>
      <c r="B7486" s="40"/>
      <c r="C7486" s="40"/>
      <c r="D7486" s="40"/>
      <c r="E7486" s="40"/>
      <c r="F7486" s="40"/>
      <c r="G7486" s="40"/>
      <c r="H7486" s="40"/>
      <c r="I7486" s="40"/>
      <c r="M7486" s="40">
        <f>WEEKNUM(A7486,2)</f>
        <v>1</v>
      </c>
    </row>
    <row r="7487" spans="1:13" x14ac:dyDescent="0.25">
      <c r="A7487" s="1"/>
      <c r="B7487" s="40"/>
      <c r="C7487" s="40"/>
      <c r="D7487" s="40"/>
      <c r="E7487" s="40"/>
      <c r="F7487" s="40"/>
      <c r="G7487" s="40"/>
      <c r="H7487" s="40"/>
      <c r="I7487" s="40"/>
      <c r="M7487" s="40">
        <f>WEEKNUM(A7487,2)</f>
        <v>1</v>
      </c>
    </row>
    <row r="7488" spans="1:13" x14ac:dyDescent="0.25">
      <c r="A7488" s="1"/>
      <c r="B7488" s="40"/>
      <c r="C7488" s="40"/>
      <c r="D7488" s="40"/>
      <c r="E7488" s="40"/>
      <c r="F7488" s="40"/>
      <c r="G7488" s="40"/>
      <c r="H7488" s="40"/>
      <c r="I7488" s="40"/>
      <c r="M7488" s="40">
        <f>WEEKNUM(A7488,2)</f>
        <v>1</v>
      </c>
    </row>
    <row r="7489" spans="1:13" x14ac:dyDescent="0.25">
      <c r="A7489" s="1"/>
      <c r="B7489" s="40"/>
      <c r="C7489" s="40"/>
      <c r="D7489" s="40"/>
      <c r="E7489" s="40"/>
      <c r="F7489" s="40"/>
      <c r="G7489" s="40"/>
      <c r="H7489" s="40"/>
      <c r="I7489" s="40"/>
      <c r="M7489" s="40">
        <f>WEEKNUM(A7489,2)</f>
        <v>1</v>
      </c>
    </row>
    <row r="7490" spans="1:13" x14ac:dyDescent="0.25">
      <c r="A7490" s="1"/>
      <c r="B7490" s="40"/>
      <c r="C7490" s="40"/>
      <c r="D7490" s="40"/>
      <c r="E7490" s="40"/>
      <c r="F7490" s="40"/>
      <c r="G7490" s="40"/>
      <c r="H7490" s="40"/>
      <c r="I7490" s="40"/>
      <c r="M7490" s="40">
        <f>WEEKNUM(A7490,2)</f>
        <v>1</v>
      </c>
    </row>
    <row r="7491" spans="1:13" x14ac:dyDescent="0.25">
      <c r="A7491" s="1"/>
      <c r="B7491" s="40"/>
      <c r="C7491" s="40"/>
      <c r="D7491" s="40"/>
      <c r="E7491" s="40"/>
      <c r="F7491" s="40"/>
      <c r="G7491" s="40"/>
      <c r="H7491" s="40"/>
      <c r="I7491" s="40"/>
      <c r="M7491" s="40">
        <f>WEEKNUM(A7491,2)</f>
        <v>1</v>
      </c>
    </row>
    <row r="7492" spans="1:13" x14ac:dyDescent="0.25">
      <c r="A7492" s="1"/>
      <c r="B7492" s="40"/>
      <c r="C7492" s="40"/>
      <c r="D7492" s="40"/>
      <c r="E7492" s="40"/>
      <c r="F7492" s="40"/>
      <c r="G7492" s="40"/>
      <c r="H7492" s="40"/>
      <c r="I7492" s="40"/>
      <c r="M7492" s="40">
        <f>WEEKNUM(A7492,2)</f>
        <v>1</v>
      </c>
    </row>
    <row r="7493" spans="1:13" x14ac:dyDescent="0.25">
      <c r="A7493" s="1"/>
      <c r="B7493" s="40"/>
      <c r="C7493" s="40"/>
      <c r="D7493" s="40"/>
      <c r="E7493" s="40"/>
      <c r="F7493" s="40"/>
      <c r="G7493" s="40"/>
      <c r="H7493" s="40"/>
      <c r="I7493" s="40"/>
      <c r="M7493" s="40">
        <f>WEEKNUM(A7493,2)</f>
        <v>1</v>
      </c>
    </row>
    <row r="7494" spans="1:13" x14ac:dyDescent="0.25">
      <c r="A7494" s="1"/>
      <c r="B7494" s="40"/>
      <c r="C7494" s="40"/>
      <c r="D7494" s="40"/>
      <c r="E7494" s="40"/>
      <c r="F7494" s="40"/>
      <c r="G7494" s="40"/>
      <c r="H7494" s="40"/>
      <c r="I7494" s="40"/>
      <c r="M7494" s="40">
        <f>WEEKNUM(A7494,2)</f>
        <v>1</v>
      </c>
    </row>
    <row r="7495" spans="1:13" x14ac:dyDescent="0.25">
      <c r="A7495" s="1"/>
      <c r="B7495" s="40"/>
      <c r="C7495" s="40"/>
      <c r="D7495" s="40"/>
      <c r="E7495" s="40"/>
      <c r="F7495" s="40"/>
      <c r="G7495" s="40"/>
      <c r="H7495" s="40"/>
      <c r="I7495" s="40"/>
      <c r="M7495" s="40">
        <f>WEEKNUM(A7495,2)</f>
        <v>1</v>
      </c>
    </row>
    <row r="7496" spans="1:13" x14ac:dyDescent="0.25">
      <c r="A7496" s="1"/>
      <c r="B7496" s="40"/>
      <c r="C7496" s="40"/>
      <c r="D7496" s="40"/>
      <c r="E7496" s="40"/>
      <c r="F7496" s="40"/>
      <c r="G7496" s="40"/>
      <c r="H7496" s="40"/>
      <c r="I7496" s="40"/>
      <c r="M7496" s="40">
        <f>WEEKNUM(A7496,2)</f>
        <v>1</v>
      </c>
    </row>
    <row r="7497" spans="1:13" x14ac:dyDescent="0.25">
      <c r="A7497" s="1"/>
      <c r="B7497" s="40"/>
      <c r="C7497" s="40"/>
      <c r="D7497" s="40"/>
      <c r="E7497" s="40"/>
      <c r="F7497" s="40"/>
      <c r="G7497" s="40"/>
      <c r="H7497" s="40"/>
      <c r="I7497" s="40"/>
      <c r="M7497" s="40">
        <f>WEEKNUM(A7497,2)</f>
        <v>1</v>
      </c>
    </row>
    <row r="7498" spans="1:13" x14ac:dyDescent="0.25">
      <c r="A7498" s="1"/>
      <c r="B7498" s="40"/>
      <c r="C7498" s="40"/>
      <c r="D7498" s="40"/>
      <c r="E7498" s="40"/>
      <c r="F7498" s="40"/>
      <c r="G7498" s="40"/>
      <c r="H7498" s="40"/>
      <c r="I7498" s="40"/>
      <c r="M7498" s="40">
        <f>WEEKNUM(A7498,2)</f>
        <v>1</v>
      </c>
    </row>
    <row r="7499" spans="1:13" x14ac:dyDescent="0.25">
      <c r="A7499" s="1"/>
      <c r="B7499" s="40"/>
      <c r="C7499" s="40"/>
      <c r="D7499" s="40"/>
      <c r="E7499" s="40"/>
      <c r="F7499" s="40"/>
      <c r="G7499" s="40"/>
      <c r="H7499" s="40"/>
      <c r="I7499" s="40"/>
      <c r="M7499" s="40">
        <f>WEEKNUM(A7499,2)</f>
        <v>1</v>
      </c>
    </row>
    <row r="7500" spans="1:13" x14ac:dyDescent="0.25">
      <c r="A7500" s="1"/>
      <c r="B7500" s="40"/>
      <c r="C7500" s="40"/>
      <c r="D7500" s="40"/>
      <c r="E7500" s="40"/>
      <c r="F7500" s="40"/>
      <c r="G7500" s="40"/>
      <c r="H7500" s="40"/>
      <c r="I7500" s="40"/>
      <c r="M7500" s="40">
        <f>WEEKNUM(A7500,2)</f>
        <v>1</v>
      </c>
    </row>
    <row r="7501" spans="1:13" x14ac:dyDescent="0.25">
      <c r="A7501" s="1"/>
      <c r="B7501" s="40"/>
      <c r="C7501" s="40"/>
      <c r="D7501" s="40"/>
      <c r="E7501" s="40"/>
      <c r="F7501" s="40"/>
      <c r="G7501" s="40"/>
      <c r="H7501" s="40"/>
      <c r="I7501" s="40"/>
      <c r="M7501" s="40">
        <f>WEEKNUM(A7501,2)</f>
        <v>1</v>
      </c>
    </row>
    <row r="7502" spans="1:13" x14ac:dyDescent="0.25">
      <c r="A7502" s="1"/>
      <c r="B7502" s="40"/>
      <c r="C7502" s="40"/>
      <c r="D7502" s="40"/>
      <c r="E7502" s="40"/>
      <c r="F7502" s="40"/>
      <c r="G7502" s="40"/>
      <c r="H7502" s="40"/>
      <c r="I7502" s="40"/>
      <c r="M7502" s="40">
        <f>WEEKNUM(A7502,2)</f>
        <v>1</v>
      </c>
    </row>
    <row r="7503" spans="1:13" x14ac:dyDescent="0.25">
      <c r="A7503" s="1"/>
      <c r="B7503" s="40"/>
      <c r="C7503" s="40"/>
      <c r="D7503" s="40"/>
      <c r="E7503" s="40"/>
      <c r="F7503" s="40"/>
      <c r="G7503" s="40"/>
      <c r="H7503" s="40"/>
      <c r="I7503" s="40"/>
      <c r="M7503" s="40">
        <f>WEEKNUM(A7503,2)</f>
        <v>1</v>
      </c>
    </row>
    <row r="7504" spans="1:13" x14ac:dyDescent="0.25">
      <c r="A7504" s="1"/>
      <c r="B7504" s="40"/>
      <c r="C7504" s="40"/>
      <c r="D7504" s="40"/>
      <c r="E7504" s="40"/>
      <c r="F7504" s="40"/>
      <c r="G7504" s="40"/>
      <c r="H7504" s="40"/>
      <c r="I7504" s="40"/>
      <c r="M7504" s="40">
        <f>WEEKNUM(A7504,2)</f>
        <v>1</v>
      </c>
    </row>
    <row r="7505" spans="1:13" x14ac:dyDescent="0.25">
      <c r="A7505" s="1"/>
      <c r="B7505" s="40"/>
      <c r="C7505" s="40"/>
      <c r="D7505" s="40"/>
      <c r="E7505" s="40"/>
      <c r="F7505" s="40"/>
      <c r="G7505" s="40"/>
      <c r="H7505" s="40"/>
      <c r="I7505" s="40"/>
      <c r="M7505" s="40">
        <f>WEEKNUM(A7505,2)</f>
        <v>1</v>
      </c>
    </row>
    <row r="7506" spans="1:13" x14ac:dyDescent="0.25">
      <c r="A7506" s="1"/>
      <c r="B7506" s="40"/>
      <c r="C7506" s="40"/>
      <c r="D7506" s="40"/>
      <c r="E7506" s="40"/>
      <c r="F7506" s="40"/>
      <c r="G7506" s="40"/>
      <c r="H7506" s="40"/>
      <c r="I7506" s="40"/>
      <c r="M7506" s="40">
        <f>WEEKNUM(A7506,2)</f>
        <v>1</v>
      </c>
    </row>
    <row r="7507" spans="1:13" x14ac:dyDescent="0.25">
      <c r="A7507" s="1"/>
      <c r="B7507" s="40"/>
      <c r="C7507" s="40"/>
      <c r="D7507" s="40"/>
      <c r="E7507" s="40"/>
      <c r="F7507" s="40"/>
      <c r="G7507" s="40"/>
      <c r="H7507" s="40"/>
      <c r="I7507" s="40"/>
      <c r="M7507" s="40">
        <f>WEEKNUM(A7507,2)</f>
        <v>1</v>
      </c>
    </row>
    <row r="7508" spans="1:13" x14ac:dyDescent="0.25">
      <c r="A7508" s="1"/>
      <c r="B7508" s="40"/>
      <c r="C7508" s="40"/>
      <c r="D7508" s="40"/>
      <c r="E7508" s="40"/>
      <c r="F7508" s="40"/>
      <c r="G7508" s="40"/>
      <c r="H7508" s="40"/>
      <c r="I7508" s="40"/>
      <c r="M7508" s="40">
        <f>WEEKNUM(A7508,2)</f>
        <v>1</v>
      </c>
    </row>
    <row r="7509" spans="1:13" x14ac:dyDescent="0.25">
      <c r="A7509" s="1"/>
      <c r="B7509" s="40"/>
      <c r="C7509" s="40"/>
      <c r="D7509" s="40"/>
      <c r="E7509" s="40"/>
      <c r="F7509" s="40"/>
      <c r="G7509" s="40"/>
      <c r="H7509" s="40"/>
      <c r="I7509" s="40"/>
      <c r="M7509" s="40">
        <f>WEEKNUM(A7509,2)</f>
        <v>1</v>
      </c>
    </row>
    <row r="7510" spans="1:13" x14ac:dyDescent="0.25">
      <c r="A7510" s="1"/>
      <c r="B7510" s="40"/>
      <c r="C7510" s="40"/>
      <c r="D7510" s="40"/>
      <c r="E7510" s="40"/>
      <c r="F7510" s="40"/>
      <c r="G7510" s="40"/>
      <c r="H7510" s="40"/>
      <c r="I7510" s="40"/>
      <c r="M7510" s="40">
        <f>WEEKNUM(A7510,2)</f>
        <v>1</v>
      </c>
    </row>
    <row r="7511" spans="1:13" x14ac:dyDescent="0.25">
      <c r="A7511" s="1"/>
      <c r="B7511" s="40"/>
      <c r="C7511" s="40"/>
      <c r="D7511" s="40"/>
      <c r="E7511" s="40"/>
      <c r="F7511" s="40"/>
      <c r="G7511" s="40"/>
      <c r="H7511" s="40"/>
      <c r="I7511" s="40"/>
      <c r="M7511" s="40">
        <f>WEEKNUM(A7511,2)</f>
        <v>1</v>
      </c>
    </row>
    <row r="7512" spans="1:13" x14ac:dyDescent="0.25">
      <c r="A7512" s="1"/>
      <c r="B7512" s="40"/>
      <c r="C7512" s="40"/>
      <c r="D7512" s="40"/>
      <c r="E7512" s="40"/>
      <c r="F7512" s="40"/>
      <c r="G7512" s="40"/>
      <c r="H7512" s="40"/>
      <c r="I7512" s="40"/>
      <c r="M7512" s="40">
        <f>WEEKNUM(A7512,2)</f>
        <v>1</v>
      </c>
    </row>
    <row r="7513" spans="1:13" x14ac:dyDescent="0.25">
      <c r="A7513" s="1"/>
      <c r="B7513" s="40"/>
      <c r="C7513" s="40"/>
      <c r="D7513" s="40"/>
      <c r="E7513" s="40"/>
      <c r="F7513" s="40"/>
      <c r="G7513" s="40"/>
      <c r="H7513" s="40"/>
      <c r="I7513" s="40"/>
      <c r="M7513" s="40">
        <f>WEEKNUM(A7513,2)</f>
        <v>1</v>
      </c>
    </row>
    <row r="7514" spans="1:13" x14ac:dyDescent="0.25">
      <c r="A7514" s="1"/>
      <c r="B7514" s="40"/>
      <c r="C7514" s="40"/>
      <c r="D7514" s="40"/>
      <c r="E7514" s="40"/>
      <c r="F7514" s="40"/>
      <c r="G7514" s="40"/>
      <c r="H7514" s="40"/>
      <c r="I7514" s="40"/>
      <c r="M7514" s="40">
        <f>WEEKNUM(A7514,2)</f>
        <v>1</v>
      </c>
    </row>
    <row r="7515" spans="1:13" x14ac:dyDescent="0.25">
      <c r="A7515" s="1"/>
      <c r="B7515" s="40"/>
      <c r="C7515" s="40"/>
      <c r="D7515" s="40"/>
      <c r="E7515" s="40"/>
      <c r="F7515" s="40"/>
      <c r="G7515" s="40"/>
      <c r="H7515" s="40"/>
      <c r="I7515" s="40"/>
      <c r="M7515" s="40">
        <f>WEEKNUM(A7515,2)</f>
        <v>1</v>
      </c>
    </row>
    <row r="7516" spans="1:13" x14ac:dyDescent="0.25">
      <c r="A7516" s="1"/>
      <c r="B7516" s="40"/>
      <c r="C7516" s="40"/>
      <c r="D7516" s="40"/>
      <c r="E7516" s="40"/>
      <c r="F7516" s="40"/>
      <c r="G7516" s="40"/>
      <c r="H7516" s="40"/>
      <c r="I7516" s="40"/>
      <c r="M7516" s="40">
        <f>WEEKNUM(A7516,2)</f>
        <v>1</v>
      </c>
    </row>
    <row r="7517" spans="1:13" x14ac:dyDescent="0.25">
      <c r="A7517" s="1"/>
      <c r="B7517" s="40"/>
      <c r="C7517" s="40"/>
      <c r="D7517" s="40"/>
      <c r="E7517" s="40"/>
      <c r="F7517" s="40"/>
      <c r="G7517" s="40"/>
      <c r="H7517" s="40"/>
      <c r="I7517" s="40"/>
      <c r="M7517" s="40">
        <f>WEEKNUM(A7517,2)</f>
        <v>1</v>
      </c>
    </row>
    <row r="7518" spans="1:13" x14ac:dyDescent="0.25">
      <c r="A7518" s="1"/>
      <c r="B7518" s="40"/>
      <c r="C7518" s="40"/>
      <c r="D7518" s="40"/>
      <c r="E7518" s="40"/>
      <c r="F7518" s="40"/>
      <c r="G7518" s="40"/>
      <c r="H7518" s="40"/>
      <c r="I7518" s="40"/>
      <c r="M7518" s="40">
        <f>WEEKNUM(A7518,2)</f>
        <v>1</v>
      </c>
    </row>
    <row r="7519" spans="1:13" x14ac:dyDescent="0.25">
      <c r="A7519" s="1"/>
      <c r="B7519" s="40"/>
      <c r="C7519" s="40"/>
      <c r="D7519" s="40"/>
      <c r="E7519" s="40"/>
      <c r="F7519" s="40"/>
      <c r="G7519" s="40"/>
      <c r="H7519" s="40"/>
      <c r="I7519" s="40"/>
      <c r="M7519" s="40">
        <f>WEEKNUM(A7519,2)</f>
        <v>1</v>
      </c>
    </row>
    <row r="7520" spans="1:13" x14ac:dyDescent="0.25">
      <c r="A7520" s="1"/>
      <c r="B7520" s="40"/>
      <c r="C7520" s="40"/>
      <c r="D7520" s="40"/>
      <c r="E7520" s="40"/>
      <c r="F7520" s="40"/>
      <c r="G7520" s="40"/>
      <c r="H7520" s="40"/>
      <c r="I7520" s="40"/>
      <c r="M7520" s="40">
        <f>WEEKNUM(A7520,2)</f>
        <v>1</v>
      </c>
    </row>
    <row r="7521" spans="1:13" x14ac:dyDescent="0.25">
      <c r="A7521" s="1"/>
      <c r="B7521" s="40"/>
      <c r="C7521" s="40"/>
      <c r="D7521" s="40"/>
      <c r="E7521" s="40"/>
      <c r="F7521" s="40"/>
      <c r="G7521" s="40"/>
      <c r="H7521" s="40"/>
      <c r="I7521" s="40"/>
      <c r="M7521" s="40">
        <f>WEEKNUM(A7521,2)</f>
        <v>1</v>
      </c>
    </row>
    <row r="7522" spans="1:13" x14ac:dyDescent="0.25">
      <c r="A7522" s="1"/>
      <c r="B7522" s="40"/>
      <c r="C7522" s="40"/>
      <c r="D7522" s="40"/>
      <c r="E7522" s="40"/>
      <c r="F7522" s="40"/>
      <c r="G7522" s="40"/>
      <c r="H7522" s="40"/>
      <c r="I7522" s="40"/>
      <c r="M7522" s="40">
        <f>WEEKNUM(A7522,2)</f>
        <v>1</v>
      </c>
    </row>
    <row r="7523" spans="1:13" x14ac:dyDescent="0.25">
      <c r="A7523" s="1"/>
      <c r="B7523" s="40"/>
      <c r="C7523" s="40"/>
      <c r="D7523" s="40"/>
      <c r="E7523" s="40"/>
      <c r="F7523" s="40"/>
      <c r="G7523" s="40"/>
      <c r="H7523" s="40"/>
      <c r="I7523" s="40"/>
      <c r="M7523" s="40">
        <f>WEEKNUM(A7523,2)</f>
        <v>1</v>
      </c>
    </row>
    <row r="7524" spans="1:13" x14ac:dyDescent="0.25">
      <c r="A7524" s="1"/>
      <c r="B7524" s="40"/>
      <c r="C7524" s="40"/>
      <c r="D7524" s="40"/>
      <c r="E7524" s="40"/>
      <c r="F7524" s="40"/>
      <c r="G7524" s="40"/>
      <c r="H7524" s="40"/>
      <c r="I7524" s="40"/>
      <c r="M7524" s="40">
        <f>WEEKNUM(A7524,2)</f>
        <v>1</v>
      </c>
    </row>
    <row r="7525" spans="1:13" x14ac:dyDescent="0.25">
      <c r="A7525" s="1"/>
      <c r="B7525" s="40"/>
      <c r="C7525" s="40"/>
      <c r="D7525" s="40"/>
      <c r="E7525" s="40"/>
      <c r="F7525" s="40"/>
      <c r="G7525" s="40"/>
      <c r="H7525" s="40"/>
      <c r="I7525" s="40"/>
      <c r="M7525" s="40">
        <f>WEEKNUM(A7525,2)</f>
        <v>1</v>
      </c>
    </row>
    <row r="7526" spans="1:13" x14ac:dyDescent="0.25">
      <c r="A7526" s="1"/>
      <c r="B7526" s="40"/>
      <c r="C7526" s="40"/>
      <c r="D7526" s="40"/>
      <c r="E7526" s="40"/>
      <c r="F7526" s="40"/>
      <c r="G7526" s="40"/>
      <c r="H7526" s="40"/>
      <c r="I7526" s="40"/>
      <c r="M7526" s="40">
        <f>WEEKNUM(A7526,2)</f>
        <v>1</v>
      </c>
    </row>
    <row r="7527" spans="1:13" x14ac:dyDescent="0.25">
      <c r="A7527" s="1"/>
      <c r="B7527" s="40"/>
      <c r="C7527" s="40"/>
      <c r="D7527" s="40"/>
      <c r="E7527" s="40"/>
      <c r="F7527" s="40"/>
      <c r="G7527" s="40"/>
      <c r="H7527" s="40"/>
      <c r="I7527" s="40"/>
      <c r="M7527" s="40">
        <f>WEEKNUM(A7527,2)</f>
        <v>1</v>
      </c>
    </row>
    <row r="7528" spans="1:13" x14ac:dyDescent="0.25">
      <c r="A7528" s="1"/>
      <c r="B7528" s="40"/>
      <c r="C7528" s="40"/>
      <c r="D7528" s="40"/>
      <c r="E7528" s="40"/>
      <c r="F7528" s="40"/>
      <c r="G7528" s="40"/>
      <c r="H7528" s="40"/>
      <c r="I7528" s="40"/>
      <c r="M7528" s="40">
        <f>WEEKNUM(A7528,2)</f>
        <v>1</v>
      </c>
    </row>
    <row r="7529" spans="1:13" x14ac:dyDescent="0.25">
      <c r="A7529" s="1"/>
      <c r="B7529" s="40"/>
      <c r="C7529" s="40"/>
      <c r="D7529" s="40"/>
      <c r="E7529" s="40"/>
      <c r="F7529" s="40"/>
      <c r="G7529" s="40"/>
      <c r="H7529" s="40"/>
      <c r="I7529" s="40"/>
      <c r="M7529" s="40">
        <f>WEEKNUM(A7529,2)</f>
        <v>1</v>
      </c>
    </row>
    <row r="7530" spans="1:13" x14ac:dyDescent="0.25">
      <c r="A7530" s="1"/>
      <c r="B7530" s="40"/>
      <c r="C7530" s="40"/>
      <c r="D7530" s="40"/>
      <c r="E7530" s="40"/>
      <c r="F7530" s="40"/>
      <c r="G7530" s="40"/>
      <c r="H7530" s="40"/>
      <c r="I7530" s="40"/>
      <c r="M7530" s="40">
        <f>WEEKNUM(A7530,2)</f>
        <v>1</v>
      </c>
    </row>
    <row r="7531" spans="1:13" x14ac:dyDescent="0.25">
      <c r="A7531" s="1"/>
      <c r="B7531" s="40"/>
      <c r="C7531" s="40"/>
      <c r="D7531" s="40"/>
      <c r="E7531" s="40"/>
      <c r="F7531" s="40"/>
      <c r="G7531" s="40"/>
      <c r="H7531" s="40"/>
      <c r="I7531" s="40"/>
      <c r="M7531" s="40">
        <f>WEEKNUM(A7531,2)</f>
        <v>1</v>
      </c>
    </row>
    <row r="7532" spans="1:13" x14ac:dyDescent="0.25">
      <c r="A7532" s="1"/>
      <c r="B7532" s="40"/>
      <c r="C7532" s="40"/>
      <c r="D7532" s="40"/>
      <c r="E7532" s="40"/>
      <c r="F7532" s="40"/>
      <c r="G7532" s="40"/>
      <c r="H7532" s="40"/>
      <c r="I7532" s="40"/>
      <c r="M7532" s="40">
        <f>WEEKNUM(A7532,2)</f>
        <v>1</v>
      </c>
    </row>
    <row r="7533" spans="1:13" x14ac:dyDescent="0.25">
      <c r="A7533" s="1"/>
      <c r="B7533" s="40"/>
      <c r="C7533" s="40"/>
      <c r="D7533" s="40"/>
      <c r="E7533" s="40"/>
      <c r="F7533" s="40"/>
      <c r="G7533" s="40"/>
      <c r="H7533" s="40"/>
      <c r="I7533" s="40"/>
      <c r="M7533" s="40">
        <f>WEEKNUM(A7533,2)</f>
        <v>1</v>
      </c>
    </row>
    <row r="7534" spans="1:13" x14ac:dyDescent="0.25">
      <c r="A7534" s="1"/>
      <c r="B7534" s="40"/>
      <c r="C7534" s="40"/>
      <c r="D7534" s="40"/>
      <c r="E7534" s="40"/>
      <c r="F7534" s="40"/>
      <c r="G7534" s="40"/>
      <c r="H7534" s="40"/>
      <c r="I7534" s="40"/>
      <c r="M7534" s="40">
        <f>WEEKNUM(A7534,2)</f>
        <v>1</v>
      </c>
    </row>
    <row r="7535" spans="1:13" x14ac:dyDescent="0.25">
      <c r="A7535" s="1"/>
      <c r="B7535" s="40"/>
      <c r="C7535" s="40"/>
      <c r="D7535" s="40"/>
      <c r="E7535" s="40"/>
      <c r="F7535" s="40"/>
      <c r="G7535" s="40"/>
      <c r="H7535" s="40"/>
      <c r="I7535" s="40"/>
      <c r="M7535" s="40">
        <f>WEEKNUM(A7535,2)</f>
        <v>1</v>
      </c>
    </row>
    <row r="7536" spans="1:13" x14ac:dyDescent="0.25">
      <c r="A7536" s="1"/>
      <c r="B7536" s="40"/>
      <c r="C7536" s="40"/>
      <c r="D7536" s="40"/>
      <c r="E7536" s="40"/>
      <c r="F7536" s="40"/>
      <c r="G7536" s="40"/>
      <c r="H7536" s="40"/>
      <c r="I7536" s="40"/>
      <c r="M7536" s="40">
        <f>WEEKNUM(A7536,2)</f>
        <v>1</v>
      </c>
    </row>
    <row r="7537" spans="1:13" x14ac:dyDescent="0.25">
      <c r="A7537" s="1"/>
      <c r="B7537" s="40"/>
      <c r="C7537" s="40"/>
      <c r="D7537" s="40"/>
      <c r="E7537" s="40"/>
      <c r="F7537" s="40"/>
      <c r="G7537" s="40"/>
      <c r="H7537" s="40"/>
      <c r="I7537" s="40"/>
      <c r="M7537" s="40">
        <f>WEEKNUM(A7537,2)</f>
        <v>1</v>
      </c>
    </row>
    <row r="7538" spans="1:13" x14ac:dyDescent="0.25">
      <c r="A7538" s="1"/>
      <c r="B7538" s="40"/>
      <c r="C7538" s="40"/>
      <c r="D7538" s="40"/>
      <c r="E7538" s="40"/>
      <c r="F7538" s="40"/>
      <c r="G7538" s="40"/>
      <c r="H7538" s="40"/>
      <c r="I7538" s="40"/>
      <c r="M7538" s="40">
        <f>WEEKNUM(A7538,2)</f>
        <v>1</v>
      </c>
    </row>
    <row r="7539" spans="1:13" x14ac:dyDescent="0.25">
      <c r="A7539" s="1"/>
      <c r="B7539" s="40"/>
      <c r="C7539" s="40"/>
      <c r="D7539" s="40"/>
      <c r="E7539" s="40"/>
      <c r="F7539" s="40"/>
      <c r="G7539" s="40"/>
      <c r="H7539" s="40"/>
      <c r="I7539" s="40"/>
      <c r="M7539" s="40">
        <f>WEEKNUM(A7539,2)</f>
        <v>1</v>
      </c>
    </row>
    <row r="7540" spans="1:13" x14ac:dyDescent="0.25">
      <c r="A7540" s="1"/>
      <c r="B7540" s="40"/>
      <c r="C7540" s="40"/>
      <c r="D7540" s="40"/>
      <c r="E7540" s="40"/>
      <c r="F7540" s="40"/>
      <c r="G7540" s="40"/>
      <c r="H7540" s="40"/>
      <c r="I7540" s="40"/>
      <c r="M7540" s="40">
        <f>WEEKNUM(A7540,2)</f>
        <v>1</v>
      </c>
    </row>
    <row r="7541" spans="1:13" x14ac:dyDescent="0.25">
      <c r="A7541" s="1"/>
      <c r="B7541" s="40"/>
      <c r="C7541" s="40"/>
      <c r="D7541" s="40"/>
      <c r="E7541" s="40"/>
      <c r="F7541" s="40"/>
      <c r="G7541" s="40"/>
      <c r="H7541" s="40"/>
      <c r="I7541" s="40"/>
      <c r="M7541" s="40">
        <f>WEEKNUM(A7541,2)</f>
        <v>1</v>
      </c>
    </row>
    <row r="7542" spans="1:13" x14ac:dyDescent="0.25">
      <c r="A7542" s="1"/>
      <c r="B7542" s="40"/>
      <c r="C7542" s="40"/>
      <c r="D7542" s="40"/>
      <c r="E7542" s="40"/>
      <c r="F7542" s="40"/>
      <c r="G7542" s="40"/>
      <c r="H7542" s="40"/>
      <c r="I7542" s="40"/>
      <c r="M7542" s="40">
        <f>WEEKNUM(A7542,2)</f>
        <v>1</v>
      </c>
    </row>
    <row r="7543" spans="1:13" x14ac:dyDescent="0.25">
      <c r="A7543" s="1"/>
      <c r="B7543" s="40"/>
      <c r="C7543" s="40"/>
      <c r="D7543" s="40"/>
      <c r="E7543" s="40"/>
      <c r="F7543" s="40"/>
      <c r="G7543" s="40"/>
      <c r="H7543" s="40"/>
      <c r="I7543" s="40"/>
      <c r="M7543" s="40">
        <f>WEEKNUM(A7543,2)</f>
        <v>1</v>
      </c>
    </row>
    <row r="7544" spans="1:13" x14ac:dyDescent="0.25">
      <c r="A7544" s="1"/>
      <c r="B7544" s="40"/>
      <c r="C7544" s="40"/>
      <c r="D7544" s="40"/>
      <c r="E7544" s="40"/>
      <c r="F7544" s="40"/>
      <c r="G7544" s="40"/>
      <c r="H7544" s="40"/>
      <c r="I7544" s="40"/>
      <c r="M7544" s="40">
        <f>WEEKNUM(A7544,2)</f>
        <v>1</v>
      </c>
    </row>
    <row r="7545" spans="1:13" x14ac:dyDescent="0.25">
      <c r="A7545" s="1"/>
      <c r="B7545" s="40"/>
      <c r="C7545" s="40"/>
      <c r="D7545" s="40"/>
      <c r="E7545" s="40"/>
      <c r="F7545" s="40"/>
      <c r="G7545" s="40"/>
      <c r="H7545" s="40"/>
      <c r="I7545" s="40"/>
      <c r="M7545" s="40">
        <f>WEEKNUM(A7545,2)</f>
        <v>1</v>
      </c>
    </row>
    <row r="7546" spans="1:13" x14ac:dyDescent="0.25">
      <c r="A7546" s="1"/>
      <c r="B7546" s="40"/>
      <c r="C7546" s="40"/>
      <c r="D7546" s="40"/>
      <c r="E7546" s="40"/>
      <c r="F7546" s="40"/>
      <c r="G7546" s="40"/>
      <c r="H7546" s="40"/>
      <c r="I7546" s="40"/>
      <c r="M7546" s="40">
        <f>WEEKNUM(A7546,2)</f>
        <v>1</v>
      </c>
    </row>
    <row r="7547" spans="1:13" x14ac:dyDescent="0.25">
      <c r="A7547" s="1"/>
      <c r="B7547" s="40"/>
      <c r="C7547" s="40"/>
      <c r="D7547" s="40"/>
      <c r="E7547" s="40"/>
      <c r="F7547" s="40"/>
      <c r="G7547" s="40"/>
      <c r="H7547" s="40"/>
      <c r="I7547" s="40"/>
      <c r="M7547" s="40">
        <f>WEEKNUM(A7547,2)</f>
        <v>1</v>
      </c>
    </row>
    <row r="7548" spans="1:13" x14ac:dyDescent="0.25">
      <c r="A7548" s="1"/>
      <c r="B7548" s="40"/>
      <c r="C7548" s="40"/>
      <c r="D7548" s="40"/>
      <c r="E7548" s="40"/>
      <c r="F7548" s="40"/>
      <c r="G7548" s="40"/>
      <c r="H7548" s="40"/>
      <c r="I7548" s="40"/>
      <c r="M7548" s="40">
        <f>WEEKNUM(A7548,2)</f>
        <v>1</v>
      </c>
    </row>
    <row r="7549" spans="1:13" x14ac:dyDescent="0.25">
      <c r="A7549" s="1"/>
      <c r="B7549" s="40"/>
      <c r="C7549" s="40"/>
      <c r="D7549" s="40"/>
      <c r="E7549" s="40"/>
      <c r="F7549" s="40"/>
      <c r="G7549" s="40"/>
      <c r="H7549" s="40"/>
      <c r="I7549" s="40"/>
      <c r="M7549" s="40">
        <f>WEEKNUM(A7549,2)</f>
        <v>1</v>
      </c>
    </row>
    <row r="7550" spans="1:13" x14ac:dyDescent="0.25">
      <c r="A7550" s="1"/>
      <c r="B7550" s="40"/>
      <c r="C7550" s="40"/>
      <c r="D7550" s="40"/>
      <c r="E7550" s="40"/>
      <c r="F7550" s="40"/>
      <c r="G7550" s="40"/>
      <c r="H7550" s="40"/>
      <c r="I7550" s="40"/>
      <c r="M7550" s="40">
        <f>WEEKNUM(A7550,2)</f>
        <v>1</v>
      </c>
    </row>
    <row r="7551" spans="1:13" x14ac:dyDescent="0.25">
      <c r="A7551" s="1"/>
      <c r="B7551" s="40"/>
      <c r="C7551" s="40"/>
      <c r="D7551" s="40"/>
      <c r="E7551" s="40"/>
      <c r="F7551" s="40"/>
      <c r="G7551" s="40"/>
      <c r="H7551" s="40"/>
      <c r="I7551" s="40"/>
      <c r="M7551" s="40">
        <f>WEEKNUM(A7551,2)</f>
        <v>1</v>
      </c>
    </row>
    <row r="7552" spans="1:13" x14ac:dyDescent="0.25">
      <c r="A7552" s="1"/>
      <c r="B7552" s="40"/>
      <c r="C7552" s="40"/>
      <c r="D7552" s="40"/>
      <c r="E7552" s="40"/>
      <c r="F7552" s="40"/>
      <c r="G7552" s="40"/>
      <c r="H7552" s="40"/>
      <c r="I7552" s="40"/>
      <c r="M7552" s="40">
        <f>WEEKNUM(A7552,2)</f>
        <v>1</v>
      </c>
    </row>
    <row r="7553" spans="1:13" x14ac:dyDescent="0.25">
      <c r="A7553" s="1"/>
      <c r="B7553" s="40"/>
      <c r="C7553" s="40"/>
      <c r="D7553" s="40"/>
      <c r="E7553" s="40"/>
      <c r="F7553" s="40"/>
      <c r="G7553" s="40"/>
      <c r="H7553" s="40"/>
      <c r="I7553" s="40"/>
      <c r="M7553" s="40">
        <f>WEEKNUM(A7553,2)</f>
        <v>1</v>
      </c>
    </row>
    <row r="7554" spans="1:13" x14ac:dyDescent="0.25">
      <c r="A7554" s="1"/>
      <c r="B7554" s="40"/>
      <c r="C7554" s="40"/>
      <c r="D7554" s="40"/>
      <c r="E7554" s="40"/>
      <c r="F7554" s="40"/>
      <c r="G7554" s="40"/>
      <c r="H7554" s="40"/>
      <c r="I7554" s="40"/>
      <c r="M7554" s="40">
        <f>WEEKNUM(A7554,2)</f>
        <v>1</v>
      </c>
    </row>
    <row r="7555" spans="1:13" x14ac:dyDescent="0.25">
      <c r="A7555" s="1"/>
      <c r="B7555" s="40"/>
      <c r="C7555" s="40"/>
      <c r="D7555" s="40"/>
      <c r="E7555" s="40"/>
      <c r="F7555" s="40"/>
      <c r="G7555" s="40"/>
      <c r="H7555" s="40"/>
      <c r="I7555" s="40"/>
      <c r="M7555" s="40">
        <f>WEEKNUM(A7555,2)</f>
        <v>1</v>
      </c>
    </row>
    <row r="7556" spans="1:13" x14ac:dyDescent="0.25">
      <c r="A7556" s="1"/>
      <c r="B7556" s="40"/>
      <c r="C7556" s="40"/>
      <c r="D7556" s="40"/>
      <c r="E7556" s="40"/>
      <c r="F7556" s="40"/>
      <c r="G7556" s="40"/>
      <c r="H7556" s="40"/>
      <c r="I7556" s="40"/>
      <c r="M7556" s="40">
        <f>WEEKNUM(A7556,2)</f>
        <v>1</v>
      </c>
    </row>
    <row r="7557" spans="1:13" x14ac:dyDescent="0.25">
      <c r="A7557" s="1"/>
      <c r="B7557" s="40"/>
      <c r="C7557" s="40"/>
      <c r="D7557" s="40"/>
      <c r="E7557" s="40"/>
      <c r="F7557" s="40"/>
      <c r="G7557" s="40"/>
      <c r="H7557" s="40"/>
      <c r="I7557" s="40"/>
      <c r="M7557" s="40">
        <f>WEEKNUM(A7557,2)</f>
        <v>1</v>
      </c>
    </row>
    <row r="7558" spans="1:13" x14ac:dyDescent="0.25">
      <c r="A7558" s="1"/>
      <c r="B7558" s="40"/>
      <c r="C7558" s="40"/>
      <c r="D7558" s="40"/>
      <c r="E7558" s="40"/>
      <c r="F7558" s="40"/>
      <c r="G7558" s="40"/>
      <c r="H7558" s="40"/>
      <c r="I7558" s="40"/>
      <c r="M7558" s="40">
        <f>WEEKNUM(A7558,2)</f>
        <v>1</v>
      </c>
    </row>
    <row r="7559" spans="1:13" x14ac:dyDescent="0.25">
      <c r="A7559" s="1"/>
      <c r="B7559" s="40"/>
      <c r="C7559" s="40"/>
      <c r="D7559" s="40"/>
      <c r="E7559" s="40"/>
      <c r="F7559" s="40"/>
      <c r="G7559" s="40"/>
      <c r="H7559" s="40"/>
      <c r="I7559" s="40"/>
      <c r="M7559" s="40">
        <f>WEEKNUM(A7559,2)</f>
        <v>1</v>
      </c>
    </row>
    <row r="7560" spans="1:13" x14ac:dyDescent="0.25">
      <c r="A7560" s="1"/>
      <c r="B7560" s="40"/>
      <c r="C7560" s="40"/>
      <c r="D7560" s="40"/>
      <c r="E7560" s="40"/>
      <c r="F7560" s="40"/>
      <c r="G7560" s="40"/>
      <c r="H7560" s="40"/>
      <c r="I7560" s="40"/>
      <c r="M7560" s="40">
        <f>WEEKNUM(A7560,2)</f>
        <v>1</v>
      </c>
    </row>
    <row r="7561" spans="1:13" x14ac:dyDescent="0.25">
      <c r="A7561" s="1"/>
      <c r="B7561" s="40"/>
      <c r="C7561" s="40"/>
      <c r="D7561" s="40"/>
      <c r="E7561" s="40"/>
      <c r="F7561" s="40"/>
      <c r="G7561" s="40"/>
      <c r="H7561" s="40"/>
      <c r="I7561" s="40"/>
      <c r="M7561" s="40">
        <f>WEEKNUM(A7561,2)</f>
        <v>1</v>
      </c>
    </row>
    <row r="7562" spans="1:13" x14ac:dyDescent="0.25">
      <c r="A7562" s="1"/>
      <c r="B7562" s="40"/>
      <c r="C7562" s="40"/>
      <c r="D7562" s="40"/>
      <c r="E7562" s="40"/>
      <c r="F7562" s="40"/>
      <c r="G7562" s="40"/>
      <c r="H7562" s="40"/>
      <c r="I7562" s="40"/>
      <c r="M7562" s="40">
        <f>WEEKNUM(A7562,2)</f>
        <v>1</v>
      </c>
    </row>
    <row r="7563" spans="1:13" x14ac:dyDescent="0.25">
      <c r="A7563" s="1"/>
      <c r="B7563" s="40"/>
      <c r="C7563" s="40"/>
      <c r="D7563" s="40"/>
      <c r="E7563" s="40"/>
      <c r="F7563" s="40"/>
      <c r="G7563" s="40"/>
      <c r="H7563" s="40"/>
      <c r="I7563" s="40"/>
      <c r="M7563" s="40">
        <f>WEEKNUM(A7563,2)</f>
        <v>1</v>
      </c>
    </row>
    <row r="7564" spans="1:13" x14ac:dyDescent="0.25">
      <c r="A7564" s="1"/>
      <c r="B7564" s="40"/>
      <c r="C7564" s="40"/>
      <c r="D7564" s="40"/>
      <c r="E7564" s="40"/>
      <c r="F7564" s="40"/>
      <c r="G7564" s="40"/>
      <c r="H7564" s="40"/>
      <c r="I7564" s="40"/>
      <c r="M7564" s="40">
        <f>WEEKNUM(A7564,2)</f>
        <v>1</v>
      </c>
    </row>
    <row r="7565" spans="1:13" x14ac:dyDescent="0.25">
      <c r="A7565" s="1"/>
      <c r="B7565" s="40"/>
      <c r="C7565" s="40"/>
      <c r="D7565" s="40"/>
      <c r="E7565" s="40"/>
      <c r="F7565" s="40"/>
      <c r="G7565" s="40"/>
      <c r="H7565" s="40"/>
      <c r="I7565" s="40"/>
      <c r="M7565" s="40">
        <f>WEEKNUM(A7565,2)</f>
        <v>1</v>
      </c>
    </row>
    <row r="7566" spans="1:13" x14ac:dyDescent="0.25">
      <c r="A7566" s="1"/>
      <c r="B7566" s="40"/>
      <c r="C7566" s="40"/>
      <c r="D7566" s="40"/>
      <c r="E7566" s="40"/>
      <c r="F7566" s="40"/>
      <c r="G7566" s="40"/>
      <c r="H7566" s="40"/>
      <c r="I7566" s="40"/>
      <c r="M7566" s="40">
        <f>WEEKNUM(A7566,2)</f>
        <v>1</v>
      </c>
    </row>
    <row r="7567" spans="1:13" x14ac:dyDescent="0.25">
      <c r="A7567" s="1"/>
      <c r="B7567" s="40"/>
      <c r="C7567" s="40"/>
      <c r="D7567" s="40"/>
      <c r="E7567" s="40"/>
      <c r="F7567" s="40"/>
      <c r="G7567" s="40"/>
      <c r="H7567" s="40"/>
      <c r="I7567" s="40"/>
      <c r="M7567" s="40">
        <f>WEEKNUM(A7567,2)</f>
        <v>1</v>
      </c>
    </row>
    <row r="7568" spans="1:13" x14ac:dyDescent="0.25">
      <c r="A7568" s="1"/>
      <c r="B7568" s="40"/>
      <c r="C7568" s="40"/>
      <c r="D7568" s="40"/>
      <c r="E7568" s="40"/>
      <c r="F7568" s="40"/>
      <c r="G7568" s="40"/>
      <c r="H7568" s="40"/>
      <c r="I7568" s="40"/>
      <c r="M7568" s="40">
        <f>WEEKNUM(A7568,2)</f>
        <v>1</v>
      </c>
    </row>
    <row r="7569" spans="1:13" x14ac:dyDescent="0.25">
      <c r="A7569" s="1"/>
      <c r="B7569" s="40"/>
      <c r="C7569" s="40"/>
      <c r="D7569" s="40"/>
      <c r="E7569" s="40"/>
      <c r="F7569" s="40"/>
      <c r="G7569" s="40"/>
      <c r="H7569" s="40"/>
      <c r="I7569" s="40"/>
      <c r="M7569" s="40">
        <f>WEEKNUM(A7569,2)</f>
        <v>1</v>
      </c>
    </row>
    <row r="7570" spans="1:13" x14ac:dyDescent="0.25">
      <c r="A7570" s="1"/>
      <c r="B7570" s="40"/>
      <c r="C7570" s="40"/>
      <c r="D7570" s="40"/>
      <c r="E7570" s="40"/>
      <c r="F7570" s="40"/>
      <c r="G7570" s="40"/>
      <c r="H7570" s="40"/>
      <c r="I7570" s="40"/>
      <c r="M7570" s="40">
        <f>WEEKNUM(A7570,2)</f>
        <v>1</v>
      </c>
    </row>
    <row r="7571" spans="1:13" x14ac:dyDescent="0.25">
      <c r="A7571" s="1"/>
      <c r="B7571" s="40"/>
      <c r="C7571" s="40"/>
      <c r="D7571" s="40"/>
      <c r="E7571" s="40"/>
      <c r="F7571" s="40"/>
      <c r="G7571" s="40"/>
      <c r="H7571" s="40"/>
      <c r="I7571" s="40"/>
      <c r="M7571" s="40">
        <f>WEEKNUM(A7571,2)</f>
        <v>1</v>
      </c>
    </row>
    <row r="7572" spans="1:13" x14ac:dyDescent="0.25">
      <c r="A7572" s="1"/>
      <c r="B7572" s="40"/>
      <c r="C7572" s="40"/>
      <c r="D7572" s="40"/>
      <c r="E7572" s="40"/>
      <c r="F7572" s="40"/>
      <c r="G7572" s="40"/>
      <c r="H7572" s="40"/>
      <c r="I7572" s="40"/>
      <c r="M7572" s="40">
        <f>WEEKNUM(A7572,2)</f>
        <v>1</v>
      </c>
    </row>
    <row r="7573" spans="1:13" x14ac:dyDescent="0.25">
      <c r="A7573" s="1"/>
      <c r="B7573" s="40"/>
      <c r="C7573" s="40"/>
      <c r="D7573" s="40"/>
      <c r="E7573" s="40"/>
      <c r="F7573" s="40"/>
      <c r="G7573" s="40"/>
      <c r="H7573" s="40"/>
      <c r="I7573" s="40"/>
      <c r="M7573" s="40">
        <f>WEEKNUM(A7573,2)</f>
        <v>1</v>
      </c>
    </row>
    <row r="7574" spans="1:13" x14ac:dyDescent="0.25">
      <c r="A7574" s="1"/>
      <c r="B7574" s="40"/>
      <c r="C7574" s="40"/>
      <c r="D7574" s="40"/>
      <c r="E7574" s="40"/>
      <c r="F7574" s="40"/>
      <c r="G7574" s="40"/>
      <c r="H7574" s="40"/>
      <c r="I7574" s="40"/>
      <c r="M7574" s="40">
        <f>WEEKNUM(A7574,2)</f>
        <v>1</v>
      </c>
    </row>
    <row r="7575" spans="1:13" x14ac:dyDescent="0.25">
      <c r="A7575" s="1"/>
      <c r="B7575" s="40"/>
      <c r="C7575" s="40"/>
      <c r="D7575" s="40"/>
      <c r="E7575" s="40"/>
      <c r="F7575" s="40"/>
      <c r="G7575" s="40"/>
      <c r="H7575" s="40"/>
      <c r="I7575" s="40"/>
      <c r="M7575" s="40">
        <f>WEEKNUM(A7575,2)</f>
        <v>1</v>
      </c>
    </row>
    <row r="7576" spans="1:13" x14ac:dyDescent="0.25">
      <c r="A7576" s="1"/>
      <c r="B7576" s="40"/>
      <c r="C7576" s="40"/>
      <c r="D7576" s="40"/>
      <c r="E7576" s="40"/>
      <c r="F7576" s="40"/>
      <c r="G7576" s="40"/>
      <c r="H7576" s="40"/>
      <c r="I7576" s="40"/>
      <c r="M7576" s="40">
        <f>WEEKNUM(A7576,2)</f>
        <v>1</v>
      </c>
    </row>
    <row r="7577" spans="1:13" x14ac:dyDescent="0.25">
      <c r="A7577" s="1"/>
      <c r="B7577" s="40"/>
      <c r="C7577" s="40"/>
      <c r="D7577" s="40"/>
      <c r="E7577" s="40"/>
      <c r="F7577" s="40"/>
      <c r="G7577" s="40"/>
      <c r="H7577" s="40"/>
      <c r="I7577" s="40"/>
      <c r="M7577" s="40">
        <f>WEEKNUM(A7577,2)</f>
        <v>1</v>
      </c>
    </row>
    <row r="7578" spans="1:13" x14ac:dyDescent="0.25">
      <c r="A7578" s="1"/>
      <c r="B7578" s="40"/>
      <c r="C7578" s="40"/>
      <c r="D7578" s="40"/>
      <c r="E7578" s="40"/>
      <c r="F7578" s="40"/>
      <c r="G7578" s="40"/>
      <c r="H7578" s="40"/>
      <c r="I7578" s="40"/>
      <c r="M7578" s="40">
        <f>WEEKNUM(A7578,2)</f>
        <v>1</v>
      </c>
    </row>
    <row r="7579" spans="1:13" x14ac:dyDescent="0.25">
      <c r="A7579" s="1"/>
      <c r="B7579" s="40"/>
      <c r="C7579" s="40"/>
      <c r="D7579" s="40"/>
      <c r="E7579" s="40"/>
      <c r="F7579" s="40"/>
      <c r="G7579" s="40"/>
      <c r="H7579" s="40"/>
      <c r="I7579" s="40"/>
      <c r="M7579" s="40">
        <f>WEEKNUM(A7579,2)</f>
        <v>1</v>
      </c>
    </row>
    <row r="7580" spans="1:13" x14ac:dyDescent="0.25">
      <c r="A7580" s="1"/>
      <c r="B7580" s="40"/>
      <c r="C7580" s="40"/>
      <c r="D7580" s="40"/>
      <c r="E7580" s="40"/>
      <c r="F7580" s="40"/>
      <c r="G7580" s="40"/>
      <c r="H7580" s="40"/>
      <c r="I7580" s="40"/>
      <c r="M7580" s="40">
        <f>WEEKNUM(A7580,2)</f>
        <v>1</v>
      </c>
    </row>
    <row r="7581" spans="1:13" x14ac:dyDescent="0.25">
      <c r="A7581" s="1"/>
      <c r="B7581" s="40"/>
      <c r="C7581" s="40"/>
      <c r="D7581" s="40"/>
      <c r="E7581" s="40"/>
      <c r="F7581" s="40"/>
      <c r="G7581" s="40"/>
      <c r="H7581" s="40"/>
      <c r="I7581" s="40"/>
      <c r="M7581" s="40">
        <f>WEEKNUM(A7581,2)</f>
        <v>1</v>
      </c>
    </row>
    <row r="7582" spans="1:13" x14ac:dyDescent="0.25">
      <c r="A7582" s="1"/>
      <c r="B7582" s="40"/>
      <c r="C7582" s="40"/>
      <c r="D7582" s="40"/>
      <c r="E7582" s="40"/>
      <c r="F7582" s="40"/>
      <c r="G7582" s="40"/>
      <c r="H7582" s="40"/>
      <c r="I7582" s="40"/>
      <c r="M7582" s="40">
        <f>WEEKNUM(A7582,2)</f>
        <v>1</v>
      </c>
    </row>
    <row r="7583" spans="1:13" x14ac:dyDescent="0.25">
      <c r="A7583" s="1"/>
      <c r="B7583" s="40"/>
      <c r="C7583" s="40"/>
      <c r="D7583" s="40"/>
      <c r="E7583" s="40"/>
      <c r="F7583" s="40"/>
      <c r="G7583" s="40"/>
      <c r="H7583" s="40"/>
      <c r="I7583" s="40"/>
      <c r="M7583" s="40">
        <f>WEEKNUM(A7583,2)</f>
        <v>1</v>
      </c>
    </row>
    <row r="7584" spans="1:13" x14ac:dyDescent="0.25">
      <c r="A7584" s="1"/>
      <c r="B7584" s="40"/>
      <c r="C7584" s="40"/>
      <c r="D7584" s="40"/>
      <c r="E7584" s="40"/>
      <c r="F7584" s="40"/>
      <c r="G7584" s="40"/>
      <c r="H7584" s="40"/>
      <c r="I7584" s="40"/>
      <c r="M7584" s="40">
        <f>WEEKNUM(A7584,2)</f>
        <v>1</v>
      </c>
    </row>
    <row r="7585" spans="1:13" x14ac:dyDescent="0.25">
      <c r="A7585" s="1"/>
      <c r="B7585" s="40"/>
      <c r="C7585" s="40"/>
      <c r="D7585" s="40"/>
      <c r="E7585" s="40"/>
      <c r="F7585" s="40"/>
      <c r="G7585" s="40"/>
      <c r="H7585" s="40"/>
      <c r="I7585" s="40"/>
      <c r="M7585" s="40">
        <f>WEEKNUM(A7585,2)</f>
        <v>1</v>
      </c>
    </row>
    <row r="7586" spans="1:13" x14ac:dyDescent="0.25">
      <c r="A7586" s="1"/>
      <c r="B7586" s="40"/>
      <c r="C7586" s="40"/>
      <c r="D7586" s="40"/>
      <c r="E7586" s="40"/>
      <c r="F7586" s="40"/>
      <c r="G7586" s="40"/>
      <c r="H7586" s="40"/>
      <c r="I7586" s="40"/>
      <c r="M7586" s="40">
        <f>WEEKNUM(A7586,2)</f>
        <v>1</v>
      </c>
    </row>
    <row r="7587" spans="1:13" x14ac:dyDescent="0.25">
      <c r="A7587" s="1"/>
      <c r="B7587" s="40"/>
      <c r="C7587" s="40"/>
      <c r="D7587" s="40"/>
      <c r="E7587" s="40"/>
      <c r="F7587" s="40"/>
      <c r="G7587" s="40"/>
      <c r="H7587" s="40"/>
      <c r="I7587" s="40"/>
      <c r="M7587" s="40">
        <f>WEEKNUM(A7587,2)</f>
        <v>1</v>
      </c>
    </row>
    <row r="7588" spans="1:13" x14ac:dyDescent="0.25">
      <c r="A7588" s="1"/>
      <c r="B7588" s="40"/>
      <c r="C7588" s="40"/>
      <c r="D7588" s="40"/>
      <c r="E7588" s="40"/>
      <c r="F7588" s="40"/>
      <c r="G7588" s="40"/>
      <c r="H7588" s="40"/>
      <c r="I7588" s="40"/>
      <c r="M7588" s="40">
        <f>WEEKNUM(A7588,2)</f>
        <v>1</v>
      </c>
    </row>
    <row r="7589" spans="1:13" x14ac:dyDescent="0.25">
      <c r="A7589" s="1"/>
      <c r="B7589" s="40"/>
      <c r="C7589" s="40"/>
      <c r="D7589" s="40"/>
      <c r="E7589" s="40"/>
      <c r="F7589" s="40"/>
      <c r="G7589" s="40"/>
      <c r="H7589" s="40"/>
      <c r="I7589" s="40"/>
      <c r="M7589" s="40">
        <f>WEEKNUM(A7589,2)</f>
        <v>1</v>
      </c>
    </row>
    <row r="7590" spans="1:13" x14ac:dyDescent="0.25">
      <c r="A7590" s="1"/>
      <c r="B7590" s="40"/>
      <c r="C7590" s="40"/>
      <c r="D7590" s="40"/>
      <c r="E7590" s="40"/>
      <c r="F7590" s="40"/>
      <c r="G7590" s="40"/>
      <c r="H7590" s="40"/>
      <c r="I7590" s="40"/>
      <c r="M7590" s="40">
        <f>WEEKNUM(A7590,2)</f>
        <v>1</v>
      </c>
    </row>
    <row r="7591" spans="1:13" x14ac:dyDescent="0.25">
      <c r="A7591" s="1"/>
      <c r="B7591" s="40"/>
      <c r="C7591" s="40"/>
      <c r="D7591" s="40"/>
      <c r="E7591" s="40"/>
      <c r="F7591" s="40"/>
      <c r="G7591" s="40"/>
      <c r="H7591" s="40"/>
      <c r="I7591" s="40"/>
      <c r="M7591" s="40">
        <f>WEEKNUM(A7591,2)</f>
        <v>1</v>
      </c>
    </row>
    <row r="7592" spans="1:13" x14ac:dyDescent="0.25">
      <c r="A7592" s="1"/>
      <c r="B7592" s="40"/>
      <c r="C7592" s="40"/>
      <c r="D7592" s="40"/>
      <c r="E7592" s="40"/>
      <c r="F7592" s="40"/>
      <c r="G7592" s="40"/>
      <c r="H7592" s="40"/>
      <c r="I7592" s="40"/>
      <c r="M7592" s="40">
        <f>WEEKNUM(A7592,2)</f>
        <v>1</v>
      </c>
    </row>
    <row r="7593" spans="1:13" x14ac:dyDescent="0.25">
      <c r="A7593" s="1"/>
      <c r="B7593" s="40"/>
      <c r="C7593" s="40"/>
      <c r="D7593" s="40"/>
      <c r="E7593" s="40"/>
      <c r="F7593" s="40"/>
      <c r="G7593" s="40"/>
      <c r="H7593" s="40"/>
      <c r="I7593" s="40"/>
      <c r="M7593" s="40">
        <f>WEEKNUM(A7593,2)</f>
        <v>1</v>
      </c>
    </row>
    <row r="7594" spans="1:13" x14ac:dyDescent="0.25">
      <c r="A7594" s="1"/>
      <c r="B7594" s="40"/>
      <c r="C7594" s="40"/>
      <c r="D7594" s="40"/>
      <c r="E7594" s="40"/>
      <c r="F7594" s="40"/>
      <c r="G7594" s="40"/>
      <c r="H7594" s="40"/>
      <c r="I7594" s="40"/>
      <c r="M7594" s="40">
        <f>WEEKNUM(A7594,2)</f>
        <v>1</v>
      </c>
    </row>
    <row r="7595" spans="1:13" x14ac:dyDescent="0.25">
      <c r="A7595" s="1"/>
      <c r="B7595" s="40"/>
      <c r="C7595" s="40"/>
      <c r="D7595" s="40"/>
      <c r="E7595" s="40"/>
      <c r="F7595" s="40"/>
      <c r="G7595" s="40"/>
      <c r="H7595" s="40"/>
      <c r="I7595" s="40"/>
      <c r="M7595" s="40">
        <f>WEEKNUM(A7595,2)</f>
        <v>1</v>
      </c>
    </row>
    <row r="7596" spans="1:13" x14ac:dyDescent="0.25">
      <c r="A7596" s="1"/>
      <c r="B7596" s="40"/>
      <c r="C7596" s="40"/>
      <c r="D7596" s="40"/>
      <c r="E7596" s="40"/>
      <c r="F7596" s="40"/>
      <c r="G7596" s="40"/>
      <c r="H7596" s="40"/>
      <c r="I7596" s="40"/>
      <c r="M7596" s="40">
        <f>WEEKNUM(A7596,2)</f>
        <v>1</v>
      </c>
    </row>
    <row r="7597" spans="1:13" x14ac:dyDescent="0.25">
      <c r="A7597" s="1"/>
      <c r="B7597" s="40"/>
      <c r="C7597" s="40"/>
      <c r="D7597" s="40"/>
      <c r="E7597" s="40"/>
      <c r="F7597" s="40"/>
      <c r="G7597" s="40"/>
      <c r="H7597" s="40"/>
      <c r="I7597" s="40"/>
      <c r="M7597" s="40">
        <f>WEEKNUM(A7597,2)</f>
        <v>1</v>
      </c>
    </row>
    <row r="7598" spans="1:13" x14ac:dyDescent="0.25">
      <c r="A7598" s="1"/>
      <c r="B7598" s="40"/>
      <c r="C7598" s="40"/>
      <c r="D7598" s="40"/>
      <c r="E7598" s="40"/>
      <c r="F7598" s="40"/>
      <c r="G7598" s="40"/>
      <c r="H7598" s="40"/>
      <c r="I7598" s="40"/>
      <c r="M7598" s="40">
        <f>WEEKNUM(A7598,2)</f>
        <v>1</v>
      </c>
    </row>
    <row r="7599" spans="1:13" x14ac:dyDescent="0.25">
      <c r="A7599" s="1"/>
      <c r="B7599" s="40"/>
      <c r="C7599" s="40"/>
      <c r="D7599" s="40"/>
      <c r="E7599" s="40"/>
      <c r="F7599" s="40"/>
      <c r="G7599" s="40"/>
      <c r="H7599" s="40"/>
      <c r="I7599" s="40"/>
      <c r="M7599" s="40">
        <f>WEEKNUM(A7599,2)</f>
        <v>1</v>
      </c>
    </row>
    <row r="7600" spans="1:13" x14ac:dyDescent="0.25">
      <c r="A7600" s="1"/>
      <c r="B7600" s="40"/>
      <c r="C7600" s="40"/>
      <c r="D7600" s="40"/>
      <c r="E7600" s="40"/>
      <c r="F7600" s="40"/>
      <c r="G7600" s="40"/>
      <c r="H7600" s="40"/>
      <c r="I7600" s="40"/>
      <c r="M7600" s="40">
        <f>WEEKNUM(A7600,2)</f>
        <v>1</v>
      </c>
    </row>
    <row r="7601" spans="1:13" x14ac:dyDescent="0.25">
      <c r="A7601" s="1"/>
      <c r="B7601" s="40"/>
      <c r="C7601" s="40"/>
      <c r="D7601" s="40"/>
      <c r="E7601" s="40"/>
      <c r="F7601" s="40"/>
      <c r="G7601" s="40"/>
      <c r="H7601" s="40"/>
      <c r="I7601" s="40"/>
      <c r="M7601" s="40">
        <f>WEEKNUM(A7601,2)</f>
        <v>1</v>
      </c>
    </row>
    <row r="7602" spans="1:13" x14ac:dyDescent="0.25">
      <c r="A7602" s="1"/>
      <c r="B7602" s="40"/>
      <c r="C7602" s="40"/>
      <c r="D7602" s="40"/>
      <c r="E7602" s="40"/>
      <c r="F7602" s="40"/>
      <c r="G7602" s="40"/>
      <c r="H7602" s="40"/>
      <c r="I7602" s="40"/>
      <c r="M7602" s="40">
        <f>WEEKNUM(A7602,2)</f>
        <v>1</v>
      </c>
    </row>
    <row r="7603" spans="1:13" x14ac:dyDescent="0.25">
      <c r="A7603" s="1"/>
      <c r="B7603" s="40"/>
      <c r="C7603" s="40"/>
      <c r="D7603" s="40"/>
      <c r="E7603" s="40"/>
      <c r="F7603" s="40"/>
      <c r="G7603" s="40"/>
      <c r="H7603" s="40"/>
      <c r="I7603" s="40"/>
      <c r="M7603" s="40">
        <f>WEEKNUM(A7603,2)</f>
        <v>1</v>
      </c>
    </row>
    <row r="7604" spans="1:13" x14ac:dyDescent="0.25">
      <c r="A7604" s="1"/>
      <c r="B7604" s="40"/>
      <c r="C7604" s="40"/>
      <c r="D7604" s="40"/>
      <c r="E7604" s="40"/>
      <c r="F7604" s="40"/>
      <c r="G7604" s="40"/>
      <c r="H7604" s="40"/>
      <c r="I7604" s="40"/>
      <c r="M7604" s="40">
        <f>WEEKNUM(A7604,2)</f>
        <v>1</v>
      </c>
    </row>
    <row r="7605" spans="1:13" x14ac:dyDescent="0.25">
      <c r="A7605" s="1"/>
      <c r="B7605" s="40"/>
      <c r="C7605" s="40"/>
      <c r="D7605" s="40"/>
      <c r="E7605" s="40"/>
      <c r="F7605" s="40"/>
      <c r="G7605" s="40"/>
      <c r="H7605" s="40"/>
      <c r="I7605" s="40"/>
      <c r="M7605" s="40">
        <f>WEEKNUM(A7605,2)</f>
        <v>1</v>
      </c>
    </row>
    <row r="7606" spans="1:13" x14ac:dyDescent="0.25">
      <c r="A7606" s="1"/>
      <c r="B7606" s="40"/>
      <c r="C7606" s="40"/>
      <c r="D7606" s="40"/>
      <c r="E7606" s="40"/>
      <c r="F7606" s="40"/>
      <c r="G7606" s="40"/>
      <c r="H7606" s="40"/>
      <c r="I7606" s="40"/>
      <c r="M7606" s="40">
        <f>WEEKNUM(A7606,2)</f>
        <v>1</v>
      </c>
    </row>
    <row r="7607" spans="1:13" x14ac:dyDescent="0.25">
      <c r="A7607" s="1"/>
      <c r="B7607" s="40"/>
      <c r="C7607" s="40"/>
      <c r="D7607" s="40"/>
      <c r="E7607" s="40"/>
      <c r="F7607" s="40"/>
      <c r="G7607" s="40"/>
      <c r="H7607" s="40"/>
      <c r="I7607" s="40"/>
      <c r="M7607" s="40">
        <f>WEEKNUM(A7607,2)</f>
        <v>1</v>
      </c>
    </row>
    <row r="7608" spans="1:13" x14ac:dyDescent="0.25">
      <c r="A7608" s="1"/>
      <c r="B7608" s="40"/>
      <c r="C7608" s="40"/>
      <c r="D7608" s="40"/>
      <c r="E7608" s="40"/>
      <c r="F7608" s="40"/>
      <c r="G7608" s="40"/>
      <c r="H7608" s="40"/>
      <c r="I7608" s="40"/>
      <c r="M7608" s="40">
        <f>WEEKNUM(A7608,2)</f>
        <v>1</v>
      </c>
    </row>
    <row r="7609" spans="1:13" x14ac:dyDescent="0.25">
      <c r="A7609" s="1"/>
      <c r="B7609" s="40"/>
      <c r="C7609" s="40"/>
      <c r="D7609" s="40"/>
      <c r="E7609" s="40"/>
      <c r="F7609" s="40"/>
      <c r="G7609" s="40"/>
      <c r="H7609" s="40"/>
      <c r="I7609" s="40"/>
      <c r="M7609" s="40">
        <f>WEEKNUM(A7609,2)</f>
        <v>1</v>
      </c>
    </row>
    <row r="7610" spans="1:13" x14ac:dyDescent="0.25">
      <c r="A7610" s="1"/>
      <c r="B7610" s="40"/>
      <c r="C7610" s="40"/>
      <c r="D7610" s="40"/>
      <c r="E7610" s="40"/>
      <c r="F7610" s="40"/>
      <c r="G7610" s="40"/>
      <c r="H7610" s="40"/>
      <c r="I7610" s="40"/>
      <c r="M7610" s="40">
        <f>WEEKNUM(A7610,2)</f>
        <v>1</v>
      </c>
    </row>
    <row r="7611" spans="1:13" x14ac:dyDescent="0.25">
      <c r="A7611" s="1"/>
      <c r="B7611" s="40"/>
      <c r="C7611" s="40"/>
      <c r="D7611" s="40"/>
      <c r="E7611" s="40"/>
      <c r="F7611" s="40"/>
      <c r="G7611" s="40"/>
      <c r="H7611" s="40"/>
      <c r="I7611" s="40"/>
      <c r="M7611" s="40">
        <f>WEEKNUM(A7611,2)</f>
        <v>1</v>
      </c>
    </row>
    <row r="7612" spans="1:13" x14ac:dyDescent="0.25">
      <c r="A7612" s="1"/>
      <c r="B7612" s="40"/>
      <c r="C7612" s="40"/>
      <c r="D7612" s="40"/>
      <c r="E7612" s="40"/>
      <c r="F7612" s="40"/>
      <c r="G7612" s="40"/>
      <c r="H7612" s="40"/>
      <c r="I7612" s="40"/>
      <c r="M7612" s="40">
        <f>WEEKNUM(A7612,2)</f>
        <v>1</v>
      </c>
    </row>
    <row r="7613" spans="1:13" x14ac:dyDescent="0.25">
      <c r="A7613" s="1"/>
      <c r="B7613" s="40"/>
      <c r="C7613" s="40"/>
      <c r="D7613" s="40"/>
      <c r="E7613" s="40"/>
      <c r="F7613" s="40"/>
      <c r="G7613" s="40"/>
      <c r="H7613" s="40"/>
      <c r="I7613" s="40"/>
      <c r="M7613" s="40">
        <f>WEEKNUM(A7613,2)</f>
        <v>1</v>
      </c>
    </row>
    <row r="7614" spans="1:13" x14ac:dyDescent="0.25">
      <c r="A7614" s="1"/>
      <c r="B7614" s="40"/>
      <c r="C7614" s="40"/>
      <c r="D7614" s="40"/>
      <c r="E7614" s="40"/>
      <c r="F7614" s="40"/>
      <c r="G7614" s="40"/>
      <c r="H7614" s="40"/>
      <c r="I7614" s="40"/>
      <c r="M7614" s="40">
        <f>WEEKNUM(A7614,2)</f>
        <v>1</v>
      </c>
    </row>
    <row r="7615" spans="1:13" x14ac:dyDescent="0.25">
      <c r="A7615" s="1"/>
      <c r="B7615" s="40"/>
      <c r="C7615" s="40"/>
      <c r="D7615" s="40"/>
      <c r="E7615" s="40"/>
      <c r="F7615" s="40"/>
      <c r="G7615" s="40"/>
      <c r="H7615" s="40"/>
      <c r="I7615" s="40"/>
      <c r="M7615" s="40">
        <f>WEEKNUM(A7615,2)</f>
        <v>1</v>
      </c>
    </row>
    <row r="7616" spans="1:13" x14ac:dyDescent="0.25">
      <c r="A7616" s="1"/>
      <c r="B7616" s="40"/>
      <c r="C7616" s="40"/>
      <c r="D7616" s="40"/>
      <c r="E7616" s="40"/>
      <c r="F7616" s="40"/>
      <c r="G7616" s="40"/>
      <c r="H7616" s="40"/>
      <c r="I7616" s="40"/>
      <c r="M7616" s="40">
        <f>WEEKNUM(A7616,2)</f>
        <v>1</v>
      </c>
    </row>
    <row r="7617" spans="1:13" x14ac:dyDescent="0.25">
      <c r="A7617" s="1"/>
      <c r="B7617" s="40"/>
      <c r="C7617" s="40"/>
      <c r="D7617" s="40"/>
      <c r="E7617" s="40"/>
      <c r="F7617" s="40"/>
      <c r="G7617" s="40"/>
      <c r="H7617" s="40"/>
      <c r="I7617" s="40"/>
      <c r="M7617" s="40">
        <f>WEEKNUM(A7617,2)</f>
        <v>1</v>
      </c>
    </row>
    <row r="7618" spans="1:13" x14ac:dyDescent="0.25">
      <c r="A7618" s="1"/>
      <c r="B7618" s="40"/>
      <c r="C7618" s="40"/>
      <c r="D7618" s="40"/>
      <c r="E7618" s="40"/>
      <c r="F7618" s="40"/>
      <c r="G7618" s="40"/>
      <c r="H7618" s="40"/>
      <c r="I7618" s="40"/>
      <c r="M7618" s="40">
        <f>WEEKNUM(A7618,2)</f>
        <v>1</v>
      </c>
    </row>
    <row r="7619" spans="1:13" x14ac:dyDescent="0.25">
      <c r="A7619" s="1"/>
      <c r="B7619" s="40"/>
      <c r="C7619" s="40"/>
      <c r="D7619" s="40"/>
      <c r="E7619" s="40"/>
      <c r="F7619" s="40"/>
      <c r="G7619" s="40"/>
      <c r="H7619" s="40"/>
      <c r="I7619" s="40"/>
      <c r="M7619" s="40">
        <f>WEEKNUM(A7619,2)</f>
        <v>1</v>
      </c>
    </row>
    <row r="7620" spans="1:13" x14ac:dyDescent="0.25">
      <c r="A7620" s="1"/>
      <c r="B7620" s="40"/>
      <c r="C7620" s="40"/>
      <c r="D7620" s="40"/>
      <c r="E7620" s="40"/>
      <c r="F7620" s="40"/>
      <c r="G7620" s="40"/>
      <c r="H7620" s="40"/>
      <c r="I7620" s="40"/>
      <c r="M7620" s="40">
        <f>WEEKNUM(A7620,2)</f>
        <v>1</v>
      </c>
    </row>
    <row r="7621" spans="1:13" x14ac:dyDescent="0.25">
      <c r="A7621" s="1"/>
      <c r="B7621" s="40"/>
      <c r="C7621" s="40"/>
      <c r="D7621" s="40"/>
      <c r="E7621" s="40"/>
      <c r="F7621" s="40"/>
      <c r="G7621" s="40"/>
      <c r="H7621" s="40"/>
      <c r="I7621" s="40"/>
      <c r="M7621" s="40">
        <f>WEEKNUM(A7621,2)</f>
        <v>1</v>
      </c>
    </row>
    <row r="7622" spans="1:13" x14ac:dyDescent="0.25">
      <c r="A7622" s="1"/>
      <c r="B7622" s="40"/>
      <c r="C7622" s="40"/>
      <c r="D7622" s="40"/>
      <c r="E7622" s="40"/>
      <c r="F7622" s="40"/>
      <c r="G7622" s="40"/>
      <c r="H7622" s="40"/>
      <c r="I7622" s="40"/>
      <c r="M7622" s="40">
        <f>WEEKNUM(A7622,2)</f>
        <v>1</v>
      </c>
    </row>
    <row r="7623" spans="1:13" x14ac:dyDescent="0.25">
      <c r="A7623" s="1"/>
      <c r="B7623" s="40"/>
      <c r="C7623" s="40"/>
      <c r="D7623" s="40"/>
      <c r="E7623" s="40"/>
      <c r="F7623" s="40"/>
      <c r="G7623" s="40"/>
      <c r="H7623" s="40"/>
      <c r="I7623" s="40"/>
      <c r="M7623" s="40">
        <f>WEEKNUM(A7623,2)</f>
        <v>1</v>
      </c>
    </row>
    <row r="7624" spans="1:13" x14ac:dyDescent="0.25">
      <c r="A7624" s="1"/>
      <c r="B7624" s="40"/>
      <c r="C7624" s="40"/>
      <c r="D7624" s="40"/>
      <c r="E7624" s="40"/>
      <c r="F7624" s="40"/>
      <c r="G7624" s="40"/>
      <c r="H7624" s="40"/>
      <c r="I7624" s="40"/>
      <c r="M7624" s="40">
        <f>WEEKNUM(A7624,2)</f>
        <v>1</v>
      </c>
    </row>
    <row r="7625" spans="1:13" x14ac:dyDescent="0.25">
      <c r="A7625" s="1"/>
      <c r="B7625" s="40"/>
      <c r="C7625" s="40"/>
      <c r="D7625" s="40"/>
      <c r="E7625" s="40"/>
      <c r="F7625" s="40"/>
      <c r="G7625" s="40"/>
      <c r="H7625" s="40"/>
      <c r="I7625" s="40"/>
      <c r="M7625" s="40">
        <f>WEEKNUM(A7625,2)</f>
        <v>1</v>
      </c>
    </row>
    <row r="7626" spans="1:13" x14ac:dyDescent="0.25">
      <c r="A7626" s="1"/>
      <c r="B7626" s="40"/>
      <c r="C7626" s="40"/>
      <c r="D7626" s="40"/>
      <c r="E7626" s="40"/>
      <c r="F7626" s="40"/>
      <c r="G7626" s="40"/>
      <c r="H7626" s="40"/>
      <c r="I7626" s="40"/>
      <c r="M7626" s="40">
        <f>WEEKNUM(A7626,2)</f>
        <v>1</v>
      </c>
    </row>
    <row r="7627" spans="1:13" x14ac:dyDescent="0.25">
      <c r="A7627" s="1"/>
      <c r="B7627" s="40"/>
      <c r="C7627" s="40"/>
      <c r="D7627" s="40"/>
      <c r="E7627" s="40"/>
      <c r="F7627" s="40"/>
      <c r="G7627" s="40"/>
      <c r="H7627" s="40"/>
      <c r="I7627" s="40"/>
      <c r="M7627" s="40">
        <f>WEEKNUM(A7627,2)</f>
        <v>1</v>
      </c>
    </row>
    <row r="7628" spans="1:13" x14ac:dyDescent="0.25">
      <c r="A7628" s="1"/>
      <c r="B7628" s="40"/>
      <c r="C7628" s="40"/>
      <c r="D7628" s="40"/>
      <c r="E7628" s="40"/>
      <c r="F7628" s="40"/>
      <c r="G7628" s="40"/>
      <c r="H7628" s="40"/>
      <c r="I7628" s="40"/>
      <c r="M7628" s="40">
        <f>WEEKNUM(A7628,2)</f>
        <v>1</v>
      </c>
    </row>
    <row r="7629" spans="1:13" x14ac:dyDescent="0.25">
      <c r="A7629" s="1"/>
      <c r="B7629" s="40"/>
      <c r="C7629" s="40"/>
      <c r="D7629" s="40"/>
      <c r="E7629" s="40"/>
      <c r="F7629" s="40"/>
      <c r="G7629" s="40"/>
      <c r="H7629" s="40"/>
      <c r="I7629" s="40"/>
      <c r="M7629" s="40">
        <f>WEEKNUM(A7629,2)</f>
        <v>1</v>
      </c>
    </row>
    <row r="7630" spans="1:13" x14ac:dyDescent="0.25">
      <c r="A7630" s="1"/>
      <c r="B7630" s="40"/>
      <c r="C7630" s="40"/>
      <c r="D7630" s="40"/>
      <c r="E7630" s="40"/>
      <c r="F7630" s="40"/>
      <c r="G7630" s="40"/>
      <c r="H7630" s="40"/>
      <c r="I7630" s="40"/>
      <c r="M7630" s="40">
        <f>WEEKNUM(A7630,2)</f>
        <v>1</v>
      </c>
    </row>
    <row r="7631" spans="1:13" x14ac:dyDescent="0.25">
      <c r="A7631" s="1"/>
      <c r="B7631" s="40"/>
      <c r="C7631" s="40"/>
      <c r="D7631" s="40"/>
      <c r="E7631" s="40"/>
      <c r="F7631" s="40"/>
      <c r="G7631" s="40"/>
      <c r="H7631" s="40"/>
      <c r="I7631" s="40"/>
      <c r="M7631" s="40">
        <f>WEEKNUM(A7631,2)</f>
        <v>1</v>
      </c>
    </row>
    <row r="7632" spans="1:13" x14ac:dyDescent="0.25">
      <c r="A7632" s="1"/>
      <c r="B7632" s="40"/>
      <c r="C7632" s="40"/>
      <c r="D7632" s="40"/>
      <c r="E7632" s="40"/>
      <c r="F7632" s="40"/>
      <c r="G7632" s="40"/>
      <c r="H7632" s="40"/>
      <c r="I7632" s="40"/>
      <c r="M7632" s="40">
        <f>WEEKNUM(A7632,2)</f>
        <v>1</v>
      </c>
    </row>
    <row r="7633" spans="1:13" x14ac:dyDescent="0.25">
      <c r="A7633" s="1"/>
      <c r="B7633" s="40"/>
      <c r="C7633" s="40"/>
      <c r="D7633" s="40"/>
      <c r="E7633" s="40"/>
      <c r="F7633" s="40"/>
      <c r="G7633" s="40"/>
      <c r="H7633" s="40"/>
      <c r="I7633" s="40"/>
      <c r="M7633" s="40">
        <f>WEEKNUM(A7633,2)</f>
        <v>1</v>
      </c>
    </row>
    <row r="7634" spans="1:13" x14ac:dyDescent="0.25">
      <c r="A7634" s="1"/>
      <c r="B7634" s="40"/>
      <c r="C7634" s="40"/>
      <c r="D7634" s="40"/>
      <c r="E7634" s="40"/>
      <c r="F7634" s="40"/>
      <c r="G7634" s="40"/>
      <c r="H7634" s="40"/>
      <c r="I7634" s="40"/>
      <c r="M7634" s="40">
        <f>WEEKNUM(A7634,2)</f>
        <v>1</v>
      </c>
    </row>
    <row r="7635" spans="1:13" x14ac:dyDescent="0.25">
      <c r="A7635" s="1"/>
      <c r="B7635" s="40"/>
      <c r="C7635" s="40"/>
      <c r="D7635" s="40"/>
      <c r="E7635" s="40"/>
      <c r="F7635" s="40"/>
      <c r="G7635" s="40"/>
      <c r="H7635" s="40"/>
      <c r="I7635" s="40"/>
      <c r="M7635" s="40">
        <f>WEEKNUM(A7635,2)</f>
        <v>1</v>
      </c>
    </row>
    <row r="7636" spans="1:13" x14ac:dyDescent="0.25">
      <c r="A7636" s="1"/>
      <c r="B7636" s="40"/>
      <c r="C7636" s="40"/>
      <c r="D7636" s="40"/>
      <c r="E7636" s="40"/>
      <c r="F7636" s="40"/>
      <c r="G7636" s="40"/>
      <c r="H7636" s="40"/>
      <c r="I7636" s="40"/>
      <c r="M7636" s="40">
        <f>WEEKNUM(A7636,2)</f>
        <v>1</v>
      </c>
    </row>
    <row r="7637" spans="1:13" x14ac:dyDescent="0.25">
      <c r="A7637" s="1"/>
      <c r="B7637" s="40"/>
      <c r="C7637" s="40"/>
      <c r="D7637" s="40"/>
      <c r="E7637" s="40"/>
      <c r="F7637" s="40"/>
      <c r="G7637" s="40"/>
      <c r="H7637" s="40"/>
      <c r="I7637" s="40"/>
      <c r="M7637" s="40">
        <f>WEEKNUM(A7637,2)</f>
        <v>1</v>
      </c>
    </row>
    <row r="7638" spans="1:13" x14ac:dyDescent="0.25">
      <c r="A7638" s="1"/>
      <c r="B7638" s="40"/>
      <c r="C7638" s="40"/>
      <c r="D7638" s="40"/>
      <c r="E7638" s="40"/>
      <c r="F7638" s="40"/>
      <c r="G7638" s="40"/>
      <c r="H7638" s="40"/>
      <c r="I7638" s="40"/>
      <c r="M7638" s="40">
        <f>WEEKNUM(A7638,2)</f>
        <v>1</v>
      </c>
    </row>
    <row r="7639" spans="1:13" x14ac:dyDescent="0.25">
      <c r="A7639" s="1"/>
      <c r="B7639" s="40"/>
      <c r="C7639" s="40"/>
      <c r="D7639" s="40"/>
      <c r="E7639" s="40"/>
      <c r="F7639" s="40"/>
      <c r="G7639" s="40"/>
      <c r="H7639" s="40"/>
      <c r="I7639" s="40"/>
      <c r="M7639" s="40">
        <f>WEEKNUM(A7639,2)</f>
        <v>1</v>
      </c>
    </row>
    <row r="7640" spans="1:13" x14ac:dyDescent="0.25">
      <c r="A7640" s="1"/>
      <c r="B7640" s="40"/>
      <c r="C7640" s="40"/>
      <c r="D7640" s="40"/>
      <c r="E7640" s="40"/>
      <c r="F7640" s="40"/>
      <c r="G7640" s="40"/>
      <c r="H7640" s="40"/>
      <c r="I7640" s="40"/>
      <c r="M7640" s="40">
        <f>WEEKNUM(A7640,2)</f>
        <v>1</v>
      </c>
    </row>
    <row r="7641" spans="1:13" x14ac:dyDescent="0.25">
      <c r="A7641" s="1"/>
      <c r="B7641" s="40"/>
      <c r="C7641" s="40"/>
      <c r="D7641" s="40"/>
      <c r="E7641" s="40"/>
      <c r="F7641" s="40"/>
      <c r="G7641" s="40"/>
      <c r="H7641" s="40"/>
      <c r="I7641" s="40"/>
      <c r="M7641" s="40">
        <f>WEEKNUM(A7641,2)</f>
        <v>1</v>
      </c>
    </row>
    <row r="7642" spans="1:13" x14ac:dyDescent="0.25">
      <c r="A7642" s="1"/>
      <c r="B7642" s="40"/>
      <c r="C7642" s="40"/>
      <c r="D7642" s="40"/>
      <c r="E7642" s="40"/>
      <c r="F7642" s="40"/>
      <c r="G7642" s="40"/>
      <c r="H7642" s="40"/>
      <c r="I7642" s="40"/>
      <c r="M7642" s="40">
        <f>WEEKNUM(A7642,2)</f>
        <v>1</v>
      </c>
    </row>
    <row r="7643" spans="1:13" x14ac:dyDescent="0.25">
      <c r="A7643" s="1"/>
      <c r="B7643" s="40"/>
      <c r="C7643" s="40"/>
      <c r="D7643" s="40"/>
      <c r="E7643" s="40"/>
      <c r="F7643" s="40"/>
      <c r="G7643" s="40"/>
      <c r="H7643" s="40"/>
      <c r="I7643" s="40"/>
      <c r="M7643" s="40">
        <f>WEEKNUM(A7643,2)</f>
        <v>1</v>
      </c>
    </row>
    <row r="7644" spans="1:13" x14ac:dyDescent="0.25">
      <c r="A7644" s="1"/>
      <c r="B7644" s="40"/>
      <c r="C7644" s="40"/>
      <c r="D7644" s="40"/>
      <c r="E7644" s="40"/>
      <c r="F7644" s="40"/>
      <c r="G7644" s="40"/>
      <c r="H7644" s="40"/>
      <c r="I7644" s="40"/>
      <c r="M7644" s="40">
        <f>WEEKNUM(A7644,2)</f>
        <v>1</v>
      </c>
    </row>
    <row r="7645" spans="1:13" x14ac:dyDescent="0.25">
      <c r="A7645" s="1"/>
      <c r="B7645" s="40"/>
      <c r="C7645" s="40"/>
      <c r="D7645" s="40"/>
      <c r="E7645" s="40"/>
      <c r="F7645" s="40"/>
      <c r="G7645" s="40"/>
      <c r="H7645" s="40"/>
      <c r="I7645" s="40"/>
      <c r="M7645" s="40">
        <f>WEEKNUM(A7645,2)</f>
        <v>1</v>
      </c>
    </row>
    <row r="7646" spans="1:13" x14ac:dyDescent="0.25">
      <c r="A7646" s="1"/>
      <c r="B7646" s="40"/>
      <c r="C7646" s="40"/>
      <c r="D7646" s="40"/>
      <c r="E7646" s="40"/>
      <c r="F7646" s="40"/>
      <c r="G7646" s="40"/>
      <c r="H7646" s="40"/>
      <c r="I7646" s="40"/>
      <c r="M7646" s="40">
        <f>WEEKNUM(A7646,2)</f>
        <v>1</v>
      </c>
    </row>
    <row r="7647" spans="1:13" x14ac:dyDescent="0.25">
      <c r="A7647" s="1"/>
      <c r="B7647" s="40"/>
      <c r="C7647" s="40"/>
      <c r="D7647" s="40"/>
      <c r="E7647" s="40"/>
      <c r="F7647" s="40"/>
      <c r="G7647" s="40"/>
      <c r="H7647" s="40"/>
      <c r="I7647" s="40"/>
      <c r="M7647" s="40">
        <f>WEEKNUM(A7647,2)</f>
        <v>1</v>
      </c>
    </row>
    <row r="7648" spans="1:13" x14ac:dyDescent="0.25">
      <c r="A7648" s="1"/>
      <c r="B7648" s="40"/>
      <c r="C7648" s="40"/>
      <c r="D7648" s="40"/>
      <c r="E7648" s="40"/>
      <c r="F7648" s="40"/>
      <c r="G7648" s="40"/>
      <c r="H7648" s="40"/>
      <c r="I7648" s="40"/>
      <c r="M7648" s="40">
        <f>WEEKNUM(A7648,2)</f>
        <v>1</v>
      </c>
    </row>
    <row r="7649" spans="1:13" x14ac:dyDescent="0.25">
      <c r="A7649" s="1"/>
      <c r="B7649" s="40"/>
      <c r="C7649" s="40"/>
      <c r="D7649" s="40"/>
      <c r="E7649" s="40"/>
      <c r="F7649" s="40"/>
      <c r="G7649" s="40"/>
      <c r="H7649" s="40"/>
      <c r="I7649" s="40"/>
      <c r="M7649" s="40">
        <f>WEEKNUM(A7649,2)</f>
        <v>1</v>
      </c>
    </row>
    <row r="7650" spans="1:13" x14ac:dyDescent="0.25">
      <c r="A7650" s="1"/>
      <c r="B7650" s="40"/>
      <c r="C7650" s="40"/>
      <c r="D7650" s="40"/>
      <c r="E7650" s="40"/>
      <c r="F7650" s="40"/>
      <c r="G7650" s="40"/>
      <c r="H7650" s="40"/>
      <c r="I7650" s="40"/>
      <c r="M7650" s="40">
        <f>WEEKNUM(A7650,2)</f>
        <v>1</v>
      </c>
    </row>
    <row r="7651" spans="1:13" x14ac:dyDescent="0.25">
      <c r="A7651" s="1"/>
      <c r="B7651" s="40"/>
      <c r="C7651" s="40"/>
      <c r="D7651" s="40"/>
      <c r="E7651" s="40"/>
      <c r="F7651" s="40"/>
      <c r="G7651" s="40"/>
      <c r="H7651" s="40"/>
      <c r="I7651" s="40"/>
      <c r="M7651" s="40">
        <f>WEEKNUM(A7651,2)</f>
        <v>1</v>
      </c>
    </row>
    <row r="7652" spans="1:13" x14ac:dyDescent="0.25">
      <c r="A7652" s="1"/>
      <c r="B7652" s="40"/>
      <c r="C7652" s="40"/>
      <c r="D7652" s="40"/>
      <c r="E7652" s="40"/>
      <c r="F7652" s="40"/>
      <c r="G7652" s="40"/>
      <c r="H7652" s="40"/>
      <c r="I7652" s="40"/>
      <c r="M7652" s="40">
        <f>WEEKNUM(A7652,2)</f>
        <v>1</v>
      </c>
    </row>
    <row r="7653" spans="1:13" x14ac:dyDescent="0.25">
      <c r="A7653" s="1"/>
      <c r="B7653" s="40"/>
      <c r="C7653" s="40"/>
      <c r="D7653" s="40"/>
      <c r="E7653" s="40"/>
      <c r="F7653" s="40"/>
      <c r="G7653" s="40"/>
      <c r="H7653" s="40"/>
      <c r="I7653" s="40"/>
      <c r="M7653" s="40">
        <f>WEEKNUM(A7653,2)</f>
        <v>1</v>
      </c>
    </row>
    <row r="7654" spans="1:13" x14ac:dyDescent="0.25">
      <c r="A7654" s="1"/>
      <c r="B7654" s="40"/>
      <c r="C7654" s="40"/>
      <c r="D7654" s="40"/>
      <c r="E7654" s="40"/>
      <c r="F7654" s="40"/>
      <c r="G7654" s="40"/>
      <c r="H7654" s="40"/>
      <c r="I7654" s="40"/>
      <c r="M7654" s="40">
        <f>WEEKNUM(A7654,2)</f>
        <v>1</v>
      </c>
    </row>
    <row r="7655" spans="1:13" x14ac:dyDescent="0.25">
      <c r="A7655" s="1"/>
      <c r="B7655" s="40"/>
      <c r="C7655" s="40"/>
      <c r="D7655" s="40"/>
      <c r="E7655" s="40"/>
      <c r="F7655" s="40"/>
      <c r="G7655" s="40"/>
      <c r="H7655" s="40"/>
      <c r="I7655" s="40"/>
      <c r="M7655" s="40">
        <f>WEEKNUM(A7655,2)</f>
        <v>1</v>
      </c>
    </row>
    <row r="7656" spans="1:13" x14ac:dyDescent="0.25">
      <c r="A7656" s="1"/>
      <c r="B7656" s="40"/>
      <c r="C7656" s="40"/>
      <c r="D7656" s="40"/>
      <c r="E7656" s="40"/>
      <c r="F7656" s="40"/>
      <c r="G7656" s="40"/>
      <c r="H7656" s="40"/>
      <c r="I7656" s="40"/>
      <c r="M7656" s="40">
        <f>WEEKNUM(A7656,2)</f>
        <v>1</v>
      </c>
    </row>
    <row r="7657" spans="1:13" x14ac:dyDescent="0.25">
      <c r="A7657" s="1"/>
      <c r="B7657" s="40"/>
      <c r="C7657" s="40"/>
      <c r="D7657" s="40"/>
      <c r="E7657" s="40"/>
      <c r="F7657" s="40"/>
      <c r="G7657" s="40"/>
      <c r="H7657" s="40"/>
      <c r="I7657" s="40"/>
      <c r="M7657" s="40">
        <f>WEEKNUM(A7657,2)</f>
        <v>1</v>
      </c>
    </row>
    <row r="7658" spans="1:13" x14ac:dyDescent="0.25">
      <c r="A7658" s="1"/>
      <c r="B7658" s="40"/>
      <c r="C7658" s="40"/>
      <c r="D7658" s="40"/>
      <c r="E7658" s="40"/>
      <c r="F7658" s="40"/>
      <c r="G7658" s="40"/>
      <c r="H7658" s="40"/>
      <c r="I7658" s="40"/>
      <c r="M7658" s="40">
        <f>WEEKNUM(A7658,2)</f>
        <v>1</v>
      </c>
    </row>
    <row r="7659" spans="1:13" x14ac:dyDescent="0.25">
      <c r="A7659" s="1"/>
      <c r="B7659" s="40"/>
      <c r="C7659" s="40"/>
      <c r="D7659" s="40"/>
      <c r="E7659" s="40"/>
      <c r="F7659" s="40"/>
      <c r="G7659" s="40"/>
      <c r="H7659" s="40"/>
      <c r="I7659" s="40"/>
      <c r="M7659" s="40">
        <f>WEEKNUM(A7659,2)</f>
        <v>1</v>
      </c>
    </row>
    <row r="7660" spans="1:13" x14ac:dyDescent="0.25">
      <c r="A7660" s="1"/>
      <c r="B7660" s="40"/>
      <c r="C7660" s="40"/>
      <c r="D7660" s="40"/>
      <c r="E7660" s="40"/>
      <c r="F7660" s="40"/>
      <c r="G7660" s="40"/>
      <c r="H7660" s="40"/>
      <c r="I7660" s="40"/>
      <c r="M7660" s="40">
        <f>WEEKNUM(A7660,2)</f>
        <v>1</v>
      </c>
    </row>
    <row r="7661" spans="1:13" x14ac:dyDescent="0.25">
      <c r="A7661" s="1"/>
      <c r="B7661" s="40"/>
      <c r="C7661" s="40"/>
      <c r="D7661" s="40"/>
      <c r="E7661" s="40"/>
      <c r="F7661" s="40"/>
      <c r="G7661" s="40"/>
      <c r="H7661" s="40"/>
      <c r="I7661" s="40"/>
      <c r="M7661" s="40">
        <f>WEEKNUM(A7661,2)</f>
        <v>1</v>
      </c>
    </row>
    <row r="7662" spans="1:13" x14ac:dyDescent="0.25">
      <c r="A7662" s="1"/>
      <c r="B7662" s="40"/>
      <c r="C7662" s="40"/>
      <c r="D7662" s="40"/>
      <c r="E7662" s="40"/>
      <c r="F7662" s="40"/>
      <c r="G7662" s="40"/>
      <c r="H7662" s="40"/>
      <c r="I7662" s="40"/>
      <c r="M7662" s="40">
        <f>WEEKNUM(A7662,2)</f>
        <v>1</v>
      </c>
    </row>
    <row r="7663" spans="1:13" x14ac:dyDescent="0.25">
      <c r="A7663" s="1"/>
      <c r="B7663" s="40"/>
      <c r="C7663" s="40"/>
      <c r="D7663" s="40"/>
      <c r="E7663" s="40"/>
      <c r="F7663" s="40"/>
      <c r="G7663" s="40"/>
      <c r="H7663" s="40"/>
      <c r="I7663" s="40"/>
      <c r="M7663" s="40">
        <f>WEEKNUM(A7663,2)</f>
        <v>1</v>
      </c>
    </row>
    <row r="7664" spans="1:13" x14ac:dyDescent="0.25">
      <c r="A7664" s="1"/>
      <c r="B7664" s="40"/>
      <c r="C7664" s="40"/>
      <c r="D7664" s="40"/>
      <c r="E7664" s="40"/>
      <c r="F7664" s="40"/>
      <c r="G7664" s="40"/>
      <c r="H7664" s="40"/>
      <c r="I7664" s="40"/>
      <c r="M7664" s="40">
        <f>WEEKNUM(A7664,2)</f>
        <v>1</v>
      </c>
    </row>
    <row r="7665" spans="1:13" x14ac:dyDescent="0.25">
      <c r="A7665" s="1"/>
      <c r="B7665" s="40"/>
      <c r="C7665" s="40"/>
      <c r="D7665" s="40"/>
      <c r="E7665" s="40"/>
      <c r="F7665" s="40"/>
      <c r="G7665" s="40"/>
      <c r="H7665" s="40"/>
      <c r="I7665" s="40"/>
      <c r="M7665" s="40">
        <f>WEEKNUM(A7665,2)</f>
        <v>1</v>
      </c>
    </row>
    <row r="7666" spans="1:13" x14ac:dyDescent="0.25">
      <c r="A7666" s="1"/>
      <c r="B7666" s="40"/>
      <c r="C7666" s="40"/>
      <c r="D7666" s="40"/>
      <c r="E7666" s="40"/>
      <c r="F7666" s="40"/>
      <c r="G7666" s="40"/>
      <c r="H7666" s="40"/>
      <c r="I7666" s="40"/>
      <c r="M7666" s="40">
        <f>WEEKNUM(A7666,2)</f>
        <v>1</v>
      </c>
    </row>
    <row r="7667" spans="1:13" x14ac:dyDescent="0.25">
      <c r="A7667" s="1"/>
      <c r="B7667" s="40"/>
      <c r="C7667" s="40"/>
      <c r="D7667" s="40"/>
      <c r="E7667" s="40"/>
      <c r="F7667" s="40"/>
      <c r="G7667" s="40"/>
      <c r="H7667" s="40"/>
      <c r="I7667" s="40"/>
      <c r="M7667" s="40">
        <f>WEEKNUM(A7667,2)</f>
        <v>1</v>
      </c>
    </row>
    <row r="7668" spans="1:13" x14ac:dyDescent="0.25">
      <c r="A7668" s="1"/>
      <c r="B7668" s="40"/>
      <c r="C7668" s="40"/>
      <c r="D7668" s="40"/>
      <c r="E7668" s="40"/>
      <c r="F7668" s="40"/>
      <c r="G7668" s="40"/>
      <c r="H7668" s="40"/>
      <c r="I7668" s="40"/>
      <c r="M7668" s="40">
        <f>WEEKNUM(A7668,2)</f>
        <v>1</v>
      </c>
    </row>
    <row r="7669" spans="1:13" x14ac:dyDescent="0.25">
      <c r="A7669" s="1"/>
      <c r="B7669" s="40"/>
      <c r="C7669" s="40"/>
      <c r="D7669" s="40"/>
      <c r="E7669" s="40"/>
      <c r="F7669" s="40"/>
      <c r="G7669" s="40"/>
      <c r="H7669" s="40"/>
      <c r="I7669" s="40"/>
      <c r="M7669" s="40">
        <f>WEEKNUM(A7669,2)</f>
        <v>1</v>
      </c>
    </row>
    <row r="7670" spans="1:13" x14ac:dyDescent="0.25">
      <c r="A7670" s="1"/>
      <c r="B7670" s="40"/>
      <c r="C7670" s="40"/>
      <c r="D7670" s="40"/>
      <c r="E7670" s="40"/>
      <c r="F7670" s="40"/>
      <c r="G7670" s="40"/>
      <c r="H7670" s="40"/>
      <c r="I7670" s="40"/>
      <c r="M7670" s="40">
        <f>WEEKNUM(A7670,2)</f>
        <v>1</v>
      </c>
    </row>
    <row r="7671" spans="1:13" x14ac:dyDescent="0.25">
      <c r="A7671" s="1"/>
      <c r="B7671" s="40"/>
      <c r="C7671" s="40"/>
      <c r="D7671" s="40"/>
      <c r="E7671" s="40"/>
      <c r="F7671" s="40"/>
      <c r="G7671" s="40"/>
      <c r="H7671" s="40"/>
      <c r="I7671" s="40"/>
      <c r="M7671" s="40">
        <f>WEEKNUM(A7671,2)</f>
        <v>1</v>
      </c>
    </row>
    <row r="7672" spans="1:13" x14ac:dyDescent="0.25">
      <c r="A7672" s="1"/>
      <c r="B7672" s="40"/>
      <c r="C7672" s="40"/>
      <c r="D7672" s="40"/>
      <c r="E7672" s="40"/>
      <c r="F7672" s="40"/>
      <c r="G7672" s="40"/>
      <c r="H7672" s="40"/>
      <c r="I7672" s="40"/>
      <c r="M7672" s="40">
        <f>WEEKNUM(A7672,2)</f>
        <v>1</v>
      </c>
    </row>
    <row r="7673" spans="1:13" x14ac:dyDescent="0.25">
      <c r="A7673" s="1"/>
      <c r="B7673" s="40"/>
      <c r="C7673" s="40"/>
      <c r="D7673" s="40"/>
      <c r="E7673" s="40"/>
      <c r="F7673" s="40"/>
      <c r="G7673" s="40"/>
      <c r="H7673" s="40"/>
      <c r="I7673" s="40"/>
      <c r="M7673" s="40">
        <f>WEEKNUM(A7673,2)</f>
        <v>1</v>
      </c>
    </row>
    <row r="7674" spans="1:13" x14ac:dyDescent="0.25">
      <c r="A7674" s="1"/>
      <c r="B7674" s="40"/>
      <c r="C7674" s="40"/>
      <c r="D7674" s="40"/>
      <c r="E7674" s="40"/>
      <c r="F7674" s="40"/>
      <c r="G7674" s="40"/>
      <c r="H7674" s="40"/>
      <c r="I7674" s="40"/>
      <c r="M7674" s="40">
        <f>WEEKNUM(A7674,2)</f>
        <v>1</v>
      </c>
    </row>
    <row r="7675" spans="1:13" x14ac:dyDescent="0.25">
      <c r="A7675" s="1"/>
      <c r="B7675" s="40"/>
      <c r="C7675" s="40"/>
      <c r="D7675" s="40"/>
      <c r="E7675" s="40"/>
      <c r="F7675" s="40"/>
      <c r="G7675" s="40"/>
      <c r="H7675" s="40"/>
      <c r="I7675" s="40"/>
      <c r="M7675" s="40">
        <f>WEEKNUM(A7675,2)</f>
        <v>1</v>
      </c>
    </row>
    <row r="7676" spans="1:13" x14ac:dyDescent="0.25">
      <c r="A7676" s="1"/>
      <c r="B7676" s="40"/>
      <c r="C7676" s="40"/>
      <c r="D7676" s="40"/>
      <c r="E7676" s="40"/>
      <c r="F7676" s="40"/>
      <c r="G7676" s="40"/>
      <c r="H7676" s="40"/>
      <c r="I7676" s="40"/>
      <c r="M7676" s="40">
        <f>WEEKNUM(A7676,2)</f>
        <v>1</v>
      </c>
    </row>
    <row r="7677" spans="1:13" x14ac:dyDescent="0.25">
      <c r="A7677" s="1"/>
      <c r="B7677" s="40"/>
      <c r="C7677" s="40"/>
      <c r="D7677" s="40"/>
      <c r="E7677" s="40"/>
      <c r="F7677" s="40"/>
      <c r="G7677" s="40"/>
      <c r="H7677" s="40"/>
      <c r="I7677" s="40"/>
      <c r="M7677" s="40">
        <f>WEEKNUM(A7677,2)</f>
        <v>1</v>
      </c>
    </row>
    <row r="7678" spans="1:13" x14ac:dyDescent="0.25">
      <c r="A7678" s="1"/>
      <c r="B7678" s="40"/>
      <c r="C7678" s="40"/>
      <c r="D7678" s="40"/>
      <c r="E7678" s="40"/>
      <c r="F7678" s="40"/>
      <c r="G7678" s="40"/>
      <c r="H7678" s="40"/>
      <c r="I7678" s="40"/>
      <c r="M7678" s="40">
        <f>WEEKNUM(A7678,2)</f>
        <v>1</v>
      </c>
    </row>
    <row r="7679" spans="1:13" x14ac:dyDescent="0.25">
      <c r="A7679" s="1"/>
      <c r="B7679" s="40"/>
      <c r="C7679" s="40"/>
      <c r="D7679" s="40"/>
      <c r="E7679" s="40"/>
      <c r="F7679" s="40"/>
      <c r="G7679" s="40"/>
      <c r="H7679" s="40"/>
      <c r="I7679" s="40"/>
      <c r="M7679" s="40">
        <f>WEEKNUM(A7679,2)</f>
        <v>1</v>
      </c>
    </row>
    <row r="7680" spans="1:13" x14ac:dyDescent="0.25">
      <c r="A7680" s="1"/>
      <c r="B7680" s="40"/>
      <c r="C7680" s="40"/>
      <c r="D7680" s="40"/>
      <c r="E7680" s="40"/>
      <c r="F7680" s="40"/>
      <c r="G7680" s="40"/>
      <c r="H7680" s="40"/>
      <c r="I7680" s="40"/>
      <c r="M7680" s="40">
        <f>WEEKNUM(A7680,2)</f>
        <v>1</v>
      </c>
    </row>
    <row r="7681" spans="1:13" x14ac:dyDescent="0.25">
      <c r="A7681" s="1"/>
      <c r="B7681" s="40"/>
      <c r="C7681" s="40"/>
      <c r="D7681" s="40"/>
      <c r="E7681" s="40"/>
      <c r="F7681" s="40"/>
      <c r="G7681" s="40"/>
      <c r="H7681" s="40"/>
      <c r="I7681" s="40"/>
      <c r="M7681" s="40">
        <f>WEEKNUM(A7681,2)</f>
        <v>1</v>
      </c>
    </row>
    <row r="7682" spans="1:13" x14ac:dyDescent="0.25">
      <c r="A7682" s="1"/>
      <c r="B7682" s="40"/>
      <c r="C7682" s="40"/>
      <c r="D7682" s="40"/>
      <c r="E7682" s="40"/>
      <c r="F7682" s="40"/>
      <c r="G7682" s="40"/>
      <c r="H7682" s="40"/>
      <c r="I7682" s="40"/>
      <c r="M7682" s="40">
        <f>WEEKNUM(A7682,2)</f>
        <v>1</v>
      </c>
    </row>
    <row r="7683" spans="1:13" x14ac:dyDescent="0.25">
      <c r="A7683" s="1"/>
      <c r="B7683" s="40"/>
      <c r="C7683" s="40"/>
      <c r="D7683" s="40"/>
      <c r="E7683" s="40"/>
      <c r="F7683" s="40"/>
      <c r="G7683" s="40"/>
      <c r="H7683" s="40"/>
      <c r="I7683" s="40"/>
      <c r="M7683" s="40">
        <f>WEEKNUM(A7683,2)</f>
        <v>1</v>
      </c>
    </row>
    <row r="7684" spans="1:13" x14ac:dyDescent="0.25">
      <c r="A7684" s="1"/>
      <c r="B7684" s="40"/>
      <c r="C7684" s="40"/>
      <c r="D7684" s="40"/>
      <c r="E7684" s="40"/>
      <c r="F7684" s="40"/>
      <c r="G7684" s="40"/>
      <c r="H7684" s="40"/>
      <c r="I7684" s="40"/>
      <c r="M7684" s="40">
        <f>WEEKNUM(A7684,2)</f>
        <v>1</v>
      </c>
    </row>
    <row r="7685" spans="1:13" x14ac:dyDescent="0.25">
      <c r="A7685" s="1"/>
      <c r="B7685" s="40"/>
      <c r="C7685" s="40"/>
      <c r="D7685" s="40"/>
      <c r="E7685" s="40"/>
      <c r="F7685" s="40"/>
      <c r="G7685" s="40"/>
      <c r="H7685" s="40"/>
      <c r="I7685" s="40"/>
      <c r="M7685" s="40">
        <f>WEEKNUM(A7685,2)</f>
        <v>1</v>
      </c>
    </row>
    <row r="7686" spans="1:13" x14ac:dyDescent="0.25">
      <c r="A7686" s="1"/>
      <c r="B7686" s="40"/>
      <c r="C7686" s="40"/>
      <c r="D7686" s="40"/>
      <c r="E7686" s="40"/>
      <c r="F7686" s="40"/>
      <c r="G7686" s="40"/>
      <c r="H7686" s="40"/>
      <c r="I7686" s="40"/>
      <c r="M7686" s="40">
        <f>WEEKNUM(A7686,2)</f>
        <v>1</v>
      </c>
    </row>
    <row r="7687" spans="1:13" x14ac:dyDescent="0.25">
      <c r="A7687" s="1"/>
      <c r="B7687" s="40"/>
      <c r="C7687" s="40"/>
      <c r="D7687" s="40"/>
      <c r="E7687" s="40"/>
      <c r="F7687" s="40"/>
      <c r="G7687" s="40"/>
      <c r="H7687" s="40"/>
      <c r="I7687" s="40"/>
      <c r="M7687" s="40">
        <f>WEEKNUM(A7687,2)</f>
        <v>1</v>
      </c>
    </row>
    <row r="7688" spans="1:13" x14ac:dyDescent="0.25">
      <c r="A7688" s="1"/>
      <c r="B7688" s="40"/>
      <c r="C7688" s="40"/>
      <c r="D7688" s="40"/>
      <c r="E7688" s="40"/>
      <c r="F7688" s="40"/>
      <c r="G7688" s="40"/>
      <c r="H7688" s="40"/>
      <c r="I7688" s="40"/>
      <c r="M7688" s="40">
        <f>WEEKNUM(A7688,2)</f>
        <v>1</v>
      </c>
    </row>
    <row r="7689" spans="1:13" x14ac:dyDescent="0.25">
      <c r="A7689" s="1"/>
      <c r="B7689" s="40"/>
      <c r="C7689" s="40"/>
      <c r="D7689" s="40"/>
      <c r="E7689" s="40"/>
      <c r="F7689" s="40"/>
      <c r="G7689" s="40"/>
      <c r="H7689" s="40"/>
      <c r="I7689" s="40"/>
      <c r="M7689" s="40">
        <f>WEEKNUM(A7689,2)</f>
        <v>1</v>
      </c>
    </row>
    <row r="7690" spans="1:13" x14ac:dyDescent="0.25">
      <c r="A7690" s="1"/>
      <c r="B7690" s="40"/>
      <c r="C7690" s="40"/>
      <c r="D7690" s="40"/>
      <c r="E7690" s="40"/>
      <c r="F7690" s="40"/>
      <c r="G7690" s="40"/>
      <c r="H7690" s="40"/>
      <c r="I7690" s="40"/>
      <c r="M7690" s="40">
        <f>WEEKNUM(A7690,2)</f>
        <v>1</v>
      </c>
    </row>
    <row r="7691" spans="1:13" x14ac:dyDescent="0.25">
      <c r="A7691" s="1"/>
      <c r="B7691" s="40"/>
      <c r="C7691" s="40"/>
      <c r="D7691" s="40"/>
      <c r="E7691" s="40"/>
      <c r="F7691" s="40"/>
      <c r="G7691" s="40"/>
      <c r="H7691" s="40"/>
      <c r="I7691" s="40"/>
      <c r="M7691" s="40">
        <f>WEEKNUM(A7691,2)</f>
        <v>1</v>
      </c>
    </row>
    <row r="7692" spans="1:13" x14ac:dyDescent="0.25">
      <c r="A7692" s="1"/>
      <c r="B7692" s="40"/>
      <c r="C7692" s="40"/>
      <c r="D7692" s="40"/>
      <c r="E7692" s="40"/>
      <c r="F7692" s="40"/>
      <c r="G7692" s="40"/>
      <c r="H7692" s="40"/>
      <c r="I7692" s="40"/>
      <c r="M7692" s="40">
        <f>WEEKNUM(A7692,2)</f>
        <v>1</v>
      </c>
    </row>
    <row r="7693" spans="1:13" x14ac:dyDescent="0.25">
      <c r="A7693" s="1"/>
      <c r="B7693" s="40"/>
      <c r="C7693" s="40"/>
      <c r="D7693" s="40"/>
      <c r="E7693" s="40"/>
      <c r="F7693" s="40"/>
      <c r="G7693" s="40"/>
      <c r="H7693" s="40"/>
      <c r="I7693" s="40"/>
      <c r="M7693" s="40">
        <f>WEEKNUM(A7693,2)</f>
        <v>1</v>
      </c>
    </row>
    <row r="7694" spans="1:13" x14ac:dyDescent="0.25">
      <c r="A7694" s="1"/>
      <c r="B7694" s="40"/>
      <c r="C7694" s="40"/>
      <c r="D7694" s="40"/>
      <c r="E7694" s="40"/>
      <c r="F7694" s="40"/>
      <c r="G7694" s="40"/>
      <c r="H7694" s="40"/>
      <c r="I7694" s="40"/>
      <c r="M7694" s="40">
        <f>WEEKNUM(A7694,2)</f>
        <v>1</v>
      </c>
    </row>
    <row r="7695" spans="1:13" x14ac:dyDescent="0.25">
      <c r="A7695" s="1"/>
      <c r="B7695" s="40"/>
      <c r="C7695" s="40"/>
      <c r="D7695" s="40"/>
      <c r="E7695" s="40"/>
      <c r="F7695" s="40"/>
      <c r="G7695" s="40"/>
      <c r="H7695" s="40"/>
      <c r="I7695" s="40"/>
      <c r="M7695" s="40">
        <f>WEEKNUM(A7695,2)</f>
        <v>1</v>
      </c>
    </row>
    <row r="7696" spans="1:13" x14ac:dyDescent="0.25">
      <c r="A7696" s="1"/>
      <c r="B7696" s="40"/>
      <c r="C7696" s="40"/>
      <c r="D7696" s="40"/>
      <c r="E7696" s="40"/>
      <c r="F7696" s="40"/>
      <c r="G7696" s="40"/>
      <c r="H7696" s="40"/>
      <c r="I7696" s="40"/>
      <c r="M7696" s="40">
        <f>WEEKNUM(A7696,2)</f>
        <v>1</v>
      </c>
    </row>
    <row r="7697" spans="1:13" x14ac:dyDescent="0.25">
      <c r="A7697" s="1"/>
      <c r="B7697" s="40"/>
      <c r="C7697" s="40"/>
      <c r="D7697" s="40"/>
      <c r="E7697" s="40"/>
      <c r="F7697" s="40"/>
      <c r="G7697" s="40"/>
      <c r="H7697" s="40"/>
      <c r="I7697" s="40"/>
      <c r="M7697" s="40">
        <f>WEEKNUM(A7697,2)</f>
        <v>1</v>
      </c>
    </row>
    <row r="7698" spans="1:13" x14ac:dyDescent="0.25">
      <c r="A7698" s="1"/>
      <c r="B7698" s="40"/>
      <c r="C7698" s="40"/>
      <c r="D7698" s="40"/>
      <c r="E7698" s="40"/>
      <c r="F7698" s="40"/>
      <c r="G7698" s="40"/>
      <c r="H7698" s="40"/>
      <c r="I7698" s="40"/>
      <c r="M7698" s="40">
        <f>WEEKNUM(A7698,2)</f>
        <v>1</v>
      </c>
    </row>
    <row r="7699" spans="1:13" x14ac:dyDescent="0.25">
      <c r="A7699" s="1"/>
      <c r="B7699" s="40"/>
      <c r="C7699" s="40"/>
      <c r="D7699" s="40"/>
      <c r="E7699" s="40"/>
      <c r="F7699" s="40"/>
      <c r="G7699" s="40"/>
      <c r="H7699" s="40"/>
      <c r="I7699" s="40"/>
      <c r="M7699" s="40">
        <f>WEEKNUM(A7699,2)</f>
        <v>1</v>
      </c>
    </row>
    <row r="7700" spans="1:13" x14ac:dyDescent="0.25">
      <c r="A7700" s="1"/>
      <c r="B7700" s="40"/>
      <c r="C7700" s="40"/>
      <c r="D7700" s="40"/>
      <c r="E7700" s="40"/>
      <c r="F7700" s="40"/>
      <c r="G7700" s="40"/>
      <c r="H7700" s="40"/>
      <c r="I7700" s="40"/>
      <c r="M7700" s="40">
        <f>WEEKNUM(A7700,2)</f>
        <v>1</v>
      </c>
    </row>
    <row r="7701" spans="1:13" x14ac:dyDescent="0.25">
      <c r="A7701" s="1"/>
      <c r="B7701" s="40"/>
      <c r="C7701" s="40"/>
      <c r="D7701" s="40"/>
      <c r="E7701" s="40"/>
      <c r="F7701" s="40"/>
      <c r="G7701" s="40"/>
      <c r="H7701" s="40"/>
      <c r="I7701" s="40"/>
      <c r="M7701" s="40">
        <f>WEEKNUM(A7701,2)</f>
        <v>1</v>
      </c>
    </row>
    <row r="7702" spans="1:13" x14ac:dyDescent="0.25">
      <c r="A7702" s="1"/>
      <c r="B7702" s="40"/>
      <c r="C7702" s="40"/>
      <c r="D7702" s="40"/>
      <c r="E7702" s="40"/>
      <c r="F7702" s="40"/>
      <c r="G7702" s="40"/>
      <c r="H7702" s="40"/>
      <c r="I7702" s="40"/>
      <c r="M7702" s="40">
        <f>WEEKNUM(A7702,2)</f>
        <v>1</v>
      </c>
    </row>
    <row r="7703" spans="1:13" x14ac:dyDescent="0.25">
      <c r="A7703" s="1"/>
      <c r="B7703" s="40"/>
      <c r="C7703" s="40"/>
      <c r="D7703" s="40"/>
      <c r="E7703" s="40"/>
      <c r="F7703" s="40"/>
      <c r="G7703" s="40"/>
      <c r="H7703" s="40"/>
      <c r="I7703" s="40"/>
      <c r="M7703" s="40">
        <f>WEEKNUM(A7703,2)</f>
        <v>1</v>
      </c>
    </row>
    <row r="7704" spans="1:13" x14ac:dyDescent="0.25">
      <c r="A7704" s="1"/>
      <c r="B7704" s="40"/>
      <c r="C7704" s="40"/>
      <c r="D7704" s="40"/>
      <c r="E7704" s="40"/>
      <c r="F7704" s="40"/>
      <c r="G7704" s="40"/>
      <c r="H7704" s="40"/>
      <c r="I7704" s="40"/>
      <c r="M7704" s="40">
        <f>WEEKNUM(A7704,2)</f>
        <v>1</v>
      </c>
    </row>
    <row r="7705" spans="1:13" x14ac:dyDescent="0.25">
      <c r="A7705" s="1"/>
      <c r="B7705" s="40"/>
      <c r="C7705" s="40"/>
      <c r="D7705" s="40"/>
      <c r="E7705" s="40"/>
      <c r="F7705" s="40"/>
      <c r="G7705" s="40"/>
      <c r="H7705" s="40"/>
      <c r="I7705" s="40"/>
      <c r="M7705" s="40">
        <f>WEEKNUM(A7705,2)</f>
        <v>1</v>
      </c>
    </row>
    <row r="7706" spans="1:13" x14ac:dyDescent="0.25">
      <c r="A7706" s="1"/>
      <c r="B7706" s="40"/>
      <c r="C7706" s="40"/>
      <c r="D7706" s="40"/>
      <c r="E7706" s="40"/>
      <c r="F7706" s="40"/>
      <c r="G7706" s="40"/>
      <c r="H7706" s="40"/>
      <c r="I7706" s="40"/>
      <c r="M7706" s="40">
        <f>WEEKNUM(A7706,2)</f>
        <v>1</v>
      </c>
    </row>
    <row r="7707" spans="1:13" x14ac:dyDescent="0.25">
      <c r="A7707" s="1"/>
      <c r="B7707" s="40"/>
      <c r="C7707" s="40"/>
      <c r="D7707" s="40"/>
      <c r="E7707" s="40"/>
      <c r="F7707" s="40"/>
      <c r="G7707" s="40"/>
      <c r="H7707" s="40"/>
      <c r="I7707" s="40"/>
      <c r="M7707" s="40">
        <f>WEEKNUM(A7707,2)</f>
        <v>1</v>
      </c>
    </row>
    <row r="7708" spans="1:13" x14ac:dyDescent="0.25">
      <c r="A7708" s="1"/>
      <c r="B7708" s="40"/>
      <c r="C7708" s="40"/>
      <c r="D7708" s="40"/>
      <c r="E7708" s="40"/>
      <c r="F7708" s="40"/>
      <c r="G7708" s="40"/>
      <c r="H7708" s="40"/>
      <c r="I7708" s="40"/>
      <c r="M7708" s="40">
        <f>WEEKNUM(A7708,2)</f>
        <v>1</v>
      </c>
    </row>
    <row r="7709" spans="1:13" x14ac:dyDescent="0.25">
      <c r="A7709" s="1"/>
      <c r="B7709" s="40"/>
      <c r="C7709" s="40"/>
      <c r="D7709" s="40"/>
      <c r="E7709" s="40"/>
      <c r="F7709" s="40"/>
      <c r="G7709" s="40"/>
      <c r="H7709" s="40"/>
      <c r="I7709" s="40"/>
      <c r="M7709" s="40">
        <f>WEEKNUM(A7709,2)</f>
        <v>1</v>
      </c>
    </row>
    <row r="7710" spans="1:13" x14ac:dyDescent="0.25">
      <c r="A7710" s="1"/>
      <c r="B7710" s="40"/>
      <c r="C7710" s="40"/>
      <c r="D7710" s="40"/>
      <c r="E7710" s="40"/>
      <c r="F7710" s="40"/>
      <c r="G7710" s="40"/>
      <c r="H7710" s="40"/>
      <c r="I7710" s="40"/>
      <c r="M7710" s="40">
        <f>WEEKNUM(A7710,2)</f>
        <v>1</v>
      </c>
    </row>
    <row r="7711" spans="1:13" x14ac:dyDescent="0.25">
      <c r="A7711" s="1"/>
      <c r="B7711" s="40"/>
      <c r="C7711" s="40"/>
      <c r="D7711" s="40"/>
      <c r="E7711" s="40"/>
      <c r="F7711" s="40"/>
      <c r="G7711" s="40"/>
      <c r="H7711" s="40"/>
      <c r="I7711" s="40"/>
      <c r="M7711" s="40">
        <f>WEEKNUM(A7711,2)</f>
        <v>1</v>
      </c>
    </row>
    <row r="7712" spans="1:13" x14ac:dyDescent="0.25">
      <c r="A7712" s="1"/>
      <c r="B7712" s="40"/>
      <c r="C7712" s="40"/>
      <c r="D7712" s="40"/>
      <c r="E7712" s="40"/>
      <c r="F7712" s="40"/>
      <c r="G7712" s="40"/>
      <c r="H7712" s="40"/>
      <c r="I7712" s="40"/>
      <c r="M7712" s="40">
        <f>WEEKNUM(A7712,2)</f>
        <v>1</v>
      </c>
    </row>
    <row r="7713" spans="1:13" x14ac:dyDescent="0.25">
      <c r="A7713" s="1"/>
      <c r="B7713" s="40"/>
      <c r="C7713" s="40"/>
      <c r="D7713" s="40"/>
      <c r="E7713" s="40"/>
      <c r="F7713" s="40"/>
      <c r="G7713" s="40"/>
      <c r="H7713" s="40"/>
      <c r="I7713" s="40"/>
      <c r="M7713" s="40">
        <f>WEEKNUM(A7713,2)</f>
        <v>1</v>
      </c>
    </row>
    <row r="7714" spans="1:13" x14ac:dyDescent="0.25">
      <c r="A7714" s="1"/>
      <c r="B7714" s="40"/>
      <c r="C7714" s="40"/>
      <c r="D7714" s="40"/>
      <c r="E7714" s="40"/>
      <c r="F7714" s="40"/>
      <c r="G7714" s="40"/>
      <c r="H7714" s="40"/>
      <c r="I7714" s="40"/>
      <c r="M7714" s="40">
        <f>WEEKNUM(A7714,2)</f>
        <v>1</v>
      </c>
    </row>
    <row r="7715" spans="1:13" x14ac:dyDescent="0.25">
      <c r="A7715" s="1"/>
      <c r="B7715" s="40"/>
      <c r="C7715" s="40"/>
      <c r="D7715" s="40"/>
      <c r="E7715" s="40"/>
      <c r="F7715" s="40"/>
      <c r="G7715" s="40"/>
      <c r="H7715" s="40"/>
      <c r="I7715" s="40"/>
      <c r="M7715" s="40">
        <f>WEEKNUM(A7715,2)</f>
        <v>1</v>
      </c>
    </row>
    <row r="7716" spans="1:13" x14ac:dyDescent="0.25">
      <c r="A7716" s="1"/>
      <c r="B7716" s="40"/>
      <c r="C7716" s="40"/>
      <c r="D7716" s="40"/>
      <c r="E7716" s="40"/>
      <c r="F7716" s="40"/>
      <c r="G7716" s="40"/>
      <c r="H7716" s="40"/>
      <c r="I7716" s="40"/>
      <c r="M7716" s="40">
        <f>WEEKNUM(A7716,2)</f>
        <v>1</v>
      </c>
    </row>
    <row r="7717" spans="1:13" x14ac:dyDescent="0.25">
      <c r="A7717" s="1"/>
      <c r="B7717" s="40"/>
      <c r="C7717" s="40"/>
      <c r="D7717" s="40"/>
      <c r="E7717" s="40"/>
      <c r="F7717" s="40"/>
      <c r="G7717" s="40"/>
      <c r="H7717" s="40"/>
      <c r="I7717" s="40"/>
      <c r="M7717" s="40">
        <f>WEEKNUM(A7717,2)</f>
        <v>1</v>
      </c>
    </row>
    <row r="7718" spans="1:13" x14ac:dyDescent="0.25">
      <c r="A7718" s="1"/>
      <c r="B7718" s="40"/>
      <c r="C7718" s="40"/>
      <c r="D7718" s="40"/>
      <c r="E7718" s="40"/>
      <c r="F7718" s="40"/>
      <c r="G7718" s="40"/>
      <c r="H7718" s="40"/>
      <c r="I7718" s="40"/>
      <c r="M7718" s="40">
        <f>WEEKNUM(A7718,2)</f>
        <v>1</v>
      </c>
    </row>
    <row r="7719" spans="1:13" x14ac:dyDescent="0.25">
      <c r="A7719" s="1"/>
      <c r="B7719" s="40"/>
      <c r="C7719" s="40"/>
      <c r="D7719" s="40"/>
      <c r="E7719" s="40"/>
      <c r="F7719" s="40"/>
      <c r="G7719" s="40"/>
      <c r="H7719" s="40"/>
      <c r="I7719" s="40"/>
      <c r="M7719" s="40">
        <f>WEEKNUM(A7719,2)</f>
        <v>1</v>
      </c>
    </row>
    <row r="7720" spans="1:13" x14ac:dyDescent="0.25">
      <c r="A7720" s="1"/>
      <c r="B7720" s="40"/>
      <c r="C7720" s="40"/>
      <c r="D7720" s="40"/>
      <c r="E7720" s="40"/>
      <c r="F7720" s="40"/>
      <c r="G7720" s="40"/>
      <c r="H7720" s="40"/>
      <c r="I7720" s="40"/>
      <c r="M7720" s="40">
        <f>WEEKNUM(A7720,2)</f>
        <v>1</v>
      </c>
    </row>
    <row r="7721" spans="1:13" x14ac:dyDescent="0.25">
      <c r="A7721" s="1"/>
      <c r="B7721" s="40"/>
      <c r="C7721" s="40"/>
      <c r="D7721" s="40"/>
      <c r="E7721" s="40"/>
      <c r="F7721" s="40"/>
      <c r="G7721" s="40"/>
      <c r="H7721" s="40"/>
      <c r="I7721" s="40"/>
      <c r="M7721" s="40">
        <f>WEEKNUM(A7721,2)</f>
        <v>1</v>
      </c>
    </row>
    <row r="7722" spans="1:13" x14ac:dyDescent="0.25">
      <c r="A7722" s="1"/>
      <c r="B7722" s="40"/>
      <c r="C7722" s="40"/>
      <c r="D7722" s="40"/>
      <c r="E7722" s="40"/>
      <c r="F7722" s="40"/>
      <c r="G7722" s="40"/>
      <c r="H7722" s="40"/>
      <c r="I7722" s="40"/>
      <c r="M7722" s="40">
        <f>WEEKNUM(A7722,2)</f>
        <v>1</v>
      </c>
    </row>
    <row r="7723" spans="1:13" x14ac:dyDescent="0.25">
      <c r="A7723" s="1"/>
      <c r="B7723" s="40"/>
      <c r="C7723" s="40"/>
      <c r="D7723" s="40"/>
      <c r="E7723" s="40"/>
      <c r="F7723" s="40"/>
      <c r="G7723" s="40"/>
      <c r="H7723" s="40"/>
      <c r="I7723" s="40"/>
      <c r="M7723" s="40">
        <f>WEEKNUM(A7723,2)</f>
        <v>1</v>
      </c>
    </row>
    <row r="7724" spans="1:13" x14ac:dyDescent="0.25">
      <c r="A7724" s="1"/>
      <c r="B7724" s="40"/>
      <c r="C7724" s="40"/>
      <c r="D7724" s="40"/>
      <c r="E7724" s="40"/>
      <c r="F7724" s="40"/>
      <c r="G7724" s="40"/>
      <c r="H7724" s="40"/>
      <c r="I7724" s="40"/>
      <c r="M7724" s="40">
        <f>WEEKNUM(A7724,2)</f>
        <v>1</v>
      </c>
    </row>
    <row r="7725" spans="1:13" x14ac:dyDescent="0.25">
      <c r="A7725" s="1"/>
      <c r="B7725" s="40"/>
      <c r="C7725" s="40"/>
      <c r="D7725" s="40"/>
      <c r="E7725" s="40"/>
      <c r="F7725" s="40"/>
      <c r="G7725" s="40"/>
      <c r="H7725" s="40"/>
      <c r="I7725" s="40"/>
      <c r="M7725" s="40">
        <f>WEEKNUM(A7725,2)</f>
        <v>1</v>
      </c>
    </row>
    <row r="7726" spans="1:13" x14ac:dyDescent="0.25">
      <c r="A7726" s="1"/>
      <c r="B7726" s="40"/>
      <c r="C7726" s="40"/>
      <c r="D7726" s="40"/>
      <c r="E7726" s="40"/>
      <c r="F7726" s="40"/>
      <c r="G7726" s="40"/>
      <c r="H7726" s="40"/>
      <c r="I7726" s="40"/>
      <c r="M7726" s="40">
        <f>WEEKNUM(A7726,2)</f>
        <v>1</v>
      </c>
    </row>
    <row r="7727" spans="1:13" x14ac:dyDescent="0.25">
      <c r="A7727" s="1"/>
      <c r="B7727" s="40"/>
      <c r="C7727" s="40"/>
      <c r="D7727" s="40"/>
      <c r="E7727" s="40"/>
      <c r="F7727" s="40"/>
      <c r="G7727" s="40"/>
      <c r="H7727" s="40"/>
      <c r="I7727" s="40"/>
      <c r="M7727" s="40">
        <f>WEEKNUM(A7727,2)</f>
        <v>1</v>
      </c>
    </row>
    <row r="7728" spans="1:13" x14ac:dyDescent="0.25">
      <c r="A7728" s="1"/>
      <c r="B7728" s="40"/>
      <c r="C7728" s="40"/>
      <c r="D7728" s="40"/>
      <c r="E7728" s="40"/>
      <c r="F7728" s="40"/>
      <c r="G7728" s="40"/>
      <c r="H7728" s="40"/>
      <c r="I7728" s="40"/>
      <c r="M7728" s="40">
        <f>WEEKNUM(A7728,2)</f>
        <v>1</v>
      </c>
    </row>
    <row r="7729" spans="1:13" x14ac:dyDescent="0.25">
      <c r="A7729" s="1"/>
      <c r="B7729" s="40"/>
      <c r="C7729" s="40"/>
      <c r="D7729" s="40"/>
      <c r="E7729" s="40"/>
      <c r="F7729" s="40"/>
      <c r="G7729" s="40"/>
      <c r="H7729" s="40"/>
      <c r="I7729" s="40"/>
      <c r="M7729" s="40">
        <f>WEEKNUM(A7729,2)</f>
        <v>1</v>
      </c>
    </row>
    <row r="7730" spans="1:13" x14ac:dyDescent="0.25">
      <c r="A7730" s="1"/>
      <c r="B7730" s="40"/>
      <c r="C7730" s="40"/>
      <c r="D7730" s="40"/>
      <c r="E7730" s="40"/>
      <c r="F7730" s="40"/>
      <c r="G7730" s="40"/>
      <c r="H7730" s="40"/>
      <c r="I7730" s="40"/>
      <c r="M7730" s="40">
        <f>WEEKNUM(A7730,2)</f>
        <v>1</v>
      </c>
    </row>
    <row r="7731" spans="1:13" x14ac:dyDescent="0.25">
      <c r="A7731" s="1"/>
      <c r="B7731" s="40"/>
      <c r="C7731" s="40"/>
      <c r="D7731" s="40"/>
      <c r="E7731" s="40"/>
      <c r="F7731" s="40"/>
      <c r="G7731" s="40"/>
      <c r="H7731" s="40"/>
      <c r="I7731" s="40"/>
      <c r="M7731" s="40">
        <f>WEEKNUM(A7731,2)</f>
        <v>1</v>
      </c>
    </row>
    <row r="7732" spans="1:13" x14ac:dyDescent="0.25">
      <c r="A7732" s="1"/>
      <c r="B7732" s="40"/>
      <c r="C7732" s="40"/>
      <c r="D7732" s="40"/>
      <c r="E7732" s="40"/>
      <c r="F7732" s="40"/>
      <c r="G7732" s="40"/>
      <c r="H7732" s="40"/>
      <c r="I7732" s="40"/>
      <c r="M7732" s="40">
        <f>WEEKNUM(A7732,2)</f>
        <v>1</v>
      </c>
    </row>
    <row r="7733" spans="1:13" x14ac:dyDescent="0.25">
      <c r="A7733" s="1"/>
      <c r="B7733" s="40"/>
      <c r="C7733" s="40"/>
      <c r="D7733" s="40"/>
      <c r="E7733" s="40"/>
      <c r="F7733" s="40"/>
      <c r="G7733" s="40"/>
      <c r="H7733" s="40"/>
      <c r="I7733" s="40"/>
      <c r="M7733" s="40">
        <f>WEEKNUM(A7733,2)</f>
        <v>1</v>
      </c>
    </row>
    <row r="7734" spans="1:13" x14ac:dyDescent="0.25">
      <c r="A7734" s="1"/>
      <c r="B7734" s="40"/>
      <c r="C7734" s="40"/>
      <c r="D7734" s="40"/>
      <c r="E7734" s="40"/>
      <c r="F7734" s="40"/>
      <c r="G7734" s="40"/>
      <c r="H7734" s="40"/>
      <c r="I7734" s="40"/>
      <c r="M7734" s="40">
        <f>WEEKNUM(A7734,2)</f>
        <v>1</v>
      </c>
    </row>
    <row r="7735" spans="1:13" x14ac:dyDescent="0.25">
      <c r="A7735" s="1"/>
      <c r="B7735" s="40"/>
      <c r="C7735" s="40"/>
      <c r="D7735" s="40"/>
      <c r="E7735" s="40"/>
      <c r="F7735" s="40"/>
      <c r="G7735" s="40"/>
      <c r="H7735" s="40"/>
      <c r="I7735" s="40"/>
      <c r="M7735" s="40">
        <f>WEEKNUM(A7735,2)</f>
        <v>1</v>
      </c>
    </row>
    <row r="7736" spans="1:13" x14ac:dyDescent="0.25">
      <c r="A7736" s="1"/>
      <c r="B7736" s="40"/>
      <c r="C7736" s="40"/>
      <c r="D7736" s="40"/>
      <c r="E7736" s="40"/>
      <c r="F7736" s="40"/>
      <c r="G7736" s="40"/>
      <c r="H7736" s="40"/>
      <c r="I7736" s="40"/>
      <c r="M7736" s="40">
        <f>WEEKNUM(A7736,2)</f>
        <v>1</v>
      </c>
    </row>
    <row r="7737" spans="1:13" x14ac:dyDescent="0.25">
      <c r="A7737" s="1"/>
      <c r="B7737" s="40"/>
      <c r="C7737" s="40"/>
      <c r="D7737" s="40"/>
      <c r="E7737" s="40"/>
      <c r="F7737" s="40"/>
      <c r="G7737" s="40"/>
      <c r="H7737" s="40"/>
      <c r="I7737" s="40"/>
      <c r="M7737" s="40">
        <f>WEEKNUM(A7737,2)</f>
        <v>1</v>
      </c>
    </row>
    <row r="7738" spans="1:13" x14ac:dyDescent="0.25">
      <c r="A7738" s="1"/>
      <c r="B7738" s="40"/>
      <c r="C7738" s="40"/>
      <c r="D7738" s="40"/>
      <c r="E7738" s="40"/>
      <c r="F7738" s="40"/>
      <c r="G7738" s="40"/>
      <c r="H7738" s="40"/>
      <c r="I7738" s="40"/>
      <c r="M7738" s="40">
        <f>WEEKNUM(A7738,2)</f>
        <v>1</v>
      </c>
    </row>
    <row r="7739" spans="1:13" x14ac:dyDescent="0.25">
      <c r="A7739" s="1"/>
      <c r="B7739" s="40"/>
      <c r="C7739" s="40"/>
      <c r="D7739" s="40"/>
      <c r="E7739" s="40"/>
      <c r="F7739" s="40"/>
      <c r="G7739" s="40"/>
      <c r="H7739" s="40"/>
      <c r="I7739" s="40"/>
      <c r="M7739" s="40">
        <f>WEEKNUM(A7739,2)</f>
        <v>1</v>
      </c>
    </row>
    <row r="7740" spans="1:13" x14ac:dyDescent="0.25">
      <c r="A7740" s="1"/>
      <c r="B7740" s="40"/>
      <c r="C7740" s="40"/>
      <c r="D7740" s="40"/>
      <c r="E7740" s="40"/>
      <c r="F7740" s="40"/>
      <c r="G7740" s="40"/>
      <c r="H7740" s="40"/>
      <c r="I7740" s="40"/>
      <c r="M7740" s="40">
        <f>WEEKNUM(A7740,2)</f>
        <v>1</v>
      </c>
    </row>
    <row r="7741" spans="1:13" x14ac:dyDescent="0.25">
      <c r="A7741" s="1"/>
      <c r="B7741" s="40"/>
      <c r="C7741" s="40"/>
      <c r="D7741" s="40"/>
      <c r="E7741" s="40"/>
      <c r="F7741" s="40"/>
      <c r="G7741" s="40"/>
      <c r="H7741" s="40"/>
      <c r="I7741" s="40"/>
      <c r="M7741" s="40">
        <f>WEEKNUM(A7741,2)</f>
        <v>1</v>
      </c>
    </row>
    <row r="7742" spans="1:13" x14ac:dyDescent="0.25">
      <c r="A7742" s="1"/>
      <c r="B7742" s="40"/>
      <c r="C7742" s="40"/>
      <c r="D7742" s="40"/>
      <c r="E7742" s="40"/>
      <c r="F7742" s="40"/>
      <c r="G7742" s="40"/>
      <c r="H7742" s="40"/>
      <c r="I7742" s="40"/>
      <c r="M7742" s="40">
        <f>WEEKNUM(A7742,2)</f>
        <v>1</v>
      </c>
    </row>
    <row r="7743" spans="1:13" x14ac:dyDescent="0.25">
      <c r="A7743" s="1"/>
      <c r="B7743" s="40"/>
      <c r="C7743" s="40"/>
      <c r="D7743" s="40"/>
      <c r="E7743" s="40"/>
      <c r="F7743" s="40"/>
      <c r="G7743" s="40"/>
      <c r="H7743" s="40"/>
      <c r="I7743" s="40"/>
      <c r="M7743" s="40">
        <f>WEEKNUM(A7743,2)</f>
        <v>1</v>
      </c>
    </row>
    <row r="7744" spans="1:13" x14ac:dyDescent="0.25">
      <c r="A7744" s="1"/>
      <c r="B7744" s="40"/>
      <c r="C7744" s="40"/>
      <c r="D7744" s="40"/>
      <c r="E7744" s="40"/>
      <c r="F7744" s="40"/>
      <c r="G7744" s="40"/>
      <c r="H7744" s="40"/>
      <c r="I7744" s="40"/>
      <c r="M7744" s="40">
        <f>WEEKNUM(A7744,2)</f>
        <v>1</v>
      </c>
    </row>
    <row r="7745" spans="1:13" x14ac:dyDescent="0.25">
      <c r="A7745" s="1"/>
      <c r="B7745" s="40"/>
      <c r="C7745" s="40"/>
      <c r="D7745" s="40"/>
      <c r="E7745" s="40"/>
      <c r="F7745" s="40"/>
      <c r="G7745" s="40"/>
      <c r="H7745" s="40"/>
      <c r="I7745" s="40"/>
      <c r="M7745" s="40">
        <f>WEEKNUM(A7745,2)</f>
        <v>1</v>
      </c>
    </row>
    <row r="7746" spans="1:13" x14ac:dyDescent="0.25">
      <c r="A7746" s="1"/>
      <c r="B7746" s="40"/>
      <c r="C7746" s="40"/>
      <c r="D7746" s="40"/>
      <c r="E7746" s="40"/>
      <c r="F7746" s="40"/>
      <c r="G7746" s="40"/>
      <c r="H7746" s="40"/>
      <c r="I7746" s="40"/>
      <c r="M7746" s="40">
        <f>WEEKNUM(A7746,2)</f>
        <v>1</v>
      </c>
    </row>
    <row r="7747" spans="1:13" x14ac:dyDescent="0.25">
      <c r="A7747" s="1"/>
      <c r="B7747" s="40"/>
      <c r="C7747" s="40"/>
      <c r="D7747" s="40"/>
      <c r="E7747" s="40"/>
      <c r="F7747" s="40"/>
      <c r="G7747" s="40"/>
      <c r="H7747" s="40"/>
      <c r="I7747" s="40"/>
      <c r="M7747" s="40">
        <f>WEEKNUM(A7747,2)</f>
        <v>1</v>
      </c>
    </row>
    <row r="7748" spans="1:13" x14ac:dyDescent="0.25">
      <c r="A7748" s="1"/>
      <c r="B7748" s="40"/>
      <c r="C7748" s="40"/>
      <c r="D7748" s="40"/>
      <c r="E7748" s="40"/>
      <c r="F7748" s="40"/>
      <c r="G7748" s="40"/>
      <c r="H7748" s="40"/>
      <c r="I7748" s="40"/>
      <c r="M7748" s="40">
        <f>WEEKNUM(A7748,2)</f>
        <v>1</v>
      </c>
    </row>
    <row r="7749" spans="1:13" x14ac:dyDescent="0.25">
      <c r="A7749" s="1"/>
      <c r="B7749" s="40"/>
      <c r="C7749" s="40"/>
      <c r="D7749" s="40"/>
      <c r="E7749" s="40"/>
      <c r="F7749" s="40"/>
      <c r="G7749" s="40"/>
      <c r="H7749" s="40"/>
      <c r="I7749" s="40"/>
      <c r="M7749" s="40">
        <f>WEEKNUM(A7749,2)</f>
        <v>1</v>
      </c>
    </row>
    <row r="7750" spans="1:13" x14ac:dyDescent="0.25">
      <c r="A7750" s="1"/>
      <c r="B7750" s="40"/>
      <c r="C7750" s="40"/>
      <c r="D7750" s="40"/>
      <c r="E7750" s="40"/>
      <c r="F7750" s="40"/>
      <c r="G7750" s="40"/>
      <c r="H7750" s="40"/>
      <c r="I7750" s="40"/>
      <c r="M7750" s="40">
        <f>WEEKNUM(A7750,2)</f>
        <v>1</v>
      </c>
    </row>
    <row r="7751" spans="1:13" x14ac:dyDescent="0.25">
      <c r="A7751" s="1"/>
      <c r="B7751" s="40"/>
      <c r="C7751" s="40"/>
      <c r="D7751" s="40"/>
      <c r="E7751" s="40"/>
      <c r="F7751" s="40"/>
      <c r="G7751" s="40"/>
      <c r="H7751" s="40"/>
      <c r="I7751" s="40"/>
      <c r="M7751" s="40">
        <f>WEEKNUM(A7751,2)</f>
        <v>1</v>
      </c>
    </row>
    <row r="7752" spans="1:13" x14ac:dyDescent="0.25">
      <c r="A7752" s="1"/>
      <c r="B7752" s="40"/>
      <c r="C7752" s="40"/>
      <c r="D7752" s="40"/>
      <c r="E7752" s="40"/>
      <c r="F7752" s="40"/>
      <c r="G7752" s="40"/>
      <c r="H7752" s="40"/>
      <c r="I7752" s="40"/>
      <c r="M7752" s="40">
        <f>WEEKNUM(A7752,2)</f>
        <v>1</v>
      </c>
    </row>
    <row r="7753" spans="1:13" x14ac:dyDescent="0.25">
      <c r="A7753" s="1"/>
      <c r="B7753" s="40"/>
      <c r="C7753" s="40"/>
      <c r="D7753" s="40"/>
      <c r="E7753" s="40"/>
      <c r="F7753" s="40"/>
      <c r="G7753" s="40"/>
      <c r="H7753" s="40"/>
      <c r="I7753" s="40"/>
      <c r="M7753" s="40">
        <f>WEEKNUM(A7753,2)</f>
        <v>1</v>
      </c>
    </row>
    <row r="7754" spans="1:13" x14ac:dyDescent="0.25">
      <c r="A7754" s="1"/>
      <c r="B7754" s="40"/>
      <c r="C7754" s="40"/>
      <c r="D7754" s="40"/>
      <c r="E7754" s="40"/>
      <c r="F7754" s="40"/>
      <c r="G7754" s="40"/>
      <c r="H7754" s="40"/>
      <c r="I7754" s="40"/>
      <c r="M7754" s="40">
        <f>WEEKNUM(A7754,2)</f>
        <v>1</v>
      </c>
    </row>
    <row r="7755" spans="1:13" x14ac:dyDescent="0.25">
      <c r="A7755" s="1"/>
      <c r="B7755" s="40"/>
      <c r="C7755" s="40"/>
      <c r="D7755" s="40"/>
      <c r="E7755" s="40"/>
      <c r="F7755" s="40"/>
      <c r="G7755" s="40"/>
      <c r="H7755" s="40"/>
      <c r="I7755" s="40"/>
      <c r="M7755" s="40">
        <f>WEEKNUM(A7755,2)</f>
        <v>1</v>
      </c>
    </row>
    <row r="7756" spans="1:13" x14ac:dyDescent="0.25">
      <c r="A7756" s="1"/>
      <c r="B7756" s="40"/>
      <c r="C7756" s="40"/>
      <c r="D7756" s="40"/>
      <c r="E7756" s="40"/>
      <c r="F7756" s="40"/>
      <c r="G7756" s="40"/>
      <c r="H7756" s="40"/>
      <c r="I7756" s="40"/>
      <c r="M7756" s="40">
        <f>WEEKNUM(A7756,2)</f>
        <v>1</v>
      </c>
    </row>
    <row r="7757" spans="1:13" x14ac:dyDescent="0.25">
      <c r="A7757" s="1"/>
      <c r="B7757" s="40"/>
      <c r="C7757" s="40"/>
      <c r="D7757" s="40"/>
      <c r="E7757" s="40"/>
      <c r="F7757" s="40"/>
      <c r="G7757" s="40"/>
      <c r="H7757" s="40"/>
      <c r="I7757" s="40"/>
      <c r="M7757" s="40">
        <f>WEEKNUM(A7757,2)</f>
        <v>1</v>
      </c>
    </row>
    <row r="7758" spans="1:13" x14ac:dyDescent="0.25">
      <c r="A7758" s="1"/>
      <c r="B7758" s="40"/>
      <c r="C7758" s="40"/>
      <c r="D7758" s="40"/>
      <c r="E7758" s="40"/>
      <c r="F7758" s="40"/>
      <c r="G7758" s="40"/>
      <c r="H7758" s="40"/>
      <c r="I7758" s="40"/>
      <c r="M7758" s="40">
        <f>WEEKNUM(A7758,2)</f>
        <v>1</v>
      </c>
    </row>
    <row r="7759" spans="1:13" x14ac:dyDescent="0.25">
      <c r="A7759" s="1"/>
      <c r="B7759" s="40"/>
      <c r="C7759" s="40"/>
      <c r="D7759" s="40"/>
      <c r="E7759" s="40"/>
      <c r="F7759" s="40"/>
      <c r="G7759" s="40"/>
      <c r="H7759" s="40"/>
      <c r="I7759" s="40"/>
      <c r="M7759" s="40">
        <f>WEEKNUM(A7759,2)</f>
        <v>1</v>
      </c>
    </row>
    <row r="7760" spans="1:13" x14ac:dyDescent="0.25">
      <c r="A7760" s="1"/>
      <c r="B7760" s="40"/>
      <c r="C7760" s="40"/>
      <c r="D7760" s="40"/>
      <c r="E7760" s="40"/>
      <c r="F7760" s="40"/>
      <c r="G7760" s="40"/>
      <c r="H7760" s="40"/>
      <c r="I7760" s="40"/>
      <c r="M7760" s="40">
        <f>WEEKNUM(A7760,2)</f>
        <v>1</v>
      </c>
    </row>
    <row r="7761" spans="1:13" x14ac:dyDescent="0.25">
      <c r="A7761" s="1"/>
      <c r="B7761" s="40"/>
      <c r="C7761" s="40"/>
      <c r="D7761" s="40"/>
      <c r="E7761" s="40"/>
      <c r="F7761" s="40"/>
      <c r="G7761" s="40"/>
      <c r="H7761" s="40"/>
      <c r="I7761" s="40"/>
      <c r="M7761" s="40">
        <f>WEEKNUM(A7761,2)</f>
        <v>1</v>
      </c>
    </row>
    <row r="7762" spans="1:13" x14ac:dyDescent="0.25">
      <c r="A7762" s="1"/>
      <c r="B7762" s="40"/>
      <c r="C7762" s="40"/>
      <c r="D7762" s="40"/>
      <c r="E7762" s="40"/>
      <c r="F7762" s="40"/>
      <c r="G7762" s="40"/>
      <c r="H7762" s="40"/>
      <c r="I7762" s="40"/>
      <c r="M7762" s="40">
        <f>WEEKNUM(A7762,2)</f>
        <v>1</v>
      </c>
    </row>
    <row r="7763" spans="1:13" x14ac:dyDescent="0.25">
      <c r="A7763" s="1"/>
      <c r="B7763" s="40"/>
      <c r="C7763" s="40"/>
      <c r="D7763" s="40"/>
      <c r="E7763" s="40"/>
      <c r="F7763" s="40"/>
      <c r="G7763" s="40"/>
      <c r="H7763" s="40"/>
      <c r="I7763" s="40"/>
      <c r="M7763" s="40">
        <f>WEEKNUM(A7763,2)</f>
        <v>1</v>
      </c>
    </row>
    <row r="7764" spans="1:13" x14ac:dyDescent="0.25">
      <c r="A7764" s="1"/>
      <c r="B7764" s="40"/>
      <c r="C7764" s="40"/>
      <c r="D7764" s="40"/>
      <c r="E7764" s="40"/>
      <c r="F7764" s="40"/>
      <c r="G7764" s="40"/>
      <c r="H7764" s="40"/>
      <c r="I7764" s="40"/>
      <c r="M7764" s="40">
        <f>WEEKNUM(A7764,2)</f>
        <v>1</v>
      </c>
    </row>
    <row r="7765" spans="1:13" x14ac:dyDescent="0.25">
      <c r="A7765" s="1"/>
      <c r="B7765" s="40"/>
      <c r="C7765" s="40"/>
      <c r="D7765" s="40"/>
      <c r="E7765" s="40"/>
      <c r="F7765" s="40"/>
      <c r="G7765" s="40"/>
      <c r="H7765" s="40"/>
      <c r="I7765" s="40"/>
      <c r="M7765" s="40">
        <f>WEEKNUM(A7765,2)</f>
        <v>1</v>
      </c>
    </row>
    <row r="7766" spans="1:13" x14ac:dyDescent="0.25">
      <c r="A7766" s="1"/>
      <c r="B7766" s="40"/>
      <c r="C7766" s="40"/>
      <c r="D7766" s="40"/>
      <c r="E7766" s="40"/>
      <c r="F7766" s="40"/>
      <c r="G7766" s="40"/>
      <c r="H7766" s="40"/>
      <c r="I7766" s="40"/>
      <c r="M7766" s="40">
        <f>WEEKNUM(A7766,2)</f>
        <v>1</v>
      </c>
    </row>
    <row r="7767" spans="1:13" x14ac:dyDescent="0.25">
      <c r="A7767" s="1"/>
      <c r="B7767" s="40"/>
      <c r="C7767" s="40"/>
      <c r="D7767" s="40"/>
      <c r="E7767" s="40"/>
      <c r="F7767" s="40"/>
      <c r="G7767" s="40"/>
      <c r="H7767" s="40"/>
      <c r="I7767" s="40"/>
      <c r="M7767" s="40">
        <f>WEEKNUM(A7767,2)</f>
        <v>1</v>
      </c>
    </row>
    <row r="7768" spans="1:13" x14ac:dyDescent="0.25">
      <c r="A7768" s="1"/>
      <c r="B7768" s="40"/>
      <c r="C7768" s="40"/>
      <c r="D7768" s="40"/>
      <c r="E7768" s="40"/>
      <c r="F7768" s="40"/>
      <c r="G7768" s="40"/>
      <c r="H7768" s="40"/>
      <c r="I7768" s="40"/>
      <c r="M7768" s="40">
        <f>WEEKNUM(A7768,2)</f>
        <v>1</v>
      </c>
    </row>
    <row r="7769" spans="1:13" x14ac:dyDescent="0.25">
      <c r="A7769" s="1"/>
      <c r="B7769" s="40"/>
      <c r="C7769" s="40"/>
      <c r="D7769" s="40"/>
      <c r="E7769" s="40"/>
      <c r="F7769" s="40"/>
      <c r="G7769" s="40"/>
      <c r="H7769" s="40"/>
      <c r="I7769" s="40"/>
      <c r="M7769" s="40">
        <f>WEEKNUM(A7769,2)</f>
        <v>1</v>
      </c>
    </row>
    <row r="7770" spans="1:13" x14ac:dyDescent="0.25">
      <c r="A7770" s="1"/>
      <c r="B7770" s="40"/>
      <c r="C7770" s="40"/>
      <c r="D7770" s="40"/>
      <c r="E7770" s="40"/>
      <c r="F7770" s="40"/>
      <c r="G7770" s="40"/>
      <c r="H7770" s="40"/>
      <c r="I7770" s="40"/>
      <c r="M7770" s="40">
        <f>WEEKNUM(A7770,2)</f>
        <v>1</v>
      </c>
    </row>
    <row r="7771" spans="1:13" x14ac:dyDescent="0.25">
      <c r="A7771" s="1"/>
      <c r="B7771" s="40"/>
      <c r="C7771" s="40"/>
      <c r="D7771" s="40"/>
      <c r="E7771" s="40"/>
      <c r="F7771" s="40"/>
      <c r="G7771" s="40"/>
      <c r="H7771" s="40"/>
      <c r="I7771" s="40"/>
      <c r="M7771" s="40">
        <f>WEEKNUM(A7771,2)</f>
        <v>1</v>
      </c>
    </row>
    <row r="7772" spans="1:13" x14ac:dyDescent="0.25">
      <c r="A7772" s="1"/>
      <c r="B7772" s="40"/>
      <c r="C7772" s="40"/>
      <c r="D7772" s="40"/>
      <c r="E7772" s="40"/>
      <c r="F7772" s="40"/>
      <c r="G7772" s="40"/>
      <c r="H7772" s="40"/>
      <c r="I7772" s="40"/>
      <c r="M7772" s="40">
        <f>WEEKNUM(A7772,2)</f>
        <v>1</v>
      </c>
    </row>
    <row r="7773" spans="1:13" x14ac:dyDescent="0.25">
      <c r="A7773" s="1"/>
      <c r="B7773" s="40"/>
      <c r="C7773" s="40"/>
      <c r="D7773" s="40"/>
      <c r="E7773" s="40"/>
      <c r="F7773" s="40"/>
      <c r="G7773" s="40"/>
      <c r="H7773" s="40"/>
      <c r="I7773" s="40"/>
      <c r="M7773" s="40">
        <f>WEEKNUM(A7773,2)</f>
        <v>1</v>
      </c>
    </row>
    <row r="7774" spans="1:13" x14ac:dyDescent="0.25">
      <c r="A7774" s="1"/>
      <c r="B7774" s="40"/>
      <c r="C7774" s="40"/>
      <c r="D7774" s="40"/>
      <c r="E7774" s="40"/>
      <c r="F7774" s="40"/>
      <c r="G7774" s="40"/>
      <c r="H7774" s="40"/>
      <c r="I7774" s="40"/>
      <c r="M7774" s="40">
        <f>WEEKNUM(A7774,2)</f>
        <v>1</v>
      </c>
    </row>
    <row r="7775" spans="1:13" x14ac:dyDescent="0.25">
      <c r="A7775" s="1"/>
      <c r="B7775" s="40"/>
      <c r="C7775" s="40"/>
      <c r="D7775" s="40"/>
      <c r="E7775" s="40"/>
      <c r="F7775" s="40"/>
      <c r="G7775" s="40"/>
      <c r="H7775" s="40"/>
      <c r="I7775" s="40"/>
      <c r="M7775" s="40">
        <f>WEEKNUM(A7775,2)</f>
        <v>1</v>
      </c>
    </row>
    <row r="7776" spans="1:13" x14ac:dyDescent="0.25">
      <c r="A7776" s="1"/>
      <c r="B7776" s="40"/>
      <c r="C7776" s="40"/>
      <c r="D7776" s="40"/>
      <c r="E7776" s="40"/>
      <c r="F7776" s="40"/>
      <c r="G7776" s="40"/>
      <c r="H7776" s="40"/>
      <c r="I7776" s="40"/>
      <c r="M7776" s="40">
        <f>WEEKNUM(A7776,2)</f>
        <v>1</v>
      </c>
    </row>
    <row r="7777" spans="1:13" x14ac:dyDescent="0.25">
      <c r="A7777" s="1"/>
      <c r="B7777" s="40"/>
      <c r="C7777" s="40"/>
      <c r="D7777" s="40"/>
      <c r="E7777" s="40"/>
      <c r="F7777" s="40"/>
      <c r="G7777" s="40"/>
      <c r="H7777" s="40"/>
      <c r="I7777" s="40"/>
      <c r="M7777" s="40">
        <f>WEEKNUM(A7777,2)</f>
        <v>1</v>
      </c>
    </row>
    <row r="7778" spans="1:13" x14ac:dyDescent="0.25">
      <c r="A7778" s="1"/>
      <c r="B7778" s="40"/>
      <c r="C7778" s="40"/>
      <c r="D7778" s="40"/>
      <c r="E7778" s="40"/>
      <c r="F7778" s="40"/>
      <c r="G7778" s="40"/>
      <c r="H7778" s="40"/>
      <c r="I7778" s="40"/>
      <c r="M7778" s="40">
        <f>WEEKNUM(A7778,2)</f>
        <v>1</v>
      </c>
    </row>
    <row r="7779" spans="1:13" x14ac:dyDescent="0.25">
      <c r="A7779" s="1"/>
      <c r="B7779" s="40"/>
      <c r="C7779" s="40"/>
      <c r="D7779" s="40"/>
      <c r="E7779" s="40"/>
      <c r="F7779" s="40"/>
      <c r="G7779" s="40"/>
      <c r="H7779" s="40"/>
      <c r="I7779" s="40"/>
      <c r="M7779" s="40">
        <f>WEEKNUM(A7779,2)</f>
        <v>1</v>
      </c>
    </row>
    <row r="7780" spans="1:13" x14ac:dyDescent="0.25">
      <c r="A7780" s="1"/>
      <c r="B7780" s="40"/>
      <c r="C7780" s="40"/>
      <c r="D7780" s="40"/>
      <c r="E7780" s="40"/>
      <c r="F7780" s="40"/>
      <c r="G7780" s="40"/>
      <c r="H7780" s="40"/>
      <c r="I7780" s="40"/>
      <c r="M7780" s="40">
        <f>WEEKNUM(A7780,2)</f>
        <v>1</v>
      </c>
    </row>
    <row r="7781" spans="1:13" x14ac:dyDescent="0.25">
      <c r="A7781" s="1"/>
      <c r="B7781" s="40"/>
      <c r="C7781" s="40"/>
      <c r="D7781" s="40"/>
      <c r="E7781" s="40"/>
      <c r="F7781" s="40"/>
      <c r="G7781" s="40"/>
      <c r="H7781" s="40"/>
      <c r="I7781" s="40"/>
      <c r="M7781" s="40">
        <f>WEEKNUM(A7781,2)</f>
        <v>1</v>
      </c>
    </row>
    <row r="7782" spans="1:13" x14ac:dyDescent="0.25">
      <c r="A7782" s="1"/>
      <c r="B7782" s="40"/>
      <c r="C7782" s="40"/>
      <c r="D7782" s="40"/>
      <c r="E7782" s="40"/>
      <c r="F7782" s="40"/>
      <c r="G7782" s="40"/>
      <c r="H7782" s="40"/>
      <c r="I7782" s="40"/>
      <c r="M7782" s="40">
        <f>WEEKNUM(A7782,2)</f>
        <v>1</v>
      </c>
    </row>
    <row r="7783" spans="1:13" x14ac:dyDescent="0.25">
      <c r="A7783" s="1"/>
      <c r="B7783" s="40"/>
      <c r="C7783" s="40"/>
      <c r="D7783" s="40"/>
      <c r="E7783" s="40"/>
      <c r="F7783" s="40"/>
      <c r="G7783" s="40"/>
      <c r="H7783" s="40"/>
      <c r="I7783" s="40"/>
      <c r="M7783" s="40">
        <f>WEEKNUM(A7783,2)</f>
        <v>1</v>
      </c>
    </row>
    <row r="7784" spans="1:13" x14ac:dyDescent="0.25">
      <c r="A7784" s="1"/>
      <c r="B7784" s="40"/>
      <c r="C7784" s="40"/>
      <c r="D7784" s="40"/>
      <c r="E7784" s="40"/>
      <c r="F7784" s="40"/>
      <c r="G7784" s="40"/>
      <c r="H7784" s="40"/>
      <c r="I7784" s="40"/>
      <c r="M7784" s="40">
        <f>WEEKNUM(A7784,2)</f>
        <v>1</v>
      </c>
    </row>
    <row r="7785" spans="1:13" x14ac:dyDescent="0.25">
      <c r="A7785" s="1"/>
      <c r="B7785" s="40"/>
      <c r="C7785" s="40"/>
      <c r="D7785" s="40"/>
      <c r="E7785" s="40"/>
      <c r="F7785" s="40"/>
      <c r="G7785" s="40"/>
      <c r="H7785" s="40"/>
      <c r="I7785" s="40"/>
      <c r="M7785" s="40">
        <f>WEEKNUM(A7785,2)</f>
        <v>1</v>
      </c>
    </row>
    <row r="7786" spans="1:13" x14ac:dyDescent="0.25">
      <c r="A7786" s="1"/>
      <c r="B7786" s="40"/>
      <c r="C7786" s="40"/>
      <c r="D7786" s="40"/>
      <c r="E7786" s="40"/>
      <c r="F7786" s="40"/>
      <c r="G7786" s="40"/>
      <c r="H7786" s="40"/>
      <c r="I7786" s="40"/>
      <c r="M7786" s="40">
        <f>WEEKNUM(A7786,2)</f>
        <v>1</v>
      </c>
    </row>
    <row r="7787" spans="1:13" x14ac:dyDescent="0.25">
      <c r="A7787" s="1"/>
      <c r="B7787" s="40"/>
      <c r="C7787" s="40"/>
      <c r="D7787" s="40"/>
      <c r="E7787" s="40"/>
      <c r="F7787" s="40"/>
      <c r="G7787" s="40"/>
      <c r="H7787" s="40"/>
      <c r="I7787" s="40"/>
      <c r="M7787" s="40">
        <f>WEEKNUM(A7787,2)</f>
        <v>1</v>
      </c>
    </row>
    <row r="7788" spans="1:13" x14ac:dyDescent="0.25">
      <c r="A7788" s="1"/>
      <c r="B7788" s="40"/>
      <c r="C7788" s="40"/>
      <c r="D7788" s="40"/>
      <c r="E7788" s="40"/>
      <c r="F7788" s="40"/>
      <c r="G7788" s="40"/>
      <c r="H7788" s="40"/>
      <c r="I7788" s="40"/>
      <c r="M7788" s="40">
        <f>WEEKNUM(A7788,2)</f>
        <v>1</v>
      </c>
    </row>
    <row r="7789" spans="1:13" x14ac:dyDescent="0.25">
      <c r="A7789" s="1"/>
      <c r="B7789" s="40"/>
      <c r="C7789" s="40"/>
      <c r="D7789" s="40"/>
      <c r="E7789" s="40"/>
      <c r="F7789" s="40"/>
      <c r="G7789" s="40"/>
      <c r="H7789" s="40"/>
      <c r="I7789" s="40"/>
      <c r="M7789" s="40">
        <f>WEEKNUM(A7789,2)</f>
        <v>1</v>
      </c>
    </row>
    <row r="7790" spans="1:13" x14ac:dyDescent="0.25">
      <c r="A7790" s="1"/>
      <c r="B7790" s="40"/>
      <c r="C7790" s="40"/>
      <c r="D7790" s="40"/>
      <c r="E7790" s="40"/>
      <c r="F7790" s="40"/>
      <c r="G7790" s="40"/>
      <c r="H7790" s="40"/>
      <c r="I7790" s="40"/>
      <c r="M7790" s="40">
        <f>WEEKNUM(A7790,2)</f>
        <v>1</v>
      </c>
    </row>
    <row r="7791" spans="1:13" x14ac:dyDescent="0.25">
      <c r="A7791" s="1"/>
      <c r="B7791" s="40"/>
      <c r="C7791" s="40"/>
      <c r="D7791" s="40"/>
      <c r="E7791" s="40"/>
      <c r="F7791" s="40"/>
      <c r="G7791" s="40"/>
      <c r="H7791" s="40"/>
      <c r="I7791" s="40"/>
      <c r="M7791" s="40">
        <f>WEEKNUM(A7791,2)</f>
        <v>1</v>
      </c>
    </row>
    <row r="7792" spans="1:13" x14ac:dyDescent="0.25">
      <c r="A7792" s="1"/>
      <c r="B7792" s="40"/>
      <c r="C7792" s="40"/>
      <c r="D7792" s="40"/>
      <c r="E7792" s="40"/>
      <c r="F7792" s="40"/>
      <c r="G7792" s="40"/>
      <c r="H7792" s="40"/>
      <c r="I7792" s="40"/>
      <c r="M7792" s="40">
        <f>WEEKNUM(A7792,2)</f>
        <v>1</v>
      </c>
    </row>
    <row r="7793" spans="1:13" x14ac:dyDescent="0.25">
      <c r="A7793" s="1"/>
      <c r="B7793" s="40"/>
      <c r="C7793" s="40"/>
      <c r="D7793" s="40"/>
      <c r="E7793" s="40"/>
      <c r="F7793" s="40"/>
      <c r="G7793" s="40"/>
      <c r="H7793" s="40"/>
      <c r="I7793" s="40"/>
      <c r="M7793" s="40">
        <f>WEEKNUM(A7793,2)</f>
        <v>1</v>
      </c>
    </row>
    <row r="7794" spans="1:13" x14ac:dyDescent="0.25">
      <c r="A7794" s="1"/>
      <c r="B7794" s="40"/>
      <c r="C7794" s="40"/>
      <c r="D7794" s="40"/>
      <c r="E7794" s="40"/>
      <c r="F7794" s="40"/>
      <c r="G7794" s="40"/>
      <c r="H7794" s="40"/>
      <c r="I7794" s="40"/>
      <c r="M7794" s="40">
        <f>WEEKNUM(A7794,2)</f>
        <v>1</v>
      </c>
    </row>
    <row r="7795" spans="1:13" x14ac:dyDescent="0.25">
      <c r="A7795" s="1"/>
      <c r="B7795" s="40"/>
      <c r="C7795" s="40"/>
      <c r="D7795" s="40"/>
      <c r="E7795" s="40"/>
      <c r="F7795" s="40"/>
      <c r="G7795" s="40"/>
      <c r="H7795" s="40"/>
      <c r="I7795" s="40"/>
      <c r="M7795" s="40">
        <f>WEEKNUM(A7795,2)</f>
        <v>1</v>
      </c>
    </row>
    <row r="7796" spans="1:13" x14ac:dyDescent="0.25">
      <c r="A7796" s="1"/>
      <c r="B7796" s="40"/>
      <c r="C7796" s="40"/>
      <c r="D7796" s="40"/>
      <c r="E7796" s="40"/>
      <c r="F7796" s="40"/>
      <c r="G7796" s="40"/>
      <c r="H7796" s="40"/>
      <c r="I7796" s="40"/>
      <c r="M7796" s="40">
        <f>WEEKNUM(A7796,2)</f>
        <v>1</v>
      </c>
    </row>
    <row r="7797" spans="1:13" x14ac:dyDescent="0.25">
      <c r="A7797" s="1"/>
      <c r="B7797" s="40"/>
      <c r="C7797" s="40"/>
      <c r="D7797" s="40"/>
      <c r="E7797" s="40"/>
      <c r="F7797" s="40"/>
      <c r="G7797" s="40"/>
      <c r="H7797" s="40"/>
      <c r="I7797" s="40"/>
      <c r="M7797" s="40">
        <f>WEEKNUM(A7797,2)</f>
        <v>1</v>
      </c>
    </row>
    <row r="7798" spans="1:13" x14ac:dyDescent="0.25">
      <c r="A7798" s="1"/>
      <c r="B7798" s="40"/>
      <c r="C7798" s="40"/>
      <c r="D7798" s="40"/>
      <c r="E7798" s="40"/>
      <c r="F7798" s="40"/>
      <c r="G7798" s="40"/>
      <c r="H7798" s="40"/>
      <c r="I7798" s="40"/>
      <c r="M7798" s="40">
        <f>WEEKNUM(A7798,2)</f>
        <v>1</v>
      </c>
    </row>
    <row r="7799" spans="1:13" x14ac:dyDescent="0.25">
      <c r="A7799" s="1"/>
      <c r="B7799" s="40"/>
      <c r="C7799" s="40"/>
      <c r="D7799" s="40"/>
      <c r="E7799" s="40"/>
      <c r="F7799" s="40"/>
      <c r="G7799" s="40"/>
      <c r="H7799" s="40"/>
      <c r="I7799" s="40"/>
      <c r="M7799" s="40">
        <f>WEEKNUM(A7799,2)</f>
        <v>1</v>
      </c>
    </row>
    <row r="7800" spans="1:13" x14ac:dyDescent="0.25">
      <c r="A7800" s="1"/>
      <c r="B7800" s="40"/>
      <c r="C7800" s="40"/>
      <c r="D7800" s="40"/>
      <c r="E7800" s="40"/>
      <c r="F7800" s="40"/>
      <c r="G7800" s="40"/>
      <c r="H7800" s="40"/>
      <c r="I7800" s="40"/>
      <c r="M7800" s="40">
        <f>WEEKNUM(A7800,2)</f>
        <v>1</v>
      </c>
    </row>
    <row r="7801" spans="1:13" x14ac:dyDescent="0.25">
      <c r="A7801" s="1"/>
      <c r="B7801" s="40"/>
      <c r="C7801" s="40"/>
      <c r="D7801" s="40"/>
      <c r="E7801" s="40"/>
      <c r="F7801" s="40"/>
      <c r="G7801" s="40"/>
      <c r="H7801" s="40"/>
      <c r="I7801" s="40"/>
      <c r="M7801" s="40">
        <f>WEEKNUM(A7801,2)</f>
        <v>1</v>
      </c>
    </row>
    <row r="7802" spans="1:13" x14ac:dyDescent="0.25">
      <c r="A7802" s="1"/>
      <c r="B7802" s="40"/>
      <c r="C7802" s="40"/>
      <c r="D7802" s="40"/>
      <c r="E7802" s="40"/>
      <c r="F7802" s="40"/>
      <c r="G7802" s="40"/>
      <c r="H7802" s="40"/>
      <c r="I7802" s="40"/>
      <c r="M7802" s="40">
        <f>WEEKNUM(A7802,2)</f>
        <v>1</v>
      </c>
    </row>
    <row r="7803" spans="1:13" x14ac:dyDescent="0.25">
      <c r="A7803" s="1"/>
      <c r="B7803" s="40"/>
      <c r="C7803" s="40"/>
      <c r="D7803" s="40"/>
      <c r="E7803" s="40"/>
      <c r="F7803" s="40"/>
      <c r="G7803" s="40"/>
      <c r="H7803" s="40"/>
      <c r="I7803" s="40"/>
      <c r="M7803" s="40">
        <f>WEEKNUM(A7803,2)</f>
        <v>1</v>
      </c>
    </row>
    <row r="7804" spans="1:13" x14ac:dyDescent="0.25">
      <c r="A7804" s="1"/>
      <c r="B7804" s="40"/>
      <c r="C7804" s="40"/>
      <c r="D7804" s="40"/>
      <c r="E7804" s="40"/>
      <c r="F7804" s="40"/>
      <c r="G7804" s="40"/>
      <c r="H7804" s="40"/>
      <c r="I7804" s="40"/>
      <c r="M7804" s="40">
        <f>WEEKNUM(A7804,2)</f>
        <v>1</v>
      </c>
    </row>
    <row r="7805" spans="1:13" x14ac:dyDescent="0.25">
      <c r="A7805" s="1"/>
      <c r="B7805" s="40"/>
      <c r="C7805" s="40"/>
      <c r="D7805" s="40"/>
      <c r="E7805" s="40"/>
      <c r="F7805" s="40"/>
      <c r="G7805" s="40"/>
      <c r="H7805" s="40"/>
      <c r="I7805" s="40"/>
      <c r="M7805" s="40">
        <f>WEEKNUM(A7805,2)</f>
        <v>1</v>
      </c>
    </row>
    <row r="7806" spans="1:13" x14ac:dyDescent="0.25">
      <c r="A7806" s="1"/>
      <c r="B7806" s="40"/>
      <c r="C7806" s="40"/>
      <c r="D7806" s="40"/>
      <c r="E7806" s="40"/>
      <c r="F7806" s="40"/>
      <c r="G7806" s="40"/>
      <c r="H7806" s="40"/>
      <c r="I7806" s="40"/>
      <c r="M7806" s="40">
        <f>WEEKNUM(A7806,2)</f>
        <v>1</v>
      </c>
    </row>
    <row r="7807" spans="1:13" x14ac:dyDescent="0.25">
      <c r="A7807" s="1"/>
      <c r="B7807" s="40"/>
      <c r="C7807" s="40"/>
      <c r="D7807" s="40"/>
      <c r="E7807" s="40"/>
      <c r="F7807" s="40"/>
      <c r="G7807" s="40"/>
      <c r="H7807" s="40"/>
      <c r="I7807" s="40"/>
      <c r="M7807" s="40">
        <f>WEEKNUM(A7807,2)</f>
        <v>1</v>
      </c>
    </row>
    <row r="7808" spans="1:13" x14ac:dyDescent="0.25">
      <c r="A7808" s="1"/>
      <c r="B7808" s="40"/>
      <c r="C7808" s="40"/>
      <c r="D7808" s="40"/>
      <c r="E7808" s="40"/>
      <c r="F7808" s="40"/>
      <c r="G7808" s="40"/>
      <c r="H7808" s="40"/>
      <c r="I7808" s="40"/>
      <c r="M7808" s="40">
        <f>WEEKNUM(A7808,2)</f>
        <v>1</v>
      </c>
    </row>
    <row r="7809" spans="1:13" x14ac:dyDescent="0.25">
      <c r="A7809" s="1"/>
      <c r="B7809" s="40"/>
      <c r="C7809" s="40"/>
      <c r="D7809" s="40"/>
      <c r="E7809" s="40"/>
      <c r="F7809" s="40"/>
      <c r="G7809" s="40"/>
      <c r="H7809" s="40"/>
      <c r="I7809" s="40"/>
      <c r="M7809" s="40">
        <f>WEEKNUM(A7809,2)</f>
        <v>1</v>
      </c>
    </row>
    <row r="7810" spans="1:13" x14ac:dyDescent="0.25">
      <c r="A7810" s="1"/>
      <c r="B7810" s="40"/>
      <c r="C7810" s="40"/>
      <c r="D7810" s="40"/>
      <c r="E7810" s="40"/>
      <c r="F7810" s="40"/>
      <c r="G7810" s="40"/>
      <c r="H7810" s="40"/>
      <c r="I7810" s="40"/>
      <c r="M7810" s="40">
        <f>WEEKNUM(A7810,2)</f>
        <v>1</v>
      </c>
    </row>
    <row r="7811" spans="1:13" x14ac:dyDescent="0.25">
      <c r="A7811" s="1"/>
      <c r="B7811" s="40"/>
      <c r="C7811" s="40"/>
      <c r="D7811" s="40"/>
      <c r="E7811" s="40"/>
      <c r="F7811" s="40"/>
      <c r="G7811" s="40"/>
      <c r="H7811" s="40"/>
      <c r="I7811" s="40"/>
      <c r="M7811" s="40">
        <f>WEEKNUM(A7811,2)</f>
        <v>1</v>
      </c>
    </row>
    <row r="7812" spans="1:13" x14ac:dyDescent="0.25">
      <c r="A7812" s="1"/>
      <c r="B7812" s="40"/>
      <c r="C7812" s="40"/>
      <c r="D7812" s="40"/>
      <c r="E7812" s="40"/>
      <c r="F7812" s="40"/>
      <c r="G7812" s="40"/>
      <c r="H7812" s="40"/>
      <c r="I7812" s="40"/>
      <c r="M7812" s="40">
        <f>WEEKNUM(A7812,2)</f>
        <v>1</v>
      </c>
    </row>
    <row r="7813" spans="1:13" x14ac:dyDescent="0.25">
      <c r="A7813" s="1"/>
      <c r="B7813" s="40"/>
      <c r="C7813" s="40"/>
      <c r="D7813" s="40"/>
      <c r="E7813" s="40"/>
      <c r="F7813" s="40"/>
      <c r="G7813" s="40"/>
      <c r="H7813" s="40"/>
      <c r="I7813" s="40"/>
      <c r="M7813" s="40">
        <f>WEEKNUM(A7813,2)</f>
        <v>1</v>
      </c>
    </row>
    <row r="7814" spans="1:13" x14ac:dyDescent="0.25">
      <c r="A7814" s="1"/>
      <c r="B7814" s="40"/>
      <c r="C7814" s="40"/>
      <c r="D7814" s="40"/>
      <c r="E7814" s="40"/>
      <c r="F7814" s="40"/>
      <c r="G7814" s="40"/>
      <c r="H7814" s="40"/>
      <c r="I7814" s="40"/>
      <c r="M7814" s="40">
        <f>WEEKNUM(A7814,2)</f>
        <v>1</v>
      </c>
    </row>
    <row r="7815" spans="1:13" x14ac:dyDescent="0.25">
      <c r="A7815" s="1"/>
      <c r="B7815" s="40"/>
      <c r="C7815" s="40"/>
      <c r="D7815" s="40"/>
      <c r="E7815" s="40"/>
      <c r="F7815" s="40"/>
      <c r="G7815" s="40"/>
      <c r="H7815" s="40"/>
      <c r="I7815" s="40"/>
      <c r="M7815" s="40">
        <f>WEEKNUM(A7815,2)</f>
        <v>1</v>
      </c>
    </row>
    <row r="7816" spans="1:13" x14ac:dyDescent="0.25">
      <c r="A7816" s="1"/>
      <c r="B7816" s="40"/>
      <c r="C7816" s="40"/>
      <c r="D7816" s="40"/>
      <c r="E7816" s="40"/>
      <c r="F7816" s="40"/>
      <c r="G7816" s="40"/>
      <c r="H7816" s="40"/>
      <c r="I7816" s="40"/>
      <c r="M7816" s="40">
        <f>WEEKNUM(A7816,2)</f>
        <v>1</v>
      </c>
    </row>
    <row r="7817" spans="1:13" x14ac:dyDescent="0.25">
      <c r="A7817" s="1"/>
      <c r="B7817" s="40"/>
      <c r="C7817" s="40"/>
      <c r="D7817" s="40"/>
      <c r="E7817" s="40"/>
      <c r="F7817" s="40"/>
      <c r="G7817" s="40"/>
      <c r="H7817" s="40"/>
      <c r="I7817" s="40"/>
      <c r="M7817" s="40">
        <f>WEEKNUM(A7817,2)</f>
        <v>1</v>
      </c>
    </row>
    <row r="7818" spans="1:13" x14ac:dyDescent="0.25">
      <c r="A7818" s="1"/>
      <c r="B7818" s="40"/>
      <c r="C7818" s="40"/>
      <c r="D7818" s="40"/>
      <c r="E7818" s="40"/>
      <c r="F7818" s="40"/>
      <c r="G7818" s="40"/>
      <c r="H7818" s="40"/>
      <c r="I7818" s="40"/>
      <c r="M7818" s="40">
        <f>WEEKNUM(A7818,2)</f>
        <v>1</v>
      </c>
    </row>
    <row r="7819" spans="1:13" x14ac:dyDescent="0.25">
      <c r="A7819" s="1"/>
      <c r="B7819" s="40"/>
      <c r="C7819" s="40"/>
      <c r="D7819" s="40"/>
      <c r="E7819" s="40"/>
      <c r="F7819" s="40"/>
      <c r="G7819" s="40"/>
      <c r="H7819" s="40"/>
      <c r="I7819" s="40"/>
      <c r="M7819" s="40">
        <f>WEEKNUM(A7819,2)</f>
        <v>1</v>
      </c>
    </row>
    <row r="7820" spans="1:13" x14ac:dyDescent="0.25">
      <c r="A7820" s="1"/>
      <c r="B7820" s="40"/>
      <c r="C7820" s="40"/>
      <c r="D7820" s="40"/>
      <c r="E7820" s="40"/>
      <c r="F7820" s="40"/>
      <c r="G7820" s="40"/>
      <c r="H7820" s="40"/>
      <c r="I7820" s="40"/>
      <c r="M7820" s="40">
        <f>WEEKNUM(A7820,2)</f>
        <v>1</v>
      </c>
    </row>
    <row r="7821" spans="1:13" x14ac:dyDescent="0.25">
      <c r="A7821" s="1"/>
      <c r="B7821" s="40"/>
      <c r="C7821" s="40"/>
      <c r="D7821" s="40"/>
      <c r="E7821" s="40"/>
      <c r="F7821" s="40"/>
      <c r="G7821" s="40"/>
      <c r="H7821" s="40"/>
      <c r="I7821" s="40"/>
      <c r="M7821" s="40">
        <f>WEEKNUM(A7821,2)</f>
        <v>1</v>
      </c>
    </row>
    <row r="7822" spans="1:13" x14ac:dyDescent="0.25">
      <c r="A7822" s="1"/>
      <c r="B7822" s="40"/>
      <c r="C7822" s="40"/>
      <c r="D7822" s="40"/>
      <c r="E7822" s="40"/>
      <c r="F7822" s="40"/>
      <c r="G7822" s="40"/>
      <c r="H7822" s="40"/>
      <c r="I7822" s="40"/>
      <c r="M7822" s="40">
        <f>WEEKNUM(A7822,2)</f>
        <v>1</v>
      </c>
    </row>
    <row r="7823" spans="1:13" x14ac:dyDescent="0.25">
      <c r="A7823" s="1"/>
      <c r="B7823" s="40"/>
      <c r="C7823" s="40"/>
      <c r="D7823" s="40"/>
      <c r="E7823" s="40"/>
      <c r="F7823" s="40"/>
      <c r="G7823" s="40"/>
      <c r="H7823" s="40"/>
      <c r="I7823" s="40"/>
      <c r="M7823" s="40">
        <f>WEEKNUM(A7823,2)</f>
        <v>1</v>
      </c>
    </row>
    <row r="7824" spans="1:13" x14ac:dyDescent="0.25">
      <c r="A7824" s="1"/>
      <c r="B7824" s="40"/>
      <c r="C7824" s="40"/>
      <c r="D7824" s="40"/>
      <c r="E7824" s="40"/>
      <c r="F7824" s="40"/>
      <c r="G7824" s="40"/>
      <c r="H7824" s="40"/>
      <c r="I7824" s="40"/>
      <c r="M7824" s="40">
        <f>WEEKNUM(A7824,2)</f>
        <v>1</v>
      </c>
    </row>
    <row r="7825" spans="1:13" x14ac:dyDescent="0.25">
      <c r="A7825" s="1"/>
      <c r="B7825" s="40"/>
      <c r="C7825" s="40"/>
      <c r="D7825" s="40"/>
      <c r="E7825" s="40"/>
      <c r="F7825" s="40"/>
      <c r="G7825" s="40"/>
      <c r="H7825" s="40"/>
      <c r="I7825" s="40"/>
      <c r="M7825" s="40">
        <f>WEEKNUM(A7825,2)</f>
        <v>1</v>
      </c>
    </row>
    <row r="7826" spans="1:13" x14ac:dyDescent="0.25">
      <c r="A7826" s="1"/>
      <c r="B7826" s="40"/>
      <c r="C7826" s="40"/>
      <c r="D7826" s="40"/>
      <c r="E7826" s="40"/>
      <c r="F7826" s="40"/>
      <c r="G7826" s="40"/>
      <c r="H7826" s="40"/>
      <c r="I7826" s="40"/>
      <c r="M7826" s="40">
        <f>WEEKNUM(A7826,2)</f>
        <v>1</v>
      </c>
    </row>
    <row r="7827" spans="1:13" x14ac:dyDescent="0.25">
      <c r="A7827" s="1"/>
      <c r="B7827" s="40"/>
      <c r="C7827" s="40"/>
      <c r="D7827" s="40"/>
      <c r="E7827" s="40"/>
      <c r="F7827" s="40"/>
      <c r="G7827" s="40"/>
      <c r="H7827" s="40"/>
      <c r="I7827" s="40"/>
      <c r="M7827" s="40">
        <f>WEEKNUM(A7827,2)</f>
        <v>1</v>
      </c>
    </row>
    <row r="7828" spans="1:13" x14ac:dyDescent="0.25">
      <c r="A7828" s="1"/>
      <c r="B7828" s="40"/>
      <c r="C7828" s="40"/>
      <c r="D7828" s="40"/>
      <c r="E7828" s="40"/>
      <c r="F7828" s="40"/>
      <c r="G7828" s="40"/>
      <c r="H7828" s="40"/>
      <c r="I7828" s="40"/>
      <c r="M7828" s="40">
        <f>WEEKNUM(A7828,2)</f>
        <v>1</v>
      </c>
    </row>
    <row r="7829" spans="1:13" x14ac:dyDescent="0.25">
      <c r="A7829" s="1"/>
      <c r="B7829" s="40"/>
      <c r="C7829" s="40"/>
      <c r="D7829" s="40"/>
      <c r="E7829" s="40"/>
      <c r="F7829" s="40"/>
      <c r="G7829" s="40"/>
      <c r="H7829" s="40"/>
      <c r="I7829" s="40"/>
      <c r="M7829" s="40">
        <f>WEEKNUM(A7829,2)</f>
        <v>1</v>
      </c>
    </row>
    <row r="7830" spans="1:13" x14ac:dyDescent="0.25">
      <c r="A7830" s="1"/>
      <c r="B7830" s="40"/>
      <c r="C7830" s="40"/>
      <c r="D7830" s="40"/>
      <c r="E7830" s="40"/>
      <c r="F7830" s="40"/>
      <c r="G7830" s="40"/>
      <c r="H7830" s="40"/>
      <c r="I7830" s="40"/>
      <c r="M7830" s="40">
        <f>WEEKNUM(A7830,2)</f>
        <v>1</v>
      </c>
    </row>
    <row r="7831" spans="1:13" x14ac:dyDescent="0.25">
      <c r="A7831" s="1"/>
      <c r="B7831" s="40"/>
      <c r="C7831" s="40"/>
      <c r="D7831" s="40"/>
      <c r="E7831" s="40"/>
      <c r="F7831" s="40"/>
      <c r="G7831" s="40"/>
      <c r="H7831" s="40"/>
      <c r="I7831" s="40"/>
      <c r="M7831" s="40">
        <f>WEEKNUM(A7831,2)</f>
        <v>1</v>
      </c>
    </row>
    <row r="7832" spans="1:13" x14ac:dyDescent="0.25">
      <c r="A7832" s="1"/>
      <c r="B7832" s="40"/>
      <c r="C7832" s="40"/>
      <c r="D7832" s="40"/>
      <c r="E7832" s="40"/>
      <c r="F7832" s="40"/>
      <c r="G7832" s="40"/>
      <c r="H7832" s="40"/>
      <c r="I7832" s="40"/>
      <c r="M7832" s="40">
        <f>WEEKNUM(A7832,2)</f>
        <v>1</v>
      </c>
    </row>
    <row r="7833" spans="1:13" x14ac:dyDescent="0.25">
      <c r="A7833" s="1"/>
      <c r="B7833" s="40"/>
      <c r="C7833" s="40"/>
      <c r="D7833" s="40"/>
      <c r="E7833" s="40"/>
      <c r="F7833" s="40"/>
      <c r="G7833" s="40"/>
      <c r="H7833" s="40"/>
      <c r="I7833" s="40"/>
      <c r="M7833" s="40">
        <f>WEEKNUM(A7833,2)</f>
        <v>1</v>
      </c>
    </row>
    <row r="7834" spans="1:13" x14ac:dyDescent="0.25">
      <c r="A7834" s="1"/>
      <c r="B7834" s="40"/>
      <c r="C7834" s="40"/>
      <c r="D7834" s="40"/>
      <c r="E7834" s="40"/>
      <c r="F7834" s="40"/>
      <c r="G7834" s="40"/>
      <c r="H7834" s="40"/>
      <c r="I7834" s="40"/>
      <c r="M7834" s="40">
        <f>WEEKNUM(A7834,2)</f>
        <v>1</v>
      </c>
    </row>
    <row r="7835" spans="1:13" x14ac:dyDescent="0.25">
      <c r="A7835" s="1"/>
      <c r="B7835" s="40"/>
      <c r="C7835" s="40"/>
      <c r="D7835" s="40"/>
      <c r="E7835" s="40"/>
      <c r="F7835" s="40"/>
      <c r="G7835" s="40"/>
      <c r="H7835" s="40"/>
      <c r="I7835" s="40"/>
      <c r="M7835" s="40">
        <f>WEEKNUM(A7835,2)</f>
        <v>1</v>
      </c>
    </row>
    <row r="7836" spans="1:13" x14ac:dyDescent="0.25">
      <c r="A7836" s="1"/>
      <c r="B7836" s="40"/>
      <c r="C7836" s="40"/>
      <c r="D7836" s="40"/>
      <c r="E7836" s="40"/>
      <c r="F7836" s="40"/>
      <c r="G7836" s="40"/>
      <c r="H7836" s="40"/>
      <c r="I7836" s="40"/>
      <c r="M7836" s="40">
        <f>WEEKNUM(A7836,2)</f>
        <v>1</v>
      </c>
    </row>
    <row r="7837" spans="1:13" x14ac:dyDescent="0.25">
      <c r="A7837" s="1"/>
      <c r="B7837" s="40"/>
      <c r="C7837" s="40"/>
      <c r="D7837" s="40"/>
      <c r="E7837" s="40"/>
      <c r="F7837" s="40"/>
      <c r="G7837" s="40"/>
      <c r="H7837" s="40"/>
      <c r="I7837" s="40"/>
      <c r="M7837" s="40">
        <f>WEEKNUM(A7837,2)</f>
        <v>1</v>
      </c>
    </row>
    <row r="7838" spans="1:13" x14ac:dyDescent="0.25">
      <c r="A7838" s="1"/>
      <c r="B7838" s="40"/>
      <c r="C7838" s="40"/>
      <c r="D7838" s="40"/>
      <c r="E7838" s="40"/>
      <c r="F7838" s="40"/>
      <c r="G7838" s="40"/>
      <c r="H7838" s="40"/>
      <c r="I7838" s="40"/>
      <c r="M7838" s="40">
        <f>WEEKNUM(A7838,2)</f>
        <v>1</v>
      </c>
    </row>
    <row r="7839" spans="1:13" x14ac:dyDescent="0.25">
      <c r="A7839" s="1"/>
      <c r="B7839" s="40"/>
      <c r="C7839" s="40"/>
      <c r="D7839" s="40"/>
      <c r="E7839" s="40"/>
      <c r="F7839" s="40"/>
      <c r="G7839" s="40"/>
      <c r="H7839" s="40"/>
      <c r="I7839" s="40"/>
      <c r="M7839" s="40">
        <f>WEEKNUM(A7839,2)</f>
        <v>1</v>
      </c>
    </row>
    <row r="7840" spans="1:13" x14ac:dyDescent="0.25">
      <c r="A7840" s="1"/>
      <c r="B7840" s="40"/>
      <c r="C7840" s="40"/>
      <c r="D7840" s="40"/>
      <c r="E7840" s="40"/>
      <c r="F7840" s="40"/>
      <c r="G7840" s="40"/>
      <c r="H7840" s="40"/>
      <c r="I7840" s="40"/>
      <c r="M7840" s="40">
        <f>WEEKNUM(A7840,2)</f>
        <v>1</v>
      </c>
    </row>
    <row r="7841" spans="1:13" x14ac:dyDescent="0.25">
      <c r="A7841" s="1"/>
      <c r="B7841" s="40"/>
      <c r="C7841" s="40"/>
      <c r="D7841" s="40"/>
      <c r="E7841" s="40"/>
      <c r="F7841" s="40"/>
      <c r="G7841" s="40"/>
      <c r="H7841" s="40"/>
      <c r="I7841" s="40"/>
      <c r="M7841" s="40">
        <f>WEEKNUM(A7841,2)</f>
        <v>1</v>
      </c>
    </row>
    <row r="7842" spans="1:13" x14ac:dyDescent="0.25">
      <c r="A7842" s="1"/>
      <c r="B7842" s="40"/>
      <c r="C7842" s="40"/>
      <c r="D7842" s="40"/>
      <c r="E7842" s="40"/>
      <c r="F7842" s="40"/>
      <c r="G7842" s="40"/>
      <c r="H7842" s="40"/>
      <c r="I7842" s="40"/>
      <c r="M7842" s="40">
        <f>WEEKNUM(A7842,2)</f>
        <v>1</v>
      </c>
    </row>
    <row r="7843" spans="1:13" x14ac:dyDescent="0.25">
      <c r="A7843" s="1"/>
      <c r="B7843" s="40"/>
      <c r="C7843" s="40"/>
      <c r="D7843" s="40"/>
      <c r="E7843" s="40"/>
      <c r="F7843" s="40"/>
      <c r="G7843" s="40"/>
      <c r="H7843" s="40"/>
      <c r="I7843" s="40"/>
      <c r="M7843" s="40">
        <f>WEEKNUM(A7843,2)</f>
        <v>1</v>
      </c>
    </row>
    <row r="7844" spans="1:13" x14ac:dyDescent="0.25">
      <c r="A7844" s="1"/>
      <c r="B7844" s="40"/>
      <c r="C7844" s="40"/>
      <c r="D7844" s="40"/>
      <c r="E7844" s="40"/>
      <c r="F7844" s="40"/>
      <c r="G7844" s="40"/>
      <c r="H7844" s="40"/>
      <c r="I7844" s="40"/>
      <c r="M7844" s="40">
        <f>WEEKNUM(A7844,2)</f>
        <v>1</v>
      </c>
    </row>
    <row r="7845" spans="1:13" x14ac:dyDescent="0.25">
      <c r="A7845" s="1"/>
      <c r="B7845" s="40"/>
      <c r="C7845" s="40"/>
      <c r="D7845" s="40"/>
      <c r="E7845" s="40"/>
      <c r="F7845" s="40"/>
      <c r="G7845" s="40"/>
      <c r="H7845" s="40"/>
      <c r="I7845" s="40"/>
      <c r="M7845" s="40">
        <f>WEEKNUM(A7845,2)</f>
        <v>1</v>
      </c>
    </row>
    <row r="7846" spans="1:13" x14ac:dyDescent="0.25">
      <c r="A7846" s="1"/>
      <c r="B7846" s="40"/>
      <c r="C7846" s="40"/>
      <c r="D7846" s="40"/>
      <c r="E7846" s="40"/>
      <c r="F7846" s="40"/>
      <c r="G7846" s="40"/>
      <c r="H7846" s="40"/>
      <c r="I7846" s="40"/>
      <c r="M7846" s="40">
        <f>WEEKNUM(A7846,2)</f>
        <v>1</v>
      </c>
    </row>
    <row r="7847" spans="1:13" x14ac:dyDescent="0.25">
      <c r="A7847" s="1"/>
      <c r="B7847" s="40"/>
      <c r="C7847" s="40"/>
      <c r="D7847" s="40"/>
      <c r="E7847" s="40"/>
      <c r="F7847" s="40"/>
      <c r="G7847" s="40"/>
      <c r="H7847" s="40"/>
      <c r="I7847" s="40"/>
      <c r="M7847" s="40">
        <f>WEEKNUM(A7847,2)</f>
        <v>1</v>
      </c>
    </row>
    <row r="7848" spans="1:13" x14ac:dyDescent="0.25">
      <c r="A7848" s="1"/>
      <c r="B7848" s="40"/>
      <c r="C7848" s="40"/>
      <c r="D7848" s="40"/>
      <c r="E7848" s="40"/>
      <c r="F7848" s="40"/>
      <c r="G7848" s="40"/>
      <c r="H7848" s="40"/>
      <c r="I7848" s="40"/>
      <c r="M7848" s="40">
        <f>WEEKNUM(A7848,2)</f>
        <v>1</v>
      </c>
    </row>
    <row r="7849" spans="1:13" x14ac:dyDescent="0.25">
      <c r="A7849" s="1"/>
      <c r="B7849" s="40"/>
      <c r="C7849" s="40"/>
      <c r="D7849" s="40"/>
      <c r="E7849" s="40"/>
      <c r="F7849" s="40"/>
      <c r="G7849" s="40"/>
      <c r="H7849" s="40"/>
      <c r="I7849" s="40"/>
      <c r="M7849" s="40">
        <f>WEEKNUM(A7849,2)</f>
        <v>1</v>
      </c>
    </row>
    <row r="7850" spans="1:13" x14ac:dyDescent="0.25">
      <c r="A7850" s="1"/>
      <c r="B7850" s="40"/>
      <c r="C7850" s="40"/>
      <c r="D7850" s="40"/>
      <c r="E7850" s="40"/>
      <c r="F7850" s="40"/>
      <c r="G7850" s="40"/>
      <c r="H7850" s="40"/>
      <c r="I7850" s="40"/>
      <c r="M7850" s="40">
        <f>WEEKNUM(A7850,2)</f>
        <v>1</v>
      </c>
    </row>
    <row r="7851" spans="1:13" x14ac:dyDescent="0.25">
      <c r="A7851" s="1"/>
      <c r="B7851" s="40"/>
      <c r="C7851" s="40"/>
      <c r="D7851" s="40"/>
      <c r="E7851" s="40"/>
      <c r="F7851" s="40"/>
      <c r="G7851" s="40"/>
      <c r="H7851" s="40"/>
      <c r="I7851" s="40"/>
      <c r="M7851" s="40">
        <f>WEEKNUM(A7851,2)</f>
        <v>1</v>
      </c>
    </row>
    <row r="7852" spans="1:13" x14ac:dyDescent="0.25">
      <c r="A7852" s="1"/>
      <c r="B7852" s="40"/>
      <c r="C7852" s="40"/>
      <c r="D7852" s="40"/>
      <c r="E7852" s="40"/>
      <c r="F7852" s="40"/>
      <c r="G7852" s="40"/>
      <c r="H7852" s="40"/>
      <c r="I7852" s="40"/>
      <c r="M7852" s="40">
        <f>WEEKNUM(A7852,2)</f>
        <v>1</v>
      </c>
    </row>
    <row r="7853" spans="1:13" x14ac:dyDescent="0.25">
      <c r="A7853" s="1"/>
      <c r="B7853" s="40"/>
      <c r="C7853" s="40"/>
      <c r="D7853" s="40"/>
      <c r="E7853" s="40"/>
      <c r="F7853" s="40"/>
      <c r="G7853" s="40"/>
      <c r="H7853" s="40"/>
      <c r="I7853" s="40"/>
      <c r="M7853" s="40">
        <f>WEEKNUM(A7853,2)</f>
        <v>1</v>
      </c>
    </row>
    <row r="7854" spans="1:13" x14ac:dyDescent="0.25">
      <c r="A7854" s="1"/>
      <c r="B7854" s="40"/>
      <c r="C7854" s="40"/>
      <c r="D7854" s="40"/>
      <c r="E7854" s="40"/>
      <c r="F7854" s="40"/>
      <c r="G7854" s="40"/>
      <c r="H7854" s="40"/>
      <c r="I7854" s="40"/>
      <c r="M7854" s="40">
        <f>WEEKNUM(A7854,2)</f>
        <v>1</v>
      </c>
    </row>
    <row r="7855" spans="1:13" x14ac:dyDescent="0.25">
      <c r="A7855" s="1"/>
      <c r="B7855" s="40"/>
      <c r="C7855" s="40"/>
      <c r="D7855" s="40"/>
      <c r="E7855" s="40"/>
      <c r="F7855" s="40"/>
      <c r="G7855" s="40"/>
      <c r="H7855" s="40"/>
      <c r="I7855" s="40"/>
      <c r="M7855" s="40">
        <f>WEEKNUM(A7855,2)</f>
        <v>1</v>
      </c>
    </row>
    <row r="7856" spans="1:13" x14ac:dyDescent="0.25">
      <c r="A7856" s="1"/>
      <c r="B7856" s="40"/>
      <c r="C7856" s="40"/>
      <c r="D7856" s="40"/>
      <c r="E7856" s="40"/>
      <c r="F7856" s="40"/>
      <c r="G7856" s="40"/>
      <c r="H7856" s="40"/>
      <c r="I7856" s="40"/>
      <c r="M7856" s="40">
        <f>WEEKNUM(A7856,2)</f>
        <v>1</v>
      </c>
    </row>
    <row r="7857" spans="1:13" x14ac:dyDescent="0.25">
      <c r="A7857" s="1"/>
      <c r="B7857" s="40"/>
      <c r="C7857" s="40"/>
      <c r="D7857" s="40"/>
      <c r="E7857" s="40"/>
      <c r="F7857" s="40"/>
      <c r="G7857" s="40"/>
      <c r="H7857" s="40"/>
      <c r="I7857" s="40"/>
      <c r="M7857" s="40">
        <f>WEEKNUM(A7857,2)</f>
        <v>1</v>
      </c>
    </row>
    <row r="7858" spans="1:13" x14ac:dyDescent="0.25">
      <c r="A7858" s="1"/>
      <c r="B7858" s="40"/>
      <c r="C7858" s="40"/>
      <c r="D7858" s="40"/>
      <c r="E7858" s="40"/>
      <c r="F7858" s="40"/>
      <c r="G7858" s="40"/>
      <c r="H7858" s="40"/>
      <c r="I7858" s="40"/>
      <c r="M7858" s="40">
        <f>WEEKNUM(A7858,2)</f>
        <v>1</v>
      </c>
    </row>
    <row r="7859" spans="1:13" x14ac:dyDescent="0.25">
      <c r="A7859" s="1"/>
      <c r="B7859" s="40"/>
      <c r="C7859" s="40"/>
      <c r="D7859" s="40"/>
      <c r="E7859" s="40"/>
      <c r="F7859" s="40"/>
      <c r="G7859" s="40"/>
      <c r="H7859" s="40"/>
      <c r="I7859" s="40"/>
      <c r="M7859" s="40">
        <f>WEEKNUM(A7859,2)</f>
        <v>1</v>
      </c>
    </row>
    <row r="7860" spans="1:13" x14ac:dyDescent="0.25">
      <c r="A7860" s="1"/>
      <c r="B7860" s="40"/>
      <c r="C7860" s="40"/>
      <c r="D7860" s="40"/>
      <c r="E7860" s="40"/>
      <c r="F7860" s="40"/>
      <c r="G7860" s="40"/>
      <c r="H7860" s="40"/>
      <c r="I7860" s="40"/>
      <c r="M7860" s="40">
        <f>WEEKNUM(A7860,2)</f>
        <v>1</v>
      </c>
    </row>
    <row r="7861" spans="1:13" x14ac:dyDescent="0.25">
      <c r="A7861" s="1"/>
      <c r="B7861" s="40"/>
      <c r="C7861" s="40"/>
      <c r="D7861" s="40"/>
      <c r="E7861" s="40"/>
      <c r="F7861" s="40"/>
      <c r="G7861" s="40"/>
      <c r="H7861" s="40"/>
      <c r="I7861" s="40"/>
      <c r="M7861" s="40">
        <f>WEEKNUM(A7861,2)</f>
        <v>1</v>
      </c>
    </row>
    <row r="7862" spans="1:13" x14ac:dyDescent="0.25">
      <c r="A7862" s="1"/>
      <c r="B7862" s="40"/>
      <c r="C7862" s="40"/>
      <c r="D7862" s="40"/>
      <c r="E7862" s="40"/>
      <c r="F7862" s="40"/>
      <c r="G7862" s="40"/>
      <c r="H7862" s="40"/>
      <c r="I7862" s="40"/>
      <c r="M7862" s="40">
        <f>WEEKNUM(A7862,2)</f>
        <v>1</v>
      </c>
    </row>
    <row r="7863" spans="1:13" x14ac:dyDescent="0.25">
      <c r="A7863" s="1"/>
      <c r="B7863" s="40"/>
      <c r="C7863" s="40"/>
      <c r="D7863" s="40"/>
      <c r="E7863" s="40"/>
      <c r="F7863" s="40"/>
      <c r="G7863" s="40"/>
      <c r="H7863" s="40"/>
      <c r="I7863" s="40"/>
      <c r="M7863" s="40">
        <f>WEEKNUM(A7863,2)</f>
        <v>1</v>
      </c>
    </row>
    <row r="7864" spans="1:13" x14ac:dyDescent="0.25">
      <c r="A7864" s="1"/>
      <c r="B7864" s="40"/>
      <c r="C7864" s="40"/>
      <c r="D7864" s="40"/>
      <c r="E7864" s="40"/>
      <c r="F7864" s="40"/>
      <c r="G7864" s="40"/>
      <c r="H7864" s="40"/>
      <c r="I7864" s="40"/>
      <c r="M7864" s="40">
        <f>WEEKNUM(A7864,2)</f>
        <v>1</v>
      </c>
    </row>
    <row r="7865" spans="1:13" x14ac:dyDescent="0.25">
      <c r="A7865" s="1"/>
      <c r="B7865" s="40"/>
      <c r="C7865" s="40"/>
      <c r="D7865" s="40"/>
      <c r="E7865" s="40"/>
      <c r="F7865" s="40"/>
      <c r="G7865" s="40"/>
      <c r="H7865" s="40"/>
      <c r="I7865" s="40"/>
      <c r="M7865" s="40">
        <f>WEEKNUM(A7865,2)</f>
        <v>1</v>
      </c>
    </row>
    <row r="7866" spans="1:13" x14ac:dyDescent="0.25">
      <c r="A7866" s="1"/>
      <c r="B7866" s="40"/>
      <c r="C7866" s="40"/>
      <c r="D7866" s="40"/>
      <c r="E7866" s="40"/>
      <c r="F7866" s="40"/>
      <c r="G7866" s="40"/>
      <c r="H7866" s="40"/>
      <c r="I7866" s="40"/>
      <c r="M7866" s="40">
        <f>WEEKNUM(A7866,2)</f>
        <v>1</v>
      </c>
    </row>
    <row r="7867" spans="1:13" x14ac:dyDescent="0.25">
      <c r="A7867" s="1"/>
      <c r="B7867" s="40"/>
      <c r="C7867" s="40"/>
      <c r="D7867" s="40"/>
      <c r="E7867" s="40"/>
      <c r="F7867" s="40"/>
      <c r="G7867" s="40"/>
      <c r="H7867" s="40"/>
      <c r="I7867" s="40"/>
      <c r="M7867" s="40">
        <f>WEEKNUM(A7867,2)</f>
        <v>1</v>
      </c>
    </row>
    <row r="7868" spans="1:13" x14ac:dyDescent="0.25">
      <c r="A7868" s="1"/>
      <c r="B7868" s="40"/>
      <c r="C7868" s="40"/>
      <c r="D7868" s="40"/>
      <c r="E7868" s="40"/>
      <c r="F7868" s="40"/>
      <c r="G7868" s="40"/>
      <c r="H7868" s="40"/>
      <c r="I7868" s="40"/>
      <c r="M7868" s="40">
        <f>WEEKNUM(A7868,2)</f>
        <v>1</v>
      </c>
    </row>
    <row r="7869" spans="1:13" x14ac:dyDescent="0.25">
      <c r="A7869" s="1"/>
      <c r="B7869" s="40"/>
      <c r="C7869" s="40"/>
      <c r="D7869" s="40"/>
      <c r="E7869" s="40"/>
      <c r="F7869" s="40"/>
      <c r="G7869" s="40"/>
      <c r="H7869" s="40"/>
      <c r="I7869" s="40"/>
      <c r="M7869" s="40">
        <f>WEEKNUM(A7869,2)</f>
        <v>1</v>
      </c>
    </row>
    <row r="7870" spans="1:13" x14ac:dyDescent="0.25">
      <c r="A7870" s="1"/>
      <c r="B7870" s="40"/>
      <c r="C7870" s="40"/>
      <c r="D7870" s="40"/>
      <c r="E7870" s="40"/>
      <c r="F7870" s="40"/>
      <c r="G7870" s="40"/>
      <c r="H7870" s="40"/>
      <c r="I7870" s="40"/>
      <c r="M7870" s="40">
        <f>WEEKNUM(A7870,2)</f>
        <v>1</v>
      </c>
    </row>
    <row r="7871" spans="1:13" x14ac:dyDescent="0.25">
      <c r="A7871" s="1"/>
      <c r="B7871" s="40"/>
      <c r="C7871" s="40"/>
      <c r="D7871" s="40"/>
      <c r="E7871" s="40"/>
      <c r="F7871" s="40"/>
      <c r="G7871" s="40"/>
      <c r="H7871" s="40"/>
      <c r="I7871" s="40"/>
      <c r="M7871" s="40">
        <f>WEEKNUM(A7871,2)</f>
        <v>1</v>
      </c>
    </row>
    <row r="7872" spans="1:13" x14ac:dyDescent="0.25">
      <c r="A7872" s="1"/>
      <c r="B7872" s="40"/>
      <c r="C7872" s="40"/>
      <c r="D7872" s="40"/>
      <c r="E7872" s="40"/>
      <c r="F7872" s="40"/>
      <c r="G7872" s="40"/>
      <c r="H7872" s="40"/>
      <c r="I7872" s="40"/>
      <c r="M7872" s="40">
        <f>WEEKNUM(A7872,2)</f>
        <v>1</v>
      </c>
    </row>
    <row r="7873" spans="1:13" x14ac:dyDescent="0.25">
      <c r="A7873" s="1"/>
      <c r="B7873" s="40"/>
      <c r="C7873" s="40"/>
      <c r="D7873" s="40"/>
      <c r="E7873" s="40"/>
      <c r="F7873" s="40"/>
      <c r="G7873" s="40"/>
      <c r="H7873" s="40"/>
      <c r="I7873" s="40"/>
      <c r="M7873" s="40">
        <f>WEEKNUM(A7873,2)</f>
        <v>1</v>
      </c>
    </row>
    <row r="7874" spans="1:13" x14ac:dyDescent="0.25">
      <c r="A7874" s="1"/>
      <c r="B7874" s="40"/>
      <c r="C7874" s="40"/>
      <c r="D7874" s="40"/>
      <c r="E7874" s="40"/>
      <c r="F7874" s="40"/>
      <c r="G7874" s="40"/>
      <c r="H7874" s="40"/>
      <c r="I7874" s="40"/>
      <c r="M7874" s="40">
        <f>WEEKNUM(A7874,2)</f>
        <v>1</v>
      </c>
    </row>
    <row r="7875" spans="1:13" x14ac:dyDescent="0.25">
      <c r="A7875" s="1"/>
      <c r="B7875" s="40"/>
      <c r="C7875" s="40"/>
      <c r="D7875" s="40"/>
      <c r="E7875" s="40"/>
      <c r="F7875" s="40"/>
      <c r="G7875" s="40"/>
      <c r="H7875" s="40"/>
      <c r="I7875" s="40"/>
      <c r="M7875" s="40">
        <f>WEEKNUM(A7875,2)</f>
        <v>1</v>
      </c>
    </row>
    <row r="7876" spans="1:13" x14ac:dyDescent="0.25">
      <c r="A7876" s="1"/>
      <c r="B7876" s="40"/>
      <c r="C7876" s="40"/>
      <c r="D7876" s="40"/>
      <c r="E7876" s="40"/>
      <c r="F7876" s="40"/>
      <c r="G7876" s="40"/>
      <c r="H7876" s="40"/>
      <c r="I7876" s="40"/>
      <c r="M7876" s="40">
        <f>WEEKNUM(A7876,2)</f>
        <v>1</v>
      </c>
    </row>
    <row r="7877" spans="1:13" x14ac:dyDescent="0.25">
      <c r="A7877" s="1"/>
      <c r="B7877" s="40"/>
      <c r="C7877" s="40"/>
      <c r="D7877" s="40"/>
      <c r="E7877" s="40"/>
      <c r="F7877" s="40"/>
      <c r="G7877" s="40"/>
      <c r="H7877" s="40"/>
      <c r="I7877" s="40"/>
      <c r="M7877" s="40">
        <f>WEEKNUM(A7877,2)</f>
        <v>1</v>
      </c>
    </row>
    <row r="7878" spans="1:13" x14ac:dyDescent="0.25">
      <c r="A7878" s="1"/>
      <c r="B7878" s="40"/>
      <c r="C7878" s="40"/>
      <c r="D7878" s="40"/>
      <c r="E7878" s="40"/>
      <c r="F7878" s="40"/>
      <c r="G7878" s="40"/>
      <c r="H7878" s="40"/>
      <c r="I7878" s="40"/>
      <c r="M7878" s="40">
        <f>WEEKNUM(A7878,2)</f>
        <v>1</v>
      </c>
    </row>
    <row r="7879" spans="1:13" x14ac:dyDescent="0.25">
      <c r="A7879" s="1"/>
      <c r="B7879" s="40"/>
      <c r="C7879" s="40"/>
      <c r="D7879" s="40"/>
      <c r="E7879" s="40"/>
      <c r="F7879" s="40"/>
      <c r="G7879" s="40"/>
      <c r="H7879" s="40"/>
      <c r="I7879" s="40"/>
      <c r="M7879" s="40">
        <f>WEEKNUM(A7879,2)</f>
        <v>1</v>
      </c>
    </row>
    <row r="7880" spans="1:13" x14ac:dyDescent="0.25">
      <c r="A7880" s="1"/>
      <c r="B7880" s="40"/>
      <c r="C7880" s="40"/>
      <c r="D7880" s="40"/>
      <c r="E7880" s="40"/>
      <c r="F7880" s="40"/>
      <c r="G7880" s="40"/>
      <c r="H7880" s="40"/>
      <c r="I7880" s="40"/>
      <c r="M7880" s="40">
        <f>WEEKNUM(A7880,2)</f>
        <v>1</v>
      </c>
    </row>
    <row r="7881" spans="1:13" x14ac:dyDescent="0.25">
      <c r="A7881" s="1"/>
      <c r="B7881" s="40"/>
      <c r="C7881" s="40"/>
      <c r="D7881" s="40"/>
      <c r="E7881" s="40"/>
      <c r="F7881" s="40"/>
      <c r="G7881" s="40"/>
      <c r="H7881" s="40"/>
      <c r="I7881" s="40"/>
      <c r="M7881" s="40">
        <f>WEEKNUM(A7881,2)</f>
        <v>1</v>
      </c>
    </row>
    <row r="7882" spans="1:13" x14ac:dyDescent="0.25">
      <c r="A7882" s="1"/>
      <c r="B7882" s="40"/>
      <c r="C7882" s="40"/>
      <c r="D7882" s="40"/>
      <c r="E7882" s="40"/>
      <c r="F7882" s="40"/>
      <c r="G7882" s="40"/>
      <c r="H7882" s="40"/>
      <c r="I7882" s="40"/>
      <c r="M7882" s="40">
        <f>WEEKNUM(A7882,2)</f>
        <v>1</v>
      </c>
    </row>
    <row r="7883" spans="1:13" x14ac:dyDescent="0.25">
      <c r="A7883" s="1"/>
      <c r="B7883" s="40"/>
      <c r="C7883" s="40"/>
      <c r="D7883" s="40"/>
      <c r="E7883" s="40"/>
      <c r="F7883" s="40"/>
      <c r="G7883" s="40"/>
      <c r="H7883" s="40"/>
      <c r="I7883" s="40"/>
      <c r="M7883" s="40">
        <f>WEEKNUM(A7883,2)</f>
        <v>1</v>
      </c>
    </row>
    <row r="7884" spans="1:13" x14ac:dyDescent="0.25">
      <c r="A7884" s="1"/>
      <c r="B7884" s="40"/>
      <c r="C7884" s="40"/>
      <c r="D7884" s="40"/>
      <c r="E7884" s="40"/>
      <c r="F7884" s="40"/>
      <c r="G7884" s="40"/>
      <c r="H7884" s="40"/>
      <c r="I7884" s="40"/>
      <c r="M7884" s="40">
        <f>WEEKNUM(A7884,2)</f>
        <v>1</v>
      </c>
    </row>
    <row r="7885" spans="1:13" x14ac:dyDescent="0.25">
      <c r="A7885" s="1"/>
      <c r="B7885" s="40"/>
      <c r="C7885" s="40"/>
      <c r="D7885" s="40"/>
      <c r="E7885" s="40"/>
      <c r="F7885" s="40"/>
      <c r="G7885" s="40"/>
      <c r="H7885" s="40"/>
      <c r="I7885" s="40"/>
      <c r="M7885" s="40">
        <f>WEEKNUM(A7885,2)</f>
        <v>1</v>
      </c>
    </row>
    <row r="7886" spans="1:13" x14ac:dyDescent="0.25">
      <c r="A7886" s="1"/>
      <c r="B7886" s="40"/>
      <c r="C7886" s="40"/>
      <c r="D7886" s="40"/>
      <c r="E7886" s="40"/>
      <c r="F7886" s="40"/>
      <c r="G7886" s="40"/>
      <c r="H7886" s="40"/>
      <c r="I7886" s="40"/>
      <c r="M7886" s="40">
        <f>WEEKNUM(A7886,2)</f>
        <v>1</v>
      </c>
    </row>
    <row r="7887" spans="1:13" x14ac:dyDescent="0.25">
      <c r="A7887" s="1"/>
      <c r="B7887" s="40"/>
      <c r="C7887" s="40"/>
      <c r="D7887" s="40"/>
      <c r="E7887" s="40"/>
      <c r="F7887" s="40"/>
      <c r="G7887" s="40"/>
      <c r="H7887" s="40"/>
      <c r="I7887" s="40"/>
      <c r="M7887" s="40">
        <f>WEEKNUM(A7887,2)</f>
        <v>1</v>
      </c>
    </row>
    <row r="7888" spans="1:13" x14ac:dyDescent="0.25">
      <c r="A7888" s="1"/>
      <c r="B7888" s="40"/>
      <c r="C7888" s="40"/>
      <c r="D7888" s="40"/>
      <c r="E7888" s="40"/>
      <c r="F7888" s="40"/>
      <c r="G7888" s="40"/>
      <c r="H7888" s="40"/>
      <c r="I7888" s="40"/>
      <c r="M7888" s="40">
        <f>WEEKNUM(A7888,2)</f>
        <v>1</v>
      </c>
    </row>
    <row r="7889" spans="1:13" x14ac:dyDescent="0.25">
      <c r="A7889" s="1"/>
      <c r="B7889" s="40"/>
      <c r="C7889" s="40"/>
      <c r="D7889" s="40"/>
      <c r="E7889" s="40"/>
      <c r="F7889" s="40"/>
      <c r="G7889" s="40"/>
      <c r="H7889" s="40"/>
      <c r="I7889" s="40"/>
      <c r="M7889" s="40">
        <f>WEEKNUM(A7889,2)</f>
        <v>1</v>
      </c>
    </row>
    <row r="7890" spans="1:13" x14ac:dyDescent="0.25">
      <c r="A7890" s="1"/>
      <c r="B7890" s="40"/>
      <c r="C7890" s="40"/>
      <c r="D7890" s="40"/>
      <c r="E7890" s="40"/>
      <c r="F7890" s="40"/>
      <c r="G7890" s="40"/>
      <c r="H7890" s="40"/>
      <c r="I7890" s="40"/>
      <c r="M7890" s="40">
        <f>WEEKNUM(A7890,2)</f>
        <v>1</v>
      </c>
    </row>
    <row r="7891" spans="1:13" x14ac:dyDescent="0.25">
      <c r="A7891" s="1"/>
      <c r="B7891" s="40"/>
      <c r="C7891" s="40"/>
      <c r="D7891" s="40"/>
      <c r="E7891" s="40"/>
      <c r="F7891" s="40"/>
      <c r="G7891" s="40"/>
      <c r="H7891" s="40"/>
      <c r="I7891" s="40"/>
      <c r="M7891" s="40">
        <f>WEEKNUM(A7891,2)</f>
        <v>1</v>
      </c>
    </row>
    <row r="7892" spans="1:13" x14ac:dyDescent="0.25">
      <c r="A7892" s="1"/>
      <c r="B7892" s="40"/>
      <c r="C7892" s="40"/>
      <c r="D7892" s="40"/>
      <c r="E7892" s="40"/>
      <c r="F7892" s="40"/>
      <c r="G7892" s="40"/>
      <c r="H7892" s="40"/>
      <c r="I7892" s="40"/>
      <c r="M7892" s="40">
        <f>WEEKNUM(A7892,2)</f>
        <v>1</v>
      </c>
    </row>
    <row r="7893" spans="1:13" x14ac:dyDescent="0.25">
      <c r="A7893" s="1"/>
      <c r="B7893" s="40"/>
      <c r="C7893" s="40"/>
      <c r="D7893" s="40"/>
      <c r="E7893" s="40"/>
      <c r="F7893" s="40"/>
      <c r="G7893" s="40"/>
      <c r="H7893" s="40"/>
      <c r="I7893" s="40"/>
      <c r="M7893" s="40">
        <f>WEEKNUM(A7893,2)</f>
        <v>1</v>
      </c>
    </row>
    <row r="7894" spans="1:13" x14ac:dyDescent="0.25">
      <c r="A7894" s="1"/>
      <c r="B7894" s="40"/>
      <c r="C7894" s="40"/>
      <c r="D7894" s="40"/>
      <c r="E7894" s="40"/>
      <c r="F7894" s="40"/>
      <c r="G7894" s="40"/>
      <c r="H7894" s="40"/>
      <c r="I7894" s="40"/>
      <c r="M7894" s="40">
        <f>WEEKNUM(A7894,2)</f>
        <v>1</v>
      </c>
    </row>
    <row r="7895" spans="1:13" x14ac:dyDescent="0.25">
      <c r="A7895" s="1"/>
      <c r="B7895" s="40"/>
      <c r="C7895" s="40"/>
      <c r="D7895" s="40"/>
      <c r="E7895" s="40"/>
      <c r="F7895" s="40"/>
      <c r="G7895" s="40"/>
      <c r="H7895" s="40"/>
      <c r="I7895" s="40"/>
      <c r="M7895" s="40">
        <f>WEEKNUM(A7895,2)</f>
        <v>1</v>
      </c>
    </row>
    <row r="7896" spans="1:13" x14ac:dyDescent="0.25">
      <c r="A7896" s="1"/>
      <c r="B7896" s="40"/>
      <c r="C7896" s="40"/>
      <c r="D7896" s="40"/>
      <c r="E7896" s="40"/>
      <c r="F7896" s="40"/>
      <c r="G7896" s="40"/>
      <c r="H7896" s="40"/>
      <c r="I7896" s="40"/>
      <c r="M7896" s="40">
        <f>WEEKNUM(A7896,2)</f>
        <v>1</v>
      </c>
    </row>
    <row r="7897" spans="1:13" x14ac:dyDescent="0.25">
      <c r="A7897" s="1"/>
      <c r="B7897" s="40"/>
      <c r="C7897" s="40"/>
      <c r="D7897" s="40"/>
      <c r="E7897" s="40"/>
      <c r="F7897" s="40"/>
      <c r="G7897" s="40"/>
      <c r="H7897" s="40"/>
      <c r="I7897" s="40"/>
      <c r="M7897" s="40">
        <f>WEEKNUM(A7897,2)</f>
        <v>1</v>
      </c>
    </row>
    <row r="7898" spans="1:13" x14ac:dyDescent="0.25">
      <c r="A7898" s="1"/>
      <c r="B7898" s="40"/>
      <c r="C7898" s="40"/>
      <c r="D7898" s="40"/>
      <c r="E7898" s="40"/>
      <c r="F7898" s="40"/>
      <c r="G7898" s="40"/>
      <c r="H7898" s="40"/>
      <c r="I7898" s="40"/>
      <c r="M7898" s="40">
        <f>WEEKNUM(A7898,2)</f>
        <v>1</v>
      </c>
    </row>
    <row r="7899" spans="1:13" x14ac:dyDescent="0.25">
      <c r="A7899" s="1"/>
      <c r="B7899" s="40"/>
      <c r="C7899" s="40"/>
      <c r="D7899" s="40"/>
      <c r="E7899" s="40"/>
      <c r="F7899" s="40"/>
      <c r="G7899" s="40"/>
      <c r="H7899" s="40"/>
      <c r="I7899" s="40"/>
      <c r="M7899" s="40">
        <f>WEEKNUM(A7899,2)</f>
        <v>1</v>
      </c>
    </row>
    <row r="7900" spans="1:13" x14ac:dyDescent="0.25">
      <c r="A7900" s="1"/>
      <c r="B7900" s="40"/>
      <c r="C7900" s="40"/>
      <c r="D7900" s="40"/>
      <c r="E7900" s="40"/>
      <c r="F7900" s="40"/>
      <c r="G7900" s="40"/>
      <c r="H7900" s="40"/>
      <c r="I7900" s="40"/>
      <c r="M7900" s="40">
        <f>WEEKNUM(A7900,2)</f>
        <v>1</v>
      </c>
    </row>
    <row r="7901" spans="1:13" x14ac:dyDescent="0.25">
      <c r="A7901" s="1"/>
      <c r="B7901" s="40"/>
      <c r="C7901" s="40"/>
      <c r="D7901" s="40"/>
      <c r="E7901" s="40"/>
      <c r="F7901" s="40"/>
      <c r="G7901" s="40"/>
      <c r="H7901" s="40"/>
      <c r="I7901" s="40"/>
      <c r="M7901" s="40">
        <f>WEEKNUM(A7901,2)</f>
        <v>1</v>
      </c>
    </row>
    <row r="7902" spans="1:13" x14ac:dyDescent="0.25">
      <c r="A7902" s="1"/>
      <c r="B7902" s="40"/>
      <c r="C7902" s="40"/>
      <c r="D7902" s="40"/>
      <c r="E7902" s="40"/>
      <c r="F7902" s="40"/>
      <c r="G7902" s="40"/>
      <c r="H7902" s="40"/>
      <c r="I7902" s="40"/>
      <c r="M7902" s="40">
        <f>WEEKNUM(A7902,2)</f>
        <v>1</v>
      </c>
    </row>
    <row r="7903" spans="1:13" x14ac:dyDescent="0.25">
      <c r="A7903" s="1"/>
      <c r="B7903" s="40"/>
      <c r="C7903" s="40"/>
      <c r="D7903" s="40"/>
      <c r="E7903" s="40"/>
      <c r="F7903" s="40"/>
      <c r="G7903" s="40"/>
      <c r="H7903" s="40"/>
      <c r="I7903" s="40"/>
      <c r="M7903" s="40">
        <f>WEEKNUM(A7903,2)</f>
        <v>1</v>
      </c>
    </row>
    <row r="7904" spans="1:13" x14ac:dyDescent="0.25">
      <c r="A7904" s="1"/>
      <c r="B7904" s="40"/>
      <c r="C7904" s="40"/>
      <c r="D7904" s="40"/>
      <c r="E7904" s="40"/>
      <c r="F7904" s="40"/>
      <c r="G7904" s="40"/>
      <c r="H7904" s="40"/>
      <c r="I7904" s="40"/>
      <c r="M7904" s="40">
        <f>WEEKNUM(A7904,2)</f>
        <v>1</v>
      </c>
    </row>
    <row r="7905" spans="1:13" x14ac:dyDescent="0.25">
      <c r="A7905" s="1"/>
      <c r="B7905" s="40"/>
      <c r="C7905" s="40"/>
      <c r="D7905" s="40"/>
      <c r="E7905" s="40"/>
      <c r="F7905" s="40"/>
      <c r="G7905" s="40"/>
      <c r="H7905" s="40"/>
      <c r="I7905" s="40"/>
      <c r="M7905" s="40">
        <f>WEEKNUM(A7905,2)</f>
        <v>1</v>
      </c>
    </row>
    <row r="7906" spans="1:13" x14ac:dyDescent="0.25">
      <c r="A7906" s="1"/>
      <c r="B7906" s="40"/>
      <c r="C7906" s="40"/>
      <c r="D7906" s="40"/>
      <c r="E7906" s="40"/>
      <c r="F7906" s="40"/>
      <c r="G7906" s="40"/>
      <c r="H7906" s="40"/>
      <c r="I7906" s="40"/>
      <c r="M7906" s="40">
        <f>WEEKNUM(A7906,2)</f>
        <v>1</v>
      </c>
    </row>
    <row r="7907" spans="1:13" x14ac:dyDescent="0.25">
      <c r="A7907" s="1"/>
      <c r="B7907" s="40"/>
      <c r="C7907" s="40"/>
      <c r="D7907" s="40"/>
      <c r="E7907" s="40"/>
      <c r="F7907" s="40"/>
      <c r="G7907" s="40"/>
      <c r="H7907" s="40"/>
      <c r="I7907" s="40"/>
      <c r="M7907" s="40">
        <f>WEEKNUM(A7907,2)</f>
        <v>1</v>
      </c>
    </row>
    <row r="7908" spans="1:13" x14ac:dyDescent="0.25">
      <c r="A7908" s="1"/>
      <c r="B7908" s="40"/>
      <c r="C7908" s="40"/>
      <c r="D7908" s="40"/>
      <c r="E7908" s="40"/>
      <c r="F7908" s="40"/>
      <c r="G7908" s="40"/>
      <c r="H7908" s="40"/>
      <c r="I7908" s="40"/>
      <c r="M7908" s="40">
        <f>WEEKNUM(A7908,2)</f>
        <v>1</v>
      </c>
    </row>
    <row r="7909" spans="1:13" x14ac:dyDescent="0.25">
      <c r="A7909" s="1"/>
      <c r="B7909" s="40"/>
      <c r="C7909" s="40"/>
      <c r="D7909" s="40"/>
      <c r="E7909" s="40"/>
      <c r="F7909" s="40"/>
      <c r="G7909" s="40"/>
      <c r="H7909" s="40"/>
      <c r="I7909" s="40"/>
      <c r="M7909" s="40">
        <f>WEEKNUM(A7909,2)</f>
        <v>1</v>
      </c>
    </row>
    <row r="7910" spans="1:13" x14ac:dyDescent="0.25">
      <c r="A7910" s="1"/>
      <c r="B7910" s="40"/>
      <c r="C7910" s="40"/>
      <c r="D7910" s="40"/>
      <c r="E7910" s="40"/>
      <c r="F7910" s="40"/>
      <c r="G7910" s="40"/>
      <c r="H7910" s="40"/>
      <c r="I7910" s="40"/>
      <c r="M7910" s="40">
        <f>WEEKNUM(A7910,2)</f>
        <v>1</v>
      </c>
    </row>
    <row r="7911" spans="1:13" x14ac:dyDescent="0.25">
      <c r="A7911" s="1"/>
      <c r="B7911" s="40"/>
      <c r="C7911" s="40"/>
      <c r="D7911" s="40"/>
      <c r="E7911" s="40"/>
      <c r="F7911" s="40"/>
      <c r="G7911" s="40"/>
      <c r="H7911" s="40"/>
      <c r="I7911" s="40"/>
      <c r="M7911" s="40">
        <f>WEEKNUM(A7911,2)</f>
        <v>1</v>
      </c>
    </row>
    <row r="7912" spans="1:13" x14ac:dyDescent="0.25">
      <c r="A7912" s="1"/>
      <c r="B7912" s="40"/>
      <c r="C7912" s="40"/>
      <c r="D7912" s="40"/>
      <c r="E7912" s="40"/>
      <c r="F7912" s="40"/>
      <c r="G7912" s="40"/>
      <c r="H7912" s="40"/>
      <c r="I7912" s="40"/>
      <c r="M7912" s="40">
        <f>WEEKNUM(A7912,2)</f>
        <v>1</v>
      </c>
    </row>
    <row r="7913" spans="1:13" x14ac:dyDescent="0.25">
      <c r="A7913" s="1"/>
      <c r="B7913" s="40"/>
      <c r="C7913" s="40"/>
      <c r="D7913" s="40"/>
      <c r="E7913" s="40"/>
      <c r="F7913" s="40"/>
      <c r="G7913" s="40"/>
      <c r="H7913" s="40"/>
      <c r="I7913" s="40"/>
      <c r="M7913" s="40">
        <f>WEEKNUM(A7913,2)</f>
        <v>1</v>
      </c>
    </row>
    <row r="7914" spans="1:13" x14ac:dyDescent="0.25">
      <c r="A7914" s="1"/>
      <c r="B7914" s="40"/>
      <c r="C7914" s="40"/>
      <c r="D7914" s="40"/>
      <c r="E7914" s="40"/>
      <c r="F7914" s="40"/>
      <c r="G7914" s="40"/>
      <c r="H7914" s="40"/>
      <c r="I7914" s="40"/>
      <c r="M7914" s="40">
        <f>WEEKNUM(A7914,2)</f>
        <v>1</v>
      </c>
    </row>
    <row r="7915" spans="1:13" x14ac:dyDescent="0.25">
      <c r="A7915" s="1"/>
      <c r="B7915" s="40"/>
      <c r="C7915" s="40"/>
      <c r="D7915" s="40"/>
      <c r="E7915" s="40"/>
      <c r="F7915" s="40"/>
      <c r="G7915" s="40"/>
      <c r="H7915" s="40"/>
      <c r="I7915" s="40"/>
      <c r="M7915" s="40">
        <f>WEEKNUM(A7915,2)</f>
        <v>1</v>
      </c>
    </row>
    <row r="7916" spans="1:13" x14ac:dyDescent="0.25">
      <c r="A7916" s="1"/>
      <c r="B7916" s="40"/>
      <c r="C7916" s="40"/>
      <c r="D7916" s="40"/>
      <c r="E7916" s="40"/>
      <c r="F7916" s="40"/>
      <c r="G7916" s="40"/>
      <c r="H7916" s="40"/>
      <c r="I7916" s="40"/>
      <c r="M7916" s="40">
        <f>WEEKNUM(A7916,2)</f>
        <v>1</v>
      </c>
    </row>
    <row r="7917" spans="1:13" x14ac:dyDescent="0.25">
      <c r="A7917" s="1"/>
      <c r="B7917" s="40"/>
      <c r="C7917" s="40"/>
      <c r="D7917" s="40"/>
      <c r="E7917" s="40"/>
      <c r="F7917" s="40"/>
      <c r="G7917" s="40"/>
      <c r="H7917" s="40"/>
      <c r="I7917" s="40"/>
      <c r="M7917" s="40">
        <f>WEEKNUM(A7917,2)</f>
        <v>1</v>
      </c>
    </row>
    <row r="7918" spans="1:13" x14ac:dyDescent="0.25">
      <c r="A7918" s="1"/>
      <c r="B7918" s="40"/>
      <c r="C7918" s="40"/>
      <c r="D7918" s="40"/>
      <c r="E7918" s="40"/>
      <c r="F7918" s="40"/>
      <c r="G7918" s="40"/>
      <c r="H7918" s="40"/>
      <c r="I7918" s="40"/>
      <c r="M7918" s="40">
        <f>WEEKNUM(A7918,2)</f>
        <v>1</v>
      </c>
    </row>
    <row r="7919" spans="1:13" x14ac:dyDescent="0.25">
      <c r="A7919" s="1"/>
      <c r="B7919" s="40"/>
      <c r="C7919" s="40"/>
      <c r="D7919" s="40"/>
      <c r="E7919" s="40"/>
      <c r="F7919" s="40"/>
      <c r="G7919" s="40"/>
      <c r="H7919" s="40"/>
      <c r="I7919" s="40"/>
      <c r="M7919" s="40">
        <f>WEEKNUM(A7919,2)</f>
        <v>1</v>
      </c>
    </row>
    <row r="7920" spans="1:13" x14ac:dyDescent="0.25">
      <c r="A7920" s="1"/>
      <c r="B7920" s="40"/>
      <c r="C7920" s="40"/>
      <c r="D7920" s="40"/>
      <c r="E7920" s="40"/>
      <c r="F7920" s="40"/>
      <c r="G7920" s="40"/>
      <c r="H7920" s="40"/>
      <c r="I7920" s="40"/>
      <c r="M7920" s="40">
        <f>WEEKNUM(A7920,2)</f>
        <v>1</v>
      </c>
    </row>
    <row r="7921" spans="1:13" x14ac:dyDescent="0.25">
      <c r="A7921" s="1"/>
      <c r="B7921" s="40"/>
      <c r="C7921" s="40"/>
      <c r="D7921" s="40"/>
      <c r="E7921" s="40"/>
      <c r="F7921" s="40"/>
      <c r="G7921" s="40"/>
      <c r="H7921" s="40"/>
      <c r="I7921" s="40"/>
      <c r="M7921" s="40">
        <f>WEEKNUM(A7921,2)</f>
        <v>1</v>
      </c>
    </row>
    <row r="7922" spans="1:13" x14ac:dyDescent="0.25">
      <c r="A7922" s="1"/>
      <c r="B7922" s="40"/>
      <c r="C7922" s="40"/>
      <c r="D7922" s="40"/>
      <c r="E7922" s="40"/>
      <c r="F7922" s="40"/>
      <c r="G7922" s="40"/>
      <c r="H7922" s="40"/>
      <c r="I7922" s="40"/>
      <c r="M7922" s="40">
        <f>WEEKNUM(A7922,2)</f>
        <v>1</v>
      </c>
    </row>
    <row r="7923" spans="1:13" x14ac:dyDescent="0.25">
      <c r="A7923" s="1"/>
      <c r="B7923" s="40"/>
      <c r="C7923" s="40"/>
      <c r="D7923" s="40"/>
      <c r="E7923" s="40"/>
      <c r="F7923" s="40"/>
      <c r="G7923" s="40"/>
      <c r="H7923" s="40"/>
      <c r="I7923" s="40"/>
      <c r="M7923" s="40">
        <f>WEEKNUM(A7923,2)</f>
        <v>1</v>
      </c>
    </row>
    <row r="7924" spans="1:13" x14ac:dyDescent="0.25">
      <c r="A7924" s="1"/>
      <c r="B7924" s="40"/>
      <c r="C7924" s="40"/>
      <c r="D7924" s="40"/>
      <c r="E7924" s="40"/>
      <c r="F7924" s="40"/>
      <c r="G7924" s="40"/>
      <c r="H7924" s="40"/>
      <c r="I7924" s="40"/>
      <c r="M7924" s="40">
        <f>WEEKNUM(A7924,2)</f>
        <v>1</v>
      </c>
    </row>
    <row r="7925" spans="1:13" x14ac:dyDescent="0.25">
      <c r="A7925" s="1"/>
      <c r="B7925" s="40"/>
      <c r="C7925" s="40"/>
      <c r="D7925" s="40"/>
      <c r="E7925" s="40"/>
      <c r="F7925" s="40"/>
      <c r="G7925" s="40"/>
      <c r="H7925" s="40"/>
      <c r="I7925" s="40"/>
      <c r="M7925" s="40">
        <f>WEEKNUM(A7925,2)</f>
        <v>1</v>
      </c>
    </row>
    <row r="7926" spans="1:13" x14ac:dyDescent="0.25">
      <c r="A7926" s="1"/>
      <c r="B7926" s="40"/>
      <c r="C7926" s="40"/>
      <c r="D7926" s="40"/>
      <c r="E7926" s="40"/>
      <c r="F7926" s="40"/>
      <c r="G7926" s="40"/>
      <c r="H7926" s="40"/>
      <c r="I7926" s="40"/>
      <c r="M7926" s="40">
        <f>WEEKNUM(A7926,2)</f>
        <v>1</v>
      </c>
    </row>
    <row r="7927" spans="1:13" x14ac:dyDescent="0.25">
      <c r="A7927" s="1"/>
      <c r="B7927" s="40"/>
      <c r="C7927" s="40"/>
      <c r="D7927" s="40"/>
      <c r="E7927" s="40"/>
      <c r="F7927" s="40"/>
      <c r="G7927" s="40"/>
      <c r="H7927" s="40"/>
      <c r="I7927" s="40"/>
      <c r="M7927" s="40">
        <f>WEEKNUM(A7927,2)</f>
        <v>1</v>
      </c>
    </row>
    <row r="7928" spans="1:13" x14ac:dyDescent="0.25">
      <c r="A7928" s="1"/>
      <c r="B7928" s="40"/>
      <c r="C7928" s="40"/>
      <c r="D7928" s="40"/>
      <c r="E7928" s="40"/>
      <c r="F7928" s="40"/>
      <c r="G7928" s="40"/>
      <c r="H7928" s="40"/>
      <c r="I7928" s="40"/>
      <c r="M7928" s="40">
        <f>WEEKNUM(A7928,2)</f>
        <v>1</v>
      </c>
    </row>
    <row r="7929" spans="1:13" x14ac:dyDescent="0.25">
      <c r="A7929" s="1"/>
      <c r="B7929" s="40"/>
      <c r="C7929" s="40"/>
      <c r="D7929" s="40"/>
      <c r="E7929" s="40"/>
      <c r="F7929" s="40"/>
      <c r="G7929" s="40"/>
      <c r="H7929" s="40"/>
      <c r="I7929" s="40"/>
      <c r="M7929" s="40">
        <f>WEEKNUM(A7929,2)</f>
        <v>1</v>
      </c>
    </row>
    <row r="7930" spans="1:13" x14ac:dyDescent="0.25">
      <c r="A7930" s="1"/>
      <c r="B7930" s="40"/>
      <c r="C7930" s="40"/>
      <c r="D7930" s="40"/>
      <c r="E7930" s="40"/>
      <c r="F7930" s="40"/>
      <c r="G7930" s="40"/>
      <c r="H7930" s="40"/>
      <c r="I7930" s="40"/>
      <c r="M7930" s="40">
        <f>WEEKNUM(A7930,2)</f>
        <v>1</v>
      </c>
    </row>
    <row r="7931" spans="1:13" x14ac:dyDescent="0.25">
      <c r="A7931" s="1"/>
      <c r="B7931" s="40"/>
      <c r="C7931" s="40"/>
      <c r="D7931" s="40"/>
      <c r="E7931" s="40"/>
      <c r="F7931" s="40"/>
      <c r="G7931" s="40"/>
      <c r="H7931" s="40"/>
      <c r="I7931" s="40"/>
      <c r="M7931" s="40">
        <f>WEEKNUM(A7931,2)</f>
        <v>1</v>
      </c>
    </row>
    <row r="7932" spans="1:13" x14ac:dyDescent="0.25">
      <c r="A7932" s="1"/>
      <c r="B7932" s="40"/>
      <c r="C7932" s="40"/>
      <c r="D7932" s="40"/>
      <c r="E7932" s="40"/>
      <c r="F7932" s="40"/>
      <c r="G7932" s="40"/>
      <c r="H7932" s="40"/>
      <c r="I7932" s="40"/>
      <c r="M7932" s="40">
        <f>WEEKNUM(A7932,2)</f>
        <v>1</v>
      </c>
    </row>
    <row r="7933" spans="1:13" x14ac:dyDescent="0.25">
      <c r="A7933" s="1"/>
      <c r="B7933" s="40"/>
      <c r="C7933" s="40"/>
      <c r="D7933" s="40"/>
      <c r="E7933" s="40"/>
      <c r="F7933" s="40"/>
      <c r="G7933" s="40"/>
      <c r="H7933" s="40"/>
      <c r="I7933" s="40"/>
      <c r="M7933" s="40">
        <f>WEEKNUM(A7933,2)</f>
        <v>1</v>
      </c>
    </row>
    <row r="7934" spans="1:13" x14ac:dyDescent="0.25">
      <c r="A7934" s="1"/>
      <c r="B7934" s="40"/>
      <c r="C7934" s="40"/>
      <c r="D7934" s="40"/>
      <c r="E7934" s="40"/>
      <c r="F7934" s="40"/>
      <c r="G7934" s="40"/>
      <c r="H7934" s="40"/>
      <c r="I7934" s="40"/>
      <c r="M7934" s="40">
        <f>WEEKNUM(A7934,2)</f>
        <v>1</v>
      </c>
    </row>
    <row r="7935" spans="1:13" x14ac:dyDescent="0.25">
      <c r="A7935" s="1"/>
      <c r="B7935" s="40"/>
      <c r="C7935" s="40"/>
      <c r="D7935" s="40"/>
      <c r="E7935" s="40"/>
      <c r="F7935" s="40"/>
      <c r="G7935" s="40"/>
      <c r="H7935" s="40"/>
      <c r="I7935" s="40"/>
      <c r="M7935" s="40">
        <f>WEEKNUM(A7935,2)</f>
        <v>1</v>
      </c>
    </row>
    <row r="7936" spans="1:13" x14ac:dyDescent="0.25">
      <c r="A7936" s="1"/>
      <c r="B7936" s="40"/>
      <c r="C7936" s="40"/>
      <c r="D7936" s="40"/>
      <c r="E7936" s="40"/>
      <c r="F7936" s="40"/>
      <c r="G7936" s="40"/>
      <c r="H7936" s="40"/>
      <c r="I7936" s="40"/>
      <c r="M7936" s="40">
        <f>WEEKNUM(A7936,2)</f>
        <v>1</v>
      </c>
    </row>
    <row r="7937" spans="1:13" x14ac:dyDescent="0.25">
      <c r="A7937" s="1"/>
      <c r="B7937" s="40"/>
      <c r="C7937" s="40"/>
      <c r="D7937" s="40"/>
      <c r="E7937" s="40"/>
      <c r="F7937" s="40"/>
      <c r="G7937" s="40"/>
      <c r="H7937" s="40"/>
      <c r="I7937" s="40"/>
      <c r="M7937" s="40">
        <f>WEEKNUM(A7937,2)</f>
        <v>1</v>
      </c>
    </row>
    <row r="7938" spans="1:13" x14ac:dyDescent="0.25">
      <c r="A7938" s="1"/>
      <c r="B7938" s="40"/>
      <c r="C7938" s="40"/>
      <c r="D7938" s="40"/>
      <c r="E7938" s="40"/>
      <c r="F7938" s="40"/>
      <c r="G7938" s="40"/>
      <c r="H7938" s="40"/>
      <c r="I7938" s="40"/>
      <c r="M7938" s="40">
        <f>WEEKNUM(A7938,2)</f>
        <v>1</v>
      </c>
    </row>
    <row r="7939" spans="1:13" x14ac:dyDescent="0.25">
      <c r="A7939" s="1"/>
      <c r="B7939" s="40"/>
      <c r="C7939" s="40"/>
      <c r="D7939" s="40"/>
      <c r="E7939" s="40"/>
      <c r="F7939" s="40"/>
      <c r="G7939" s="40"/>
      <c r="H7939" s="40"/>
      <c r="I7939" s="40"/>
      <c r="M7939" s="40">
        <f>WEEKNUM(A7939,2)</f>
        <v>1</v>
      </c>
    </row>
    <row r="7940" spans="1:13" x14ac:dyDescent="0.25">
      <c r="A7940" s="1"/>
      <c r="B7940" s="40"/>
      <c r="C7940" s="40"/>
      <c r="D7940" s="40"/>
      <c r="E7940" s="40"/>
      <c r="F7940" s="40"/>
      <c r="G7940" s="40"/>
      <c r="H7940" s="40"/>
      <c r="I7940" s="40"/>
      <c r="M7940" s="40">
        <f>WEEKNUM(A7940,2)</f>
        <v>1</v>
      </c>
    </row>
    <row r="7941" spans="1:13" x14ac:dyDescent="0.25">
      <c r="A7941" s="1"/>
      <c r="B7941" s="40"/>
      <c r="C7941" s="40"/>
      <c r="D7941" s="40"/>
      <c r="E7941" s="40"/>
      <c r="F7941" s="40"/>
      <c r="G7941" s="40"/>
      <c r="H7941" s="40"/>
      <c r="I7941" s="40"/>
      <c r="M7941" s="40">
        <f>WEEKNUM(A7941,2)</f>
        <v>1</v>
      </c>
    </row>
    <row r="7942" spans="1:13" x14ac:dyDescent="0.25">
      <c r="A7942" s="1"/>
      <c r="B7942" s="40"/>
      <c r="C7942" s="40"/>
      <c r="D7942" s="40"/>
      <c r="E7942" s="40"/>
      <c r="F7942" s="40"/>
      <c r="G7942" s="40"/>
      <c r="H7942" s="40"/>
      <c r="I7942" s="40"/>
      <c r="M7942" s="40">
        <f>WEEKNUM(A7942,2)</f>
        <v>1</v>
      </c>
    </row>
    <row r="7943" spans="1:13" x14ac:dyDescent="0.25">
      <c r="A7943" s="1"/>
      <c r="B7943" s="40"/>
      <c r="C7943" s="40"/>
      <c r="D7943" s="40"/>
      <c r="E7943" s="40"/>
      <c r="F7943" s="40"/>
      <c r="G7943" s="40"/>
      <c r="H7943" s="40"/>
      <c r="I7943" s="40"/>
      <c r="M7943" s="40">
        <f>WEEKNUM(A7943,2)</f>
        <v>1</v>
      </c>
    </row>
    <row r="7944" spans="1:13" x14ac:dyDescent="0.25">
      <c r="A7944" s="1"/>
      <c r="B7944" s="40"/>
      <c r="C7944" s="40"/>
      <c r="D7944" s="40"/>
      <c r="E7944" s="40"/>
      <c r="F7944" s="40"/>
      <c r="G7944" s="40"/>
      <c r="H7944" s="40"/>
      <c r="I7944" s="40"/>
      <c r="M7944" s="40">
        <f>WEEKNUM(A7944,2)</f>
        <v>1</v>
      </c>
    </row>
    <row r="7945" spans="1:13" x14ac:dyDescent="0.25">
      <c r="A7945" s="1"/>
      <c r="B7945" s="40"/>
      <c r="C7945" s="40"/>
      <c r="D7945" s="40"/>
      <c r="E7945" s="40"/>
      <c r="F7945" s="40"/>
      <c r="G7945" s="40"/>
      <c r="H7945" s="40"/>
      <c r="I7945" s="40"/>
      <c r="M7945" s="40">
        <f>WEEKNUM(A7945,2)</f>
        <v>1</v>
      </c>
    </row>
    <row r="7946" spans="1:13" x14ac:dyDescent="0.25">
      <c r="A7946" s="1"/>
      <c r="B7946" s="40"/>
      <c r="C7946" s="40"/>
      <c r="D7946" s="40"/>
      <c r="E7946" s="40"/>
      <c r="F7946" s="40"/>
      <c r="G7946" s="40"/>
      <c r="H7946" s="40"/>
      <c r="I7946" s="40"/>
      <c r="M7946" s="40">
        <f>WEEKNUM(A7946,2)</f>
        <v>1</v>
      </c>
    </row>
    <row r="7947" spans="1:13" x14ac:dyDescent="0.25">
      <c r="A7947" s="1"/>
      <c r="B7947" s="40"/>
      <c r="C7947" s="40"/>
      <c r="D7947" s="40"/>
      <c r="E7947" s="40"/>
      <c r="F7947" s="40"/>
      <c r="G7947" s="40"/>
      <c r="H7947" s="40"/>
      <c r="I7947" s="40"/>
      <c r="M7947" s="40">
        <f>WEEKNUM(A7947,2)</f>
        <v>1</v>
      </c>
    </row>
    <row r="7948" spans="1:13" x14ac:dyDescent="0.25">
      <c r="A7948" s="1"/>
      <c r="B7948" s="40"/>
      <c r="C7948" s="40"/>
      <c r="D7948" s="40"/>
      <c r="E7948" s="40"/>
      <c r="F7948" s="40"/>
      <c r="G7948" s="40"/>
      <c r="H7948" s="40"/>
      <c r="I7948" s="40"/>
      <c r="M7948" s="40">
        <f>WEEKNUM(A7948,2)</f>
        <v>1</v>
      </c>
    </row>
    <row r="7949" spans="1:13" x14ac:dyDescent="0.25">
      <c r="A7949" s="1"/>
      <c r="B7949" s="40"/>
      <c r="C7949" s="40"/>
      <c r="D7949" s="40"/>
      <c r="E7949" s="40"/>
      <c r="F7949" s="40"/>
      <c r="G7949" s="40"/>
      <c r="H7949" s="40"/>
      <c r="I7949" s="40"/>
      <c r="M7949" s="40">
        <f>WEEKNUM(A7949,2)</f>
        <v>1</v>
      </c>
    </row>
    <row r="7950" spans="1:13" x14ac:dyDescent="0.25">
      <c r="A7950" s="1"/>
      <c r="B7950" s="40"/>
      <c r="C7950" s="40"/>
      <c r="D7950" s="40"/>
      <c r="E7950" s="40"/>
      <c r="F7950" s="40"/>
      <c r="G7950" s="40"/>
      <c r="H7950" s="40"/>
      <c r="I7950" s="40"/>
      <c r="M7950" s="40">
        <f>WEEKNUM(A7950,2)</f>
        <v>1</v>
      </c>
    </row>
    <row r="7951" spans="1:13" x14ac:dyDescent="0.25">
      <c r="A7951" s="1"/>
      <c r="B7951" s="40"/>
      <c r="C7951" s="40"/>
      <c r="D7951" s="40"/>
      <c r="E7951" s="40"/>
      <c r="F7951" s="40"/>
      <c r="G7951" s="40"/>
      <c r="H7951" s="40"/>
      <c r="I7951" s="40"/>
      <c r="M7951" s="40">
        <f>WEEKNUM(A7951,2)</f>
        <v>1</v>
      </c>
    </row>
    <row r="7952" spans="1:13" x14ac:dyDescent="0.25">
      <c r="A7952" s="1"/>
      <c r="B7952" s="40"/>
      <c r="C7952" s="40"/>
      <c r="D7952" s="40"/>
      <c r="E7952" s="40"/>
      <c r="F7952" s="40"/>
      <c r="G7952" s="40"/>
      <c r="H7952" s="40"/>
      <c r="I7952" s="40"/>
      <c r="M7952" s="40">
        <f>WEEKNUM(A7952,2)</f>
        <v>1</v>
      </c>
    </row>
    <row r="7953" spans="1:13" x14ac:dyDescent="0.25">
      <c r="A7953" s="1"/>
      <c r="B7953" s="40"/>
      <c r="C7953" s="40"/>
      <c r="D7953" s="40"/>
      <c r="E7953" s="40"/>
      <c r="F7953" s="40"/>
      <c r="G7953" s="40"/>
      <c r="H7953" s="40"/>
      <c r="I7953" s="40"/>
      <c r="M7953" s="40">
        <f>WEEKNUM(A7953,2)</f>
        <v>1</v>
      </c>
    </row>
    <row r="7954" spans="1:13" x14ac:dyDescent="0.25">
      <c r="A7954" s="1"/>
      <c r="B7954" s="40"/>
      <c r="C7954" s="40"/>
      <c r="D7954" s="40"/>
      <c r="E7954" s="40"/>
      <c r="F7954" s="40"/>
      <c r="G7954" s="40"/>
      <c r="H7954" s="40"/>
      <c r="I7954" s="40"/>
      <c r="M7954" s="40">
        <f>WEEKNUM(A7954,2)</f>
        <v>1</v>
      </c>
    </row>
    <row r="7955" spans="1:13" x14ac:dyDescent="0.25">
      <c r="A7955" s="1"/>
      <c r="B7955" s="40"/>
      <c r="C7955" s="40"/>
      <c r="D7955" s="40"/>
      <c r="E7955" s="40"/>
      <c r="F7955" s="40"/>
      <c r="G7955" s="40"/>
      <c r="H7955" s="40"/>
      <c r="I7955" s="40"/>
      <c r="M7955" s="40">
        <f>WEEKNUM(A7955,2)</f>
        <v>1</v>
      </c>
    </row>
    <row r="7956" spans="1:13" x14ac:dyDescent="0.25">
      <c r="A7956" s="1"/>
      <c r="B7956" s="40"/>
      <c r="C7956" s="40"/>
      <c r="D7956" s="40"/>
      <c r="E7956" s="40"/>
      <c r="F7956" s="40"/>
      <c r="G7956" s="40"/>
      <c r="H7956" s="40"/>
      <c r="I7956" s="40"/>
      <c r="M7956" s="40">
        <f>WEEKNUM(A7956,2)</f>
        <v>1</v>
      </c>
    </row>
    <row r="7957" spans="1:13" x14ac:dyDescent="0.25">
      <c r="A7957" s="1"/>
      <c r="B7957" s="40"/>
      <c r="C7957" s="40"/>
      <c r="D7957" s="40"/>
      <c r="E7957" s="40"/>
      <c r="F7957" s="40"/>
      <c r="G7957" s="40"/>
      <c r="H7957" s="40"/>
      <c r="I7957" s="40"/>
      <c r="M7957" s="40">
        <f>WEEKNUM(A7957,2)</f>
        <v>1</v>
      </c>
    </row>
    <row r="7958" spans="1:13" x14ac:dyDescent="0.25">
      <c r="A7958" s="1"/>
      <c r="B7958" s="40"/>
      <c r="C7958" s="40"/>
      <c r="D7958" s="40"/>
      <c r="E7958" s="40"/>
      <c r="F7958" s="40"/>
      <c r="G7958" s="40"/>
      <c r="H7958" s="40"/>
      <c r="I7958" s="40"/>
      <c r="M7958" s="40">
        <f>WEEKNUM(A7958,2)</f>
        <v>1</v>
      </c>
    </row>
    <row r="7959" spans="1:13" x14ac:dyDescent="0.25">
      <c r="A7959" s="1"/>
      <c r="B7959" s="40"/>
      <c r="C7959" s="40"/>
      <c r="D7959" s="40"/>
      <c r="E7959" s="40"/>
      <c r="F7959" s="40"/>
      <c r="G7959" s="40"/>
      <c r="H7959" s="40"/>
      <c r="I7959" s="40"/>
      <c r="M7959" s="40">
        <f>WEEKNUM(A7959,2)</f>
        <v>1</v>
      </c>
    </row>
    <row r="7960" spans="1:13" x14ac:dyDescent="0.25">
      <c r="A7960" s="1"/>
      <c r="B7960" s="40"/>
      <c r="C7960" s="40"/>
      <c r="D7960" s="40"/>
      <c r="E7960" s="40"/>
      <c r="F7960" s="40"/>
      <c r="G7960" s="40"/>
      <c r="H7960" s="40"/>
      <c r="I7960" s="40"/>
      <c r="M7960" s="40">
        <f>WEEKNUM(A7960,2)</f>
        <v>1</v>
      </c>
    </row>
    <row r="7961" spans="1:13" x14ac:dyDescent="0.25">
      <c r="A7961" s="1"/>
      <c r="B7961" s="40"/>
      <c r="C7961" s="40"/>
      <c r="D7961" s="40"/>
      <c r="E7961" s="40"/>
      <c r="F7961" s="40"/>
      <c r="G7961" s="40"/>
      <c r="H7961" s="40"/>
      <c r="I7961" s="40"/>
      <c r="M7961" s="40">
        <f>WEEKNUM(A7961,2)</f>
        <v>1</v>
      </c>
    </row>
    <row r="7962" spans="1:13" x14ac:dyDescent="0.25">
      <c r="A7962" s="1"/>
      <c r="B7962" s="40"/>
      <c r="C7962" s="40"/>
      <c r="D7962" s="40"/>
      <c r="E7962" s="40"/>
      <c r="F7962" s="40"/>
      <c r="G7962" s="40"/>
      <c r="H7962" s="40"/>
      <c r="I7962" s="40"/>
      <c r="M7962" s="40">
        <f>WEEKNUM(A7962,2)</f>
        <v>1</v>
      </c>
    </row>
    <row r="7963" spans="1:13" x14ac:dyDescent="0.25">
      <c r="A7963" s="1"/>
      <c r="B7963" s="40"/>
      <c r="C7963" s="40"/>
      <c r="D7963" s="40"/>
      <c r="E7963" s="40"/>
      <c r="F7963" s="40"/>
      <c r="G7963" s="40"/>
      <c r="H7963" s="40"/>
      <c r="I7963" s="40"/>
      <c r="M7963" s="40">
        <f>WEEKNUM(A7963,2)</f>
        <v>1</v>
      </c>
    </row>
    <row r="7964" spans="1:13" x14ac:dyDescent="0.25">
      <c r="A7964" s="1"/>
      <c r="B7964" s="40"/>
      <c r="C7964" s="40"/>
      <c r="D7964" s="40"/>
      <c r="E7964" s="40"/>
      <c r="F7964" s="40"/>
      <c r="G7964" s="40"/>
      <c r="H7964" s="40"/>
      <c r="I7964" s="40"/>
      <c r="M7964" s="40">
        <f>WEEKNUM(A7964,2)</f>
        <v>1</v>
      </c>
    </row>
    <row r="7965" spans="1:13" x14ac:dyDescent="0.25">
      <c r="A7965" s="1"/>
      <c r="B7965" s="40"/>
      <c r="C7965" s="40"/>
      <c r="D7965" s="40"/>
      <c r="E7965" s="40"/>
      <c r="F7965" s="40"/>
      <c r="G7965" s="40"/>
      <c r="H7965" s="40"/>
      <c r="I7965" s="40"/>
      <c r="M7965" s="40">
        <f>WEEKNUM(A7965,2)</f>
        <v>1</v>
      </c>
    </row>
    <row r="7966" spans="1:13" x14ac:dyDescent="0.25">
      <c r="A7966" s="1"/>
      <c r="B7966" s="40"/>
      <c r="C7966" s="40"/>
      <c r="D7966" s="40"/>
      <c r="E7966" s="40"/>
      <c r="F7966" s="40"/>
      <c r="G7966" s="40"/>
      <c r="H7966" s="40"/>
      <c r="I7966" s="40"/>
      <c r="M7966" s="40">
        <f>WEEKNUM(A7966,2)</f>
        <v>1</v>
      </c>
    </row>
    <row r="7967" spans="1:13" x14ac:dyDescent="0.25">
      <c r="A7967" s="1"/>
      <c r="B7967" s="40"/>
      <c r="C7967" s="40"/>
      <c r="D7967" s="40"/>
      <c r="E7967" s="40"/>
      <c r="F7967" s="40"/>
      <c r="G7967" s="40"/>
      <c r="H7967" s="40"/>
      <c r="I7967" s="40"/>
      <c r="M7967" s="40">
        <f>WEEKNUM(A7967,2)</f>
        <v>1</v>
      </c>
    </row>
    <row r="7968" spans="1:13" x14ac:dyDescent="0.25">
      <c r="A7968" s="1"/>
      <c r="B7968" s="40"/>
      <c r="C7968" s="40"/>
      <c r="D7968" s="40"/>
      <c r="E7968" s="40"/>
      <c r="F7968" s="40"/>
      <c r="G7968" s="40"/>
      <c r="H7968" s="40"/>
      <c r="I7968" s="40"/>
      <c r="M7968" s="40">
        <f>WEEKNUM(A7968,2)</f>
        <v>1</v>
      </c>
    </row>
    <row r="7969" spans="1:13" x14ac:dyDescent="0.25">
      <c r="A7969" s="1"/>
      <c r="B7969" s="40"/>
      <c r="C7969" s="40"/>
      <c r="D7969" s="40"/>
      <c r="E7969" s="40"/>
      <c r="F7969" s="40"/>
      <c r="G7969" s="40"/>
      <c r="H7969" s="40"/>
      <c r="I7969" s="40"/>
      <c r="M7969" s="40">
        <f>WEEKNUM(A7969,2)</f>
        <v>1</v>
      </c>
    </row>
    <row r="7970" spans="1:13" x14ac:dyDescent="0.25">
      <c r="A7970" s="1"/>
      <c r="B7970" s="40"/>
      <c r="C7970" s="40"/>
      <c r="D7970" s="40"/>
      <c r="E7970" s="40"/>
      <c r="F7970" s="40"/>
      <c r="G7970" s="40"/>
      <c r="H7970" s="40"/>
      <c r="I7970" s="40"/>
      <c r="M7970" s="40">
        <f>WEEKNUM(A7970,2)</f>
        <v>1</v>
      </c>
    </row>
    <row r="7971" spans="1:13" x14ac:dyDescent="0.25">
      <c r="A7971" s="1"/>
      <c r="B7971" s="40"/>
      <c r="C7971" s="40"/>
      <c r="D7971" s="40"/>
      <c r="E7971" s="40"/>
      <c r="F7971" s="40"/>
      <c r="G7971" s="40"/>
      <c r="H7971" s="40"/>
      <c r="I7971" s="40"/>
      <c r="M7971" s="40">
        <f>WEEKNUM(A7971,2)</f>
        <v>1</v>
      </c>
    </row>
    <row r="7972" spans="1:13" x14ac:dyDescent="0.25">
      <c r="A7972" s="1"/>
      <c r="B7972" s="40"/>
      <c r="C7972" s="40"/>
      <c r="D7972" s="40"/>
      <c r="E7972" s="40"/>
      <c r="F7972" s="40"/>
      <c r="G7972" s="40"/>
      <c r="H7972" s="40"/>
      <c r="I7972" s="40"/>
      <c r="M7972" s="40">
        <f>WEEKNUM(A7972,2)</f>
        <v>1</v>
      </c>
    </row>
    <row r="7973" spans="1:13" x14ac:dyDescent="0.25">
      <c r="A7973" s="1"/>
      <c r="B7973" s="40"/>
      <c r="C7973" s="40"/>
      <c r="D7973" s="40"/>
      <c r="E7973" s="40"/>
      <c r="F7973" s="40"/>
      <c r="G7973" s="40"/>
      <c r="H7973" s="40"/>
      <c r="I7973" s="40"/>
      <c r="M7973" s="40">
        <f>WEEKNUM(A7973,2)</f>
        <v>1</v>
      </c>
    </row>
    <row r="7974" spans="1:13" x14ac:dyDescent="0.25">
      <c r="A7974" s="1"/>
      <c r="B7974" s="40"/>
      <c r="C7974" s="40"/>
      <c r="D7974" s="40"/>
      <c r="E7974" s="40"/>
      <c r="F7974" s="40"/>
      <c r="G7974" s="40"/>
      <c r="H7974" s="40"/>
      <c r="I7974" s="40"/>
      <c r="M7974" s="40">
        <f>WEEKNUM(A7974,2)</f>
        <v>1</v>
      </c>
    </row>
    <row r="7975" spans="1:13" x14ac:dyDescent="0.25">
      <c r="A7975" s="1"/>
      <c r="B7975" s="40"/>
      <c r="C7975" s="40"/>
      <c r="D7975" s="40"/>
      <c r="E7975" s="40"/>
      <c r="F7975" s="40"/>
      <c r="G7975" s="40"/>
      <c r="H7975" s="40"/>
      <c r="I7975" s="40"/>
      <c r="M7975" s="40">
        <f>WEEKNUM(A7975,2)</f>
        <v>1</v>
      </c>
    </row>
    <row r="7976" spans="1:13" x14ac:dyDescent="0.25">
      <c r="A7976" s="1"/>
      <c r="B7976" s="40"/>
      <c r="C7976" s="40"/>
      <c r="D7976" s="40"/>
      <c r="E7976" s="40"/>
      <c r="F7976" s="40"/>
      <c r="G7976" s="40"/>
      <c r="H7976" s="40"/>
      <c r="I7976" s="40"/>
      <c r="M7976" s="40">
        <f>WEEKNUM(A7976,2)</f>
        <v>1</v>
      </c>
    </row>
    <row r="7977" spans="1:13" x14ac:dyDescent="0.25">
      <c r="A7977" s="1"/>
      <c r="B7977" s="40"/>
      <c r="C7977" s="40"/>
      <c r="D7977" s="40"/>
      <c r="E7977" s="40"/>
      <c r="F7977" s="40"/>
      <c r="G7977" s="40"/>
      <c r="H7977" s="40"/>
      <c r="I7977" s="40"/>
      <c r="M7977" s="40">
        <f>WEEKNUM(A7977,2)</f>
        <v>1</v>
      </c>
    </row>
    <row r="7978" spans="1:13" x14ac:dyDescent="0.25">
      <c r="A7978" s="1"/>
      <c r="B7978" s="40"/>
      <c r="C7978" s="40"/>
      <c r="D7978" s="40"/>
      <c r="E7978" s="40"/>
      <c r="F7978" s="40"/>
      <c r="G7978" s="40"/>
      <c r="H7978" s="40"/>
      <c r="I7978" s="40"/>
      <c r="M7978" s="40">
        <f>WEEKNUM(A7978,2)</f>
        <v>1</v>
      </c>
    </row>
    <row r="7979" spans="1:13" x14ac:dyDescent="0.25">
      <c r="A7979" s="1"/>
      <c r="B7979" s="40"/>
      <c r="C7979" s="40"/>
      <c r="D7979" s="40"/>
      <c r="E7979" s="40"/>
      <c r="F7979" s="40"/>
      <c r="G7979" s="40"/>
      <c r="H7979" s="40"/>
      <c r="I7979" s="40"/>
      <c r="M7979" s="40">
        <f>WEEKNUM(A7979,2)</f>
        <v>1</v>
      </c>
    </row>
    <row r="7980" spans="1:13" x14ac:dyDescent="0.25">
      <c r="A7980" s="1"/>
      <c r="B7980" s="40"/>
      <c r="C7980" s="40"/>
      <c r="D7980" s="40"/>
      <c r="E7980" s="40"/>
      <c r="F7980" s="40"/>
      <c r="G7980" s="40"/>
      <c r="H7980" s="40"/>
      <c r="I7980" s="40"/>
      <c r="M7980" s="40">
        <f>WEEKNUM(A7980,2)</f>
        <v>1</v>
      </c>
    </row>
    <row r="7981" spans="1:13" x14ac:dyDescent="0.25">
      <c r="A7981" s="1"/>
      <c r="B7981" s="40"/>
      <c r="C7981" s="40"/>
      <c r="D7981" s="40"/>
      <c r="E7981" s="40"/>
      <c r="F7981" s="40"/>
      <c r="G7981" s="40"/>
      <c r="H7981" s="40"/>
      <c r="I7981" s="40"/>
      <c r="M7981" s="40">
        <f>WEEKNUM(A7981,2)</f>
        <v>1</v>
      </c>
    </row>
    <row r="7982" spans="1:13" x14ac:dyDescent="0.25">
      <c r="A7982" s="1"/>
      <c r="B7982" s="40"/>
      <c r="C7982" s="40"/>
      <c r="D7982" s="40"/>
      <c r="E7982" s="40"/>
      <c r="F7982" s="40"/>
      <c r="G7982" s="40"/>
      <c r="H7982" s="40"/>
      <c r="I7982" s="40"/>
      <c r="M7982" s="40">
        <f>WEEKNUM(A7982,2)</f>
        <v>1</v>
      </c>
    </row>
    <row r="7983" spans="1:13" x14ac:dyDescent="0.25">
      <c r="A7983" s="1"/>
      <c r="B7983" s="40"/>
      <c r="C7983" s="40"/>
      <c r="D7983" s="40"/>
      <c r="E7983" s="40"/>
      <c r="F7983" s="40"/>
      <c r="G7983" s="40"/>
      <c r="H7983" s="40"/>
      <c r="I7983" s="40"/>
      <c r="M7983" s="40">
        <f>WEEKNUM(A7983,2)</f>
        <v>1</v>
      </c>
    </row>
    <row r="7984" spans="1:13" x14ac:dyDescent="0.25">
      <c r="A7984" s="1"/>
      <c r="B7984" s="40"/>
      <c r="C7984" s="40"/>
      <c r="D7984" s="40"/>
      <c r="E7984" s="40"/>
      <c r="F7984" s="40"/>
      <c r="G7984" s="40"/>
      <c r="H7984" s="40"/>
      <c r="I7984" s="40"/>
      <c r="M7984" s="40">
        <f>WEEKNUM(A7984,2)</f>
        <v>1</v>
      </c>
    </row>
    <row r="7985" spans="1:13" x14ac:dyDescent="0.25">
      <c r="A7985" s="1"/>
      <c r="B7985" s="40"/>
      <c r="C7985" s="40"/>
      <c r="D7985" s="40"/>
      <c r="E7985" s="40"/>
      <c r="F7985" s="40"/>
      <c r="G7985" s="40"/>
      <c r="H7985" s="40"/>
      <c r="I7985" s="40"/>
      <c r="M7985" s="40">
        <f>WEEKNUM(A7985,2)</f>
        <v>1</v>
      </c>
    </row>
    <row r="7986" spans="1:13" x14ac:dyDescent="0.25">
      <c r="A7986" s="1"/>
      <c r="B7986" s="40"/>
      <c r="C7986" s="40"/>
      <c r="D7986" s="40"/>
      <c r="E7986" s="40"/>
      <c r="F7986" s="40"/>
      <c r="G7986" s="40"/>
      <c r="H7986" s="40"/>
      <c r="I7986" s="40"/>
      <c r="M7986" s="40">
        <f>WEEKNUM(A7986,2)</f>
        <v>1</v>
      </c>
    </row>
    <row r="7987" spans="1:13" x14ac:dyDescent="0.25">
      <c r="A7987" s="1"/>
      <c r="B7987" s="40"/>
      <c r="C7987" s="40"/>
      <c r="D7987" s="40"/>
      <c r="E7987" s="40"/>
      <c r="F7987" s="40"/>
      <c r="G7987" s="40"/>
      <c r="H7987" s="40"/>
      <c r="I7987" s="40"/>
      <c r="M7987" s="40">
        <f>WEEKNUM(A7987,2)</f>
        <v>1</v>
      </c>
    </row>
    <row r="7988" spans="1:13" x14ac:dyDescent="0.25">
      <c r="A7988" s="1"/>
      <c r="B7988" s="40"/>
      <c r="C7988" s="40"/>
      <c r="D7988" s="40"/>
      <c r="E7988" s="40"/>
      <c r="F7988" s="40"/>
      <c r="G7988" s="40"/>
      <c r="H7988" s="40"/>
      <c r="I7988" s="40"/>
      <c r="M7988" s="40">
        <f>WEEKNUM(A7988,2)</f>
        <v>1</v>
      </c>
    </row>
    <row r="7989" spans="1:13" x14ac:dyDescent="0.25">
      <c r="A7989" s="1"/>
      <c r="B7989" s="40"/>
      <c r="C7989" s="40"/>
      <c r="D7989" s="40"/>
      <c r="E7989" s="40"/>
      <c r="F7989" s="40"/>
      <c r="G7989" s="40"/>
      <c r="H7989" s="40"/>
      <c r="I7989" s="40"/>
      <c r="M7989" s="40">
        <f>WEEKNUM(A7989,2)</f>
        <v>1</v>
      </c>
    </row>
    <row r="7990" spans="1:13" x14ac:dyDescent="0.25">
      <c r="A7990" s="1"/>
      <c r="B7990" s="40"/>
      <c r="C7990" s="40"/>
      <c r="D7990" s="40"/>
      <c r="E7990" s="40"/>
      <c r="F7990" s="40"/>
      <c r="G7990" s="40"/>
      <c r="H7990" s="40"/>
      <c r="I7990" s="40"/>
      <c r="M7990" s="40">
        <f>WEEKNUM(A7990,2)</f>
        <v>1</v>
      </c>
    </row>
    <row r="7991" spans="1:13" x14ac:dyDescent="0.25">
      <c r="A7991" s="1"/>
      <c r="B7991" s="40"/>
      <c r="C7991" s="40"/>
      <c r="D7991" s="40"/>
      <c r="E7991" s="40"/>
      <c r="F7991" s="40"/>
      <c r="G7991" s="40"/>
      <c r="H7991" s="40"/>
      <c r="I7991" s="40"/>
      <c r="M7991" s="40">
        <f>WEEKNUM(A7991,2)</f>
        <v>1</v>
      </c>
    </row>
    <row r="7992" spans="1:13" x14ac:dyDescent="0.25">
      <c r="A7992" s="1"/>
      <c r="B7992" s="40"/>
      <c r="C7992" s="40"/>
      <c r="D7992" s="40"/>
      <c r="E7992" s="40"/>
      <c r="F7992" s="40"/>
      <c r="G7992" s="40"/>
      <c r="H7992" s="40"/>
      <c r="I7992" s="40"/>
      <c r="M7992" s="40">
        <f>WEEKNUM(A7992,2)</f>
        <v>1</v>
      </c>
    </row>
    <row r="7993" spans="1:13" x14ac:dyDescent="0.25">
      <c r="A7993" s="1"/>
      <c r="B7993" s="40"/>
      <c r="C7993" s="40"/>
      <c r="D7993" s="40"/>
      <c r="E7993" s="40"/>
      <c r="F7993" s="40"/>
      <c r="G7993" s="40"/>
      <c r="H7993" s="40"/>
      <c r="I7993" s="40"/>
      <c r="M7993" s="40">
        <f>WEEKNUM(A7993,2)</f>
        <v>1</v>
      </c>
    </row>
    <row r="7994" spans="1:13" x14ac:dyDescent="0.25">
      <c r="A7994" s="1"/>
      <c r="B7994" s="40"/>
      <c r="C7994" s="40"/>
      <c r="D7994" s="40"/>
      <c r="E7994" s="40"/>
      <c r="F7994" s="40"/>
      <c r="G7994" s="40"/>
      <c r="H7994" s="40"/>
      <c r="I7994" s="40"/>
      <c r="M7994" s="40">
        <f>WEEKNUM(A7994,2)</f>
        <v>1</v>
      </c>
    </row>
    <row r="7995" spans="1:13" x14ac:dyDescent="0.25">
      <c r="A7995" s="1"/>
      <c r="B7995" s="40"/>
      <c r="C7995" s="40"/>
      <c r="D7995" s="40"/>
      <c r="E7995" s="40"/>
      <c r="F7995" s="40"/>
      <c r="G7995" s="40"/>
      <c r="H7995" s="40"/>
      <c r="I7995" s="40"/>
      <c r="M7995" s="40">
        <f>WEEKNUM(A7995,2)</f>
        <v>1</v>
      </c>
    </row>
    <row r="7996" spans="1:13" x14ac:dyDescent="0.25">
      <c r="A7996" s="1"/>
      <c r="B7996" s="40"/>
      <c r="C7996" s="40"/>
      <c r="D7996" s="40"/>
      <c r="E7996" s="40"/>
      <c r="F7996" s="40"/>
      <c r="G7996" s="40"/>
      <c r="H7996" s="40"/>
      <c r="I7996" s="40"/>
      <c r="M7996" s="40">
        <f>WEEKNUM(A7996,2)</f>
        <v>1</v>
      </c>
    </row>
    <row r="7997" spans="1:13" x14ac:dyDescent="0.25">
      <c r="A7997" s="1"/>
      <c r="B7997" s="40"/>
      <c r="C7997" s="40"/>
      <c r="D7997" s="40"/>
      <c r="E7997" s="40"/>
      <c r="F7997" s="40"/>
      <c r="G7997" s="40"/>
      <c r="H7997" s="40"/>
      <c r="I7997" s="40"/>
      <c r="M7997" s="40">
        <f>WEEKNUM(A7997,2)</f>
        <v>1</v>
      </c>
    </row>
    <row r="7998" spans="1:13" x14ac:dyDescent="0.25">
      <c r="A7998" s="1"/>
      <c r="B7998" s="40"/>
      <c r="C7998" s="40"/>
      <c r="D7998" s="40"/>
      <c r="E7998" s="40"/>
      <c r="F7998" s="40"/>
      <c r="G7998" s="40"/>
      <c r="H7998" s="40"/>
      <c r="I7998" s="40"/>
      <c r="M7998" s="40">
        <f>WEEKNUM(A7998,2)</f>
        <v>1</v>
      </c>
    </row>
    <row r="7999" spans="1:13" x14ac:dyDescent="0.25">
      <c r="A7999" s="1"/>
      <c r="B7999" s="40"/>
      <c r="C7999" s="40"/>
      <c r="D7999" s="40"/>
      <c r="E7999" s="40"/>
      <c r="F7999" s="40"/>
      <c r="G7999" s="40"/>
      <c r="H7999" s="40"/>
      <c r="I7999" s="40"/>
      <c r="M7999" s="40">
        <f>WEEKNUM(A7999,2)</f>
        <v>1</v>
      </c>
    </row>
    <row r="8000" spans="1:13" x14ac:dyDescent="0.25">
      <c r="A8000" s="1"/>
      <c r="B8000" s="40"/>
      <c r="C8000" s="40"/>
      <c r="D8000" s="40"/>
      <c r="E8000" s="40"/>
      <c r="F8000" s="40"/>
      <c r="G8000" s="40"/>
      <c r="H8000" s="40"/>
      <c r="I8000" s="40"/>
      <c r="M8000" s="40">
        <f>WEEKNUM(A8000,2)</f>
        <v>1</v>
      </c>
    </row>
    <row r="8001" spans="1:13" x14ac:dyDescent="0.25">
      <c r="A8001" s="1"/>
      <c r="B8001" s="40"/>
      <c r="C8001" s="40"/>
      <c r="D8001" s="40"/>
      <c r="E8001" s="40"/>
      <c r="F8001" s="40"/>
      <c r="G8001" s="40"/>
      <c r="H8001" s="40"/>
      <c r="I8001" s="40"/>
      <c r="M8001" s="40">
        <f>WEEKNUM(A8001,2)</f>
        <v>1</v>
      </c>
    </row>
    <row r="8002" spans="1:13" x14ac:dyDescent="0.25">
      <c r="A8002" s="1"/>
      <c r="B8002" s="40"/>
      <c r="C8002" s="40"/>
      <c r="D8002" s="40"/>
      <c r="E8002" s="40"/>
      <c r="F8002" s="40"/>
      <c r="G8002" s="40"/>
      <c r="H8002" s="40"/>
      <c r="I8002" s="40"/>
      <c r="M8002" s="40">
        <f>WEEKNUM(A8002,2)</f>
        <v>1</v>
      </c>
    </row>
    <row r="8003" spans="1:13" x14ac:dyDescent="0.25">
      <c r="A8003" s="1"/>
      <c r="B8003" s="40"/>
      <c r="C8003" s="40"/>
      <c r="D8003" s="40"/>
      <c r="E8003" s="40"/>
      <c r="F8003" s="40"/>
      <c r="G8003" s="40"/>
      <c r="H8003" s="40"/>
      <c r="I8003" s="40"/>
      <c r="M8003" s="40">
        <f>WEEKNUM(A8003,2)</f>
        <v>1</v>
      </c>
    </row>
    <row r="8004" spans="1:13" x14ac:dyDescent="0.25">
      <c r="A8004" s="1"/>
      <c r="B8004" s="40"/>
      <c r="C8004" s="40"/>
      <c r="D8004" s="40"/>
      <c r="E8004" s="40"/>
      <c r="F8004" s="40"/>
      <c r="G8004" s="40"/>
      <c r="H8004" s="40"/>
      <c r="I8004" s="40"/>
      <c r="M8004" s="40">
        <f>WEEKNUM(A8004,2)</f>
        <v>1</v>
      </c>
    </row>
    <row r="8005" spans="1:13" x14ac:dyDescent="0.25">
      <c r="A8005" s="1"/>
      <c r="B8005" s="40"/>
      <c r="C8005" s="40"/>
      <c r="D8005" s="40"/>
      <c r="E8005" s="40"/>
      <c r="F8005" s="40"/>
      <c r="G8005" s="40"/>
      <c r="H8005" s="40"/>
      <c r="I8005" s="40"/>
      <c r="M8005" s="40">
        <f>WEEKNUM(A8005,2)</f>
        <v>1</v>
      </c>
    </row>
    <row r="8006" spans="1:13" x14ac:dyDescent="0.25">
      <c r="A8006" s="1"/>
      <c r="B8006" s="40"/>
      <c r="C8006" s="40"/>
      <c r="D8006" s="40"/>
      <c r="E8006" s="40"/>
      <c r="F8006" s="40"/>
      <c r="G8006" s="40"/>
      <c r="H8006" s="40"/>
      <c r="I8006" s="40"/>
      <c r="M8006" s="40">
        <f>WEEKNUM(A8006,2)</f>
        <v>1</v>
      </c>
    </row>
    <row r="8007" spans="1:13" x14ac:dyDescent="0.25">
      <c r="A8007" s="1"/>
      <c r="B8007" s="40"/>
      <c r="C8007" s="40"/>
      <c r="D8007" s="40"/>
      <c r="E8007" s="40"/>
      <c r="F8007" s="40"/>
      <c r="G8007" s="40"/>
      <c r="H8007" s="40"/>
      <c r="I8007" s="40"/>
      <c r="M8007" s="40">
        <f>WEEKNUM(A8007,2)</f>
        <v>1</v>
      </c>
    </row>
    <row r="8008" spans="1:13" x14ac:dyDescent="0.25">
      <c r="A8008" s="1"/>
      <c r="B8008" s="40"/>
      <c r="C8008" s="40"/>
      <c r="D8008" s="40"/>
      <c r="E8008" s="40"/>
      <c r="F8008" s="40"/>
      <c r="G8008" s="40"/>
      <c r="H8008" s="40"/>
      <c r="I8008" s="40"/>
      <c r="M8008" s="40">
        <f>WEEKNUM(A8008,2)</f>
        <v>1</v>
      </c>
    </row>
    <row r="8009" spans="1:13" x14ac:dyDescent="0.25">
      <c r="A8009" s="1"/>
      <c r="B8009" s="40"/>
      <c r="C8009" s="40"/>
      <c r="D8009" s="40"/>
      <c r="E8009" s="40"/>
      <c r="F8009" s="40"/>
      <c r="G8009" s="40"/>
      <c r="H8009" s="40"/>
      <c r="I8009" s="40"/>
      <c r="M8009" s="40">
        <f>WEEKNUM(A8009,2)</f>
        <v>1</v>
      </c>
    </row>
    <row r="8010" spans="1:13" x14ac:dyDescent="0.25">
      <c r="A8010" s="1"/>
      <c r="B8010" s="40"/>
      <c r="C8010" s="40"/>
      <c r="D8010" s="40"/>
      <c r="E8010" s="40"/>
      <c r="F8010" s="40"/>
      <c r="G8010" s="40"/>
      <c r="H8010" s="40"/>
      <c r="I8010" s="40"/>
      <c r="M8010" s="40">
        <f>WEEKNUM(A8010,2)</f>
        <v>1</v>
      </c>
    </row>
    <row r="8011" spans="1:13" x14ac:dyDescent="0.25">
      <c r="A8011" s="1"/>
      <c r="B8011" s="40"/>
      <c r="C8011" s="40"/>
      <c r="D8011" s="40"/>
      <c r="E8011" s="40"/>
      <c r="F8011" s="40"/>
      <c r="G8011" s="40"/>
      <c r="H8011" s="40"/>
      <c r="I8011" s="40"/>
      <c r="M8011" s="40">
        <f>WEEKNUM(A8011,2)</f>
        <v>1</v>
      </c>
    </row>
    <row r="8012" spans="1:13" x14ac:dyDescent="0.25">
      <c r="A8012" s="1"/>
      <c r="B8012" s="40"/>
      <c r="C8012" s="40"/>
      <c r="D8012" s="40"/>
      <c r="E8012" s="40"/>
      <c r="F8012" s="40"/>
      <c r="G8012" s="40"/>
      <c r="H8012" s="40"/>
      <c r="I8012" s="40"/>
      <c r="M8012" s="40">
        <f>WEEKNUM(A8012,2)</f>
        <v>1</v>
      </c>
    </row>
    <row r="8013" spans="1:13" x14ac:dyDescent="0.25">
      <c r="A8013" s="1"/>
      <c r="B8013" s="40"/>
      <c r="C8013" s="40"/>
      <c r="D8013" s="40"/>
      <c r="E8013" s="40"/>
      <c r="F8013" s="40"/>
      <c r="G8013" s="40"/>
      <c r="H8013" s="40"/>
      <c r="I8013" s="40"/>
      <c r="M8013" s="40">
        <f>WEEKNUM(A8013,2)</f>
        <v>1</v>
      </c>
    </row>
    <row r="8014" spans="1:13" x14ac:dyDescent="0.25">
      <c r="A8014" s="1"/>
      <c r="B8014" s="40"/>
      <c r="C8014" s="40"/>
      <c r="D8014" s="40"/>
      <c r="E8014" s="40"/>
      <c r="F8014" s="40"/>
      <c r="G8014" s="40"/>
      <c r="H8014" s="40"/>
      <c r="I8014" s="40"/>
      <c r="M8014" s="40">
        <f>WEEKNUM(A8014,2)</f>
        <v>1</v>
      </c>
    </row>
    <row r="8015" spans="1:13" x14ac:dyDescent="0.25">
      <c r="A8015" s="1"/>
      <c r="B8015" s="40"/>
      <c r="C8015" s="40"/>
      <c r="D8015" s="40"/>
      <c r="E8015" s="40"/>
      <c r="F8015" s="40"/>
      <c r="G8015" s="40"/>
      <c r="H8015" s="40"/>
      <c r="I8015" s="40"/>
      <c r="M8015" s="40">
        <f>WEEKNUM(A8015,2)</f>
        <v>1</v>
      </c>
    </row>
    <row r="8016" spans="1:13" x14ac:dyDescent="0.25">
      <c r="A8016" s="1"/>
      <c r="B8016" s="40"/>
      <c r="C8016" s="40"/>
      <c r="D8016" s="40"/>
      <c r="E8016" s="40"/>
      <c r="F8016" s="40"/>
      <c r="G8016" s="40"/>
      <c r="H8016" s="40"/>
      <c r="I8016" s="40"/>
      <c r="M8016" s="40">
        <f>WEEKNUM(A8016,2)</f>
        <v>1</v>
      </c>
    </row>
    <row r="8017" spans="1:13" x14ac:dyDescent="0.25">
      <c r="A8017" s="1"/>
      <c r="B8017" s="40"/>
      <c r="C8017" s="40"/>
      <c r="D8017" s="40"/>
      <c r="E8017" s="40"/>
      <c r="F8017" s="40"/>
      <c r="G8017" s="40"/>
      <c r="H8017" s="40"/>
      <c r="I8017" s="40"/>
      <c r="M8017" s="40">
        <f>WEEKNUM(A8017,2)</f>
        <v>1</v>
      </c>
    </row>
    <row r="8018" spans="1:13" x14ac:dyDescent="0.25">
      <c r="A8018" s="1"/>
      <c r="B8018" s="40"/>
      <c r="C8018" s="40"/>
      <c r="D8018" s="40"/>
      <c r="E8018" s="40"/>
      <c r="F8018" s="40"/>
      <c r="G8018" s="40"/>
      <c r="H8018" s="40"/>
      <c r="I8018" s="40"/>
      <c r="M8018" s="40">
        <f>WEEKNUM(A8018,2)</f>
        <v>1</v>
      </c>
    </row>
    <row r="8019" spans="1:13" x14ac:dyDescent="0.25">
      <c r="A8019" s="1"/>
      <c r="B8019" s="40"/>
      <c r="C8019" s="40"/>
      <c r="D8019" s="40"/>
      <c r="E8019" s="40"/>
      <c r="F8019" s="40"/>
      <c r="G8019" s="40"/>
      <c r="H8019" s="40"/>
      <c r="I8019" s="40"/>
      <c r="M8019" s="40">
        <f>WEEKNUM(A8019,2)</f>
        <v>1</v>
      </c>
    </row>
    <row r="8020" spans="1:13" x14ac:dyDescent="0.25">
      <c r="A8020" s="1"/>
      <c r="B8020" s="40"/>
      <c r="C8020" s="40"/>
      <c r="D8020" s="40"/>
      <c r="E8020" s="40"/>
      <c r="F8020" s="40"/>
      <c r="G8020" s="40"/>
      <c r="H8020" s="40"/>
      <c r="I8020" s="40"/>
      <c r="M8020" s="40">
        <f>WEEKNUM(A8020,2)</f>
        <v>1</v>
      </c>
    </row>
    <row r="8021" spans="1:13" x14ac:dyDescent="0.25">
      <c r="A8021" s="1"/>
      <c r="B8021" s="40"/>
      <c r="C8021" s="40"/>
      <c r="D8021" s="40"/>
      <c r="E8021" s="40"/>
      <c r="F8021" s="40"/>
      <c r="G8021" s="40"/>
      <c r="H8021" s="40"/>
      <c r="I8021" s="40"/>
      <c r="M8021" s="40">
        <f>WEEKNUM(A8021,2)</f>
        <v>1</v>
      </c>
    </row>
    <row r="8022" spans="1:13" x14ac:dyDescent="0.25">
      <c r="A8022" s="1"/>
      <c r="B8022" s="40"/>
      <c r="C8022" s="40"/>
      <c r="D8022" s="40"/>
      <c r="E8022" s="40"/>
      <c r="F8022" s="40"/>
      <c r="G8022" s="40"/>
      <c r="H8022" s="40"/>
      <c r="I8022" s="40"/>
      <c r="M8022" s="40">
        <f>WEEKNUM(A8022,2)</f>
        <v>1</v>
      </c>
    </row>
    <row r="8023" spans="1:13" x14ac:dyDescent="0.25">
      <c r="A8023" s="1"/>
      <c r="B8023" s="40"/>
      <c r="C8023" s="40"/>
      <c r="D8023" s="40"/>
      <c r="E8023" s="40"/>
      <c r="F8023" s="40"/>
      <c r="G8023" s="40"/>
      <c r="H8023" s="40"/>
      <c r="I8023" s="40"/>
      <c r="M8023" s="40">
        <f>WEEKNUM(A8023,2)</f>
        <v>1</v>
      </c>
    </row>
    <row r="8024" spans="1:13" x14ac:dyDescent="0.25">
      <c r="A8024" s="1"/>
      <c r="B8024" s="40"/>
      <c r="C8024" s="40"/>
      <c r="D8024" s="40"/>
      <c r="E8024" s="40"/>
      <c r="F8024" s="40"/>
      <c r="G8024" s="40"/>
      <c r="H8024" s="40"/>
      <c r="I8024" s="40"/>
      <c r="M8024" s="40">
        <f>WEEKNUM(A8024,2)</f>
        <v>1</v>
      </c>
    </row>
    <row r="8025" spans="1:13" x14ac:dyDescent="0.25">
      <c r="A8025" s="1"/>
      <c r="B8025" s="40"/>
      <c r="C8025" s="40"/>
      <c r="D8025" s="40"/>
      <c r="E8025" s="40"/>
      <c r="F8025" s="40"/>
      <c r="G8025" s="40"/>
      <c r="H8025" s="40"/>
      <c r="I8025" s="40"/>
      <c r="M8025" s="40">
        <f>WEEKNUM(A8025,2)</f>
        <v>1</v>
      </c>
    </row>
    <row r="8026" spans="1:13" x14ac:dyDescent="0.25">
      <c r="A8026" s="1"/>
      <c r="B8026" s="40"/>
      <c r="C8026" s="40"/>
      <c r="D8026" s="40"/>
      <c r="E8026" s="40"/>
      <c r="F8026" s="40"/>
      <c r="G8026" s="40"/>
      <c r="H8026" s="40"/>
      <c r="I8026" s="40"/>
      <c r="M8026" s="40">
        <f>WEEKNUM(A8026,2)</f>
        <v>1</v>
      </c>
    </row>
    <row r="8027" spans="1:13" x14ac:dyDescent="0.25">
      <c r="A8027" s="1"/>
      <c r="B8027" s="40"/>
      <c r="C8027" s="40"/>
      <c r="D8027" s="40"/>
      <c r="E8027" s="40"/>
      <c r="F8027" s="40"/>
      <c r="G8027" s="40"/>
      <c r="H8027" s="40"/>
      <c r="I8027" s="40"/>
      <c r="M8027" s="40">
        <f>WEEKNUM(A8027,2)</f>
        <v>1</v>
      </c>
    </row>
    <row r="8028" spans="1:13" x14ac:dyDescent="0.25">
      <c r="A8028" s="1"/>
      <c r="B8028" s="40"/>
      <c r="C8028" s="40"/>
      <c r="D8028" s="40"/>
      <c r="E8028" s="40"/>
      <c r="F8028" s="40"/>
      <c r="G8028" s="40"/>
      <c r="H8028" s="40"/>
      <c r="I8028" s="40"/>
      <c r="M8028" s="40">
        <f>WEEKNUM(A8028,2)</f>
        <v>1</v>
      </c>
    </row>
    <row r="8029" spans="1:13" x14ac:dyDescent="0.25">
      <c r="A8029" s="1"/>
      <c r="B8029" s="40"/>
      <c r="C8029" s="40"/>
      <c r="D8029" s="40"/>
      <c r="E8029" s="40"/>
      <c r="F8029" s="40"/>
      <c r="G8029" s="40"/>
      <c r="H8029" s="40"/>
      <c r="I8029" s="40"/>
      <c r="M8029" s="40">
        <f>WEEKNUM(A8029,2)</f>
        <v>1</v>
      </c>
    </row>
    <row r="8030" spans="1:13" x14ac:dyDescent="0.25">
      <c r="A8030" s="1"/>
      <c r="B8030" s="40"/>
      <c r="C8030" s="40"/>
      <c r="D8030" s="40"/>
      <c r="E8030" s="40"/>
      <c r="F8030" s="40"/>
      <c r="G8030" s="40"/>
      <c r="H8030" s="40"/>
      <c r="I8030" s="40"/>
      <c r="M8030" s="40">
        <f>WEEKNUM(A8030,2)</f>
        <v>1</v>
      </c>
    </row>
    <row r="8031" spans="1:13" x14ac:dyDescent="0.25">
      <c r="A8031" s="1"/>
      <c r="B8031" s="40"/>
      <c r="C8031" s="40"/>
      <c r="D8031" s="40"/>
      <c r="E8031" s="40"/>
      <c r="F8031" s="40"/>
      <c r="G8031" s="40"/>
      <c r="H8031" s="40"/>
      <c r="I8031" s="40"/>
      <c r="M8031" s="40">
        <f>WEEKNUM(A8031,2)</f>
        <v>1</v>
      </c>
    </row>
    <row r="8032" spans="1:13" x14ac:dyDescent="0.25">
      <c r="A8032" s="1"/>
      <c r="B8032" s="40"/>
      <c r="C8032" s="40"/>
      <c r="D8032" s="40"/>
      <c r="E8032" s="40"/>
      <c r="F8032" s="40"/>
      <c r="G8032" s="40"/>
      <c r="H8032" s="40"/>
      <c r="I8032" s="40"/>
      <c r="M8032" s="40">
        <f>WEEKNUM(A8032,2)</f>
        <v>1</v>
      </c>
    </row>
    <row r="8033" spans="1:13" x14ac:dyDescent="0.25">
      <c r="A8033" s="1"/>
      <c r="B8033" s="40"/>
      <c r="C8033" s="40"/>
      <c r="D8033" s="40"/>
      <c r="E8033" s="40"/>
      <c r="F8033" s="40"/>
      <c r="G8033" s="40"/>
      <c r="H8033" s="40"/>
      <c r="I8033" s="40"/>
      <c r="M8033" s="40">
        <f>WEEKNUM(A8033,2)</f>
        <v>1</v>
      </c>
    </row>
    <row r="8034" spans="1:13" x14ac:dyDescent="0.25">
      <c r="A8034" s="1"/>
      <c r="B8034" s="40"/>
      <c r="C8034" s="40"/>
      <c r="D8034" s="40"/>
      <c r="E8034" s="40"/>
      <c r="F8034" s="40"/>
      <c r="G8034" s="40"/>
      <c r="H8034" s="40"/>
      <c r="I8034" s="40"/>
      <c r="M8034" s="40">
        <f>WEEKNUM(A8034,2)</f>
        <v>1</v>
      </c>
    </row>
    <row r="8035" spans="1:13" x14ac:dyDescent="0.25">
      <c r="A8035" s="1"/>
      <c r="B8035" s="40"/>
      <c r="C8035" s="40"/>
      <c r="D8035" s="40"/>
      <c r="E8035" s="40"/>
      <c r="F8035" s="40"/>
      <c r="G8035" s="40"/>
      <c r="H8035" s="40"/>
      <c r="I8035" s="40"/>
      <c r="M8035" s="40">
        <f>WEEKNUM(A8035,2)</f>
        <v>1</v>
      </c>
    </row>
    <row r="8036" spans="1:13" x14ac:dyDescent="0.25">
      <c r="A8036" s="1"/>
      <c r="B8036" s="40"/>
      <c r="C8036" s="40"/>
      <c r="D8036" s="40"/>
      <c r="E8036" s="40"/>
      <c r="F8036" s="40"/>
      <c r="G8036" s="40"/>
      <c r="H8036" s="40"/>
      <c r="I8036" s="40"/>
      <c r="M8036" s="40">
        <f>WEEKNUM(A8036,2)</f>
        <v>1</v>
      </c>
    </row>
    <row r="8037" spans="1:13" x14ac:dyDescent="0.25">
      <c r="A8037" s="1"/>
      <c r="B8037" s="40"/>
      <c r="C8037" s="40"/>
      <c r="D8037" s="40"/>
      <c r="E8037" s="40"/>
      <c r="F8037" s="40"/>
      <c r="G8037" s="40"/>
      <c r="H8037" s="40"/>
      <c r="I8037" s="40"/>
      <c r="M8037" s="40">
        <f>WEEKNUM(A8037,2)</f>
        <v>1</v>
      </c>
    </row>
    <row r="8038" spans="1:13" x14ac:dyDescent="0.25">
      <c r="A8038" s="1"/>
      <c r="B8038" s="40"/>
      <c r="C8038" s="40"/>
      <c r="D8038" s="40"/>
      <c r="E8038" s="40"/>
      <c r="F8038" s="40"/>
      <c r="G8038" s="40"/>
      <c r="H8038" s="40"/>
      <c r="I8038" s="40"/>
      <c r="M8038" s="40">
        <f>WEEKNUM(A8038,2)</f>
        <v>1</v>
      </c>
    </row>
    <row r="8039" spans="1:13" x14ac:dyDescent="0.25">
      <c r="A8039" s="1"/>
      <c r="B8039" s="40"/>
      <c r="C8039" s="40"/>
      <c r="D8039" s="40"/>
      <c r="E8039" s="40"/>
      <c r="F8039" s="40"/>
      <c r="G8039" s="40"/>
      <c r="H8039" s="40"/>
      <c r="I8039" s="40"/>
      <c r="M8039" s="40">
        <f>WEEKNUM(A8039,2)</f>
        <v>1</v>
      </c>
    </row>
    <row r="8040" spans="1:13" x14ac:dyDescent="0.25">
      <c r="A8040" s="1"/>
      <c r="B8040" s="40"/>
      <c r="C8040" s="40"/>
      <c r="D8040" s="40"/>
      <c r="E8040" s="40"/>
      <c r="F8040" s="40"/>
      <c r="G8040" s="40"/>
      <c r="H8040" s="40"/>
      <c r="I8040" s="40"/>
      <c r="M8040" s="40">
        <f>WEEKNUM(A8040,2)</f>
        <v>1</v>
      </c>
    </row>
    <row r="8041" spans="1:13" x14ac:dyDescent="0.25">
      <c r="A8041" s="1"/>
      <c r="B8041" s="40"/>
      <c r="C8041" s="40"/>
      <c r="D8041" s="40"/>
      <c r="E8041" s="40"/>
      <c r="F8041" s="40"/>
      <c r="G8041" s="40"/>
      <c r="H8041" s="40"/>
      <c r="I8041" s="40"/>
      <c r="M8041" s="40">
        <f>WEEKNUM(A8041,2)</f>
        <v>1</v>
      </c>
    </row>
    <row r="8042" spans="1:13" x14ac:dyDescent="0.25">
      <c r="A8042" s="1"/>
      <c r="B8042" s="40"/>
      <c r="C8042" s="40"/>
      <c r="D8042" s="40"/>
      <c r="E8042" s="40"/>
      <c r="F8042" s="40"/>
      <c r="G8042" s="40"/>
      <c r="H8042" s="40"/>
      <c r="I8042" s="40"/>
      <c r="M8042" s="40">
        <f>WEEKNUM(A8042,2)</f>
        <v>1</v>
      </c>
    </row>
    <row r="8043" spans="1:13" x14ac:dyDescent="0.25">
      <c r="A8043" s="1"/>
      <c r="B8043" s="40"/>
      <c r="C8043" s="40"/>
      <c r="D8043" s="40"/>
      <c r="E8043" s="40"/>
      <c r="F8043" s="40"/>
      <c r="G8043" s="40"/>
      <c r="H8043" s="40"/>
      <c r="I8043" s="40"/>
      <c r="M8043" s="40">
        <f>WEEKNUM(A8043,2)</f>
        <v>1</v>
      </c>
    </row>
    <row r="8044" spans="1:13" x14ac:dyDescent="0.25">
      <c r="A8044" s="1"/>
      <c r="B8044" s="40"/>
      <c r="C8044" s="40"/>
      <c r="D8044" s="40"/>
      <c r="E8044" s="40"/>
      <c r="F8044" s="40"/>
      <c r="G8044" s="40"/>
      <c r="H8044" s="40"/>
      <c r="I8044" s="40"/>
      <c r="M8044" s="40">
        <f>WEEKNUM(A8044,2)</f>
        <v>1</v>
      </c>
    </row>
    <row r="8045" spans="1:13" x14ac:dyDescent="0.25">
      <c r="A8045" s="1"/>
      <c r="B8045" s="40"/>
      <c r="C8045" s="40"/>
      <c r="D8045" s="40"/>
      <c r="E8045" s="40"/>
      <c r="F8045" s="40"/>
      <c r="G8045" s="40"/>
      <c r="H8045" s="40"/>
      <c r="I8045" s="40"/>
      <c r="M8045" s="40">
        <f>WEEKNUM(A8045,2)</f>
        <v>1</v>
      </c>
    </row>
    <row r="8046" spans="1:13" x14ac:dyDescent="0.25">
      <c r="A8046" s="1"/>
      <c r="B8046" s="40"/>
      <c r="C8046" s="40"/>
      <c r="D8046" s="40"/>
      <c r="E8046" s="40"/>
      <c r="F8046" s="40"/>
      <c r="G8046" s="40"/>
      <c r="H8046" s="40"/>
      <c r="I8046" s="40"/>
      <c r="M8046" s="40">
        <f>WEEKNUM(A8046,2)</f>
        <v>1</v>
      </c>
    </row>
    <row r="8047" spans="1:13" x14ac:dyDescent="0.25">
      <c r="A8047" s="1"/>
      <c r="B8047" s="40"/>
      <c r="C8047" s="40"/>
      <c r="D8047" s="40"/>
      <c r="E8047" s="40"/>
      <c r="F8047" s="40"/>
      <c r="G8047" s="40"/>
      <c r="H8047" s="40"/>
      <c r="I8047" s="40"/>
      <c r="M8047" s="40">
        <f>WEEKNUM(A8047,2)</f>
        <v>1</v>
      </c>
    </row>
    <row r="8048" spans="1:13" x14ac:dyDescent="0.25">
      <c r="A8048" s="1"/>
      <c r="B8048" s="40"/>
      <c r="C8048" s="40"/>
      <c r="D8048" s="40"/>
      <c r="E8048" s="40"/>
      <c r="F8048" s="40"/>
      <c r="G8048" s="40"/>
      <c r="H8048" s="40"/>
      <c r="I8048" s="40"/>
      <c r="M8048" s="40">
        <f>WEEKNUM(A8048,2)</f>
        <v>1</v>
      </c>
    </row>
    <row r="8049" spans="1:13" x14ac:dyDescent="0.25">
      <c r="A8049" s="1"/>
      <c r="B8049" s="40"/>
      <c r="C8049" s="40"/>
      <c r="D8049" s="40"/>
      <c r="E8049" s="40"/>
      <c r="F8049" s="40"/>
      <c r="G8049" s="40"/>
      <c r="H8049" s="40"/>
      <c r="I8049" s="40"/>
      <c r="M8049" s="40">
        <f>WEEKNUM(A8049,2)</f>
        <v>1</v>
      </c>
    </row>
    <row r="8050" spans="1:13" x14ac:dyDescent="0.25">
      <c r="A8050" s="1"/>
      <c r="B8050" s="40"/>
      <c r="C8050" s="40"/>
      <c r="D8050" s="40"/>
      <c r="E8050" s="40"/>
      <c r="F8050" s="40"/>
      <c r="G8050" s="40"/>
      <c r="H8050" s="40"/>
      <c r="I8050" s="40"/>
      <c r="M8050" s="40">
        <f>WEEKNUM(A8050,2)</f>
        <v>1</v>
      </c>
    </row>
    <row r="8051" spans="1:13" x14ac:dyDescent="0.25">
      <c r="A8051" s="1"/>
      <c r="B8051" s="40"/>
      <c r="C8051" s="40"/>
      <c r="D8051" s="40"/>
      <c r="E8051" s="40"/>
      <c r="F8051" s="40"/>
      <c r="G8051" s="40"/>
      <c r="H8051" s="40"/>
      <c r="I8051" s="40"/>
      <c r="M8051" s="40">
        <f>WEEKNUM(A8051,2)</f>
        <v>1</v>
      </c>
    </row>
    <row r="8052" spans="1:13" x14ac:dyDescent="0.25">
      <c r="A8052" s="1"/>
      <c r="B8052" s="40"/>
      <c r="C8052" s="40"/>
      <c r="D8052" s="40"/>
      <c r="E8052" s="40"/>
      <c r="F8052" s="40"/>
      <c r="G8052" s="40"/>
      <c r="H8052" s="40"/>
      <c r="I8052" s="40"/>
      <c r="M8052" s="40">
        <f>WEEKNUM(A8052,2)</f>
        <v>1</v>
      </c>
    </row>
    <row r="8053" spans="1:13" x14ac:dyDescent="0.25">
      <c r="A8053" s="1"/>
      <c r="B8053" s="40"/>
      <c r="C8053" s="40"/>
      <c r="D8053" s="40"/>
      <c r="E8053" s="40"/>
      <c r="F8053" s="40"/>
      <c r="G8053" s="40"/>
      <c r="H8053" s="40"/>
      <c r="I8053" s="40"/>
      <c r="M8053" s="40">
        <f>WEEKNUM(A8053,2)</f>
        <v>1</v>
      </c>
    </row>
    <row r="8054" spans="1:13" x14ac:dyDescent="0.25">
      <c r="A8054" s="1"/>
      <c r="B8054" s="40"/>
      <c r="C8054" s="40"/>
      <c r="D8054" s="40"/>
      <c r="E8054" s="40"/>
      <c r="F8054" s="40"/>
      <c r="G8054" s="40"/>
      <c r="H8054" s="40"/>
      <c r="I8054" s="40"/>
      <c r="M8054" s="40">
        <f>WEEKNUM(A8054,2)</f>
        <v>1</v>
      </c>
    </row>
    <row r="8055" spans="1:13" x14ac:dyDescent="0.25">
      <c r="A8055" s="1"/>
      <c r="B8055" s="40"/>
      <c r="C8055" s="40"/>
      <c r="D8055" s="40"/>
      <c r="E8055" s="40"/>
      <c r="F8055" s="40"/>
      <c r="G8055" s="40"/>
      <c r="H8055" s="40"/>
      <c r="I8055" s="40"/>
      <c r="M8055" s="40">
        <f>WEEKNUM(A8055,2)</f>
        <v>1</v>
      </c>
    </row>
    <row r="8056" spans="1:13" x14ac:dyDescent="0.25">
      <c r="A8056" s="1"/>
      <c r="B8056" s="40"/>
      <c r="C8056" s="40"/>
      <c r="D8056" s="40"/>
      <c r="E8056" s="40"/>
      <c r="F8056" s="40"/>
      <c r="G8056" s="40"/>
      <c r="H8056" s="40"/>
      <c r="I8056" s="40"/>
      <c r="M8056" s="40">
        <f>WEEKNUM(A8056,2)</f>
        <v>1</v>
      </c>
    </row>
    <row r="8057" spans="1:13" x14ac:dyDescent="0.25">
      <c r="A8057" s="1"/>
      <c r="B8057" s="40"/>
      <c r="C8057" s="40"/>
      <c r="D8057" s="40"/>
      <c r="E8057" s="40"/>
      <c r="F8057" s="40"/>
      <c r="G8057" s="40"/>
      <c r="H8057" s="40"/>
      <c r="I8057" s="40"/>
      <c r="M8057" s="40">
        <f>WEEKNUM(A8057,2)</f>
        <v>1</v>
      </c>
    </row>
    <row r="8058" spans="1:13" x14ac:dyDescent="0.25">
      <c r="A8058" s="1"/>
      <c r="B8058" s="40"/>
      <c r="C8058" s="40"/>
      <c r="D8058" s="40"/>
      <c r="E8058" s="40"/>
      <c r="F8058" s="40"/>
      <c r="G8058" s="40"/>
      <c r="H8058" s="40"/>
      <c r="I8058" s="40"/>
      <c r="M8058" s="40">
        <f>WEEKNUM(A8058,2)</f>
        <v>1</v>
      </c>
    </row>
    <row r="8059" spans="1:13" x14ac:dyDescent="0.25">
      <c r="A8059" s="1"/>
      <c r="B8059" s="40"/>
      <c r="C8059" s="40"/>
      <c r="D8059" s="40"/>
      <c r="E8059" s="40"/>
      <c r="F8059" s="40"/>
      <c r="G8059" s="40"/>
      <c r="H8059" s="40"/>
      <c r="I8059" s="40"/>
      <c r="M8059" s="40">
        <f>WEEKNUM(A8059,2)</f>
        <v>1</v>
      </c>
    </row>
    <row r="8060" spans="1:13" x14ac:dyDescent="0.25">
      <c r="A8060" s="1"/>
      <c r="B8060" s="40"/>
      <c r="C8060" s="40"/>
      <c r="D8060" s="40"/>
      <c r="E8060" s="40"/>
      <c r="F8060" s="40"/>
      <c r="G8060" s="40"/>
      <c r="H8060" s="40"/>
      <c r="I8060" s="40"/>
      <c r="M8060" s="40">
        <f>WEEKNUM(A8060,2)</f>
        <v>1</v>
      </c>
    </row>
    <row r="8061" spans="1:13" x14ac:dyDescent="0.25">
      <c r="A8061" s="1"/>
      <c r="B8061" s="40"/>
      <c r="C8061" s="40"/>
      <c r="D8061" s="40"/>
      <c r="E8061" s="40"/>
      <c r="F8061" s="40"/>
      <c r="G8061" s="40"/>
      <c r="H8061" s="40"/>
      <c r="I8061" s="40"/>
      <c r="M8061" s="40">
        <f>WEEKNUM(A8061,2)</f>
        <v>1</v>
      </c>
    </row>
    <row r="8062" spans="1:13" x14ac:dyDescent="0.25">
      <c r="A8062" s="1"/>
      <c r="B8062" s="40"/>
      <c r="C8062" s="40"/>
      <c r="D8062" s="40"/>
      <c r="E8062" s="40"/>
      <c r="F8062" s="40"/>
      <c r="G8062" s="40"/>
      <c r="H8062" s="40"/>
      <c r="I8062" s="40"/>
      <c r="M8062" s="40">
        <f>WEEKNUM(A8062,2)</f>
        <v>1</v>
      </c>
    </row>
    <row r="8063" spans="1:13" x14ac:dyDescent="0.25">
      <c r="A8063" s="1"/>
      <c r="B8063" s="40"/>
      <c r="C8063" s="40"/>
      <c r="D8063" s="40"/>
      <c r="E8063" s="40"/>
      <c r="F8063" s="40"/>
      <c r="G8063" s="40"/>
      <c r="H8063" s="40"/>
      <c r="I8063" s="40"/>
      <c r="M8063" s="40">
        <f>WEEKNUM(A8063,2)</f>
        <v>1</v>
      </c>
    </row>
    <row r="8064" spans="1:13" x14ac:dyDescent="0.25">
      <c r="A8064" s="1"/>
      <c r="B8064" s="40"/>
      <c r="C8064" s="40"/>
      <c r="D8064" s="40"/>
      <c r="E8064" s="40"/>
      <c r="F8064" s="40"/>
      <c r="G8064" s="40"/>
      <c r="H8064" s="40"/>
      <c r="I8064" s="40"/>
      <c r="M8064" s="40">
        <f>WEEKNUM(A8064,2)</f>
        <v>1</v>
      </c>
    </row>
    <row r="8065" spans="1:13" x14ac:dyDescent="0.25">
      <c r="A8065" s="1"/>
      <c r="B8065" s="40"/>
      <c r="C8065" s="40"/>
      <c r="D8065" s="40"/>
      <c r="E8065" s="40"/>
      <c r="F8065" s="40"/>
      <c r="G8065" s="40"/>
      <c r="H8065" s="40"/>
      <c r="I8065" s="40"/>
      <c r="M8065" s="40">
        <f>WEEKNUM(A8065,2)</f>
        <v>1</v>
      </c>
    </row>
    <row r="8066" spans="1:13" x14ac:dyDescent="0.25">
      <c r="A8066" s="1"/>
      <c r="B8066" s="40"/>
      <c r="C8066" s="40"/>
      <c r="D8066" s="40"/>
      <c r="E8066" s="40"/>
      <c r="F8066" s="40"/>
      <c r="G8066" s="40"/>
      <c r="H8066" s="40"/>
      <c r="I8066" s="40"/>
      <c r="M8066" s="40">
        <f>WEEKNUM(A8066,2)</f>
        <v>1</v>
      </c>
    </row>
    <row r="8067" spans="1:13" x14ac:dyDescent="0.25">
      <c r="A8067" s="1"/>
      <c r="B8067" s="40"/>
      <c r="C8067" s="40"/>
      <c r="D8067" s="40"/>
      <c r="E8067" s="40"/>
      <c r="F8067" s="40"/>
      <c r="G8067" s="40"/>
      <c r="H8067" s="40"/>
      <c r="I8067" s="40"/>
      <c r="M8067" s="40">
        <f>WEEKNUM(A8067,2)</f>
        <v>1</v>
      </c>
    </row>
    <row r="8068" spans="1:13" x14ac:dyDescent="0.25">
      <c r="A8068" s="1"/>
      <c r="B8068" s="40"/>
      <c r="C8068" s="40"/>
      <c r="D8068" s="40"/>
      <c r="E8068" s="40"/>
      <c r="F8068" s="40"/>
      <c r="G8068" s="40"/>
      <c r="H8068" s="40"/>
      <c r="I8068" s="40"/>
      <c r="M8068" s="40">
        <f>WEEKNUM(A8068,2)</f>
        <v>1</v>
      </c>
    </row>
    <row r="8069" spans="1:13" x14ac:dyDescent="0.25">
      <c r="A8069" s="1"/>
      <c r="B8069" s="40"/>
      <c r="C8069" s="40"/>
      <c r="D8069" s="40"/>
      <c r="E8069" s="40"/>
      <c r="F8069" s="40"/>
      <c r="G8069" s="40"/>
      <c r="H8069" s="40"/>
      <c r="I8069" s="40"/>
      <c r="M8069" s="40">
        <f>WEEKNUM(A8069,2)</f>
        <v>1</v>
      </c>
    </row>
    <row r="8070" spans="1:13" x14ac:dyDescent="0.25">
      <c r="A8070" s="1"/>
      <c r="B8070" s="40"/>
      <c r="C8070" s="40"/>
      <c r="D8070" s="40"/>
      <c r="E8070" s="40"/>
      <c r="F8070" s="40"/>
      <c r="G8070" s="40"/>
      <c r="H8070" s="40"/>
      <c r="I8070" s="40"/>
      <c r="M8070" s="40">
        <f>WEEKNUM(A8070,2)</f>
        <v>1</v>
      </c>
    </row>
    <row r="8071" spans="1:13" x14ac:dyDescent="0.25">
      <c r="A8071" s="1"/>
      <c r="B8071" s="40"/>
      <c r="C8071" s="40"/>
      <c r="D8071" s="40"/>
      <c r="E8071" s="40"/>
      <c r="F8071" s="40"/>
      <c r="G8071" s="40"/>
      <c r="H8071" s="40"/>
      <c r="I8071" s="40"/>
      <c r="M8071" s="40">
        <f>WEEKNUM(A8071,2)</f>
        <v>1</v>
      </c>
    </row>
    <row r="8072" spans="1:13" x14ac:dyDescent="0.25">
      <c r="A8072" s="1"/>
      <c r="B8072" s="40"/>
      <c r="C8072" s="40"/>
      <c r="D8072" s="40"/>
      <c r="E8072" s="40"/>
      <c r="F8072" s="40"/>
      <c r="G8072" s="40"/>
      <c r="H8072" s="40"/>
      <c r="I8072" s="40"/>
      <c r="M8072" s="40">
        <f>WEEKNUM(A8072,2)</f>
        <v>1</v>
      </c>
    </row>
    <row r="8073" spans="1:13" x14ac:dyDescent="0.25">
      <c r="A8073" s="1"/>
      <c r="B8073" s="40"/>
      <c r="C8073" s="40"/>
      <c r="D8073" s="40"/>
      <c r="E8073" s="40"/>
      <c r="F8073" s="40"/>
      <c r="G8073" s="40"/>
      <c r="H8073" s="40"/>
      <c r="I8073" s="40"/>
      <c r="M8073" s="40">
        <f>WEEKNUM(A8073,2)</f>
        <v>1</v>
      </c>
    </row>
    <row r="8074" spans="1:13" x14ac:dyDescent="0.25">
      <c r="A8074" s="1"/>
      <c r="B8074" s="40"/>
      <c r="C8074" s="40"/>
      <c r="D8074" s="40"/>
      <c r="E8074" s="40"/>
      <c r="F8074" s="40"/>
      <c r="G8074" s="40"/>
      <c r="H8074" s="40"/>
      <c r="I8074" s="40"/>
      <c r="M8074" s="40">
        <f>WEEKNUM(A8074,2)</f>
        <v>1</v>
      </c>
    </row>
    <row r="8075" spans="1:13" x14ac:dyDescent="0.25">
      <c r="A8075" s="1"/>
      <c r="B8075" s="40"/>
      <c r="C8075" s="40"/>
      <c r="D8075" s="40"/>
      <c r="E8075" s="40"/>
      <c r="F8075" s="40"/>
      <c r="G8075" s="40"/>
      <c r="H8075" s="40"/>
      <c r="I8075" s="40"/>
      <c r="M8075" s="40">
        <f>WEEKNUM(A8075,2)</f>
        <v>1</v>
      </c>
    </row>
    <row r="8076" spans="1:13" x14ac:dyDescent="0.25">
      <c r="A8076" s="1"/>
      <c r="B8076" s="40"/>
      <c r="C8076" s="40"/>
      <c r="D8076" s="40"/>
      <c r="E8076" s="40"/>
      <c r="F8076" s="40"/>
      <c r="G8076" s="40"/>
      <c r="H8076" s="40"/>
      <c r="I8076" s="40"/>
      <c r="M8076" s="40">
        <f>WEEKNUM(A8076,2)</f>
        <v>1</v>
      </c>
    </row>
    <row r="8077" spans="1:13" x14ac:dyDescent="0.25">
      <c r="A8077" s="1"/>
      <c r="B8077" s="40"/>
      <c r="C8077" s="40"/>
      <c r="D8077" s="40"/>
      <c r="E8077" s="40"/>
      <c r="F8077" s="40"/>
      <c r="G8077" s="40"/>
      <c r="H8077" s="40"/>
      <c r="I8077" s="40"/>
      <c r="M8077" s="40">
        <f>WEEKNUM(A8077,2)</f>
        <v>1</v>
      </c>
    </row>
    <row r="8078" spans="1:13" x14ac:dyDescent="0.25">
      <c r="A8078" s="1"/>
      <c r="B8078" s="40"/>
      <c r="C8078" s="40"/>
      <c r="D8078" s="40"/>
      <c r="E8078" s="40"/>
      <c r="F8078" s="40"/>
      <c r="G8078" s="40"/>
      <c r="H8078" s="40"/>
      <c r="I8078" s="40"/>
      <c r="M8078" s="40">
        <f>WEEKNUM(A8078,2)</f>
        <v>1</v>
      </c>
    </row>
    <row r="8079" spans="1:13" x14ac:dyDescent="0.25">
      <c r="A8079" s="1"/>
      <c r="B8079" s="40"/>
      <c r="C8079" s="40"/>
      <c r="D8079" s="40"/>
      <c r="E8079" s="40"/>
      <c r="F8079" s="40"/>
      <c r="G8079" s="40"/>
      <c r="H8079" s="40"/>
      <c r="I8079" s="40"/>
      <c r="M8079" s="40">
        <f>WEEKNUM(A8079,2)</f>
        <v>1</v>
      </c>
    </row>
    <row r="8080" spans="1:13" x14ac:dyDescent="0.25">
      <c r="A8080" s="1"/>
      <c r="B8080" s="40"/>
      <c r="C8080" s="40"/>
      <c r="D8080" s="40"/>
      <c r="E8080" s="40"/>
      <c r="F8080" s="40"/>
      <c r="G8080" s="40"/>
      <c r="H8080" s="40"/>
      <c r="I8080" s="40"/>
      <c r="M8080" s="40">
        <f>WEEKNUM(A8080,2)</f>
        <v>1</v>
      </c>
    </row>
    <row r="8081" spans="1:13" x14ac:dyDescent="0.25">
      <c r="A8081" s="1"/>
      <c r="B8081" s="40"/>
      <c r="C8081" s="40"/>
      <c r="D8081" s="40"/>
      <c r="E8081" s="40"/>
      <c r="F8081" s="40"/>
      <c r="G8081" s="40"/>
      <c r="H8081" s="40"/>
      <c r="I8081" s="40"/>
      <c r="M8081" s="40">
        <f>WEEKNUM(A8081,2)</f>
        <v>1</v>
      </c>
    </row>
    <row r="8082" spans="1:13" x14ac:dyDescent="0.25">
      <c r="A8082" s="1"/>
      <c r="B8082" s="40"/>
      <c r="C8082" s="40"/>
      <c r="D8082" s="40"/>
      <c r="E8082" s="40"/>
      <c r="F8082" s="40"/>
      <c r="G8082" s="40"/>
      <c r="H8082" s="40"/>
      <c r="I8082" s="40"/>
      <c r="M8082" s="40">
        <f>WEEKNUM(A8082,2)</f>
        <v>1</v>
      </c>
    </row>
    <row r="8083" spans="1:13" x14ac:dyDescent="0.25">
      <c r="A8083" s="1"/>
      <c r="B8083" s="40"/>
      <c r="C8083" s="40"/>
      <c r="D8083" s="40"/>
      <c r="E8083" s="40"/>
      <c r="F8083" s="40"/>
      <c r="G8083" s="40"/>
      <c r="H8083" s="40"/>
      <c r="I8083" s="40"/>
      <c r="M8083" s="40">
        <f>WEEKNUM(A8083,2)</f>
        <v>1</v>
      </c>
    </row>
    <row r="8084" spans="1:13" x14ac:dyDescent="0.25">
      <c r="A8084" s="1"/>
      <c r="B8084" s="40"/>
      <c r="C8084" s="40"/>
      <c r="D8084" s="40"/>
      <c r="E8084" s="40"/>
      <c r="F8084" s="40"/>
      <c r="G8084" s="40"/>
      <c r="H8084" s="40"/>
      <c r="I8084" s="40"/>
      <c r="M8084" s="40">
        <f>WEEKNUM(A8084,2)</f>
        <v>1</v>
      </c>
    </row>
    <row r="8085" spans="1:13" x14ac:dyDescent="0.25">
      <c r="A8085" s="1"/>
      <c r="B8085" s="40"/>
      <c r="C8085" s="40"/>
      <c r="D8085" s="40"/>
      <c r="E8085" s="40"/>
      <c r="F8085" s="40"/>
      <c r="G8085" s="40"/>
      <c r="H8085" s="40"/>
      <c r="I8085" s="40"/>
      <c r="M8085" s="40">
        <f>WEEKNUM(A8085,2)</f>
        <v>1</v>
      </c>
    </row>
    <row r="8086" spans="1:13" x14ac:dyDescent="0.25">
      <c r="A8086" s="1"/>
      <c r="B8086" s="40"/>
      <c r="C8086" s="40"/>
      <c r="D8086" s="40"/>
      <c r="E8086" s="40"/>
      <c r="F8086" s="40"/>
      <c r="G8086" s="40"/>
      <c r="H8086" s="40"/>
      <c r="I8086" s="40"/>
      <c r="M8086" s="40">
        <f>WEEKNUM(A8086,2)</f>
        <v>1</v>
      </c>
    </row>
    <row r="8087" spans="1:13" x14ac:dyDescent="0.25">
      <c r="A8087" s="1"/>
      <c r="B8087" s="40"/>
      <c r="C8087" s="40"/>
      <c r="D8087" s="40"/>
      <c r="E8087" s="40"/>
      <c r="F8087" s="40"/>
      <c r="G8087" s="40"/>
      <c r="H8087" s="40"/>
      <c r="I8087" s="40"/>
      <c r="M8087" s="40">
        <f>WEEKNUM(A8087,2)</f>
        <v>1</v>
      </c>
    </row>
    <row r="8088" spans="1:13" x14ac:dyDescent="0.25">
      <c r="A8088" s="1"/>
      <c r="B8088" s="40"/>
      <c r="C8088" s="40"/>
      <c r="D8088" s="40"/>
      <c r="E8088" s="40"/>
      <c r="F8088" s="40"/>
      <c r="G8088" s="40"/>
      <c r="H8088" s="40"/>
      <c r="I8088" s="40"/>
      <c r="M8088" s="40">
        <f>WEEKNUM(A8088,2)</f>
        <v>1</v>
      </c>
    </row>
    <row r="8089" spans="1:13" x14ac:dyDescent="0.25">
      <c r="A8089" s="1"/>
      <c r="B8089" s="40"/>
      <c r="C8089" s="40"/>
      <c r="D8089" s="40"/>
      <c r="E8089" s="40"/>
      <c r="F8089" s="40"/>
      <c r="G8089" s="40"/>
      <c r="H8089" s="40"/>
      <c r="I8089" s="40"/>
      <c r="M8089" s="40">
        <f>WEEKNUM(A8089,2)</f>
        <v>1</v>
      </c>
    </row>
    <row r="8090" spans="1:13" x14ac:dyDescent="0.25">
      <c r="A8090" s="1"/>
      <c r="B8090" s="40"/>
      <c r="C8090" s="40"/>
      <c r="D8090" s="40"/>
      <c r="E8090" s="40"/>
      <c r="F8090" s="40"/>
      <c r="G8090" s="40"/>
      <c r="H8090" s="40"/>
      <c r="I8090" s="40"/>
      <c r="M8090" s="40">
        <f>WEEKNUM(A8090,2)</f>
        <v>1</v>
      </c>
    </row>
    <row r="8091" spans="1:13" x14ac:dyDescent="0.25">
      <c r="A8091" s="1"/>
      <c r="B8091" s="40"/>
      <c r="C8091" s="40"/>
      <c r="D8091" s="40"/>
      <c r="E8091" s="40"/>
      <c r="F8091" s="40"/>
      <c r="G8091" s="40"/>
      <c r="H8091" s="40"/>
      <c r="I8091" s="40"/>
      <c r="M8091" s="40">
        <f>WEEKNUM(A8091,2)</f>
        <v>1</v>
      </c>
    </row>
    <row r="8092" spans="1:13" x14ac:dyDescent="0.25">
      <c r="A8092" s="1"/>
      <c r="B8092" s="40"/>
      <c r="C8092" s="40"/>
      <c r="D8092" s="40"/>
      <c r="E8092" s="40"/>
      <c r="F8092" s="40"/>
      <c r="G8092" s="40"/>
      <c r="H8092" s="40"/>
      <c r="I8092" s="40"/>
      <c r="M8092" s="40">
        <f>WEEKNUM(A8092,2)</f>
        <v>1</v>
      </c>
    </row>
    <row r="8093" spans="1:13" x14ac:dyDescent="0.25">
      <c r="A8093" s="1"/>
      <c r="B8093" s="40"/>
      <c r="C8093" s="40"/>
      <c r="D8093" s="40"/>
      <c r="E8093" s="40"/>
      <c r="F8093" s="40"/>
      <c r="G8093" s="40"/>
      <c r="H8093" s="40"/>
      <c r="I8093" s="40"/>
      <c r="M8093" s="40">
        <f>WEEKNUM(A8093,2)</f>
        <v>1</v>
      </c>
    </row>
    <row r="8094" spans="1:13" x14ac:dyDescent="0.25">
      <c r="A8094" s="1"/>
      <c r="B8094" s="40"/>
      <c r="C8094" s="40"/>
      <c r="D8094" s="40"/>
      <c r="E8094" s="40"/>
      <c r="F8094" s="40"/>
      <c r="G8094" s="40"/>
      <c r="H8094" s="40"/>
      <c r="I8094" s="40"/>
      <c r="M8094" s="40">
        <f>WEEKNUM(A8094,2)</f>
        <v>1</v>
      </c>
    </row>
    <row r="8095" spans="1:13" x14ac:dyDescent="0.25">
      <c r="A8095" s="1"/>
      <c r="B8095" s="40"/>
      <c r="C8095" s="40"/>
      <c r="D8095" s="40"/>
      <c r="E8095" s="40"/>
      <c r="F8095" s="40"/>
      <c r="G8095" s="40"/>
      <c r="H8095" s="40"/>
      <c r="I8095" s="40"/>
      <c r="M8095" s="40">
        <f>WEEKNUM(A8095,2)</f>
        <v>1</v>
      </c>
    </row>
    <row r="8096" spans="1:13" x14ac:dyDescent="0.25">
      <c r="A8096" s="1"/>
      <c r="B8096" s="40"/>
      <c r="C8096" s="40"/>
      <c r="D8096" s="40"/>
      <c r="E8096" s="40"/>
      <c r="F8096" s="40"/>
      <c r="G8096" s="40"/>
      <c r="H8096" s="40"/>
      <c r="I8096" s="40"/>
      <c r="M8096" s="40">
        <f>WEEKNUM(A8096,2)</f>
        <v>1</v>
      </c>
    </row>
    <row r="8097" spans="1:13" x14ac:dyDescent="0.25">
      <c r="A8097" s="1"/>
      <c r="B8097" s="40"/>
      <c r="C8097" s="40"/>
      <c r="D8097" s="40"/>
      <c r="E8097" s="40"/>
      <c r="F8097" s="40"/>
      <c r="G8097" s="40"/>
      <c r="H8097" s="40"/>
      <c r="I8097" s="40"/>
      <c r="M8097" s="40">
        <f>WEEKNUM(A8097,2)</f>
        <v>1</v>
      </c>
    </row>
    <row r="8098" spans="1:13" x14ac:dyDescent="0.25">
      <c r="A8098" s="1"/>
      <c r="B8098" s="40"/>
      <c r="C8098" s="40"/>
      <c r="D8098" s="40"/>
      <c r="E8098" s="40"/>
      <c r="F8098" s="40"/>
      <c r="G8098" s="40"/>
      <c r="H8098" s="40"/>
      <c r="I8098" s="40"/>
      <c r="M8098" s="40">
        <f>WEEKNUM(A8098,2)</f>
        <v>1</v>
      </c>
    </row>
    <row r="8099" spans="1:13" x14ac:dyDescent="0.25">
      <c r="A8099" s="1"/>
      <c r="B8099" s="40"/>
      <c r="C8099" s="40"/>
      <c r="D8099" s="40"/>
      <c r="E8099" s="40"/>
      <c r="F8099" s="40"/>
      <c r="G8099" s="40"/>
      <c r="H8099" s="40"/>
      <c r="I8099" s="40"/>
      <c r="M8099" s="40">
        <f>WEEKNUM(A8099,2)</f>
        <v>1</v>
      </c>
    </row>
    <row r="8100" spans="1:13" x14ac:dyDescent="0.25">
      <c r="A8100" s="1"/>
      <c r="B8100" s="40"/>
      <c r="C8100" s="40"/>
      <c r="D8100" s="40"/>
      <c r="E8100" s="40"/>
      <c r="F8100" s="40"/>
      <c r="G8100" s="40"/>
      <c r="H8100" s="40"/>
      <c r="I8100" s="40"/>
      <c r="M8100" s="40">
        <f>WEEKNUM(A8100,2)</f>
        <v>1</v>
      </c>
    </row>
    <row r="8101" spans="1:13" x14ac:dyDescent="0.25">
      <c r="A8101" s="1"/>
      <c r="B8101" s="40"/>
      <c r="C8101" s="40"/>
      <c r="D8101" s="40"/>
      <c r="E8101" s="40"/>
      <c r="F8101" s="40"/>
      <c r="G8101" s="40"/>
      <c r="H8101" s="40"/>
      <c r="I8101" s="40"/>
      <c r="M8101" s="40">
        <f>WEEKNUM(A8101,2)</f>
        <v>1</v>
      </c>
    </row>
    <row r="8102" spans="1:13" x14ac:dyDescent="0.25">
      <c r="A8102" s="1"/>
      <c r="B8102" s="40"/>
      <c r="C8102" s="40"/>
      <c r="D8102" s="40"/>
      <c r="E8102" s="40"/>
      <c r="F8102" s="40"/>
      <c r="G8102" s="40"/>
      <c r="H8102" s="40"/>
      <c r="I8102" s="40"/>
      <c r="M8102" s="40">
        <f>WEEKNUM(A8102,2)</f>
        <v>1</v>
      </c>
    </row>
    <row r="8103" spans="1:13" x14ac:dyDescent="0.25">
      <c r="A8103" s="1"/>
      <c r="B8103" s="40"/>
      <c r="C8103" s="40"/>
      <c r="D8103" s="40"/>
      <c r="E8103" s="40"/>
      <c r="F8103" s="40"/>
      <c r="G8103" s="40"/>
      <c r="H8103" s="40"/>
      <c r="I8103" s="40"/>
      <c r="M8103" s="40">
        <f>WEEKNUM(A8103,2)</f>
        <v>1</v>
      </c>
    </row>
    <row r="8104" spans="1:13" x14ac:dyDescent="0.25">
      <c r="A8104" s="1"/>
      <c r="B8104" s="40"/>
      <c r="C8104" s="40"/>
      <c r="D8104" s="40"/>
      <c r="E8104" s="40"/>
      <c r="F8104" s="40"/>
      <c r="G8104" s="40"/>
      <c r="H8104" s="40"/>
      <c r="I8104" s="40"/>
      <c r="M8104" s="40">
        <f>WEEKNUM(A8104,2)</f>
        <v>1</v>
      </c>
    </row>
    <row r="8105" spans="1:13" x14ac:dyDescent="0.25">
      <c r="A8105" s="1"/>
      <c r="B8105" s="40"/>
      <c r="C8105" s="40"/>
      <c r="D8105" s="40"/>
      <c r="E8105" s="40"/>
      <c r="F8105" s="40"/>
      <c r="G8105" s="40"/>
      <c r="H8105" s="40"/>
      <c r="I8105" s="40"/>
      <c r="M8105" s="40">
        <f>WEEKNUM(A8105,2)</f>
        <v>1</v>
      </c>
    </row>
    <row r="8106" spans="1:13" x14ac:dyDescent="0.25">
      <c r="A8106" s="1"/>
      <c r="B8106" s="40"/>
      <c r="C8106" s="40"/>
      <c r="D8106" s="40"/>
      <c r="E8106" s="40"/>
      <c r="F8106" s="40"/>
      <c r="G8106" s="40"/>
      <c r="H8106" s="40"/>
      <c r="I8106" s="40"/>
      <c r="M8106" s="40">
        <f>WEEKNUM(A8106,2)</f>
        <v>1</v>
      </c>
    </row>
    <row r="8107" spans="1:13" x14ac:dyDescent="0.25">
      <c r="A8107" s="1"/>
      <c r="B8107" s="40"/>
      <c r="C8107" s="40"/>
      <c r="D8107" s="40"/>
      <c r="E8107" s="40"/>
      <c r="F8107" s="40"/>
      <c r="G8107" s="40"/>
      <c r="H8107" s="40"/>
      <c r="I8107" s="40"/>
      <c r="M8107" s="40">
        <f>WEEKNUM(A8107,2)</f>
        <v>1</v>
      </c>
    </row>
    <row r="8108" spans="1:13" x14ac:dyDescent="0.25">
      <c r="A8108" s="1"/>
      <c r="B8108" s="40"/>
      <c r="C8108" s="40"/>
      <c r="D8108" s="40"/>
      <c r="E8108" s="40"/>
      <c r="F8108" s="40"/>
      <c r="G8108" s="40"/>
      <c r="H8108" s="40"/>
      <c r="I8108" s="40"/>
      <c r="M8108" s="40">
        <f>WEEKNUM(A8108,2)</f>
        <v>1</v>
      </c>
    </row>
    <row r="8109" spans="1:13" x14ac:dyDescent="0.25">
      <c r="A8109" s="1"/>
      <c r="B8109" s="40"/>
      <c r="C8109" s="40"/>
      <c r="D8109" s="40"/>
      <c r="E8109" s="40"/>
      <c r="F8109" s="40"/>
      <c r="G8109" s="40"/>
      <c r="H8109" s="40"/>
      <c r="I8109" s="40"/>
      <c r="M8109" s="40">
        <f>WEEKNUM(A8109,2)</f>
        <v>1</v>
      </c>
    </row>
    <row r="8110" spans="1:13" x14ac:dyDescent="0.25">
      <c r="A8110" s="1"/>
      <c r="B8110" s="40"/>
      <c r="C8110" s="40"/>
      <c r="D8110" s="40"/>
      <c r="E8110" s="40"/>
      <c r="F8110" s="40"/>
      <c r="G8110" s="40"/>
      <c r="H8110" s="40"/>
      <c r="I8110" s="40"/>
      <c r="M8110" s="40">
        <f>WEEKNUM(A8110,2)</f>
        <v>1</v>
      </c>
    </row>
    <row r="8111" spans="1:13" x14ac:dyDescent="0.25">
      <c r="A8111" s="1"/>
      <c r="B8111" s="40"/>
      <c r="C8111" s="40"/>
      <c r="D8111" s="40"/>
      <c r="E8111" s="40"/>
      <c r="F8111" s="40"/>
      <c r="G8111" s="40"/>
      <c r="H8111" s="40"/>
      <c r="I8111" s="40"/>
      <c r="M8111" s="40">
        <f>WEEKNUM(A8111,2)</f>
        <v>1</v>
      </c>
    </row>
    <row r="8112" spans="1:13" x14ac:dyDescent="0.25">
      <c r="A8112" s="1"/>
      <c r="B8112" s="40"/>
      <c r="C8112" s="40"/>
      <c r="D8112" s="40"/>
      <c r="E8112" s="40"/>
      <c r="F8112" s="40"/>
      <c r="G8112" s="40"/>
      <c r="H8112" s="40"/>
      <c r="I8112" s="40"/>
      <c r="M8112" s="40">
        <f>WEEKNUM(A8112,2)</f>
        <v>1</v>
      </c>
    </row>
    <row r="8113" spans="1:13" x14ac:dyDescent="0.25">
      <c r="A8113" s="1"/>
      <c r="B8113" s="40"/>
      <c r="C8113" s="40"/>
      <c r="D8113" s="40"/>
      <c r="E8113" s="40"/>
      <c r="F8113" s="40"/>
      <c r="G8113" s="40"/>
      <c r="H8113" s="40"/>
      <c r="I8113" s="40"/>
      <c r="M8113" s="40">
        <f>WEEKNUM(A8113,2)</f>
        <v>1</v>
      </c>
    </row>
    <row r="8114" spans="1:13" x14ac:dyDescent="0.25">
      <c r="A8114" s="1"/>
      <c r="B8114" s="40"/>
      <c r="C8114" s="40"/>
      <c r="D8114" s="40"/>
      <c r="E8114" s="40"/>
      <c r="F8114" s="40"/>
      <c r="G8114" s="40"/>
      <c r="H8114" s="40"/>
      <c r="I8114" s="40"/>
      <c r="M8114" s="40">
        <f>WEEKNUM(A8114,2)</f>
        <v>1</v>
      </c>
    </row>
    <row r="8115" spans="1:13" x14ac:dyDescent="0.25">
      <c r="A8115" s="1"/>
      <c r="B8115" s="40"/>
      <c r="C8115" s="40"/>
      <c r="D8115" s="40"/>
      <c r="E8115" s="40"/>
      <c r="F8115" s="40"/>
      <c r="G8115" s="40"/>
      <c r="H8115" s="40"/>
      <c r="I8115" s="40"/>
      <c r="M8115" s="40">
        <f>WEEKNUM(A8115,2)</f>
        <v>1</v>
      </c>
    </row>
    <row r="8116" spans="1:13" x14ac:dyDescent="0.25">
      <c r="A8116" s="1"/>
      <c r="B8116" s="40"/>
      <c r="C8116" s="40"/>
      <c r="D8116" s="40"/>
      <c r="E8116" s="40"/>
      <c r="F8116" s="40"/>
      <c r="G8116" s="40"/>
      <c r="H8116" s="40"/>
      <c r="I8116" s="40"/>
      <c r="M8116" s="40">
        <f>WEEKNUM(A8116,2)</f>
        <v>1</v>
      </c>
    </row>
    <row r="8117" spans="1:13" x14ac:dyDescent="0.25">
      <c r="A8117" s="1"/>
      <c r="B8117" s="40"/>
      <c r="C8117" s="40"/>
      <c r="D8117" s="40"/>
      <c r="E8117" s="40"/>
      <c r="F8117" s="40"/>
      <c r="G8117" s="40"/>
      <c r="H8117" s="40"/>
      <c r="I8117" s="40"/>
      <c r="M8117" s="40">
        <f>WEEKNUM(A8117,2)</f>
        <v>1</v>
      </c>
    </row>
    <row r="8118" spans="1:13" x14ac:dyDescent="0.25">
      <c r="A8118" s="1"/>
      <c r="B8118" s="40"/>
      <c r="C8118" s="40"/>
      <c r="D8118" s="40"/>
      <c r="E8118" s="40"/>
      <c r="F8118" s="40"/>
      <c r="G8118" s="40"/>
      <c r="H8118" s="40"/>
      <c r="I8118" s="40"/>
      <c r="M8118" s="40">
        <f>WEEKNUM(A8118,2)</f>
        <v>1</v>
      </c>
    </row>
    <row r="8119" spans="1:13" x14ac:dyDescent="0.25">
      <c r="A8119" s="1"/>
      <c r="B8119" s="40"/>
      <c r="C8119" s="40"/>
      <c r="D8119" s="40"/>
      <c r="E8119" s="40"/>
      <c r="F8119" s="40"/>
      <c r="G8119" s="40"/>
      <c r="H8119" s="40"/>
      <c r="I8119" s="40"/>
      <c r="M8119" s="40">
        <f>WEEKNUM(A8119,2)</f>
        <v>1</v>
      </c>
    </row>
    <row r="8120" spans="1:13" x14ac:dyDescent="0.25">
      <c r="A8120" s="1"/>
      <c r="B8120" s="40"/>
      <c r="C8120" s="40"/>
      <c r="D8120" s="40"/>
      <c r="E8120" s="40"/>
      <c r="F8120" s="40"/>
      <c r="G8120" s="40"/>
      <c r="H8120" s="40"/>
      <c r="I8120" s="40"/>
      <c r="M8120" s="40">
        <f>WEEKNUM(A8120,2)</f>
        <v>1</v>
      </c>
    </row>
    <row r="8121" spans="1:13" x14ac:dyDescent="0.25">
      <c r="A8121" s="1"/>
      <c r="B8121" s="40"/>
      <c r="C8121" s="40"/>
      <c r="D8121" s="40"/>
      <c r="E8121" s="40"/>
      <c r="F8121" s="40"/>
      <c r="G8121" s="40"/>
      <c r="H8121" s="40"/>
      <c r="I8121" s="40"/>
      <c r="M8121" s="40">
        <f>WEEKNUM(A8121,2)</f>
        <v>1</v>
      </c>
    </row>
    <row r="8122" spans="1:13" x14ac:dyDescent="0.25">
      <c r="A8122" s="1"/>
      <c r="B8122" s="40"/>
      <c r="C8122" s="40"/>
      <c r="D8122" s="40"/>
      <c r="E8122" s="40"/>
      <c r="F8122" s="40"/>
      <c r="G8122" s="40"/>
      <c r="H8122" s="40"/>
      <c r="I8122" s="40"/>
      <c r="M8122" s="40">
        <f>WEEKNUM(A8122,2)</f>
        <v>1</v>
      </c>
    </row>
    <row r="8123" spans="1:13" x14ac:dyDescent="0.25">
      <c r="A8123" s="1"/>
      <c r="B8123" s="40"/>
      <c r="C8123" s="40"/>
      <c r="D8123" s="40"/>
      <c r="E8123" s="40"/>
      <c r="F8123" s="40"/>
      <c r="G8123" s="40"/>
      <c r="H8123" s="40"/>
      <c r="I8123" s="40"/>
      <c r="M8123" s="40">
        <f>WEEKNUM(A8123,2)</f>
        <v>1</v>
      </c>
    </row>
    <row r="8124" spans="1:13" x14ac:dyDescent="0.25">
      <c r="A8124" s="1"/>
      <c r="B8124" s="40"/>
      <c r="C8124" s="40"/>
      <c r="D8124" s="40"/>
      <c r="E8124" s="40"/>
      <c r="F8124" s="40"/>
      <c r="G8124" s="40"/>
      <c r="H8124" s="40"/>
      <c r="I8124" s="40"/>
      <c r="M8124" s="40">
        <f>WEEKNUM(A8124,2)</f>
        <v>1</v>
      </c>
    </row>
    <row r="8125" spans="1:13" x14ac:dyDescent="0.25">
      <c r="A8125" s="1"/>
      <c r="B8125" s="40"/>
      <c r="C8125" s="40"/>
      <c r="D8125" s="40"/>
      <c r="E8125" s="40"/>
      <c r="F8125" s="40"/>
      <c r="G8125" s="40"/>
      <c r="H8125" s="40"/>
      <c r="I8125" s="40"/>
      <c r="M8125" s="40">
        <f>WEEKNUM(A8125,2)</f>
        <v>1</v>
      </c>
    </row>
    <row r="8126" spans="1:13" x14ac:dyDescent="0.25">
      <c r="A8126" s="1"/>
      <c r="B8126" s="40"/>
      <c r="C8126" s="40"/>
      <c r="D8126" s="40"/>
      <c r="E8126" s="40"/>
      <c r="F8126" s="40"/>
      <c r="G8126" s="40"/>
      <c r="H8126" s="40"/>
      <c r="I8126" s="40"/>
      <c r="M8126" s="40">
        <f>WEEKNUM(A8126,2)</f>
        <v>1</v>
      </c>
    </row>
    <row r="8127" spans="1:13" x14ac:dyDescent="0.25">
      <c r="A8127" s="1"/>
      <c r="B8127" s="40"/>
      <c r="C8127" s="40"/>
      <c r="D8127" s="40"/>
      <c r="E8127" s="40"/>
      <c r="F8127" s="40"/>
      <c r="G8127" s="40"/>
      <c r="H8127" s="40"/>
      <c r="I8127" s="40"/>
      <c r="M8127" s="40">
        <f>WEEKNUM(A8127,2)</f>
        <v>1</v>
      </c>
    </row>
    <row r="8128" spans="1:13" x14ac:dyDescent="0.25">
      <c r="A8128" s="1"/>
      <c r="B8128" s="40"/>
      <c r="C8128" s="40"/>
      <c r="D8128" s="40"/>
      <c r="E8128" s="40"/>
      <c r="F8128" s="40"/>
      <c r="G8128" s="40"/>
      <c r="H8128" s="40"/>
      <c r="I8128" s="40"/>
      <c r="M8128" s="40">
        <f>WEEKNUM(A8128,2)</f>
        <v>1</v>
      </c>
    </row>
    <row r="8129" spans="1:13" x14ac:dyDescent="0.25">
      <c r="A8129" s="1"/>
      <c r="B8129" s="40"/>
      <c r="C8129" s="40"/>
      <c r="D8129" s="40"/>
      <c r="E8129" s="40"/>
      <c r="F8129" s="40"/>
      <c r="G8129" s="40"/>
      <c r="H8129" s="40"/>
      <c r="I8129" s="40"/>
      <c r="M8129" s="40">
        <f>WEEKNUM(A8129,2)</f>
        <v>1</v>
      </c>
    </row>
    <row r="8130" spans="1:13" x14ac:dyDescent="0.25">
      <c r="A8130" s="1"/>
      <c r="B8130" s="40"/>
      <c r="C8130" s="40"/>
      <c r="D8130" s="40"/>
      <c r="E8130" s="40"/>
      <c r="F8130" s="40"/>
      <c r="G8130" s="40"/>
      <c r="H8130" s="40"/>
      <c r="I8130" s="40"/>
      <c r="M8130" s="40">
        <f>WEEKNUM(A8130,2)</f>
        <v>1</v>
      </c>
    </row>
    <row r="8131" spans="1:13" x14ac:dyDescent="0.25">
      <c r="A8131" s="1"/>
      <c r="B8131" s="40"/>
      <c r="C8131" s="40"/>
      <c r="D8131" s="40"/>
      <c r="E8131" s="40"/>
      <c r="F8131" s="40"/>
      <c r="G8131" s="40"/>
      <c r="H8131" s="40"/>
      <c r="I8131" s="40"/>
      <c r="M8131" s="40">
        <f>WEEKNUM(A8131,2)</f>
        <v>1</v>
      </c>
    </row>
    <row r="8132" spans="1:13" x14ac:dyDescent="0.25">
      <c r="A8132" s="1"/>
      <c r="B8132" s="40"/>
      <c r="C8132" s="40"/>
      <c r="D8132" s="40"/>
      <c r="E8132" s="40"/>
      <c r="F8132" s="40"/>
      <c r="G8132" s="40"/>
      <c r="H8132" s="40"/>
      <c r="I8132" s="40"/>
      <c r="M8132" s="40">
        <f>WEEKNUM(A8132,2)</f>
        <v>1</v>
      </c>
    </row>
    <row r="8133" spans="1:13" x14ac:dyDescent="0.25">
      <c r="A8133" s="1"/>
      <c r="B8133" s="40"/>
      <c r="C8133" s="40"/>
      <c r="D8133" s="40"/>
      <c r="E8133" s="40"/>
      <c r="F8133" s="40"/>
      <c r="G8133" s="40"/>
      <c r="H8133" s="40"/>
      <c r="I8133" s="40"/>
      <c r="M8133" s="40">
        <f>WEEKNUM(A8133,2)</f>
        <v>1</v>
      </c>
    </row>
    <row r="8134" spans="1:13" x14ac:dyDescent="0.25">
      <c r="A8134" s="1"/>
      <c r="B8134" s="40"/>
      <c r="C8134" s="40"/>
      <c r="D8134" s="40"/>
      <c r="E8134" s="40"/>
      <c r="F8134" s="40"/>
      <c r="G8134" s="40"/>
      <c r="H8134" s="40"/>
      <c r="I8134" s="40"/>
      <c r="M8134" s="40">
        <f>WEEKNUM(A8134,2)</f>
        <v>1</v>
      </c>
    </row>
    <row r="8135" spans="1:13" x14ac:dyDescent="0.25">
      <c r="A8135" s="1"/>
      <c r="B8135" s="40"/>
      <c r="C8135" s="40"/>
      <c r="D8135" s="40"/>
      <c r="E8135" s="40"/>
      <c r="F8135" s="40"/>
      <c r="G8135" s="40"/>
      <c r="H8135" s="40"/>
      <c r="I8135" s="40"/>
      <c r="M8135" s="40">
        <f>WEEKNUM(A8135,2)</f>
        <v>1</v>
      </c>
    </row>
    <row r="8136" spans="1:13" x14ac:dyDescent="0.25">
      <c r="A8136" s="1"/>
      <c r="B8136" s="40"/>
      <c r="C8136" s="40"/>
      <c r="D8136" s="40"/>
      <c r="E8136" s="40"/>
      <c r="F8136" s="40"/>
      <c r="G8136" s="40"/>
      <c r="H8136" s="40"/>
      <c r="I8136" s="40"/>
      <c r="M8136" s="40">
        <f>WEEKNUM(A8136,2)</f>
        <v>1</v>
      </c>
    </row>
    <row r="8137" spans="1:13" x14ac:dyDescent="0.25">
      <c r="A8137" s="1"/>
      <c r="B8137" s="40"/>
      <c r="C8137" s="40"/>
      <c r="D8137" s="40"/>
      <c r="E8137" s="40"/>
      <c r="F8137" s="40"/>
      <c r="G8137" s="40"/>
      <c r="H8137" s="40"/>
      <c r="I8137" s="40"/>
      <c r="M8137" s="40">
        <f>WEEKNUM(A8137,2)</f>
        <v>1</v>
      </c>
    </row>
    <row r="8138" spans="1:13" x14ac:dyDescent="0.25">
      <c r="A8138" s="1"/>
      <c r="B8138" s="40"/>
      <c r="C8138" s="40"/>
      <c r="D8138" s="40"/>
      <c r="E8138" s="40"/>
      <c r="F8138" s="40"/>
      <c r="G8138" s="40"/>
      <c r="H8138" s="40"/>
      <c r="I8138" s="40"/>
      <c r="M8138" s="40">
        <f>WEEKNUM(A8138,2)</f>
        <v>1</v>
      </c>
    </row>
    <row r="8139" spans="1:13" x14ac:dyDescent="0.25">
      <c r="A8139" s="1"/>
      <c r="B8139" s="40"/>
      <c r="C8139" s="40"/>
      <c r="D8139" s="40"/>
      <c r="E8139" s="40"/>
      <c r="F8139" s="40"/>
      <c r="G8139" s="40"/>
      <c r="H8139" s="40"/>
      <c r="I8139" s="40"/>
      <c r="M8139" s="40">
        <f>WEEKNUM(A8139,2)</f>
        <v>1</v>
      </c>
    </row>
    <row r="8140" spans="1:13" x14ac:dyDescent="0.25">
      <c r="A8140" s="1"/>
      <c r="B8140" s="40"/>
      <c r="C8140" s="40"/>
      <c r="D8140" s="40"/>
      <c r="E8140" s="40"/>
      <c r="F8140" s="40"/>
      <c r="G8140" s="40"/>
      <c r="H8140" s="40"/>
      <c r="I8140" s="40"/>
      <c r="M8140" s="40">
        <f>WEEKNUM(A8140,2)</f>
        <v>1</v>
      </c>
    </row>
    <row r="8141" spans="1:13" x14ac:dyDescent="0.25">
      <c r="A8141" s="1"/>
      <c r="B8141" s="40"/>
      <c r="C8141" s="40"/>
      <c r="D8141" s="40"/>
      <c r="E8141" s="40"/>
      <c r="F8141" s="40"/>
      <c r="G8141" s="40"/>
      <c r="H8141" s="40"/>
      <c r="I8141" s="40"/>
      <c r="M8141" s="40">
        <f>WEEKNUM(A8141,2)</f>
        <v>1</v>
      </c>
    </row>
    <row r="8142" spans="1:13" x14ac:dyDescent="0.25">
      <c r="A8142" s="1"/>
      <c r="B8142" s="40"/>
      <c r="C8142" s="40"/>
      <c r="D8142" s="40"/>
      <c r="E8142" s="40"/>
      <c r="F8142" s="40"/>
      <c r="G8142" s="40"/>
      <c r="H8142" s="40"/>
      <c r="I8142" s="40"/>
      <c r="M8142" s="40">
        <f>WEEKNUM(A8142,2)</f>
        <v>1</v>
      </c>
    </row>
    <row r="8143" spans="1:13" x14ac:dyDescent="0.25">
      <c r="A8143" s="1"/>
      <c r="B8143" s="40"/>
      <c r="C8143" s="40"/>
      <c r="D8143" s="40"/>
      <c r="E8143" s="40"/>
      <c r="F8143" s="40"/>
      <c r="G8143" s="40"/>
      <c r="H8143" s="40"/>
      <c r="I8143" s="40"/>
      <c r="M8143" s="40">
        <f>WEEKNUM(A8143,2)</f>
        <v>1</v>
      </c>
    </row>
    <row r="8144" spans="1:13" x14ac:dyDescent="0.25">
      <c r="A8144" s="1"/>
      <c r="B8144" s="40"/>
      <c r="C8144" s="40"/>
      <c r="D8144" s="40"/>
      <c r="E8144" s="40"/>
      <c r="F8144" s="40"/>
      <c r="G8144" s="40"/>
      <c r="H8144" s="40"/>
      <c r="I8144" s="40"/>
      <c r="M8144" s="40">
        <f>WEEKNUM(A8144,2)</f>
        <v>1</v>
      </c>
    </row>
    <row r="8145" spans="1:13" x14ac:dyDescent="0.25">
      <c r="A8145" s="1"/>
      <c r="B8145" s="40"/>
      <c r="C8145" s="40"/>
      <c r="D8145" s="40"/>
      <c r="E8145" s="40"/>
      <c r="F8145" s="40"/>
      <c r="G8145" s="40"/>
      <c r="H8145" s="40"/>
      <c r="I8145" s="40"/>
      <c r="M8145" s="40">
        <f>WEEKNUM(A8145,2)</f>
        <v>1</v>
      </c>
    </row>
    <row r="8146" spans="1:13" x14ac:dyDescent="0.25">
      <c r="A8146" s="1"/>
      <c r="B8146" s="40"/>
      <c r="C8146" s="40"/>
      <c r="D8146" s="40"/>
      <c r="E8146" s="40"/>
      <c r="F8146" s="40"/>
      <c r="G8146" s="40"/>
      <c r="H8146" s="40"/>
      <c r="I8146" s="40"/>
      <c r="M8146" s="40">
        <f>WEEKNUM(A8146,2)</f>
        <v>1</v>
      </c>
    </row>
    <row r="8147" spans="1:13" x14ac:dyDescent="0.25">
      <c r="A8147" s="1"/>
      <c r="B8147" s="40"/>
      <c r="C8147" s="40"/>
      <c r="D8147" s="40"/>
      <c r="E8147" s="40"/>
      <c r="F8147" s="40"/>
      <c r="G8147" s="40"/>
      <c r="H8147" s="40"/>
      <c r="I8147" s="40"/>
      <c r="M8147" s="40">
        <f>WEEKNUM(A8147,2)</f>
        <v>1</v>
      </c>
    </row>
    <row r="8148" spans="1:13" x14ac:dyDescent="0.25">
      <c r="A8148" s="1"/>
      <c r="B8148" s="40"/>
      <c r="C8148" s="40"/>
      <c r="D8148" s="40"/>
      <c r="E8148" s="40"/>
      <c r="F8148" s="40"/>
      <c r="G8148" s="40"/>
      <c r="H8148" s="40"/>
      <c r="I8148" s="40"/>
      <c r="M8148" s="40">
        <f>WEEKNUM(A8148,2)</f>
        <v>1</v>
      </c>
    </row>
    <row r="8149" spans="1:13" x14ac:dyDescent="0.25">
      <c r="A8149" s="1"/>
      <c r="B8149" s="40"/>
      <c r="C8149" s="40"/>
      <c r="D8149" s="40"/>
      <c r="E8149" s="40"/>
      <c r="F8149" s="40"/>
      <c r="G8149" s="40"/>
      <c r="H8149" s="40"/>
      <c r="I8149" s="40"/>
      <c r="M8149" s="40">
        <f>WEEKNUM(A8149,2)</f>
        <v>1</v>
      </c>
    </row>
    <row r="8150" spans="1:13" x14ac:dyDescent="0.25">
      <c r="A8150" s="1"/>
      <c r="B8150" s="40"/>
      <c r="C8150" s="40"/>
      <c r="D8150" s="40"/>
      <c r="E8150" s="40"/>
      <c r="F8150" s="40"/>
      <c r="G8150" s="40"/>
      <c r="H8150" s="40"/>
      <c r="I8150" s="40"/>
      <c r="M8150" s="40">
        <f>WEEKNUM(A8150,2)</f>
        <v>1</v>
      </c>
    </row>
    <row r="8151" spans="1:13" x14ac:dyDescent="0.25">
      <c r="A8151" s="1"/>
      <c r="B8151" s="40"/>
      <c r="C8151" s="40"/>
      <c r="D8151" s="40"/>
      <c r="E8151" s="40"/>
      <c r="F8151" s="40"/>
      <c r="G8151" s="40"/>
      <c r="H8151" s="40"/>
      <c r="I8151" s="40"/>
      <c r="M8151" s="40">
        <f>WEEKNUM(A8151,2)</f>
        <v>1</v>
      </c>
    </row>
    <row r="8152" spans="1:13" x14ac:dyDescent="0.25">
      <c r="A8152" s="1"/>
      <c r="B8152" s="40"/>
      <c r="C8152" s="40"/>
      <c r="D8152" s="40"/>
      <c r="E8152" s="40"/>
      <c r="F8152" s="40"/>
      <c r="G8152" s="40"/>
      <c r="H8152" s="40"/>
      <c r="I8152" s="40"/>
      <c r="M8152" s="40">
        <f>WEEKNUM(A8152,2)</f>
        <v>1</v>
      </c>
    </row>
    <row r="8153" spans="1:13" x14ac:dyDescent="0.25">
      <c r="A8153" s="1"/>
      <c r="B8153" s="40"/>
      <c r="C8153" s="40"/>
      <c r="D8153" s="40"/>
      <c r="E8153" s="40"/>
      <c r="F8153" s="40"/>
      <c r="G8153" s="40"/>
      <c r="H8153" s="40"/>
      <c r="I8153" s="40"/>
      <c r="M8153" s="40">
        <f>WEEKNUM(A8153,2)</f>
        <v>1</v>
      </c>
    </row>
    <row r="8154" spans="1:13" x14ac:dyDescent="0.25">
      <c r="A8154" s="1"/>
      <c r="B8154" s="40"/>
      <c r="C8154" s="40"/>
      <c r="D8154" s="40"/>
      <c r="E8154" s="40"/>
      <c r="F8154" s="40"/>
      <c r="G8154" s="40"/>
      <c r="H8154" s="40"/>
      <c r="I8154" s="40"/>
      <c r="M8154" s="40">
        <f>WEEKNUM(A8154,2)</f>
        <v>1</v>
      </c>
    </row>
    <row r="8155" spans="1:13" x14ac:dyDescent="0.25">
      <c r="A8155" s="1"/>
      <c r="B8155" s="40"/>
      <c r="C8155" s="40"/>
      <c r="D8155" s="40"/>
      <c r="E8155" s="40"/>
      <c r="F8155" s="40"/>
      <c r="G8155" s="40"/>
      <c r="H8155" s="40"/>
      <c r="I8155" s="40"/>
      <c r="M8155" s="40">
        <f>WEEKNUM(A8155,2)</f>
        <v>1</v>
      </c>
    </row>
    <row r="8156" spans="1:13" x14ac:dyDescent="0.25">
      <c r="A8156" s="1"/>
      <c r="B8156" s="40"/>
      <c r="C8156" s="40"/>
      <c r="D8156" s="40"/>
      <c r="E8156" s="40"/>
      <c r="F8156" s="40"/>
      <c r="G8156" s="40"/>
      <c r="H8156" s="40"/>
      <c r="I8156" s="40"/>
      <c r="M8156" s="40">
        <f>WEEKNUM(A8156,2)</f>
        <v>1</v>
      </c>
    </row>
    <row r="8157" spans="1:13" x14ac:dyDescent="0.25">
      <c r="A8157" s="1"/>
      <c r="B8157" s="40"/>
      <c r="C8157" s="40"/>
      <c r="D8157" s="40"/>
      <c r="E8157" s="40"/>
      <c r="F8157" s="40"/>
      <c r="G8157" s="40"/>
      <c r="H8157" s="40"/>
      <c r="I8157" s="40"/>
      <c r="M8157" s="40">
        <f>WEEKNUM(A8157,2)</f>
        <v>1</v>
      </c>
    </row>
    <row r="8158" spans="1:13" x14ac:dyDescent="0.25">
      <c r="A8158" s="1"/>
      <c r="B8158" s="40"/>
      <c r="C8158" s="40"/>
      <c r="D8158" s="40"/>
      <c r="E8158" s="40"/>
      <c r="F8158" s="40"/>
      <c r="G8158" s="40"/>
      <c r="H8158" s="40"/>
      <c r="I8158" s="40"/>
      <c r="M8158" s="40">
        <f>WEEKNUM(A8158,2)</f>
        <v>1</v>
      </c>
    </row>
    <row r="8159" spans="1:13" x14ac:dyDescent="0.25">
      <c r="A8159" s="1"/>
      <c r="B8159" s="40"/>
      <c r="C8159" s="40"/>
      <c r="D8159" s="40"/>
      <c r="E8159" s="40"/>
      <c r="F8159" s="40"/>
      <c r="G8159" s="40"/>
      <c r="H8159" s="40"/>
      <c r="I8159" s="40"/>
      <c r="M8159" s="40">
        <f>WEEKNUM(A8159,2)</f>
        <v>1</v>
      </c>
    </row>
    <row r="8160" spans="1:13" x14ac:dyDescent="0.25">
      <c r="A8160" s="1"/>
      <c r="B8160" s="40"/>
      <c r="C8160" s="40"/>
      <c r="D8160" s="40"/>
      <c r="E8160" s="40"/>
      <c r="F8160" s="40"/>
      <c r="G8160" s="40"/>
      <c r="H8160" s="40"/>
      <c r="I8160" s="40"/>
      <c r="M8160" s="40">
        <f>WEEKNUM(A8160,2)</f>
        <v>1</v>
      </c>
    </row>
    <row r="8161" spans="1:13" x14ac:dyDescent="0.25">
      <c r="A8161" s="1"/>
      <c r="B8161" s="40"/>
      <c r="C8161" s="40"/>
      <c r="D8161" s="40"/>
      <c r="E8161" s="40"/>
      <c r="F8161" s="40"/>
      <c r="G8161" s="40"/>
      <c r="H8161" s="40"/>
      <c r="I8161" s="40"/>
      <c r="M8161" s="40">
        <f>WEEKNUM(A8161,2)</f>
        <v>1</v>
      </c>
    </row>
    <row r="8162" spans="1:13" x14ac:dyDescent="0.25">
      <c r="A8162" s="1"/>
      <c r="B8162" s="40"/>
      <c r="C8162" s="40"/>
      <c r="D8162" s="40"/>
      <c r="E8162" s="40"/>
      <c r="F8162" s="40"/>
      <c r="G8162" s="40"/>
      <c r="H8162" s="40"/>
      <c r="I8162" s="40"/>
      <c r="M8162" s="40">
        <f>WEEKNUM(A8162,2)</f>
        <v>1</v>
      </c>
    </row>
    <row r="8163" spans="1:13" x14ac:dyDescent="0.25">
      <c r="A8163" s="1"/>
      <c r="B8163" s="40"/>
      <c r="C8163" s="40"/>
      <c r="D8163" s="40"/>
      <c r="E8163" s="40"/>
      <c r="F8163" s="40"/>
      <c r="G8163" s="40"/>
      <c r="H8163" s="40"/>
      <c r="I8163" s="40"/>
      <c r="M8163" s="40">
        <f>WEEKNUM(A8163,2)</f>
        <v>1</v>
      </c>
    </row>
    <row r="8164" spans="1:13" x14ac:dyDescent="0.25">
      <c r="A8164" s="1"/>
      <c r="B8164" s="40"/>
      <c r="C8164" s="40"/>
      <c r="D8164" s="40"/>
      <c r="E8164" s="40"/>
      <c r="F8164" s="40"/>
      <c r="G8164" s="40"/>
      <c r="H8164" s="40"/>
      <c r="I8164" s="40"/>
      <c r="M8164" s="40">
        <f>WEEKNUM(A8164,2)</f>
        <v>1</v>
      </c>
    </row>
    <row r="8165" spans="1:13" x14ac:dyDescent="0.25">
      <c r="A8165" s="1"/>
      <c r="B8165" s="40"/>
      <c r="C8165" s="40"/>
      <c r="D8165" s="40"/>
      <c r="E8165" s="40"/>
      <c r="F8165" s="40"/>
      <c r="G8165" s="40"/>
      <c r="H8165" s="40"/>
      <c r="I8165" s="40"/>
      <c r="M8165" s="40">
        <f>WEEKNUM(A8165,2)</f>
        <v>1</v>
      </c>
    </row>
    <row r="8166" spans="1:13" x14ac:dyDescent="0.25">
      <c r="A8166" s="1"/>
      <c r="B8166" s="40"/>
      <c r="C8166" s="40"/>
      <c r="D8166" s="40"/>
      <c r="E8166" s="40"/>
      <c r="F8166" s="40"/>
      <c r="G8166" s="40"/>
      <c r="H8166" s="40"/>
      <c r="I8166" s="40"/>
      <c r="M8166" s="40">
        <f>WEEKNUM(A8166,2)</f>
        <v>1</v>
      </c>
    </row>
    <row r="8167" spans="1:13" x14ac:dyDescent="0.25">
      <c r="A8167" s="1"/>
      <c r="B8167" s="40"/>
      <c r="C8167" s="40"/>
      <c r="D8167" s="40"/>
      <c r="E8167" s="40"/>
      <c r="F8167" s="40"/>
      <c r="G8167" s="40"/>
      <c r="H8167" s="40"/>
      <c r="I8167" s="40"/>
      <c r="M8167" s="40">
        <f>WEEKNUM(A8167,2)</f>
        <v>1</v>
      </c>
    </row>
    <row r="8168" spans="1:13" x14ac:dyDescent="0.25">
      <c r="A8168" s="1"/>
      <c r="B8168" s="40"/>
      <c r="C8168" s="40"/>
      <c r="D8168" s="40"/>
      <c r="E8168" s="40"/>
      <c r="F8168" s="40"/>
      <c r="G8168" s="40"/>
      <c r="H8168" s="40"/>
      <c r="I8168" s="40"/>
      <c r="M8168" s="40">
        <f>WEEKNUM(A8168,2)</f>
        <v>1</v>
      </c>
    </row>
    <row r="8169" spans="1:13" x14ac:dyDescent="0.25">
      <c r="A8169" s="1"/>
      <c r="B8169" s="40"/>
      <c r="C8169" s="40"/>
      <c r="D8169" s="40"/>
      <c r="E8169" s="40"/>
      <c r="F8169" s="40"/>
      <c r="G8169" s="40"/>
      <c r="H8169" s="40"/>
      <c r="I8169" s="40"/>
      <c r="M8169" s="40">
        <f>WEEKNUM(A8169,2)</f>
        <v>1</v>
      </c>
    </row>
    <row r="8170" spans="1:13" x14ac:dyDescent="0.25">
      <c r="A8170" s="1"/>
      <c r="B8170" s="40"/>
      <c r="C8170" s="40"/>
      <c r="D8170" s="40"/>
      <c r="E8170" s="40"/>
      <c r="F8170" s="40"/>
      <c r="G8170" s="40"/>
      <c r="H8170" s="40"/>
      <c r="I8170" s="40"/>
      <c r="M8170" s="40">
        <f>WEEKNUM(A8170,2)</f>
        <v>1</v>
      </c>
    </row>
    <row r="8171" spans="1:13" x14ac:dyDescent="0.25">
      <c r="A8171" s="1"/>
      <c r="B8171" s="40"/>
      <c r="C8171" s="40"/>
      <c r="D8171" s="40"/>
      <c r="E8171" s="40"/>
      <c r="F8171" s="40"/>
      <c r="G8171" s="40"/>
      <c r="H8171" s="40"/>
      <c r="I8171" s="40"/>
      <c r="M8171" s="40">
        <f>WEEKNUM(A8171,2)</f>
        <v>1</v>
      </c>
    </row>
    <row r="8172" spans="1:13" x14ac:dyDescent="0.25">
      <c r="A8172" s="1"/>
      <c r="B8172" s="40"/>
      <c r="C8172" s="40"/>
      <c r="D8172" s="40"/>
      <c r="E8172" s="40"/>
      <c r="F8172" s="40"/>
      <c r="G8172" s="40"/>
      <c r="H8172" s="40"/>
      <c r="I8172" s="40"/>
      <c r="M8172" s="40">
        <f>WEEKNUM(A8172,2)</f>
        <v>1</v>
      </c>
    </row>
    <row r="8173" spans="1:13" x14ac:dyDescent="0.25">
      <c r="A8173" s="1"/>
      <c r="B8173" s="40"/>
      <c r="C8173" s="40"/>
      <c r="D8173" s="40"/>
      <c r="E8173" s="40"/>
      <c r="F8173" s="40"/>
      <c r="G8173" s="40"/>
      <c r="H8173" s="40"/>
      <c r="I8173" s="40"/>
      <c r="M8173" s="40">
        <f>WEEKNUM(A8173,2)</f>
        <v>1</v>
      </c>
    </row>
    <row r="8174" spans="1:13" x14ac:dyDescent="0.25">
      <c r="A8174" s="1"/>
      <c r="B8174" s="40"/>
      <c r="C8174" s="40"/>
      <c r="D8174" s="40"/>
      <c r="E8174" s="40"/>
      <c r="F8174" s="40"/>
      <c r="G8174" s="40"/>
      <c r="H8174" s="40"/>
      <c r="I8174" s="40"/>
      <c r="M8174" s="40">
        <f>WEEKNUM(A8174,2)</f>
        <v>1</v>
      </c>
    </row>
    <row r="8175" spans="1:13" x14ac:dyDescent="0.25">
      <c r="A8175" s="1"/>
      <c r="B8175" s="40"/>
      <c r="C8175" s="40"/>
      <c r="D8175" s="40"/>
      <c r="E8175" s="40"/>
      <c r="F8175" s="40"/>
      <c r="G8175" s="40"/>
      <c r="H8175" s="40"/>
      <c r="I8175" s="40"/>
      <c r="M8175" s="40">
        <f>WEEKNUM(A8175,2)</f>
        <v>1</v>
      </c>
    </row>
    <row r="8176" spans="1:13" x14ac:dyDescent="0.25">
      <c r="A8176" s="1"/>
      <c r="B8176" s="40"/>
      <c r="C8176" s="40"/>
      <c r="D8176" s="40"/>
      <c r="E8176" s="40"/>
      <c r="F8176" s="40"/>
      <c r="G8176" s="40"/>
      <c r="H8176" s="40"/>
      <c r="I8176" s="40"/>
      <c r="M8176" s="40">
        <f>WEEKNUM(A8176,2)</f>
        <v>1</v>
      </c>
    </row>
    <row r="8177" spans="1:13" x14ac:dyDescent="0.25">
      <c r="A8177" s="1"/>
      <c r="B8177" s="40"/>
      <c r="C8177" s="40"/>
      <c r="D8177" s="40"/>
      <c r="E8177" s="40"/>
      <c r="F8177" s="40"/>
      <c r="G8177" s="40"/>
      <c r="H8177" s="40"/>
      <c r="I8177" s="40"/>
      <c r="M8177" s="40">
        <f>WEEKNUM(A8177,2)</f>
        <v>1</v>
      </c>
    </row>
    <row r="8178" spans="1:13" x14ac:dyDescent="0.25">
      <c r="A8178" s="1"/>
      <c r="B8178" s="40"/>
      <c r="C8178" s="40"/>
      <c r="D8178" s="40"/>
      <c r="E8178" s="40"/>
      <c r="F8178" s="40"/>
      <c r="G8178" s="40"/>
      <c r="H8178" s="40"/>
      <c r="I8178" s="40"/>
      <c r="M8178" s="40">
        <f>WEEKNUM(A8178,2)</f>
        <v>1</v>
      </c>
    </row>
    <row r="8179" spans="1:13" x14ac:dyDescent="0.25">
      <c r="A8179" s="1"/>
      <c r="B8179" s="40"/>
      <c r="C8179" s="40"/>
      <c r="D8179" s="40"/>
      <c r="E8179" s="40"/>
      <c r="F8179" s="40"/>
      <c r="G8179" s="40"/>
      <c r="H8179" s="40"/>
      <c r="I8179" s="40"/>
      <c r="M8179" s="40">
        <f>WEEKNUM(A8179,2)</f>
        <v>1</v>
      </c>
    </row>
    <row r="8180" spans="1:13" x14ac:dyDescent="0.25">
      <c r="A8180" s="1"/>
      <c r="B8180" s="40"/>
      <c r="C8180" s="40"/>
      <c r="D8180" s="40"/>
      <c r="E8180" s="40"/>
      <c r="F8180" s="40"/>
      <c r="G8180" s="40"/>
      <c r="H8180" s="40"/>
      <c r="I8180" s="40"/>
      <c r="M8180" s="40">
        <f>WEEKNUM(A8180,2)</f>
        <v>1</v>
      </c>
    </row>
    <row r="8181" spans="1:13" x14ac:dyDescent="0.25">
      <c r="A8181" s="1"/>
      <c r="B8181" s="40"/>
      <c r="C8181" s="40"/>
      <c r="D8181" s="40"/>
      <c r="E8181" s="40"/>
      <c r="F8181" s="40"/>
      <c r="G8181" s="40"/>
      <c r="H8181" s="40"/>
      <c r="I8181" s="40"/>
      <c r="M8181" s="40">
        <f>WEEKNUM(A8181,2)</f>
        <v>1</v>
      </c>
    </row>
    <row r="8182" spans="1:13" x14ac:dyDescent="0.25">
      <c r="A8182" s="1"/>
      <c r="B8182" s="40"/>
      <c r="C8182" s="40"/>
      <c r="D8182" s="40"/>
      <c r="E8182" s="40"/>
      <c r="F8182" s="40"/>
      <c r="G8182" s="40"/>
      <c r="H8182" s="40"/>
      <c r="I8182" s="40"/>
      <c r="M8182" s="40">
        <f>WEEKNUM(A8182,2)</f>
        <v>1</v>
      </c>
    </row>
    <row r="8183" spans="1:13" x14ac:dyDescent="0.25">
      <c r="A8183" s="1"/>
      <c r="B8183" s="40"/>
      <c r="C8183" s="40"/>
      <c r="D8183" s="40"/>
      <c r="E8183" s="40"/>
      <c r="F8183" s="40"/>
      <c r="G8183" s="40"/>
      <c r="H8183" s="40"/>
      <c r="I8183" s="40"/>
      <c r="M8183" s="40">
        <f>WEEKNUM(A8183,2)</f>
        <v>1</v>
      </c>
    </row>
    <row r="8184" spans="1:13" x14ac:dyDescent="0.25">
      <c r="A8184" s="1"/>
      <c r="B8184" s="40"/>
      <c r="C8184" s="40"/>
      <c r="D8184" s="40"/>
      <c r="E8184" s="40"/>
      <c r="F8184" s="40"/>
      <c r="G8184" s="40"/>
      <c r="H8184" s="40"/>
      <c r="I8184" s="40"/>
      <c r="M8184" s="40">
        <f>WEEKNUM(A8184,2)</f>
        <v>1</v>
      </c>
    </row>
    <row r="8185" spans="1:13" x14ac:dyDescent="0.25">
      <c r="A8185" s="1"/>
      <c r="B8185" s="40"/>
      <c r="C8185" s="40"/>
      <c r="D8185" s="40"/>
      <c r="E8185" s="40"/>
      <c r="F8185" s="40"/>
      <c r="G8185" s="40"/>
      <c r="H8185" s="40"/>
      <c r="I8185" s="40"/>
      <c r="M8185" s="40">
        <f>WEEKNUM(A8185,2)</f>
        <v>1</v>
      </c>
    </row>
    <row r="8186" spans="1:13" x14ac:dyDescent="0.25">
      <c r="A8186" s="1"/>
      <c r="B8186" s="40"/>
      <c r="C8186" s="40"/>
      <c r="D8186" s="40"/>
      <c r="E8186" s="40"/>
      <c r="F8186" s="40"/>
      <c r="G8186" s="40"/>
      <c r="H8186" s="40"/>
      <c r="I8186" s="40"/>
      <c r="M8186" s="40">
        <f>WEEKNUM(A8186,2)</f>
        <v>1</v>
      </c>
    </row>
    <row r="8187" spans="1:13" x14ac:dyDescent="0.25">
      <c r="A8187" s="1"/>
      <c r="B8187" s="40"/>
      <c r="C8187" s="40"/>
      <c r="D8187" s="40"/>
      <c r="E8187" s="40"/>
      <c r="F8187" s="40"/>
      <c r="G8187" s="40"/>
      <c r="H8187" s="40"/>
      <c r="I8187" s="40"/>
      <c r="M8187" s="40">
        <f>WEEKNUM(A8187,2)</f>
        <v>1</v>
      </c>
    </row>
    <row r="8188" spans="1:13" x14ac:dyDescent="0.25">
      <c r="A8188" s="1"/>
      <c r="B8188" s="40"/>
      <c r="C8188" s="40"/>
      <c r="D8188" s="40"/>
      <c r="E8188" s="40"/>
      <c r="F8188" s="40"/>
      <c r="G8188" s="40"/>
      <c r="H8188" s="40"/>
      <c r="I8188" s="40"/>
      <c r="M8188" s="40">
        <f>WEEKNUM(A8188,2)</f>
        <v>1</v>
      </c>
    </row>
    <row r="8189" spans="1:13" x14ac:dyDescent="0.25">
      <c r="A8189" s="1"/>
      <c r="B8189" s="40"/>
      <c r="C8189" s="40"/>
      <c r="D8189" s="40"/>
      <c r="E8189" s="40"/>
      <c r="F8189" s="40"/>
      <c r="G8189" s="40"/>
      <c r="H8189" s="40"/>
      <c r="I8189" s="40"/>
      <c r="M8189" s="40">
        <f>WEEKNUM(A8189,2)</f>
        <v>1</v>
      </c>
    </row>
    <row r="8190" spans="1:13" x14ac:dyDescent="0.25">
      <c r="A8190" s="1"/>
      <c r="B8190" s="40"/>
      <c r="C8190" s="40"/>
      <c r="D8190" s="40"/>
      <c r="E8190" s="40"/>
      <c r="F8190" s="40"/>
      <c r="G8190" s="40"/>
      <c r="H8190" s="40"/>
      <c r="I8190" s="40"/>
      <c r="M8190" s="40">
        <f>WEEKNUM(A8190,2)</f>
        <v>1</v>
      </c>
    </row>
    <row r="8191" spans="1:13" x14ac:dyDescent="0.25">
      <c r="A8191" s="1"/>
      <c r="B8191" s="40"/>
      <c r="C8191" s="40"/>
      <c r="D8191" s="40"/>
      <c r="E8191" s="40"/>
      <c r="F8191" s="40"/>
      <c r="G8191" s="40"/>
      <c r="H8191" s="40"/>
      <c r="I8191" s="40"/>
      <c r="M8191" s="40">
        <f>WEEKNUM(A8191,2)</f>
        <v>1</v>
      </c>
    </row>
    <row r="8192" spans="1:13" x14ac:dyDescent="0.25">
      <c r="A8192" s="1"/>
      <c r="B8192" s="40"/>
      <c r="C8192" s="40"/>
      <c r="D8192" s="40"/>
      <c r="E8192" s="40"/>
      <c r="F8192" s="40"/>
      <c r="G8192" s="40"/>
      <c r="H8192" s="40"/>
      <c r="I8192" s="40"/>
      <c r="M8192" s="40">
        <f>WEEKNUM(A8192,2)</f>
        <v>1</v>
      </c>
    </row>
    <row r="8193" spans="1:13" x14ac:dyDescent="0.25">
      <c r="A8193" s="1"/>
      <c r="B8193" s="40"/>
      <c r="C8193" s="40"/>
      <c r="D8193" s="40"/>
      <c r="E8193" s="40"/>
      <c r="F8193" s="40"/>
      <c r="G8193" s="40"/>
      <c r="H8193" s="40"/>
      <c r="I8193" s="40"/>
      <c r="M8193" s="40">
        <f>WEEKNUM(A8193,2)</f>
        <v>1</v>
      </c>
    </row>
    <row r="8194" spans="1:13" x14ac:dyDescent="0.25">
      <c r="A8194" s="1"/>
      <c r="B8194" s="40"/>
      <c r="C8194" s="40"/>
      <c r="D8194" s="40"/>
      <c r="E8194" s="40"/>
      <c r="F8194" s="40"/>
      <c r="G8194" s="40"/>
      <c r="H8194" s="40"/>
      <c r="I8194" s="40"/>
      <c r="M8194" s="40">
        <f>WEEKNUM(A8194,2)</f>
        <v>1</v>
      </c>
    </row>
    <row r="8195" spans="1:13" x14ac:dyDescent="0.25">
      <c r="A8195" s="1"/>
      <c r="B8195" s="40"/>
      <c r="C8195" s="40"/>
      <c r="D8195" s="40"/>
      <c r="E8195" s="40"/>
      <c r="F8195" s="40"/>
      <c r="G8195" s="40"/>
      <c r="H8195" s="40"/>
      <c r="I8195" s="40"/>
      <c r="M8195" s="40">
        <f>WEEKNUM(A8195,2)</f>
        <v>1</v>
      </c>
    </row>
    <row r="8196" spans="1:13" x14ac:dyDescent="0.25">
      <c r="A8196" s="1"/>
      <c r="B8196" s="40"/>
      <c r="C8196" s="40"/>
      <c r="D8196" s="40"/>
      <c r="E8196" s="40"/>
      <c r="F8196" s="40"/>
      <c r="G8196" s="40"/>
      <c r="H8196" s="40"/>
      <c r="I8196" s="40"/>
      <c r="M8196" s="40">
        <f>WEEKNUM(A8196,2)</f>
        <v>1</v>
      </c>
    </row>
    <row r="8197" spans="1:13" x14ac:dyDescent="0.25">
      <c r="A8197" s="1"/>
      <c r="B8197" s="40"/>
      <c r="C8197" s="40"/>
      <c r="D8197" s="40"/>
      <c r="E8197" s="40"/>
      <c r="F8197" s="40"/>
      <c r="G8197" s="40"/>
      <c r="H8197" s="40"/>
      <c r="I8197" s="40"/>
      <c r="M8197" s="40">
        <f>WEEKNUM(A8197,2)</f>
        <v>1</v>
      </c>
    </row>
    <row r="8198" spans="1:13" x14ac:dyDescent="0.25">
      <c r="A8198" s="1"/>
      <c r="B8198" s="40"/>
      <c r="C8198" s="40"/>
      <c r="D8198" s="40"/>
      <c r="E8198" s="40"/>
      <c r="F8198" s="40"/>
      <c r="G8198" s="40"/>
      <c r="H8198" s="40"/>
      <c r="I8198" s="40"/>
      <c r="M8198" s="40">
        <f>WEEKNUM(A8198,2)</f>
        <v>1</v>
      </c>
    </row>
    <row r="8199" spans="1:13" x14ac:dyDescent="0.25">
      <c r="A8199" s="1"/>
      <c r="B8199" s="40"/>
      <c r="C8199" s="40"/>
      <c r="D8199" s="40"/>
      <c r="E8199" s="40"/>
      <c r="F8199" s="40"/>
      <c r="G8199" s="40"/>
      <c r="H8199" s="40"/>
      <c r="I8199" s="40"/>
      <c r="M8199" s="40">
        <f>WEEKNUM(A8199,2)</f>
        <v>1</v>
      </c>
    </row>
    <row r="8200" spans="1:13" x14ac:dyDescent="0.25">
      <c r="A8200" s="1"/>
      <c r="B8200" s="40"/>
      <c r="C8200" s="40"/>
      <c r="D8200" s="40"/>
      <c r="E8200" s="40"/>
      <c r="F8200" s="40"/>
      <c r="G8200" s="40"/>
      <c r="H8200" s="40"/>
      <c r="I8200" s="40"/>
      <c r="M8200" s="40">
        <f>WEEKNUM(A8200,2)</f>
        <v>1</v>
      </c>
    </row>
    <row r="8201" spans="1:13" x14ac:dyDescent="0.25">
      <c r="A8201" s="1"/>
      <c r="B8201" s="40"/>
      <c r="C8201" s="40"/>
      <c r="D8201" s="40"/>
      <c r="E8201" s="40"/>
      <c r="F8201" s="40"/>
      <c r="G8201" s="40"/>
      <c r="H8201" s="40"/>
      <c r="I8201" s="40"/>
      <c r="M8201" s="40">
        <f>WEEKNUM(A8201,2)</f>
        <v>1</v>
      </c>
    </row>
    <row r="8202" spans="1:13" x14ac:dyDescent="0.25">
      <c r="A8202" s="1"/>
      <c r="B8202" s="40"/>
      <c r="C8202" s="40"/>
      <c r="D8202" s="40"/>
      <c r="E8202" s="40"/>
      <c r="F8202" s="40"/>
      <c r="G8202" s="40"/>
      <c r="H8202" s="40"/>
      <c r="I8202" s="40"/>
      <c r="M8202" s="40">
        <f>WEEKNUM(A8202,2)</f>
        <v>1</v>
      </c>
    </row>
    <row r="8203" spans="1:13" x14ac:dyDescent="0.25">
      <c r="A8203" s="1"/>
      <c r="B8203" s="40"/>
      <c r="C8203" s="40"/>
      <c r="D8203" s="40"/>
      <c r="E8203" s="40"/>
      <c r="F8203" s="40"/>
      <c r="G8203" s="40"/>
      <c r="H8203" s="40"/>
      <c r="I8203" s="40"/>
      <c r="M8203" s="40">
        <f>WEEKNUM(A8203,2)</f>
        <v>1</v>
      </c>
    </row>
    <row r="8204" spans="1:13" x14ac:dyDescent="0.25">
      <c r="A8204" s="1"/>
      <c r="B8204" s="40"/>
      <c r="C8204" s="40"/>
      <c r="D8204" s="40"/>
      <c r="E8204" s="40"/>
      <c r="F8204" s="40"/>
      <c r="G8204" s="40"/>
      <c r="H8204" s="40"/>
      <c r="I8204" s="40"/>
      <c r="M8204" s="40">
        <f>WEEKNUM(A8204,2)</f>
        <v>1</v>
      </c>
    </row>
    <row r="8205" spans="1:13" x14ac:dyDescent="0.25">
      <c r="A8205" s="1"/>
      <c r="B8205" s="40"/>
      <c r="C8205" s="40"/>
      <c r="D8205" s="40"/>
      <c r="E8205" s="40"/>
      <c r="F8205" s="40"/>
      <c r="G8205" s="40"/>
      <c r="H8205" s="40"/>
      <c r="I8205" s="40"/>
      <c r="M8205" s="40">
        <f>WEEKNUM(A8205,2)</f>
        <v>1</v>
      </c>
    </row>
    <row r="8206" spans="1:13" x14ac:dyDescent="0.25">
      <c r="A8206" s="1"/>
      <c r="B8206" s="40"/>
      <c r="C8206" s="40"/>
      <c r="D8206" s="40"/>
      <c r="E8206" s="40"/>
      <c r="F8206" s="40"/>
      <c r="G8206" s="40"/>
      <c r="H8206" s="40"/>
      <c r="I8206" s="40"/>
      <c r="M8206" s="40">
        <f>WEEKNUM(A8206,2)</f>
        <v>1</v>
      </c>
    </row>
    <row r="8207" spans="1:13" x14ac:dyDescent="0.25">
      <c r="A8207" s="1"/>
      <c r="B8207" s="40"/>
      <c r="C8207" s="40"/>
      <c r="D8207" s="40"/>
      <c r="E8207" s="40"/>
      <c r="F8207" s="40"/>
      <c r="G8207" s="40"/>
      <c r="H8207" s="40"/>
      <c r="I8207" s="40"/>
      <c r="M8207" s="40">
        <f>WEEKNUM(A8207,2)</f>
        <v>1</v>
      </c>
    </row>
    <row r="8208" spans="1:13" x14ac:dyDescent="0.25">
      <c r="A8208" s="1"/>
      <c r="B8208" s="40"/>
      <c r="C8208" s="40"/>
      <c r="D8208" s="40"/>
      <c r="E8208" s="40"/>
      <c r="F8208" s="40"/>
      <c r="G8208" s="40"/>
      <c r="H8208" s="40"/>
      <c r="I8208" s="40"/>
      <c r="M8208" s="40">
        <f>WEEKNUM(A8208,2)</f>
        <v>1</v>
      </c>
    </row>
    <row r="8209" spans="1:13" x14ac:dyDescent="0.25">
      <c r="A8209" s="1"/>
      <c r="B8209" s="40"/>
      <c r="C8209" s="40"/>
      <c r="D8209" s="40"/>
      <c r="E8209" s="40"/>
      <c r="F8209" s="40"/>
      <c r="G8209" s="40"/>
      <c r="H8209" s="40"/>
      <c r="I8209" s="40"/>
      <c r="M8209" s="40">
        <f>WEEKNUM(A8209,2)</f>
        <v>1</v>
      </c>
    </row>
    <row r="8210" spans="1:13" x14ac:dyDescent="0.25">
      <c r="A8210" s="1"/>
      <c r="B8210" s="40"/>
      <c r="C8210" s="40"/>
      <c r="D8210" s="40"/>
      <c r="E8210" s="40"/>
      <c r="F8210" s="40"/>
      <c r="G8210" s="40"/>
      <c r="H8210" s="40"/>
      <c r="I8210" s="40"/>
      <c r="M8210" s="40">
        <f>WEEKNUM(A8210,2)</f>
        <v>1</v>
      </c>
    </row>
    <row r="8211" spans="1:13" x14ac:dyDescent="0.25">
      <c r="A8211" s="1"/>
      <c r="B8211" s="40"/>
      <c r="C8211" s="40"/>
      <c r="D8211" s="40"/>
      <c r="E8211" s="40"/>
      <c r="F8211" s="40"/>
      <c r="G8211" s="40"/>
      <c r="H8211" s="40"/>
      <c r="I8211" s="40"/>
      <c r="M8211" s="40">
        <f>WEEKNUM(A8211,2)</f>
        <v>1</v>
      </c>
    </row>
    <row r="8212" spans="1:13" x14ac:dyDescent="0.25">
      <c r="A8212" s="1"/>
      <c r="B8212" s="40"/>
      <c r="C8212" s="40"/>
      <c r="D8212" s="40"/>
      <c r="E8212" s="40"/>
      <c r="F8212" s="40"/>
      <c r="G8212" s="40"/>
      <c r="H8212" s="40"/>
      <c r="I8212" s="40"/>
      <c r="M8212" s="40">
        <f>WEEKNUM(A8212,2)</f>
        <v>1</v>
      </c>
    </row>
    <row r="8213" spans="1:13" x14ac:dyDescent="0.25">
      <c r="A8213" s="1"/>
      <c r="B8213" s="40"/>
      <c r="C8213" s="40"/>
      <c r="D8213" s="40"/>
      <c r="E8213" s="40"/>
      <c r="F8213" s="40"/>
      <c r="G8213" s="40"/>
      <c r="H8213" s="40"/>
      <c r="I8213" s="40"/>
      <c r="M8213" s="40">
        <f>WEEKNUM(A8213,2)</f>
        <v>1</v>
      </c>
    </row>
    <row r="8214" spans="1:13" x14ac:dyDescent="0.25">
      <c r="A8214" s="1"/>
      <c r="B8214" s="40"/>
      <c r="C8214" s="40"/>
      <c r="D8214" s="40"/>
      <c r="E8214" s="40"/>
      <c r="F8214" s="40"/>
      <c r="G8214" s="40"/>
      <c r="H8214" s="40"/>
      <c r="I8214" s="40"/>
      <c r="M8214" s="40">
        <f>WEEKNUM(A8214,2)</f>
        <v>1</v>
      </c>
    </row>
    <row r="8215" spans="1:13" x14ac:dyDescent="0.25">
      <c r="A8215" s="1"/>
      <c r="B8215" s="40"/>
      <c r="C8215" s="40"/>
      <c r="D8215" s="40"/>
      <c r="E8215" s="40"/>
      <c r="F8215" s="40"/>
      <c r="G8215" s="40"/>
      <c r="H8215" s="40"/>
      <c r="I8215" s="40"/>
      <c r="M8215" s="40">
        <f>WEEKNUM(A8215,2)</f>
        <v>1</v>
      </c>
    </row>
    <row r="8216" spans="1:13" x14ac:dyDescent="0.25">
      <c r="A8216" s="1"/>
      <c r="B8216" s="40"/>
      <c r="C8216" s="40"/>
      <c r="D8216" s="40"/>
      <c r="E8216" s="40"/>
      <c r="F8216" s="40"/>
      <c r="G8216" s="40"/>
      <c r="H8216" s="40"/>
      <c r="I8216" s="40"/>
      <c r="M8216" s="40">
        <f>WEEKNUM(A8216,2)</f>
        <v>1</v>
      </c>
    </row>
    <row r="8217" spans="1:13" x14ac:dyDescent="0.25">
      <c r="A8217" s="1"/>
      <c r="B8217" s="40"/>
      <c r="C8217" s="40"/>
      <c r="D8217" s="40"/>
      <c r="E8217" s="40"/>
      <c r="F8217" s="40"/>
      <c r="G8217" s="40"/>
      <c r="H8217" s="40"/>
      <c r="I8217" s="40"/>
      <c r="M8217" s="40">
        <f>WEEKNUM(A8217,2)</f>
        <v>1</v>
      </c>
    </row>
    <row r="8218" spans="1:13" x14ac:dyDescent="0.25">
      <c r="A8218" s="1"/>
      <c r="B8218" s="40"/>
      <c r="C8218" s="40"/>
      <c r="D8218" s="40"/>
      <c r="E8218" s="40"/>
      <c r="F8218" s="40"/>
      <c r="G8218" s="40"/>
      <c r="H8218" s="40"/>
      <c r="I8218" s="40"/>
      <c r="M8218" s="40">
        <f>WEEKNUM(A8218,2)</f>
        <v>1</v>
      </c>
    </row>
    <row r="8219" spans="1:13" x14ac:dyDescent="0.25">
      <c r="A8219" s="1"/>
      <c r="B8219" s="40"/>
      <c r="C8219" s="40"/>
      <c r="D8219" s="40"/>
      <c r="E8219" s="40"/>
      <c r="F8219" s="40"/>
      <c r="G8219" s="40"/>
      <c r="H8219" s="40"/>
      <c r="I8219" s="40"/>
      <c r="M8219" s="40">
        <f>WEEKNUM(A8219,2)</f>
        <v>1</v>
      </c>
    </row>
    <row r="8220" spans="1:13" x14ac:dyDescent="0.25">
      <c r="A8220" s="1"/>
      <c r="B8220" s="40"/>
      <c r="C8220" s="40"/>
      <c r="D8220" s="40"/>
      <c r="E8220" s="40"/>
      <c r="F8220" s="40"/>
      <c r="G8220" s="40"/>
      <c r="H8220" s="40"/>
      <c r="I8220" s="40"/>
      <c r="M8220" s="40">
        <f>WEEKNUM(A8220,2)</f>
        <v>1</v>
      </c>
    </row>
    <row r="8221" spans="1:13" x14ac:dyDescent="0.25">
      <c r="A8221" s="1"/>
      <c r="B8221" s="40"/>
      <c r="C8221" s="40"/>
      <c r="D8221" s="40"/>
      <c r="E8221" s="40"/>
      <c r="F8221" s="40"/>
      <c r="G8221" s="40"/>
      <c r="H8221" s="40"/>
      <c r="I8221" s="40"/>
      <c r="M8221" s="40">
        <f>WEEKNUM(A8221,2)</f>
        <v>1</v>
      </c>
    </row>
    <row r="8222" spans="1:13" x14ac:dyDescent="0.25">
      <c r="A8222" s="1"/>
      <c r="B8222" s="40"/>
      <c r="C8222" s="40"/>
      <c r="D8222" s="40"/>
      <c r="E8222" s="40"/>
      <c r="F8222" s="40"/>
      <c r="G8222" s="40"/>
      <c r="H8222" s="40"/>
      <c r="I8222" s="40"/>
      <c r="M8222" s="40">
        <f>WEEKNUM(A8222,2)</f>
        <v>1</v>
      </c>
    </row>
    <row r="8223" spans="1:13" x14ac:dyDescent="0.25">
      <c r="A8223" s="1"/>
      <c r="B8223" s="40"/>
      <c r="C8223" s="40"/>
      <c r="D8223" s="40"/>
      <c r="E8223" s="40"/>
      <c r="F8223" s="40"/>
      <c r="G8223" s="40"/>
      <c r="H8223" s="40"/>
      <c r="I8223" s="40"/>
      <c r="M8223" s="40">
        <f>WEEKNUM(A8223,2)</f>
        <v>1</v>
      </c>
    </row>
    <row r="8224" spans="1:13" x14ac:dyDescent="0.25">
      <c r="A8224" s="1"/>
      <c r="B8224" s="40"/>
      <c r="C8224" s="40"/>
      <c r="D8224" s="40"/>
      <c r="E8224" s="40"/>
      <c r="F8224" s="40"/>
      <c r="G8224" s="40"/>
      <c r="H8224" s="40"/>
      <c r="I8224" s="40"/>
      <c r="M8224" s="40">
        <f>WEEKNUM(A8224,2)</f>
        <v>1</v>
      </c>
    </row>
    <row r="8225" spans="1:13" x14ac:dyDescent="0.25">
      <c r="A8225" s="1"/>
      <c r="B8225" s="40"/>
      <c r="C8225" s="40"/>
      <c r="D8225" s="40"/>
      <c r="E8225" s="40"/>
      <c r="F8225" s="40"/>
      <c r="G8225" s="40"/>
      <c r="H8225" s="40"/>
      <c r="I8225" s="40"/>
      <c r="M8225" s="40">
        <f>WEEKNUM(A8225,2)</f>
        <v>1</v>
      </c>
    </row>
    <row r="8226" spans="1:13" x14ac:dyDescent="0.25">
      <c r="A8226" s="1"/>
      <c r="B8226" s="40"/>
      <c r="C8226" s="40"/>
      <c r="D8226" s="40"/>
      <c r="E8226" s="40"/>
      <c r="F8226" s="40"/>
      <c r="G8226" s="40"/>
      <c r="H8226" s="40"/>
      <c r="I8226" s="40"/>
      <c r="M8226" s="40">
        <f>WEEKNUM(A8226,2)</f>
        <v>1</v>
      </c>
    </row>
    <row r="8227" spans="1:13" x14ac:dyDescent="0.25">
      <c r="A8227" s="1"/>
      <c r="B8227" s="40"/>
      <c r="C8227" s="40"/>
      <c r="D8227" s="40"/>
      <c r="E8227" s="40"/>
      <c r="F8227" s="40"/>
      <c r="G8227" s="40"/>
      <c r="H8227" s="40"/>
      <c r="I8227" s="40"/>
      <c r="M8227" s="40">
        <f>WEEKNUM(A8227,2)</f>
        <v>1</v>
      </c>
    </row>
    <row r="8228" spans="1:13" x14ac:dyDescent="0.25">
      <c r="A8228" s="1"/>
      <c r="B8228" s="40"/>
      <c r="C8228" s="40"/>
      <c r="D8228" s="40"/>
      <c r="E8228" s="40"/>
      <c r="F8228" s="40"/>
      <c r="G8228" s="40"/>
      <c r="H8228" s="40"/>
      <c r="I8228" s="40"/>
      <c r="M8228" s="40">
        <f>WEEKNUM(A8228,2)</f>
        <v>1</v>
      </c>
    </row>
    <row r="8229" spans="1:13" x14ac:dyDescent="0.25">
      <c r="A8229" s="1"/>
      <c r="B8229" s="40"/>
      <c r="C8229" s="40"/>
      <c r="D8229" s="40"/>
      <c r="E8229" s="40"/>
      <c r="F8229" s="40"/>
      <c r="G8229" s="40"/>
      <c r="H8229" s="40"/>
      <c r="I8229" s="40"/>
      <c r="M8229" s="40">
        <f>WEEKNUM(A8229,2)</f>
        <v>1</v>
      </c>
    </row>
    <row r="8230" spans="1:13" x14ac:dyDescent="0.25">
      <c r="A8230" s="1"/>
      <c r="B8230" s="40"/>
      <c r="C8230" s="40"/>
      <c r="D8230" s="40"/>
      <c r="E8230" s="40"/>
      <c r="F8230" s="40"/>
      <c r="G8230" s="40"/>
      <c r="H8230" s="40"/>
      <c r="I8230" s="40"/>
      <c r="M8230" s="40">
        <f>WEEKNUM(A8230,2)</f>
        <v>1</v>
      </c>
    </row>
    <row r="8231" spans="1:13" x14ac:dyDescent="0.25">
      <c r="A8231" s="1"/>
      <c r="B8231" s="40"/>
      <c r="C8231" s="40"/>
      <c r="D8231" s="40"/>
      <c r="E8231" s="40"/>
      <c r="F8231" s="40"/>
      <c r="G8231" s="40"/>
      <c r="H8231" s="40"/>
      <c r="I8231" s="40"/>
      <c r="M8231" s="40">
        <f>WEEKNUM(A8231,2)</f>
        <v>1</v>
      </c>
    </row>
    <row r="8232" spans="1:13" x14ac:dyDescent="0.25">
      <c r="A8232" s="1"/>
      <c r="B8232" s="40"/>
      <c r="C8232" s="40"/>
      <c r="D8232" s="40"/>
      <c r="E8232" s="40"/>
      <c r="F8232" s="40"/>
      <c r="G8232" s="40"/>
      <c r="H8232" s="40"/>
      <c r="I8232" s="40"/>
      <c r="M8232" s="40">
        <f>WEEKNUM(A8232,2)</f>
        <v>1</v>
      </c>
    </row>
    <row r="8233" spans="1:13" x14ac:dyDescent="0.25">
      <c r="A8233" s="1"/>
      <c r="B8233" s="40"/>
      <c r="C8233" s="40"/>
      <c r="D8233" s="40"/>
      <c r="E8233" s="40"/>
      <c r="F8233" s="40"/>
      <c r="G8233" s="40"/>
      <c r="H8233" s="40"/>
      <c r="I8233" s="40"/>
      <c r="M8233" s="40">
        <f>WEEKNUM(A8233,2)</f>
        <v>1</v>
      </c>
    </row>
    <row r="8234" spans="1:13" x14ac:dyDescent="0.25">
      <c r="A8234" s="1"/>
      <c r="B8234" s="40"/>
      <c r="C8234" s="40"/>
      <c r="D8234" s="40"/>
      <c r="E8234" s="40"/>
      <c r="F8234" s="40"/>
      <c r="G8234" s="40"/>
      <c r="H8234" s="40"/>
      <c r="I8234" s="40"/>
      <c r="M8234" s="40">
        <f>WEEKNUM(A8234,2)</f>
        <v>1</v>
      </c>
    </row>
    <row r="8235" spans="1:13" x14ac:dyDescent="0.25">
      <c r="A8235" s="1"/>
      <c r="B8235" s="40"/>
      <c r="C8235" s="40"/>
      <c r="D8235" s="40"/>
      <c r="E8235" s="40"/>
      <c r="F8235" s="40"/>
      <c r="G8235" s="40"/>
      <c r="H8235" s="40"/>
      <c r="I8235" s="40"/>
      <c r="M8235" s="40">
        <f>WEEKNUM(A8235,2)</f>
        <v>1</v>
      </c>
    </row>
    <row r="8236" spans="1:13" x14ac:dyDescent="0.25">
      <c r="A8236" s="1"/>
      <c r="B8236" s="40"/>
      <c r="C8236" s="40"/>
      <c r="D8236" s="40"/>
      <c r="E8236" s="40"/>
      <c r="F8236" s="40"/>
      <c r="G8236" s="40"/>
      <c r="H8236" s="40"/>
      <c r="I8236" s="40"/>
      <c r="M8236" s="40">
        <f>WEEKNUM(A8236,2)</f>
        <v>1</v>
      </c>
    </row>
    <row r="8237" spans="1:13" x14ac:dyDescent="0.25">
      <c r="A8237" s="1"/>
      <c r="B8237" s="40"/>
      <c r="C8237" s="40"/>
      <c r="D8237" s="40"/>
      <c r="E8237" s="40"/>
      <c r="F8237" s="40"/>
      <c r="G8237" s="40"/>
      <c r="H8237" s="40"/>
      <c r="I8237" s="40"/>
      <c r="M8237" s="40">
        <f>WEEKNUM(A8237,2)</f>
        <v>1</v>
      </c>
    </row>
    <row r="8238" spans="1:13" x14ac:dyDescent="0.25">
      <c r="A8238" s="1"/>
      <c r="B8238" s="40"/>
      <c r="C8238" s="40"/>
      <c r="D8238" s="40"/>
      <c r="E8238" s="40"/>
      <c r="F8238" s="40"/>
      <c r="G8238" s="40"/>
      <c r="H8238" s="40"/>
      <c r="I8238" s="40"/>
      <c r="M8238" s="40">
        <f>WEEKNUM(A8238,2)</f>
        <v>1</v>
      </c>
    </row>
    <row r="8239" spans="1:13" x14ac:dyDescent="0.25">
      <c r="A8239" s="1"/>
      <c r="B8239" s="40"/>
      <c r="C8239" s="40"/>
      <c r="D8239" s="40"/>
      <c r="E8239" s="40"/>
      <c r="F8239" s="40"/>
      <c r="G8239" s="40"/>
      <c r="H8239" s="40"/>
      <c r="I8239" s="40"/>
      <c r="M8239" s="40">
        <f>WEEKNUM(A8239,2)</f>
        <v>1</v>
      </c>
    </row>
    <row r="8240" spans="1:13" x14ac:dyDescent="0.25">
      <c r="A8240" s="1"/>
      <c r="B8240" s="40"/>
      <c r="C8240" s="40"/>
      <c r="D8240" s="40"/>
      <c r="E8240" s="40"/>
      <c r="F8240" s="40"/>
      <c r="G8240" s="40"/>
      <c r="H8240" s="40"/>
      <c r="I8240" s="40"/>
      <c r="M8240" s="40">
        <f>WEEKNUM(A8240,2)</f>
        <v>1</v>
      </c>
    </row>
    <row r="8241" spans="1:13" x14ac:dyDescent="0.25">
      <c r="A8241" s="1"/>
      <c r="B8241" s="40"/>
      <c r="C8241" s="40"/>
      <c r="D8241" s="40"/>
      <c r="E8241" s="40"/>
      <c r="F8241" s="40"/>
      <c r="G8241" s="40"/>
      <c r="H8241" s="40"/>
      <c r="I8241" s="40"/>
      <c r="M8241" s="40">
        <f>WEEKNUM(A8241,2)</f>
        <v>1</v>
      </c>
    </row>
    <row r="8242" spans="1:13" x14ac:dyDescent="0.25">
      <c r="A8242" s="1"/>
      <c r="B8242" s="40"/>
      <c r="C8242" s="40"/>
      <c r="D8242" s="40"/>
      <c r="E8242" s="40"/>
      <c r="F8242" s="40"/>
      <c r="G8242" s="40"/>
      <c r="H8242" s="40"/>
      <c r="I8242" s="40"/>
      <c r="M8242" s="40">
        <f>WEEKNUM(A8242,2)</f>
        <v>1</v>
      </c>
    </row>
    <row r="8243" spans="1:13" x14ac:dyDescent="0.25">
      <c r="A8243" s="1"/>
      <c r="B8243" s="40"/>
      <c r="C8243" s="40"/>
      <c r="D8243" s="40"/>
      <c r="E8243" s="40"/>
      <c r="F8243" s="40"/>
      <c r="G8243" s="40"/>
      <c r="H8243" s="40"/>
      <c r="I8243" s="40"/>
      <c r="M8243" s="40">
        <f>WEEKNUM(A8243,2)</f>
        <v>1</v>
      </c>
    </row>
    <row r="8244" spans="1:13" x14ac:dyDescent="0.25">
      <c r="A8244" s="1"/>
      <c r="B8244" s="40"/>
      <c r="C8244" s="40"/>
      <c r="D8244" s="40"/>
      <c r="E8244" s="40"/>
      <c r="F8244" s="40"/>
      <c r="G8244" s="40"/>
      <c r="H8244" s="40"/>
      <c r="I8244" s="40"/>
      <c r="M8244" s="40">
        <f>WEEKNUM(A8244,2)</f>
        <v>1</v>
      </c>
    </row>
    <row r="8245" spans="1:13" x14ac:dyDescent="0.25">
      <c r="A8245" s="1"/>
      <c r="B8245" s="40"/>
      <c r="C8245" s="40"/>
      <c r="D8245" s="40"/>
      <c r="E8245" s="40"/>
      <c r="F8245" s="40"/>
      <c r="G8245" s="40"/>
      <c r="H8245" s="40"/>
      <c r="I8245" s="40"/>
      <c r="M8245" s="40">
        <f>WEEKNUM(A8245,2)</f>
        <v>1</v>
      </c>
    </row>
    <row r="8246" spans="1:13" x14ac:dyDescent="0.25">
      <c r="A8246" s="1"/>
      <c r="B8246" s="40"/>
      <c r="C8246" s="40"/>
      <c r="D8246" s="40"/>
      <c r="E8246" s="40"/>
      <c r="F8246" s="40"/>
      <c r="G8246" s="40"/>
      <c r="H8246" s="40"/>
      <c r="I8246" s="40"/>
      <c r="M8246" s="40">
        <f>WEEKNUM(A8246,2)</f>
        <v>1</v>
      </c>
    </row>
    <row r="8247" spans="1:13" x14ac:dyDescent="0.25">
      <c r="A8247" s="1"/>
      <c r="B8247" s="40"/>
      <c r="C8247" s="40"/>
      <c r="D8247" s="40"/>
      <c r="E8247" s="40"/>
      <c r="F8247" s="40"/>
      <c r="G8247" s="40"/>
      <c r="H8247" s="40"/>
      <c r="I8247" s="40"/>
      <c r="M8247" s="40">
        <f>WEEKNUM(A8247,2)</f>
        <v>1</v>
      </c>
    </row>
    <row r="8248" spans="1:13" x14ac:dyDescent="0.25">
      <c r="A8248" s="1"/>
      <c r="B8248" s="40"/>
      <c r="C8248" s="40"/>
      <c r="D8248" s="40"/>
      <c r="E8248" s="40"/>
      <c r="F8248" s="40"/>
      <c r="G8248" s="40"/>
      <c r="H8248" s="40"/>
      <c r="I8248" s="40"/>
      <c r="M8248" s="40">
        <f>WEEKNUM(A8248,2)</f>
        <v>1</v>
      </c>
    </row>
    <row r="8249" spans="1:13" x14ac:dyDescent="0.25">
      <c r="A8249" s="1"/>
      <c r="B8249" s="40"/>
      <c r="C8249" s="40"/>
      <c r="D8249" s="40"/>
      <c r="E8249" s="40"/>
      <c r="F8249" s="40"/>
      <c r="G8249" s="40"/>
      <c r="H8249" s="40"/>
      <c r="I8249" s="40"/>
      <c r="M8249" s="40">
        <f>WEEKNUM(A8249,2)</f>
        <v>1</v>
      </c>
    </row>
    <row r="8250" spans="1:13" x14ac:dyDescent="0.25">
      <c r="A8250" s="1"/>
      <c r="B8250" s="40"/>
      <c r="C8250" s="40"/>
      <c r="D8250" s="40"/>
      <c r="E8250" s="40"/>
      <c r="F8250" s="40"/>
      <c r="G8250" s="40"/>
      <c r="H8250" s="40"/>
      <c r="I8250" s="40"/>
      <c r="M8250" s="40">
        <f>WEEKNUM(A8250,2)</f>
        <v>1</v>
      </c>
    </row>
    <row r="8251" spans="1:13" x14ac:dyDescent="0.25">
      <c r="A8251" s="1"/>
      <c r="B8251" s="40"/>
      <c r="C8251" s="40"/>
      <c r="D8251" s="40"/>
      <c r="E8251" s="40"/>
      <c r="F8251" s="40"/>
      <c r="G8251" s="40"/>
      <c r="H8251" s="40"/>
      <c r="I8251" s="40"/>
      <c r="M8251" s="40">
        <f>WEEKNUM(A8251,2)</f>
        <v>1</v>
      </c>
    </row>
    <row r="8252" spans="1:13" x14ac:dyDescent="0.25">
      <c r="A8252" s="1"/>
      <c r="B8252" s="40"/>
      <c r="C8252" s="40"/>
      <c r="D8252" s="40"/>
      <c r="E8252" s="40"/>
      <c r="F8252" s="40"/>
      <c r="G8252" s="40"/>
      <c r="H8252" s="40"/>
      <c r="I8252" s="40"/>
      <c r="M8252" s="40">
        <f>WEEKNUM(A8252,2)</f>
        <v>1</v>
      </c>
    </row>
    <row r="8253" spans="1:13" x14ac:dyDescent="0.25">
      <c r="A8253" s="1"/>
      <c r="B8253" s="40"/>
      <c r="C8253" s="40"/>
      <c r="D8253" s="40"/>
      <c r="E8253" s="40"/>
      <c r="F8253" s="40"/>
      <c r="G8253" s="40"/>
      <c r="H8253" s="40"/>
      <c r="I8253" s="40"/>
      <c r="M8253" s="40">
        <f>WEEKNUM(A8253,2)</f>
        <v>1</v>
      </c>
    </row>
    <row r="8254" spans="1:13" x14ac:dyDescent="0.25">
      <c r="A8254" s="1"/>
      <c r="B8254" s="40"/>
      <c r="C8254" s="40"/>
      <c r="D8254" s="40"/>
      <c r="E8254" s="40"/>
      <c r="F8254" s="40"/>
      <c r="G8254" s="40"/>
      <c r="H8254" s="40"/>
      <c r="I8254" s="40"/>
      <c r="M8254" s="40">
        <f>WEEKNUM(A8254,2)</f>
        <v>1</v>
      </c>
    </row>
    <row r="8255" spans="1:13" x14ac:dyDescent="0.25">
      <c r="A8255" s="1"/>
      <c r="B8255" s="40"/>
      <c r="C8255" s="40"/>
      <c r="D8255" s="40"/>
      <c r="E8255" s="40"/>
      <c r="F8255" s="40"/>
      <c r="G8255" s="40"/>
      <c r="H8255" s="40"/>
      <c r="I8255" s="40"/>
      <c r="M8255" s="40">
        <f>WEEKNUM(A8255,2)</f>
        <v>1</v>
      </c>
    </row>
    <row r="8256" spans="1:13" x14ac:dyDescent="0.25">
      <c r="A8256" s="1"/>
      <c r="B8256" s="40"/>
      <c r="C8256" s="40"/>
      <c r="D8256" s="40"/>
      <c r="E8256" s="40"/>
      <c r="F8256" s="40"/>
      <c r="G8256" s="40"/>
      <c r="H8256" s="40"/>
      <c r="I8256" s="40"/>
      <c r="M8256" s="40">
        <f>WEEKNUM(A8256,2)</f>
        <v>1</v>
      </c>
    </row>
    <row r="8257" spans="1:13" x14ac:dyDescent="0.25">
      <c r="A8257" s="1"/>
      <c r="B8257" s="40"/>
      <c r="C8257" s="40"/>
      <c r="D8257" s="40"/>
      <c r="E8257" s="40"/>
      <c r="F8257" s="40"/>
      <c r="G8257" s="40"/>
      <c r="H8257" s="40"/>
      <c r="I8257" s="40"/>
      <c r="M8257" s="40">
        <f>WEEKNUM(A8257,2)</f>
        <v>1</v>
      </c>
    </row>
    <row r="8258" spans="1:13" x14ac:dyDescent="0.25">
      <c r="A8258" s="1"/>
      <c r="B8258" s="40"/>
      <c r="C8258" s="40"/>
      <c r="D8258" s="40"/>
      <c r="E8258" s="40"/>
      <c r="F8258" s="40"/>
      <c r="G8258" s="40"/>
      <c r="H8258" s="40"/>
      <c r="I8258" s="40"/>
      <c r="M8258" s="40">
        <f>WEEKNUM(A8258,2)</f>
        <v>1</v>
      </c>
    </row>
    <row r="8259" spans="1:13" x14ac:dyDescent="0.25">
      <c r="A8259" s="1"/>
      <c r="B8259" s="40"/>
      <c r="C8259" s="40"/>
      <c r="D8259" s="40"/>
      <c r="E8259" s="40"/>
      <c r="F8259" s="40"/>
      <c r="G8259" s="40"/>
      <c r="H8259" s="40"/>
      <c r="I8259" s="40"/>
      <c r="M8259" s="40">
        <f>WEEKNUM(A8259,2)</f>
        <v>1</v>
      </c>
    </row>
    <row r="8260" spans="1:13" x14ac:dyDescent="0.25">
      <c r="A8260" s="1"/>
      <c r="B8260" s="40"/>
      <c r="C8260" s="40"/>
      <c r="D8260" s="40"/>
      <c r="E8260" s="40"/>
      <c r="F8260" s="40"/>
      <c r="G8260" s="40"/>
      <c r="H8260" s="40"/>
      <c r="I8260" s="40"/>
      <c r="M8260" s="40">
        <f>WEEKNUM(A8260,2)</f>
        <v>1</v>
      </c>
    </row>
    <row r="8261" spans="1:13" x14ac:dyDescent="0.25">
      <c r="A8261" s="1"/>
      <c r="B8261" s="40"/>
      <c r="C8261" s="40"/>
      <c r="D8261" s="40"/>
      <c r="E8261" s="40"/>
      <c r="F8261" s="40"/>
      <c r="G8261" s="40"/>
      <c r="H8261" s="40"/>
      <c r="I8261" s="40"/>
      <c r="M8261" s="40">
        <f>WEEKNUM(A8261,2)</f>
        <v>1</v>
      </c>
    </row>
    <row r="8262" spans="1:13" x14ac:dyDescent="0.25">
      <c r="A8262" s="1"/>
      <c r="B8262" s="40"/>
      <c r="C8262" s="40"/>
      <c r="D8262" s="40"/>
      <c r="E8262" s="40"/>
      <c r="F8262" s="40"/>
      <c r="G8262" s="40"/>
      <c r="H8262" s="40"/>
      <c r="I8262" s="40"/>
      <c r="M8262" s="40">
        <f>WEEKNUM(A8262,2)</f>
        <v>1</v>
      </c>
    </row>
    <row r="8263" spans="1:13" x14ac:dyDescent="0.25">
      <c r="A8263" s="1"/>
      <c r="B8263" s="40"/>
      <c r="C8263" s="40"/>
      <c r="D8263" s="40"/>
      <c r="E8263" s="40"/>
      <c r="F8263" s="40"/>
      <c r="G8263" s="40"/>
      <c r="H8263" s="40"/>
      <c r="I8263" s="40"/>
      <c r="M8263" s="40">
        <f>WEEKNUM(A8263,2)</f>
        <v>1</v>
      </c>
    </row>
    <row r="8264" spans="1:13" x14ac:dyDescent="0.25">
      <c r="A8264" s="1"/>
      <c r="B8264" s="40"/>
      <c r="C8264" s="40"/>
      <c r="D8264" s="40"/>
      <c r="E8264" s="40"/>
      <c r="F8264" s="40"/>
      <c r="G8264" s="40"/>
      <c r="H8264" s="40"/>
      <c r="I8264" s="40"/>
      <c r="M8264" s="40">
        <f>WEEKNUM(A8264,2)</f>
        <v>1</v>
      </c>
    </row>
    <row r="8265" spans="1:13" x14ac:dyDescent="0.25">
      <c r="A8265" s="1"/>
      <c r="B8265" s="40"/>
      <c r="C8265" s="40"/>
      <c r="D8265" s="40"/>
      <c r="E8265" s="40"/>
      <c r="F8265" s="40"/>
      <c r="G8265" s="40"/>
      <c r="H8265" s="40"/>
      <c r="I8265" s="40"/>
      <c r="M8265" s="40">
        <f>WEEKNUM(A8265,2)</f>
        <v>1</v>
      </c>
    </row>
    <row r="8266" spans="1:13" x14ac:dyDescent="0.25">
      <c r="A8266" s="1"/>
      <c r="B8266" s="40"/>
      <c r="C8266" s="40"/>
      <c r="D8266" s="40"/>
      <c r="E8266" s="40"/>
      <c r="F8266" s="40"/>
      <c r="G8266" s="40"/>
      <c r="H8266" s="40"/>
      <c r="I8266" s="40"/>
      <c r="M8266" s="40">
        <f>WEEKNUM(A8266,2)</f>
        <v>1</v>
      </c>
    </row>
    <row r="8267" spans="1:13" x14ac:dyDescent="0.25">
      <c r="A8267" s="1"/>
      <c r="B8267" s="40"/>
      <c r="C8267" s="40"/>
      <c r="D8267" s="40"/>
      <c r="E8267" s="40"/>
      <c r="F8267" s="40"/>
      <c r="G8267" s="40"/>
      <c r="H8267" s="40"/>
      <c r="I8267" s="40"/>
      <c r="M8267" s="40">
        <f>WEEKNUM(A8267,2)</f>
        <v>1</v>
      </c>
    </row>
    <row r="8268" spans="1:13" x14ac:dyDescent="0.25">
      <c r="A8268" s="1"/>
      <c r="B8268" s="40"/>
      <c r="C8268" s="40"/>
      <c r="D8268" s="40"/>
      <c r="E8268" s="40"/>
      <c r="F8268" s="40"/>
      <c r="G8268" s="40"/>
      <c r="H8268" s="40"/>
      <c r="I8268" s="40"/>
      <c r="M8268" s="40">
        <f>WEEKNUM(A8268,2)</f>
        <v>1</v>
      </c>
    </row>
    <row r="8269" spans="1:13" x14ac:dyDescent="0.25">
      <c r="A8269" s="1"/>
      <c r="B8269" s="40"/>
      <c r="C8269" s="40"/>
      <c r="D8269" s="40"/>
      <c r="E8269" s="40"/>
      <c r="F8269" s="40"/>
      <c r="G8269" s="40"/>
      <c r="H8269" s="40"/>
      <c r="I8269" s="40"/>
      <c r="M8269" s="40">
        <f>WEEKNUM(A8269,2)</f>
        <v>1</v>
      </c>
    </row>
    <row r="8270" spans="1:13" x14ac:dyDescent="0.25">
      <c r="A8270" s="1"/>
      <c r="B8270" s="40"/>
      <c r="C8270" s="40"/>
      <c r="D8270" s="40"/>
      <c r="E8270" s="40"/>
      <c r="F8270" s="40"/>
      <c r="G8270" s="40"/>
      <c r="H8270" s="40"/>
      <c r="I8270" s="40"/>
      <c r="M8270" s="40">
        <f>WEEKNUM(A8270,2)</f>
        <v>1</v>
      </c>
    </row>
    <row r="8271" spans="1:13" x14ac:dyDescent="0.25">
      <c r="A8271" s="1"/>
      <c r="B8271" s="40"/>
      <c r="C8271" s="40"/>
      <c r="D8271" s="40"/>
      <c r="E8271" s="40"/>
      <c r="F8271" s="40"/>
      <c r="G8271" s="40"/>
      <c r="H8271" s="40"/>
      <c r="I8271" s="40"/>
      <c r="M8271" s="40">
        <f>WEEKNUM(A8271,2)</f>
        <v>1</v>
      </c>
    </row>
    <row r="8272" spans="1:13" x14ac:dyDescent="0.25">
      <c r="A8272" s="1"/>
      <c r="B8272" s="40"/>
      <c r="C8272" s="40"/>
      <c r="D8272" s="40"/>
      <c r="E8272" s="40"/>
      <c r="F8272" s="40"/>
      <c r="G8272" s="40"/>
      <c r="H8272" s="40"/>
      <c r="I8272" s="40"/>
      <c r="M8272" s="40">
        <f>WEEKNUM(A8272,2)</f>
        <v>1</v>
      </c>
    </row>
    <row r="8273" spans="1:13" x14ac:dyDescent="0.25">
      <c r="A8273" s="1"/>
      <c r="B8273" s="40"/>
      <c r="C8273" s="40"/>
      <c r="D8273" s="40"/>
      <c r="E8273" s="40"/>
      <c r="F8273" s="40"/>
      <c r="G8273" s="40"/>
      <c r="H8273" s="40"/>
      <c r="I8273" s="40"/>
      <c r="M8273" s="40">
        <f>WEEKNUM(A8273,2)</f>
        <v>1</v>
      </c>
    </row>
    <row r="8274" spans="1:13" x14ac:dyDescent="0.25">
      <c r="A8274" s="1"/>
      <c r="B8274" s="40"/>
      <c r="C8274" s="40"/>
      <c r="D8274" s="40"/>
      <c r="E8274" s="40"/>
      <c r="F8274" s="40"/>
      <c r="G8274" s="40"/>
      <c r="H8274" s="40"/>
      <c r="I8274" s="40"/>
      <c r="M8274" s="40">
        <f>WEEKNUM(A8274,2)</f>
        <v>1</v>
      </c>
    </row>
    <row r="8275" spans="1:13" x14ac:dyDescent="0.25">
      <c r="A8275" s="1"/>
      <c r="B8275" s="40"/>
      <c r="C8275" s="40"/>
      <c r="D8275" s="40"/>
      <c r="E8275" s="40"/>
      <c r="F8275" s="40"/>
      <c r="G8275" s="40"/>
      <c r="H8275" s="40"/>
      <c r="I8275" s="40"/>
      <c r="M8275" s="40">
        <f>WEEKNUM(A8275,2)</f>
        <v>1</v>
      </c>
    </row>
    <row r="8276" spans="1:13" x14ac:dyDescent="0.25">
      <c r="A8276" s="1"/>
      <c r="B8276" s="40"/>
      <c r="C8276" s="40"/>
      <c r="D8276" s="40"/>
      <c r="E8276" s="40"/>
      <c r="F8276" s="40"/>
      <c r="G8276" s="40"/>
      <c r="H8276" s="40"/>
      <c r="I8276" s="40"/>
      <c r="M8276" s="40">
        <f>WEEKNUM(A8276,2)</f>
        <v>1</v>
      </c>
    </row>
    <row r="8277" spans="1:13" x14ac:dyDescent="0.25">
      <c r="A8277" s="1"/>
      <c r="B8277" s="40"/>
      <c r="C8277" s="40"/>
      <c r="D8277" s="40"/>
      <c r="E8277" s="40"/>
      <c r="F8277" s="40"/>
      <c r="G8277" s="40"/>
      <c r="H8277" s="40"/>
      <c r="I8277" s="40"/>
      <c r="M8277" s="40">
        <f>WEEKNUM(A8277,2)</f>
        <v>1</v>
      </c>
    </row>
    <row r="8278" spans="1:13" x14ac:dyDescent="0.25">
      <c r="A8278" s="1"/>
      <c r="B8278" s="40"/>
      <c r="C8278" s="40"/>
      <c r="D8278" s="40"/>
      <c r="E8278" s="40"/>
      <c r="F8278" s="40"/>
      <c r="G8278" s="40"/>
      <c r="H8278" s="40"/>
      <c r="I8278" s="40"/>
      <c r="M8278" s="40">
        <f>WEEKNUM(A8278,2)</f>
        <v>1</v>
      </c>
    </row>
    <row r="8279" spans="1:13" x14ac:dyDescent="0.25">
      <c r="A8279" s="1"/>
      <c r="B8279" s="40"/>
      <c r="C8279" s="40"/>
      <c r="D8279" s="40"/>
      <c r="E8279" s="40"/>
      <c r="F8279" s="40"/>
      <c r="G8279" s="40"/>
      <c r="H8279" s="40"/>
      <c r="I8279" s="40"/>
      <c r="M8279" s="40">
        <f>WEEKNUM(A8279,2)</f>
        <v>1</v>
      </c>
    </row>
    <row r="8280" spans="1:13" x14ac:dyDescent="0.25">
      <c r="A8280" s="1"/>
      <c r="B8280" s="40"/>
      <c r="C8280" s="40"/>
      <c r="D8280" s="40"/>
      <c r="E8280" s="40"/>
      <c r="F8280" s="40"/>
      <c r="G8280" s="40"/>
      <c r="H8280" s="40"/>
      <c r="I8280" s="40"/>
      <c r="M8280" s="40">
        <f>WEEKNUM(A8280,2)</f>
        <v>1</v>
      </c>
    </row>
    <row r="8281" spans="1:13" x14ac:dyDescent="0.25">
      <c r="A8281" s="1"/>
      <c r="B8281" s="40"/>
      <c r="C8281" s="40"/>
      <c r="D8281" s="40"/>
      <c r="E8281" s="40"/>
      <c r="F8281" s="40"/>
      <c r="G8281" s="40"/>
      <c r="H8281" s="40"/>
      <c r="I8281" s="40"/>
      <c r="M8281" s="40">
        <f>WEEKNUM(A8281,2)</f>
        <v>1</v>
      </c>
    </row>
    <row r="8282" spans="1:13" x14ac:dyDescent="0.25">
      <c r="A8282" s="1"/>
      <c r="B8282" s="40"/>
      <c r="C8282" s="40"/>
      <c r="D8282" s="40"/>
      <c r="E8282" s="40"/>
      <c r="F8282" s="40"/>
      <c r="G8282" s="40"/>
      <c r="H8282" s="40"/>
      <c r="I8282" s="40"/>
      <c r="M8282" s="40">
        <f>WEEKNUM(A8282,2)</f>
        <v>1</v>
      </c>
    </row>
    <row r="8283" spans="1:13" x14ac:dyDescent="0.25">
      <c r="A8283" s="1"/>
      <c r="B8283" s="40"/>
      <c r="C8283" s="40"/>
      <c r="D8283" s="40"/>
      <c r="E8283" s="40"/>
      <c r="F8283" s="40"/>
      <c r="G8283" s="40"/>
      <c r="H8283" s="40"/>
      <c r="I8283" s="40"/>
      <c r="M8283" s="40">
        <f>WEEKNUM(A8283,2)</f>
        <v>1</v>
      </c>
    </row>
    <row r="8284" spans="1:13" x14ac:dyDescent="0.25">
      <c r="A8284" s="1"/>
      <c r="B8284" s="40"/>
      <c r="C8284" s="40"/>
      <c r="D8284" s="40"/>
      <c r="E8284" s="40"/>
      <c r="F8284" s="40"/>
      <c r="G8284" s="40"/>
      <c r="H8284" s="40"/>
      <c r="I8284" s="40"/>
      <c r="M8284" s="40">
        <f>WEEKNUM(A8284,2)</f>
        <v>1</v>
      </c>
    </row>
    <row r="8285" spans="1:13" x14ac:dyDescent="0.25">
      <c r="A8285" s="1"/>
      <c r="B8285" s="40"/>
      <c r="C8285" s="40"/>
      <c r="D8285" s="40"/>
      <c r="E8285" s="40"/>
      <c r="F8285" s="40"/>
      <c r="G8285" s="40"/>
      <c r="H8285" s="40"/>
      <c r="I8285" s="40"/>
      <c r="M8285" s="40">
        <f>WEEKNUM(A8285,2)</f>
        <v>1</v>
      </c>
    </row>
    <row r="8286" spans="1:13" x14ac:dyDescent="0.25">
      <c r="A8286" s="1"/>
      <c r="B8286" s="40"/>
      <c r="C8286" s="40"/>
      <c r="D8286" s="40"/>
      <c r="E8286" s="40"/>
      <c r="F8286" s="40"/>
      <c r="G8286" s="40"/>
      <c r="H8286" s="40"/>
      <c r="I8286" s="40"/>
      <c r="M8286" s="40">
        <f>WEEKNUM(A8286,2)</f>
        <v>1</v>
      </c>
    </row>
    <row r="8287" spans="1:13" x14ac:dyDescent="0.25">
      <c r="A8287" s="1"/>
      <c r="B8287" s="40"/>
      <c r="C8287" s="40"/>
      <c r="D8287" s="40"/>
      <c r="E8287" s="40"/>
      <c r="F8287" s="40"/>
      <c r="G8287" s="40"/>
      <c r="H8287" s="40"/>
      <c r="I8287" s="40"/>
      <c r="M8287" s="40">
        <f>WEEKNUM(A8287,2)</f>
        <v>1</v>
      </c>
    </row>
    <row r="8288" spans="1:13" x14ac:dyDescent="0.25">
      <c r="A8288" s="1"/>
      <c r="B8288" s="40"/>
      <c r="C8288" s="40"/>
      <c r="D8288" s="40"/>
      <c r="E8288" s="40"/>
      <c r="F8288" s="40"/>
      <c r="G8288" s="40"/>
      <c r="H8288" s="40"/>
      <c r="I8288" s="40"/>
      <c r="M8288" s="40">
        <f>WEEKNUM(A8288,2)</f>
        <v>1</v>
      </c>
    </row>
    <row r="8289" spans="1:13" x14ac:dyDescent="0.25">
      <c r="A8289" s="1"/>
      <c r="B8289" s="40"/>
      <c r="C8289" s="40"/>
      <c r="D8289" s="40"/>
      <c r="E8289" s="40"/>
      <c r="F8289" s="40"/>
      <c r="G8289" s="40"/>
      <c r="H8289" s="40"/>
      <c r="I8289" s="40"/>
      <c r="M8289" s="40">
        <f>WEEKNUM(A8289,2)</f>
        <v>1</v>
      </c>
    </row>
    <row r="8290" spans="1:13" x14ac:dyDescent="0.25">
      <c r="A8290" s="1"/>
      <c r="B8290" s="40"/>
      <c r="C8290" s="40"/>
      <c r="D8290" s="40"/>
      <c r="E8290" s="40"/>
      <c r="F8290" s="40"/>
      <c r="G8290" s="40"/>
      <c r="H8290" s="40"/>
      <c r="I8290" s="40"/>
      <c r="M8290" s="40">
        <f>WEEKNUM(A8290,2)</f>
        <v>1</v>
      </c>
    </row>
    <row r="8291" spans="1:13" x14ac:dyDescent="0.25">
      <c r="A8291" s="1"/>
      <c r="B8291" s="40"/>
      <c r="C8291" s="40"/>
      <c r="D8291" s="40"/>
      <c r="E8291" s="40"/>
      <c r="F8291" s="40"/>
      <c r="G8291" s="40"/>
      <c r="H8291" s="40"/>
      <c r="I8291" s="40"/>
      <c r="M8291" s="40">
        <f>WEEKNUM(A8291,2)</f>
        <v>1</v>
      </c>
    </row>
    <row r="8292" spans="1:13" x14ac:dyDescent="0.25">
      <c r="A8292" s="1"/>
      <c r="B8292" s="40"/>
      <c r="C8292" s="40"/>
      <c r="D8292" s="40"/>
      <c r="E8292" s="40"/>
      <c r="F8292" s="40"/>
      <c r="G8292" s="40"/>
      <c r="H8292" s="40"/>
      <c r="I8292" s="40"/>
      <c r="M8292" s="40">
        <f>WEEKNUM(A8292,2)</f>
        <v>1</v>
      </c>
    </row>
    <row r="8293" spans="1:13" x14ac:dyDescent="0.25">
      <c r="A8293" s="1"/>
      <c r="B8293" s="40"/>
      <c r="C8293" s="40"/>
      <c r="D8293" s="40"/>
      <c r="E8293" s="40"/>
      <c r="F8293" s="40"/>
      <c r="G8293" s="40"/>
      <c r="H8293" s="40"/>
      <c r="I8293" s="40"/>
      <c r="M8293" s="40">
        <f>WEEKNUM(A8293,2)</f>
        <v>1</v>
      </c>
    </row>
    <row r="8294" spans="1:13" x14ac:dyDescent="0.25">
      <c r="A8294" s="1"/>
      <c r="B8294" s="40"/>
      <c r="C8294" s="40"/>
      <c r="D8294" s="40"/>
      <c r="E8294" s="40"/>
      <c r="F8294" s="40"/>
      <c r="G8294" s="40"/>
      <c r="H8294" s="40"/>
      <c r="I8294" s="40"/>
      <c r="M8294" s="40">
        <f>WEEKNUM(A8294,2)</f>
        <v>1</v>
      </c>
    </row>
    <row r="8295" spans="1:13" x14ac:dyDescent="0.25">
      <c r="A8295" s="1"/>
      <c r="B8295" s="40"/>
      <c r="C8295" s="40"/>
      <c r="D8295" s="40"/>
      <c r="E8295" s="40"/>
      <c r="F8295" s="40"/>
      <c r="G8295" s="40"/>
      <c r="H8295" s="40"/>
      <c r="I8295" s="40"/>
      <c r="M8295" s="40">
        <f>WEEKNUM(A8295,2)</f>
        <v>1</v>
      </c>
    </row>
    <row r="8296" spans="1:13" x14ac:dyDescent="0.25">
      <c r="A8296" s="1"/>
      <c r="B8296" s="40"/>
      <c r="C8296" s="40"/>
      <c r="D8296" s="40"/>
      <c r="E8296" s="40"/>
      <c r="F8296" s="40"/>
      <c r="G8296" s="40"/>
      <c r="H8296" s="40"/>
      <c r="I8296" s="40"/>
      <c r="M8296" s="40">
        <f>WEEKNUM(A8296,2)</f>
        <v>1</v>
      </c>
    </row>
    <row r="8297" spans="1:13" x14ac:dyDescent="0.25">
      <c r="A8297" s="1"/>
      <c r="B8297" s="40"/>
      <c r="C8297" s="40"/>
      <c r="D8297" s="40"/>
      <c r="E8297" s="40"/>
      <c r="F8297" s="40"/>
      <c r="G8297" s="40"/>
      <c r="H8297" s="40"/>
      <c r="I8297" s="40"/>
      <c r="M8297" s="40">
        <f>WEEKNUM(A8297,2)</f>
        <v>1</v>
      </c>
    </row>
    <row r="8298" spans="1:13" x14ac:dyDescent="0.25">
      <c r="A8298" s="1"/>
      <c r="B8298" s="40"/>
      <c r="C8298" s="40"/>
      <c r="D8298" s="40"/>
      <c r="E8298" s="40"/>
      <c r="F8298" s="40"/>
      <c r="G8298" s="40"/>
      <c r="H8298" s="40"/>
      <c r="I8298" s="40"/>
      <c r="M8298" s="40">
        <f>WEEKNUM(A8298,2)</f>
        <v>1</v>
      </c>
    </row>
    <row r="8299" spans="1:13" x14ac:dyDescent="0.25">
      <c r="A8299" s="1"/>
      <c r="B8299" s="40"/>
      <c r="C8299" s="40"/>
      <c r="D8299" s="40"/>
      <c r="E8299" s="40"/>
      <c r="F8299" s="40"/>
      <c r="G8299" s="40"/>
      <c r="H8299" s="40"/>
      <c r="I8299" s="40"/>
      <c r="M8299" s="40">
        <f>WEEKNUM(A8299,2)</f>
        <v>1</v>
      </c>
    </row>
    <row r="8300" spans="1:13" x14ac:dyDescent="0.25">
      <c r="A8300" s="1"/>
      <c r="B8300" s="40"/>
      <c r="C8300" s="40"/>
      <c r="D8300" s="40"/>
      <c r="E8300" s="40"/>
      <c r="F8300" s="40"/>
      <c r="G8300" s="40"/>
      <c r="H8300" s="40"/>
      <c r="I8300" s="40"/>
      <c r="M8300" s="40">
        <f>WEEKNUM(A8300,2)</f>
        <v>1</v>
      </c>
    </row>
    <row r="8301" spans="1:13" x14ac:dyDescent="0.25">
      <c r="A8301" s="1"/>
      <c r="B8301" s="40"/>
      <c r="C8301" s="40"/>
      <c r="D8301" s="40"/>
      <c r="E8301" s="40"/>
      <c r="F8301" s="40"/>
      <c r="G8301" s="40"/>
      <c r="H8301" s="40"/>
      <c r="I8301" s="40"/>
      <c r="M8301" s="40">
        <f>WEEKNUM(A8301,2)</f>
        <v>1</v>
      </c>
    </row>
    <row r="8302" spans="1:13" x14ac:dyDescent="0.25">
      <c r="A8302" s="1"/>
      <c r="B8302" s="40"/>
      <c r="C8302" s="40"/>
      <c r="D8302" s="40"/>
      <c r="E8302" s="40"/>
      <c r="F8302" s="40"/>
      <c r="G8302" s="40"/>
      <c r="H8302" s="40"/>
      <c r="I8302" s="40"/>
      <c r="M8302" s="40">
        <f>WEEKNUM(A8302,2)</f>
        <v>1</v>
      </c>
    </row>
    <row r="8303" spans="1:13" x14ac:dyDescent="0.25">
      <c r="A8303" s="1"/>
      <c r="B8303" s="40"/>
      <c r="C8303" s="40"/>
      <c r="D8303" s="40"/>
      <c r="E8303" s="40"/>
      <c r="F8303" s="40"/>
      <c r="G8303" s="40"/>
      <c r="H8303" s="40"/>
      <c r="I8303" s="40"/>
      <c r="M8303" s="40">
        <f>WEEKNUM(A8303,2)</f>
        <v>1</v>
      </c>
    </row>
    <row r="8304" spans="1:13" x14ac:dyDescent="0.25">
      <c r="A8304" s="1"/>
      <c r="B8304" s="40"/>
      <c r="C8304" s="40"/>
      <c r="D8304" s="40"/>
      <c r="E8304" s="40"/>
      <c r="F8304" s="40"/>
      <c r="G8304" s="40"/>
      <c r="H8304" s="40"/>
      <c r="I8304" s="40"/>
      <c r="M8304" s="40">
        <f>WEEKNUM(A8304,2)</f>
        <v>1</v>
      </c>
    </row>
    <row r="8305" spans="1:13" x14ac:dyDescent="0.25">
      <c r="A8305" s="1"/>
      <c r="B8305" s="40"/>
      <c r="C8305" s="40"/>
      <c r="D8305" s="40"/>
      <c r="E8305" s="40"/>
      <c r="F8305" s="40"/>
      <c r="G8305" s="40"/>
      <c r="H8305" s="40"/>
      <c r="I8305" s="40"/>
      <c r="M8305" s="40">
        <f>WEEKNUM(A8305,2)</f>
        <v>1</v>
      </c>
    </row>
    <row r="8306" spans="1:13" x14ac:dyDescent="0.25">
      <c r="A8306" s="1"/>
      <c r="B8306" s="40"/>
      <c r="C8306" s="40"/>
      <c r="D8306" s="40"/>
      <c r="E8306" s="40"/>
      <c r="F8306" s="40"/>
      <c r="G8306" s="40"/>
      <c r="H8306" s="40"/>
      <c r="I8306" s="40"/>
      <c r="M8306" s="40">
        <f>WEEKNUM(A8306,2)</f>
        <v>1</v>
      </c>
    </row>
    <row r="8307" spans="1:13" x14ac:dyDescent="0.25">
      <c r="A8307" s="1"/>
      <c r="B8307" s="40"/>
      <c r="C8307" s="40"/>
      <c r="D8307" s="40"/>
      <c r="E8307" s="40"/>
      <c r="F8307" s="40"/>
      <c r="G8307" s="40"/>
      <c r="H8307" s="40"/>
      <c r="I8307" s="40"/>
      <c r="M8307" s="40">
        <f>WEEKNUM(A8307,2)</f>
        <v>1</v>
      </c>
    </row>
    <row r="8308" spans="1:13" x14ac:dyDescent="0.25">
      <c r="A8308" s="1"/>
      <c r="B8308" s="40"/>
      <c r="C8308" s="40"/>
      <c r="D8308" s="40"/>
      <c r="E8308" s="40"/>
      <c r="F8308" s="40"/>
      <c r="G8308" s="40"/>
      <c r="H8308" s="40"/>
      <c r="I8308" s="40"/>
      <c r="M8308" s="40">
        <f>WEEKNUM(A8308,2)</f>
        <v>1</v>
      </c>
    </row>
    <row r="8309" spans="1:13" x14ac:dyDescent="0.25">
      <c r="A8309" s="1"/>
      <c r="B8309" s="40"/>
      <c r="C8309" s="40"/>
      <c r="D8309" s="40"/>
      <c r="E8309" s="40"/>
      <c r="F8309" s="40"/>
      <c r="G8309" s="40"/>
      <c r="H8309" s="40"/>
      <c r="I8309" s="40"/>
      <c r="M8309" s="40">
        <f>WEEKNUM(A8309,2)</f>
        <v>1</v>
      </c>
    </row>
    <row r="8310" spans="1:13" x14ac:dyDescent="0.25">
      <c r="A8310" s="1"/>
      <c r="B8310" s="40"/>
      <c r="C8310" s="40"/>
      <c r="D8310" s="40"/>
      <c r="E8310" s="40"/>
      <c r="F8310" s="40"/>
      <c r="G8310" s="40"/>
      <c r="H8310" s="40"/>
      <c r="I8310" s="40"/>
      <c r="M8310" s="40">
        <f>WEEKNUM(A8310,2)</f>
        <v>1</v>
      </c>
    </row>
    <row r="8311" spans="1:13" x14ac:dyDescent="0.25">
      <c r="A8311" s="1"/>
      <c r="B8311" s="40"/>
      <c r="C8311" s="40"/>
      <c r="D8311" s="40"/>
      <c r="E8311" s="40"/>
      <c r="F8311" s="40"/>
      <c r="G8311" s="40"/>
      <c r="H8311" s="40"/>
      <c r="I8311" s="40"/>
      <c r="M8311" s="40">
        <f>WEEKNUM(A8311,2)</f>
        <v>1</v>
      </c>
    </row>
    <row r="8312" spans="1:13" x14ac:dyDescent="0.25">
      <c r="A8312" s="1"/>
      <c r="B8312" s="40"/>
      <c r="C8312" s="40"/>
      <c r="D8312" s="40"/>
      <c r="E8312" s="40"/>
      <c r="F8312" s="40"/>
      <c r="G8312" s="40"/>
      <c r="H8312" s="40"/>
      <c r="I8312" s="40"/>
      <c r="M8312" s="40">
        <f>WEEKNUM(A8312,2)</f>
        <v>1</v>
      </c>
    </row>
    <row r="8313" spans="1:13" x14ac:dyDescent="0.25">
      <c r="A8313" s="1"/>
      <c r="B8313" s="40"/>
      <c r="C8313" s="40"/>
      <c r="D8313" s="40"/>
      <c r="E8313" s="40"/>
      <c r="F8313" s="40"/>
      <c r="G8313" s="40"/>
      <c r="H8313" s="40"/>
      <c r="I8313" s="40"/>
      <c r="M8313" s="40">
        <f>WEEKNUM(A8313,2)</f>
        <v>1</v>
      </c>
    </row>
    <row r="8314" spans="1:13" x14ac:dyDescent="0.25">
      <c r="A8314" s="1"/>
      <c r="B8314" s="40"/>
      <c r="C8314" s="40"/>
      <c r="D8314" s="40"/>
      <c r="E8314" s="40"/>
      <c r="F8314" s="40"/>
      <c r="G8314" s="40"/>
      <c r="H8314" s="40"/>
      <c r="I8314" s="40"/>
      <c r="M8314" s="40">
        <f>WEEKNUM(A8314,2)</f>
        <v>1</v>
      </c>
    </row>
    <row r="8315" spans="1:13" x14ac:dyDescent="0.25">
      <c r="A8315" s="1"/>
      <c r="B8315" s="40"/>
      <c r="C8315" s="40"/>
      <c r="D8315" s="40"/>
      <c r="E8315" s="40"/>
      <c r="F8315" s="40"/>
      <c r="G8315" s="40"/>
      <c r="H8315" s="40"/>
      <c r="I8315" s="40"/>
      <c r="M8315" s="40">
        <f>WEEKNUM(A8315,2)</f>
        <v>1</v>
      </c>
    </row>
    <row r="8316" spans="1:13" x14ac:dyDescent="0.25">
      <c r="A8316" s="1"/>
      <c r="B8316" s="40"/>
      <c r="C8316" s="40"/>
      <c r="D8316" s="40"/>
      <c r="E8316" s="40"/>
      <c r="F8316" s="40"/>
      <c r="G8316" s="40"/>
      <c r="H8316" s="40"/>
      <c r="I8316" s="40"/>
      <c r="M8316" s="40">
        <f>WEEKNUM(A8316,2)</f>
        <v>1</v>
      </c>
    </row>
    <row r="8317" spans="1:13" x14ac:dyDescent="0.25">
      <c r="A8317" s="1"/>
      <c r="B8317" s="40"/>
      <c r="C8317" s="40"/>
      <c r="D8317" s="40"/>
      <c r="E8317" s="40"/>
      <c r="F8317" s="40"/>
      <c r="G8317" s="40"/>
      <c r="H8317" s="40"/>
      <c r="I8317" s="40"/>
      <c r="M8317" s="40">
        <f>WEEKNUM(A8317,2)</f>
        <v>1</v>
      </c>
    </row>
    <row r="8318" spans="1:13" x14ac:dyDescent="0.25">
      <c r="A8318" s="1"/>
      <c r="B8318" s="40"/>
      <c r="C8318" s="40"/>
      <c r="D8318" s="40"/>
      <c r="E8318" s="40"/>
      <c r="F8318" s="40"/>
      <c r="G8318" s="40"/>
      <c r="H8318" s="40"/>
      <c r="I8318" s="40"/>
      <c r="M8318" s="40">
        <f>WEEKNUM(A8318,2)</f>
        <v>1</v>
      </c>
    </row>
    <row r="8319" spans="1:13" x14ac:dyDescent="0.25">
      <c r="A8319" s="1"/>
      <c r="B8319" s="40"/>
      <c r="C8319" s="40"/>
      <c r="D8319" s="40"/>
      <c r="E8319" s="40"/>
      <c r="F8319" s="40"/>
      <c r="G8319" s="40"/>
      <c r="H8319" s="40"/>
      <c r="I8319" s="40"/>
      <c r="M8319" s="40">
        <f>WEEKNUM(A8319,2)</f>
        <v>1</v>
      </c>
    </row>
    <row r="8320" spans="1:13" x14ac:dyDescent="0.25">
      <c r="A8320" s="1"/>
      <c r="B8320" s="40"/>
      <c r="C8320" s="40"/>
      <c r="D8320" s="40"/>
      <c r="E8320" s="40"/>
      <c r="F8320" s="40"/>
      <c r="G8320" s="40"/>
      <c r="H8320" s="40"/>
      <c r="I8320" s="40"/>
      <c r="M8320" s="40">
        <f>WEEKNUM(A8320,2)</f>
        <v>1</v>
      </c>
    </row>
    <row r="8321" spans="1:13" x14ac:dyDescent="0.25">
      <c r="A8321" s="1"/>
      <c r="B8321" s="40"/>
      <c r="C8321" s="40"/>
      <c r="D8321" s="40"/>
      <c r="E8321" s="40"/>
      <c r="F8321" s="40"/>
      <c r="G8321" s="40"/>
      <c r="H8321" s="40"/>
      <c r="I8321" s="40"/>
      <c r="M8321" s="40">
        <f>WEEKNUM(A8321,2)</f>
        <v>1</v>
      </c>
    </row>
    <row r="8322" spans="1:13" x14ac:dyDescent="0.25">
      <c r="A8322" s="1"/>
      <c r="B8322" s="40"/>
      <c r="C8322" s="40"/>
      <c r="D8322" s="40"/>
      <c r="E8322" s="40"/>
      <c r="F8322" s="40"/>
      <c r="G8322" s="40"/>
      <c r="H8322" s="40"/>
      <c r="I8322" s="40"/>
      <c r="M8322" s="40">
        <f>WEEKNUM(A8322,2)</f>
        <v>1</v>
      </c>
    </row>
    <row r="8323" spans="1:13" x14ac:dyDescent="0.25">
      <c r="A8323" s="1"/>
      <c r="B8323" s="40"/>
      <c r="C8323" s="40"/>
      <c r="D8323" s="40"/>
      <c r="E8323" s="40"/>
      <c r="F8323" s="40"/>
      <c r="G8323" s="40"/>
      <c r="H8323" s="40"/>
      <c r="I8323" s="40"/>
      <c r="M8323" s="40">
        <f>WEEKNUM(A8323,2)</f>
        <v>1</v>
      </c>
    </row>
    <row r="8324" spans="1:13" x14ac:dyDescent="0.25">
      <c r="A8324" s="1"/>
      <c r="B8324" s="40"/>
      <c r="C8324" s="40"/>
      <c r="D8324" s="40"/>
      <c r="E8324" s="40"/>
      <c r="F8324" s="40"/>
      <c r="G8324" s="40"/>
      <c r="H8324" s="40"/>
      <c r="I8324" s="40"/>
      <c r="M8324" s="40">
        <f>WEEKNUM(A8324,2)</f>
        <v>1</v>
      </c>
    </row>
    <row r="8325" spans="1:13" x14ac:dyDescent="0.25">
      <c r="A8325" s="1"/>
      <c r="B8325" s="40"/>
      <c r="C8325" s="40"/>
      <c r="D8325" s="40"/>
      <c r="E8325" s="40"/>
      <c r="F8325" s="40"/>
      <c r="G8325" s="40"/>
      <c r="H8325" s="40"/>
      <c r="I8325" s="40"/>
      <c r="M8325" s="40">
        <f>WEEKNUM(A8325,2)</f>
        <v>1</v>
      </c>
    </row>
    <row r="8326" spans="1:13" x14ac:dyDescent="0.25">
      <c r="A8326" s="1"/>
      <c r="B8326" s="40"/>
      <c r="C8326" s="40"/>
      <c r="D8326" s="40"/>
      <c r="E8326" s="40"/>
      <c r="F8326" s="40"/>
      <c r="G8326" s="40"/>
      <c r="H8326" s="40"/>
      <c r="I8326" s="40"/>
      <c r="M8326" s="40">
        <f>WEEKNUM(A8326,2)</f>
        <v>1</v>
      </c>
    </row>
    <row r="8327" spans="1:13" x14ac:dyDescent="0.25">
      <c r="A8327" s="1"/>
      <c r="B8327" s="40"/>
      <c r="C8327" s="40"/>
      <c r="D8327" s="40"/>
      <c r="E8327" s="40"/>
      <c r="F8327" s="40"/>
      <c r="G8327" s="40"/>
      <c r="H8327" s="40"/>
      <c r="I8327" s="40"/>
      <c r="M8327" s="40">
        <f>WEEKNUM(A8327,2)</f>
        <v>1</v>
      </c>
    </row>
    <row r="8328" spans="1:13" x14ac:dyDescent="0.25">
      <c r="A8328" s="1"/>
      <c r="B8328" s="40"/>
      <c r="C8328" s="40"/>
      <c r="D8328" s="40"/>
      <c r="E8328" s="40"/>
      <c r="F8328" s="40"/>
      <c r="G8328" s="40"/>
      <c r="H8328" s="40"/>
      <c r="I8328" s="40"/>
      <c r="M8328" s="40">
        <f>WEEKNUM(A8328,2)</f>
        <v>1</v>
      </c>
    </row>
    <row r="8329" spans="1:13" x14ac:dyDescent="0.25">
      <c r="A8329" s="1"/>
      <c r="B8329" s="40"/>
      <c r="C8329" s="40"/>
      <c r="D8329" s="40"/>
      <c r="E8329" s="40"/>
      <c r="F8329" s="40"/>
      <c r="G8329" s="40"/>
      <c r="H8329" s="40"/>
      <c r="I8329" s="40"/>
      <c r="M8329" s="40">
        <f>WEEKNUM(A8329,2)</f>
        <v>1</v>
      </c>
    </row>
    <row r="8330" spans="1:13" x14ac:dyDescent="0.25">
      <c r="A8330" s="1"/>
      <c r="B8330" s="40"/>
      <c r="C8330" s="40"/>
      <c r="D8330" s="40"/>
      <c r="E8330" s="40"/>
      <c r="F8330" s="40"/>
      <c r="G8330" s="40"/>
      <c r="H8330" s="40"/>
      <c r="I8330" s="40"/>
      <c r="M8330" s="40">
        <f>WEEKNUM(A8330,2)</f>
        <v>1</v>
      </c>
    </row>
    <row r="8331" spans="1:13" x14ac:dyDescent="0.25">
      <c r="A8331" s="1"/>
      <c r="B8331" s="40"/>
      <c r="C8331" s="40"/>
      <c r="D8331" s="40"/>
      <c r="E8331" s="40"/>
      <c r="F8331" s="40"/>
      <c r="G8331" s="40"/>
      <c r="H8331" s="40"/>
      <c r="I8331" s="40"/>
      <c r="M8331" s="40">
        <f>WEEKNUM(A8331,2)</f>
        <v>1</v>
      </c>
    </row>
    <row r="8332" spans="1:13" x14ac:dyDescent="0.25">
      <c r="A8332" s="1"/>
      <c r="B8332" s="40"/>
      <c r="C8332" s="40"/>
      <c r="D8332" s="40"/>
      <c r="E8332" s="40"/>
      <c r="F8332" s="40"/>
      <c r="G8332" s="40"/>
      <c r="H8332" s="40"/>
      <c r="I8332" s="40"/>
      <c r="M8332" s="40">
        <f>WEEKNUM(A8332,2)</f>
        <v>1</v>
      </c>
    </row>
    <row r="8333" spans="1:13" x14ac:dyDescent="0.25">
      <c r="A8333" s="1"/>
      <c r="B8333" s="40"/>
      <c r="C8333" s="40"/>
      <c r="D8333" s="40"/>
      <c r="E8333" s="40"/>
      <c r="F8333" s="40"/>
      <c r="G8333" s="40"/>
      <c r="H8333" s="40"/>
      <c r="I8333" s="40"/>
      <c r="M8333" s="40">
        <f>WEEKNUM(A8333,2)</f>
        <v>1</v>
      </c>
    </row>
    <row r="8334" spans="1:13" x14ac:dyDescent="0.25">
      <c r="A8334" s="1"/>
      <c r="B8334" s="40"/>
      <c r="C8334" s="40"/>
      <c r="D8334" s="40"/>
      <c r="E8334" s="40"/>
      <c r="F8334" s="40"/>
      <c r="G8334" s="40"/>
      <c r="H8334" s="40"/>
      <c r="I8334" s="40"/>
      <c r="M8334" s="40">
        <f>WEEKNUM(A8334,2)</f>
        <v>1</v>
      </c>
    </row>
    <row r="8335" spans="1:13" x14ac:dyDescent="0.25">
      <c r="A8335" s="1"/>
      <c r="B8335" s="40"/>
      <c r="C8335" s="40"/>
      <c r="D8335" s="40"/>
      <c r="E8335" s="40"/>
      <c r="F8335" s="40"/>
      <c r="G8335" s="40"/>
      <c r="H8335" s="40"/>
      <c r="I8335" s="40"/>
      <c r="M8335" s="40">
        <f>WEEKNUM(A8335,2)</f>
        <v>1</v>
      </c>
    </row>
    <row r="8336" spans="1:13" x14ac:dyDescent="0.25">
      <c r="A8336" s="1"/>
      <c r="B8336" s="40"/>
      <c r="C8336" s="40"/>
      <c r="D8336" s="40"/>
      <c r="E8336" s="40"/>
      <c r="F8336" s="40"/>
      <c r="G8336" s="40"/>
      <c r="H8336" s="40"/>
      <c r="I8336" s="40"/>
      <c r="M8336" s="40">
        <f>WEEKNUM(A8336,2)</f>
        <v>1</v>
      </c>
    </row>
    <row r="8337" spans="1:13" x14ac:dyDescent="0.25">
      <c r="A8337" s="1"/>
      <c r="B8337" s="40"/>
      <c r="C8337" s="40"/>
      <c r="D8337" s="40"/>
      <c r="E8337" s="40"/>
      <c r="F8337" s="40"/>
      <c r="G8337" s="40"/>
      <c r="H8337" s="40"/>
      <c r="I8337" s="40"/>
      <c r="M8337" s="40">
        <f>WEEKNUM(A8337,2)</f>
        <v>1</v>
      </c>
    </row>
    <row r="8338" spans="1:13" x14ac:dyDescent="0.25">
      <c r="A8338" s="1"/>
      <c r="B8338" s="40"/>
      <c r="C8338" s="40"/>
      <c r="D8338" s="40"/>
      <c r="E8338" s="40"/>
      <c r="F8338" s="40"/>
      <c r="G8338" s="40"/>
      <c r="H8338" s="40"/>
      <c r="I8338" s="40"/>
      <c r="M8338" s="40">
        <f>WEEKNUM(A8338,2)</f>
        <v>1</v>
      </c>
    </row>
    <row r="8339" spans="1:13" x14ac:dyDescent="0.25">
      <c r="A8339" s="1"/>
      <c r="B8339" s="40"/>
      <c r="C8339" s="40"/>
      <c r="D8339" s="40"/>
      <c r="E8339" s="40"/>
      <c r="F8339" s="40"/>
      <c r="G8339" s="40"/>
      <c r="H8339" s="40"/>
      <c r="I8339" s="40"/>
      <c r="M8339" s="40">
        <f>WEEKNUM(A8339,2)</f>
        <v>1</v>
      </c>
    </row>
    <row r="8340" spans="1:13" x14ac:dyDescent="0.25">
      <c r="A8340" s="1"/>
      <c r="B8340" s="40"/>
      <c r="C8340" s="40"/>
      <c r="D8340" s="40"/>
      <c r="E8340" s="40"/>
      <c r="F8340" s="40"/>
      <c r="G8340" s="40"/>
      <c r="H8340" s="40"/>
      <c r="I8340" s="40"/>
      <c r="M8340" s="40">
        <f>WEEKNUM(A8340,2)</f>
        <v>1</v>
      </c>
    </row>
    <row r="8341" spans="1:13" x14ac:dyDescent="0.25">
      <c r="A8341" s="1"/>
      <c r="B8341" s="40"/>
      <c r="C8341" s="40"/>
      <c r="D8341" s="40"/>
      <c r="E8341" s="40"/>
      <c r="F8341" s="40"/>
      <c r="G8341" s="40"/>
      <c r="H8341" s="40"/>
      <c r="I8341" s="40"/>
      <c r="M8341" s="40">
        <f>WEEKNUM(A8341,2)</f>
        <v>1</v>
      </c>
    </row>
    <row r="8342" spans="1:13" x14ac:dyDescent="0.25">
      <c r="A8342" s="1"/>
      <c r="B8342" s="40"/>
      <c r="C8342" s="40"/>
      <c r="D8342" s="40"/>
      <c r="E8342" s="40"/>
      <c r="F8342" s="40"/>
      <c r="G8342" s="40"/>
      <c r="H8342" s="40"/>
      <c r="I8342" s="40"/>
      <c r="M8342" s="40">
        <f>WEEKNUM(A8342,2)</f>
        <v>1</v>
      </c>
    </row>
    <row r="8343" spans="1:13" x14ac:dyDescent="0.25">
      <c r="A8343" s="1"/>
      <c r="B8343" s="40"/>
      <c r="C8343" s="40"/>
      <c r="D8343" s="40"/>
      <c r="E8343" s="40"/>
      <c r="F8343" s="40"/>
      <c r="G8343" s="40"/>
      <c r="H8343" s="40"/>
      <c r="I8343" s="40"/>
      <c r="M8343" s="40">
        <f>WEEKNUM(A8343,2)</f>
        <v>1</v>
      </c>
    </row>
    <row r="8344" spans="1:13" x14ac:dyDescent="0.25">
      <c r="A8344" s="1"/>
      <c r="B8344" s="40"/>
      <c r="C8344" s="40"/>
      <c r="D8344" s="40"/>
      <c r="E8344" s="40"/>
      <c r="F8344" s="40"/>
      <c r="G8344" s="40"/>
      <c r="H8344" s="40"/>
      <c r="I8344" s="40"/>
      <c r="M8344" s="40">
        <f>WEEKNUM(A8344,2)</f>
        <v>1</v>
      </c>
    </row>
    <row r="8345" spans="1:13" x14ac:dyDescent="0.25">
      <c r="A8345" s="1"/>
      <c r="B8345" s="40"/>
      <c r="C8345" s="40"/>
      <c r="D8345" s="40"/>
      <c r="E8345" s="40"/>
      <c r="F8345" s="40"/>
      <c r="G8345" s="40"/>
      <c r="H8345" s="40"/>
      <c r="I8345" s="40"/>
      <c r="M8345" s="40">
        <f>WEEKNUM(A8345,2)</f>
        <v>1</v>
      </c>
    </row>
    <row r="8346" spans="1:13" x14ac:dyDescent="0.25">
      <c r="A8346" s="1"/>
      <c r="B8346" s="40"/>
      <c r="C8346" s="40"/>
      <c r="D8346" s="40"/>
      <c r="E8346" s="40"/>
      <c r="F8346" s="40"/>
      <c r="G8346" s="40"/>
      <c r="H8346" s="40"/>
      <c r="I8346" s="40"/>
      <c r="M8346" s="40">
        <f>WEEKNUM(A8346,2)</f>
        <v>1</v>
      </c>
    </row>
    <row r="8347" spans="1:13" x14ac:dyDescent="0.25">
      <c r="A8347" s="1"/>
      <c r="B8347" s="40"/>
      <c r="C8347" s="40"/>
      <c r="D8347" s="40"/>
      <c r="E8347" s="40"/>
      <c r="F8347" s="40"/>
      <c r="G8347" s="40"/>
      <c r="H8347" s="40"/>
      <c r="I8347" s="40"/>
      <c r="M8347" s="40">
        <f>WEEKNUM(A8347,2)</f>
        <v>1</v>
      </c>
    </row>
    <row r="8348" spans="1:13" x14ac:dyDescent="0.25">
      <c r="A8348" s="1"/>
      <c r="B8348" s="40"/>
      <c r="C8348" s="40"/>
      <c r="D8348" s="40"/>
      <c r="E8348" s="40"/>
      <c r="F8348" s="40"/>
      <c r="G8348" s="40"/>
      <c r="H8348" s="40"/>
      <c r="I8348" s="40"/>
      <c r="M8348" s="40">
        <f>WEEKNUM(A8348,2)</f>
        <v>1</v>
      </c>
    </row>
    <row r="8349" spans="1:13" x14ac:dyDescent="0.25">
      <c r="A8349" s="1"/>
      <c r="B8349" s="40"/>
      <c r="C8349" s="40"/>
      <c r="D8349" s="40"/>
      <c r="E8349" s="40"/>
      <c r="F8349" s="40"/>
      <c r="G8349" s="40"/>
      <c r="H8349" s="40"/>
      <c r="I8349" s="40"/>
      <c r="M8349" s="40">
        <f>WEEKNUM(A8349,2)</f>
        <v>1</v>
      </c>
    </row>
    <row r="8350" spans="1:13" x14ac:dyDescent="0.25">
      <c r="A8350" s="1"/>
      <c r="B8350" s="40"/>
      <c r="C8350" s="40"/>
      <c r="D8350" s="40"/>
      <c r="E8350" s="40"/>
      <c r="F8350" s="40"/>
      <c r="G8350" s="40"/>
      <c r="H8350" s="40"/>
      <c r="I8350" s="40"/>
      <c r="M8350" s="40">
        <f>WEEKNUM(A8350,2)</f>
        <v>1</v>
      </c>
    </row>
    <row r="8351" spans="1:13" x14ac:dyDescent="0.25">
      <c r="A8351" s="1"/>
      <c r="B8351" s="40"/>
      <c r="C8351" s="40"/>
      <c r="D8351" s="40"/>
      <c r="E8351" s="40"/>
      <c r="F8351" s="40"/>
      <c r="G8351" s="40"/>
      <c r="H8351" s="40"/>
      <c r="I8351" s="40"/>
      <c r="M8351" s="40">
        <f>WEEKNUM(A8351,2)</f>
        <v>1</v>
      </c>
    </row>
    <row r="8352" spans="1:13" x14ac:dyDescent="0.25">
      <c r="A8352" s="1"/>
      <c r="B8352" s="40"/>
      <c r="C8352" s="40"/>
      <c r="D8352" s="40"/>
      <c r="E8352" s="40"/>
      <c r="F8352" s="40"/>
      <c r="G8352" s="40"/>
      <c r="H8352" s="40"/>
      <c r="I8352" s="40"/>
      <c r="M8352" s="40">
        <f>WEEKNUM(A8352,2)</f>
        <v>1</v>
      </c>
    </row>
    <row r="8353" spans="1:13" x14ac:dyDescent="0.25">
      <c r="A8353" s="1"/>
      <c r="B8353" s="40"/>
      <c r="C8353" s="40"/>
      <c r="D8353" s="40"/>
      <c r="E8353" s="40"/>
      <c r="F8353" s="40"/>
      <c r="G8353" s="40"/>
      <c r="H8353" s="40"/>
      <c r="I8353" s="40"/>
      <c r="M8353" s="40">
        <f>WEEKNUM(A8353,2)</f>
        <v>1</v>
      </c>
    </row>
    <row r="8354" spans="1:13" x14ac:dyDescent="0.25">
      <c r="A8354" s="1"/>
      <c r="B8354" s="40"/>
      <c r="C8354" s="40"/>
      <c r="D8354" s="40"/>
      <c r="E8354" s="40"/>
      <c r="F8354" s="40"/>
      <c r="G8354" s="40"/>
      <c r="H8354" s="40"/>
      <c r="I8354" s="40"/>
      <c r="M8354" s="40">
        <f>WEEKNUM(A8354,2)</f>
        <v>1</v>
      </c>
    </row>
    <row r="8355" spans="1:13" x14ac:dyDescent="0.25">
      <c r="A8355" s="1"/>
      <c r="B8355" s="40"/>
      <c r="C8355" s="40"/>
      <c r="D8355" s="40"/>
      <c r="E8355" s="40"/>
      <c r="F8355" s="40"/>
      <c r="G8355" s="40"/>
      <c r="H8355" s="40"/>
      <c r="I8355" s="40"/>
      <c r="M8355" s="40">
        <f>WEEKNUM(A8355,2)</f>
        <v>1</v>
      </c>
    </row>
    <row r="8356" spans="1:13" x14ac:dyDescent="0.25">
      <c r="A8356" s="1"/>
      <c r="B8356" s="40"/>
      <c r="C8356" s="40"/>
      <c r="D8356" s="40"/>
      <c r="E8356" s="40"/>
      <c r="F8356" s="40"/>
      <c r="G8356" s="40"/>
      <c r="H8356" s="40"/>
      <c r="I8356" s="40"/>
      <c r="M8356" s="40">
        <f>WEEKNUM(A8356,2)</f>
        <v>1</v>
      </c>
    </row>
    <row r="8357" spans="1:13" x14ac:dyDescent="0.25">
      <c r="A8357" s="1"/>
      <c r="B8357" s="40"/>
      <c r="C8357" s="40"/>
      <c r="D8357" s="40"/>
      <c r="E8357" s="40"/>
      <c r="F8357" s="40"/>
      <c r="G8357" s="40"/>
      <c r="H8357" s="40"/>
      <c r="I8357" s="40"/>
      <c r="M8357" s="40">
        <f>WEEKNUM(A8357,2)</f>
        <v>1</v>
      </c>
    </row>
    <row r="8358" spans="1:13" x14ac:dyDescent="0.25">
      <c r="A8358" s="1"/>
      <c r="B8358" s="40"/>
      <c r="C8358" s="40"/>
      <c r="D8358" s="40"/>
      <c r="E8358" s="40"/>
      <c r="F8358" s="40"/>
      <c r="G8358" s="40"/>
      <c r="H8358" s="40"/>
      <c r="I8358" s="40"/>
      <c r="M8358" s="40">
        <f>WEEKNUM(A8358,2)</f>
        <v>1</v>
      </c>
    </row>
    <row r="8359" spans="1:13" x14ac:dyDescent="0.25">
      <c r="A8359" s="1"/>
      <c r="B8359" s="40"/>
      <c r="C8359" s="40"/>
      <c r="D8359" s="40"/>
      <c r="E8359" s="40"/>
      <c r="F8359" s="40"/>
      <c r="G8359" s="40"/>
      <c r="H8359" s="40"/>
      <c r="I8359" s="40"/>
      <c r="M8359" s="40">
        <f>WEEKNUM(A8359,2)</f>
        <v>1</v>
      </c>
    </row>
    <row r="8360" spans="1:13" x14ac:dyDescent="0.25">
      <c r="A8360" s="1"/>
      <c r="B8360" s="40"/>
      <c r="C8360" s="40"/>
      <c r="D8360" s="40"/>
      <c r="E8360" s="40"/>
      <c r="F8360" s="40"/>
      <c r="G8360" s="40"/>
      <c r="H8360" s="40"/>
      <c r="I8360" s="40"/>
      <c r="M8360" s="40">
        <f>WEEKNUM(A8360,2)</f>
        <v>1</v>
      </c>
    </row>
    <row r="8361" spans="1:13" x14ac:dyDescent="0.25">
      <c r="A8361" s="1"/>
      <c r="B8361" s="40"/>
      <c r="C8361" s="40"/>
      <c r="D8361" s="40"/>
      <c r="E8361" s="40"/>
      <c r="F8361" s="40"/>
      <c r="G8361" s="40"/>
      <c r="H8361" s="40"/>
      <c r="I8361" s="40"/>
      <c r="M8361" s="40">
        <f>WEEKNUM(A8361,2)</f>
        <v>1</v>
      </c>
    </row>
    <row r="8362" spans="1:13" x14ac:dyDescent="0.25">
      <c r="A8362" s="1"/>
      <c r="B8362" s="40"/>
      <c r="C8362" s="40"/>
      <c r="D8362" s="40"/>
      <c r="E8362" s="40"/>
      <c r="F8362" s="40"/>
      <c r="G8362" s="40"/>
      <c r="H8362" s="40"/>
      <c r="I8362" s="40"/>
      <c r="M8362" s="40">
        <f>WEEKNUM(A8362,2)</f>
        <v>1</v>
      </c>
    </row>
    <row r="8363" spans="1:13" x14ac:dyDescent="0.25">
      <c r="A8363" s="1"/>
      <c r="B8363" s="40"/>
      <c r="C8363" s="40"/>
      <c r="D8363" s="40"/>
      <c r="E8363" s="40"/>
      <c r="F8363" s="40"/>
      <c r="G8363" s="40"/>
      <c r="H8363" s="40"/>
      <c r="I8363" s="40"/>
      <c r="M8363" s="40">
        <f>WEEKNUM(A8363,2)</f>
        <v>1</v>
      </c>
    </row>
    <row r="8364" spans="1:13" x14ac:dyDescent="0.25">
      <c r="A8364" s="1"/>
      <c r="B8364" s="40"/>
      <c r="C8364" s="40"/>
      <c r="D8364" s="40"/>
      <c r="E8364" s="40"/>
      <c r="F8364" s="40"/>
      <c r="G8364" s="40"/>
      <c r="H8364" s="40"/>
      <c r="I8364" s="40"/>
      <c r="M8364" s="40">
        <f>WEEKNUM(A8364,2)</f>
        <v>1</v>
      </c>
    </row>
    <row r="8365" spans="1:13" x14ac:dyDescent="0.25">
      <c r="A8365" s="1"/>
      <c r="B8365" s="40"/>
      <c r="C8365" s="40"/>
      <c r="D8365" s="40"/>
      <c r="E8365" s="40"/>
      <c r="F8365" s="40"/>
      <c r="G8365" s="40"/>
      <c r="H8365" s="40"/>
      <c r="I8365" s="40"/>
      <c r="M8365" s="40">
        <f>WEEKNUM(A8365,2)</f>
        <v>1</v>
      </c>
    </row>
    <row r="8366" spans="1:13" x14ac:dyDescent="0.25">
      <c r="A8366" s="1"/>
      <c r="B8366" s="40"/>
      <c r="C8366" s="40"/>
      <c r="D8366" s="40"/>
      <c r="E8366" s="40"/>
      <c r="F8366" s="40"/>
      <c r="G8366" s="40"/>
      <c r="H8366" s="40"/>
      <c r="I8366" s="40"/>
      <c r="M8366" s="40">
        <f>WEEKNUM(A8366,2)</f>
        <v>1</v>
      </c>
    </row>
    <row r="8367" spans="1:13" x14ac:dyDescent="0.25">
      <c r="A8367" s="1"/>
      <c r="B8367" s="40"/>
      <c r="C8367" s="40"/>
      <c r="D8367" s="40"/>
      <c r="E8367" s="40"/>
      <c r="F8367" s="40"/>
      <c r="G8367" s="40"/>
      <c r="H8367" s="40"/>
      <c r="I8367" s="40"/>
      <c r="M8367" s="40">
        <f>WEEKNUM(A8367,2)</f>
        <v>1</v>
      </c>
    </row>
    <row r="8368" spans="1:13" x14ac:dyDescent="0.25">
      <c r="A8368" s="1"/>
      <c r="B8368" s="40"/>
      <c r="C8368" s="40"/>
      <c r="D8368" s="40"/>
      <c r="E8368" s="40"/>
      <c r="F8368" s="40"/>
      <c r="G8368" s="40"/>
      <c r="H8368" s="40"/>
      <c r="I8368" s="40"/>
      <c r="M8368" s="40">
        <f>WEEKNUM(A8368,2)</f>
        <v>1</v>
      </c>
    </row>
    <row r="8369" spans="1:13" x14ac:dyDescent="0.25">
      <c r="A8369" s="1"/>
      <c r="B8369" s="40"/>
      <c r="C8369" s="40"/>
      <c r="D8369" s="40"/>
      <c r="E8369" s="40"/>
      <c r="F8369" s="40"/>
      <c r="G8369" s="40"/>
      <c r="H8369" s="40"/>
      <c r="I8369" s="40"/>
      <c r="M8369" s="40">
        <f>WEEKNUM(A8369,2)</f>
        <v>1</v>
      </c>
    </row>
    <row r="8370" spans="1:13" x14ac:dyDescent="0.25">
      <c r="A8370" s="1"/>
      <c r="B8370" s="40"/>
      <c r="C8370" s="40"/>
      <c r="D8370" s="40"/>
      <c r="E8370" s="40"/>
      <c r="F8370" s="40"/>
      <c r="G8370" s="40"/>
      <c r="H8370" s="40"/>
      <c r="I8370" s="40"/>
      <c r="M8370" s="40">
        <f>WEEKNUM(A8370,2)</f>
        <v>1</v>
      </c>
    </row>
    <row r="8371" spans="1:13" x14ac:dyDescent="0.25">
      <c r="A8371" s="1"/>
      <c r="B8371" s="40"/>
      <c r="C8371" s="40"/>
      <c r="D8371" s="40"/>
      <c r="E8371" s="40"/>
      <c r="F8371" s="40"/>
      <c r="G8371" s="40"/>
      <c r="H8371" s="40"/>
      <c r="I8371" s="40"/>
      <c r="M8371" s="40">
        <f>WEEKNUM(A8371,2)</f>
        <v>1</v>
      </c>
    </row>
    <row r="8372" spans="1:13" x14ac:dyDescent="0.25">
      <c r="A8372" s="1"/>
      <c r="B8372" s="40"/>
      <c r="C8372" s="40"/>
      <c r="D8372" s="40"/>
      <c r="E8372" s="40"/>
      <c r="F8372" s="40"/>
      <c r="G8372" s="40"/>
      <c r="H8372" s="40"/>
      <c r="I8372" s="40"/>
      <c r="M8372" s="40">
        <f>WEEKNUM(A8372,2)</f>
        <v>1</v>
      </c>
    </row>
    <row r="8373" spans="1:13" x14ac:dyDescent="0.25">
      <c r="A8373" s="1"/>
      <c r="B8373" s="40"/>
      <c r="C8373" s="40"/>
      <c r="D8373" s="40"/>
      <c r="E8373" s="40"/>
      <c r="F8373" s="40"/>
      <c r="G8373" s="40"/>
      <c r="H8373" s="40"/>
      <c r="I8373" s="40"/>
      <c r="M8373" s="40">
        <f>WEEKNUM(A8373,2)</f>
        <v>1</v>
      </c>
    </row>
    <row r="8374" spans="1:13" x14ac:dyDescent="0.25">
      <c r="A8374" s="1"/>
      <c r="B8374" s="40"/>
      <c r="C8374" s="40"/>
      <c r="D8374" s="40"/>
      <c r="E8374" s="40"/>
      <c r="F8374" s="40"/>
      <c r="G8374" s="40"/>
      <c r="H8374" s="40"/>
      <c r="I8374" s="40"/>
      <c r="M8374" s="40">
        <f>WEEKNUM(A8374,2)</f>
        <v>1</v>
      </c>
    </row>
    <row r="8375" spans="1:13" x14ac:dyDescent="0.25">
      <c r="A8375" s="1"/>
      <c r="B8375" s="40"/>
      <c r="C8375" s="40"/>
      <c r="D8375" s="40"/>
      <c r="E8375" s="40"/>
      <c r="F8375" s="40"/>
      <c r="G8375" s="40"/>
      <c r="H8375" s="40"/>
      <c r="I8375" s="40"/>
      <c r="M8375" s="40">
        <f>WEEKNUM(A8375,2)</f>
        <v>1</v>
      </c>
    </row>
    <row r="8376" spans="1:13" x14ac:dyDescent="0.25">
      <c r="A8376" s="1"/>
      <c r="B8376" s="40"/>
      <c r="C8376" s="40"/>
      <c r="D8376" s="40"/>
      <c r="E8376" s="40"/>
      <c r="F8376" s="40"/>
      <c r="G8376" s="40"/>
      <c r="H8376" s="40"/>
      <c r="I8376" s="40"/>
      <c r="M8376" s="40">
        <f>WEEKNUM(A8376,2)</f>
        <v>1</v>
      </c>
    </row>
    <row r="8377" spans="1:13" x14ac:dyDescent="0.25">
      <c r="A8377" s="1"/>
      <c r="B8377" s="40"/>
      <c r="C8377" s="40"/>
      <c r="D8377" s="40"/>
      <c r="E8377" s="40"/>
      <c r="F8377" s="40"/>
      <c r="G8377" s="40"/>
      <c r="H8377" s="40"/>
      <c r="I8377" s="40"/>
      <c r="M8377" s="40">
        <f>WEEKNUM(A8377,2)</f>
        <v>1</v>
      </c>
    </row>
    <row r="8378" spans="1:13" x14ac:dyDescent="0.25">
      <c r="A8378" s="1"/>
      <c r="B8378" s="40"/>
      <c r="C8378" s="40"/>
      <c r="D8378" s="40"/>
      <c r="E8378" s="40"/>
      <c r="F8378" s="40"/>
      <c r="G8378" s="40"/>
      <c r="H8378" s="40"/>
      <c r="I8378" s="40"/>
      <c r="M8378" s="40">
        <f>WEEKNUM(A8378,2)</f>
        <v>1</v>
      </c>
    </row>
    <row r="8379" spans="1:13" x14ac:dyDescent="0.25">
      <c r="A8379" s="1"/>
      <c r="B8379" s="40"/>
      <c r="C8379" s="40"/>
      <c r="D8379" s="40"/>
      <c r="E8379" s="40"/>
      <c r="F8379" s="40"/>
      <c r="G8379" s="40"/>
      <c r="H8379" s="40"/>
      <c r="I8379" s="40"/>
      <c r="M8379" s="40">
        <f>WEEKNUM(A8379,2)</f>
        <v>1</v>
      </c>
    </row>
    <row r="8380" spans="1:13" x14ac:dyDescent="0.25">
      <c r="A8380" s="1"/>
      <c r="B8380" s="40"/>
      <c r="C8380" s="40"/>
      <c r="D8380" s="40"/>
      <c r="E8380" s="40"/>
      <c r="F8380" s="40"/>
      <c r="G8380" s="40"/>
      <c r="H8380" s="40"/>
      <c r="I8380" s="40"/>
      <c r="M8380" s="40">
        <f>WEEKNUM(A8380,2)</f>
        <v>1</v>
      </c>
    </row>
    <row r="8381" spans="1:13" x14ac:dyDescent="0.25">
      <c r="A8381" s="1"/>
      <c r="B8381" s="40"/>
      <c r="C8381" s="40"/>
      <c r="D8381" s="40"/>
      <c r="E8381" s="40"/>
      <c r="F8381" s="40"/>
      <c r="G8381" s="40"/>
      <c r="H8381" s="40"/>
      <c r="I8381" s="40"/>
      <c r="M8381" s="40">
        <f>WEEKNUM(A8381,2)</f>
        <v>1</v>
      </c>
    </row>
    <row r="8382" spans="1:13" x14ac:dyDescent="0.25">
      <c r="A8382" s="1"/>
      <c r="B8382" s="40"/>
      <c r="C8382" s="40"/>
      <c r="D8382" s="40"/>
      <c r="E8382" s="40"/>
      <c r="F8382" s="40"/>
      <c r="G8382" s="40"/>
      <c r="H8382" s="40"/>
      <c r="I8382" s="40"/>
      <c r="M8382" s="40">
        <f>WEEKNUM(A8382,2)</f>
        <v>1</v>
      </c>
    </row>
    <row r="8383" spans="1:13" x14ac:dyDescent="0.25">
      <c r="A8383" s="1"/>
      <c r="B8383" s="40"/>
      <c r="C8383" s="40"/>
      <c r="D8383" s="40"/>
      <c r="E8383" s="40"/>
      <c r="F8383" s="40"/>
      <c r="G8383" s="40"/>
      <c r="H8383" s="40"/>
      <c r="I8383" s="40"/>
      <c r="M8383" s="40">
        <f>WEEKNUM(A8383,2)</f>
        <v>1</v>
      </c>
    </row>
    <row r="8384" spans="1:13" x14ac:dyDescent="0.25">
      <c r="A8384" s="1"/>
      <c r="B8384" s="40"/>
      <c r="C8384" s="40"/>
      <c r="D8384" s="40"/>
      <c r="E8384" s="40"/>
      <c r="F8384" s="40"/>
      <c r="G8384" s="40"/>
      <c r="H8384" s="40"/>
      <c r="I8384" s="40"/>
      <c r="M8384" s="40">
        <f>WEEKNUM(A8384,2)</f>
        <v>1</v>
      </c>
    </row>
    <row r="8385" spans="1:13" x14ac:dyDescent="0.25">
      <c r="A8385" s="1"/>
      <c r="B8385" s="40"/>
      <c r="C8385" s="40"/>
      <c r="D8385" s="40"/>
      <c r="E8385" s="40"/>
      <c r="F8385" s="40"/>
      <c r="G8385" s="40"/>
      <c r="H8385" s="40"/>
      <c r="I8385" s="40"/>
      <c r="M8385" s="40">
        <f>WEEKNUM(A8385,2)</f>
        <v>1</v>
      </c>
    </row>
    <row r="8386" spans="1:13" x14ac:dyDescent="0.25">
      <c r="A8386" s="1"/>
      <c r="B8386" s="40"/>
      <c r="C8386" s="40"/>
      <c r="D8386" s="40"/>
      <c r="E8386" s="40"/>
      <c r="F8386" s="40"/>
      <c r="G8386" s="40"/>
      <c r="H8386" s="40"/>
      <c r="I8386" s="40"/>
      <c r="M8386" s="40">
        <f>WEEKNUM(A8386,2)</f>
        <v>1</v>
      </c>
    </row>
    <row r="8387" spans="1:13" x14ac:dyDescent="0.25">
      <c r="A8387" s="1"/>
      <c r="B8387" s="40"/>
      <c r="C8387" s="40"/>
      <c r="D8387" s="40"/>
      <c r="E8387" s="40"/>
      <c r="F8387" s="40"/>
      <c r="G8387" s="40"/>
      <c r="H8387" s="40"/>
      <c r="I8387" s="40"/>
      <c r="M8387" s="40">
        <f>WEEKNUM(A8387,2)</f>
        <v>1</v>
      </c>
    </row>
    <row r="8388" spans="1:13" x14ac:dyDescent="0.25">
      <c r="A8388" s="1"/>
      <c r="B8388" s="40"/>
      <c r="C8388" s="40"/>
      <c r="D8388" s="40"/>
      <c r="E8388" s="40"/>
      <c r="F8388" s="40"/>
      <c r="G8388" s="40"/>
      <c r="H8388" s="40"/>
      <c r="I8388" s="40"/>
      <c r="M8388" s="40">
        <f>WEEKNUM(A8388,2)</f>
        <v>1</v>
      </c>
    </row>
    <row r="8389" spans="1:13" x14ac:dyDescent="0.25">
      <c r="A8389" s="1"/>
      <c r="B8389" s="40"/>
      <c r="C8389" s="40"/>
      <c r="D8389" s="40"/>
      <c r="E8389" s="40"/>
      <c r="F8389" s="40"/>
      <c r="G8389" s="40"/>
      <c r="H8389" s="40"/>
      <c r="I8389" s="40"/>
      <c r="M8389" s="40">
        <f>WEEKNUM(A8389,2)</f>
        <v>1</v>
      </c>
    </row>
    <row r="8390" spans="1:13" x14ac:dyDescent="0.25">
      <c r="A8390" s="1"/>
      <c r="B8390" s="40"/>
      <c r="C8390" s="40"/>
      <c r="D8390" s="40"/>
      <c r="E8390" s="40"/>
      <c r="F8390" s="40"/>
      <c r="G8390" s="40"/>
      <c r="H8390" s="40"/>
      <c r="I8390" s="40"/>
      <c r="M8390" s="40">
        <f>WEEKNUM(A8390,2)</f>
        <v>1</v>
      </c>
    </row>
    <row r="8391" spans="1:13" x14ac:dyDescent="0.25">
      <c r="A8391" s="1"/>
      <c r="B8391" s="40"/>
      <c r="C8391" s="40"/>
      <c r="D8391" s="40"/>
      <c r="E8391" s="40"/>
      <c r="F8391" s="40"/>
      <c r="G8391" s="40"/>
      <c r="H8391" s="40"/>
      <c r="I8391" s="40"/>
      <c r="M8391" s="40">
        <f>WEEKNUM(A8391,2)</f>
        <v>1</v>
      </c>
    </row>
    <row r="8392" spans="1:13" x14ac:dyDescent="0.25">
      <c r="A8392" s="1"/>
      <c r="B8392" s="40"/>
      <c r="C8392" s="40"/>
      <c r="D8392" s="40"/>
      <c r="E8392" s="40"/>
      <c r="F8392" s="40"/>
      <c r="G8392" s="40"/>
      <c r="H8392" s="40"/>
      <c r="I8392" s="40"/>
      <c r="M8392" s="40">
        <f>WEEKNUM(A8392,2)</f>
        <v>1</v>
      </c>
    </row>
    <row r="8393" spans="1:13" x14ac:dyDescent="0.25">
      <c r="A8393" s="1"/>
      <c r="B8393" s="40"/>
      <c r="C8393" s="40"/>
      <c r="D8393" s="40"/>
      <c r="E8393" s="40"/>
      <c r="F8393" s="40"/>
      <c r="G8393" s="40"/>
      <c r="H8393" s="40"/>
      <c r="I8393" s="40"/>
      <c r="M8393" s="40">
        <f>WEEKNUM(A8393,2)</f>
        <v>1</v>
      </c>
    </row>
    <row r="8394" spans="1:13" x14ac:dyDescent="0.25">
      <c r="A8394" s="1"/>
      <c r="B8394" s="40"/>
      <c r="C8394" s="40"/>
      <c r="D8394" s="40"/>
      <c r="E8394" s="40"/>
      <c r="F8394" s="40"/>
      <c r="G8394" s="40"/>
      <c r="H8394" s="40"/>
      <c r="I8394" s="40"/>
      <c r="M8394" s="40">
        <f>WEEKNUM(A8394,2)</f>
        <v>1</v>
      </c>
    </row>
    <row r="8395" spans="1:13" x14ac:dyDescent="0.25">
      <c r="A8395" s="1"/>
      <c r="B8395" s="40"/>
      <c r="C8395" s="40"/>
      <c r="D8395" s="40"/>
      <c r="E8395" s="40"/>
      <c r="F8395" s="40"/>
      <c r="G8395" s="40"/>
      <c r="H8395" s="40"/>
      <c r="I8395" s="40"/>
      <c r="M8395" s="40">
        <f>WEEKNUM(A8395,2)</f>
        <v>1</v>
      </c>
    </row>
    <row r="8396" spans="1:13" x14ac:dyDescent="0.25">
      <c r="A8396" s="1"/>
      <c r="B8396" s="40"/>
      <c r="C8396" s="40"/>
      <c r="D8396" s="40"/>
      <c r="E8396" s="40"/>
      <c r="F8396" s="40"/>
      <c r="G8396" s="40"/>
      <c r="H8396" s="40"/>
      <c r="I8396" s="40"/>
      <c r="M8396" s="40">
        <f>WEEKNUM(A8396,2)</f>
        <v>1</v>
      </c>
    </row>
    <row r="8397" spans="1:13" x14ac:dyDescent="0.25">
      <c r="A8397" s="1"/>
      <c r="B8397" s="40"/>
      <c r="C8397" s="40"/>
      <c r="D8397" s="40"/>
      <c r="E8397" s="40"/>
      <c r="F8397" s="40"/>
      <c r="G8397" s="40"/>
      <c r="H8397" s="40"/>
      <c r="I8397" s="40"/>
      <c r="M8397" s="40">
        <f>WEEKNUM(A8397,2)</f>
        <v>1</v>
      </c>
    </row>
    <row r="8398" spans="1:13" x14ac:dyDescent="0.25">
      <c r="A8398" s="1"/>
      <c r="B8398" s="40"/>
      <c r="C8398" s="40"/>
      <c r="D8398" s="40"/>
      <c r="E8398" s="40"/>
      <c r="F8398" s="40"/>
      <c r="G8398" s="40"/>
      <c r="H8398" s="40"/>
      <c r="I8398" s="40"/>
      <c r="M8398" s="40">
        <f>WEEKNUM(A8398,2)</f>
        <v>1</v>
      </c>
    </row>
    <row r="8399" spans="1:13" x14ac:dyDescent="0.25">
      <c r="A8399" s="1"/>
      <c r="B8399" s="40"/>
      <c r="C8399" s="40"/>
      <c r="D8399" s="40"/>
      <c r="E8399" s="40"/>
      <c r="F8399" s="40"/>
      <c r="G8399" s="40"/>
      <c r="H8399" s="40"/>
      <c r="I8399" s="40"/>
      <c r="M8399" s="40">
        <f>WEEKNUM(A8399,2)</f>
        <v>1</v>
      </c>
    </row>
    <row r="8400" spans="1:13" x14ac:dyDescent="0.25">
      <c r="A8400" s="1"/>
      <c r="B8400" s="40"/>
      <c r="C8400" s="40"/>
      <c r="D8400" s="40"/>
      <c r="E8400" s="40"/>
      <c r="F8400" s="40"/>
      <c r="G8400" s="40"/>
      <c r="H8400" s="40"/>
      <c r="I8400" s="40"/>
      <c r="M8400" s="40">
        <f>WEEKNUM(A8400,2)</f>
        <v>1</v>
      </c>
    </row>
    <row r="8401" spans="1:13" x14ac:dyDescent="0.25">
      <c r="A8401" s="1"/>
      <c r="B8401" s="40"/>
      <c r="C8401" s="40"/>
      <c r="D8401" s="40"/>
      <c r="E8401" s="40"/>
      <c r="F8401" s="40"/>
      <c r="G8401" s="40"/>
      <c r="H8401" s="40"/>
      <c r="I8401" s="40"/>
      <c r="M8401" s="40">
        <f>WEEKNUM(A8401,2)</f>
        <v>1</v>
      </c>
    </row>
    <row r="8402" spans="1:13" x14ac:dyDescent="0.25">
      <c r="A8402" s="1"/>
      <c r="B8402" s="40"/>
      <c r="C8402" s="40"/>
      <c r="D8402" s="40"/>
      <c r="E8402" s="40"/>
      <c r="F8402" s="40"/>
      <c r="G8402" s="40"/>
      <c r="H8402" s="40"/>
      <c r="I8402" s="40"/>
      <c r="M8402" s="40">
        <f>WEEKNUM(A8402,2)</f>
        <v>1</v>
      </c>
    </row>
    <row r="8403" spans="1:13" x14ac:dyDescent="0.25">
      <c r="A8403" s="1"/>
      <c r="B8403" s="40"/>
      <c r="C8403" s="40"/>
      <c r="D8403" s="40"/>
      <c r="E8403" s="40"/>
      <c r="F8403" s="40"/>
      <c r="G8403" s="40"/>
      <c r="H8403" s="40"/>
      <c r="I8403" s="40"/>
      <c r="M8403" s="40">
        <f>WEEKNUM(A8403,2)</f>
        <v>1</v>
      </c>
    </row>
    <row r="8404" spans="1:13" x14ac:dyDescent="0.25">
      <c r="A8404" s="1"/>
      <c r="B8404" s="40"/>
      <c r="C8404" s="40"/>
      <c r="D8404" s="40"/>
      <c r="E8404" s="40"/>
      <c r="F8404" s="40"/>
      <c r="G8404" s="40"/>
      <c r="H8404" s="40"/>
      <c r="I8404" s="40"/>
      <c r="M8404" s="40">
        <f>WEEKNUM(A8404,2)</f>
        <v>1</v>
      </c>
    </row>
    <row r="8405" spans="1:13" x14ac:dyDescent="0.25">
      <c r="A8405" s="1"/>
      <c r="B8405" s="40"/>
      <c r="C8405" s="40"/>
      <c r="D8405" s="40"/>
      <c r="E8405" s="40"/>
      <c r="F8405" s="40"/>
      <c r="G8405" s="40"/>
      <c r="H8405" s="40"/>
      <c r="I8405" s="40"/>
      <c r="M8405" s="40">
        <f>WEEKNUM(A8405,2)</f>
        <v>1</v>
      </c>
    </row>
    <row r="8406" spans="1:13" x14ac:dyDescent="0.25">
      <c r="A8406" s="1"/>
      <c r="B8406" s="40"/>
      <c r="C8406" s="40"/>
      <c r="D8406" s="40"/>
      <c r="E8406" s="40"/>
      <c r="F8406" s="40"/>
      <c r="G8406" s="40"/>
      <c r="H8406" s="40"/>
      <c r="I8406" s="40"/>
      <c r="M8406" s="40">
        <f>WEEKNUM(A8406,2)</f>
        <v>1</v>
      </c>
    </row>
    <row r="8407" spans="1:13" x14ac:dyDescent="0.25">
      <c r="A8407" s="1"/>
      <c r="B8407" s="40"/>
      <c r="C8407" s="40"/>
      <c r="D8407" s="40"/>
      <c r="E8407" s="40"/>
      <c r="F8407" s="40"/>
      <c r="G8407" s="40"/>
      <c r="H8407" s="40"/>
      <c r="I8407" s="40"/>
      <c r="M8407" s="40">
        <f>WEEKNUM(A8407,2)</f>
        <v>1</v>
      </c>
    </row>
    <row r="8408" spans="1:13" x14ac:dyDescent="0.25">
      <c r="A8408" s="1"/>
      <c r="B8408" s="40"/>
      <c r="C8408" s="40"/>
      <c r="D8408" s="40"/>
      <c r="E8408" s="40"/>
      <c r="F8408" s="40"/>
      <c r="G8408" s="40"/>
      <c r="H8408" s="40"/>
      <c r="I8408" s="40"/>
      <c r="M8408" s="40">
        <f>WEEKNUM(A8408,2)</f>
        <v>1</v>
      </c>
    </row>
    <row r="8409" spans="1:13" x14ac:dyDescent="0.25">
      <c r="A8409" s="1"/>
      <c r="B8409" s="40"/>
      <c r="C8409" s="40"/>
      <c r="D8409" s="40"/>
      <c r="E8409" s="40"/>
      <c r="F8409" s="40"/>
      <c r="G8409" s="40"/>
      <c r="H8409" s="40"/>
      <c r="I8409" s="40"/>
      <c r="M8409" s="40">
        <f>WEEKNUM(A8409,2)</f>
        <v>1</v>
      </c>
    </row>
    <row r="8410" spans="1:13" x14ac:dyDescent="0.25">
      <c r="A8410" s="1"/>
      <c r="B8410" s="40"/>
      <c r="C8410" s="40"/>
      <c r="D8410" s="40"/>
      <c r="E8410" s="40"/>
      <c r="F8410" s="40"/>
      <c r="G8410" s="40"/>
      <c r="H8410" s="40"/>
      <c r="I8410" s="40"/>
      <c r="M8410" s="40">
        <f>WEEKNUM(A8410,2)</f>
        <v>1</v>
      </c>
    </row>
    <row r="8411" spans="1:13" x14ac:dyDescent="0.25">
      <c r="A8411" s="1"/>
      <c r="B8411" s="40"/>
      <c r="C8411" s="40"/>
      <c r="D8411" s="40"/>
      <c r="E8411" s="40"/>
      <c r="F8411" s="40"/>
      <c r="G8411" s="40"/>
      <c r="H8411" s="40"/>
      <c r="I8411" s="40"/>
      <c r="M8411" s="40">
        <f>WEEKNUM(A8411,2)</f>
        <v>1</v>
      </c>
    </row>
    <row r="8412" spans="1:13" x14ac:dyDescent="0.25">
      <c r="A8412" s="1"/>
      <c r="B8412" s="40"/>
      <c r="C8412" s="40"/>
      <c r="D8412" s="40"/>
      <c r="E8412" s="40"/>
      <c r="F8412" s="40"/>
      <c r="G8412" s="40"/>
      <c r="H8412" s="40"/>
      <c r="I8412" s="40"/>
      <c r="M8412" s="40">
        <f>WEEKNUM(A8412,2)</f>
        <v>1</v>
      </c>
    </row>
    <row r="8413" spans="1:13" x14ac:dyDescent="0.25">
      <c r="A8413" s="1"/>
      <c r="B8413" s="40"/>
      <c r="C8413" s="40"/>
      <c r="D8413" s="40"/>
      <c r="E8413" s="40"/>
      <c r="F8413" s="40"/>
      <c r="G8413" s="40"/>
      <c r="H8413" s="40"/>
      <c r="I8413" s="40"/>
      <c r="M8413" s="40">
        <f>WEEKNUM(A8413,2)</f>
        <v>1</v>
      </c>
    </row>
    <row r="8414" spans="1:13" x14ac:dyDescent="0.25">
      <c r="A8414" s="1"/>
      <c r="B8414" s="40"/>
      <c r="C8414" s="40"/>
      <c r="D8414" s="40"/>
      <c r="E8414" s="40"/>
      <c r="F8414" s="40"/>
      <c r="G8414" s="40"/>
      <c r="H8414" s="40"/>
      <c r="I8414" s="40"/>
      <c r="M8414" s="40">
        <f>WEEKNUM(A8414,2)</f>
        <v>1</v>
      </c>
    </row>
    <row r="8415" spans="1:13" x14ac:dyDescent="0.25">
      <c r="A8415" s="1"/>
      <c r="B8415" s="40"/>
      <c r="C8415" s="40"/>
      <c r="D8415" s="40"/>
      <c r="E8415" s="40"/>
      <c r="F8415" s="40"/>
      <c r="G8415" s="40"/>
      <c r="H8415" s="40"/>
      <c r="I8415" s="40"/>
      <c r="M8415" s="40">
        <f>WEEKNUM(A8415,2)</f>
        <v>1</v>
      </c>
    </row>
    <row r="8416" spans="1:13" x14ac:dyDescent="0.25">
      <c r="A8416" s="1"/>
      <c r="B8416" s="40"/>
      <c r="C8416" s="40"/>
      <c r="D8416" s="40"/>
      <c r="E8416" s="40"/>
      <c r="F8416" s="40"/>
      <c r="G8416" s="40"/>
      <c r="H8416" s="40"/>
      <c r="I8416" s="40"/>
      <c r="M8416" s="40">
        <f>WEEKNUM(A8416,2)</f>
        <v>1</v>
      </c>
    </row>
    <row r="8417" spans="1:13" x14ac:dyDescent="0.25">
      <c r="A8417" s="1"/>
      <c r="B8417" s="40"/>
      <c r="C8417" s="40"/>
      <c r="D8417" s="40"/>
      <c r="E8417" s="40"/>
      <c r="F8417" s="40"/>
      <c r="G8417" s="40"/>
      <c r="H8417" s="40"/>
      <c r="I8417" s="40"/>
      <c r="M8417" s="40">
        <f>WEEKNUM(A8417,2)</f>
        <v>1</v>
      </c>
    </row>
    <row r="8418" spans="1:13" x14ac:dyDescent="0.25">
      <c r="A8418" s="1"/>
      <c r="B8418" s="40"/>
      <c r="C8418" s="40"/>
      <c r="D8418" s="40"/>
      <c r="E8418" s="40"/>
      <c r="F8418" s="40"/>
      <c r="G8418" s="40"/>
      <c r="H8418" s="40"/>
      <c r="I8418" s="40"/>
      <c r="M8418" s="40">
        <f>WEEKNUM(A8418,2)</f>
        <v>1</v>
      </c>
    </row>
    <row r="8419" spans="1:13" x14ac:dyDescent="0.25">
      <c r="A8419" s="1"/>
      <c r="B8419" s="40"/>
      <c r="C8419" s="40"/>
      <c r="D8419" s="40"/>
      <c r="E8419" s="40"/>
      <c r="F8419" s="40"/>
      <c r="G8419" s="40"/>
      <c r="H8419" s="40"/>
      <c r="I8419" s="40"/>
      <c r="M8419" s="40">
        <f>WEEKNUM(A8419,2)</f>
        <v>1</v>
      </c>
    </row>
    <row r="8420" spans="1:13" x14ac:dyDescent="0.25">
      <c r="A8420" s="1"/>
      <c r="B8420" s="40"/>
      <c r="C8420" s="40"/>
      <c r="D8420" s="40"/>
      <c r="E8420" s="40"/>
      <c r="F8420" s="40"/>
      <c r="G8420" s="40"/>
      <c r="H8420" s="40"/>
      <c r="I8420" s="40"/>
      <c r="M8420" s="40">
        <f>WEEKNUM(A8420,2)</f>
        <v>1</v>
      </c>
    </row>
    <row r="8421" spans="1:13" x14ac:dyDescent="0.25">
      <c r="A8421" s="1"/>
      <c r="B8421" s="40"/>
      <c r="C8421" s="40"/>
      <c r="D8421" s="40"/>
      <c r="E8421" s="40"/>
      <c r="F8421" s="40"/>
      <c r="G8421" s="40"/>
      <c r="H8421" s="40"/>
      <c r="I8421" s="40"/>
      <c r="M8421" s="40">
        <f>WEEKNUM(A8421,2)</f>
        <v>1</v>
      </c>
    </row>
    <row r="8422" spans="1:13" x14ac:dyDescent="0.25">
      <c r="A8422" s="1"/>
      <c r="B8422" s="40"/>
      <c r="C8422" s="40"/>
      <c r="D8422" s="40"/>
      <c r="E8422" s="40"/>
      <c r="F8422" s="40"/>
      <c r="G8422" s="40"/>
      <c r="H8422" s="40"/>
      <c r="I8422" s="40"/>
      <c r="M8422" s="40">
        <f>WEEKNUM(A8422,2)</f>
        <v>1</v>
      </c>
    </row>
    <row r="8423" spans="1:13" x14ac:dyDescent="0.25">
      <c r="A8423" s="1"/>
      <c r="B8423" s="40"/>
      <c r="C8423" s="40"/>
      <c r="D8423" s="40"/>
      <c r="E8423" s="40"/>
      <c r="F8423" s="40"/>
      <c r="G8423" s="40"/>
      <c r="H8423" s="40"/>
      <c r="I8423" s="40"/>
      <c r="M8423" s="40">
        <f>WEEKNUM(A8423,2)</f>
        <v>1</v>
      </c>
    </row>
    <row r="8424" spans="1:13" x14ac:dyDescent="0.25">
      <c r="A8424" s="1"/>
      <c r="B8424" s="40"/>
      <c r="C8424" s="40"/>
      <c r="D8424" s="40"/>
      <c r="E8424" s="40"/>
      <c r="F8424" s="40"/>
      <c r="G8424" s="40"/>
      <c r="H8424" s="40"/>
      <c r="I8424" s="40"/>
      <c r="M8424" s="40">
        <f>WEEKNUM(A8424,2)</f>
        <v>1</v>
      </c>
    </row>
    <row r="8425" spans="1:13" x14ac:dyDescent="0.25">
      <c r="A8425" s="1"/>
      <c r="B8425" s="40"/>
      <c r="C8425" s="40"/>
      <c r="D8425" s="40"/>
      <c r="E8425" s="40"/>
      <c r="F8425" s="40"/>
      <c r="G8425" s="40"/>
      <c r="H8425" s="40"/>
      <c r="I8425" s="40"/>
      <c r="M8425" s="40">
        <f>WEEKNUM(A8425,2)</f>
        <v>1</v>
      </c>
    </row>
    <row r="8426" spans="1:13" x14ac:dyDescent="0.25">
      <c r="A8426" s="1"/>
      <c r="B8426" s="40"/>
      <c r="C8426" s="40"/>
      <c r="D8426" s="40"/>
      <c r="E8426" s="40"/>
      <c r="F8426" s="40"/>
      <c r="G8426" s="40"/>
      <c r="H8426" s="40"/>
      <c r="I8426" s="40"/>
      <c r="M8426" s="40">
        <f>WEEKNUM(A8426,2)</f>
        <v>1</v>
      </c>
    </row>
    <row r="8427" spans="1:13" x14ac:dyDescent="0.25">
      <c r="A8427" s="1"/>
      <c r="B8427" s="40"/>
      <c r="C8427" s="40"/>
      <c r="D8427" s="40"/>
      <c r="E8427" s="40"/>
      <c r="F8427" s="40"/>
      <c r="G8427" s="40"/>
      <c r="H8427" s="40"/>
      <c r="I8427" s="40"/>
      <c r="M8427" s="40">
        <f>WEEKNUM(A8427,2)</f>
        <v>1</v>
      </c>
    </row>
    <row r="8428" spans="1:13" x14ac:dyDescent="0.25">
      <c r="A8428" s="1"/>
      <c r="B8428" s="40"/>
      <c r="C8428" s="40"/>
      <c r="D8428" s="40"/>
      <c r="E8428" s="40"/>
      <c r="F8428" s="40"/>
      <c r="G8428" s="40"/>
      <c r="H8428" s="40"/>
      <c r="I8428" s="40"/>
      <c r="M8428" s="40">
        <f>WEEKNUM(A8428,2)</f>
        <v>1</v>
      </c>
    </row>
    <row r="8429" spans="1:13" x14ac:dyDescent="0.25">
      <c r="A8429" s="1"/>
      <c r="B8429" s="40"/>
      <c r="C8429" s="40"/>
      <c r="D8429" s="40"/>
      <c r="E8429" s="40"/>
      <c r="F8429" s="40"/>
      <c r="G8429" s="40"/>
      <c r="H8429" s="40"/>
      <c r="I8429" s="40"/>
      <c r="M8429" s="40">
        <f>WEEKNUM(A8429,2)</f>
        <v>1</v>
      </c>
    </row>
    <row r="8430" spans="1:13" x14ac:dyDescent="0.25">
      <c r="A8430" s="1"/>
      <c r="B8430" s="40"/>
      <c r="C8430" s="40"/>
      <c r="D8430" s="40"/>
      <c r="E8430" s="40"/>
      <c r="F8430" s="40"/>
      <c r="G8430" s="40"/>
      <c r="H8430" s="40"/>
      <c r="I8430" s="40"/>
      <c r="M8430" s="40">
        <f>WEEKNUM(A8430,2)</f>
        <v>1</v>
      </c>
    </row>
    <row r="8431" spans="1:13" x14ac:dyDescent="0.25">
      <c r="A8431" s="1"/>
      <c r="B8431" s="40"/>
      <c r="C8431" s="40"/>
      <c r="D8431" s="40"/>
      <c r="E8431" s="40"/>
      <c r="F8431" s="40"/>
      <c r="G8431" s="40"/>
      <c r="H8431" s="40"/>
      <c r="I8431" s="40"/>
      <c r="M8431" s="40">
        <f>WEEKNUM(A8431,2)</f>
        <v>1</v>
      </c>
    </row>
    <row r="8432" spans="1:13" x14ac:dyDescent="0.25">
      <c r="A8432" s="1"/>
      <c r="B8432" s="40"/>
      <c r="C8432" s="40"/>
      <c r="D8432" s="40"/>
      <c r="E8432" s="40"/>
      <c r="F8432" s="40"/>
      <c r="G8432" s="40"/>
      <c r="H8432" s="40"/>
      <c r="I8432" s="40"/>
      <c r="M8432" s="40">
        <f>WEEKNUM(A8432,2)</f>
        <v>1</v>
      </c>
    </row>
    <row r="8433" spans="1:13" x14ac:dyDescent="0.25">
      <c r="A8433" s="1"/>
      <c r="B8433" s="40"/>
      <c r="C8433" s="40"/>
      <c r="D8433" s="40"/>
      <c r="E8433" s="40"/>
      <c r="F8433" s="40"/>
      <c r="G8433" s="40"/>
      <c r="H8433" s="40"/>
      <c r="I8433" s="40"/>
      <c r="M8433" s="40">
        <f>WEEKNUM(A8433,2)</f>
        <v>1</v>
      </c>
    </row>
    <row r="8434" spans="1:13" x14ac:dyDescent="0.25">
      <c r="A8434" s="1"/>
      <c r="B8434" s="40"/>
      <c r="C8434" s="40"/>
      <c r="D8434" s="40"/>
      <c r="E8434" s="40"/>
      <c r="F8434" s="40"/>
      <c r="G8434" s="40"/>
      <c r="H8434" s="40"/>
      <c r="I8434" s="40"/>
      <c r="M8434" s="40">
        <f>WEEKNUM(A8434,2)</f>
        <v>1</v>
      </c>
    </row>
    <row r="8435" spans="1:13" x14ac:dyDescent="0.25">
      <c r="A8435" s="1"/>
      <c r="B8435" s="40"/>
      <c r="C8435" s="40"/>
      <c r="D8435" s="40"/>
      <c r="E8435" s="40"/>
      <c r="F8435" s="40"/>
      <c r="G8435" s="40"/>
      <c r="H8435" s="40"/>
      <c r="I8435" s="40"/>
      <c r="M8435" s="40">
        <f>WEEKNUM(A8435,2)</f>
        <v>1</v>
      </c>
    </row>
    <row r="8436" spans="1:13" x14ac:dyDescent="0.25">
      <c r="A8436" s="1"/>
      <c r="B8436" s="40"/>
      <c r="C8436" s="40"/>
      <c r="D8436" s="40"/>
      <c r="E8436" s="40"/>
      <c r="F8436" s="40"/>
      <c r="G8436" s="40"/>
      <c r="H8436" s="40"/>
      <c r="I8436" s="40"/>
      <c r="M8436" s="40">
        <f>WEEKNUM(A8436,2)</f>
        <v>1</v>
      </c>
    </row>
    <row r="8437" spans="1:13" x14ac:dyDescent="0.25">
      <c r="A8437" s="1"/>
      <c r="B8437" s="40"/>
      <c r="C8437" s="40"/>
      <c r="D8437" s="40"/>
      <c r="E8437" s="40"/>
      <c r="F8437" s="40"/>
      <c r="G8437" s="40"/>
      <c r="H8437" s="40"/>
      <c r="I8437" s="40"/>
      <c r="M8437" s="40">
        <f>WEEKNUM(A8437,2)</f>
        <v>1</v>
      </c>
    </row>
    <row r="8438" spans="1:13" x14ac:dyDescent="0.25">
      <c r="A8438" s="1"/>
      <c r="B8438" s="40"/>
      <c r="C8438" s="40"/>
      <c r="D8438" s="40"/>
      <c r="E8438" s="40"/>
      <c r="F8438" s="40"/>
      <c r="G8438" s="40"/>
      <c r="H8438" s="40"/>
      <c r="I8438" s="40"/>
      <c r="M8438" s="40">
        <f>WEEKNUM(A8438,2)</f>
        <v>1</v>
      </c>
    </row>
    <row r="8439" spans="1:13" x14ac:dyDescent="0.25">
      <c r="A8439" s="1"/>
      <c r="B8439" s="40"/>
      <c r="C8439" s="40"/>
      <c r="D8439" s="40"/>
      <c r="E8439" s="40"/>
      <c r="F8439" s="40"/>
      <c r="G8439" s="40"/>
      <c r="H8439" s="40"/>
      <c r="I8439" s="40"/>
      <c r="M8439" s="40">
        <f>WEEKNUM(A8439,2)</f>
        <v>1</v>
      </c>
    </row>
    <row r="8440" spans="1:13" x14ac:dyDescent="0.25">
      <c r="A8440" s="1"/>
      <c r="B8440" s="40"/>
      <c r="C8440" s="40"/>
      <c r="D8440" s="40"/>
      <c r="E8440" s="40"/>
      <c r="F8440" s="40"/>
      <c r="G8440" s="40"/>
      <c r="H8440" s="40"/>
      <c r="I8440" s="40"/>
      <c r="M8440" s="40">
        <f>WEEKNUM(A8440,2)</f>
        <v>1</v>
      </c>
    </row>
    <row r="8441" spans="1:13" x14ac:dyDescent="0.25">
      <c r="A8441" s="1"/>
      <c r="B8441" s="40"/>
      <c r="C8441" s="40"/>
      <c r="D8441" s="40"/>
      <c r="E8441" s="40"/>
      <c r="F8441" s="40"/>
      <c r="G8441" s="40"/>
      <c r="H8441" s="40"/>
      <c r="I8441" s="40"/>
      <c r="M8441" s="40">
        <f>WEEKNUM(A8441,2)</f>
        <v>1</v>
      </c>
    </row>
    <row r="8442" spans="1:13" x14ac:dyDescent="0.25">
      <c r="A8442" s="1"/>
      <c r="B8442" s="40"/>
      <c r="C8442" s="40"/>
      <c r="D8442" s="40"/>
      <c r="E8442" s="40"/>
      <c r="F8442" s="40"/>
      <c r="G8442" s="40"/>
      <c r="H8442" s="40"/>
      <c r="I8442" s="40"/>
      <c r="M8442" s="40">
        <f>WEEKNUM(A8442,2)</f>
        <v>1</v>
      </c>
    </row>
    <row r="8443" spans="1:13" x14ac:dyDescent="0.25">
      <c r="A8443" s="1"/>
      <c r="B8443" s="40"/>
      <c r="C8443" s="40"/>
      <c r="D8443" s="40"/>
      <c r="E8443" s="40"/>
      <c r="F8443" s="40"/>
      <c r="G8443" s="40"/>
      <c r="H8443" s="40"/>
      <c r="I8443" s="40"/>
      <c r="M8443" s="40">
        <f>WEEKNUM(A8443,2)</f>
        <v>1</v>
      </c>
    </row>
    <row r="8444" spans="1:13" x14ac:dyDescent="0.25">
      <c r="A8444" s="1"/>
      <c r="B8444" s="40"/>
      <c r="C8444" s="40"/>
      <c r="D8444" s="40"/>
      <c r="E8444" s="40"/>
      <c r="F8444" s="40"/>
      <c r="G8444" s="40"/>
      <c r="H8444" s="40"/>
      <c r="I8444" s="40"/>
      <c r="M8444" s="40">
        <f>WEEKNUM(A8444,2)</f>
        <v>1</v>
      </c>
    </row>
    <row r="8445" spans="1:13" x14ac:dyDescent="0.25">
      <c r="A8445" s="1"/>
      <c r="B8445" s="40"/>
      <c r="C8445" s="40"/>
      <c r="D8445" s="40"/>
      <c r="E8445" s="40"/>
      <c r="F8445" s="40"/>
      <c r="G8445" s="40"/>
      <c r="H8445" s="40"/>
      <c r="I8445" s="40"/>
      <c r="M8445" s="40">
        <f>WEEKNUM(A8445,2)</f>
        <v>1</v>
      </c>
    </row>
    <row r="8446" spans="1:13" x14ac:dyDescent="0.25">
      <c r="A8446" s="1"/>
      <c r="B8446" s="40"/>
      <c r="C8446" s="40"/>
      <c r="D8446" s="40"/>
      <c r="E8446" s="40"/>
      <c r="F8446" s="40"/>
      <c r="G8446" s="40"/>
      <c r="H8446" s="40"/>
      <c r="I8446" s="40"/>
      <c r="M8446" s="40">
        <f>WEEKNUM(A8446,2)</f>
        <v>1</v>
      </c>
    </row>
    <row r="8447" spans="1:13" x14ac:dyDescent="0.25">
      <c r="A8447" s="1"/>
      <c r="B8447" s="40"/>
      <c r="C8447" s="40"/>
      <c r="D8447" s="40"/>
      <c r="E8447" s="40"/>
      <c r="F8447" s="40"/>
      <c r="G8447" s="40"/>
      <c r="H8447" s="40"/>
      <c r="I8447" s="40"/>
      <c r="M8447" s="40">
        <f>WEEKNUM(A8447,2)</f>
        <v>1</v>
      </c>
    </row>
    <row r="8448" spans="1:13" x14ac:dyDescent="0.25">
      <c r="A8448" s="1"/>
      <c r="B8448" s="40"/>
      <c r="C8448" s="40"/>
      <c r="D8448" s="40"/>
      <c r="E8448" s="40"/>
      <c r="F8448" s="40"/>
      <c r="G8448" s="40"/>
      <c r="H8448" s="40"/>
      <c r="I8448" s="40"/>
      <c r="M8448" s="40">
        <f>WEEKNUM(A8448,2)</f>
        <v>1</v>
      </c>
    </row>
    <row r="8449" spans="1:13" x14ac:dyDescent="0.25">
      <c r="A8449" s="1"/>
      <c r="B8449" s="40"/>
      <c r="C8449" s="40"/>
      <c r="D8449" s="40"/>
      <c r="E8449" s="40"/>
      <c r="F8449" s="40"/>
      <c r="G8449" s="40"/>
      <c r="H8449" s="40"/>
      <c r="I8449" s="40"/>
      <c r="M8449" s="40">
        <f>WEEKNUM(A8449,2)</f>
        <v>1</v>
      </c>
    </row>
    <row r="8450" spans="1:13" x14ac:dyDescent="0.25">
      <c r="A8450" s="1"/>
      <c r="B8450" s="40"/>
      <c r="C8450" s="40"/>
      <c r="D8450" s="40"/>
      <c r="E8450" s="40"/>
      <c r="F8450" s="40"/>
      <c r="G8450" s="40"/>
      <c r="H8450" s="40"/>
      <c r="I8450" s="40"/>
      <c r="M8450" s="40">
        <f>WEEKNUM(A8450,2)</f>
        <v>1</v>
      </c>
    </row>
    <row r="8451" spans="1:13" x14ac:dyDescent="0.25">
      <c r="A8451" s="1"/>
      <c r="B8451" s="40"/>
      <c r="C8451" s="40"/>
      <c r="D8451" s="40"/>
      <c r="E8451" s="40"/>
      <c r="F8451" s="40"/>
      <c r="G8451" s="40"/>
      <c r="H8451" s="40"/>
      <c r="I8451" s="40"/>
      <c r="M8451" s="40">
        <f>WEEKNUM(A8451,2)</f>
        <v>1</v>
      </c>
    </row>
    <row r="8452" spans="1:13" x14ac:dyDescent="0.25">
      <c r="A8452" s="1"/>
      <c r="B8452" s="40"/>
      <c r="C8452" s="40"/>
      <c r="D8452" s="40"/>
      <c r="E8452" s="40"/>
      <c r="F8452" s="40"/>
      <c r="G8452" s="40"/>
      <c r="H8452" s="40"/>
      <c r="I8452" s="40"/>
      <c r="M8452" s="40">
        <f>WEEKNUM(A8452,2)</f>
        <v>1</v>
      </c>
    </row>
    <row r="8453" spans="1:13" x14ac:dyDescent="0.25">
      <c r="A8453" s="1"/>
      <c r="B8453" s="40"/>
      <c r="C8453" s="40"/>
      <c r="D8453" s="40"/>
      <c r="E8453" s="40"/>
      <c r="F8453" s="40"/>
      <c r="G8453" s="40"/>
      <c r="H8453" s="40"/>
      <c r="I8453" s="40"/>
      <c r="M8453" s="40">
        <f>WEEKNUM(A8453,2)</f>
        <v>1</v>
      </c>
    </row>
    <row r="8454" spans="1:13" x14ac:dyDescent="0.25">
      <c r="A8454" s="1"/>
      <c r="B8454" s="40"/>
      <c r="C8454" s="40"/>
      <c r="D8454" s="40"/>
      <c r="E8454" s="40"/>
      <c r="F8454" s="40"/>
      <c r="G8454" s="40"/>
      <c r="H8454" s="40"/>
      <c r="I8454" s="40"/>
      <c r="M8454" s="40">
        <f>WEEKNUM(A8454,2)</f>
        <v>1</v>
      </c>
    </row>
    <row r="8455" spans="1:13" x14ac:dyDescent="0.25">
      <c r="A8455" s="1"/>
      <c r="B8455" s="40"/>
      <c r="C8455" s="40"/>
      <c r="D8455" s="40"/>
      <c r="E8455" s="40"/>
      <c r="F8455" s="40"/>
      <c r="G8455" s="40"/>
      <c r="H8455" s="40"/>
      <c r="I8455" s="40"/>
      <c r="M8455" s="40">
        <f>WEEKNUM(A8455,2)</f>
        <v>1</v>
      </c>
    </row>
    <row r="8456" spans="1:13" x14ac:dyDescent="0.25">
      <c r="A8456" s="1"/>
      <c r="B8456" s="40"/>
      <c r="C8456" s="40"/>
      <c r="D8456" s="40"/>
      <c r="E8456" s="40"/>
      <c r="F8456" s="40"/>
      <c r="G8456" s="40"/>
      <c r="H8456" s="40"/>
      <c r="I8456" s="40"/>
      <c r="M8456" s="40">
        <f>WEEKNUM(A8456,2)</f>
        <v>1</v>
      </c>
    </row>
    <row r="8457" spans="1:13" x14ac:dyDescent="0.25">
      <c r="A8457" s="1"/>
      <c r="B8457" s="40"/>
      <c r="C8457" s="40"/>
      <c r="D8457" s="40"/>
      <c r="E8457" s="40"/>
      <c r="F8457" s="40"/>
      <c r="G8457" s="40"/>
      <c r="H8457" s="40"/>
      <c r="I8457" s="40"/>
      <c r="M8457" s="40">
        <f>WEEKNUM(A8457,2)</f>
        <v>1</v>
      </c>
    </row>
    <row r="8458" spans="1:13" x14ac:dyDescent="0.25">
      <c r="A8458" s="1"/>
      <c r="B8458" s="40"/>
      <c r="C8458" s="40"/>
      <c r="D8458" s="40"/>
      <c r="E8458" s="40"/>
      <c r="F8458" s="40"/>
      <c r="G8458" s="40"/>
      <c r="H8458" s="40"/>
      <c r="I8458" s="40"/>
      <c r="M8458" s="40">
        <f>WEEKNUM(A8458,2)</f>
        <v>1</v>
      </c>
    </row>
    <row r="8459" spans="1:13" x14ac:dyDescent="0.25">
      <c r="A8459" s="1"/>
      <c r="B8459" s="40"/>
      <c r="C8459" s="40"/>
      <c r="D8459" s="40"/>
      <c r="E8459" s="40"/>
      <c r="F8459" s="40"/>
      <c r="G8459" s="40"/>
      <c r="H8459" s="40"/>
      <c r="I8459" s="40"/>
      <c r="M8459" s="40">
        <f>WEEKNUM(A8459,2)</f>
        <v>1</v>
      </c>
    </row>
    <row r="8460" spans="1:13" x14ac:dyDescent="0.25">
      <c r="A8460" s="1"/>
      <c r="B8460" s="40"/>
      <c r="C8460" s="40"/>
      <c r="D8460" s="40"/>
      <c r="E8460" s="40"/>
      <c r="F8460" s="40"/>
      <c r="G8460" s="40"/>
      <c r="H8460" s="40"/>
      <c r="I8460" s="40"/>
      <c r="M8460" s="40">
        <f>WEEKNUM(A8460,2)</f>
        <v>1</v>
      </c>
    </row>
    <row r="8461" spans="1:13" x14ac:dyDescent="0.25">
      <c r="A8461" s="1"/>
      <c r="B8461" s="40"/>
      <c r="C8461" s="40"/>
      <c r="D8461" s="40"/>
      <c r="E8461" s="40"/>
      <c r="F8461" s="40"/>
      <c r="G8461" s="40"/>
      <c r="H8461" s="40"/>
      <c r="I8461" s="40"/>
      <c r="M8461" s="40">
        <f>WEEKNUM(A8461,2)</f>
        <v>1</v>
      </c>
    </row>
    <row r="8462" spans="1:13" x14ac:dyDescent="0.25">
      <c r="A8462" s="1"/>
      <c r="B8462" s="40"/>
      <c r="C8462" s="40"/>
      <c r="D8462" s="40"/>
      <c r="E8462" s="40"/>
      <c r="F8462" s="40"/>
      <c r="G8462" s="40"/>
      <c r="H8462" s="40"/>
      <c r="I8462" s="40"/>
      <c r="M8462" s="40">
        <f>WEEKNUM(A8462,2)</f>
        <v>1</v>
      </c>
    </row>
    <row r="8463" spans="1:13" x14ac:dyDescent="0.25">
      <c r="A8463" s="1"/>
      <c r="B8463" s="40"/>
      <c r="C8463" s="40"/>
      <c r="D8463" s="40"/>
      <c r="E8463" s="40"/>
      <c r="F8463" s="40"/>
      <c r="G8463" s="40"/>
      <c r="H8463" s="40"/>
      <c r="I8463" s="40"/>
      <c r="M8463" s="40">
        <f>WEEKNUM(A8463,2)</f>
        <v>1</v>
      </c>
    </row>
    <row r="8464" spans="1:13" x14ac:dyDescent="0.25">
      <c r="A8464" s="1"/>
      <c r="B8464" s="40"/>
      <c r="C8464" s="40"/>
      <c r="D8464" s="40"/>
      <c r="E8464" s="40"/>
      <c r="F8464" s="40"/>
      <c r="G8464" s="40"/>
      <c r="H8464" s="40"/>
      <c r="I8464" s="40"/>
      <c r="M8464" s="40">
        <f>WEEKNUM(A8464,2)</f>
        <v>1</v>
      </c>
    </row>
    <row r="8465" spans="1:13" x14ac:dyDescent="0.25">
      <c r="A8465" s="1"/>
      <c r="B8465" s="40"/>
      <c r="C8465" s="40"/>
      <c r="D8465" s="40"/>
      <c r="E8465" s="40"/>
      <c r="F8465" s="40"/>
      <c r="G8465" s="40"/>
      <c r="H8465" s="40"/>
      <c r="I8465" s="40"/>
      <c r="M8465" s="40">
        <f>WEEKNUM(A8465,2)</f>
        <v>1</v>
      </c>
    </row>
    <row r="8466" spans="1:13" x14ac:dyDescent="0.25">
      <c r="A8466" s="1"/>
      <c r="B8466" s="40"/>
      <c r="C8466" s="40"/>
      <c r="D8466" s="40"/>
      <c r="E8466" s="40"/>
      <c r="F8466" s="40"/>
      <c r="G8466" s="40"/>
      <c r="H8466" s="40"/>
      <c r="I8466" s="40"/>
      <c r="M8466" s="40">
        <f>WEEKNUM(A8466,2)</f>
        <v>1</v>
      </c>
    </row>
    <row r="8467" spans="1:13" x14ac:dyDescent="0.25">
      <c r="A8467" s="1"/>
      <c r="B8467" s="40"/>
      <c r="C8467" s="40"/>
      <c r="D8467" s="40"/>
      <c r="E8467" s="40"/>
      <c r="F8467" s="40"/>
      <c r="G8467" s="40"/>
      <c r="H8467" s="40"/>
      <c r="I8467" s="40"/>
      <c r="M8467" s="40">
        <f>WEEKNUM(A8467,2)</f>
        <v>1</v>
      </c>
    </row>
    <row r="8468" spans="1:13" x14ac:dyDescent="0.25">
      <c r="A8468" s="1"/>
      <c r="B8468" s="40"/>
      <c r="C8468" s="40"/>
      <c r="D8468" s="40"/>
      <c r="E8468" s="40"/>
      <c r="F8468" s="40"/>
      <c r="G8468" s="40"/>
      <c r="H8468" s="40"/>
      <c r="I8468" s="40"/>
      <c r="M8468" s="40">
        <f>WEEKNUM(A8468,2)</f>
        <v>1</v>
      </c>
    </row>
    <row r="8469" spans="1:13" x14ac:dyDescent="0.25">
      <c r="A8469" s="1"/>
      <c r="B8469" s="40"/>
      <c r="C8469" s="40"/>
      <c r="D8469" s="40"/>
      <c r="E8469" s="40"/>
      <c r="F8469" s="40"/>
      <c r="G8469" s="40"/>
      <c r="H8469" s="40"/>
      <c r="I8469" s="40"/>
      <c r="M8469" s="40">
        <f>WEEKNUM(A8469,2)</f>
        <v>1</v>
      </c>
    </row>
    <row r="8470" spans="1:13" x14ac:dyDescent="0.25">
      <c r="A8470" s="1"/>
      <c r="B8470" s="40"/>
      <c r="C8470" s="40"/>
      <c r="D8470" s="40"/>
      <c r="E8470" s="40"/>
      <c r="F8470" s="40"/>
      <c r="G8470" s="40"/>
      <c r="H8470" s="40"/>
      <c r="I8470" s="40"/>
      <c r="M8470" s="40">
        <f>WEEKNUM(A8470,2)</f>
        <v>1</v>
      </c>
    </row>
    <row r="8471" spans="1:13" x14ac:dyDescent="0.25">
      <c r="A8471" s="1"/>
      <c r="B8471" s="40"/>
      <c r="C8471" s="40"/>
      <c r="D8471" s="40"/>
      <c r="E8471" s="40"/>
      <c r="F8471" s="40"/>
      <c r="G8471" s="40"/>
      <c r="H8471" s="40"/>
      <c r="I8471" s="40"/>
      <c r="M8471" s="40">
        <f>WEEKNUM(A8471,2)</f>
        <v>1</v>
      </c>
    </row>
    <row r="8472" spans="1:13" x14ac:dyDescent="0.25">
      <c r="A8472" s="1"/>
      <c r="B8472" s="40"/>
      <c r="C8472" s="40"/>
      <c r="D8472" s="40"/>
      <c r="E8472" s="40"/>
      <c r="F8472" s="40"/>
      <c r="G8472" s="40"/>
      <c r="H8472" s="40"/>
      <c r="I8472" s="40"/>
      <c r="M8472" s="40">
        <f>WEEKNUM(A8472,2)</f>
        <v>1</v>
      </c>
    </row>
    <row r="8473" spans="1:13" x14ac:dyDescent="0.25">
      <c r="A8473" s="1"/>
      <c r="B8473" s="40"/>
      <c r="C8473" s="40"/>
      <c r="D8473" s="40"/>
      <c r="E8473" s="40"/>
      <c r="F8473" s="40"/>
      <c r="G8473" s="40"/>
      <c r="H8473" s="40"/>
      <c r="I8473" s="40"/>
      <c r="M8473" s="40">
        <f>WEEKNUM(A8473,2)</f>
        <v>1</v>
      </c>
    </row>
    <row r="8474" spans="1:13" x14ac:dyDescent="0.25">
      <c r="A8474" s="1"/>
      <c r="B8474" s="40"/>
      <c r="C8474" s="40"/>
      <c r="D8474" s="40"/>
      <c r="E8474" s="40"/>
      <c r="F8474" s="40"/>
      <c r="G8474" s="40"/>
      <c r="H8474" s="40"/>
      <c r="I8474" s="40"/>
      <c r="M8474" s="40">
        <f>WEEKNUM(A8474,2)</f>
        <v>1</v>
      </c>
    </row>
    <row r="8475" spans="1:13" x14ac:dyDescent="0.25">
      <c r="A8475" s="1"/>
      <c r="B8475" s="40"/>
      <c r="C8475" s="40"/>
      <c r="D8475" s="40"/>
      <c r="E8475" s="40"/>
      <c r="F8475" s="40"/>
      <c r="G8475" s="40"/>
      <c r="H8475" s="40"/>
      <c r="I8475" s="40"/>
      <c r="M8475" s="40">
        <f>WEEKNUM(A8475,2)</f>
        <v>1</v>
      </c>
    </row>
    <row r="8476" spans="1:13" x14ac:dyDescent="0.25">
      <c r="A8476" s="1"/>
      <c r="B8476" s="40"/>
      <c r="C8476" s="40"/>
      <c r="D8476" s="40"/>
      <c r="E8476" s="40"/>
      <c r="F8476" s="40"/>
      <c r="G8476" s="40"/>
      <c r="H8476" s="40"/>
      <c r="I8476" s="40"/>
      <c r="M8476" s="40">
        <f>WEEKNUM(A8476,2)</f>
        <v>1</v>
      </c>
    </row>
    <row r="8477" spans="1:13" x14ac:dyDescent="0.25">
      <c r="A8477" s="1"/>
      <c r="B8477" s="40"/>
      <c r="C8477" s="40"/>
      <c r="D8477" s="40"/>
      <c r="E8477" s="40"/>
      <c r="F8477" s="40"/>
      <c r="G8477" s="40"/>
      <c r="H8477" s="40"/>
      <c r="I8477" s="40"/>
      <c r="M8477" s="40">
        <f>WEEKNUM(A8477,2)</f>
        <v>1</v>
      </c>
    </row>
    <row r="8478" spans="1:13" x14ac:dyDescent="0.25">
      <c r="A8478" s="1"/>
      <c r="B8478" s="40"/>
      <c r="C8478" s="40"/>
      <c r="D8478" s="40"/>
      <c r="E8478" s="40"/>
      <c r="F8478" s="40"/>
      <c r="G8478" s="40"/>
      <c r="H8478" s="40"/>
      <c r="I8478" s="40"/>
      <c r="M8478" s="40">
        <f>WEEKNUM(A8478,2)</f>
        <v>1</v>
      </c>
    </row>
    <row r="8479" spans="1:13" x14ac:dyDescent="0.25">
      <c r="A8479" s="1"/>
      <c r="B8479" s="40"/>
      <c r="C8479" s="40"/>
      <c r="D8479" s="40"/>
      <c r="E8479" s="40"/>
      <c r="F8479" s="40"/>
      <c r="G8479" s="40"/>
      <c r="H8479" s="40"/>
      <c r="I8479" s="40"/>
      <c r="M8479" s="40">
        <f>WEEKNUM(A8479,2)</f>
        <v>1</v>
      </c>
    </row>
    <row r="8480" spans="1:13" x14ac:dyDescent="0.25">
      <c r="A8480" s="1"/>
      <c r="B8480" s="40"/>
      <c r="C8480" s="40"/>
      <c r="D8480" s="40"/>
      <c r="E8480" s="40"/>
      <c r="F8480" s="40"/>
      <c r="G8480" s="40"/>
      <c r="H8480" s="40"/>
      <c r="I8480" s="40"/>
      <c r="M8480" s="40">
        <f>WEEKNUM(A8480,2)</f>
        <v>1</v>
      </c>
    </row>
    <row r="8481" spans="1:13" x14ac:dyDescent="0.25">
      <c r="A8481" s="1"/>
      <c r="B8481" s="40"/>
      <c r="C8481" s="40"/>
      <c r="D8481" s="40"/>
      <c r="E8481" s="40"/>
      <c r="F8481" s="40"/>
      <c r="G8481" s="40"/>
      <c r="H8481" s="40"/>
      <c r="I8481" s="40"/>
      <c r="M8481" s="40">
        <f>WEEKNUM(A8481,2)</f>
        <v>1</v>
      </c>
    </row>
    <row r="8482" spans="1:13" x14ac:dyDescent="0.25">
      <c r="A8482" s="1"/>
      <c r="B8482" s="40"/>
      <c r="C8482" s="40"/>
      <c r="D8482" s="40"/>
      <c r="E8482" s="40"/>
      <c r="F8482" s="40"/>
      <c r="G8482" s="40"/>
      <c r="H8482" s="40"/>
      <c r="I8482" s="40"/>
      <c r="M8482" s="40">
        <f>WEEKNUM(A8482,2)</f>
        <v>1</v>
      </c>
    </row>
    <row r="8483" spans="1:13" x14ac:dyDescent="0.25">
      <c r="A8483" s="1"/>
      <c r="B8483" s="40"/>
      <c r="C8483" s="40"/>
      <c r="D8483" s="40"/>
      <c r="E8483" s="40"/>
      <c r="F8483" s="40"/>
      <c r="G8483" s="40"/>
      <c r="H8483" s="40"/>
      <c r="I8483" s="40"/>
      <c r="M8483" s="40">
        <f>WEEKNUM(A8483,2)</f>
        <v>1</v>
      </c>
    </row>
    <row r="8484" spans="1:13" x14ac:dyDescent="0.25">
      <c r="A8484" s="1"/>
      <c r="B8484" s="40"/>
      <c r="C8484" s="40"/>
      <c r="D8484" s="40"/>
      <c r="E8484" s="40"/>
      <c r="F8484" s="40"/>
      <c r="G8484" s="40"/>
      <c r="H8484" s="40"/>
      <c r="I8484" s="40"/>
      <c r="M8484" s="40">
        <f>WEEKNUM(A8484,2)</f>
        <v>1</v>
      </c>
    </row>
    <row r="8485" spans="1:13" x14ac:dyDescent="0.25">
      <c r="A8485" s="1"/>
      <c r="B8485" s="40"/>
      <c r="C8485" s="40"/>
      <c r="D8485" s="40"/>
      <c r="E8485" s="40"/>
      <c r="F8485" s="40"/>
      <c r="G8485" s="40"/>
      <c r="H8485" s="40"/>
      <c r="I8485" s="40"/>
      <c r="M8485" s="40">
        <f>WEEKNUM(A8485,2)</f>
        <v>1</v>
      </c>
    </row>
    <row r="8486" spans="1:13" x14ac:dyDescent="0.25">
      <c r="A8486" s="1"/>
      <c r="B8486" s="40"/>
      <c r="C8486" s="40"/>
      <c r="D8486" s="40"/>
      <c r="E8486" s="40"/>
      <c r="F8486" s="40"/>
      <c r="G8486" s="40"/>
      <c r="H8486" s="40"/>
      <c r="I8486" s="40"/>
      <c r="M8486" s="40">
        <f>WEEKNUM(A8486,2)</f>
        <v>1</v>
      </c>
    </row>
    <row r="8487" spans="1:13" x14ac:dyDescent="0.25">
      <c r="A8487" s="1"/>
      <c r="B8487" s="40"/>
      <c r="C8487" s="40"/>
      <c r="D8487" s="40"/>
      <c r="E8487" s="40"/>
      <c r="F8487" s="40"/>
      <c r="G8487" s="40"/>
      <c r="H8487" s="40"/>
      <c r="I8487" s="40"/>
      <c r="M8487" s="40">
        <f>WEEKNUM(A8487,2)</f>
        <v>1</v>
      </c>
    </row>
    <row r="8488" spans="1:13" x14ac:dyDescent="0.25">
      <c r="A8488" s="1"/>
      <c r="B8488" s="40"/>
      <c r="C8488" s="40"/>
      <c r="D8488" s="40"/>
      <c r="E8488" s="40"/>
      <c r="F8488" s="40"/>
      <c r="G8488" s="40"/>
      <c r="H8488" s="40"/>
      <c r="I8488" s="40"/>
      <c r="M8488" s="40">
        <f>WEEKNUM(A8488,2)</f>
        <v>1</v>
      </c>
    </row>
    <row r="8489" spans="1:13" x14ac:dyDescent="0.25">
      <c r="A8489" s="1"/>
      <c r="B8489" s="40"/>
      <c r="C8489" s="40"/>
      <c r="D8489" s="40"/>
      <c r="E8489" s="40"/>
      <c r="F8489" s="40"/>
      <c r="G8489" s="40"/>
      <c r="H8489" s="40"/>
      <c r="I8489" s="40"/>
      <c r="M8489" s="40">
        <f>WEEKNUM(A8489,2)</f>
        <v>1</v>
      </c>
    </row>
    <row r="8490" spans="1:13" x14ac:dyDescent="0.25">
      <c r="A8490" s="1"/>
      <c r="B8490" s="40"/>
      <c r="C8490" s="40"/>
      <c r="D8490" s="40"/>
      <c r="E8490" s="40"/>
      <c r="F8490" s="40"/>
      <c r="G8490" s="40"/>
      <c r="H8490" s="40"/>
      <c r="I8490" s="40"/>
      <c r="M8490" s="40">
        <f>WEEKNUM(A8490,2)</f>
        <v>1</v>
      </c>
    </row>
    <row r="8491" spans="1:13" x14ac:dyDescent="0.25">
      <c r="A8491" s="1"/>
      <c r="B8491" s="40"/>
      <c r="C8491" s="40"/>
      <c r="D8491" s="40"/>
      <c r="E8491" s="40"/>
      <c r="F8491" s="40"/>
      <c r="G8491" s="40"/>
      <c r="H8491" s="40"/>
      <c r="I8491" s="40"/>
      <c r="M8491" s="40">
        <f>WEEKNUM(A8491,2)</f>
        <v>1</v>
      </c>
    </row>
    <row r="8492" spans="1:13" x14ac:dyDescent="0.25">
      <c r="A8492" s="1"/>
      <c r="B8492" s="40"/>
      <c r="C8492" s="40"/>
      <c r="D8492" s="40"/>
      <c r="E8492" s="40"/>
      <c r="F8492" s="40"/>
      <c r="G8492" s="40"/>
      <c r="H8492" s="40"/>
      <c r="I8492" s="40"/>
      <c r="M8492" s="40">
        <f>WEEKNUM(A8492,2)</f>
        <v>1</v>
      </c>
    </row>
    <row r="8493" spans="1:13" x14ac:dyDescent="0.25">
      <c r="A8493" s="1"/>
      <c r="B8493" s="40"/>
      <c r="C8493" s="40"/>
      <c r="D8493" s="40"/>
      <c r="E8493" s="40"/>
      <c r="F8493" s="40"/>
      <c r="G8493" s="40"/>
      <c r="H8493" s="40"/>
      <c r="I8493" s="40"/>
      <c r="M8493" s="40">
        <f>WEEKNUM(A8493,2)</f>
        <v>1</v>
      </c>
    </row>
    <row r="8494" spans="1:13" x14ac:dyDescent="0.25">
      <c r="A8494" s="1"/>
      <c r="B8494" s="40"/>
      <c r="C8494" s="40"/>
      <c r="D8494" s="40"/>
      <c r="E8494" s="40"/>
      <c r="F8494" s="40"/>
      <c r="G8494" s="40"/>
      <c r="H8494" s="40"/>
      <c r="I8494" s="40"/>
      <c r="M8494" s="40">
        <f>WEEKNUM(A8494,2)</f>
        <v>1</v>
      </c>
    </row>
    <row r="8495" spans="1:13" x14ac:dyDescent="0.25">
      <c r="A8495" s="1"/>
      <c r="B8495" s="40"/>
      <c r="C8495" s="40"/>
      <c r="D8495" s="40"/>
      <c r="E8495" s="40"/>
      <c r="F8495" s="40"/>
      <c r="G8495" s="40"/>
      <c r="H8495" s="40"/>
      <c r="I8495" s="40"/>
      <c r="M8495" s="40">
        <f>WEEKNUM(A8495,2)</f>
        <v>1</v>
      </c>
    </row>
    <row r="8496" spans="1:13" x14ac:dyDescent="0.25">
      <c r="A8496" s="1"/>
      <c r="B8496" s="40"/>
      <c r="C8496" s="40"/>
      <c r="D8496" s="40"/>
      <c r="E8496" s="40"/>
      <c r="F8496" s="40"/>
      <c r="G8496" s="40"/>
      <c r="H8496" s="40"/>
      <c r="I8496" s="40"/>
      <c r="M8496" s="40">
        <f>WEEKNUM(A8496,2)</f>
        <v>1</v>
      </c>
    </row>
    <row r="8497" spans="1:13" x14ac:dyDescent="0.25">
      <c r="A8497" s="1"/>
      <c r="B8497" s="40"/>
      <c r="C8497" s="40"/>
      <c r="D8497" s="40"/>
      <c r="E8497" s="40"/>
      <c r="F8497" s="40"/>
      <c r="G8497" s="40"/>
      <c r="H8497" s="40"/>
      <c r="I8497" s="40"/>
      <c r="M8497" s="40">
        <f>WEEKNUM(A8497,2)</f>
        <v>1</v>
      </c>
    </row>
    <row r="8498" spans="1:13" x14ac:dyDescent="0.25">
      <c r="A8498" s="1"/>
      <c r="B8498" s="40"/>
      <c r="C8498" s="40"/>
      <c r="D8498" s="40"/>
      <c r="E8498" s="40"/>
      <c r="F8498" s="40"/>
      <c r="G8498" s="40"/>
      <c r="H8498" s="40"/>
      <c r="I8498" s="40"/>
      <c r="M8498" s="40">
        <f>WEEKNUM(A8498,2)</f>
        <v>1</v>
      </c>
    </row>
    <row r="8499" spans="1:13" x14ac:dyDescent="0.25">
      <c r="A8499" s="1"/>
      <c r="B8499" s="40"/>
      <c r="C8499" s="40"/>
      <c r="D8499" s="40"/>
      <c r="E8499" s="40"/>
      <c r="F8499" s="40"/>
      <c r="G8499" s="40"/>
      <c r="H8499" s="40"/>
      <c r="I8499" s="40"/>
      <c r="M8499" s="40">
        <f>WEEKNUM(A8499,2)</f>
        <v>1</v>
      </c>
    </row>
    <row r="8500" spans="1:13" x14ac:dyDescent="0.25">
      <c r="A8500" s="1"/>
      <c r="B8500" s="40"/>
      <c r="C8500" s="40"/>
      <c r="D8500" s="40"/>
      <c r="E8500" s="40"/>
      <c r="F8500" s="40"/>
      <c r="G8500" s="40"/>
      <c r="H8500" s="40"/>
      <c r="I8500" s="40"/>
      <c r="M8500" s="40">
        <f>WEEKNUM(A8500,2)</f>
        <v>1</v>
      </c>
    </row>
    <row r="8501" spans="1:13" x14ac:dyDescent="0.25">
      <c r="A8501" s="1"/>
      <c r="B8501" s="40"/>
      <c r="C8501" s="40"/>
      <c r="D8501" s="40"/>
      <c r="E8501" s="40"/>
      <c r="F8501" s="40"/>
      <c r="G8501" s="40"/>
      <c r="H8501" s="40"/>
      <c r="I8501" s="40"/>
      <c r="M8501" s="40">
        <f>WEEKNUM(A8501,2)</f>
        <v>1</v>
      </c>
    </row>
    <row r="8502" spans="1:13" x14ac:dyDescent="0.25">
      <c r="A8502" s="1"/>
      <c r="B8502" s="40"/>
      <c r="C8502" s="40"/>
      <c r="D8502" s="40"/>
      <c r="E8502" s="40"/>
      <c r="F8502" s="40"/>
      <c r="G8502" s="40"/>
      <c r="H8502" s="40"/>
      <c r="I8502" s="40"/>
      <c r="M8502" s="40">
        <f>WEEKNUM(A8502,2)</f>
        <v>1</v>
      </c>
    </row>
    <row r="8503" spans="1:13" x14ac:dyDescent="0.25">
      <c r="A8503" s="1"/>
      <c r="B8503" s="40"/>
      <c r="C8503" s="40"/>
      <c r="D8503" s="40"/>
      <c r="E8503" s="40"/>
      <c r="F8503" s="40"/>
      <c r="G8503" s="40"/>
      <c r="H8503" s="40"/>
      <c r="I8503" s="40"/>
      <c r="M8503" s="40">
        <f>WEEKNUM(A8503,2)</f>
        <v>1</v>
      </c>
    </row>
    <row r="8504" spans="1:13" x14ac:dyDescent="0.25">
      <c r="A8504" s="1"/>
      <c r="B8504" s="40"/>
      <c r="C8504" s="40"/>
      <c r="D8504" s="40"/>
      <c r="E8504" s="40"/>
      <c r="F8504" s="40"/>
      <c r="G8504" s="40"/>
      <c r="H8504" s="40"/>
      <c r="I8504" s="40"/>
      <c r="M8504" s="40">
        <f>WEEKNUM(A8504,2)</f>
        <v>1</v>
      </c>
    </row>
    <row r="8505" spans="1:13" x14ac:dyDescent="0.25">
      <c r="A8505" s="1"/>
      <c r="B8505" s="40"/>
      <c r="C8505" s="40"/>
      <c r="D8505" s="40"/>
      <c r="E8505" s="40"/>
      <c r="F8505" s="40"/>
      <c r="G8505" s="40"/>
      <c r="H8505" s="40"/>
      <c r="I8505" s="40"/>
      <c r="M8505" s="40">
        <f>WEEKNUM(A8505,2)</f>
        <v>1</v>
      </c>
    </row>
    <row r="8506" spans="1:13" x14ac:dyDescent="0.25">
      <c r="A8506" s="1"/>
      <c r="B8506" s="40"/>
      <c r="C8506" s="40"/>
      <c r="D8506" s="40"/>
      <c r="E8506" s="40"/>
      <c r="F8506" s="40"/>
      <c r="G8506" s="40"/>
      <c r="H8506" s="40"/>
      <c r="I8506" s="40"/>
      <c r="M8506" s="40">
        <f>WEEKNUM(A8506,2)</f>
        <v>1</v>
      </c>
    </row>
    <row r="8507" spans="1:13" x14ac:dyDescent="0.25">
      <c r="A8507" s="1"/>
      <c r="B8507" s="40"/>
      <c r="C8507" s="40"/>
      <c r="D8507" s="40"/>
      <c r="E8507" s="40"/>
      <c r="F8507" s="40"/>
      <c r="G8507" s="40"/>
      <c r="H8507" s="40"/>
      <c r="I8507" s="40"/>
      <c r="M8507" s="40">
        <f>WEEKNUM(A8507,2)</f>
        <v>1</v>
      </c>
    </row>
    <row r="8508" spans="1:13" x14ac:dyDescent="0.25">
      <c r="A8508" s="1"/>
      <c r="B8508" s="40"/>
      <c r="C8508" s="40"/>
      <c r="D8508" s="40"/>
      <c r="E8508" s="40"/>
      <c r="F8508" s="40"/>
      <c r="G8508" s="40"/>
      <c r="H8508" s="40"/>
      <c r="I8508" s="40"/>
      <c r="M8508" s="40">
        <f>WEEKNUM(A8508,2)</f>
        <v>1</v>
      </c>
    </row>
    <row r="8509" spans="1:13" x14ac:dyDescent="0.25">
      <c r="A8509" s="1"/>
      <c r="B8509" s="40"/>
      <c r="C8509" s="40"/>
      <c r="D8509" s="40"/>
      <c r="E8509" s="40"/>
      <c r="F8509" s="40"/>
      <c r="G8509" s="40"/>
      <c r="H8509" s="40"/>
      <c r="I8509" s="40"/>
      <c r="M8509" s="40">
        <f>WEEKNUM(A8509,2)</f>
        <v>1</v>
      </c>
    </row>
    <row r="8510" spans="1:13" x14ac:dyDescent="0.25">
      <c r="A8510" s="1"/>
      <c r="B8510" s="40"/>
      <c r="C8510" s="40"/>
      <c r="D8510" s="40"/>
      <c r="E8510" s="40"/>
      <c r="F8510" s="40"/>
      <c r="G8510" s="40"/>
      <c r="H8510" s="40"/>
      <c r="I8510" s="40"/>
      <c r="M8510" s="40">
        <f>WEEKNUM(A8510,2)</f>
        <v>1</v>
      </c>
    </row>
    <row r="8511" spans="1:13" x14ac:dyDescent="0.25">
      <c r="A8511" s="1"/>
      <c r="B8511" s="40"/>
      <c r="C8511" s="40"/>
      <c r="D8511" s="40"/>
      <c r="E8511" s="40"/>
      <c r="F8511" s="40"/>
      <c r="G8511" s="40"/>
      <c r="H8511" s="40"/>
      <c r="I8511" s="40"/>
      <c r="M8511" s="40">
        <f>WEEKNUM(A8511,2)</f>
        <v>1</v>
      </c>
    </row>
    <row r="8512" spans="1:13" x14ac:dyDescent="0.25">
      <c r="A8512" s="1"/>
      <c r="B8512" s="40"/>
      <c r="C8512" s="40"/>
      <c r="D8512" s="40"/>
      <c r="E8512" s="40"/>
      <c r="F8512" s="40"/>
      <c r="G8512" s="40"/>
      <c r="H8512" s="40"/>
      <c r="I8512" s="40"/>
      <c r="M8512" s="40">
        <f>WEEKNUM(A8512,2)</f>
        <v>1</v>
      </c>
    </row>
    <row r="8513" spans="1:13" x14ac:dyDescent="0.25">
      <c r="A8513" s="1"/>
      <c r="B8513" s="40"/>
      <c r="C8513" s="40"/>
      <c r="D8513" s="40"/>
      <c r="E8513" s="40"/>
      <c r="F8513" s="40"/>
      <c r="G8513" s="40"/>
      <c r="H8513" s="40"/>
      <c r="I8513" s="40"/>
      <c r="M8513" s="40">
        <f>WEEKNUM(A8513,2)</f>
        <v>1</v>
      </c>
    </row>
    <row r="8514" spans="1:13" x14ac:dyDescent="0.25">
      <c r="A8514" s="1"/>
      <c r="B8514" s="40"/>
      <c r="C8514" s="40"/>
      <c r="D8514" s="40"/>
      <c r="E8514" s="40"/>
      <c r="F8514" s="40"/>
      <c r="G8514" s="40"/>
      <c r="H8514" s="40"/>
      <c r="I8514" s="40"/>
      <c r="M8514" s="40">
        <f>WEEKNUM(A8514,2)</f>
        <v>1</v>
      </c>
    </row>
    <row r="8515" spans="1:13" x14ac:dyDescent="0.25">
      <c r="A8515" s="1"/>
      <c r="B8515" s="40"/>
      <c r="C8515" s="40"/>
      <c r="D8515" s="40"/>
      <c r="E8515" s="40"/>
      <c r="F8515" s="40"/>
      <c r="G8515" s="40"/>
      <c r="H8515" s="40"/>
      <c r="I8515" s="40"/>
      <c r="M8515" s="40">
        <f>WEEKNUM(A8515,2)</f>
        <v>1</v>
      </c>
    </row>
    <row r="8516" spans="1:13" x14ac:dyDescent="0.25">
      <c r="A8516" s="1"/>
      <c r="B8516" s="40"/>
      <c r="C8516" s="40"/>
      <c r="D8516" s="40"/>
      <c r="E8516" s="40"/>
      <c r="F8516" s="40"/>
      <c r="G8516" s="40"/>
      <c r="H8516" s="40"/>
      <c r="I8516" s="40"/>
      <c r="M8516" s="40">
        <f>WEEKNUM(A8516,2)</f>
        <v>1</v>
      </c>
    </row>
    <row r="8517" spans="1:13" x14ac:dyDescent="0.25">
      <c r="A8517" s="1"/>
      <c r="B8517" s="40"/>
      <c r="C8517" s="40"/>
      <c r="D8517" s="40"/>
      <c r="E8517" s="40"/>
      <c r="F8517" s="40"/>
      <c r="G8517" s="40"/>
      <c r="H8517" s="40"/>
      <c r="I8517" s="40"/>
      <c r="M8517" s="40">
        <f>WEEKNUM(A8517,2)</f>
        <v>1</v>
      </c>
    </row>
    <row r="8518" spans="1:13" x14ac:dyDescent="0.25">
      <c r="A8518" s="1"/>
      <c r="B8518" s="40"/>
      <c r="C8518" s="40"/>
      <c r="D8518" s="40"/>
      <c r="E8518" s="40"/>
      <c r="F8518" s="40"/>
      <c r="G8518" s="40"/>
      <c r="H8518" s="40"/>
      <c r="I8518" s="40"/>
      <c r="M8518" s="40">
        <f>WEEKNUM(A8518,2)</f>
        <v>1</v>
      </c>
    </row>
    <row r="8519" spans="1:13" x14ac:dyDescent="0.25">
      <c r="A8519" s="1"/>
      <c r="B8519" s="40"/>
      <c r="C8519" s="40"/>
      <c r="D8519" s="40"/>
      <c r="E8519" s="40"/>
      <c r="F8519" s="40"/>
      <c r="G8519" s="40"/>
      <c r="H8519" s="40"/>
      <c r="I8519" s="40"/>
      <c r="M8519" s="40">
        <f>WEEKNUM(A8519,2)</f>
        <v>1</v>
      </c>
    </row>
    <row r="8520" spans="1:13" x14ac:dyDescent="0.25">
      <c r="A8520" s="1"/>
      <c r="B8520" s="40"/>
      <c r="C8520" s="40"/>
      <c r="D8520" s="40"/>
      <c r="E8520" s="40"/>
      <c r="F8520" s="40"/>
      <c r="G8520" s="40"/>
      <c r="H8520" s="40"/>
      <c r="I8520" s="40"/>
      <c r="M8520" s="40">
        <f>WEEKNUM(A8520,2)</f>
        <v>1</v>
      </c>
    </row>
    <row r="8521" spans="1:13" x14ac:dyDescent="0.25">
      <c r="A8521" s="1"/>
      <c r="B8521" s="40"/>
      <c r="C8521" s="40"/>
      <c r="D8521" s="40"/>
      <c r="E8521" s="40"/>
      <c r="F8521" s="40"/>
      <c r="G8521" s="40"/>
      <c r="H8521" s="40"/>
      <c r="I8521" s="40"/>
      <c r="M8521" s="40">
        <f>WEEKNUM(A8521,2)</f>
        <v>1</v>
      </c>
    </row>
    <row r="8522" spans="1:13" x14ac:dyDescent="0.25">
      <c r="A8522" s="1"/>
      <c r="B8522" s="40"/>
      <c r="C8522" s="40"/>
      <c r="D8522" s="40"/>
      <c r="E8522" s="40"/>
      <c r="F8522" s="40"/>
      <c r="G8522" s="40"/>
      <c r="H8522" s="40"/>
      <c r="I8522" s="40"/>
      <c r="M8522" s="40">
        <f>WEEKNUM(A8522,2)</f>
        <v>1</v>
      </c>
    </row>
    <row r="8523" spans="1:13" x14ac:dyDescent="0.25">
      <c r="A8523" s="1"/>
      <c r="B8523" s="40"/>
      <c r="C8523" s="40"/>
      <c r="D8523" s="40"/>
      <c r="E8523" s="40"/>
      <c r="F8523" s="40"/>
      <c r="G8523" s="40"/>
      <c r="H8523" s="40"/>
      <c r="I8523" s="40"/>
      <c r="M8523" s="40">
        <f>WEEKNUM(A8523,2)</f>
        <v>1</v>
      </c>
    </row>
    <row r="8524" spans="1:13" x14ac:dyDescent="0.25">
      <c r="A8524" s="1"/>
      <c r="B8524" s="40"/>
      <c r="C8524" s="40"/>
      <c r="D8524" s="40"/>
      <c r="E8524" s="40"/>
      <c r="F8524" s="40"/>
      <c r="G8524" s="40"/>
      <c r="H8524" s="40"/>
      <c r="I8524" s="40"/>
      <c r="M8524" s="40">
        <f>WEEKNUM(A8524,2)</f>
        <v>1</v>
      </c>
    </row>
    <row r="8525" spans="1:13" x14ac:dyDescent="0.25">
      <c r="A8525" s="1"/>
      <c r="B8525" s="40"/>
      <c r="C8525" s="40"/>
      <c r="D8525" s="40"/>
      <c r="E8525" s="40"/>
      <c r="F8525" s="40"/>
      <c r="G8525" s="40"/>
      <c r="H8525" s="40"/>
      <c r="I8525" s="40"/>
      <c r="M8525" s="40">
        <f>WEEKNUM(A8525,2)</f>
        <v>1</v>
      </c>
    </row>
    <row r="8526" spans="1:13" x14ac:dyDescent="0.25">
      <c r="A8526" s="1"/>
      <c r="B8526" s="40"/>
      <c r="C8526" s="40"/>
      <c r="D8526" s="40"/>
      <c r="E8526" s="40"/>
      <c r="F8526" s="40"/>
      <c r="G8526" s="40"/>
      <c r="H8526" s="40"/>
      <c r="I8526" s="40"/>
      <c r="M8526" s="40">
        <f>WEEKNUM(A8526,2)</f>
        <v>1</v>
      </c>
    </row>
    <row r="8527" spans="1:13" x14ac:dyDescent="0.25">
      <c r="A8527" s="1"/>
      <c r="B8527" s="40"/>
      <c r="C8527" s="40"/>
      <c r="D8527" s="40"/>
      <c r="E8527" s="40"/>
      <c r="F8527" s="40"/>
      <c r="G8527" s="40"/>
      <c r="H8527" s="40"/>
      <c r="I8527" s="40"/>
      <c r="M8527" s="40">
        <f>WEEKNUM(A8527,2)</f>
        <v>1</v>
      </c>
    </row>
    <row r="8528" spans="1:13" x14ac:dyDescent="0.25">
      <c r="A8528" s="1"/>
      <c r="B8528" s="40"/>
      <c r="C8528" s="40"/>
      <c r="D8528" s="40"/>
      <c r="E8528" s="40"/>
      <c r="F8528" s="40"/>
      <c r="G8528" s="40"/>
      <c r="H8528" s="40"/>
      <c r="I8528" s="40"/>
      <c r="M8528" s="40">
        <f>WEEKNUM(A8528,2)</f>
        <v>1</v>
      </c>
    </row>
    <row r="8529" spans="1:13" x14ac:dyDescent="0.25">
      <c r="A8529" s="1"/>
      <c r="B8529" s="40"/>
      <c r="C8529" s="40"/>
      <c r="D8529" s="40"/>
      <c r="E8529" s="40"/>
      <c r="F8529" s="40"/>
      <c r="G8529" s="40"/>
      <c r="H8529" s="40"/>
      <c r="I8529" s="40"/>
      <c r="M8529" s="40">
        <f>WEEKNUM(A8529,2)</f>
        <v>1</v>
      </c>
    </row>
    <row r="8530" spans="1:13" x14ac:dyDescent="0.25">
      <c r="A8530" s="1"/>
      <c r="B8530" s="40"/>
      <c r="C8530" s="40"/>
      <c r="D8530" s="40"/>
      <c r="E8530" s="40"/>
      <c r="F8530" s="40"/>
      <c r="G8530" s="40"/>
      <c r="H8530" s="40"/>
      <c r="I8530" s="40"/>
      <c r="M8530" s="40">
        <f>WEEKNUM(A8530,2)</f>
        <v>1</v>
      </c>
    </row>
    <row r="8531" spans="1:13" x14ac:dyDescent="0.25">
      <c r="A8531" s="1"/>
      <c r="B8531" s="40"/>
      <c r="C8531" s="40"/>
      <c r="D8531" s="40"/>
      <c r="E8531" s="40"/>
      <c r="F8531" s="40"/>
      <c r="G8531" s="40"/>
      <c r="H8531" s="40"/>
      <c r="I8531" s="40"/>
      <c r="M8531" s="40">
        <f>WEEKNUM(A8531,2)</f>
        <v>1</v>
      </c>
    </row>
    <row r="8532" spans="1:13" x14ac:dyDescent="0.25">
      <c r="A8532" s="1"/>
      <c r="B8532" s="40"/>
      <c r="C8532" s="40"/>
      <c r="D8532" s="40"/>
      <c r="E8532" s="40"/>
      <c r="F8532" s="40"/>
      <c r="G8532" s="40"/>
      <c r="H8532" s="40"/>
      <c r="I8532" s="40"/>
      <c r="M8532" s="40">
        <f>WEEKNUM(A8532,2)</f>
        <v>1</v>
      </c>
    </row>
    <row r="8533" spans="1:13" x14ac:dyDescent="0.25">
      <c r="A8533" s="1"/>
      <c r="B8533" s="40"/>
      <c r="C8533" s="40"/>
      <c r="D8533" s="40"/>
      <c r="E8533" s="40"/>
      <c r="F8533" s="40"/>
      <c r="G8533" s="40"/>
      <c r="H8533" s="40"/>
      <c r="I8533" s="40"/>
      <c r="M8533" s="40">
        <f>WEEKNUM(A8533,2)</f>
        <v>1</v>
      </c>
    </row>
    <row r="8534" spans="1:13" x14ac:dyDescent="0.25">
      <c r="A8534" s="1"/>
      <c r="B8534" s="40"/>
      <c r="C8534" s="40"/>
      <c r="D8534" s="40"/>
      <c r="E8534" s="40"/>
      <c r="F8534" s="40"/>
      <c r="G8534" s="40"/>
      <c r="H8534" s="40"/>
      <c r="I8534" s="40"/>
      <c r="M8534" s="40">
        <f>WEEKNUM(A8534,2)</f>
        <v>1</v>
      </c>
    </row>
    <row r="8535" spans="1:13" x14ac:dyDescent="0.25">
      <c r="A8535" s="1"/>
      <c r="B8535" s="40"/>
      <c r="C8535" s="40"/>
      <c r="D8535" s="40"/>
      <c r="E8535" s="40"/>
      <c r="F8535" s="40"/>
      <c r="G8535" s="40"/>
      <c r="H8535" s="40"/>
      <c r="I8535" s="40"/>
      <c r="M8535" s="40">
        <f>WEEKNUM(A8535,2)</f>
        <v>1</v>
      </c>
    </row>
    <row r="8536" spans="1:13" x14ac:dyDescent="0.25">
      <c r="A8536" s="1"/>
      <c r="B8536" s="40"/>
      <c r="C8536" s="40"/>
      <c r="D8536" s="40"/>
      <c r="E8536" s="40"/>
      <c r="F8536" s="40"/>
      <c r="G8536" s="40"/>
      <c r="H8536" s="40"/>
      <c r="I8536" s="40"/>
      <c r="M8536" s="40">
        <f>WEEKNUM(A8536,2)</f>
        <v>1</v>
      </c>
    </row>
    <row r="8537" spans="1:13" x14ac:dyDescent="0.25">
      <c r="A8537" s="1"/>
      <c r="B8537" s="40"/>
      <c r="C8537" s="40"/>
      <c r="D8537" s="40"/>
      <c r="E8537" s="40"/>
      <c r="F8537" s="40"/>
      <c r="G8537" s="40"/>
      <c r="H8537" s="40"/>
      <c r="I8537" s="40"/>
      <c r="M8537" s="40">
        <f>WEEKNUM(A8537,2)</f>
        <v>1</v>
      </c>
    </row>
    <row r="8538" spans="1:13" x14ac:dyDescent="0.25">
      <c r="A8538" s="1"/>
      <c r="B8538" s="40"/>
      <c r="C8538" s="40"/>
      <c r="D8538" s="40"/>
      <c r="E8538" s="40"/>
      <c r="F8538" s="40"/>
      <c r="G8538" s="40"/>
      <c r="H8538" s="40"/>
      <c r="I8538" s="40"/>
      <c r="M8538" s="40">
        <f>WEEKNUM(A8538,2)</f>
        <v>1</v>
      </c>
    </row>
    <row r="8539" spans="1:13" x14ac:dyDescent="0.25">
      <c r="A8539" s="1"/>
      <c r="B8539" s="40"/>
      <c r="C8539" s="40"/>
      <c r="D8539" s="40"/>
      <c r="E8539" s="40"/>
      <c r="F8539" s="40"/>
      <c r="G8539" s="40"/>
      <c r="H8539" s="40"/>
      <c r="I8539" s="40"/>
      <c r="M8539" s="40">
        <f>WEEKNUM(A8539,2)</f>
        <v>1</v>
      </c>
    </row>
    <row r="8540" spans="1:13" x14ac:dyDescent="0.25">
      <c r="A8540" s="1"/>
      <c r="B8540" s="40"/>
      <c r="C8540" s="40"/>
      <c r="D8540" s="40"/>
      <c r="E8540" s="40"/>
      <c r="F8540" s="40"/>
      <c r="G8540" s="40"/>
      <c r="H8540" s="40"/>
      <c r="I8540" s="40"/>
      <c r="M8540" s="40">
        <f>WEEKNUM(A8540,2)</f>
        <v>1</v>
      </c>
    </row>
    <row r="8541" spans="1:13" x14ac:dyDescent="0.25">
      <c r="A8541" s="1"/>
      <c r="B8541" s="40"/>
      <c r="C8541" s="40"/>
      <c r="D8541" s="40"/>
      <c r="E8541" s="40"/>
      <c r="F8541" s="40"/>
      <c r="G8541" s="40"/>
      <c r="H8541" s="40"/>
      <c r="I8541" s="40"/>
      <c r="M8541" s="40">
        <f>WEEKNUM(A8541,2)</f>
        <v>1</v>
      </c>
    </row>
    <row r="8542" spans="1:13" x14ac:dyDescent="0.25">
      <c r="A8542" s="1"/>
      <c r="B8542" s="40"/>
      <c r="C8542" s="40"/>
      <c r="D8542" s="40"/>
      <c r="E8542" s="40"/>
      <c r="F8542" s="40"/>
      <c r="G8542" s="40"/>
      <c r="H8542" s="40"/>
      <c r="I8542" s="40"/>
      <c r="M8542" s="40">
        <f>WEEKNUM(A8542,2)</f>
        <v>1</v>
      </c>
    </row>
    <row r="8543" spans="1:13" x14ac:dyDescent="0.25">
      <c r="A8543" s="1"/>
      <c r="B8543" s="40"/>
      <c r="C8543" s="40"/>
      <c r="D8543" s="40"/>
      <c r="E8543" s="40"/>
      <c r="F8543" s="40"/>
      <c r="G8543" s="40"/>
      <c r="H8543" s="40"/>
      <c r="I8543" s="40"/>
      <c r="M8543" s="40">
        <f>WEEKNUM(A8543,2)</f>
        <v>1</v>
      </c>
    </row>
    <row r="8544" spans="1:13" x14ac:dyDescent="0.25">
      <c r="A8544" s="1"/>
      <c r="B8544" s="40"/>
      <c r="C8544" s="40"/>
      <c r="D8544" s="40"/>
      <c r="E8544" s="40"/>
      <c r="F8544" s="40"/>
      <c r="G8544" s="40"/>
      <c r="H8544" s="40"/>
      <c r="I8544" s="40"/>
      <c r="M8544" s="40">
        <f>WEEKNUM(A8544,2)</f>
        <v>1</v>
      </c>
    </row>
    <row r="8545" spans="1:13" x14ac:dyDescent="0.25">
      <c r="A8545" s="1"/>
      <c r="B8545" s="40"/>
      <c r="C8545" s="40"/>
      <c r="D8545" s="40"/>
      <c r="E8545" s="40"/>
      <c r="F8545" s="40"/>
      <c r="G8545" s="40"/>
      <c r="H8545" s="40"/>
      <c r="I8545" s="40"/>
      <c r="M8545" s="40">
        <f>WEEKNUM(A8545,2)</f>
        <v>1</v>
      </c>
    </row>
    <row r="8546" spans="1:13" x14ac:dyDescent="0.25">
      <c r="A8546" s="1"/>
      <c r="B8546" s="40"/>
      <c r="C8546" s="40"/>
      <c r="D8546" s="40"/>
      <c r="E8546" s="40"/>
      <c r="F8546" s="40"/>
      <c r="G8546" s="40"/>
      <c r="H8546" s="40"/>
      <c r="I8546" s="40"/>
      <c r="M8546" s="40">
        <f>WEEKNUM(A8546,2)</f>
        <v>1</v>
      </c>
    </row>
    <row r="8547" spans="1:13" x14ac:dyDescent="0.25">
      <c r="A8547" s="1"/>
      <c r="B8547" s="40"/>
      <c r="C8547" s="40"/>
      <c r="D8547" s="40"/>
      <c r="E8547" s="40"/>
      <c r="F8547" s="40"/>
      <c r="G8547" s="40"/>
      <c r="H8547" s="40"/>
      <c r="I8547" s="40"/>
      <c r="M8547" s="40">
        <f>WEEKNUM(A8547,2)</f>
        <v>1</v>
      </c>
    </row>
    <row r="8548" spans="1:13" x14ac:dyDescent="0.25">
      <c r="A8548" s="1"/>
      <c r="B8548" s="40"/>
      <c r="C8548" s="40"/>
      <c r="D8548" s="40"/>
      <c r="E8548" s="40"/>
      <c r="F8548" s="40"/>
      <c r="G8548" s="40"/>
      <c r="H8548" s="40"/>
      <c r="I8548" s="40"/>
      <c r="M8548" s="40">
        <f>WEEKNUM(A8548,2)</f>
        <v>1</v>
      </c>
    </row>
    <row r="8549" spans="1:13" x14ac:dyDescent="0.25">
      <c r="A8549" s="1"/>
      <c r="B8549" s="40"/>
      <c r="C8549" s="40"/>
      <c r="D8549" s="40"/>
      <c r="E8549" s="40"/>
      <c r="F8549" s="40"/>
      <c r="G8549" s="40"/>
      <c r="H8549" s="40"/>
      <c r="I8549" s="40"/>
      <c r="M8549" s="40">
        <f>WEEKNUM(A8549,2)</f>
        <v>1</v>
      </c>
    </row>
    <row r="8550" spans="1:13" x14ac:dyDescent="0.25">
      <c r="A8550" s="1"/>
      <c r="B8550" s="40"/>
      <c r="C8550" s="40"/>
      <c r="D8550" s="40"/>
      <c r="E8550" s="40"/>
      <c r="F8550" s="40"/>
      <c r="G8550" s="40"/>
      <c r="H8550" s="40"/>
      <c r="I8550" s="40"/>
      <c r="M8550" s="40">
        <f>WEEKNUM(A8550,2)</f>
        <v>1</v>
      </c>
    </row>
    <row r="8551" spans="1:13" x14ac:dyDescent="0.25">
      <c r="A8551" s="1"/>
      <c r="B8551" s="40"/>
      <c r="C8551" s="40"/>
      <c r="D8551" s="40"/>
      <c r="E8551" s="40"/>
      <c r="F8551" s="40"/>
      <c r="G8551" s="40"/>
      <c r="H8551" s="40"/>
      <c r="I8551" s="40"/>
      <c r="M8551" s="40">
        <f>WEEKNUM(A8551,2)</f>
        <v>1</v>
      </c>
    </row>
    <row r="8552" spans="1:13" x14ac:dyDescent="0.25">
      <c r="A8552" s="1"/>
      <c r="B8552" s="40"/>
      <c r="C8552" s="40"/>
      <c r="D8552" s="40"/>
      <c r="E8552" s="40"/>
      <c r="F8552" s="40"/>
      <c r="G8552" s="40"/>
      <c r="H8552" s="40"/>
      <c r="I8552" s="40"/>
      <c r="M8552" s="40">
        <f>WEEKNUM(A8552,2)</f>
        <v>1</v>
      </c>
    </row>
    <row r="8553" spans="1:13" x14ac:dyDescent="0.25">
      <c r="A8553" s="1"/>
      <c r="B8553" s="40"/>
      <c r="C8553" s="40"/>
      <c r="D8553" s="40"/>
      <c r="E8553" s="40"/>
      <c r="F8553" s="40"/>
      <c r="G8553" s="40"/>
      <c r="H8553" s="40"/>
      <c r="I8553" s="40"/>
      <c r="M8553" s="40">
        <f>WEEKNUM(A8553,2)</f>
        <v>1</v>
      </c>
    </row>
    <row r="8554" spans="1:13" x14ac:dyDescent="0.25">
      <c r="A8554" s="1"/>
      <c r="B8554" s="40"/>
      <c r="C8554" s="40"/>
      <c r="D8554" s="40"/>
      <c r="E8554" s="40"/>
      <c r="F8554" s="40"/>
      <c r="G8554" s="40"/>
      <c r="H8554" s="40"/>
      <c r="I8554" s="40"/>
      <c r="M8554" s="40">
        <f>WEEKNUM(A8554,2)</f>
        <v>1</v>
      </c>
    </row>
    <row r="8555" spans="1:13" x14ac:dyDescent="0.25">
      <c r="A8555" s="1"/>
      <c r="B8555" s="40"/>
      <c r="C8555" s="40"/>
      <c r="D8555" s="40"/>
      <c r="E8555" s="40"/>
      <c r="F8555" s="40"/>
      <c r="G8555" s="40"/>
      <c r="H8555" s="40"/>
      <c r="I8555" s="40"/>
      <c r="M8555" s="40">
        <f>WEEKNUM(A8555,2)</f>
        <v>1</v>
      </c>
    </row>
    <row r="8556" spans="1:13" x14ac:dyDescent="0.25">
      <c r="A8556" s="1"/>
      <c r="B8556" s="40"/>
      <c r="C8556" s="40"/>
      <c r="D8556" s="40"/>
      <c r="E8556" s="40"/>
      <c r="F8556" s="40"/>
      <c r="G8556" s="40"/>
      <c r="H8556" s="40"/>
      <c r="I8556" s="40"/>
      <c r="M8556" s="40">
        <f>WEEKNUM(A8556,2)</f>
        <v>1</v>
      </c>
    </row>
    <row r="8557" spans="1:13" x14ac:dyDescent="0.25">
      <c r="A8557" s="1"/>
      <c r="B8557" s="40"/>
      <c r="C8557" s="40"/>
      <c r="D8557" s="40"/>
      <c r="E8557" s="40"/>
      <c r="F8557" s="40"/>
      <c r="G8557" s="40"/>
      <c r="H8557" s="40"/>
      <c r="I8557" s="40"/>
      <c r="M8557" s="40">
        <f>WEEKNUM(A8557,2)</f>
        <v>1</v>
      </c>
    </row>
    <row r="8558" spans="1:13" x14ac:dyDescent="0.25">
      <c r="A8558" s="1"/>
      <c r="B8558" s="40"/>
      <c r="C8558" s="40"/>
      <c r="D8558" s="40"/>
      <c r="E8558" s="40"/>
      <c r="F8558" s="40"/>
      <c r="G8558" s="40"/>
      <c r="H8558" s="40"/>
      <c r="I8558" s="40"/>
      <c r="M8558" s="40">
        <f>WEEKNUM(A8558,2)</f>
        <v>1</v>
      </c>
    </row>
    <row r="8559" spans="1:13" x14ac:dyDescent="0.25">
      <c r="A8559" s="1"/>
      <c r="B8559" s="40"/>
      <c r="C8559" s="40"/>
      <c r="D8559" s="40"/>
      <c r="E8559" s="40"/>
      <c r="F8559" s="40"/>
      <c r="G8559" s="40"/>
      <c r="H8559" s="40"/>
      <c r="I8559" s="40"/>
      <c r="M8559" s="40">
        <f>WEEKNUM(A8559,2)</f>
        <v>1</v>
      </c>
    </row>
    <row r="8560" spans="1:13" x14ac:dyDescent="0.25">
      <c r="A8560" s="1"/>
      <c r="B8560" s="40"/>
      <c r="C8560" s="40"/>
      <c r="D8560" s="40"/>
      <c r="E8560" s="40"/>
      <c r="F8560" s="40"/>
      <c r="G8560" s="40"/>
      <c r="H8560" s="40"/>
      <c r="I8560" s="40"/>
      <c r="M8560" s="40">
        <f>WEEKNUM(A8560,2)</f>
        <v>1</v>
      </c>
    </row>
    <row r="8561" spans="1:13" x14ac:dyDescent="0.25">
      <c r="A8561" s="1"/>
      <c r="B8561" s="40"/>
      <c r="C8561" s="40"/>
      <c r="D8561" s="40"/>
      <c r="E8561" s="40"/>
      <c r="F8561" s="40"/>
      <c r="G8561" s="40"/>
      <c r="H8561" s="40"/>
      <c r="I8561" s="40"/>
      <c r="M8561" s="40">
        <f>WEEKNUM(A8561,2)</f>
        <v>1</v>
      </c>
    </row>
    <row r="8562" spans="1:13" x14ac:dyDescent="0.25">
      <c r="A8562" s="1"/>
      <c r="B8562" s="40"/>
      <c r="C8562" s="40"/>
      <c r="D8562" s="40"/>
      <c r="E8562" s="40"/>
      <c r="F8562" s="40"/>
      <c r="G8562" s="40"/>
      <c r="H8562" s="40"/>
      <c r="I8562" s="40"/>
      <c r="M8562" s="40">
        <f>WEEKNUM(A8562,2)</f>
        <v>1</v>
      </c>
    </row>
    <row r="8563" spans="1:13" x14ac:dyDescent="0.25">
      <c r="A8563" s="1"/>
      <c r="B8563" s="40"/>
      <c r="C8563" s="40"/>
      <c r="D8563" s="40"/>
      <c r="E8563" s="40"/>
      <c r="F8563" s="40"/>
      <c r="G8563" s="40"/>
      <c r="H8563" s="40"/>
      <c r="I8563" s="40"/>
      <c r="M8563" s="40">
        <f>WEEKNUM(A8563,2)</f>
        <v>1</v>
      </c>
    </row>
    <row r="8564" spans="1:13" x14ac:dyDescent="0.25">
      <c r="A8564" s="1"/>
      <c r="B8564" s="40"/>
      <c r="C8564" s="40"/>
      <c r="D8564" s="40"/>
      <c r="E8564" s="40"/>
      <c r="F8564" s="40"/>
      <c r="G8564" s="40"/>
      <c r="H8564" s="40"/>
      <c r="I8564" s="40"/>
      <c r="M8564" s="40">
        <f>WEEKNUM(A8564,2)</f>
        <v>1</v>
      </c>
    </row>
    <row r="8565" spans="1:13" x14ac:dyDescent="0.25">
      <c r="A8565" s="1"/>
      <c r="B8565" s="40"/>
      <c r="C8565" s="40"/>
      <c r="D8565" s="40"/>
      <c r="E8565" s="40"/>
      <c r="F8565" s="40"/>
      <c r="G8565" s="40"/>
      <c r="H8565" s="40"/>
      <c r="I8565" s="40"/>
      <c r="M8565" s="40">
        <f>WEEKNUM(A8565,2)</f>
        <v>1</v>
      </c>
    </row>
    <row r="8566" spans="1:13" x14ac:dyDescent="0.25">
      <c r="A8566" s="1"/>
      <c r="B8566" s="40"/>
      <c r="C8566" s="40"/>
      <c r="D8566" s="40"/>
      <c r="E8566" s="40"/>
      <c r="F8566" s="40"/>
      <c r="G8566" s="40"/>
      <c r="H8566" s="40"/>
      <c r="I8566" s="40"/>
      <c r="M8566" s="40">
        <f>WEEKNUM(A8566,2)</f>
        <v>1</v>
      </c>
    </row>
    <row r="8567" spans="1:13" x14ac:dyDescent="0.25">
      <c r="A8567" s="1"/>
      <c r="B8567" s="40"/>
      <c r="C8567" s="40"/>
      <c r="D8567" s="40"/>
      <c r="E8567" s="40"/>
      <c r="F8567" s="40"/>
      <c r="G8567" s="40"/>
      <c r="H8567" s="40"/>
      <c r="I8567" s="40"/>
      <c r="M8567" s="40">
        <f>WEEKNUM(A8567,2)</f>
        <v>1</v>
      </c>
    </row>
    <row r="8568" spans="1:13" x14ac:dyDescent="0.25">
      <c r="A8568" s="1"/>
      <c r="B8568" s="40"/>
      <c r="C8568" s="40"/>
      <c r="D8568" s="40"/>
      <c r="E8568" s="40"/>
      <c r="F8568" s="40"/>
      <c r="G8568" s="40"/>
      <c r="H8568" s="40"/>
      <c r="I8568" s="40"/>
      <c r="M8568" s="40">
        <f>WEEKNUM(A8568,2)</f>
        <v>1</v>
      </c>
    </row>
    <row r="8569" spans="1:13" x14ac:dyDescent="0.25">
      <c r="A8569" s="1"/>
      <c r="B8569" s="40"/>
      <c r="C8569" s="40"/>
      <c r="D8569" s="40"/>
      <c r="E8569" s="40"/>
      <c r="F8569" s="40"/>
      <c r="G8569" s="40"/>
      <c r="H8569" s="40"/>
      <c r="I8569" s="40"/>
      <c r="M8569" s="40">
        <f>WEEKNUM(A8569,2)</f>
        <v>1</v>
      </c>
    </row>
    <row r="8570" spans="1:13" x14ac:dyDescent="0.25">
      <c r="A8570" s="1"/>
      <c r="B8570" s="40"/>
      <c r="C8570" s="40"/>
      <c r="D8570" s="40"/>
      <c r="E8570" s="40"/>
      <c r="F8570" s="40"/>
      <c r="G8570" s="40"/>
      <c r="H8570" s="40"/>
      <c r="I8570" s="40"/>
      <c r="M8570" s="40">
        <f>WEEKNUM(A8570,2)</f>
        <v>1</v>
      </c>
    </row>
    <row r="8571" spans="1:13" x14ac:dyDescent="0.25">
      <c r="A8571" s="1"/>
      <c r="B8571" s="40"/>
      <c r="C8571" s="40"/>
      <c r="D8571" s="40"/>
      <c r="E8571" s="40"/>
      <c r="F8571" s="40"/>
      <c r="G8571" s="40"/>
      <c r="H8571" s="40"/>
      <c r="I8571" s="40"/>
      <c r="M8571" s="40">
        <f>WEEKNUM(A8571,2)</f>
        <v>1</v>
      </c>
    </row>
    <row r="8572" spans="1:13" x14ac:dyDescent="0.25">
      <c r="A8572" s="1"/>
      <c r="B8572" s="40"/>
      <c r="C8572" s="40"/>
      <c r="D8572" s="40"/>
      <c r="E8572" s="40"/>
      <c r="F8572" s="40"/>
      <c r="G8572" s="40"/>
      <c r="H8572" s="40"/>
      <c r="I8572" s="40"/>
      <c r="M8572" s="40">
        <f>WEEKNUM(A8572,2)</f>
        <v>1</v>
      </c>
    </row>
    <row r="8573" spans="1:13" x14ac:dyDescent="0.25">
      <c r="A8573" s="1"/>
      <c r="B8573" s="40"/>
      <c r="C8573" s="40"/>
      <c r="D8573" s="40"/>
      <c r="E8573" s="40"/>
      <c r="F8573" s="40"/>
      <c r="G8573" s="40"/>
      <c r="H8573" s="40"/>
      <c r="I8573" s="40"/>
      <c r="M8573" s="40">
        <f>WEEKNUM(A8573,2)</f>
        <v>1</v>
      </c>
    </row>
    <row r="8574" spans="1:13" x14ac:dyDescent="0.25">
      <c r="A8574" s="1"/>
      <c r="B8574" s="40"/>
      <c r="C8574" s="40"/>
      <c r="D8574" s="40"/>
      <c r="E8574" s="40"/>
      <c r="F8574" s="40"/>
      <c r="G8574" s="40"/>
      <c r="H8574" s="40"/>
      <c r="I8574" s="40"/>
      <c r="M8574" s="40">
        <f>WEEKNUM(A8574,2)</f>
        <v>1</v>
      </c>
    </row>
    <row r="8575" spans="1:13" x14ac:dyDescent="0.25">
      <c r="A8575" s="1"/>
      <c r="B8575" s="40"/>
      <c r="C8575" s="40"/>
      <c r="D8575" s="40"/>
      <c r="E8575" s="40"/>
      <c r="F8575" s="40"/>
      <c r="G8575" s="40"/>
      <c r="H8575" s="40"/>
      <c r="I8575" s="40"/>
      <c r="M8575" s="40">
        <f>WEEKNUM(A8575,2)</f>
        <v>1</v>
      </c>
    </row>
    <row r="8576" spans="1:13" x14ac:dyDescent="0.25">
      <c r="A8576" s="1"/>
      <c r="B8576" s="40"/>
      <c r="C8576" s="40"/>
      <c r="D8576" s="40"/>
      <c r="E8576" s="40"/>
      <c r="F8576" s="40"/>
      <c r="G8576" s="40"/>
      <c r="H8576" s="40"/>
      <c r="I8576" s="40"/>
      <c r="M8576" s="40">
        <f>WEEKNUM(A8576,2)</f>
        <v>1</v>
      </c>
    </row>
    <row r="8577" spans="1:13" x14ac:dyDescent="0.25">
      <c r="A8577" s="1"/>
      <c r="B8577" s="40"/>
      <c r="C8577" s="40"/>
      <c r="D8577" s="40"/>
      <c r="E8577" s="40"/>
      <c r="F8577" s="40"/>
      <c r="G8577" s="40"/>
      <c r="H8577" s="40"/>
      <c r="I8577" s="40"/>
      <c r="M8577" s="40">
        <f>WEEKNUM(A8577,2)</f>
        <v>1</v>
      </c>
    </row>
    <row r="8578" spans="1:13" x14ac:dyDescent="0.25">
      <c r="A8578" s="1"/>
      <c r="B8578" s="40"/>
      <c r="C8578" s="40"/>
      <c r="D8578" s="40"/>
      <c r="E8578" s="40"/>
      <c r="F8578" s="40"/>
      <c r="G8578" s="40"/>
      <c r="H8578" s="40"/>
      <c r="I8578" s="40"/>
      <c r="M8578" s="40">
        <f>WEEKNUM(A8578,2)</f>
        <v>1</v>
      </c>
    </row>
    <row r="8579" spans="1:13" x14ac:dyDescent="0.25">
      <c r="A8579" s="1"/>
      <c r="B8579" s="40"/>
      <c r="C8579" s="40"/>
      <c r="D8579" s="40"/>
      <c r="E8579" s="40"/>
      <c r="F8579" s="40"/>
      <c r="G8579" s="40"/>
      <c r="H8579" s="40"/>
      <c r="I8579" s="40"/>
      <c r="M8579" s="40">
        <f>WEEKNUM(A8579,2)</f>
        <v>1</v>
      </c>
    </row>
    <row r="8580" spans="1:13" x14ac:dyDescent="0.25">
      <c r="A8580" s="1"/>
      <c r="B8580" s="40"/>
      <c r="C8580" s="40"/>
      <c r="D8580" s="40"/>
      <c r="E8580" s="40"/>
      <c r="F8580" s="40"/>
      <c r="G8580" s="40"/>
      <c r="H8580" s="40"/>
      <c r="I8580" s="40"/>
      <c r="M8580" s="40">
        <f>WEEKNUM(A8580,2)</f>
        <v>1</v>
      </c>
    </row>
    <row r="8581" spans="1:13" x14ac:dyDescent="0.25">
      <c r="A8581" s="1"/>
      <c r="B8581" s="40"/>
      <c r="C8581" s="40"/>
      <c r="D8581" s="40"/>
      <c r="E8581" s="40"/>
      <c r="F8581" s="40"/>
      <c r="G8581" s="40"/>
      <c r="H8581" s="40"/>
      <c r="I8581" s="40"/>
      <c r="M8581" s="40">
        <f>WEEKNUM(A8581,2)</f>
        <v>1</v>
      </c>
    </row>
    <row r="8582" spans="1:13" x14ac:dyDescent="0.25">
      <c r="A8582" s="1"/>
      <c r="B8582" s="40"/>
      <c r="C8582" s="40"/>
      <c r="D8582" s="40"/>
      <c r="E8582" s="40"/>
      <c r="F8582" s="40"/>
      <c r="G8582" s="40"/>
      <c r="H8582" s="40"/>
      <c r="I8582" s="40"/>
      <c r="M8582" s="40">
        <f>WEEKNUM(A8582,2)</f>
        <v>1</v>
      </c>
    </row>
    <row r="8583" spans="1:13" x14ac:dyDescent="0.25">
      <c r="A8583" s="1"/>
      <c r="B8583" s="40"/>
      <c r="C8583" s="40"/>
      <c r="D8583" s="40"/>
      <c r="E8583" s="40"/>
      <c r="F8583" s="40"/>
      <c r="G8583" s="40"/>
      <c r="H8583" s="40"/>
      <c r="I8583" s="40"/>
      <c r="M8583" s="40">
        <f>WEEKNUM(A8583,2)</f>
        <v>1</v>
      </c>
    </row>
    <row r="8584" spans="1:13" x14ac:dyDescent="0.25">
      <c r="A8584" s="1"/>
      <c r="B8584" s="40"/>
      <c r="C8584" s="40"/>
      <c r="D8584" s="40"/>
      <c r="E8584" s="40"/>
      <c r="F8584" s="40"/>
      <c r="G8584" s="40"/>
      <c r="H8584" s="40"/>
      <c r="I8584" s="40"/>
      <c r="M8584" s="40">
        <f>WEEKNUM(A8584,2)</f>
        <v>1</v>
      </c>
    </row>
    <row r="8585" spans="1:13" x14ac:dyDescent="0.25">
      <c r="A8585" s="1"/>
      <c r="B8585" s="40"/>
      <c r="C8585" s="40"/>
      <c r="D8585" s="40"/>
      <c r="E8585" s="40"/>
      <c r="F8585" s="40"/>
      <c r="G8585" s="40"/>
      <c r="H8585" s="40"/>
      <c r="I8585" s="40"/>
      <c r="M8585" s="40">
        <f>WEEKNUM(A8585,2)</f>
        <v>1</v>
      </c>
    </row>
    <row r="8586" spans="1:13" x14ac:dyDescent="0.25">
      <c r="A8586" s="1"/>
      <c r="B8586" s="40"/>
      <c r="C8586" s="40"/>
      <c r="D8586" s="40"/>
      <c r="E8586" s="40"/>
      <c r="F8586" s="40"/>
      <c r="G8586" s="40"/>
      <c r="H8586" s="40"/>
      <c r="I8586" s="40"/>
      <c r="M8586" s="40">
        <f>WEEKNUM(A8586,2)</f>
        <v>1</v>
      </c>
    </row>
    <row r="8587" spans="1:13" x14ac:dyDescent="0.25">
      <c r="A8587" s="1"/>
      <c r="B8587" s="40"/>
      <c r="C8587" s="40"/>
      <c r="D8587" s="40"/>
      <c r="E8587" s="40"/>
      <c r="F8587" s="40"/>
      <c r="G8587" s="40"/>
      <c r="H8587" s="40"/>
      <c r="I8587" s="40"/>
      <c r="M8587" s="40">
        <f>WEEKNUM(A8587,2)</f>
        <v>1</v>
      </c>
    </row>
    <row r="8588" spans="1:13" x14ac:dyDescent="0.25">
      <c r="A8588" s="1"/>
      <c r="B8588" s="40"/>
      <c r="C8588" s="40"/>
      <c r="D8588" s="40"/>
      <c r="E8588" s="40"/>
      <c r="F8588" s="40"/>
      <c r="G8588" s="40"/>
      <c r="H8588" s="40"/>
      <c r="I8588" s="40"/>
      <c r="M8588" s="40">
        <f>WEEKNUM(A8588,2)</f>
        <v>1</v>
      </c>
    </row>
    <row r="8589" spans="1:13" x14ac:dyDescent="0.25">
      <c r="A8589" s="1"/>
      <c r="B8589" s="40"/>
      <c r="C8589" s="40"/>
      <c r="D8589" s="40"/>
      <c r="E8589" s="40"/>
      <c r="F8589" s="40"/>
      <c r="G8589" s="40"/>
      <c r="H8589" s="40"/>
      <c r="I8589" s="40"/>
      <c r="M8589" s="40">
        <f>WEEKNUM(A8589,2)</f>
        <v>1</v>
      </c>
    </row>
    <row r="8590" spans="1:13" x14ac:dyDescent="0.25">
      <c r="A8590" s="1"/>
      <c r="B8590" s="40"/>
      <c r="C8590" s="40"/>
      <c r="D8590" s="40"/>
      <c r="E8590" s="40"/>
      <c r="F8590" s="40"/>
      <c r="G8590" s="40"/>
      <c r="H8590" s="40"/>
      <c r="I8590" s="40"/>
      <c r="M8590" s="40">
        <f>WEEKNUM(A8590,2)</f>
        <v>1</v>
      </c>
    </row>
    <row r="8591" spans="1:13" x14ac:dyDescent="0.25">
      <c r="A8591" s="1"/>
      <c r="B8591" s="40"/>
      <c r="C8591" s="40"/>
      <c r="D8591" s="40"/>
      <c r="E8591" s="40"/>
      <c r="F8591" s="40"/>
      <c r="G8591" s="40"/>
      <c r="H8591" s="40"/>
      <c r="I8591" s="40"/>
      <c r="M8591" s="40">
        <f>WEEKNUM(A8591,2)</f>
        <v>1</v>
      </c>
    </row>
    <row r="8592" spans="1:13" x14ac:dyDescent="0.25">
      <c r="A8592" s="1"/>
      <c r="B8592" s="40"/>
      <c r="C8592" s="40"/>
      <c r="D8592" s="40"/>
      <c r="E8592" s="40"/>
      <c r="F8592" s="40"/>
      <c r="G8592" s="40"/>
      <c r="H8592" s="40"/>
      <c r="I8592" s="40"/>
      <c r="M8592" s="40">
        <f>WEEKNUM(A8592,2)</f>
        <v>1</v>
      </c>
    </row>
    <row r="8593" spans="1:13" x14ac:dyDescent="0.25">
      <c r="A8593" s="1"/>
      <c r="B8593" s="40"/>
      <c r="C8593" s="40"/>
      <c r="D8593" s="40"/>
      <c r="E8593" s="40"/>
      <c r="F8593" s="40"/>
      <c r="G8593" s="40"/>
      <c r="H8593" s="40"/>
      <c r="I8593" s="40"/>
      <c r="M8593" s="40">
        <f>WEEKNUM(A8593,2)</f>
        <v>1</v>
      </c>
    </row>
    <row r="8594" spans="1:13" x14ac:dyDescent="0.25">
      <c r="A8594" s="1"/>
      <c r="B8594" s="40"/>
      <c r="C8594" s="40"/>
      <c r="D8594" s="40"/>
      <c r="E8594" s="40"/>
      <c r="F8594" s="40"/>
      <c r="G8594" s="40"/>
      <c r="H8594" s="40"/>
      <c r="I8594" s="40"/>
      <c r="M8594" s="40">
        <f>WEEKNUM(A8594,2)</f>
        <v>1</v>
      </c>
    </row>
    <row r="8595" spans="1:13" x14ac:dyDescent="0.25">
      <c r="A8595" s="1"/>
      <c r="B8595" s="40"/>
      <c r="C8595" s="40"/>
      <c r="D8595" s="40"/>
      <c r="E8595" s="40"/>
      <c r="F8595" s="40"/>
      <c r="G8595" s="40"/>
      <c r="H8595" s="40"/>
      <c r="I8595" s="40"/>
      <c r="M8595" s="40">
        <f>WEEKNUM(A8595,2)</f>
        <v>1</v>
      </c>
    </row>
    <row r="8596" spans="1:13" x14ac:dyDescent="0.25">
      <c r="A8596" s="1"/>
      <c r="B8596" s="40"/>
      <c r="C8596" s="40"/>
      <c r="D8596" s="40"/>
      <c r="E8596" s="40"/>
      <c r="F8596" s="40"/>
      <c r="G8596" s="40"/>
      <c r="H8596" s="40"/>
      <c r="I8596" s="40"/>
      <c r="M8596" s="40">
        <f>WEEKNUM(A8596,2)</f>
        <v>1</v>
      </c>
    </row>
    <row r="8597" spans="1:13" x14ac:dyDescent="0.25">
      <c r="A8597" s="1"/>
      <c r="B8597" s="40"/>
      <c r="C8597" s="40"/>
      <c r="D8597" s="40"/>
      <c r="E8597" s="40"/>
      <c r="F8597" s="40"/>
      <c r="G8597" s="40"/>
      <c r="H8597" s="40"/>
      <c r="I8597" s="40"/>
      <c r="M8597" s="40">
        <f>WEEKNUM(A8597,2)</f>
        <v>1</v>
      </c>
    </row>
    <row r="8598" spans="1:13" x14ac:dyDescent="0.25">
      <c r="A8598" s="1"/>
      <c r="B8598" s="40"/>
      <c r="C8598" s="40"/>
      <c r="D8598" s="40"/>
      <c r="E8598" s="40"/>
      <c r="F8598" s="40"/>
      <c r="G8598" s="40"/>
      <c r="H8598" s="40"/>
      <c r="I8598" s="40"/>
      <c r="M8598" s="40">
        <f>WEEKNUM(A8598,2)</f>
        <v>1</v>
      </c>
    </row>
    <row r="8599" spans="1:13" x14ac:dyDescent="0.25">
      <c r="A8599" s="1"/>
      <c r="B8599" s="40"/>
      <c r="C8599" s="40"/>
      <c r="D8599" s="40"/>
      <c r="E8599" s="40"/>
      <c r="F8599" s="40"/>
      <c r="G8599" s="40"/>
      <c r="H8599" s="40"/>
      <c r="I8599" s="40"/>
      <c r="M8599" s="40">
        <f>WEEKNUM(A8599,2)</f>
        <v>1</v>
      </c>
    </row>
    <row r="8600" spans="1:13" x14ac:dyDescent="0.25">
      <c r="A8600" s="1"/>
      <c r="B8600" s="40"/>
      <c r="C8600" s="40"/>
      <c r="D8600" s="40"/>
      <c r="E8600" s="40"/>
      <c r="F8600" s="40"/>
      <c r="G8600" s="40"/>
      <c r="H8600" s="40"/>
      <c r="I8600" s="40"/>
      <c r="M8600" s="40">
        <f>WEEKNUM(A8600,2)</f>
        <v>1</v>
      </c>
    </row>
    <row r="8601" spans="1:13" x14ac:dyDescent="0.25">
      <c r="A8601" s="1"/>
      <c r="B8601" s="40"/>
      <c r="C8601" s="40"/>
      <c r="D8601" s="40"/>
      <c r="E8601" s="40"/>
      <c r="F8601" s="40"/>
      <c r="G8601" s="40"/>
      <c r="H8601" s="40"/>
      <c r="I8601" s="40"/>
      <c r="M8601" s="40">
        <f>WEEKNUM(A8601,2)</f>
        <v>1</v>
      </c>
    </row>
    <row r="8602" spans="1:13" x14ac:dyDescent="0.25">
      <c r="A8602" s="1"/>
      <c r="B8602" s="40"/>
      <c r="C8602" s="40"/>
      <c r="D8602" s="40"/>
      <c r="E8602" s="40"/>
      <c r="F8602" s="40"/>
      <c r="G8602" s="40"/>
      <c r="H8602" s="40"/>
      <c r="I8602" s="40"/>
      <c r="M8602" s="40">
        <f>WEEKNUM(A8602,2)</f>
        <v>1</v>
      </c>
    </row>
    <row r="8603" spans="1:13" x14ac:dyDescent="0.25">
      <c r="A8603" s="1"/>
      <c r="B8603" s="40"/>
      <c r="C8603" s="40"/>
      <c r="D8603" s="40"/>
      <c r="E8603" s="40"/>
      <c r="F8603" s="40"/>
      <c r="G8603" s="40"/>
      <c r="H8603" s="40"/>
      <c r="I8603" s="40"/>
      <c r="M8603" s="40">
        <f>WEEKNUM(A8603,2)</f>
        <v>1</v>
      </c>
    </row>
    <row r="8604" spans="1:13" x14ac:dyDescent="0.25">
      <c r="A8604" s="1"/>
      <c r="B8604" s="40"/>
      <c r="C8604" s="40"/>
      <c r="D8604" s="40"/>
      <c r="E8604" s="40"/>
      <c r="F8604" s="40"/>
      <c r="G8604" s="40"/>
      <c r="H8604" s="40"/>
      <c r="I8604" s="40"/>
      <c r="M8604" s="40">
        <f>WEEKNUM(A8604,2)</f>
        <v>1</v>
      </c>
    </row>
    <row r="8605" spans="1:13" x14ac:dyDescent="0.25">
      <c r="A8605" s="1"/>
      <c r="B8605" s="40"/>
      <c r="C8605" s="40"/>
      <c r="D8605" s="40"/>
      <c r="E8605" s="40"/>
      <c r="F8605" s="40"/>
      <c r="G8605" s="40"/>
      <c r="H8605" s="40"/>
      <c r="I8605" s="40"/>
      <c r="M8605" s="40">
        <f>WEEKNUM(A8605,2)</f>
        <v>1</v>
      </c>
    </row>
    <row r="8606" spans="1:13" x14ac:dyDescent="0.25">
      <c r="A8606" s="1"/>
      <c r="B8606" s="40"/>
      <c r="C8606" s="40"/>
      <c r="D8606" s="40"/>
      <c r="E8606" s="40"/>
      <c r="F8606" s="40"/>
      <c r="G8606" s="40"/>
      <c r="H8606" s="40"/>
      <c r="I8606" s="40"/>
      <c r="M8606" s="40">
        <f>WEEKNUM(A8606,2)</f>
        <v>1</v>
      </c>
    </row>
    <row r="8607" spans="1:13" x14ac:dyDescent="0.25">
      <c r="A8607" s="1"/>
      <c r="B8607" s="40"/>
      <c r="C8607" s="40"/>
      <c r="D8607" s="40"/>
      <c r="E8607" s="40"/>
      <c r="F8607" s="40"/>
      <c r="G8607" s="40"/>
      <c r="H8607" s="40"/>
      <c r="I8607" s="40"/>
      <c r="M8607" s="40">
        <f>WEEKNUM(A8607,2)</f>
        <v>1</v>
      </c>
    </row>
    <row r="8608" spans="1:13" x14ac:dyDescent="0.25">
      <c r="A8608" s="1"/>
      <c r="B8608" s="40"/>
      <c r="C8608" s="40"/>
      <c r="D8608" s="40"/>
      <c r="E8608" s="40"/>
      <c r="F8608" s="40"/>
      <c r="G8608" s="40"/>
      <c r="H8608" s="40"/>
      <c r="I8608" s="40"/>
      <c r="M8608" s="40">
        <f>WEEKNUM(A8608,2)</f>
        <v>1</v>
      </c>
    </row>
    <row r="8609" spans="1:13" x14ac:dyDescent="0.25">
      <c r="A8609" s="1"/>
      <c r="B8609" s="40"/>
      <c r="C8609" s="40"/>
      <c r="D8609" s="40"/>
      <c r="E8609" s="40"/>
      <c r="F8609" s="40"/>
      <c r="G8609" s="40"/>
      <c r="H8609" s="40"/>
      <c r="I8609" s="40"/>
      <c r="M8609" s="40">
        <f>WEEKNUM(A8609,2)</f>
        <v>1</v>
      </c>
    </row>
    <row r="8610" spans="1:13" x14ac:dyDescent="0.25">
      <c r="A8610" s="1"/>
      <c r="B8610" s="40"/>
      <c r="C8610" s="40"/>
      <c r="D8610" s="40"/>
      <c r="E8610" s="40"/>
      <c r="F8610" s="40"/>
      <c r="G8610" s="40"/>
      <c r="H8610" s="40"/>
      <c r="I8610" s="40"/>
      <c r="M8610" s="40">
        <f>WEEKNUM(A8610,2)</f>
        <v>1</v>
      </c>
    </row>
    <row r="8611" spans="1:13" x14ac:dyDescent="0.25">
      <c r="A8611" s="1"/>
      <c r="B8611" s="40"/>
      <c r="C8611" s="40"/>
      <c r="D8611" s="40"/>
      <c r="E8611" s="40"/>
      <c r="F8611" s="40"/>
      <c r="G8611" s="40"/>
      <c r="H8611" s="40"/>
      <c r="I8611" s="40"/>
      <c r="M8611" s="40">
        <f>WEEKNUM(A8611,2)</f>
        <v>1</v>
      </c>
    </row>
    <row r="8612" spans="1:13" x14ac:dyDescent="0.25">
      <c r="A8612" s="1"/>
      <c r="B8612" s="40"/>
      <c r="C8612" s="40"/>
      <c r="D8612" s="40"/>
      <c r="E8612" s="40"/>
      <c r="F8612" s="40"/>
      <c r="G8612" s="40"/>
      <c r="H8612" s="40"/>
      <c r="I8612" s="40"/>
      <c r="M8612" s="40">
        <f>WEEKNUM(A8612,2)</f>
        <v>1</v>
      </c>
    </row>
    <row r="8613" spans="1:13" x14ac:dyDescent="0.25">
      <c r="A8613" s="1"/>
      <c r="B8613" s="40"/>
      <c r="C8613" s="40"/>
      <c r="D8613" s="40"/>
      <c r="E8613" s="40"/>
      <c r="F8613" s="40"/>
      <c r="G8613" s="40"/>
      <c r="H8613" s="40"/>
      <c r="I8613" s="40"/>
      <c r="M8613" s="40">
        <f>WEEKNUM(A8613,2)</f>
        <v>1</v>
      </c>
    </row>
    <row r="8614" spans="1:13" x14ac:dyDescent="0.25">
      <c r="A8614" s="1"/>
      <c r="B8614" s="40"/>
      <c r="C8614" s="40"/>
      <c r="D8614" s="40"/>
      <c r="E8614" s="40"/>
      <c r="F8614" s="40"/>
      <c r="G8614" s="40"/>
      <c r="H8614" s="40"/>
      <c r="I8614" s="40"/>
      <c r="M8614" s="40">
        <f>WEEKNUM(A8614,2)</f>
        <v>1</v>
      </c>
    </row>
    <row r="8615" spans="1:13" x14ac:dyDescent="0.25">
      <c r="A8615" s="1"/>
      <c r="B8615" s="40"/>
      <c r="C8615" s="40"/>
      <c r="D8615" s="40"/>
      <c r="E8615" s="40"/>
      <c r="F8615" s="40"/>
      <c r="G8615" s="40"/>
      <c r="H8615" s="40"/>
      <c r="I8615" s="40"/>
      <c r="M8615" s="40">
        <f>WEEKNUM(A8615,2)</f>
        <v>1</v>
      </c>
    </row>
    <row r="8616" spans="1:13" x14ac:dyDescent="0.25">
      <c r="A8616" s="1"/>
      <c r="B8616" s="40"/>
      <c r="C8616" s="40"/>
      <c r="D8616" s="40"/>
      <c r="E8616" s="40"/>
      <c r="F8616" s="40"/>
      <c r="G8616" s="40"/>
      <c r="H8616" s="40"/>
      <c r="I8616" s="40"/>
      <c r="M8616" s="40">
        <f>WEEKNUM(A8616,2)</f>
        <v>1</v>
      </c>
    </row>
    <row r="8617" spans="1:13" x14ac:dyDescent="0.25">
      <c r="A8617" s="1"/>
      <c r="B8617" s="40"/>
      <c r="C8617" s="40"/>
      <c r="D8617" s="40"/>
      <c r="E8617" s="40"/>
      <c r="F8617" s="40"/>
      <c r="G8617" s="40"/>
      <c r="H8617" s="40"/>
      <c r="I8617" s="40"/>
      <c r="M8617" s="40">
        <f>WEEKNUM(A8617,2)</f>
        <v>1</v>
      </c>
    </row>
    <row r="8618" spans="1:13" x14ac:dyDescent="0.25">
      <c r="A8618" s="1"/>
      <c r="B8618" s="40"/>
      <c r="C8618" s="40"/>
      <c r="D8618" s="40"/>
      <c r="E8618" s="40"/>
      <c r="F8618" s="40"/>
      <c r="G8618" s="40"/>
      <c r="H8618" s="40"/>
      <c r="I8618" s="40"/>
      <c r="M8618" s="40">
        <f>WEEKNUM(A8618,2)</f>
        <v>1</v>
      </c>
    </row>
    <row r="8619" spans="1:13" x14ac:dyDescent="0.25">
      <c r="A8619" s="1"/>
      <c r="B8619" s="40"/>
      <c r="C8619" s="40"/>
      <c r="D8619" s="40"/>
      <c r="E8619" s="40"/>
      <c r="F8619" s="40"/>
      <c r="G8619" s="40"/>
      <c r="H8619" s="40"/>
      <c r="I8619" s="40"/>
      <c r="M8619" s="40">
        <f>WEEKNUM(A8619,2)</f>
        <v>1</v>
      </c>
    </row>
    <row r="8620" spans="1:13" x14ac:dyDescent="0.25">
      <c r="A8620" s="1"/>
      <c r="B8620" s="40"/>
      <c r="C8620" s="40"/>
      <c r="D8620" s="40"/>
      <c r="E8620" s="40"/>
      <c r="F8620" s="40"/>
      <c r="G8620" s="40"/>
      <c r="H8620" s="40"/>
      <c r="I8620" s="40"/>
      <c r="M8620" s="40">
        <f>WEEKNUM(A8620,2)</f>
        <v>1</v>
      </c>
    </row>
    <row r="8621" spans="1:13" x14ac:dyDescent="0.25">
      <c r="A8621" s="1"/>
      <c r="B8621" s="40"/>
      <c r="C8621" s="40"/>
      <c r="D8621" s="40"/>
      <c r="E8621" s="40"/>
      <c r="F8621" s="40"/>
      <c r="G8621" s="40"/>
      <c r="H8621" s="40"/>
      <c r="I8621" s="40"/>
      <c r="M8621" s="40">
        <f>WEEKNUM(A8621,2)</f>
        <v>1</v>
      </c>
    </row>
    <row r="8622" spans="1:13" x14ac:dyDescent="0.25">
      <c r="A8622" s="1"/>
      <c r="B8622" s="40"/>
      <c r="C8622" s="40"/>
      <c r="D8622" s="40"/>
      <c r="E8622" s="40"/>
      <c r="F8622" s="40"/>
      <c r="G8622" s="40"/>
      <c r="H8622" s="40"/>
      <c r="I8622" s="40"/>
      <c r="M8622" s="40">
        <f>WEEKNUM(A8622,2)</f>
        <v>1</v>
      </c>
    </row>
    <row r="8623" spans="1:13" x14ac:dyDescent="0.25">
      <c r="A8623" s="1"/>
      <c r="B8623" s="40"/>
      <c r="C8623" s="40"/>
      <c r="D8623" s="40"/>
      <c r="E8623" s="40"/>
      <c r="F8623" s="40"/>
      <c r="G8623" s="40"/>
      <c r="H8623" s="40"/>
      <c r="I8623" s="40"/>
      <c r="M8623" s="40">
        <f>WEEKNUM(A8623,2)</f>
        <v>1</v>
      </c>
    </row>
    <row r="8624" spans="1:13" x14ac:dyDescent="0.25">
      <c r="A8624" s="1"/>
      <c r="B8624" s="40"/>
      <c r="C8624" s="40"/>
      <c r="D8624" s="40"/>
      <c r="E8624" s="40"/>
      <c r="F8624" s="40"/>
      <c r="G8624" s="40"/>
      <c r="H8624" s="40"/>
      <c r="I8624" s="40"/>
      <c r="M8624" s="40">
        <f>WEEKNUM(A8624,2)</f>
        <v>1</v>
      </c>
    </row>
    <row r="8625" spans="1:13" x14ac:dyDescent="0.25">
      <c r="A8625" s="1"/>
      <c r="B8625" s="40"/>
      <c r="C8625" s="40"/>
      <c r="D8625" s="40"/>
      <c r="E8625" s="40"/>
      <c r="F8625" s="40"/>
      <c r="G8625" s="40"/>
      <c r="H8625" s="40"/>
      <c r="I8625" s="40"/>
      <c r="M8625" s="40">
        <f>WEEKNUM(A8625,2)</f>
        <v>1</v>
      </c>
    </row>
    <row r="8626" spans="1:13" x14ac:dyDescent="0.25">
      <c r="A8626" s="1"/>
      <c r="B8626" s="40"/>
      <c r="C8626" s="40"/>
      <c r="D8626" s="40"/>
      <c r="E8626" s="40"/>
      <c r="F8626" s="40"/>
      <c r="G8626" s="40"/>
      <c r="H8626" s="40"/>
      <c r="I8626" s="40"/>
      <c r="M8626" s="40">
        <f>WEEKNUM(A8626,2)</f>
        <v>1</v>
      </c>
    </row>
    <row r="8627" spans="1:13" x14ac:dyDescent="0.25">
      <c r="A8627" s="1"/>
      <c r="B8627" s="40"/>
      <c r="C8627" s="40"/>
      <c r="D8627" s="40"/>
      <c r="E8627" s="40"/>
      <c r="F8627" s="40"/>
      <c r="G8627" s="40"/>
      <c r="H8627" s="40"/>
      <c r="I8627" s="40"/>
      <c r="M8627" s="40">
        <f>WEEKNUM(A8627,2)</f>
        <v>1</v>
      </c>
    </row>
    <row r="8628" spans="1:13" x14ac:dyDescent="0.25">
      <c r="A8628" s="1"/>
      <c r="B8628" s="40"/>
      <c r="C8628" s="40"/>
      <c r="D8628" s="40"/>
      <c r="E8628" s="40"/>
      <c r="F8628" s="40"/>
      <c r="G8628" s="40"/>
      <c r="H8628" s="40"/>
      <c r="I8628" s="40"/>
      <c r="M8628" s="40">
        <f>WEEKNUM(A8628,2)</f>
        <v>1</v>
      </c>
    </row>
    <row r="8629" spans="1:13" x14ac:dyDescent="0.25">
      <c r="A8629" s="1"/>
      <c r="B8629" s="40"/>
      <c r="C8629" s="40"/>
      <c r="D8629" s="40"/>
      <c r="E8629" s="40"/>
      <c r="F8629" s="40"/>
      <c r="G8629" s="40"/>
      <c r="H8629" s="40"/>
      <c r="I8629" s="40"/>
      <c r="M8629" s="40">
        <f>WEEKNUM(A8629,2)</f>
        <v>1</v>
      </c>
    </row>
    <row r="8630" spans="1:13" x14ac:dyDescent="0.25">
      <c r="A8630" s="1"/>
      <c r="B8630" s="40"/>
      <c r="C8630" s="40"/>
      <c r="D8630" s="40"/>
      <c r="E8630" s="40"/>
      <c r="F8630" s="40"/>
      <c r="G8630" s="40"/>
      <c r="H8630" s="40"/>
      <c r="I8630" s="40"/>
      <c r="M8630" s="40">
        <f>WEEKNUM(A8630,2)</f>
        <v>1</v>
      </c>
    </row>
    <row r="8631" spans="1:13" x14ac:dyDescent="0.25">
      <c r="A8631" s="1"/>
      <c r="B8631" s="40"/>
      <c r="C8631" s="40"/>
      <c r="D8631" s="40"/>
      <c r="E8631" s="40"/>
      <c r="F8631" s="40"/>
      <c r="G8631" s="40"/>
      <c r="H8631" s="40"/>
      <c r="I8631" s="40"/>
      <c r="M8631" s="40">
        <f>WEEKNUM(A8631,2)</f>
        <v>1</v>
      </c>
    </row>
    <row r="8632" spans="1:13" x14ac:dyDescent="0.25">
      <c r="A8632" s="1"/>
      <c r="B8632" s="40"/>
      <c r="C8632" s="40"/>
      <c r="D8632" s="40"/>
      <c r="E8632" s="40"/>
      <c r="F8632" s="40"/>
      <c r="G8632" s="40"/>
      <c r="H8632" s="40"/>
      <c r="I8632" s="40"/>
      <c r="M8632" s="40">
        <f>WEEKNUM(A8632,2)</f>
        <v>1</v>
      </c>
    </row>
    <row r="8633" spans="1:13" x14ac:dyDescent="0.25">
      <c r="A8633" s="1"/>
      <c r="B8633" s="40"/>
      <c r="C8633" s="40"/>
      <c r="D8633" s="40"/>
      <c r="E8633" s="40"/>
      <c r="F8633" s="40"/>
      <c r="G8633" s="40"/>
      <c r="H8633" s="40"/>
      <c r="I8633" s="40"/>
      <c r="M8633" s="40">
        <f>WEEKNUM(A8633,2)</f>
        <v>1</v>
      </c>
    </row>
    <row r="8634" spans="1:13" x14ac:dyDescent="0.25">
      <c r="A8634" s="1"/>
      <c r="B8634" s="40"/>
      <c r="C8634" s="40"/>
      <c r="D8634" s="40"/>
      <c r="E8634" s="40"/>
      <c r="F8634" s="40"/>
      <c r="G8634" s="40"/>
      <c r="H8634" s="40"/>
      <c r="I8634" s="40"/>
      <c r="M8634" s="40">
        <f>WEEKNUM(A8634,2)</f>
        <v>1</v>
      </c>
    </row>
    <row r="8635" spans="1:13" x14ac:dyDescent="0.25">
      <c r="A8635" s="1"/>
      <c r="B8635" s="40"/>
      <c r="C8635" s="40"/>
      <c r="D8635" s="40"/>
      <c r="E8635" s="40"/>
      <c r="F8635" s="40"/>
      <c r="G8635" s="40"/>
      <c r="H8635" s="40"/>
      <c r="I8635" s="40"/>
      <c r="M8635" s="40">
        <f>WEEKNUM(A8635,2)</f>
        <v>1</v>
      </c>
    </row>
    <row r="8636" spans="1:13" x14ac:dyDescent="0.25">
      <c r="A8636" s="1"/>
      <c r="B8636" s="40"/>
      <c r="C8636" s="40"/>
      <c r="D8636" s="40"/>
      <c r="E8636" s="40"/>
      <c r="F8636" s="40"/>
      <c r="G8636" s="40"/>
      <c r="H8636" s="40"/>
      <c r="I8636" s="40"/>
      <c r="M8636" s="40">
        <f>WEEKNUM(A8636,2)</f>
        <v>1</v>
      </c>
    </row>
    <row r="8637" spans="1:13" x14ac:dyDescent="0.25">
      <c r="A8637" s="1"/>
      <c r="B8637" s="40"/>
      <c r="C8637" s="40"/>
      <c r="D8637" s="40"/>
      <c r="E8637" s="40"/>
      <c r="F8637" s="40"/>
      <c r="G8637" s="40"/>
      <c r="H8637" s="40"/>
      <c r="I8637" s="40"/>
      <c r="M8637" s="40">
        <f>WEEKNUM(A8637,2)</f>
        <v>1</v>
      </c>
    </row>
    <row r="8638" spans="1:13" x14ac:dyDescent="0.25">
      <c r="A8638" s="1"/>
      <c r="B8638" s="40"/>
      <c r="C8638" s="40"/>
      <c r="D8638" s="40"/>
      <c r="E8638" s="40"/>
      <c r="F8638" s="40"/>
      <c r="G8638" s="40"/>
      <c r="H8638" s="40"/>
      <c r="I8638" s="40"/>
      <c r="M8638" s="40">
        <f>WEEKNUM(A8638,2)</f>
        <v>1</v>
      </c>
    </row>
    <row r="8639" spans="1:13" x14ac:dyDescent="0.25">
      <c r="A8639" s="1"/>
      <c r="B8639" s="40"/>
      <c r="C8639" s="40"/>
      <c r="D8639" s="40"/>
      <c r="E8639" s="40"/>
      <c r="F8639" s="40"/>
      <c r="G8639" s="40"/>
      <c r="H8639" s="40"/>
      <c r="I8639" s="40"/>
      <c r="M8639" s="40">
        <f>WEEKNUM(A8639,2)</f>
        <v>1</v>
      </c>
    </row>
    <row r="8640" spans="1:13" x14ac:dyDescent="0.25">
      <c r="A8640" s="1"/>
      <c r="B8640" s="40"/>
      <c r="C8640" s="40"/>
      <c r="D8640" s="40"/>
      <c r="E8640" s="40"/>
      <c r="F8640" s="40"/>
      <c r="G8640" s="40"/>
      <c r="H8640" s="40"/>
      <c r="I8640" s="40"/>
      <c r="M8640" s="40">
        <f>WEEKNUM(A8640,2)</f>
        <v>1</v>
      </c>
    </row>
    <row r="8641" spans="1:13" x14ac:dyDescent="0.25">
      <c r="A8641" s="1"/>
      <c r="B8641" s="40"/>
      <c r="C8641" s="40"/>
      <c r="D8641" s="40"/>
      <c r="E8641" s="40"/>
      <c r="F8641" s="40"/>
      <c r="G8641" s="40"/>
      <c r="H8641" s="40"/>
      <c r="I8641" s="40"/>
      <c r="M8641" s="40">
        <f>WEEKNUM(A8641,2)</f>
        <v>1</v>
      </c>
    </row>
    <row r="8642" spans="1:13" x14ac:dyDescent="0.25">
      <c r="A8642" s="1"/>
      <c r="B8642" s="40"/>
      <c r="C8642" s="40"/>
      <c r="D8642" s="40"/>
      <c r="E8642" s="40"/>
      <c r="F8642" s="40"/>
      <c r="G8642" s="40"/>
      <c r="H8642" s="40"/>
      <c r="I8642" s="40"/>
      <c r="M8642" s="40">
        <f>WEEKNUM(A8642,2)</f>
        <v>1</v>
      </c>
    </row>
    <row r="8643" spans="1:13" x14ac:dyDescent="0.25">
      <c r="A8643" s="1"/>
      <c r="B8643" s="40"/>
      <c r="C8643" s="40"/>
      <c r="D8643" s="40"/>
      <c r="E8643" s="40"/>
      <c r="F8643" s="40"/>
      <c r="G8643" s="40"/>
      <c r="H8643" s="40"/>
      <c r="I8643" s="40"/>
      <c r="M8643" s="40">
        <f>WEEKNUM(A8643,2)</f>
        <v>1</v>
      </c>
    </row>
    <row r="8644" spans="1:13" x14ac:dyDescent="0.25">
      <c r="A8644" s="1"/>
      <c r="B8644" s="40"/>
      <c r="C8644" s="40"/>
      <c r="D8644" s="40"/>
      <c r="E8644" s="40"/>
      <c r="F8644" s="40"/>
      <c r="G8644" s="40"/>
      <c r="H8644" s="40"/>
      <c r="I8644" s="40"/>
      <c r="M8644" s="40">
        <f>WEEKNUM(A8644,2)</f>
        <v>1</v>
      </c>
    </row>
    <row r="8645" spans="1:13" x14ac:dyDescent="0.25">
      <c r="A8645" s="1"/>
      <c r="B8645" s="40"/>
      <c r="C8645" s="40"/>
      <c r="D8645" s="40"/>
      <c r="E8645" s="40"/>
      <c r="F8645" s="40"/>
      <c r="G8645" s="40"/>
      <c r="H8645" s="40"/>
      <c r="I8645" s="40"/>
      <c r="M8645" s="40">
        <f>WEEKNUM(A8645,2)</f>
        <v>1</v>
      </c>
    </row>
    <row r="8646" spans="1:13" x14ac:dyDescent="0.25">
      <c r="A8646" s="1"/>
      <c r="B8646" s="40"/>
      <c r="C8646" s="40"/>
      <c r="D8646" s="40"/>
      <c r="E8646" s="40"/>
      <c r="F8646" s="40"/>
      <c r="G8646" s="40"/>
      <c r="H8646" s="40"/>
      <c r="I8646" s="40"/>
      <c r="M8646" s="40">
        <f>WEEKNUM(A8646,2)</f>
        <v>1</v>
      </c>
    </row>
    <row r="8647" spans="1:13" x14ac:dyDescent="0.25">
      <c r="A8647" s="1"/>
      <c r="B8647" s="40"/>
      <c r="C8647" s="40"/>
      <c r="D8647" s="40"/>
      <c r="E8647" s="40"/>
      <c r="F8647" s="40"/>
      <c r="G8647" s="40"/>
      <c r="H8647" s="40"/>
      <c r="I8647" s="40"/>
      <c r="M8647" s="40">
        <f>WEEKNUM(A8647,2)</f>
        <v>1</v>
      </c>
    </row>
    <row r="8648" spans="1:13" x14ac:dyDescent="0.25">
      <c r="A8648" s="1"/>
      <c r="B8648" s="40"/>
      <c r="C8648" s="40"/>
      <c r="D8648" s="40"/>
      <c r="E8648" s="40"/>
      <c r="F8648" s="40"/>
      <c r="G8648" s="40"/>
      <c r="H8648" s="40"/>
      <c r="I8648" s="40"/>
      <c r="M8648" s="40">
        <f>WEEKNUM(A8648,2)</f>
        <v>1</v>
      </c>
    </row>
    <row r="8649" spans="1:13" x14ac:dyDescent="0.25">
      <c r="A8649" s="1"/>
      <c r="B8649" s="40"/>
      <c r="C8649" s="40"/>
      <c r="D8649" s="40"/>
      <c r="E8649" s="40"/>
      <c r="F8649" s="40"/>
      <c r="G8649" s="40"/>
      <c r="H8649" s="40"/>
      <c r="I8649" s="40"/>
      <c r="M8649" s="40">
        <f>WEEKNUM(A8649,2)</f>
        <v>1</v>
      </c>
    </row>
    <row r="8650" spans="1:13" x14ac:dyDescent="0.25">
      <c r="A8650" s="1"/>
      <c r="B8650" s="40"/>
      <c r="C8650" s="40"/>
      <c r="D8650" s="40"/>
      <c r="E8650" s="40"/>
      <c r="F8650" s="40"/>
      <c r="G8650" s="40"/>
      <c r="H8650" s="40"/>
      <c r="I8650" s="40"/>
      <c r="M8650" s="40">
        <f>WEEKNUM(A8650,2)</f>
        <v>1</v>
      </c>
    </row>
    <row r="8651" spans="1:13" x14ac:dyDescent="0.25">
      <c r="A8651" s="1"/>
      <c r="B8651" s="40"/>
      <c r="C8651" s="40"/>
      <c r="D8651" s="40"/>
      <c r="E8651" s="40"/>
      <c r="F8651" s="40"/>
      <c r="G8651" s="40"/>
      <c r="H8651" s="40"/>
      <c r="I8651" s="40"/>
      <c r="M8651" s="40">
        <f>WEEKNUM(A8651,2)</f>
        <v>1</v>
      </c>
    </row>
    <row r="8652" spans="1:13" x14ac:dyDescent="0.25">
      <c r="A8652" s="1"/>
      <c r="B8652" s="40"/>
      <c r="C8652" s="40"/>
      <c r="D8652" s="40"/>
      <c r="E8652" s="40"/>
      <c r="F8652" s="40"/>
      <c r="G8652" s="40"/>
      <c r="H8652" s="40"/>
      <c r="I8652" s="40"/>
      <c r="M8652" s="40">
        <f>WEEKNUM(A8652,2)</f>
        <v>1</v>
      </c>
    </row>
    <row r="8653" spans="1:13" x14ac:dyDescent="0.25">
      <c r="A8653" s="1"/>
      <c r="B8653" s="40"/>
      <c r="C8653" s="40"/>
      <c r="D8653" s="40"/>
      <c r="E8653" s="40"/>
      <c r="F8653" s="40"/>
      <c r="G8653" s="40"/>
      <c r="H8653" s="40"/>
      <c r="I8653" s="40"/>
      <c r="M8653" s="40">
        <f>WEEKNUM(A8653,2)</f>
        <v>1</v>
      </c>
    </row>
    <row r="8654" spans="1:13" x14ac:dyDescent="0.25">
      <c r="A8654" s="1"/>
      <c r="B8654" s="40"/>
      <c r="C8654" s="40"/>
      <c r="D8654" s="40"/>
      <c r="E8654" s="40"/>
      <c r="F8654" s="40"/>
      <c r="G8654" s="40"/>
      <c r="H8654" s="40"/>
      <c r="I8654" s="40"/>
      <c r="M8654" s="40">
        <f>WEEKNUM(A8654,2)</f>
        <v>1</v>
      </c>
    </row>
    <row r="8655" spans="1:13" x14ac:dyDescent="0.25">
      <c r="A8655" s="1"/>
      <c r="B8655" s="40"/>
      <c r="C8655" s="40"/>
      <c r="D8655" s="40"/>
      <c r="E8655" s="40"/>
      <c r="F8655" s="40"/>
      <c r="G8655" s="40"/>
      <c r="H8655" s="40"/>
      <c r="I8655" s="40"/>
      <c r="M8655" s="40">
        <f>WEEKNUM(A8655,2)</f>
        <v>1</v>
      </c>
    </row>
    <row r="8656" spans="1:13" x14ac:dyDescent="0.25">
      <c r="A8656" s="1"/>
      <c r="B8656" s="40"/>
      <c r="C8656" s="40"/>
      <c r="D8656" s="40"/>
      <c r="E8656" s="40"/>
      <c r="F8656" s="40"/>
      <c r="G8656" s="40"/>
      <c r="H8656" s="40"/>
      <c r="I8656" s="40"/>
      <c r="M8656" s="40">
        <f>WEEKNUM(A8656,2)</f>
        <v>1</v>
      </c>
    </row>
    <row r="8657" spans="1:13" x14ac:dyDescent="0.25">
      <c r="A8657" s="1"/>
      <c r="B8657" s="40"/>
      <c r="C8657" s="40"/>
      <c r="D8657" s="40"/>
      <c r="E8657" s="40"/>
      <c r="F8657" s="40"/>
      <c r="G8657" s="40"/>
      <c r="H8657" s="40"/>
      <c r="I8657" s="40"/>
      <c r="M8657" s="40">
        <f>WEEKNUM(A8657,2)</f>
        <v>1</v>
      </c>
    </row>
    <row r="8658" spans="1:13" x14ac:dyDescent="0.25">
      <c r="A8658" s="1"/>
      <c r="B8658" s="40"/>
      <c r="C8658" s="40"/>
      <c r="D8658" s="40"/>
      <c r="E8658" s="40"/>
      <c r="F8658" s="40"/>
      <c r="G8658" s="40"/>
      <c r="H8658" s="40"/>
      <c r="I8658" s="40"/>
      <c r="M8658" s="40">
        <f>WEEKNUM(A8658,2)</f>
        <v>1</v>
      </c>
    </row>
    <row r="8659" spans="1:13" x14ac:dyDescent="0.25">
      <c r="A8659" s="1"/>
      <c r="B8659" s="40"/>
      <c r="C8659" s="40"/>
      <c r="D8659" s="40"/>
      <c r="E8659" s="40"/>
      <c r="F8659" s="40"/>
      <c r="G8659" s="40"/>
      <c r="H8659" s="40"/>
      <c r="I8659" s="40"/>
      <c r="M8659" s="40">
        <f>WEEKNUM(A8659,2)</f>
        <v>1</v>
      </c>
    </row>
    <row r="8660" spans="1:13" x14ac:dyDescent="0.25">
      <c r="A8660" s="1"/>
      <c r="B8660" s="40"/>
      <c r="C8660" s="40"/>
      <c r="D8660" s="40"/>
      <c r="E8660" s="40"/>
      <c r="F8660" s="40"/>
      <c r="G8660" s="40"/>
      <c r="H8660" s="40"/>
      <c r="I8660" s="40"/>
      <c r="M8660" s="40">
        <f>WEEKNUM(A8660,2)</f>
        <v>1</v>
      </c>
    </row>
    <row r="8661" spans="1:13" x14ac:dyDescent="0.25">
      <c r="A8661" s="1"/>
      <c r="B8661" s="40"/>
      <c r="C8661" s="40"/>
      <c r="D8661" s="40"/>
      <c r="E8661" s="40"/>
      <c r="F8661" s="40"/>
      <c r="G8661" s="40"/>
      <c r="H8661" s="40"/>
      <c r="I8661" s="40"/>
      <c r="M8661" s="40">
        <f>WEEKNUM(A8661,2)</f>
        <v>1</v>
      </c>
    </row>
    <row r="8662" spans="1:13" x14ac:dyDescent="0.25">
      <c r="A8662" s="1"/>
      <c r="B8662" s="40"/>
      <c r="C8662" s="40"/>
      <c r="D8662" s="40"/>
      <c r="E8662" s="40"/>
      <c r="F8662" s="40"/>
      <c r="G8662" s="40"/>
      <c r="H8662" s="40"/>
      <c r="I8662" s="40"/>
      <c r="M8662" s="40">
        <f>WEEKNUM(A8662,2)</f>
        <v>1</v>
      </c>
    </row>
    <row r="8663" spans="1:13" x14ac:dyDescent="0.25">
      <c r="A8663" s="1"/>
      <c r="B8663" s="40"/>
      <c r="C8663" s="40"/>
      <c r="D8663" s="40"/>
      <c r="E8663" s="40"/>
      <c r="F8663" s="40"/>
      <c r="G8663" s="40"/>
      <c r="H8663" s="40"/>
      <c r="I8663" s="40"/>
      <c r="M8663" s="40">
        <f>WEEKNUM(A8663,2)</f>
        <v>1</v>
      </c>
    </row>
    <row r="8664" spans="1:13" x14ac:dyDescent="0.25">
      <c r="A8664" s="1"/>
      <c r="B8664" s="40"/>
      <c r="C8664" s="40"/>
      <c r="D8664" s="40"/>
      <c r="E8664" s="40"/>
      <c r="F8664" s="40"/>
      <c r="G8664" s="40"/>
      <c r="H8664" s="40"/>
      <c r="I8664" s="40"/>
      <c r="M8664" s="40">
        <f>WEEKNUM(A8664,2)</f>
        <v>1</v>
      </c>
    </row>
    <row r="8665" spans="1:13" x14ac:dyDescent="0.25">
      <c r="A8665" s="1"/>
      <c r="B8665" s="40"/>
      <c r="C8665" s="40"/>
      <c r="D8665" s="40"/>
      <c r="E8665" s="40"/>
      <c r="F8665" s="40"/>
      <c r="G8665" s="40"/>
      <c r="H8665" s="40"/>
      <c r="I8665" s="40"/>
      <c r="M8665" s="40">
        <f>WEEKNUM(A8665,2)</f>
        <v>1</v>
      </c>
    </row>
    <row r="8666" spans="1:13" x14ac:dyDescent="0.25">
      <c r="A8666" s="1"/>
      <c r="B8666" s="40"/>
      <c r="C8666" s="40"/>
      <c r="D8666" s="40"/>
      <c r="E8666" s="40"/>
      <c r="F8666" s="40"/>
      <c r="G8666" s="40"/>
      <c r="H8666" s="40"/>
      <c r="I8666" s="40"/>
      <c r="M8666" s="40">
        <f>WEEKNUM(A8666,2)</f>
        <v>1</v>
      </c>
    </row>
    <row r="8667" spans="1:13" x14ac:dyDescent="0.25">
      <c r="A8667" s="1"/>
      <c r="B8667" s="40"/>
      <c r="C8667" s="40"/>
      <c r="D8667" s="40"/>
      <c r="E8667" s="40"/>
      <c r="F8667" s="40"/>
      <c r="G8667" s="40"/>
      <c r="H8667" s="40"/>
      <c r="I8667" s="40"/>
      <c r="M8667" s="40">
        <f>WEEKNUM(A8667,2)</f>
        <v>1</v>
      </c>
    </row>
    <row r="8668" spans="1:13" x14ac:dyDescent="0.25">
      <c r="A8668" s="1"/>
      <c r="B8668" s="40"/>
      <c r="C8668" s="40"/>
      <c r="D8668" s="40"/>
      <c r="E8668" s="40"/>
      <c r="F8668" s="40"/>
      <c r="G8668" s="40"/>
      <c r="H8668" s="40"/>
      <c r="I8668" s="40"/>
      <c r="M8668" s="40">
        <f>WEEKNUM(A8668,2)</f>
        <v>1</v>
      </c>
    </row>
    <row r="8669" spans="1:13" x14ac:dyDescent="0.25">
      <c r="A8669" s="1"/>
      <c r="B8669" s="40"/>
      <c r="C8669" s="40"/>
      <c r="D8669" s="40"/>
      <c r="E8669" s="40"/>
      <c r="F8669" s="40"/>
      <c r="G8669" s="40"/>
      <c r="H8669" s="40"/>
      <c r="I8669" s="40"/>
      <c r="M8669" s="40">
        <f>WEEKNUM(A8669,2)</f>
        <v>1</v>
      </c>
    </row>
    <row r="8670" spans="1:13" x14ac:dyDescent="0.25">
      <c r="A8670" s="1"/>
      <c r="B8670" s="40"/>
      <c r="C8670" s="40"/>
      <c r="D8670" s="40"/>
      <c r="E8670" s="40"/>
      <c r="F8670" s="40"/>
      <c r="G8670" s="40"/>
      <c r="H8670" s="40"/>
      <c r="I8670" s="40"/>
      <c r="M8670" s="40">
        <f>WEEKNUM(A8670,2)</f>
        <v>1</v>
      </c>
    </row>
    <row r="8671" spans="1:13" x14ac:dyDescent="0.25">
      <c r="A8671" s="1"/>
      <c r="B8671" s="40"/>
      <c r="C8671" s="40"/>
      <c r="D8671" s="40"/>
      <c r="E8671" s="40"/>
      <c r="F8671" s="40"/>
      <c r="G8671" s="40"/>
      <c r="H8671" s="40"/>
      <c r="I8671" s="40"/>
      <c r="M8671" s="40">
        <f>WEEKNUM(A8671,2)</f>
        <v>1</v>
      </c>
    </row>
    <row r="8672" spans="1:13" x14ac:dyDescent="0.25">
      <c r="A8672" s="1"/>
      <c r="B8672" s="40"/>
      <c r="C8672" s="40"/>
      <c r="D8672" s="40"/>
      <c r="E8672" s="40"/>
      <c r="F8672" s="40"/>
      <c r="G8672" s="40"/>
      <c r="H8672" s="40"/>
      <c r="I8672" s="40"/>
      <c r="M8672" s="40">
        <f>WEEKNUM(A8672,2)</f>
        <v>1</v>
      </c>
    </row>
    <row r="8673" spans="1:13" x14ac:dyDescent="0.25">
      <c r="A8673" s="1"/>
      <c r="B8673" s="40"/>
      <c r="C8673" s="40"/>
      <c r="D8673" s="40"/>
      <c r="E8673" s="40"/>
      <c r="F8673" s="40"/>
      <c r="G8673" s="40"/>
      <c r="H8673" s="40"/>
      <c r="I8673" s="40"/>
      <c r="M8673" s="40">
        <f>WEEKNUM(A8673,2)</f>
        <v>1</v>
      </c>
    </row>
    <row r="8674" spans="1:13" x14ac:dyDescent="0.25">
      <c r="A8674" s="1"/>
      <c r="B8674" s="40"/>
      <c r="C8674" s="40"/>
      <c r="D8674" s="40"/>
      <c r="E8674" s="40"/>
      <c r="F8674" s="40"/>
      <c r="G8674" s="40"/>
      <c r="H8674" s="40"/>
      <c r="I8674" s="40"/>
      <c r="M8674" s="40">
        <f>WEEKNUM(A8674,2)</f>
        <v>1</v>
      </c>
    </row>
    <row r="8675" spans="1:13" x14ac:dyDescent="0.25">
      <c r="A8675" s="1"/>
      <c r="B8675" s="40"/>
      <c r="C8675" s="40"/>
      <c r="D8675" s="40"/>
      <c r="E8675" s="40"/>
      <c r="F8675" s="40"/>
      <c r="G8675" s="40"/>
      <c r="H8675" s="40"/>
      <c r="I8675" s="40"/>
      <c r="M8675" s="40">
        <f>WEEKNUM(A8675,2)</f>
        <v>1</v>
      </c>
    </row>
    <row r="8676" spans="1:13" x14ac:dyDescent="0.25">
      <c r="A8676" s="1"/>
      <c r="B8676" s="40"/>
      <c r="C8676" s="40"/>
      <c r="D8676" s="40"/>
      <c r="E8676" s="40"/>
      <c r="F8676" s="40"/>
      <c r="G8676" s="40"/>
      <c r="H8676" s="40"/>
      <c r="I8676" s="40"/>
      <c r="M8676" s="40">
        <f>WEEKNUM(A8676,2)</f>
        <v>1</v>
      </c>
    </row>
    <row r="8677" spans="1:13" x14ac:dyDescent="0.25">
      <c r="A8677" s="1"/>
      <c r="B8677" s="40"/>
      <c r="C8677" s="40"/>
      <c r="D8677" s="40"/>
      <c r="E8677" s="40"/>
      <c r="F8677" s="40"/>
      <c r="G8677" s="40"/>
      <c r="H8677" s="40"/>
      <c r="I8677" s="40"/>
      <c r="M8677" s="40">
        <f>WEEKNUM(A8677,2)</f>
        <v>1</v>
      </c>
    </row>
    <row r="8678" spans="1:13" x14ac:dyDescent="0.25">
      <c r="A8678" s="1"/>
      <c r="B8678" s="40"/>
      <c r="C8678" s="40"/>
      <c r="D8678" s="40"/>
      <c r="E8678" s="40"/>
      <c r="F8678" s="40"/>
      <c r="G8678" s="40"/>
      <c r="H8678" s="40"/>
      <c r="I8678" s="40"/>
      <c r="M8678" s="40">
        <f>WEEKNUM(A8678,2)</f>
        <v>1</v>
      </c>
    </row>
    <row r="8679" spans="1:13" x14ac:dyDescent="0.25">
      <c r="A8679" s="1"/>
      <c r="B8679" s="40"/>
      <c r="C8679" s="40"/>
      <c r="D8679" s="40"/>
      <c r="E8679" s="40"/>
      <c r="F8679" s="40"/>
      <c r="G8679" s="40"/>
      <c r="H8679" s="40"/>
      <c r="I8679" s="40"/>
      <c r="M8679" s="40">
        <f>WEEKNUM(A8679,2)</f>
        <v>1</v>
      </c>
    </row>
    <row r="8680" spans="1:13" x14ac:dyDescent="0.25">
      <c r="A8680" s="1"/>
      <c r="B8680" s="40"/>
      <c r="C8680" s="40"/>
      <c r="D8680" s="40"/>
      <c r="E8680" s="40"/>
      <c r="F8680" s="40"/>
      <c r="G8680" s="40"/>
      <c r="H8680" s="40"/>
      <c r="I8680" s="40"/>
      <c r="M8680" s="40">
        <f>WEEKNUM(A8680,2)</f>
        <v>1</v>
      </c>
    </row>
    <row r="8681" spans="1:13" x14ac:dyDescent="0.25">
      <c r="A8681" s="1"/>
      <c r="B8681" s="40"/>
      <c r="C8681" s="40"/>
      <c r="D8681" s="40"/>
      <c r="E8681" s="40"/>
      <c r="F8681" s="40"/>
      <c r="G8681" s="40"/>
      <c r="H8681" s="40"/>
      <c r="I8681" s="40"/>
      <c r="M8681" s="40">
        <f>WEEKNUM(A8681,2)</f>
        <v>1</v>
      </c>
    </row>
    <row r="8682" spans="1:13" x14ac:dyDescent="0.25">
      <c r="A8682" s="1"/>
      <c r="B8682" s="40"/>
      <c r="C8682" s="40"/>
      <c r="D8682" s="40"/>
      <c r="E8682" s="40"/>
      <c r="F8682" s="40"/>
      <c r="G8682" s="40"/>
      <c r="H8682" s="40"/>
      <c r="I8682" s="40"/>
      <c r="M8682" s="40">
        <f>WEEKNUM(A8682,2)</f>
        <v>1</v>
      </c>
    </row>
    <row r="8683" spans="1:13" x14ac:dyDescent="0.25">
      <c r="A8683" s="1"/>
      <c r="B8683" s="40"/>
      <c r="C8683" s="40"/>
      <c r="D8683" s="40"/>
      <c r="E8683" s="40"/>
      <c r="F8683" s="40"/>
      <c r="G8683" s="40"/>
      <c r="H8683" s="40"/>
      <c r="I8683" s="40"/>
      <c r="M8683" s="40">
        <f>WEEKNUM(A8683,2)</f>
        <v>1</v>
      </c>
    </row>
    <row r="8684" spans="1:13" x14ac:dyDescent="0.25">
      <c r="A8684" s="1"/>
      <c r="B8684" s="40"/>
      <c r="C8684" s="40"/>
      <c r="D8684" s="40"/>
      <c r="E8684" s="40"/>
      <c r="F8684" s="40"/>
      <c r="G8684" s="40"/>
      <c r="H8684" s="40"/>
      <c r="I8684" s="40"/>
      <c r="M8684" s="40">
        <f>WEEKNUM(A8684,2)</f>
        <v>1</v>
      </c>
    </row>
    <row r="8685" spans="1:13" x14ac:dyDescent="0.25">
      <c r="A8685" s="1"/>
      <c r="B8685" s="40"/>
      <c r="C8685" s="40"/>
      <c r="D8685" s="40"/>
      <c r="E8685" s="40"/>
      <c r="F8685" s="40"/>
      <c r="G8685" s="40"/>
      <c r="H8685" s="40"/>
      <c r="I8685" s="40"/>
      <c r="M8685" s="40">
        <f>WEEKNUM(A8685,2)</f>
        <v>1</v>
      </c>
    </row>
    <row r="8686" spans="1:13" x14ac:dyDescent="0.25">
      <c r="A8686" s="1"/>
      <c r="B8686" s="40"/>
      <c r="C8686" s="40"/>
      <c r="D8686" s="40"/>
      <c r="E8686" s="40"/>
      <c r="F8686" s="40"/>
      <c r="G8686" s="40"/>
      <c r="H8686" s="40"/>
      <c r="I8686" s="40"/>
      <c r="M8686" s="40">
        <f>WEEKNUM(A8686,2)</f>
        <v>1</v>
      </c>
    </row>
    <row r="8687" spans="1:13" x14ac:dyDescent="0.25">
      <c r="A8687" s="1"/>
      <c r="B8687" s="40"/>
      <c r="C8687" s="40"/>
      <c r="D8687" s="40"/>
      <c r="E8687" s="40"/>
      <c r="F8687" s="40"/>
      <c r="G8687" s="40"/>
      <c r="H8687" s="40"/>
      <c r="I8687" s="40"/>
      <c r="M8687" s="40">
        <f>WEEKNUM(A8687,2)</f>
        <v>1</v>
      </c>
    </row>
    <row r="8688" spans="1:13" x14ac:dyDescent="0.25">
      <c r="A8688" s="1"/>
      <c r="B8688" s="40"/>
      <c r="C8688" s="40"/>
      <c r="D8688" s="40"/>
      <c r="E8688" s="40"/>
      <c r="F8688" s="40"/>
      <c r="G8688" s="40"/>
      <c r="H8688" s="40"/>
      <c r="I8688" s="40"/>
      <c r="M8688" s="40">
        <f>WEEKNUM(A8688,2)</f>
        <v>1</v>
      </c>
    </row>
    <row r="8689" spans="1:13" x14ac:dyDescent="0.25">
      <c r="A8689" s="1"/>
      <c r="B8689" s="40"/>
      <c r="C8689" s="40"/>
      <c r="D8689" s="40"/>
      <c r="E8689" s="40"/>
      <c r="F8689" s="40"/>
      <c r="G8689" s="40"/>
      <c r="H8689" s="40"/>
      <c r="I8689" s="40"/>
      <c r="M8689" s="40">
        <f>WEEKNUM(A8689,2)</f>
        <v>1</v>
      </c>
    </row>
    <row r="8690" spans="1:13" x14ac:dyDescent="0.25">
      <c r="A8690" s="1"/>
      <c r="B8690" s="40"/>
      <c r="C8690" s="40"/>
      <c r="D8690" s="40"/>
      <c r="E8690" s="40"/>
      <c r="F8690" s="40"/>
      <c r="G8690" s="40"/>
      <c r="H8690" s="40"/>
      <c r="I8690" s="40"/>
      <c r="M8690" s="40">
        <f>WEEKNUM(A8690,2)</f>
        <v>1</v>
      </c>
    </row>
    <row r="8691" spans="1:13" x14ac:dyDescent="0.25">
      <c r="A8691" s="1"/>
      <c r="B8691" s="40"/>
      <c r="C8691" s="40"/>
      <c r="D8691" s="40"/>
      <c r="E8691" s="40"/>
      <c r="F8691" s="40"/>
      <c r="G8691" s="40"/>
      <c r="H8691" s="40"/>
      <c r="I8691" s="40"/>
      <c r="M8691" s="40">
        <f>WEEKNUM(A8691,2)</f>
        <v>1</v>
      </c>
    </row>
    <row r="8692" spans="1:13" x14ac:dyDescent="0.25">
      <c r="A8692" s="1"/>
      <c r="B8692" s="40"/>
      <c r="C8692" s="40"/>
      <c r="D8692" s="40"/>
      <c r="E8692" s="40"/>
      <c r="F8692" s="40"/>
      <c r="G8692" s="40"/>
      <c r="H8692" s="40"/>
      <c r="I8692" s="40"/>
      <c r="M8692" s="40">
        <f>WEEKNUM(A8692,2)</f>
        <v>1</v>
      </c>
    </row>
    <row r="8693" spans="1:13" x14ac:dyDescent="0.25">
      <c r="A8693" s="1"/>
      <c r="B8693" s="40"/>
      <c r="C8693" s="40"/>
      <c r="D8693" s="40"/>
      <c r="E8693" s="40"/>
      <c r="F8693" s="40"/>
      <c r="G8693" s="40"/>
      <c r="H8693" s="40"/>
      <c r="I8693" s="40"/>
      <c r="M8693" s="40">
        <f>WEEKNUM(A8693,2)</f>
        <v>1</v>
      </c>
    </row>
    <row r="8694" spans="1:13" x14ac:dyDescent="0.25">
      <c r="A8694" s="1"/>
      <c r="B8694" s="40"/>
      <c r="C8694" s="40"/>
      <c r="D8694" s="40"/>
      <c r="E8694" s="40"/>
      <c r="F8694" s="40"/>
      <c r="G8694" s="40"/>
      <c r="H8694" s="40"/>
      <c r="I8694" s="40"/>
      <c r="M8694" s="40">
        <f>WEEKNUM(A8694,2)</f>
        <v>1</v>
      </c>
    </row>
    <row r="8695" spans="1:13" x14ac:dyDescent="0.25">
      <c r="A8695" s="1"/>
      <c r="B8695" s="40"/>
      <c r="C8695" s="40"/>
      <c r="D8695" s="40"/>
      <c r="E8695" s="40"/>
      <c r="F8695" s="40"/>
      <c r="G8695" s="40"/>
      <c r="H8695" s="40"/>
      <c r="I8695" s="40"/>
      <c r="M8695" s="40">
        <f>WEEKNUM(A8695,2)</f>
        <v>1</v>
      </c>
    </row>
    <row r="8696" spans="1:13" x14ac:dyDescent="0.25">
      <c r="A8696" s="1"/>
      <c r="B8696" s="40"/>
      <c r="C8696" s="40"/>
      <c r="D8696" s="40"/>
      <c r="E8696" s="40"/>
      <c r="F8696" s="40"/>
      <c r="G8696" s="40"/>
      <c r="H8696" s="40"/>
      <c r="I8696" s="40"/>
      <c r="M8696" s="40">
        <f>WEEKNUM(A8696,2)</f>
        <v>1</v>
      </c>
    </row>
    <row r="8697" spans="1:13" x14ac:dyDescent="0.25">
      <c r="A8697" s="1"/>
      <c r="B8697" s="40"/>
      <c r="C8697" s="40"/>
      <c r="D8697" s="40"/>
      <c r="E8697" s="40"/>
      <c r="F8697" s="40"/>
      <c r="G8697" s="40"/>
      <c r="H8697" s="40"/>
      <c r="I8697" s="40"/>
      <c r="M8697" s="40">
        <f>WEEKNUM(A8697,2)</f>
        <v>1</v>
      </c>
    </row>
    <row r="8698" spans="1:13" x14ac:dyDescent="0.25">
      <c r="A8698" s="1"/>
      <c r="B8698" s="40"/>
      <c r="C8698" s="40"/>
      <c r="D8698" s="40"/>
      <c r="E8698" s="40"/>
      <c r="F8698" s="40"/>
      <c r="G8698" s="40"/>
      <c r="H8698" s="40"/>
      <c r="I8698" s="40"/>
      <c r="M8698" s="40">
        <f>WEEKNUM(A8698,2)</f>
        <v>1</v>
      </c>
    </row>
    <row r="8699" spans="1:13" x14ac:dyDescent="0.25">
      <c r="A8699" s="1"/>
      <c r="B8699" s="40"/>
      <c r="C8699" s="40"/>
      <c r="D8699" s="40"/>
      <c r="E8699" s="40"/>
      <c r="F8699" s="40"/>
      <c r="G8699" s="40"/>
      <c r="H8699" s="40"/>
      <c r="I8699" s="40"/>
      <c r="M8699" s="40">
        <f>WEEKNUM(A8699,2)</f>
        <v>1</v>
      </c>
    </row>
    <row r="8700" spans="1:13" x14ac:dyDescent="0.25">
      <c r="A8700" s="1"/>
      <c r="B8700" s="40"/>
      <c r="C8700" s="40"/>
      <c r="D8700" s="40"/>
      <c r="E8700" s="40"/>
      <c r="F8700" s="40"/>
      <c r="G8700" s="40"/>
      <c r="H8700" s="40"/>
      <c r="I8700" s="40"/>
      <c r="M8700" s="40">
        <f>WEEKNUM(A8700,2)</f>
        <v>1</v>
      </c>
    </row>
    <row r="8701" spans="1:13" x14ac:dyDescent="0.25">
      <c r="A8701" s="1"/>
      <c r="B8701" s="40"/>
      <c r="C8701" s="40"/>
      <c r="D8701" s="40"/>
      <c r="E8701" s="40"/>
      <c r="F8701" s="40"/>
      <c r="G8701" s="40"/>
      <c r="H8701" s="40"/>
      <c r="I8701" s="40"/>
      <c r="M8701" s="40">
        <f>WEEKNUM(A8701,2)</f>
        <v>1</v>
      </c>
    </row>
    <row r="8702" spans="1:13" x14ac:dyDescent="0.25">
      <c r="A8702" s="1"/>
      <c r="B8702" s="40"/>
      <c r="C8702" s="40"/>
      <c r="D8702" s="40"/>
      <c r="E8702" s="40"/>
      <c r="F8702" s="40"/>
      <c r="G8702" s="40"/>
      <c r="H8702" s="40"/>
      <c r="I8702" s="40"/>
      <c r="M8702" s="40">
        <f>WEEKNUM(A8702,2)</f>
        <v>1</v>
      </c>
    </row>
    <row r="8703" spans="1:13" x14ac:dyDescent="0.25">
      <c r="A8703" s="1"/>
      <c r="B8703" s="40"/>
      <c r="C8703" s="40"/>
      <c r="D8703" s="40"/>
      <c r="E8703" s="40"/>
      <c r="F8703" s="40"/>
      <c r="G8703" s="40"/>
      <c r="H8703" s="40"/>
      <c r="I8703" s="40"/>
      <c r="M8703" s="40">
        <f>WEEKNUM(A8703,2)</f>
        <v>1</v>
      </c>
    </row>
    <row r="8704" spans="1:13" x14ac:dyDescent="0.25">
      <c r="A8704" s="1"/>
      <c r="B8704" s="40"/>
      <c r="C8704" s="40"/>
      <c r="D8704" s="40"/>
      <c r="E8704" s="40"/>
      <c r="F8704" s="40"/>
      <c r="G8704" s="40"/>
      <c r="H8704" s="40"/>
      <c r="I8704" s="40"/>
      <c r="M8704" s="40">
        <f>WEEKNUM(A8704,2)</f>
        <v>1</v>
      </c>
    </row>
    <row r="8705" spans="1:13" x14ac:dyDescent="0.25">
      <c r="A8705" s="1"/>
      <c r="B8705" s="40"/>
      <c r="C8705" s="40"/>
      <c r="D8705" s="40"/>
      <c r="E8705" s="40"/>
      <c r="F8705" s="40"/>
      <c r="G8705" s="40"/>
      <c r="H8705" s="40"/>
      <c r="I8705" s="40"/>
      <c r="M8705" s="40">
        <f>WEEKNUM(A8705,2)</f>
        <v>1</v>
      </c>
    </row>
    <row r="8706" spans="1:13" x14ac:dyDescent="0.25">
      <c r="A8706" s="1"/>
      <c r="B8706" s="40"/>
      <c r="C8706" s="40"/>
      <c r="D8706" s="40"/>
      <c r="E8706" s="40"/>
      <c r="F8706" s="40"/>
      <c r="G8706" s="40"/>
      <c r="H8706" s="40"/>
      <c r="I8706" s="40"/>
      <c r="M8706" s="40">
        <f>WEEKNUM(A8706,2)</f>
        <v>1</v>
      </c>
    </row>
    <row r="8707" spans="1:13" x14ac:dyDescent="0.25">
      <c r="A8707" s="1"/>
      <c r="B8707" s="40"/>
      <c r="C8707" s="40"/>
      <c r="D8707" s="40"/>
      <c r="E8707" s="40"/>
      <c r="F8707" s="40"/>
      <c r="G8707" s="40"/>
      <c r="H8707" s="40"/>
      <c r="I8707" s="40"/>
      <c r="M8707" s="40">
        <f>WEEKNUM(A8707,2)</f>
        <v>1</v>
      </c>
    </row>
    <row r="8708" spans="1:13" x14ac:dyDescent="0.25">
      <c r="A8708" s="1"/>
      <c r="B8708" s="40"/>
      <c r="C8708" s="40"/>
      <c r="D8708" s="40"/>
      <c r="E8708" s="40"/>
      <c r="F8708" s="40"/>
      <c r="G8708" s="40"/>
      <c r="H8708" s="40"/>
      <c r="I8708" s="40"/>
      <c r="M8708" s="40">
        <f>WEEKNUM(A8708,2)</f>
        <v>1</v>
      </c>
    </row>
    <row r="8709" spans="1:13" x14ac:dyDescent="0.25">
      <c r="A8709" s="1"/>
      <c r="B8709" s="40"/>
      <c r="C8709" s="40"/>
      <c r="D8709" s="40"/>
      <c r="E8709" s="40"/>
      <c r="F8709" s="40"/>
      <c r="G8709" s="40"/>
      <c r="H8709" s="40"/>
      <c r="I8709" s="40"/>
      <c r="M8709" s="40">
        <f>WEEKNUM(A8709,2)</f>
        <v>1</v>
      </c>
    </row>
    <row r="8710" spans="1:13" x14ac:dyDescent="0.25">
      <c r="A8710" s="1"/>
      <c r="B8710" s="40"/>
      <c r="C8710" s="40"/>
      <c r="D8710" s="40"/>
      <c r="E8710" s="40"/>
      <c r="F8710" s="40"/>
      <c r="G8710" s="40"/>
      <c r="H8710" s="40"/>
      <c r="I8710" s="40"/>
      <c r="M8710" s="40">
        <f>WEEKNUM(A8710,2)</f>
        <v>1</v>
      </c>
    </row>
    <row r="8711" spans="1:13" x14ac:dyDescent="0.25">
      <c r="A8711" s="1"/>
      <c r="B8711" s="40"/>
      <c r="C8711" s="40"/>
      <c r="D8711" s="40"/>
      <c r="E8711" s="40"/>
      <c r="F8711" s="40"/>
      <c r="G8711" s="40"/>
      <c r="H8711" s="40"/>
      <c r="I8711" s="40"/>
      <c r="M8711" s="40">
        <f>WEEKNUM(A8711,2)</f>
        <v>1</v>
      </c>
    </row>
    <row r="8712" spans="1:13" x14ac:dyDescent="0.25">
      <c r="A8712" s="1"/>
      <c r="B8712" s="40"/>
      <c r="C8712" s="40"/>
      <c r="D8712" s="40"/>
      <c r="E8712" s="40"/>
      <c r="F8712" s="40"/>
      <c r="G8712" s="40"/>
      <c r="H8712" s="40"/>
      <c r="I8712" s="40"/>
      <c r="M8712" s="40">
        <f>WEEKNUM(A8712,2)</f>
        <v>1</v>
      </c>
    </row>
    <row r="8713" spans="1:13" x14ac:dyDescent="0.25">
      <c r="A8713" s="1"/>
      <c r="B8713" s="40"/>
      <c r="C8713" s="40"/>
      <c r="D8713" s="40"/>
      <c r="E8713" s="40"/>
      <c r="F8713" s="40"/>
      <c r="G8713" s="40"/>
      <c r="H8713" s="40"/>
      <c r="I8713" s="40"/>
      <c r="M8713" s="40">
        <f>WEEKNUM(A8713,2)</f>
        <v>1</v>
      </c>
    </row>
    <row r="8714" spans="1:13" x14ac:dyDescent="0.25">
      <c r="A8714" s="1"/>
      <c r="B8714" s="40"/>
      <c r="C8714" s="40"/>
      <c r="D8714" s="40"/>
      <c r="E8714" s="40"/>
      <c r="F8714" s="40"/>
      <c r="G8714" s="40"/>
      <c r="H8714" s="40"/>
      <c r="I8714" s="40"/>
      <c r="M8714" s="40">
        <f>WEEKNUM(A8714,2)</f>
        <v>1</v>
      </c>
    </row>
    <row r="8715" spans="1:13" x14ac:dyDescent="0.25">
      <c r="A8715" s="1"/>
      <c r="B8715" s="40"/>
      <c r="C8715" s="40"/>
      <c r="D8715" s="40"/>
      <c r="E8715" s="40"/>
      <c r="F8715" s="40"/>
      <c r="G8715" s="40"/>
      <c r="H8715" s="40"/>
      <c r="I8715" s="40"/>
      <c r="M8715" s="40">
        <f>WEEKNUM(A8715,2)</f>
        <v>1</v>
      </c>
    </row>
    <row r="8716" spans="1:13" x14ac:dyDescent="0.25">
      <c r="A8716" s="1"/>
      <c r="B8716" s="40"/>
      <c r="C8716" s="40"/>
      <c r="D8716" s="40"/>
      <c r="E8716" s="40"/>
      <c r="F8716" s="40"/>
      <c r="G8716" s="40"/>
      <c r="H8716" s="40"/>
      <c r="I8716" s="40"/>
      <c r="M8716" s="40">
        <f>WEEKNUM(A8716,2)</f>
        <v>1</v>
      </c>
    </row>
    <row r="8717" spans="1:13" x14ac:dyDescent="0.25">
      <c r="A8717" s="1"/>
      <c r="B8717" s="40"/>
      <c r="C8717" s="40"/>
      <c r="D8717" s="40"/>
      <c r="E8717" s="40"/>
      <c r="F8717" s="40"/>
      <c r="G8717" s="40"/>
      <c r="H8717" s="40"/>
      <c r="I8717" s="40"/>
      <c r="M8717" s="40">
        <f>WEEKNUM(A8717,2)</f>
        <v>1</v>
      </c>
    </row>
    <row r="8718" spans="1:13" x14ac:dyDescent="0.25">
      <c r="A8718" s="1"/>
      <c r="B8718" s="40"/>
      <c r="C8718" s="40"/>
      <c r="D8718" s="40"/>
      <c r="E8718" s="40"/>
      <c r="F8718" s="40"/>
      <c r="G8718" s="40"/>
      <c r="H8718" s="40"/>
      <c r="I8718" s="40"/>
      <c r="M8718" s="40">
        <f>WEEKNUM(A8718,2)</f>
        <v>1</v>
      </c>
    </row>
    <row r="8719" spans="1:13" x14ac:dyDescent="0.25">
      <c r="A8719" s="1"/>
      <c r="B8719" s="40"/>
      <c r="C8719" s="40"/>
      <c r="D8719" s="40"/>
      <c r="E8719" s="40"/>
      <c r="F8719" s="40"/>
      <c r="G8719" s="40"/>
      <c r="H8719" s="40"/>
      <c r="I8719" s="40"/>
      <c r="M8719" s="40">
        <f>WEEKNUM(A8719,2)</f>
        <v>1</v>
      </c>
    </row>
    <row r="8720" spans="1:13" x14ac:dyDescent="0.25">
      <c r="A8720" s="1"/>
      <c r="B8720" s="40"/>
      <c r="C8720" s="40"/>
      <c r="D8720" s="40"/>
      <c r="E8720" s="40"/>
      <c r="F8720" s="40"/>
      <c r="G8720" s="40"/>
      <c r="H8720" s="40"/>
      <c r="I8720" s="40"/>
      <c r="M8720" s="40">
        <f>WEEKNUM(A8720,2)</f>
        <v>1</v>
      </c>
    </row>
    <row r="8721" spans="1:13" x14ac:dyDescent="0.25">
      <c r="A8721" s="1"/>
      <c r="B8721" s="40"/>
      <c r="C8721" s="40"/>
      <c r="D8721" s="40"/>
      <c r="E8721" s="40"/>
      <c r="F8721" s="40"/>
      <c r="G8721" s="40"/>
      <c r="H8721" s="40"/>
      <c r="I8721" s="40"/>
      <c r="M8721" s="40">
        <f>WEEKNUM(A8721,2)</f>
        <v>1</v>
      </c>
    </row>
    <row r="8722" spans="1:13" x14ac:dyDescent="0.25">
      <c r="A8722" s="1"/>
      <c r="B8722" s="40"/>
      <c r="C8722" s="40"/>
      <c r="D8722" s="40"/>
      <c r="E8722" s="40"/>
      <c r="F8722" s="40"/>
      <c r="G8722" s="40"/>
      <c r="H8722" s="40"/>
      <c r="I8722" s="40"/>
      <c r="M8722" s="40">
        <f>WEEKNUM(A8722,2)</f>
        <v>1</v>
      </c>
    </row>
    <row r="8723" spans="1:13" x14ac:dyDescent="0.25">
      <c r="A8723" s="1"/>
      <c r="B8723" s="40"/>
      <c r="C8723" s="40"/>
      <c r="D8723" s="40"/>
      <c r="E8723" s="40"/>
      <c r="F8723" s="40"/>
      <c r="G8723" s="40"/>
      <c r="H8723" s="40"/>
      <c r="I8723" s="40"/>
      <c r="M8723" s="40">
        <f>WEEKNUM(A8723,2)</f>
        <v>1</v>
      </c>
    </row>
    <row r="8724" spans="1:13" x14ac:dyDescent="0.25">
      <c r="A8724" s="1"/>
      <c r="B8724" s="40"/>
      <c r="C8724" s="40"/>
      <c r="D8724" s="40"/>
      <c r="E8724" s="40"/>
      <c r="F8724" s="40"/>
      <c r="G8724" s="40"/>
      <c r="H8724" s="40"/>
      <c r="I8724" s="40"/>
      <c r="M8724" s="40">
        <f>WEEKNUM(A8724,2)</f>
        <v>1</v>
      </c>
    </row>
    <row r="8725" spans="1:13" x14ac:dyDescent="0.25">
      <c r="A8725" s="1"/>
      <c r="B8725" s="40"/>
      <c r="C8725" s="40"/>
      <c r="D8725" s="40"/>
      <c r="E8725" s="40"/>
      <c r="F8725" s="40"/>
      <c r="G8725" s="40"/>
      <c r="H8725" s="40"/>
      <c r="I8725" s="40"/>
      <c r="M8725" s="40">
        <f>WEEKNUM(A8725,2)</f>
        <v>1</v>
      </c>
    </row>
    <row r="8726" spans="1:13" x14ac:dyDescent="0.25">
      <c r="A8726" s="1"/>
      <c r="B8726" s="40"/>
      <c r="C8726" s="40"/>
      <c r="D8726" s="40"/>
      <c r="E8726" s="40"/>
      <c r="F8726" s="40"/>
      <c r="G8726" s="40"/>
      <c r="H8726" s="40"/>
      <c r="I8726" s="40"/>
      <c r="M8726" s="40">
        <f>WEEKNUM(A8726,2)</f>
        <v>1</v>
      </c>
    </row>
    <row r="8727" spans="1:13" x14ac:dyDescent="0.25">
      <c r="A8727" s="1"/>
      <c r="B8727" s="40"/>
      <c r="C8727" s="40"/>
      <c r="D8727" s="40"/>
      <c r="E8727" s="40"/>
      <c r="F8727" s="40"/>
      <c r="G8727" s="40"/>
      <c r="H8727" s="40"/>
      <c r="I8727" s="40"/>
      <c r="M8727" s="40">
        <f>WEEKNUM(A8727,2)</f>
        <v>1</v>
      </c>
    </row>
    <row r="8728" spans="1:13" x14ac:dyDescent="0.25">
      <c r="A8728" s="1"/>
      <c r="B8728" s="40"/>
      <c r="C8728" s="40"/>
      <c r="D8728" s="40"/>
      <c r="E8728" s="40"/>
      <c r="F8728" s="40"/>
      <c r="G8728" s="40"/>
      <c r="H8728" s="40"/>
      <c r="I8728" s="40"/>
      <c r="M8728" s="40">
        <f>WEEKNUM(A8728,2)</f>
        <v>1</v>
      </c>
    </row>
    <row r="8729" spans="1:13" x14ac:dyDescent="0.25">
      <c r="A8729" s="1"/>
      <c r="B8729" s="40"/>
      <c r="C8729" s="40"/>
      <c r="D8729" s="40"/>
      <c r="E8729" s="40"/>
      <c r="F8729" s="40"/>
      <c r="G8729" s="40"/>
      <c r="H8729" s="40"/>
      <c r="I8729" s="40"/>
      <c r="M8729" s="40">
        <f>WEEKNUM(A8729,2)</f>
        <v>1</v>
      </c>
    </row>
    <row r="8730" spans="1:13" x14ac:dyDescent="0.25">
      <c r="A8730" s="1"/>
      <c r="B8730" s="40"/>
      <c r="C8730" s="40"/>
      <c r="D8730" s="40"/>
      <c r="E8730" s="40"/>
      <c r="F8730" s="40"/>
      <c r="G8730" s="40"/>
      <c r="H8730" s="40"/>
      <c r="I8730" s="40"/>
      <c r="M8730" s="40">
        <f>WEEKNUM(A8730,2)</f>
        <v>1</v>
      </c>
    </row>
    <row r="8731" spans="1:13" x14ac:dyDescent="0.25">
      <c r="A8731" s="1"/>
      <c r="B8731" s="40"/>
      <c r="C8731" s="40"/>
      <c r="D8731" s="40"/>
      <c r="E8731" s="40"/>
      <c r="F8731" s="40"/>
      <c r="G8731" s="40"/>
      <c r="H8731" s="40"/>
      <c r="I8731" s="40"/>
      <c r="M8731" s="40">
        <f>WEEKNUM(A8731,2)</f>
        <v>1</v>
      </c>
    </row>
    <row r="8732" spans="1:13" x14ac:dyDescent="0.25">
      <c r="A8732" s="1"/>
      <c r="B8732" s="40"/>
      <c r="C8732" s="40"/>
      <c r="D8732" s="40"/>
      <c r="E8732" s="40"/>
      <c r="F8732" s="40"/>
      <c r="G8732" s="40"/>
      <c r="H8732" s="40"/>
      <c r="I8732" s="40"/>
      <c r="M8732" s="40">
        <f>WEEKNUM(A8732,2)</f>
        <v>1</v>
      </c>
    </row>
    <row r="8733" spans="1:13" x14ac:dyDescent="0.25">
      <c r="A8733" s="1"/>
      <c r="B8733" s="40"/>
      <c r="C8733" s="40"/>
      <c r="D8733" s="40"/>
      <c r="E8733" s="40"/>
      <c r="F8733" s="40"/>
      <c r="G8733" s="40"/>
      <c r="H8733" s="40"/>
      <c r="I8733" s="40"/>
      <c r="M8733" s="40">
        <f>WEEKNUM(A8733,2)</f>
        <v>1</v>
      </c>
    </row>
    <row r="8734" spans="1:13" x14ac:dyDescent="0.25">
      <c r="A8734" s="1"/>
      <c r="B8734" s="40"/>
      <c r="C8734" s="40"/>
      <c r="D8734" s="40"/>
      <c r="E8734" s="40"/>
      <c r="F8734" s="40"/>
      <c r="G8734" s="40"/>
      <c r="H8734" s="40"/>
      <c r="I8734" s="40"/>
      <c r="M8734" s="40">
        <f>WEEKNUM(A8734,2)</f>
        <v>1</v>
      </c>
    </row>
    <row r="8735" spans="1:13" x14ac:dyDescent="0.25">
      <c r="A8735" s="1"/>
      <c r="B8735" s="40"/>
      <c r="C8735" s="40"/>
      <c r="D8735" s="40"/>
      <c r="E8735" s="40"/>
      <c r="F8735" s="40"/>
      <c r="G8735" s="40"/>
      <c r="H8735" s="40"/>
      <c r="I8735" s="40"/>
      <c r="M8735" s="40">
        <f>WEEKNUM(A8735,2)</f>
        <v>1</v>
      </c>
    </row>
    <row r="8736" spans="1:13" x14ac:dyDescent="0.25">
      <c r="A8736" s="1"/>
      <c r="B8736" s="40"/>
      <c r="C8736" s="40"/>
      <c r="D8736" s="40"/>
      <c r="E8736" s="40"/>
      <c r="F8736" s="40"/>
      <c r="G8736" s="40"/>
      <c r="H8736" s="40"/>
      <c r="I8736" s="40"/>
      <c r="M8736" s="40">
        <f>WEEKNUM(A8736,2)</f>
        <v>1</v>
      </c>
    </row>
    <row r="8737" spans="1:13" x14ac:dyDescent="0.25">
      <c r="A8737" s="1"/>
      <c r="B8737" s="40"/>
      <c r="C8737" s="40"/>
      <c r="D8737" s="40"/>
      <c r="E8737" s="40"/>
      <c r="F8737" s="40"/>
      <c r="G8737" s="40"/>
      <c r="H8737" s="40"/>
      <c r="I8737" s="40"/>
      <c r="M8737" s="40">
        <f>WEEKNUM(A8737,2)</f>
        <v>1</v>
      </c>
    </row>
    <row r="8738" spans="1:13" x14ac:dyDescent="0.25">
      <c r="A8738" s="1"/>
      <c r="B8738" s="40"/>
      <c r="C8738" s="40"/>
      <c r="D8738" s="40"/>
      <c r="E8738" s="40"/>
      <c r="F8738" s="40"/>
      <c r="G8738" s="40"/>
      <c r="H8738" s="40"/>
      <c r="I8738" s="40"/>
      <c r="M8738" s="40">
        <f>WEEKNUM(A8738,2)</f>
        <v>1</v>
      </c>
    </row>
    <row r="8739" spans="1:13" x14ac:dyDescent="0.25">
      <c r="A8739" s="1"/>
      <c r="B8739" s="40"/>
      <c r="C8739" s="40"/>
      <c r="D8739" s="40"/>
      <c r="E8739" s="40"/>
      <c r="F8739" s="40"/>
      <c r="G8739" s="40"/>
      <c r="H8739" s="40"/>
      <c r="I8739" s="40"/>
      <c r="M8739" s="40">
        <f>WEEKNUM(A8739,2)</f>
        <v>1</v>
      </c>
    </row>
    <row r="8740" spans="1:13" x14ac:dyDescent="0.25">
      <c r="A8740" s="1"/>
      <c r="B8740" s="40"/>
      <c r="C8740" s="40"/>
      <c r="D8740" s="40"/>
      <c r="E8740" s="40"/>
      <c r="F8740" s="40"/>
      <c r="G8740" s="40"/>
      <c r="H8740" s="40"/>
      <c r="I8740" s="40"/>
      <c r="M8740" s="40">
        <f>WEEKNUM(A8740,2)</f>
        <v>1</v>
      </c>
    </row>
    <row r="8741" spans="1:13" x14ac:dyDescent="0.25">
      <c r="A8741" s="1"/>
      <c r="B8741" s="40"/>
      <c r="C8741" s="40"/>
      <c r="D8741" s="40"/>
      <c r="E8741" s="40"/>
      <c r="F8741" s="40"/>
      <c r="G8741" s="40"/>
      <c r="H8741" s="40"/>
      <c r="I8741" s="40"/>
      <c r="M8741" s="40">
        <f>WEEKNUM(A8741,2)</f>
        <v>1</v>
      </c>
    </row>
    <row r="8742" spans="1:13" x14ac:dyDescent="0.25">
      <c r="A8742" s="1"/>
      <c r="B8742" s="40"/>
      <c r="C8742" s="40"/>
      <c r="D8742" s="40"/>
      <c r="E8742" s="40"/>
      <c r="F8742" s="40"/>
      <c r="G8742" s="40"/>
      <c r="H8742" s="40"/>
      <c r="I8742" s="40"/>
      <c r="M8742" s="40">
        <f>WEEKNUM(A8742,2)</f>
        <v>1</v>
      </c>
    </row>
    <row r="8743" spans="1:13" x14ac:dyDescent="0.25">
      <c r="A8743" s="1"/>
      <c r="B8743" s="40"/>
      <c r="C8743" s="40"/>
      <c r="D8743" s="40"/>
      <c r="E8743" s="40"/>
      <c r="F8743" s="40"/>
      <c r="G8743" s="40"/>
      <c r="H8743" s="40"/>
      <c r="I8743" s="40"/>
      <c r="M8743" s="40">
        <f>WEEKNUM(A8743,2)</f>
        <v>1</v>
      </c>
    </row>
    <row r="8744" spans="1:13" x14ac:dyDescent="0.25">
      <c r="A8744" s="1"/>
      <c r="B8744" s="40"/>
      <c r="C8744" s="40"/>
      <c r="D8744" s="40"/>
      <c r="E8744" s="40"/>
      <c r="F8744" s="40"/>
      <c r="G8744" s="40"/>
      <c r="H8744" s="40"/>
      <c r="I8744" s="40"/>
      <c r="M8744" s="40">
        <f>WEEKNUM(A8744,2)</f>
        <v>1</v>
      </c>
    </row>
    <row r="8745" spans="1:13" x14ac:dyDescent="0.25">
      <c r="A8745" s="1"/>
      <c r="B8745" s="40"/>
      <c r="C8745" s="40"/>
      <c r="D8745" s="40"/>
      <c r="E8745" s="40"/>
      <c r="F8745" s="40"/>
      <c r="G8745" s="40"/>
      <c r="H8745" s="40"/>
      <c r="I8745" s="40"/>
      <c r="M8745" s="40">
        <f>WEEKNUM(A8745,2)</f>
        <v>1</v>
      </c>
    </row>
    <row r="8746" spans="1:13" x14ac:dyDescent="0.25">
      <c r="A8746" s="1"/>
      <c r="B8746" s="40"/>
      <c r="C8746" s="40"/>
      <c r="D8746" s="40"/>
      <c r="E8746" s="40"/>
      <c r="F8746" s="40"/>
      <c r="G8746" s="40"/>
      <c r="H8746" s="40"/>
      <c r="I8746" s="40"/>
      <c r="M8746" s="40">
        <f>WEEKNUM(A8746,2)</f>
        <v>1</v>
      </c>
    </row>
    <row r="8747" spans="1:13" x14ac:dyDescent="0.25">
      <c r="A8747" s="1"/>
      <c r="B8747" s="40"/>
      <c r="C8747" s="40"/>
      <c r="D8747" s="40"/>
      <c r="E8747" s="40"/>
      <c r="F8747" s="40"/>
      <c r="G8747" s="40"/>
      <c r="H8747" s="40"/>
      <c r="I8747" s="40"/>
      <c r="M8747" s="40">
        <f>WEEKNUM(A8747,2)</f>
        <v>1</v>
      </c>
    </row>
    <row r="8748" spans="1:13" x14ac:dyDescent="0.25">
      <c r="A8748" s="1"/>
      <c r="B8748" s="40"/>
      <c r="C8748" s="40"/>
      <c r="D8748" s="40"/>
      <c r="E8748" s="40"/>
      <c r="F8748" s="40"/>
      <c r="G8748" s="40"/>
      <c r="H8748" s="40"/>
      <c r="I8748" s="40"/>
      <c r="M8748" s="40">
        <f>WEEKNUM(A8748,2)</f>
        <v>1</v>
      </c>
    </row>
    <row r="8749" spans="1:13" x14ac:dyDescent="0.25">
      <c r="A8749" s="1"/>
      <c r="B8749" s="40"/>
      <c r="C8749" s="40"/>
      <c r="D8749" s="40"/>
      <c r="E8749" s="40"/>
      <c r="F8749" s="40"/>
      <c r="G8749" s="40"/>
      <c r="H8749" s="40"/>
      <c r="I8749" s="40"/>
      <c r="M8749" s="40">
        <f>WEEKNUM(A8749,2)</f>
        <v>1</v>
      </c>
    </row>
    <row r="8750" spans="1:13" x14ac:dyDescent="0.25">
      <c r="A8750" s="1"/>
      <c r="B8750" s="40"/>
      <c r="C8750" s="40"/>
      <c r="D8750" s="40"/>
      <c r="E8750" s="40"/>
      <c r="F8750" s="40"/>
      <c r="G8750" s="40"/>
      <c r="H8750" s="40"/>
      <c r="I8750" s="40"/>
      <c r="M8750" s="40">
        <f>WEEKNUM(A8750,2)</f>
        <v>1</v>
      </c>
    </row>
    <row r="8751" spans="1:13" x14ac:dyDescent="0.25">
      <c r="A8751" s="1"/>
      <c r="B8751" s="40"/>
      <c r="C8751" s="40"/>
      <c r="D8751" s="40"/>
      <c r="E8751" s="40"/>
      <c r="F8751" s="40"/>
      <c r="G8751" s="40"/>
      <c r="H8751" s="40"/>
      <c r="I8751" s="40"/>
      <c r="M8751" s="40">
        <f>WEEKNUM(A8751,2)</f>
        <v>1</v>
      </c>
    </row>
    <row r="8752" spans="1:13" x14ac:dyDescent="0.25">
      <c r="A8752" s="1"/>
      <c r="B8752" s="40"/>
      <c r="C8752" s="40"/>
      <c r="D8752" s="40"/>
      <c r="E8752" s="40"/>
      <c r="F8752" s="40"/>
      <c r="G8752" s="40"/>
      <c r="H8752" s="40"/>
      <c r="I8752" s="40"/>
      <c r="M8752" s="40">
        <f>WEEKNUM(A8752,2)</f>
        <v>1</v>
      </c>
    </row>
    <row r="8753" spans="1:13" x14ac:dyDescent="0.25">
      <c r="A8753" s="1"/>
      <c r="B8753" s="40"/>
      <c r="C8753" s="40"/>
      <c r="D8753" s="40"/>
      <c r="E8753" s="40"/>
      <c r="F8753" s="40"/>
      <c r="G8753" s="40"/>
      <c r="H8753" s="40"/>
      <c r="I8753" s="40"/>
      <c r="M8753" s="40">
        <f>WEEKNUM(A8753,2)</f>
        <v>1</v>
      </c>
    </row>
    <row r="8754" spans="1:13" x14ac:dyDescent="0.25">
      <c r="A8754" s="1"/>
      <c r="B8754" s="40"/>
      <c r="C8754" s="40"/>
      <c r="D8754" s="40"/>
      <c r="E8754" s="40"/>
      <c r="F8754" s="40"/>
      <c r="G8754" s="40"/>
      <c r="H8754" s="40"/>
      <c r="I8754" s="40"/>
      <c r="M8754" s="40">
        <f>WEEKNUM(A8754,2)</f>
        <v>1</v>
      </c>
    </row>
    <row r="8755" spans="1:13" x14ac:dyDescent="0.25">
      <c r="A8755" s="1"/>
      <c r="B8755" s="40"/>
      <c r="C8755" s="40"/>
      <c r="D8755" s="40"/>
      <c r="E8755" s="40"/>
      <c r="F8755" s="40"/>
      <c r="G8755" s="40"/>
      <c r="H8755" s="40"/>
      <c r="I8755" s="40"/>
      <c r="M8755" s="40">
        <f>WEEKNUM(A8755,2)</f>
        <v>1</v>
      </c>
    </row>
    <row r="8756" spans="1:13" x14ac:dyDescent="0.25">
      <c r="A8756" s="1"/>
      <c r="B8756" s="40"/>
      <c r="C8756" s="40"/>
      <c r="D8756" s="40"/>
      <c r="E8756" s="40"/>
      <c r="F8756" s="40"/>
      <c r="G8756" s="40"/>
      <c r="H8756" s="40"/>
      <c r="I8756" s="40"/>
      <c r="M8756" s="40">
        <f>WEEKNUM(A8756,2)</f>
        <v>1</v>
      </c>
    </row>
    <row r="8757" spans="1:13" x14ac:dyDescent="0.25">
      <c r="A8757" s="1"/>
      <c r="B8757" s="40"/>
      <c r="C8757" s="40"/>
      <c r="D8757" s="40"/>
      <c r="E8757" s="40"/>
      <c r="F8757" s="40"/>
      <c r="G8757" s="40"/>
      <c r="H8757" s="40"/>
      <c r="I8757" s="40"/>
      <c r="M8757" s="40">
        <f>WEEKNUM(A8757,2)</f>
        <v>1</v>
      </c>
    </row>
    <row r="8758" spans="1:13" x14ac:dyDescent="0.25">
      <c r="A8758" s="1"/>
      <c r="B8758" s="40"/>
      <c r="C8758" s="40"/>
      <c r="D8758" s="40"/>
      <c r="E8758" s="40"/>
      <c r="F8758" s="40"/>
      <c r="G8758" s="40"/>
      <c r="H8758" s="40"/>
      <c r="I8758" s="40"/>
      <c r="M8758" s="40">
        <f>WEEKNUM(A8758,2)</f>
        <v>1</v>
      </c>
    </row>
    <row r="8759" spans="1:13" x14ac:dyDescent="0.25">
      <c r="A8759" s="1"/>
      <c r="B8759" s="40"/>
      <c r="C8759" s="40"/>
      <c r="D8759" s="40"/>
      <c r="E8759" s="40"/>
      <c r="F8759" s="40"/>
      <c r="G8759" s="40"/>
      <c r="H8759" s="40"/>
      <c r="I8759" s="40"/>
      <c r="M8759" s="40">
        <f>WEEKNUM(A8759,2)</f>
        <v>1</v>
      </c>
    </row>
    <row r="8760" spans="1:13" x14ac:dyDescent="0.25">
      <c r="A8760" s="1"/>
      <c r="B8760" s="40"/>
      <c r="C8760" s="40"/>
      <c r="D8760" s="40"/>
      <c r="E8760" s="40"/>
      <c r="F8760" s="40"/>
      <c r="G8760" s="40"/>
      <c r="H8760" s="40"/>
      <c r="I8760" s="40"/>
      <c r="M8760" s="40">
        <f>WEEKNUM(A8760,2)</f>
        <v>1</v>
      </c>
    </row>
    <row r="8761" spans="1:13" x14ac:dyDescent="0.25">
      <c r="A8761" s="1"/>
      <c r="B8761" s="40"/>
      <c r="C8761" s="40"/>
      <c r="D8761" s="40"/>
      <c r="E8761" s="40"/>
      <c r="F8761" s="40"/>
      <c r="G8761" s="40"/>
      <c r="H8761" s="40"/>
      <c r="I8761" s="40"/>
      <c r="M8761" s="40">
        <f>WEEKNUM(A8761,2)</f>
        <v>1</v>
      </c>
    </row>
    <row r="8762" spans="1:13" x14ac:dyDescent="0.25">
      <c r="A8762" s="1"/>
      <c r="B8762" s="40"/>
      <c r="C8762" s="40"/>
      <c r="D8762" s="40"/>
      <c r="E8762" s="40"/>
      <c r="F8762" s="40"/>
      <c r="G8762" s="40"/>
      <c r="H8762" s="40"/>
      <c r="I8762" s="40"/>
      <c r="M8762" s="40">
        <f>WEEKNUM(A8762,2)</f>
        <v>1</v>
      </c>
    </row>
    <row r="8763" spans="1:13" x14ac:dyDescent="0.25">
      <c r="A8763" s="1"/>
      <c r="B8763" s="40"/>
      <c r="C8763" s="40"/>
      <c r="D8763" s="40"/>
      <c r="E8763" s="40"/>
      <c r="F8763" s="40"/>
      <c r="G8763" s="40"/>
      <c r="H8763" s="40"/>
      <c r="I8763" s="40"/>
      <c r="M8763" s="40">
        <f>WEEKNUM(A8763,2)</f>
        <v>1</v>
      </c>
    </row>
    <row r="8764" spans="1:13" x14ac:dyDescent="0.25">
      <c r="A8764" s="1"/>
      <c r="B8764" s="40"/>
      <c r="C8764" s="40"/>
      <c r="D8764" s="40"/>
      <c r="E8764" s="40"/>
      <c r="F8764" s="40"/>
      <c r="G8764" s="40"/>
      <c r="H8764" s="40"/>
      <c r="I8764" s="40"/>
      <c r="M8764" s="40">
        <f>WEEKNUM(A8764,2)</f>
        <v>1</v>
      </c>
    </row>
    <row r="8765" spans="1:13" x14ac:dyDescent="0.25">
      <c r="A8765" s="1"/>
      <c r="B8765" s="40"/>
      <c r="C8765" s="40"/>
      <c r="D8765" s="40"/>
      <c r="E8765" s="40"/>
      <c r="F8765" s="40"/>
      <c r="G8765" s="40"/>
      <c r="H8765" s="40"/>
      <c r="I8765" s="40"/>
      <c r="M8765" s="40">
        <f>WEEKNUM(A8765,2)</f>
        <v>1</v>
      </c>
    </row>
    <row r="8766" spans="1:13" x14ac:dyDescent="0.25">
      <c r="A8766" s="1"/>
      <c r="B8766" s="40"/>
      <c r="C8766" s="40"/>
      <c r="D8766" s="40"/>
      <c r="E8766" s="40"/>
      <c r="F8766" s="40"/>
      <c r="G8766" s="40"/>
      <c r="H8766" s="40"/>
      <c r="I8766" s="40"/>
      <c r="M8766" s="40">
        <f>WEEKNUM(A8766,2)</f>
        <v>1</v>
      </c>
    </row>
    <row r="8767" spans="1:13" x14ac:dyDescent="0.25">
      <c r="A8767" s="1"/>
      <c r="B8767" s="40"/>
      <c r="C8767" s="40"/>
      <c r="D8767" s="40"/>
      <c r="E8767" s="40"/>
      <c r="F8767" s="40"/>
      <c r="G8767" s="40"/>
      <c r="H8767" s="40"/>
      <c r="I8767" s="40"/>
      <c r="M8767" s="40">
        <f>WEEKNUM(A8767,2)</f>
        <v>1</v>
      </c>
    </row>
    <row r="8768" spans="1:13" x14ac:dyDescent="0.25">
      <c r="A8768" s="1"/>
      <c r="B8768" s="40"/>
      <c r="C8768" s="40"/>
      <c r="D8768" s="40"/>
      <c r="E8768" s="40"/>
      <c r="F8768" s="40"/>
      <c r="G8768" s="40"/>
      <c r="H8768" s="40"/>
      <c r="I8768" s="40"/>
      <c r="M8768" s="40">
        <f>WEEKNUM(A8768,2)</f>
        <v>1</v>
      </c>
    </row>
    <row r="8769" spans="1:13" x14ac:dyDescent="0.25">
      <c r="A8769" s="1"/>
      <c r="B8769" s="40"/>
      <c r="C8769" s="40"/>
      <c r="D8769" s="40"/>
      <c r="E8769" s="40"/>
      <c r="F8769" s="40"/>
      <c r="G8769" s="40"/>
      <c r="H8769" s="40"/>
      <c r="I8769" s="40"/>
      <c r="M8769" s="40">
        <f>WEEKNUM(A8769,2)</f>
        <v>1</v>
      </c>
    </row>
    <row r="8770" spans="1:13" x14ac:dyDescent="0.25">
      <c r="A8770" s="1"/>
      <c r="B8770" s="40"/>
      <c r="C8770" s="40"/>
      <c r="D8770" s="40"/>
      <c r="E8770" s="40"/>
      <c r="F8770" s="40"/>
      <c r="G8770" s="40"/>
      <c r="H8770" s="40"/>
      <c r="I8770" s="40"/>
      <c r="M8770" s="40">
        <f>WEEKNUM(A8770,2)</f>
        <v>1</v>
      </c>
    </row>
    <row r="8771" spans="1:13" x14ac:dyDescent="0.25">
      <c r="A8771" s="1"/>
      <c r="B8771" s="40"/>
      <c r="C8771" s="40"/>
      <c r="D8771" s="40"/>
      <c r="E8771" s="40"/>
      <c r="F8771" s="40"/>
      <c r="G8771" s="40"/>
      <c r="H8771" s="40"/>
      <c r="I8771" s="40"/>
      <c r="M8771" s="40">
        <f>WEEKNUM(A8771,2)</f>
        <v>1</v>
      </c>
    </row>
    <row r="8772" spans="1:13" x14ac:dyDescent="0.25">
      <c r="A8772" s="1"/>
      <c r="B8772" s="40"/>
      <c r="C8772" s="40"/>
      <c r="D8772" s="40"/>
      <c r="E8772" s="40"/>
      <c r="F8772" s="40"/>
      <c r="G8772" s="40"/>
      <c r="H8772" s="40"/>
      <c r="I8772" s="40"/>
      <c r="M8772" s="40">
        <f>WEEKNUM(A8772,2)</f>
        <v>1</v>
      </c>
    </row>
    <row r="8773" spans="1:13" x14ac:dyDescent="0.25">
      <c r="A8773" s="1"/>
      <c r="B8773" s="40"/>
      <c r="C8773" s="40"/>
      <c r="D8773" s="40"/>
      <c r="E8773" s="40"/>
      <c r="F8773" s="40"/>
      <c r="G8773" s="40"/>
      <c r="H8773" s="40"/>
      <c r="I8773" s="40"/>
      <c r="M8773" s="40">
        <f>WEEKNUM(A8773,2)</f>
        <v>1</v>
      </c>
    </row>
    <row r="8774" spans="1:13" x14ac:dyDescent="0.25">
      <c r="A8774" s="1"/>
      <c r="B8774" s="40"/>
      <c r="C8774" s="40"/>
      <c r="D8774" s="40"/>
      <c r="E8774" s="40"/>
      <c r="F8774" s="40"/>
      <c r="G8774" s="40"/>
      <c r="H8774" s="40"/>
      <c r="I8774" s="40"/>
      <c r="M8774" s="40">
        <f>WEEKNUM(A8774,2)</f>
        <v>1</v>
      </c>
    </row>
    <row r="8775" spans="1:13" x14ac:dyDescent="0.25">
      <c r="A8775" s="1"/>
      <c r="B8775" s="40"/>
      <c r="C8775" s="40"/>
      <c r="D8775" s="40"/>
      <c r="E8775" s="40"/>
      <c r="F8775" s="40"/>
      <c r="G8775" s="40"/>
      <c r="H8775" s="40"/>
      <c r="I8775" s="40"/>
      <c r="M8775" s="40">
        <f>WEEKNUM(A8775,2)</f>
        <v>1</v>
      </c>
    </row>
    <row r="8776" spans="1:13" x14ac:dyDescent="0.25">
      <c r="A8776" s="1"/>
      <c r="B8776" s="40"/>
      <c r="C8776" s="40"/>
      <c r="D8776" s="40"/>
      <c r="E8776" s="40"/>
      <c r="F8776" s="40"/>
      <c r="G8776" s="40"/>
      <c r="H8776" s="40"/>
      <c r="I8776" s="40"/>
      <c r="M8776" s="40">
        <f>WEEKNUM(A8776,2)</f>
        <v>1</v>
      </c>
    </row>
    <row r="8777" spans="1:13" x14ac:dyDescent="0.25">
      <c r="A8777" s="1"/>
      <c r="B8777" s="40"/>
      <c r="C8777" s="40"/>
      <c r="D8777" s="40"/>
      <c r="E8777" s="40"/>
      <c r="F8777" s="40"/>
      <c r="G8777" s="40"/>
      <c r="H8777" s="40"/>
      <c r="I8777" s="40"/>
      <c r="M8777" s="40">
        <f>WEEKNUM(A8777,2)</f>
        <v>1</v>
      </c>
    </row>
    <row r="8778" spans="1:13" x14ac:dyDescent="0.25">
      <c r="A8778" s="1"/>
      <c r="B8778" s="40"/>
      <c r="C8778" s="40"/>
      <c r="D8778" s="40"/>
      <c r="E8778" s="40"/>
      <c r="F8778" s="40"/>
      <c r="G8778" s="40"/>
      <c r="H8778" s="40"/>
      <c r="I8778" s="40"/>
      <c r="M8778" s="40">
        <f>WEEKNUM(A8778,2)</f>
        <v>1</v>
      </c>
    </row>
    <row r="8779" spans="1:13" x14ac:dyDescent="0.25">
      <c r="A8779" s="1"/>
      <c r="B8779" s="40"/>
      <c r="C8779" s="40"/>
      <c r="D8779" s="40"/>
      <c r="E8779" s="40"/>
      <c r="F8779" s="40"/>
      <c r="G8779" s="40"/>
      <c r="H8779" s="40"/>
      <c r="I8779" s="40"/>
      <c r="M8779" s="40">
        <f>WEEKNUM(A8779,2)</f>
        <v>1</v>
      </c>
    </row>
    <row r="8780" spans="1:13" x14ac:dyDescent="0.25">
      <c r="A8780" s="1"/>
      <c r="B8780" s="40"/>
      <c r="C8780" s="40"/>
      <c r="D8780" s="40"/>
      <c r="E8780" s="40"/>
      <c r="F8780" s="40"/>
      <c r="G8780" s="40"/>
      <c r="H8780" s="40"/>
      <c r="I8780" s="40"/>
      <c r="M8780" s="40">
        <f>WEEKNUM(A8780,2)</f>
        <v>1</v>
      </c>
    </row>
    <row r="8781" spans="1:13" x14ac:dyDescent="0.25">
      <c r="A8781" s="1"/>
      <c r="B8781" s="40"/>
      <c r="C8781" s="40"/>
      <c r="D8781" s="40"/>
      <c r="E8781" s="40"/>
      <c r="F8781" s="40"/>
      <c r="G8781" s="40"/>
      <c r="H8781" s="40"/>
      <c r="I8781" s="40"/>
      <c r="M8781" s="40">
        <f>WEEKNUM(A8781,2)</f>
        <v>1</v>
      </c>
    </row>
    <row r="8782" spans="1:13" x14ac:dyDescent="0.25">
      <c r="A8782" s="1"/>
      <c r="B8782" s="40"/>
      <c r="C8782" s="40"/>
      <c r="D8782" s="40"/>
      <c r="E8782" s="40"/>
      <c r="F8782" s="40"/>
      <c r="G8782" s="40"/>
      <c r="H8782" s="40"/>
      <c r="I8782" s="40"/>
      <c r="M8782" s="40">
        <f>WEEKNUM(A8782,2)</f>
        <v>1</v>
      </c>
    </row>
    <row r="8783" spans="1:13" x14ac:dyDescent="0.25">
      <c r="A8783" s="1"/>
      <c r="B8783" s="40"/>
      <c r="C8783" s="40"/>
      <c r="D8783" s="40"/>
      <c r="E8783" s="40"/>
      <c r="F8783" s="40"/>
      <c r="G8783" s="40"/>
      <c r="H8783" s="40"/>
      <c r="I8783" s="40"/>
      <c r="M8783" s="40">
        <f>WEEKNUM(A8783,2)</f>
        <v>1</v>
      </c>
    </row>
    <row r="8784" spans="1:13" x14ac:dyDescent="0.25">
      <c r="A8784" s="1"/>
      <c r="B8784" s="40"/>
      <c r="C8784" s="40"/>
      <c r="D8784" s="40"/>
      <c r="E8784" s="40"/>
      <c r="F8784" s="40"/>
      <c r="G8784" s="40"/>
      <c r="H8784" s="40"/>
      <c r="I8784" s="40"/>
      <c r="M8784" s="40">
        <f>WEEKNUM(A8784,2)</f>
        <v>1</v>
      </c>
    </row>
    <row r="8785" spans="1:13" x14ac:dyDescent="0.25">
      <c r="A8785" s="1"/>
      <c r="B8785" s="40"/>
      <c r="C8785" s="40"/>
      <c r="D8785" s="40"/>
      <c r="E8785" s="40"/>
      <c r="F8785" s="40"/>
      <c r="G8785" s="40"/>
      <c r="H8785" s="40"/>
      <c r="I8785" s="40"/>
      <c r="M8785" s="40">
        <f>WEEKNUM(A8785,2)</f>
        <v>1</v>
      </c>
    </row>
    <row r="8786" spans="1:13" x14ac:dyDescent="0.25">
      <c r="A8786" s="1"/>
      <c r="B8786" s="40"/>
      <c r="C8786" s="40"/>
      <c r="D8786" s="40"/>
      <c r="E8786" s="40"/>
      <c r="F8786" s="40"/>
      <c r="G8786" s="40"/>
      <c r="H8786" s="40"/>
      <c r="I8786" s="40"/>
      <c r="M8786" s="40">
        <f>WEEKNUM(A8786,2)</f>
        <v>1</v>
      </c>
    </row>
    <row r="8787" spans="1:13" x14ac:dyDescent="0.25">
      <c r="A8787" s="1"/>
      <c r="B8787" s="40"/>
      <c r="C8787" s="40"/>
      <c r="D8787" s="40"/>
      <c r="E8787" s="40"/>
      <c r="F8787" s="40"/>
      <c r="G8787" s="40"/>
      <c r="H8787" s="40"/>
      <c r="I8787" s="40"/>
      <c r="M8787" s="40">
        <f>WEEKNUM(A8787,2)</f>
        <v>1</v>
      </c>
    </row>
    <row r="8788" spans="1:13" x14ac:dyDescent="0.25">
      <c r="A8788" s="1"/>
      <c r="B8788" s="40"/>
      <c r="C8788" s="40"/>
      <c r="D8788" s="40"/>
      <c r="E8788" s="40"/>
      <c r="F8788" s="40"/>
      <c r="G8788" s="40"/>
      <c r="H8788" s="40"/>
      <c r="I8788" s="40"/>
      <c r="M8788" s="40">
        <f>WEEKNUM(A8788,2)</f>
        <v>1</v>
      </c>
    </row>
    <row r="8789" spans="1:13" x14ac:dyDescent="0.25">
      <c r="A8789" s="1"/>
      <c r="B8789" s="40"/>
      <c r="C8789" s="40"/>
      <c r="D8789" s="40"/>
      <c r="E8789" s="40"/>
      <c r="F8789" s="40"/>
      <c r="G8789" s="40"/>
      <c r="H8789" s="40"/>
      <c r="I8789" s="40"/>
      <c r="M8789" s="40">
        <f>WEEKNUM(A8789,2)</f>
        <v>1</v>
      </c>
    </row>
    <row r="8790" spans="1:13" x14ac:dyDescent="0.25">
      <c r="A8790" s="1"/>
      <c r="B8790" s="40"/>
      <c r="C8790" s="40"/>
      <c r="D8790" s="40"/>
      <c r="E8790" s="40"/>
      <c r="F8790" s="40"/>
      <c r="G8790" s="40"/>
      <c r="H8790" s="40"/>
      <c r="I8790" s="40"/>
      <c r="M8790" s="40">
        <f>WEEKNUM(A8790,2)</f>
        <v>1</v>
      </c>
    </row>
    <row r="8791" spans="1:13" x14ac:dyDescent="0.25">
      <c r="A8791" s="1"/>
      <c r="B8791" s="40"/>
      <c r="C8791" s="40"/>
      <c r="D8791" s="40"/>
      <c r="E8791" s="40"/>
      <c r="F8791" s="40"/>
      <c r="G8791" s="40"/>
      <c r="H8791" s="40"/>
      <c r="I8791" s="40"/>
      <c r="M8791" s="40">
        <f>WEEKNUM(A8791,2)</f>
        <v>1</v>
      </c>
    </row>
    <row r="8792" spans="1:13" x14ac:dyDescent="0.25">
      <c r="A8792" s="1"/>
      <c r="B8792" s="40"/>
      <c r="C8792" s="40"/>
      <c r="D8792" s="40"/>
      <c r="E8792" s="40"/>
      <c r="F8792" s="40"/>
      <c r="G8792" s="40"/>
      <c r="H8792" s="40"/>
      <c r="I8792" s="40"/>
      <c r="M8792" s="40">
        <f>WEEKNUM(A8792,2)</f>
        <v>1</v>
      </c>
    </row>
    <row r="8793" spans="1:13" x14ac:dyDescent="0.25">
      <c r="A8793" s="1"/>
      <c r="B8793" s="40"/>
      <c r="C8793" s="40"/>
      <c r="D8793" s="40"/>
      <c r="E8793" s="40"/>
      <c r="F8793" s="40"/>
      <c r="G8793" s="40"/>
      <c r="H8793" s="40"/>
      <c r="I8793" s="40"/>
      <c r="M8793" s="40">
        <f>WEEKNUM(A8793,2)</f>
        <v>1</v>
      </c>
    </row>
    <row r="8794" spans="1:13" x14ac:dyDescent="0.25">
      <c r="A8794" s="1"/>
      <c r="B8794" s="40"/>
      <c r="C8794" s="40"/>
      <c r="D8794" s="40"/>
      <c r="E8794" s="40"/>
      <c r="F8794" s="40"/>
      <c r="G8794" s="40"/>
      <c r="H8794" s="40"/>
      <c r="I8794" s="40"/>
      <c r="M8794" s="40">
        <f>WEEKNUM(A8794,2)</f>
        <v>1</v>
      </c>
    </row>
    <row r="8795" spans="1:13" x14ac:dyDescent="0.25">
      <c r="A8795" s="1"/>
      <c r="B8795" s="40"/>
      <c r="C8795" s="40"/>
      <c r="D8795" s="40"/>
      <c r="E8795" s="40"/>
      <c r="F8795" s="40"/>
      <c r="G8795" s="40"/>
      <c r="H8795" s="40"/>
      <c r="I8795" s="40"/>
      <c r="M8795" s="40">
        <f>WEEKNUM(A8795,2)</f>
        <v>1</v>
      </c>
    </row>
    <row r="8796" spans="1:13" x14ac:dyDescent="0.25">
      <c r="A8796" s="1"/>
      <c r="B8796" s="40"/>
      <c r="C8796" s="40"/>
      <c r="D8796" s="40"/>
      <c r="E8796" s="40"/>
      <c r="F8796" s="40"/>
      <c r="G8796" s="40"/>
      <c r="H8796" s="40"/>
      <c r="I8796" s="40"/>
      <c r="M8796" s="40">
        <f>WEEKNUM(A8796,2)</f>
        <v>1</v>
      </c>
    </row>
    <row r="8797" spans="1:13" x14ac:dyDescent="0.25">
      <c r="A8797" s="1"/>
      <c r="B8797" s="40"/>
      <c r="C8797" s="40"/>
      <c r="D8797" s="40"/>
      <c r="E8797" s="40"/>
      <c r="F8797" s="40"/>
      <c r="G8797" s="40"/>
      <c r="H8797" s="40"/>
      <c r="I8797" s="40"/>
      <c r="M8797" s="40">
        <f>WEEKNUM(A8797,2)</f>
        <v>1</v>
      </c>
    </row>
    <row r="8798" spans="1:13" x14ac:dyDescent="0.25">
      <c r="A8798" s="1"/>
      <c r="B8798" s="40"/>
      <c r="C8798" s="40"/>
      <c r="D8798" s="40"/>
      <c r="E8798" s="40"/>
      <c r="F8798" s="40"/>
      <c r="G8798" s="40"/>
      <c r="H8798" s="40"/>
      <c r="I8798" s="40"/>
      <c r="M8798" s="40">
        <f>WEEKNUM(A8798,2)</f>
        <v>1</v>
      </c>
    </row>
    <row r="8799" spans="1:13" x14ac:dyDescent="0.25">
      <c r="A8799" s="1"/>
      <c r="B8799" s="40"/>
      <c r="C8799" s="40"/>
      <c r="D8799" s="40"/>
      <c r="E8799" s="40"/>
      <c r="F8799" s="40"/>
      <c r="G8799" s="40"/>
      <c r="H8799" s="40"/>
      <c r="I8799" s="40"/>
      <c r="M8799" s="40">
        <f>WEEKNUM(A8799,2)</f>
        <v>1</v>
      </c>
    </row>
    <row r="8800" spans="1:13" x14ac:dyDescent="0.25">
      <c r="A8800" s="1"/>
      <c r="B8800" s="40"/>
      <c r="C8800" s="40"/>
      <c r="D8800" s="40"/>
      <c r="E8800" s="40"/>
      <c r="F8800" s="40"/>
      <c r="G8800" s="40"/>
      <c r="H8800" s="40"/>
      <c r="I8800" s="40"/>
      <c r="M8800" s="40">
        <f>WEEKNUM(A8800,2)</f>
        <v>1</v>
      </c>
    </row>
    <row r="8801" spans="1:13" x14ac:dyDescent="0.25">
      <c r="A8801" s="1"/>
      <c r="B8801" s="40"/>
      <c r="C8801" s="40"/>
      <c r="D8801" s="40"/>
      <c r="E8801" s="40"/>
      <c r="F8801" s="40"/>
      <c r="G8801" s="40"/>
      <c r="H8801" s="40"/>
      <c r="I8801" s="40"/>
      <c r="M8801" s="40">
        <f>WEEKNUM(A8801,2)</f>
        <v>1</v>
      </c>
    </row>
    <row r="8802" spans="1:13" x14ac:dyDescent="0.25">
      <c r="A8802" s="1"/>
      <c r="B8802" s="40"/>
      <c r="C8802" s="40"/>
      <c r="D8802" s="40"/>
      <c r="E8802" s="40"/>
      <c r="F8802" s="40"/>
      <c r="G8802" s="40"/>
      <c r="H8802" s="40"/>
      <c r="I8802" s="40"/>
      <c r="M8802" s="40">
        <f>WEEKNUM(A8802,2)</f>
        <v>1</v>
      </c>
    </row>
    <row r="8803" spans="1:13" x14ac:dyDescent="0.25">
      <c r="A8803" s="1"/>
      <c r="B8803" s="40"/>
      <c r="C8803" s="40"/>
      <c r="D8803" s="40"/>
      <c r="E8803" s="40"/>
      <c r="F8803" s="40"/>
      <c r="G8803" s="40"/>
      <c r="H8803" s="40"/>
      <c r="I8803" s="40"/>
      <c r="M8803" s="40">
        <f>WEEKNUM(A8803,2)</f>
        <v>1</v>
      </c>
    </row>
    <row r="8804" spans="1:13" x14ac:dyDescent="0.25">
      <c r="A8804" s="1"/>
      <c r="B8804" s="40"/>
      <c r="C8804" s="40"/>
      <c r="D8804" s="40"/>
      <c r="E8804" s="40"/>
      <c r="F8804" s="40"/>
      <c r="G8804" s="40"/>
      <c r="H8804" s="40"/>
      <c r="I8804" s="40"/>
      <c r="M8804" s="40">
        <f>WEEKNUM(A8804,2)</f>
        <v>1</v>
      </c>
    </row>
    <row r="8805" spans="1:13" x14ac:dyDescent="0.25">
      <c r="A8805" s="1"/>
      <c r="B8805" s="40"/>
      <c r="C8805" s="40"/>
      <c r="D8805" s="40"/>
      <c r="E8805" s="40"/>
      <c r="F8805" s="40"/>
      <c r="G8805" s="40"/>
      <c r="H8805" s="40"/>
      <c r="I8805" s="40"/>
      <c r="M8805" s="40">
        <f>WEEKNUM(A8805,2)</f>
        <v>1</v>
      </c>
    </row>
    <row r="8806" spans="1:13" x14ac:dyDescent="0.25">
      <c r="A8806" s="1"/>
      <c r="B8806" s="40"/>
      <c r="C8806" s="40"/>
      <c r="D8806" s="40"/>
      <c r="E8806" s="40"/>
      <c r="F8806" s="40"/>
      <c r="G8806" s="40"/>
      <c r="H8806" s="40"/>
      <c r="I8806" s="40"/>
      <c r="M8806" s="40">
        <f>WEEKNUM(A8806,2)</f>
        <v>1</v>
      </c>
    </row>
    <row r="8807" spans="1:13" x14ac:dyDescent="0.25">
      <c r="A8807" s="1"/>
      <c r="B8807" s="40"/>
      <c r="C8807" s="40"/>
      <c r="D8807" s="40"/>
      <c r="E8807" s="40"/>
      <c r="F8807" s="40"/>
      <c r="G8807" s="40"/>
      <c r="H8807" s="40"/>
      <c r="I8807" s="40"/>
      <c r="M8807" s="40">
        <f>WEEKNUM(A8807,2)</f>
        <v>1</v>
      </c>
    </row>
    <row r="8808" spans="1:13" x14ac:dyDescent="0.25">
      <c r="A8808" s="1"/>
      <c r="B8808" s="40"/>
      <c r="C8808" s="40"/>
      <c r="D8808" s="40"/>
      <c r="E8808" s="40"/>
      <c r="F8808" s="40"/>
      <c r="G8808" s="40"/>
      <c r="H8808" s="40"/>
      <c r="I8808" s="40"/>
      <c r="M8808" s="40">
        <f>WEEKNUM(A8808,2)</f>
        <v>1</v>
      </c>
    </row>
    <row r="8809" spans="1:13" x14ac:dyDescent="0.25">
      <c r="A8809" s="1"/>
      <c r="B8809" s="40"/>
      <c r="C8809" s="40"/>
      <c r="D8809" s="40"/>
      <c r="E8809" s="40"/>
      <c r="F8809" s="40"/>
      <c r="G8809" s="40"/>
      <c r="H8809" s="40"/>
      <c r="I8809" s="40"/>
      <c r="M8809" s="40">
        <f>WEEKNUM(A8809,2)</f>
        <v>1</v>
      </c>
    </row>
    <row r="8810" spans="1:13" x14ac:dyDescent="0.25">
      <c r="A8810" s="1"/>
      <c r="B8810" s="40"/>
      <c r="C8810" s="40"/>
      <c r="D8810" s="40"/>
      <c r="E8810" s="40"/>
      <c r="F8810" s="40"/>
      <c r="G8810" s="40"/>
      <c r="H8810" s="40"/>
      <c r="I8810" s="40"/>
      <c r="M8810" s="40">
        <f>WEEKNUM(A8810,2)</f>
        <v>1</v>
      </c>
    </row>
    <row r="8811" spans="1:13" x14ac:dyDescent="0.25">
      <c r="A8811" s="1"/>
      <c r="B8811" s="40"/>
      <c r="C8811" s="40"/>
      <c r="D8811" s="40"/>
      <c r="E8811" s="40"/>
      <c r="F8811" s="40"/>
      <c r="G8811" s="40"/>
      <c r="H8811" s="40"/>
      <c r="I8811" s="40"/>
      <c r="M8811" s="40">
        <f>WEEKNUM(A8811,2)</f>
        <v>1</v>
      </c>
    </row>
    <row r="8812" spans="1:13" x14ac:dyDescent="0.25">
      <c r="A8812" s="1"/>
      <c r="B8812" s="40"/>
      <c r="C8812" s="40"/>
      <c r="D8812" s="40"/>
      <c r="E8812" s="40"/>
      <c r="F8812" s="40"/>
      <c r="G8812" s="40"/>
      <c r="H8812" s="40"/>
      <c r="I8812" s="40"/>
      <c r="M8812" s="40">
        <f>WEEKNUM(A8812,2)</f>
        <v>1</v>
      </c>
    </row>
    <row r="8813" spans="1:13" x14ac:dyDescent="0.25">
      <c r="A8813" s="1"/>
      <c r="B8813" s="40"/>
      <c r="C8813" s="40"/>
      <c r="D8813" s="40"/>
      <c r="E8813" s="40"/>
      <c r="F8813" s="40"/>
      <c r="G8813" s="40"/>
      <c r="H8813" s="40"/>
      <c r="I8813" s="40"/>
      <c r="M8813" s="40">
        <f>WEEKNUM(A8813,2)</f>
        <v>1</v>
      </c>
    </row>
    <row r="8814" spans="1:13" x14ac:dyDescent="0.25">
      <c r="A8814" s="1"/>
      <c r="B8814" s="40"/>
      <c r="C8814" s="40"/>
      <c r="D8814" s="40"/>
      <c r="E8814" s="40"/>
      <c r="F8814" s="40"/>
      <c r="G8814" s="40"/>
      <c r="H8814" s="40"/>
      <c r="I8814" s="40"/>
      <c r="M8814" s="40">
        <f>WEEKNUM(A8814,2)</f>
        <v>1</v>
      </c>
    </row>
    <row r="8815" spans="1:13" x14ac:dyDescent="0.25">
      <c r="A8815" s="1"/>
      <c r="B8815" s="40"/>
      <c r="C8815" s="40"/>
      <c r="D8815" s="40"/>
      <c r="E8815" s="40"/>
      <c r="F8815" s="40"/>
      <c r="G8815" s="40"/>
      <c r="H8815" s="40"/>
      <c r="I8815" s="40"/>
      <c r="M8815" s="40">
        <f>WEEKNUM(A8815,2)</f>
        <v>1</v>
      </c>
    </row>
    <row r="8816" spans="1:13" x14ac:dyDescent="0.25">
      <c r="A8816" s="1"/>
      <c r="B8816" s="40"/>
      <c r="C8816" s="40"/>
      <c r="D8816" s="40"/>
      <c r="E8816" s="40"/>
      <c r="F8816" s="40"/>
      <c r="G8816" s="40"/>
      <c r="H8816" s="40"/>
      <c r="I8816" s="40"/>
      <c r="M8816" s="40">
        <f>WEEKNUM(A8816,2)</f>
        <v>1</v>
      </c>
    </row>
    <row r="8817" spans="1:13" x14ac:dyDescent="0.25">
      <c r="A8817" s="1"/>
      <c r="B8817" s="40"/>
      <c r="C8817" s="40"/>
      <c r="D8817" s="40"/>
      <c r="E8817" s="40"/>
      <c r="F8817" s="40"/>
      <c r="G8817" s="40"/>
      <c r="H8817" s="40"/>
      <c r="I8817" s="40"/>
      <c r="M8817" s="40">
        <f>WEEKNUM(A8817,2)</f>
        <v>1</v>
      </c>
    </row>
    <row r="8818" spans="1:13" x14ac:dyDescent="0.25">
      <c r="A8818" s="1"/>
      <c r="B8818" s="40"/>
      <c r="C8818" s="40"/>
      <c r="D8818" s="40"/>
      <c r="E8818" s="40"/>
      <c r="F8818" s="40"/>
      <c r="G8818" s="40"/>
      <c r="H8818" s="40"/>
      <c r="I8818" s="40"/>
      <c r="M8818" s="40">
        <f>WEEKNUM(A8818,2)</f>
        <v>1</v>
      </c>
    </row>
    <row r="8819" spans="1:13" x14ac:dyDescent="0.25">
      <c r="A8819" s="1"/>
      <c r="B8819" s="40"/>
      <c r="C8819" s="40"/>
      <c r="D8819" s="40"/>
      <c r="E8819" s="40"/>
      <c r="F8819" s="40"/>
      <c r="G8819" s="40"/>
      <c r="H8819" s="40"/>
      <c r="I8819" s="40"/>
      <c r="M8819" s="40">
        <f>WEEKNUM(A8819,2)</f>
        <v>1</v>
      </c>
    </row>
    <row r="8820" spans="1:13" x14ac:dyDescent="0.25">
      <c r="A8820" s="1"/>
      <c r="B8820" s="40"/>
      <c r="C8820" s="40"/>
      <c r="D8820" s="40"/>
      <c r="E8820" s="40"/>
      <c r="F8820" s="40"/>
      <c r="G8820" s="40"/>
      <c r="H8820" s="40"/>
      <c r="I8820" s="40"/>
      <c r="M8820" s="40">
        <f>WEEKNUM(A8820,2)</f>
        <v>1</v>
      </c>
    </row>
    <row r="8821" spans="1:13" x14ac:dyDescent="0.25">
      <c r="A8821" s="1"/>
      <c r="B8821" s="40"/>
      <c r="C8821" s="40"/>
      <c r="D8821" s="40"/>
      <c r="E8821" s="40"/>
      <c r="F8821" s="40"/>
      <c r="G8821" s="40"/>
      <c r="H8821" s="40"/>
      <c r="I8821" s="40"/>
      <c r="M8821" s="40">
        <f>WEEKNUM(A8821,2)</f>
        <v>1</v>
      </c>
    </row>
    <row r="8822" spans="1:13" x14ac:dyDescent="0.25">
      <c r="A8822" s="1"/>
      <c r="B8822" s="40"/>
      <c r="C8822" s="40"/>
      <c r="D8822" s="40"/>
      <c r="E8822" s="40"/>
      <c r="F8822" s="40"/>
      <c r="G8822" s="40"/>
      <c r="H8822" s="40"/>
      <c r="I8822" s="40"/>
      <c r="M8822" s="40">
        <f>WEEKNUM(A8822,2)</f>
        <v>1</v>
      </c>
    </row>
    <row r="8823" spans="1:13" x14ac:dyDescent="0.25">
      <c r="A8823" s="1"/>
      <c r="B8823" s="40"/>
      <c r="C8823" s="40"/>
      <c r="D8823" s="40"/>
      <c r="E8823" s="40"/>
      <c r="F8823" s="40"/>
      <c r="G8823" s="40"/>
      <c r="H8823" s="40"/>
      <c r="I8823" s="40"/>
      <c r="M8823" s="40">
        <f>WEEKNUM(A8823,2)</f>
        <v>1</v>
      </c>
    </row>
    <row r="8824" spans="1:13" x14ac:dyDescent="0.25">
      <c r="A8824" s="1"/>
      <c r="B8824" s="40"/>
      <c r="C8824" s="40"/>
      <c r="D8824" s="40"/>
      <c r="E8824" s="40"/>
      <c r="F8824" s="40"/>
      <c r="G8824" s="40"/>
      <c r="H8824" s="40"/>
      <c r="I8824" s="40"/>
      <c r="M8824" s="40">
        <f>WEEKNUM(A8824,2)</f>
        <v>1</v>
      </c>
    </row>
    <row r="8825" spans="1:13" x14ac:dyDescent="0.25">
      <c r="A8825" s="1"/>
      <c r="B8825" s="40"/>
      <c r="C8825" s="40"/>
      <c r="D8825" s="40"/>
      <c r="E8825" s="40"/>
      <c r="F8825" s="40"/>
      <c r="G8825" s="40"/>
      <c r="H8825" s="40"/>
      <c r="I8825" s="40"/>
      <c r="M8825" s="40">
        <f>WEEKNUM(A8825,2)</f>
        <v>1</v>
      </c>
    </row>
    <row r="8826" spans="1:13" x14ac:dyDescent="0.25">
      <c r="A8826" s="1"/>
      <c r="B8826" s="40"/>
      <c r="C8826" s="40"/>
      <c r="D8826" s="40"/>
      <c r="E8826" s="40"/>
      <c r="F8826" s="40"/>
      <c r="G8826" s="40"/>
      <c r="H8826" s="40"/>
      <c r="I8826" s="40"/>
      <c r="M8826" s="40">
        <f>WEEKNUM(A8826,2)</f>
        <v>1</v>
      </c>
    </row>
    <row r="8827" spans="1:13" x14ac:dyDescent="0.25">
      <c r="A8827" s="1"/>
      <c r="B8827" s="40"/>
      <c r="C8827" s="40"/>
      <c r="D8827" s="40"/>
      <c r="E8827" s="40"/>
      <c r="F8827" s="40"/>
      <c r="G8827" s="40"/>
      <c r="H8827" s="40"/>
      <c r="I8827" s="40"/>
      <c r="M8827" s="40">
        <f>WEEKNUM(A8827,2)</f>
        <v>1</v>
      </c>
    </row>
    <row r="8828" spans="1:13" x14ac:dyDescent="0.25">
      <c r="A8828" s="1"/>
      <c r="B8828" s="40"/>
      <c r="C8828" s="40"/>
      <c r="D8828" s="40"/>
      <c r="E8828" s="40"/>
      <c r="F8828" s="40"/>
      <c r="G8828" s="40"/>
      <c r="H8828" s="40"/>
      <c r="I8828" s="40"/>
      <c r="M8828" s="40">
        <f>WEEKNUM(A8828,2)</f>
        <v>1</v>
      </c>
    </row>
    <row r="8829" spans="1:13" x14ac:dyDescent="0.25">
      <c r="A8829" s="1"/>
      <c r="B8829" s="40"/>
      <c r="C8829" s="40"/>
      <c r="D8829" s="40"/>
      <c r="E8829" s="40"/>
      <c r="F8829" s="40"/>
      <c r="G8829" s="40"/>
      <c r="H8829" s="40"/>
      <c r="I8829" s="40"/>
      <c r="M8829" s="40">
        <f>WEEKNUM(A8829,2)</f>
        <v>1</v>
      </c>
    </row>
    <row r="8830" spans="1:13" x14ac:dyDescent="0.25">
      <c r="A8830" s="1"/>
      <c r="B8830" s="40"/>
      <c r="C8830" s="40"/>
      <c r="D8830" s="40"/>
      <c r="E8830" s="40"/>
      <c r="F8830" s="40"/>
      <c r="G8830" s="40"/>
      <c r="H8830" s="40"/>
      <c r="I8830" s="40"/>
      <c r="M8830" s="40">
        <f>WEEKNUM(A8830,2)</f>
        <v>1</v>
      </c>
    </row>
    <row r="8831" spans="1:13" x14ac:dyDescent="0.25">
      <c r="A8831" s="1"/>
      <c r="B8831" s="40"/>
      <c r="C8831" s="40"/>
      <c r="D8831" s="40"/>
      <c r="E8831" s="40"/>
      <c r="F8831" s="40"/>
      <c r="G8831" s="40"/>
      <c r="H8831" s="40"/>
      <c r="I8831" s="40"/>
      <c r="M8831" s="40">
        <f>WEEKNUM(A8831,2)</f>
        <v>1</v>
      </c>
    </row>
    <row r="8832" spans="1:13" x14ac:dyDescent="0.25">
      <c r="A8832" s="1"/>
      <c r="B8832" s="40"/>
      <c r="C8832" s="40"/>
      <c r="D8832" s="40"/>
      <c r="E8832" s="40"/>
      <c r="F8832" s="40"/>
      <c r="G8832" s="40"/>
      <c r="H8832" s="40"/>
      <c r="I8832" s="40"/>
      <c r="M8832" s="40">
        <f>WEEKNUM(A8832,2)</f>
        <v>1</v>
      </c>
    </row>
    <row r="8833" spans="1:13" x14ac:dyDescent="0.25">
      <c r="A8833" s="1"/>
      <c r="B8833" s="40"/>
      <c r="C8833" s="40"/>
      <c r="D8833" s="40"/>
      <c r="E8833" s="40"/>
      <c r="F8833" s="40"/>
      <c r="G8833" s="40"/>
      <c r="H8833" s="40"/>
      <c r="I8833" s="40"/>
      <c r="M8833" s="40">
        <f>WEEKNUM(A8833,2)</f>
        <v>1</v>
      </c>
    </row>
    <row r="8834" spans="1:13" x14ac:dyDescent="0.25">
      <c r="A8834" s="1"/>
      <c r="B8834" s="40"/>
      <c r="C8834" s="40"/>
      <c r="D8834" s="40"/>
      <c r="E8834" s="40"/>
      <c r="F8834" s="40"/>
      <c r="G8834" s="40"/>
      <c r="H8834" s="40"/>
      <c r="I8834" s="40"/>
      <c r="M8834" s="40">
        <f>WEEKNUM(A8834,2)</f>
        <v>1</v>
      </c>
    </row>
    <row r="8835" spans="1:13" x14ac:dyDescent="0.25">
      <c r="A8835" s="1"/>
      <c r="B8835" s="40"/>
      <c r="C8835" s="40"/>
      <c r="D8835" s="40"/>
      <c r="E8835" s="40"/>
      <c r="F8835" s="40"/>
      <c r="G8835" s="40"/>
      <c r="H8835" s="40"/>
      <c r="I8835" s="40"/>
      <c r="M8835" s="40">
        <f>WEEKNUM(A8835,2)</f>
        <v>1</v>
      </c>
    </row>
    <row r="8836" spans="1:13" x14ac:dyDescent="0.25">
      <c r="A8836" s="1"/>
      <c r="B8836" s="40"/>
      <c r="C8836" s="40"/>
      <c r="D8836" s="40"/>
      <c r="E8836" s="40"/>
      <c r="F8836" s="40"/>
      <c r="G8836" s="40"/>
      <c r="H8836" s="40"/>
      <c r="I8836" s="40"/>
      <c r="M8836" s="40">
        <f>WEEKNUM(A8836,2)</f>
        <v>1</v>
      </c>
    </row>
    <row r="8837" spans="1:13" x14ac:dyDescent="0.25">
      <c r="A8837" s="1"/>
      <c r="B8837" s="40"/>
      <c r="C8837" s="40"/>
      <c r="D8837" s="40"/>
      <c r="E8837" s="40"/>
      <c r="F8837" s="40"/>
      <c r="G8837" s="40"/>
      <c r="H8837" s="40"/>
      <c r="I8837" s="40"/>
      <c r="M8837" s="40">
        <f>WEEKNUM(A8837,2)</f>
        <v>1</v>
      </c>
    </row>
    <row r="8838" spans="1:13" x14ac:dyDescent="0.25">
      <c r="A8838" s="1"/>
      <c r="B8838" s="40"/>
      <c r="C8838" s="40"/>
      <c r="D8838" s="40"/>
      <c r="E8838" s="40"/>
      <c r="F8838" s="40"/>
      <c r="G8838" s="40"/>
      <c r="H8838" s="40"/>
      <c r="I8838" s="40"/>
      <c r="M8838" s="40">
        <f>WEEKNUM(A8838,2)</f>
        <v>1</v>
      </c>
    </row>
    <row r="8839" spans="1:13" x14ac:dyDescent="0.25">
      <c r="A8839" s="1"/>
      <c r="B8839" s="40"/>
      <c r="C8839" s="40"/>
      <c r="D8839" s="40"/>
      <c r="E8839" s="40"/>
      <c r="F8839" s="40"/>
      <c r="G8839" s="40"/>
      <c r="H8839" s="40"/>
      <c r="I8839" s="40"/>
      <c r="M8839" s="40">
        <f>WEEKNUM(A8839,2)</f>
        <v>1</v>
      </c>
    </row>
    <row r="8840" spans="1:13" x14ac:dyDescent="0.25">
      <c r="A8840" s="1"/>
      <c r="B8840" s="40"/>
      <c r="C8840" s="40"/>
      <c r="D8840" s="40"/>
      <c r="E8840" s="40"/>
      <c r="F8840" s="40"/>
      <c r="G8840" s="40"/>
      <c r="H8840" s="40"/>
      <c r="I8840" s="40"/>
      <c r="M8840" s="40">
        <f>WEEKNUM(A8840,2)</f>
        <v>1</v>
      </c>
    </row>
    <row r="8841" spans="1:13" x14ac:dyDescent="0.25">
      <c r="A8841" s="1"/>
      <c r="B8841" s="40"/>
      <c r="C8841" s="40"/>
      <c r="D8841" s="40"/>
      <c r="E8841" s="40"/>
      <c r="F8841" s="40"/>
      <c r="G8841" s="40"/>
      <c r="H8841" s="40"/>
      <c r="I8841" s="40"/>
      <c r="M8841" s="40">
        <f>WEEKNUM(A8841,2)</f>
        <v>1</v>
      </c>
    </row>
    <row r="8842" spans="1:13" x14ac:dyDescent="0.25">
      <c r="A8842" s="1"/>
      <c r="B8842" s="40"/>
      <c r="C8842" s="40"/>
      <c r="D8842" s="40"/>
      <c r="E8842" s="40"/>
      <c r="F8842" s="40"/>
      <c r="G8842" s="40"/>
      <c r="H8842" s="40"/>
      <c r="I8842" s="40"/>
      <c r="M8842" s="40">
        <f>WEEKNUM(A8842,2)</f>
        <v>1</v>
      </c>
    </row>
    <row r="8843" spans="1:13" x14ac:dyDescent="0.25">
      <c r="A8843" s="1"/>
      <c r="B8843" s="40"/>
      <c r="C8843" s="40"/>
      <c r="D8843" s="40"/>
      <c r="E8843" s="40"/>
      <c r="F8843" s="40"/>
      <c r="G8843" s="40"/>
      <c r="H8843" s="40"/>
      <c r="I8843" s="40"/>
      <c r="M8843" s="40">
        <f>WEEKNUM(A8843,2)</f>
        <v>1</v>
      </c>
    </row>
    <row r="8844" spans="1:13" x14ac:dyDescent="0.25">
      <c r="A8844" s="1"/>
      <c r="B8844" s="40"/>
      <c r="C8844" s="40"/>
      <c r="D8844" s="40"/>
      <c r="E8844" s="40"/>
      <c r="F8844" s="40"/>
      <c r="G8844" s="40"/>
      <c r="H8844" s="40"/>
      <c r="I8844" s="40"/>
      <c r="M8844" s="40">
        <f>WEEKNUM(A8844,2)</f>
        <v>1</v>
      </c>
    </row>
    <row r="8845" spans="1:13" x14ac:dyDescent="0.25">
      <c r="A8845" s="1"/>
      <c r="B8845" s="40"/>
      <c r="C8845" s="40"/>
      <c r="D8845" s="40"/>
      <c r="E8845" s="40"/>
      <c r="F8845" s="40"/>
      <c r="G8845" s="40"/>
      <c r="H8845" s="40"/>
      <c r="I8845" s="40"/>
      <c r="M8845" s="40">
        <f>WEEKNUM(A8845,2)</f>
        <v>1</v>
      </c>
    </row>
    <row r="8846" spans="1:13" x14ac:dyDescent="0.25">
      <c r="A8846" s="1"/>
      <c r="B8846" s="40"/>
      <c r="C8846" s="40"/>
      <c r="D8846" s="40"/>
      <c r="E8846" s="40"/>
      <c r="F8846" s="40"/>
      <c r="G8846" s="40"/>
      <c r="H8846" s="40"/>
      <c r="I8846" s="40"/>
      <c r="M8846" s="40">
        <f>WEEKNUM(A8846,2)</f>
        <v>1</v>
      </c>
    </row>
    <row r="8847" spans="1:13" x14ac:dyDescent="0.25">
      <c r="A8847" s="1"/>
      <c r="B8847" s="40"/>
      <c r="C8847" s="40"/>
      <c r="D8847" s="40"/>
      <c r="E8847" s="40"/>
      <c r="F8847" s="40"/>
      <c r="G8847" s="40"/>
      <c r="H8847" s="40"/>
      <c r="I8847" s="40"/>
      <c r="M8847" s="40">
        <f>WEEKNUM(A8847,2)</f>
        <v>1</v>
      </c>
    </row>
    <row r="8848" spans="1:13" x14ac:dyDescent="0.25">
      <c r="A8848" s="1"/>
      <c r="B8848" s="40"/>
      <c r="C8848" s="40"/>
      <c r="D8848" s="40"/>
      <c r="E8848" s="40"/>
      <c r="F8848" s="40"/>
      <c r="G8848" s="40"/>
      <c r="H8848" s="40"/>
      <c r="I8848" s="40"/>
      <c r="M8848" s="40">
        <f>WEEKNUM(A8848,2)</f>
        <v>1</v>
      </c>
    </row>
    <row r="8849" spans="1:13" x14ac:dyDescent="0.25">
      <c r="A8849" s="1"/>
      <c r="B8849" s="40"/>
      <c r="C8849" s="40"/>
      <c r="D8849" s="40"/>
      <c r="E8849" s="40"/>
      <c r="F8849" s="40"/>
      <c r="G8849" s="40"/>
      <c r="H8849" s="40"/>
      <c r="I8849" s="40"/>
      <c r="M8849" s="40">
        <f>WEEKNUM(A8849,2)</f>
        <v>1</v>
      </c>
    </row>
    <row r="8850" spans="1:13" x14ac:dyDescent="0.25">
      <c r="A8850" s="1"/>
      <c r="B8850" s="40"/>
      <c r="C8850" s="40"/>
      <c r="D8850" s="40"/>
      <c r="E8850" s="40"/>
      <c r="F8850" s="40"/>
      <c r="G8850" s="40"/>
      <c r="H8850" s="40"/>
      <c r="I8850" s="40"/>
      <c r="M8850" s="40">
        <f>WEEKNUM(A8850,2)</f>
        <v>1</v>
      </c>
    </row>
    <row r="8851" spans="1:13" x14ac:dyDescent="0.25">
      <c r="A8851" s="1"/>
      <c r="B8851" s="40"/>
      <c r="C8851" s="40"/>
      <c r="D8851" s="40"/>
      <c r="E8851" s="40"/>
      <c r="F8851" s="40"/>
      <c r="G8851" s="40"/>
      <c r="H8851" s="40"/>
      <c r="I8851" s="40"/>
      <c r="M8851" s="40">
        <f>WEEKNUM(A8851,2)</f>
        <v>1</v>
      </c>
    </row>
    <row r="8852" spans="1:13" x14ac:dyDescent="0.25">
      <c r="A8852" s="1"/>
      <c r="B8852" s="40"/>
      <c r="C8852" s="40"/>
      <c r="D8852" s="40"/>
      <c r="E8852" s="40"/>
      <c r="F8852" s="40"/>
      <c r="G8852" s="40"/>
      <c r="H8852" s="40"/>
      <c r="I8852" s="40"/>
      <c r="M8852" s="40">
        <f>WEEKNUM(A8852,2)</f>
        <v>1</v>
      </c>
    </row>
    <row r="8853" spans="1:13" x14ac:dyDescent="0.25">
      <c r="A8853" s="1"/>
      <c r="B8853" s="40"/>
      <c r="C8853" s="40"/>
      <c r="D8853" s="40"/>
      <c r="E8853" s="40"/>
      <c r="F8853" s="40"/>
      <c r="G8853" s="40"/>
      <c r="H8853" s="40"/>
      <c r="I8853" s="40"/>
      <c r="M8853" s="40">
        <f>WEEKNUM(A8853,2)</f>
        <v>1</v>
      </c>
    </row>
    <row r="8854" spans="1:13" x14ac:dyDescent="0.25">
      <c r="A8854" s="1"/>
      <c r="B8854" s="40"/>
      <c r="C8854" s="40"/>
      <c r="D8854" s="40"/>
      <c r="E8854" s="40"/>
      <c r="F8854" s="40"/>
      <c r="G8854" s="40"/>
      <c r="H8854" s="40"/>
      <c r="I8854" s="40"/>
      <c r="M8854" s="40">
        <f>WEEKNUM(A8854,2)</f>
        <v>1</v>
      </c>
    </row>
    <row r="8855" spans="1:13" x14ac:dyDescent="0.25">
      <c r="A8855" s="1"/>
      <c r="B8855" s="40"/>
      <c r="C8855" s="40"/>
      <c r="D8855" s="40"/>
      <c r="E8855" s="40"/>
      <c r="F8855" s="40"/>
      <c r="G8855" s="40"/>
      <c r="H8855" s="40"/>
      <c r="I8855" s="40"/>
      <c r="M8855" s="40">
        <f>WEEKNUM(A8855,2)</f>
        <v>1</v>
      </c>
    </row>
    <row r="8856" spans="1:13" x14ac:dyDescent="0.25">
      <c r="A8856" s="1"/>
      <c r="B8856" s="40"/>
      <c r="C8856" s="40"/>
      <c r="D8856" s="40"/>
      <c r="E8856" s="40"/>
      <c r="F8856" s="40"/>
      <c r="G8856" s="40"/>
      <c r="H8856" s="40"/>
      <c r="I8856" s="40"/>
      <c r="M8856" s="40">
        <f>WEEKNUM(A8856,2)</f>
        <v>1</v>
      </c>
    </row>
    <row r="8857" spans="1:13" x14ac:dyDescent="0.25">
      <c r="A8857" s="1"/>
      <c r="B8857" s="40"/>
      <c r="C8857" s="40"/>
      <c r="D8857" s="40"/>
      <c r="E8857" s="40"/>
      <c r="F8857" s="40"/>
      <c r="G8857" s="40"/>
      <c r="H8857" s="40"/>
      <c r="I8857" s="40"/>
      <c r="M8857" s="40">
        <f>WEEKNUM(A8857,2)</f>
        <v>1</v>
      </c>
    </row>
    <row r="8858" spans="1:13" x14ac:dyDescent="0.25">
      <c r="A8858" s="1"/>
      <c r="B8858" s="40"/>
      <c r="C8858" s="40"/>
      <c r="D8858" s="40"/>
      <c r="E8858" s="40"/>
      <c r="F8858" s="40"/>
      <c r="G8858" s="40"/>
      <c r="H8858" s="40"/>
      <c r="I8858" s="40"/>
      <c r="M8858" s="40">
        <f>WEEKNUM(A8858,2)</f>
        <v>1</v>
      </c>
    </row>
    <row r="8859" spans="1:13" x14ac:dyDescent="0.25">
      <c r="A8859" s="1"/>
      <c r="B8859" s="40"/>
      <c r="C8859" s="40"/>
      <c r="D8859" s="40"/>
      <c r="E8859" s="40"/>
      <c r="F8859" s="40"/>
      <c r="G8859" s="40"/>
      <c r="H8859" s="40"/>
      <c r="I8859" s="40"/>
      <c r="M8859" s="40">
        <f>WEEKNUM(A8859,2)</f>
        <v>1</v>
      </c>
    </row>
    <row r="8860" spans="1:13" x14ac:dyDescent="0.25">
      <c r="A8860" s="1"/>
      <c r="B8860" s="40"/>
      <c r="C8860" s="40"/>
      <c r="D8860" s="40"/>
      <c r="E8860" s="40"/>
      <c r="F8860" s="40"/>
      <c r="G8860" s="40"/>
      <c r="H8860" s="40"/>
      <c r="I8860" s="40"/>
      <c r="M8860" s="40">
        <f>WEEKNUM(A8860,2)</f>
        <v>1</v>
      </c>
    </row>
    <row r="8861" spans="1:13" x14ac:dyDescent="0.25">
      <c r="A8861" s="1"/>
      <c r="B8861" s="40"/>
      <c r="C8861" s="40"/>
      <c r="D8861" s="40"/>
      <c r="E8861" s="40"/>
      <c r="F8861" s="40"/>
      <c r="G8861" s="40"/>
      <c r="H8861" s="40"/>
      <c r="I8861" s="40"/>
      <c r="M8861" s="40">
        <f>WEEKNUM(A8861,2)</f>
        <v>1</v>
      </c>
    </row>
    <row r="8862" spans="1:13" x14ac:dyDescent="0.25">
      <c r="A8862" s="1"/>
      <c r="B8862" s="40"/>
      <c r="C8862" s="40"/>
      <c r="D8862" s="40"/>
      <c r="E8862" s="40"/>
      <c r="F8862" s="40"/>
      <c r="G8862" s="40"/>
      <c r="H8862" s="40"/>
      <c r="I8862" s="40"/>
      <c r="M8862" s="40">
        <f>WEEKNUM(A8862,2)</f>
        <v>1</v>
      </c>
    </row>
    <row r="8863" spans="1:13" x14ac:dyDescent="0.25">
      <c r="A8863" s="1"/>
      <c r="B8863" s="40"/>
      <c r="C8863" s="40"/>
      <c r="D8863" s="40"/>
      <c r="E8863" s="40"/>
      <c r="F8863" s="40"/>
      <c r="G8863" s="40"/>
      <c r="H8863" s="40"/>
      <c r="I8863" s="40"/>
      <c r="M8863" s="40">
        <f>WEEKNUM(A8863,2)</f>
        <v>1</v>
      </c>
    </row>
    <row r="8864" spans="1:13" x14ac:dyDescent="0.25">
      <c r="A8864" s="1"/>
      <c r="B8864" s="40"/>
      <c r="C8864" s="40"/>
      <c r="D8864" s="40"/>
      <c r="E8864" s="40"/>
      <c r="F8864" s="40"/>
      <c r="G8864" s="40"/>
      <c r="H8864" s="40"/>
      <c r="I8864" s="40"/>
      <c r="M8864" s="40">
        <f>WEEKNUM(A8864,2)</f>
        <v>1</v>
      </c>
    </row>
    <row r="8865" spans="1:13" x14ac:dyDescent="0.25">
      <c r="A8865" s="1"/>
      <c r="B8865" s="40"/>
      <c r="C8865" s="40"/>
      <c r="D8865" s="40"/>
      <c r="E8865" s="40"/>
      <c r="F8865" s="40"/>
      <c r="G8865" s="40"/>
      <c r="H8865" s="40"/>
      <c r="I8865" s="40"/>
      <c r="M8865" s="40">
        <f>WEEKNUM(A8865,2)</f>
        <v>1</v>
      </c>
    </row>
    <row r="8866" spans="1:13" x14ac:dyDescent="0.25">
      <c r="A8866" s="1"/>
      <c r="B8866" s="40"/>
      <c r="C8866" s="40"/>
      <c r="D8866" s="40"/>
      <c r="E8866" s="40"/>
      <c r="F8866" s="40"/>
      <c r="G8866" s="40"/>
      <c r="H8866" s="40"/>
      <c r="I8866" s="40"/>
      <c r="M8866" s="40">
        <f>WEEKNUM(A8866,2)</f>
        <v>1</v>
      </c>
    </row>
    <row r="8867" spans="1:13" x14ac:dyDescent="0.25">
      <c r="A8867" s="1"/>
      <c r="B8867" s="40"/>
      <c r="C8867" s="40"/>
      <c r="D8867" s="40"/>
      <c r="E8867" s="40"/>
      <c r="F8867" s="40"/>
      <c r="G8867" s="40"/>
      <c r="H8867" s="40"/>
      <c r="I8867" s="40"/>
      <c r="M8867" s="40">
        <f>WEEKNUM(A8867,2)</f>
        <v>1</v>
      </c>
    </row>
    <row r="8868" spans="1:13" x14ac:dyDescent="0.25">
      <c r="A8868" s="1"/>
      <c r="B8868" s="40"/>
      <c r="C8868" s="40"/>
      <c r="D8868" s="40"/>
      <c r="E8868" s="40"/>
      <c r="F8868" s="40"/>
      <c r="G8868" s="40"/>
      <c r="H8868" s="40"/>
      <c r="I8868" s="40"/>
      <c r="M8868" s="40">
        <f>WEEKNUM(A8868,2)</f>
        <v>1</v>
      </c>
    </row>
    <row r="8869" spans="1:13" x14ac:dyDescent="0.25">
      <c r="A8869" s="1"/>
      <c r="B8869" s="40"/>
      <c r="C8869" s="40"/>
      <c r="D8869" s="40"/>
      <c r="E8869" s="40"/>
      <c r="F8869" s="40"/>
      <c r="G8869" s="40"/>
      <c r="H8869" s="40"/>
      <c r="I8869" s="40"/>
      <c r="M8869" s="40">
        <f>WEEKNUM(A8869,2)</f>
        <v>1</v>
      </c>
    </row>
    <row r="8870" spans="1:13" x14ac:dyDescent="0.25">
      <c r="A8870" s="1"/>
      <c r="B8870" s="40"/>
      <c r="C8870" s="40"/>
      <c r="D8870" s="40"/>
      <c r="E8870" s="40"/>
      <c r="F8870" s="40"/>
      <c r="G8870" s="40"/>
      <c r="H8870" s="40"/>
      <c r="I8870" s="40"/>
      <c r="M8870" s="40">
        <f>WEEKNUM(A8870,2)</f>
        <v>1</v>
      </c>
    </row>
    <row r="8871" spans="1:13" x14ac:dyDescent="0.25">
      <c r="A8871" s="1"/>
      <c r="B8871" s="40"/>
      <c r="C8871" s="40"/>
      <c r="D8871" s="40"/>
      <c r="E8871" s="40"/>
      <c r="F8871" s="40"/>
      <c r="G8871" s="40"/>
      <c r="H8871" s="40"/>
      <c r="I8871" s="40"/>
      <c r="M8871" s="40">
        <f>WEEKNUM(A8871,2)</f>
        <v>1</v>
      </c>
    </row>
    <row r="8872" spans="1:13" x14ac:dyDescent="0.25">
      <c r="A8872" s="1"/>
      <c r="B8872" s="40"/>
      <c r="C8872" s="40"/>
      <c r="D8872" s="40"/>
      <c r="E8872" s="40"/>
      <c r="F8872" s="40"/>
      <c r="G8872" s="40"/>
      <c r="H8872" s="40"/>
      <c r="I8872" s="40"/>
      <c r="M8872" s="40">
        <f>WEEKNUM(A8872,2)</f>
        <v>1</v>
      </c>
    </row>
    <row r="8873" spans="1:13" x14ac:dyDescent="0.25">
      <c r="A8873" s="1"/>
      <c r="B8873" s="40"/>
      <c r="C8873" s="40"/>
      <c r="D8873" s="40"/>
      <c r="E8873" s="40"/>
      <c r="F8873" s="40"/>
      <c r="G8873" s="40"/>
      <c r="H8873" s="40"/>
      <c r="I8873" s="40"/>
      <c r="M8873" s="40">
        <f>WEEKNUM(A8873,2)</f>
        <v>1</v>
      </c>
    </row>
    <row r="8874" spans="1:13" x14ac:dyDescent="0.25">
      <c r="A8874" s="1"/>
      <c r="B8874" s="40"/>
      <c r="C8874" s="40"/>
      <c r="D8874" s="40"/>
      <c r="E8874" s="40"/>
      <c r="F8874" s="40"/>
      <c r="G8874" s="40"/>
      <c r="H8874" s="40"/>
      <c r="I8874" s="40"/>
      <c r="M8874" s="40">
        <f>WEEKNUM(A8874,2)</f>
        <v>1</v>
      </c>
    </row>
    <row r="8875" spans="1:13" x14ac:dyDescent="0.25">
      <c r="A8875" s="1"/>
      <c r="B8875" s="40"/>
      <c r="C8875" s="40"/>
      <c r="D8875" s="40"/>
      <c r="E8875" s="40"/>
      <c r="F8875" s="40"/>
      <c r="G8875" s="40"/>
      <c r="H8875" s="40"/>
      <c r="I8875" s="40"/>
      <c r="M8875" s="40">
        <f>WEEKNUM(A8875,2)</f>
        <v>1</v>
      </c>
    </row>
    <row r="8876" spans="1:13" x14ac:dyDescent="0.25">
      <c r="A8876" s="1"/>
      <c r="B8876" s="40"/>
      <c r="C8876" s="40"/>
      <c r="D8876" s="40"/>
      <c r="E8876" s="40"/>
      <c r="F8876" s="40"/>
      <c r="G8876" s="40"/>
      <c r="H8876" s="40"/>
      <c r="I8876" s="40"/>
      <c r="M8876" s="40">
        <f>WEEKNUM(A8876,2)</f>
        <v>1</v>
      </c>
    </row>
    <row r="8877" spans="1:13" x14ac:dyDescent="0.25">
      <c r="A8877" s="1"/>
      <c r="B8877" s="40"/>
      <c r="C8877" s="40"/>
      <c r="D8877" s="40"/>
      <c r="E8877" s="40"/>
      <c r="F8877" s="40"/>
      <c r="G8877" s="40"/>
      <c r="H8877" s="40"/>
      <c r="I8877" s="40"/>
      <c r="M8877" s="40">
        <f>WEEKNUM(A8877,2)</f>
        <v>1</v>
      </c>
    </row>
    <row r="8878" spans="1:13" x14ac:dyDescent="0.25">
      <c r="A8878" s="1"/>
      <c r="B8878" s="40"/>
      <c r="C8878" s="40"/>
      <c r="D8878" s="40"/>
      <c r="E8878" s="40"/>
      <c r="F8878" s="40"/>
      <c r="G8878" s="40"/>
      <c r="H8878" s="40"/>
      <c r="I8878" s="40"/>
      <c r="M8878" s="40">
        <f>WEEKNUM(A8878,2)</f>
        <v>1</v>
      </c>
    </row>
    <row r="8879" spans="1:13" x14ac:dyDescent="0.25">
      <c r="A8879" s="1"/>
      <c r="B8879" s="40"/>
      <c r="C8879" s="40"/>
      <c r="D8879" s="40"/>
      <c r="E8879" s="40"/>
      <c r="F8879" s="40"/>
      <c r="G8879" s="40"/>
      <c r="H8879" s="40"/>
      <c r="I8879" s="40"/>
      <c r="M8879" s="40">
        <f>WEEKNUM(A8879,2)</f>
        <v>1</v>
      </c>
    </row>
    <row r="8880" spans="1:13" x14ac:dyDescent="0.25">
      <c r="A8880" s="1"/>
      <c r="B8880" s="40"/>
      <c r="C8880" s="40"/>
      <c r="D8880" s="40"/>
      <c r="E8880" s="40"/>
      <c r="F8880" s="40"/>
      <c r="G8880" s="40"/>
      <c r="H8880" s="40"/>
      <c r="I8880" s="40"/>
      <c r="M8880" s="40">
        <f>WEEKNUM(A8880,2)</f>
        <v>1</v>
      </c>
    </row>
    <row r="8881" spans="1:13" x14ac:dyDescent="0.25">
      <c r="A8881" s="1"/>
      <c r="B8881" s="40"/>
      <c r="C8881" s="40"/>
      <c r="D8881" s="40"/>
      <c r="E8881" s="40"/>
      <c r="F8881" s="40"/>
      <c r="G8881" s="40"/>
      <c r="H8881" s="40"/>
      <c r="I8881" s="40"/>
      <c r="M8881" s="40">
        <f>WEEKNUM(A8881,2)</f>
        <v>1</v>
      </c>
    </row>
    <row r="8882" spans="1:13" x14ac:dyDescent="0.25">
      <c r="A8882" s="1"/>
      <c r="B8882" s="40"/>
      <c r="C8882" s="40"/>
      <c r="D8882" s="40"/>
      <c r="E8882" s="40"/>
      <c r="F8882" s="40"/>
      <c r="G8882" s="40"/>
      <c r="H8882" s="40"/>
      <c r="I8882" s="40"/>
      <c r="M8882" s="40">
        <f>WEEKNUM(A8882,2)</f>
        <v>1</v>
      </c>
    </row>
    <row r="8883" spans="1:13" x14ac:dyDescent="0.25">
      <c r="A8883" s="1"/>
      <c r="B8883" s="40"/>
      <c r="C8883" s="40"/>
      <c r="D8883" s="40"/>
      <c r="E8883" s="40"/>
      <c r="F8883" s="40"/>
      <c r="G8883" s="40"/>
      <c r="H8883" s="40"/>
      <c r="I8883" s="40"/>
      <c r="M8883" s="40">
        <f>WEEKNUM(A8883,2)</f>
        <v>1</v>
      </c>
    </row>
    <row r="8884" spans="1:13" x14ac:dyDescent="0.25">
      <c r="A8884" s="1"/>
      <c r="B8884" s="40"/>
      <c r="C8884" s="40"/>
      <c r="D8884" s="40"/>
      <c r="E8884" s="40"/>
      <c r="F8884" s="40"/>
      <c r="G8884" s="40"/>
      <c r="H8884" s="40"/>
      <c r="I8884" s="40"/>
      <c r="M8884" s="40">
        <f>WEEKNUM(A8884,2)</f>
        <v>1</v>
      </c>
    </row>
    <row r="8885" spans="1:13" x14ac:dyDescent="0.25">
      <c r="A8885" s="1"/>
      <c r="B8885" s="40"/>
      <c r="C8885" s="40"/>
      <c r="D8885" s="40"/>
      <c r="E8885" s="40"/>
      <c r="F8885" s="40"/>
      <c r="G8885" s="40"/>
      <c r="H8885" s="40"/>
      <c r="I8885" s="40"/>
      <c r="M8885" s="40">
        <f>WEEKNUM(A8885,2)</f>
        <v>1</v>
      </c>
    </row>
    <row r="8886" spans="1:13" x14ac:dyDescent="0.25">
      <c r="A8886" s="1"/>
      <c r="B8886" s="40"/>
      <c r="C8886" s="40"/>
      <c r="D8886" s="40"/>
      <c r="E8886" s="40"/>
      <c r="F8886" s="40"/>
      <c r="G8886" s="40"/>
      <c r="H8886" s="40"/>
      <c r="I8886" s="40"/>
      <c r="M8886" s="40">
        <f>WEEKNUM(A8886,2)</f>
        <v>1</v>
      </c>
    </row>
    <row r="8887" spans="1:13" x14ac:dyDescent="0.25">
      <c r="A8887" s="1"/>
      <c r="B8887" s="40"/>
      <c r="C8887" s="40"/>
      <c r="D8887" s="40"/>
      <c r="E8887" s="40"/>
      <c r="F8887" s="40"/>
      <c r="G8887" s="40"/>
      <c r="H8887" s="40"/>
      <c r="I8887" s="40"/>
      <c r="M8887" s="40">
        <f>WEEKNUM(A8887,2)</f>
        <v>1</v>
      </c>
    </row>
    <row r="8888" spans="1:13" x14ac:dyDescent="0.25">
      <c r="A8888" s="1"/>
      <c r="B8888" s="40"/>
      <c r="C8888" s="40"/>
      <c r="D8888" s="40"/>
      <c r="E8888" s="40"/>
      <c r="F8888" s="40"/>
      <c r="G8888" s="40"/>
      <c r="H8888" s="40"/>
      <c r="I8888" s="40"/>
      <c r="M8888" s="40">
        <f>WEEKNUM(A8888,2)</f>
        <v>1</v>
      </c>
    </row>
    <row r="8889" spans="1:13" x14ac:dyDescent="0.25">
      <c r="A8889" s="1"/>
      <c r="B8889" s="40"/>
      <c r="C8889" s="40"/>
      <c r="D8889" s="40"/>
      <c r="E8889" s="40"/>
      <c r="F8889" s="40"/>
      <c r="G8889" s="40"/>
      <c r="H8889" s="40"/>
      <c r="I8889" s="40"/>
      <c r="M8889" s="40">
        <f>WEEKNUM(A8889,2)</f>
        <v>1</v>
      </c>
    </row>
    <row r="8890" spans="1:13" x14ac:dyDescent="0.25">
      <c r="A8890" s="1"/>
      <c r="B8890" s="40"/>
      <c r="C8890" s="40"/>
      <c r="D8890" s="40"/>
      <c r="E8890" s="40"/>
      <c r="F8890" s="40"/>
      <c r="G8890" s="40"/>
      <c r="H8890" s="40"/>
      <c r="I8890" s="40"/>
      <c r="M8890" s="40">
        <f>WEEKNUM(A8890,2)</f>
        <v>1</v>
      </c>
    </row>
    <row r="8891" spans="1:13" x14ac:dyDescent="0.25">
      <c r="A8891" s="1"/>
      <c r="B8891" s="40"/>
      <c r="C8891" s="40"/>
      <c r="D8891" s="40"/>
      <c r="E8891" s="40"/>
      <c r="F8891" s="40"/>
      <c r="G8891" s="40"/>
      <c r="H8891" s="40"/>
      <c r="I8891" s="40"/>
      <c r="M8891" s="40">
        <f>WEEKNUM(A8891,2)</f>
        <v>1</v>
      </c>
    </row>
    <row r="8892" spans="1:13" x14ac:dyDescent="0.25">
      <c r="A8892" s="1"/>
      <c r="B8892" s="40"/>
      <c r="C8892" s="40"/>
      <c r="D8892" s="40"/>
      <c r="E8892" s="40"/>
      <c r="F8892" s="40"/>
      <c r="G8892" s="40"/>
      <c r="H8892" s="40"/>
      <c r="I8892" s="40"/>
      <c r="M8892" s="40">
        <f>WEEKNUM(A8892,2)</f>
        <v>1</v>
      </c>
    </row>
    <row r="8893" spans="1:13" x14ac:dyDescent="0.25">
      <c r="A8893" s="1"/>
      <c r="B8893" s="40"/>
      <c r="C8893" s="40"/>
      <c r="D8893" s="40"/>
      <c r="E8893" s="40"/>
      <c r="F8893" s="40"/>
      <c r="G8893" s="40"/>
      <c r="H8893" s="40"/>
      <c r="I8893" s="40"/>
      <c r="M8893" s="40">
        <f>WEEKNUM(A8893,2)</f>
        <v>1</v>
      </c>
    </row>
    <row r="8894" spans="1:13" x14ac:dyDescent="0.25">
      <c r="A8894" s="1"/>
      <c r="B8894" s="40"/>
      <c r="C8894" s="40"/>
      <c r="D8894" s="40"/>
      <c r="E8894" s="40"/>
      <c r="F8894" s="40"/>
      <c r="G8894" s="40"/>
      <c r="H8894" s="40"/>
      <c r="I8894" s="40"/>
      <c r="M8894" s="40">
        <f>WEEKNUM(A8894,2)</f>
        <v>1</v>
      </c>
    </row>
    <row r="8895" spans="1:13" x14ac:dyDescent="0.25">
      <c r="A8895" s="1"/>
      <c r="B8895" s="40"/>
      <c r="C8895" s="40"/>
      <c r="D8895" s="40"/>
      <c r="E8895" s="40"/>
      <c r="F8895" s="40"/>
      <c r="G8895" s="40"/>
      <c r="H8895" s="40"/>
      <c r="I8895" s="40"/>
      <c r="M8895" s="40">
        <f>WEEKNUM(A8895,2)</f>
        <v>1</v>
      </c>
    </row>
    <row r="8896" spans="1:13" x14ac:dyDescent="0.25">
      <c r="A8896" s="1"/>
      <c r="B8896" s="40"/>
      <c r="C8896" s="40"/>
      <c r="D8896" s="40"/>
      <c r="E8896" s="40"/>
      <c r="F8896" s="40"/>
      <c r="G8896" s="40"/>
      <c r="H8896" s="40"/>
      <c r="I8896" s="40"/>
      <c r="M8896" s="40">
        <f>WEEKNUM(A8896,2)</f>
        <v>1</v>
      </c>
    </row>
    <row r="8897" spans="1:13" x14ac:dyDescent="0.25">
      <c r="A8897" s="1"/>
      <c r="B8897" s="40"/>
      <c r="C8897" s="40"/>
      <c r="D8897" s="40"/>
      <c r="E8897" s="40"/>
      <c r="F8897" s="40"/>
      <c r="G8897" s="40"/>
      <c r="H8897" s="40"/>
      <c r="I8897" s="40"/>
      <c r="M8897" s="40">
        <f>WEEKNUM(A8897,2)</f>
        <v>1</v>
      </c>
    </row>
    <row r="8898" spans="1:13" x14ac:dyDescent="0.25">
      <c r="A8898" s="1"/>
      <c r="B8898" s="40"/>
      <c r="C8898" s="40"/>
      <c r="D8898" s="40"/>
      <c r="E8898" s="40"/>
      <c r="F8898" s="40"/>
      <c r="G8898" s="40"/>
      <c r="H8898" s="40"/>
      <c r="I8898" s="40"/>
      <c r="M8898" s="40">
        <f>WEEKNUM(A8898,2)</f>
        <v>1</v>
      </c>
    </row>
    <row r="8899" spans="1:13" x14ac:dyDescent="0.25">
      <c r="A8899" s="1"/>
      <c r="B8899" s="40"/>
      <c r="C8899" s="40"/>
      <c r="D8899" s="40"/>
      <c r="E8899" s="40"/>
      <c r="F8899" s="40"/>
      <c r="G8899" s="40"/>
      <c r="H8899" s="40"/>
      <c r="I8899" s="40"/>
      <c r="M8899" s="40">
        <f>WEEKNUM(A8899,2)</f>
        <v>1</v>
      </c>
    </row>
    <row r="8900" spans="1:13" x14ac:dyDescent="0.25">
      <c r="A8900" s="1"/>
      <c r="B8900" s="40"/>
      <c r="C8900" s="40"/>
      <c r="D8900" s="40"/>
      <c r="E8900" s="40"/>
      <c r="F8900" s="40"/>
      <c r="G8900" s="40"/>
      <c r="H8900" s="40"/>
      <c r="I8900" s="40"/>
      <c r="M8900" s="40">
        <f>WEEKNUM(A8900,2)</f>
        <v>1</v>
      </c>
    </row>
    <row r="8901" spans="1:13" x14ac:dyDescent="0.25">
      <c r="A8901" s="1"/>
      <c r="B8901" s="40"/>
      <c r="C8901" s="40"/>
      <c r="D8901" s="40"/>
      <c r="E8901" s="40"/>
      <c r="F8901" s="40"/>
      <c r="G8901" s="40"/>
      <c r="H8901" s="40"/>
      <c r="I8901" s="40"/>
      <c r="M8901" s="40">
        <f>WEEKNUM(A8901,2)</f>
        <v>1</v>
      </c>
    </row>
    <row r="8902" spans="1:13" x14ac:dyDescent="0.25">
      <c r="A8902" s="1"/>
      <c r="B8902" s="40"/>
      <c r="C8902" s="40"/>
      <c r="D8902" s="40"/>
      <c r="E8902" s="40"/>
      <c r="F8902" s="40"/>
      <c r="G8902" s="40"/>
      <c r="H8902" s="40"/>
      <c r="I8902" s="40"/>
      <c r="M8902" s="40">
        <f>WEEKNUM(A8902,2)</f>
        <v>1</v>
      </c>
    </row>
    <row r="8903" spans="1:13" x14ac:dyDescent="0.25">
      <c r="A8903" s="1"/>
      <c r="B8903" s="40"/>
      <c r="C8903" s="40"/>
      <c r="D8903" s="40"/>
      <c r="E8903" s="40"/>
      <c r="F8903" s="40"/>
      <c r="G8903" s="40"/>
      <c r="H8903" s="40"/>
      <c r="I8903" s="40"/>
      <c r="M8903" s="40">
        <f>WEEKNUM(A8903,2)</f>
        <v>1</v>
      </c>
    </row>
    <row r="8904" spans="1:13" x14ac:dyDescent="0.25">
      <c r="A8904" s="1"/>
      <c r="B8904" s="40"/>
      <c r="C8904" s="40"/>
      <c r="D8904" s="40"/>
      <c r="E8904" s="40"/>
      <c r="F8904" s="40"/>
      <c r="G8904" s="40"/>
      <c r="H8904" s="40"/>
      <c r="I8904" s="40"/>
      <c r="M8904" s="40">
        <f>WEEKNUM(A8904,2)</f>
        <v>1</v>
      </c>
    </row>
    <row r="8905" spans="1:13" x14ac:dyDescent="0.25">
      <c r="A8905" s="1"/>
      <c r="B8905" s="40"/>
      <c r="C8905" s="40"/>
      <c r="D8905" s="40"/>
      <c r="E8905" s="40"/>
      <c r="F8905" s="40"/>
      <c r="G8905" s="40"/>
      <c r="H8905" s="40"/>
      <c r="I8905" s="40"/>
      <c r="M8905" s="40">
        <f>WEEKNUM(A8905,2)</f>
        <v>1</v>
      </c>
    </row>
    <row r="8906" spans="1:13" x14ac:dyDescent="0.25">
      <c r="A8906" s="1"/>
      <c r="B8906" s="40"/>
      <c r="C8906" s="40"/>
      <c r="D8906" s="40"/>
      <c r="E8906" s="40"/>
      <c r="F8906" s="40"/>
      <c r="G8906" s="40"/>
      <c r="H8906" s="40"/>
      <c r="I8906" s="40"/>
      <c r="M8906" s="40">
        <f>WEEKNUM(A8906,2)</f>
        <v>1</v>
      </c>
    </row>
    <row r="8907" spans="1:13" x14ac:dyDescent="0.25">
      <c r="A8907" s="1"/>
      <c r="B8907" s="40"/>
      <c r="C8907" s="40"/>
      <c r="D8907" s="40"/>
      <c r="E8907" s="40"/>
      <c r="F8907" s="40"/>
      <c r="G8907" s="40"/>
      <c r="H8907" s="40"/>
      <c r="I8907" s="40"/>
      <c r="M8907" s="40">
        <f>WEEKNUM(A8907,2)</f>
        <v>1</v>
      </c>
    </row>
    <row r="8908" spans="1:13" x14ac:dyDescent="0.25">
      <c r="A8908" s="1"/>
      <c r="B8908" s="40"/>
      <c r="C8908" s="40"/>
      <c r="D8908" s="40"/>
      <c r="E8908" s="40"/>
      <c r="F8908" s="40"/>
      <c r="G8908" s="40"/>
      <c r="H8908" s="40"/>
      <c r="I8908" s="40"/>
      <c r="M8908" s="40">
        <f>WEEKNUM(A8908,2)</f>
        <v>1</v>
      </c>
    </row>
    <row r="8909" spans="1:13" x14ac:dyDescent="0.25">
      <c r="A8909" s="1"/>
      <c r="B8909" s="40"/>
      <c r="C8909" s="40"/>
      <c r="D8909" s="40"/>
      <c r="E8909" s="40"/>
      <c r="F8909" s="40"/>
      <c r="G8909" s="40"/>
      <c r="H8909" s="40"/>
      <c r="I8909" s="40"/>
      <c r="M8909" s="40">
        <f>WEEKNUM(A8909,2)</f>
        <v>1</v>
      </c>
    </row>
    <row r="8910" spans="1:13" x14ac:dyDescent="0.25">
      <c r="A8910" s="1"/>
      <c r="B8910" s="40"/>
      <c r="C8910" s="40"/>
      <c r="D8910" s="40"/>
      <c r="E8910" s="40"/>
      <c r="F8910" s="40"/>
      <c r="G8910" s="40"/>
      <c r="H8910" s="40"/>
      <c r="I8910" s="40"/>
      <c r="M8910" s="40">
        <f>WEEKNUM(A8910,2)</f>
        <v>1</v>
      </c>
    </row>
    <row r="8911" spans="1:13" x14ac:dyDescent="0.25">
      <c r="A8911" s="1"/>
      <c r="B8911" s="40"/>
      <c r="C8911" s="40"/>
      <c r="D8911" s="40"/>
      <c r="E8911" s="40"/>
      <c r="F8911" s="40"/>
      <c r="G8911" s="40"/>
      <c r="H8911" s="40"/>
      <c r="I8911" s="40"/>
      <c r="M8911" s="40">
        <f>WEEKNUM(A8911,2)</f>
        <v>1</v>
      </c>
    </row>
    <row r="8912" spans="1:13" x14ac:dyDescent="0.25">
      <c r="A8912" s="1"/>
      <c r="B8912" s="40"/>
      <c r="C8912" s="40"/>
      <c r="D8912" s="40"/>
      <c r="E8912" s="40"/>
      <c r="F8912" s="40"/>
      <c r="G8912" s="40"/>
      <c r="H8912" s="40"/>
      <c r="I8912" s="40"/>
      <c r="M8912" s="40">
        <f>WEEKNUM(A8912,2)</f>
        <v>1</v>
      </c>
    </row>
    <row r="8913" spans="1:13" x14ac:dyDescent="0.25">
      <c r="A8913" s="1"/>
      <c r="B8913" s="40"/>
      <c r="C8913" s="40"/>
      <c r="D8913" s="40"/>
      <c r="E8913" s="40"/>
      <c r="F8913" s="40"/>
      <c r="G8913" s="40"/>
      <c r="H8913" s="40"/>
      <c r="I8913" s="40"/>
      <c r="M8913" s="40">
        <f>WEEKNUM(A8913,2)</f>
        <v>1</v>
      </c>
    </row>
    <row r="8914" spans="1:13" x14ac:dyDescent="0.25">
      <c r="A8914" s="1"/>
      <c r="B8914" s="40"/>
      <c r="C8914" s="40"/>
      <c r="D8914" s="40"/>
      <c r="E8914" s="40"/>
      <c r="F8914" s="40"/>
      <c r="G8914" s="40"/>
      <c r="H8914" s="40"/>
      <c r="I8914" s="40"/>
      <c r="M8914" s="40">
        <f>WEEKNUM(A8914,2)</f>
        <v>1</v>
      </c>
    </row>
    <row r="8915" spans="1:13" x14ac:dyDescent="0.25">
      <c r="A8915" s="1"/>
      <c r="B8915" s="40"/>
      <c r="C8915" s="40"/>
      <c r="D8915" s="40"/>
      <c r="E8915" s="40"/>
      <c r="F8915" s="40"/>
      <c r="G8915" s="40"/>
      <c r="H8915" s="40"/>
      <c r="I8915" s="40"/>
      <c r="M8915" s="40">
        <f>WEEKNUM(A8915,2)</f>
        <v>1</v>
      </c>
    </row>
    <row r="8916" spans="1:13" x14ac:dyDescent="0.25">
      <c r="A8916" s="1"/>
      <c r="B8916" s="40"/>
      <c r="C8916" s="40"/>
      <c r="D8916" s="40"/>
      <c r="E8916" s="40"/>
      <c r="F8916" s="40"/>
      <c r="G8916" s="40"/>
      <c r="H8916" s="40"/>
      <c r="I8916" s="40"/>
      <c r="M8916" s="40">
        <f>WEEKNUM(A8916,2)</f>
        <v>1</v>
      </c>
    </row>
    <row r="8917" spans="1:13" x14ac:dyDescent="0.25">
      <c r="A8917" s="1"/>
      <c r="B8917" s="40"/>
      <c r="C8917" s="40"/>
      <c r="D8917" s="40"/>
      <c r="E8917" s="40"/>
      <c r="F8917" s="40"/>
      <c r="G8917" s="40"/>
      <c r="H8917" s="40"/>
      <c r="I8917" s="40"/>
      <c r="M8917" s="40">
        <f>WEEKNUM(A8917,2)</f>
        <v>1</v>
      </c>
    </row>
    <row r="8918" spans="1:13" x14ac:dyDescent="0.25">
      <c r="A8918" s="1"/>
      <c r="B8918" s="40"/>
      <c r="C8918" s="40"/>
      <c r="D8918" s="40"/>
      <c r="E8918" s="40"/>
      <c r="F8918" s="40"/>
      <c r="G8918" s="40"/>
      <c r="H8918" s="40"/>
      <c r="I8918" s="40"/>
      <c r="M8918" s="40">
        <f>WEEKNUM(A8918,2)</f>
        <v>1</v>
      </c>
    </row>
    <row r="8919" spans="1:13" x14ac:dyDescent="0.25">
      <c r="A8919" s="1"/>
      <c r="B8919" s="40"/>
      <c r="C8919" s="40"/>
      <c r="D8919" s="40"/>
      <c r="E8919" s="40"/>
      <c r="F8919" s="40"/>
      <c r="G8919" s="40"/>
      <c r="H8919" s="40"/>
      <c r="I8919" s="40"/>
      <c r="M8919" s="40">
        <f>WEEKNUM(A8919,2)</f>
        <v>1</v>
      </c>
    </row>
    <row r="8920" spans="1:13" x14ac:dyDescent="0.25">
      <c r="A8920" s="1"/>
      <c r="B8920" s="40"/>
      <c r="C8920" s="40"/>
      <c r="D8920" s="40"/>
      <c r="E8920" s="40"/>
      <c r="F8920" s="40"/>
      <c r="G8920" s="40"/>
      <c r="H8920" s="40"/>
      <c r="I8920" s="40"/>
      <c r="M8920" s="40">
        <f>WEEKNUM(A8920,2)</f>
        <v>1</v>
      </c>
    </row>
    <row r="8921" spans="1:13" x14ac:dyDescent="0.25">
      <c r="A8921" s="1"/>
      <c r="B8921" s="40"/>
      <c r="C8921" s="40"/>
      <c r="D8921" s="40"/>
      <c r="E8921" s="40"/>
      <c r="F8921" s="40"/>
      <c r="G8921" s="40"/>
      <c r="H8921" s="40"/>
      <c r="I8921" s="40"/>
      <c r="M8921" s="40">
        <f>WEEKNUM(A8921,2)</f>
        <v>1</v>
      </c>
    </row>
    <row r="8922" spans="1:13" x14ac:dyDescent="0.25">
      <c r="A8922" s="1"/>
      <c r="B8922" s="40"/>
      <c r="C8922" s="40"/>
      <c r="D8922" s="40"/>
      <c r="E8922" s="40"/>
      <c r="F8922" s="40"/>
      <c r="G8922" s="40"/>
      <c r="H8922" s="40"/>
      <c r="I8922" s="40"/>
      <c r="M8922" s="40">
        <f>WEEKNUM(A8922,2)</f>
        <v>1</v>
      </c>
    </row>
    <row r="8923" spans="1:13" x14ac:dyDescent="0.25">
      <c r="A8923" s="1"/>
      <c r="B8923" s="40"/>
      <c r="C8923" s="40"/>
      <c r="D8923" s="40"/>
      <c r="E8923" s="40"/>
      <c r="F8923" s="40"/>
      <c r="G8923" s="40"/>
      <c r="H8923" s="40"/>
      <c r="I8923" s="40"/>
      <c r="M8923" s="40">
        <f>WEEKNUM(A8923,2)</f>
        <v>1</v>
      </c>
    </row>
    <row r="8924" spans="1:13" x14ac:dyDescent="0.25">
      <c r="A8924" s="1"/>
      <c r="B8924" s="40"/>
      <c r="C8924" s="40"/>
      <c r="D8924" s="40"/>
      <c r="E8924" s="40"/>
      <c r="F8924" s="40"/>
      <c r="G8924" s="40"/>
      <c r="H8924" s="40"/>
      <c r="I8924" s="40"/>
      <c r="M8924" s="40">
        <f>WEEKNUM(A8924,2)</f>
        <v>1</v>
      </c>
    </row>
    <row r="8925" spans="1:13" x14ac:dyDescent="0.25">
      <c r="A8925" s="1"/>
      <c r="B8925" s="40"/>
      <c r="C8925" s="40"/>
      <c r="D8925" s="40"/>
      <c r="E8925" s="40"/>
      <c r="F8925" s="40"/>
      <c r="G8925" s="40"/>
      <c r="H8925" s="40"/>
      <c r="I8925" s="40"/>
      <c r="M8925" s="40">
        <f>WEEKNUM(A8925,2)</f>
        <v>1</v>
      </c>
    </row>
    <row r="8926" spans="1:13" x14ac:dyDescent="0.25">
      <c r="A8926" s="1"/>
      <c r="B8926" s="40"/>
      <c r="C8926" s="40"/>
      <c r="D8926" s="40"/>
      <c r="E8926" s="40"/>
      <c r="F8926" s="40"/>
      <c r="G8926" s="40"/>
      <c r="H8926" s="40"/>
      <c r="I8926" s="40"/>
      <c r="M8926" s="40">
        <f>WEEKNUM(A8926,2)</f>
        <v>1</v>
      </c>
    </row>
    <row r="8927" spans="1:13" x14ac:dyDescent="0.25">
      <c r="A8927" s="1"/>
      <c r="B8927" s="40"/>
      <c r="C8927" s="40"/>
      <c r="D8927" s="40"/>
      <c r="E8927" s="40"/>
      <c r="F8927" s="40"/>
      <c r="G8927" s="40"/>
      <c r="H8927" s="40"/>
      <c r="I8927" s="40"/>
      <c r="M8927" s="40">
        <f>WEEKNUM(A8927,2)</f>
        <v>1</v>
      </c>
    </row>
    <row r="8928" spans="1:13" x14ac:dyDescent="0.25">
      <c r="A8928" s="1"/>
      <c r="B8928" s="40"/>
      <c r="C8928" s="40"/>
      <c r="D8928" s="40"/>
      <c r="E8928" s="40"/>
      <c r="F8928" s="40"/>
      <c r="G8928" s="40"/>
      <c r="H8928" s="40"/>
      <c r="I8928" s="40"/>
      <c r="M8928" s="40">
        <f>WEEKNUM(A8928,2)</f>
        <v>1</v>
      </c>
    </row>
    <row r="8929" spans="1:13" x14ac:dyDescent="0.25">
      <c r="A8929" s="1"/>
      <c r="B8929" s="40"/>
      <c r="C8929" s="40"/>
      <c r="D8929" s="40"/>
      <c r="E8929" s="40"/>
      <c r="F8929" s="40"/>
      <c r="G8929" s="40"/>
      <c r="H8929" s="40"/>
      <c r="I8929" s="40"/>
      <c r="M8929" s="40">
        <f>WEEKNUM(A8929,2)</f>
        <v>1</v>
      </c>
    </row>
    <row r="8930" spans="1:13" x14ac:dyDescent="0.25">
      <c r="A8930" s="1"/>
      <c r="B8930" s="40"/>
      <c r="C8930" s="40"/>
      <c r="D8930" s="40"/>
      <c r="E8930" s="40"/>
      <c r="F8930" s="40"/>
      <c r="G8930" s="40"/>
      <c r="H8930" s="40"/>
      <c r="I8930" s="40"/>
      <c r="M8930" s="40">
        <f>WEEKNUM(A8930,2)</f>
        <v>1</v>
      </c>
    </row>
    <row r="8931" spans="1:13" x14ac:dyDescent="0.25">
      <c r="A8931" s="1"/>
      <c r="B8931" s="40"/>
      <c r="C8931" s="40"/>
      <c r="D8931" s="40"/>
      <c r="E8931" s="40"/>
      <c r="F8931" s="40"/>
      <c r="G8931" s="40"/>
      <c r="H8931" s="40"/>
      <c r="I8931" s="40"/>
      <c r="M8931" s="40">
        <f>WEEKNUM(A8931,2)</f>
        <v>1</v>
      </c>
    </row>
    <row r="8932" spans="1:13" x14ac:dyDescent="0.25">
      <c r="A8932" s="1"/>
      <c r="B8932" s="40"/>
      <c r="C8932" s="40"/>
      <c r="D8932" s="40"/>
      <c r="E8932" s="40"/>
      <c r="F8932" s="40"/>
      <c r="G8932" s="40"/>
      <c r="H8932" s="40"/>
      <c r="I8932" s="40"/>
      <c r="M8932" s="40">
        <f>WEEKNUM(A8932,2)</f>
        <v>1</v>
      </c>
    </row>
    <row r="8933" spans="1:13" x14ac:dyDescent="0.25">
      <c r="A8933" s="1"/>
      <c r="B8933" s="40"/>
      <c r="C8933" s="40"/>
      <c r="D8933" s="40"/>
      <c r="E8933" s="40"/>
      <c r="F8933" s="40"/>
      <c r="G8933" s="40"/>
      <c r="H8933" s="40"/>
      <c r="I8933" s="40"/>
      <c r="M8933" s="40">
        <f>WEEKNUM(A8933,2)</f>
        <v>1</v>
      </c>
    </row>
    <row r="8934" spans="1:13" x14ac:dyDescent="0.25">
      <c r="A8934" s="1"/>
      <c r="B8934" s="40"/>
      <c r="C8934" s="40"/>
      <c r="D8934" s="40"/>
      <c r="E8934" s="40"/>
      <c r="F8934" s="40"/>
      <c r="G8934" s="40"/>
      <c r="H8934" s="40"/>
      <c r="I8934" s="40"/>
      <c r="M8934" s="40">
        <f>WEEKNUM(A8934,2)</f>
        <v>1</v>
      </c>
    </row>
    <row r="8935" spans="1:13" x14ac:dyDescent="0.25">
      <c r="A8935" s="1"/>
      <c r="B8935" s="40"/>
      <c r="C8935" s="40"/>
      <c r="D8935" s="40"/>
      <c r="E8935" s="40"/>
      <c r="F8935" s="40"/>
      <c r="G8935" s="40"/>
      <c r="H8935" s="40"/>
      <c r="I8935" s="40"/>
      <c r="M8935" s="40">
        <f>WEEKNUM(A8935,2)</f>
        <v>1</v>
      </c>
    </row>
    <row r="8936" spans="1:13" x14ac:dyDescent="0.25">
      <c r="A8936" s="1"/>
      <c r="B8936" s="40"/>
      <c r="C8936" s="40"/>
      <c r="D8936" s="40"/>
      <c r="E8936" s="40"/>
      <c r="F8936" s="40"/>
      <c r="G8936" s="40"/>
      <c r="H8936" s="40"/>
      <c r="I8936" s="40"/>
      <c r="M8936" s="40">
        <f>WEEKNUM(A8936,2)</f>
        <v>1</v>
      </c>
    </row>
    <row r="8937" spans="1:13" x14ac:dyDescent="0.25">
      <c r="A8937" s="1"/>
      <c r="B8937" s="40"/>
      <c r="C8937" s="40"/>
      <c r="D8937" s="40"/>
      <c r="E8937" s="40"/>
      <c r="F8937" s="40"/>
      <c r="G8937" s="40"/>
      <c r="H8937" s="40"/>
      <c r="I8937" s="40"/>
      <c r="M8937" s="40">
        <f>WEEKNUM(A8937,2)</f>
        <v>1</v>
      </c>
    </row>
    <row r="8938" spans="1:13" x14ac:dyDescent="0.25">
      <c r="A8938" s="1"/>
      <c r="B8938" s="40"/>
      <c r="C8938" s="40"/>
      <c r="D8938" s="40"/>
      <c r="E8938" s="40"/>
      <c r="F8938" s="40"/>
      <c r="G8938" s="40"/>
      <c r="H8938" s="40"/>
      <c r="I8938" s="40"/>
      <c r="M8938" s="40">
        <f>WEEKNUM(A8938,2)</f>
        <v>1</v>
      </c>
    </row>
    <row r="8939" spans="1:13" x14ac:dyDescent="0.25">
      <c r="A8939" s="1"/>
      <c r="B8939" s="40"/>
      <c r="C8939" s="40"/>
      <c r="D8939" s="40"/>
      <c r="E8939" s="40"/>
      <c r="F8939" s="40"/>
      <c r="G8939" s="40"/>
      <c r="H8939" s="40"/>
      <c r="I8939" s="40"/>
      <c r="M8939" s="40">
        <f>WEEKNUM(A8939,2)</f>
        <v>1</v>
      </c>
    </row>
    <row r="8940" spans="1:13" x14ac:dyDescent="0.25">
      <c r="A8940" s="1"/>
      <c r="B8940" s="40"/>
      <c r="C8940" s="40"/>
      <c r="D8940" s="40"/>
      <c r="E8940" s="40"/>
      <c r="F8940" s="40"/>
      <c r="G8940" s="40"/>
      <c r="H8940" s="40"/>
      <c r="I8940" s="40"/>
      <c r="M8940" s="40">
        <f>WEEKNUM(A8940,2)</f>
        <v>1</v>
      </c>
    </row>
    <row r="8941" spans="1:13" x14ac:dyDescent="0.25">
      <c r="A8941" s="1"/>
      <c r="B8941" s="40"/>
      <c r="C8941" s="40"/>
      <c r="D8941" s="40"/>
      <c r="E8941" s="40"/>
      <c r="F8941" s="40"/>
      <c r="G8941" s="40"/>
      <c r="H8941" s="40"/>
      <c r="I8941" s="40"/>
      <c r="M8941" s="40">
        <f>WEEKNUM(A8941,2)</f>
        <v>1</v>
      </c>
    </row>
    <row r="8942" spans="1:13" x14ac:dyDescent="0.25">
      <c r="A8942" s="1"/>
      <c r="B8942" s="40"/>
      <c r="C8942" s="40"/>
      <c r="D8942" s="40"/>
      <c r="E8942" s="40"/>
      <c r="F8942" s="40"/>
      <c r="G8942" s="40"/>
      <c r="H8942" s="40"/>
      <c r="I8942" s="40"/>
      <c r="M8942" s="40">
        <f>WEEKNUM(A8942,2)</f>
        <v>1</v>
      </c>
    </row>
    <row r="8943" spans="1:13" x14ac:dyDescent="0.25">
      <c r="A8943" s="1"/>
      <c r="B8943" s="40"/>
      <c r="C8943" s="40"/>
      <c r="D8943" s="40"/>
      <c r="E8943" s="40"/>
      <c r="F8943" s="40"/>
      <c r="G8943" s="40"/>
      <c r="H8943" s="40"/>
      <c r="I8943" s="40"/>
      <c r="M8943" s="40">
        <f>WEEKNUM(A8943,2)</f>
        <v>1</v>
      </c>
    </row>
    <row r="8944" spans="1:13" x14ac:dyDescent="0.25">
      <c r="A8944" s="1"/>
      <c r="B8944" s="40"/>
      <c r="C8944" s="40"/>
      <c r="D8944" s="40"/>
      <c r="E8944" s="40"/>
      <c r="F8944" s="40"/>
      <c r="G8944" s="40"/>
      <c r="H8944" s="40"/>
      <c r="I8944" s="40"/>
      <c r="M8944" s="40">
        <f>WEEKNUM(A8944,2)</f>
        <v>1</v>
      </c>
    </row>
    <row r="8945" spans="1:13" x14ac:dyDescent="0.25">
      <c r="A8945" s="1"/>
      <c r="B8945" s="40"/>
      <c r="C8945" s="40"/>
      <c r="D8945" s="40"/>
      <c r="E8945" s="40"/>
      <c r="F8945" s="40"/>
      <c r="G8945" s="40"/>
      <c r="H8945" s="40"/>
      <c r="I8945" s="40"/>
      <c r="M8945" s="40">
        <f>WEEKNUM(A8945,2)</f>
        <v>1</v>
      </c>
    </row>
    <row r="8946" spans="1:13" x14ac:dyDescent="0.25">
      <c r="A8946" s="1"/>
      <c r="B8946" s="40"/>
      <c r="C8946" s="40"/>
      <c r="D8946" s="40"/>
      <c r="E8946" s="40"/>
      <c r="F8946" s="40"/>
      <c r="G8946" s="40"/>
      <c r="H8946" s="40"/>
      <c r="I8946" s="40"/>
      <c r="M8946" s="40">
        <f>WEEKNUM(A8946,2)</f>
        <v>1</v>
      </c>
    </row>
    <row r="8947" spans="1:13" x14ac:dyDescent="0.25">
      <c r="A8947" s="1"/>
      <c r="B8947" s="40"/>
      <c r="C8947" s="40"/>
      <c r="D8947" s="40"/>
      <c r="E8947" s="40"/>
      <c r="F8947" s="40"/>
      <c r="G8947" s="40"/>
      <c r="H8947" s="40"/>
      <c r="I8947" s="40"/>
      <c r="M8947" s="40">
        <f>WEEKNUM(A8947,2)</f>
        <v>1</v>
      </c>
    </row>
    <row r="8948" spans="1:13" x14ac:dyDescent="0.25">
      <c r="A8948" s="1"/>
      <c r="B8948" s="40"/>
      <c r="C8948" s="40"/>
      <c r="D8948" s="40"/>
      <c r="E8948" s="40"/>
      <c r="F8948" s="40"/>
      <c r="G8948" s="40"/>
      <c r="H8948" s="40"/>
      <c r="I8948" s="40"/>
      <c r="M8948" s="40">
        <f>WEEKNUM(A8948,2)</f>
        <v>1</v>
      </c>
    </row>
    <row r="8949" spans="1:13" x14ac:dyDescent="0.25">
      <c r="A8949" s="1"/>
      <c r="B8949" s="40"/>
      <c r="C8949" s="40"/>
      <c r="D8949" s="40"/>
      <c r="E8949" s="40"/>
      <c r="F8949" s="40"/>
      <c r="G8949" s="40"/>
      <c r="H8949" s="40"/>
      <c r="I8949" s="40"/>
      <c r="M8949" s="40">
        <f>WEEKNUM(A8949,2)</f>
        <v>1</v>
      </c>
    </row>
    <row r="8950" spans="1:13" x14ac:dyDescent="0.25">
      <c r="A8950" s="1"/>
      <c r="B8950" s="40"/>
      <c r="C8950" s="40"/>
      <c r="D8950" s="40"/>
      <c r="E8950" s="40"/>
      <c r="F8950" s="40"/>
      <c r="G8950" s="40"/>
      <c r="H8950" s="40"/>
      <c r="I8950" s="40"/>
      <c r="M8950" s="40">
        <f>WEEKNUM(A8950,2)</f>
        <v>1</v>
      </c>
    </row>
    <row r="8951" spans="1:13" x14ac:dyDescent="0.25">
      <c r="A8951" s="1"/>
      <c r="B8951" s="40"/>
      <c r="C8951" s="40"/>
      <c r="D8951" s="40"/>
      <c r="E8951" s="40"/>
      <c r="F8951" s="40"/>
      <c r="G8951" s="40"/>
      <c r="H8951" s="40"/>
      <c r="I8951" s="40"/>
      <c r="M8951" s="40">
        <f>WEEKNUM(A8951,2)</f>
        <v>1</v>
      </c>
    </row>
    <row r="8952" spans="1:13" x14ac:dyDescent="0.25">
      <c r="A8952" s="1"/>
      <c r="B8952" s="40"/>
      <c r="C8952" s="40"/>
      <c r="D8952" s="40"/>
      <c r="E8952" s="40"/>
      <c r="F8952" s="40"/>
      <c r="G8952" s="40"/>
      <c r="H8952" s="40"/>
      <c r="I8952" s="40"/>
      <c r="M8952" s="40">
        <f>WEEKNUM(A8952,2)</f>
        <v>1</v>
      </c>
    </row>
    <row r="8953" spans="1:13" x14ac:dyDescent="0.25">
      <c r="A8953" s="1"/>
      <c r="B8953" s="40"/>
      <c r="C8953" s="40"/>
      <c r="D8953" s="40"/>
      <c r="E8953" s="40"/>
      <c r="F8953" s="40"/>
      <c r="G8953" s="40"/>
      <c r="H8953" s="40"/>
      <c r="I8953" s="40"/>
      <c r="M8953" s="40">
        <f>WEEKNUM(A8953,2)</f>
        <v>1</v>
      </c>
    </row>
    <row r="8954" spans="1:13" x14ac:dyDescent="0.25">
      <c r="A8954" s="1"/>
      <c r="B8954" s="40"/>
      <c r="C8954" s="40"/>
      <c r="D8954" s="40"/>
      <c r="E8954" s="40"/>
      <c r="F8954" s="40"/>
      <c r="G8954" s="40"/>
      <c r="H8954" s="40"/>
      <c r="I8954" s="40"/>
      <c r="M8954" s="40">
        <f>WEEKNUM(A8954,2)</f>
        <v>1</v>
      </c>
    </row>
    <row r="8955" spans="1:13" x14ac:dyDescent="0.25">
      <c r="A8955" s="1"/>
      <c r="B8955" s="40"/>
      <c r="C8955" s="40"/>
      <c r="D8955" s="40"/>
      <c r="E8955" s="40"/>
      <c r="F8955" s="40"/>
      <c r="G8955" s="40"/>
      <c r="H8955" s="40"/>
      <c r="I8955" s="40"/>
      <c r="M8955" s="40">
        <f>WEEKNUM(A8955,2)</f>
        <v>1</v>
      </c>
    </row>
    <row r="8956" spans="1:13" x14ac:dyDescent="0.25">
      <c r="A8956" s="1"/>
      <c r="B8956" s="40"/>
      <c r="C8956" s="40"/>
      <c r="D8956" s="40"/>
      <c r="E8956" s="40"/>
      <c r="F8956" s="40"/>
      <c r="G8956" s="40"/>
      <c r="H8956" s="40"/>
      <c r="I8956" s="40"/>
      <c r="M8956" s="40">
        <f>WEEKNUM(A8956,2)</f>
        <v>1</v>
      </c>
    </row>
    <row r="8957" spans="1:13" x14ac:dyDescent="0.25">
      <c r="A8957" s="1"/>
      <c r="B8957" s="40"/>
      <c r="C8957" s="40"/>
      <c r="D8957" s="40"/>
      <c r="E8957" s="40"/>
      <c r="F8957" s="40"/>
      <c r="G8957" s="40"/>
      <c r="H8957" s="40"/>
      <c r="I8957" s="40"/>
      <c r="M8957" s="40">
        <f>WEEKNUM(A8957,2)</f>
        <v>1</v>
      </c>
    </row>
    <row r="8958" spans="1:13" x14ac:dyDescent="0.25">
      <c r="A8958" s="1"/>
      <c r="B8958" s="40"/>
      <c r="C8958" s="40"/>
      <c r="D8958" s="40"/>
      <c r="E8958" s="40"/>
      <c r="F8958" s="40"/>
      <c r="G8958" s="40"/>
      <c r="H8958" s="40"/>
      <c r="I8958" s="40"/>
      <c r="M8958" s="40">
        <f>WEEKNUM(A8958,2)</f>
        <v>1</v>
      </c>
    </row>
    <row r="8959" spans="1:13" x14ac:dyDescent="0.25">
      <c r="A8959" s="1"/>
      <c r="B8959" s="40"/>
      <c r="C8959" s="40"/>
      <c r="D8959" s="40"/>
      <c r="E8959" s="40"/>
      <c r="F8959" s="40"/>
      <c r="G8959" s="40"/>
      <c r="H8959" s="40"/>
      <c r="I8959" s="40"/>
      <c r="M8959" s="40">
        <f>WEEKNUM(A8959,2)</f>
        <v>1</v>
      </c>
    </row>
    <row r="8960" spans="1:13" x14ac:dyDescent="0.25">
      <c r="A8960" s="1"/>
      <c r="B8960" s="40"/>
      <c r="C8960" s="40"/>
      <c r="D8960" s="40"/>
      <c r="E8960" s="40"/>
      <c r="F8960" s="40"/>
      <c r="G8960" s="40"/>
      <c r="H8960" s="40"/>
      <c r="I8960" s="40"/>
      <c r="M8960" s="40">
        <f>WEEKNUM(A8960,2)</f>
        <v>1</v>
      </c>
    </row>
    <row r="8961" spans="1:13" x14ac:dyDescent="0.25">
      <c r="A8961" s="1"/>
      <c r="B8961" s="40"/>
      <c r="C8961" s="40"/>
      <c r="D8961" s="40"/>
      <c r="E8961" s="40"/>
      <c r="F8961" s="40"/>
      <c r="G8961" s="40"/>
      <c r="H8961" s="40"/>
      <c r="I8961" s="40"/>
      <c r="M8961" s="40">
        <f>WEEKNUM(A8961,2)</f>
        <v>1</v>
      </c>
    </row>
    <row r="8962" spans="1:13" x14ac:dyDescent="0.25">
      <c r="A8962" s="1"/>
      <c r="B8962" s="40"/>
      <c r="C8962" s="40"/>
      <c r="D8962" s="40"/>
      <c r="E8962" s="40"/>
      <c r="F8962" s="40"/>
      <c r="G8962" s="40"/>
      <c r="H8962" s="40"/>
      <c r="I8962" s="40"/>
      <c r="M8962" s="40">
        <f>WEEKNUM(A8962,2)</f>
        <v>1</v>
      </c>
    </row>
    <row r="8963" spans="1:13" x14ac:dyDescent="0.25">
      <c r="A8963" s="1"/>
      <c r="B8963" s="40"/>
      <c r="C8963" s="40"/>
      <c r="D8963" s="40"/>
      <c r="E8963" s="40"/>
      <c r="F8963" s="40"/>
      <c r="G8963" s="40"/>
      <c r="H8963" s="40"/>
      <c r="I8963" s="40"/>
      <c r="M8963" s="40">
        <f>WEEKNUM(A8963,2)</f>
        <v>1</v>
      </c>
    </row>
    <row r="8964" spans="1:13" x14ac:dyDescent="0.25">
      <c r="A8964" s="1"/>
      <c r="B8964" s="40"/>
      <c r="C8964" s="40"/>
      <c r="D8964" s="40"/>
      <c r="E8964" s="40"/>
      <c r="F8964" s="40"/>
      <c r="G8964" s="40"/>
      <c r="H8964" s="40"/>
      <c r="I8964" s="40"/>
      <c r="M8964" s="40">
        <f>WEEKNUM(A8964,2)</f>
        <v>1</v>
      </c>
    </row>
    <row r="8965" spans="1:13" x14ac:dyDescent="0.25">
      <c r="A8965" s="1"/>
      <c r="B8965" s="40"/>
      <c r="C8965" s="40"/>
      <c r="D8965" s="40"/>
      <c r="E8965" s="40"/>
      <c r="F8965" s="40"/>
      <c r="G8965" s="40"/>
      <c r="H8965" s="40"/>
      <c r="I8965" s="40"/>
      <c r="M8965" s="40">
        <f>WEEKNUM(A8965,2)</f>
        <v>1</v>
      </c>
    </row>
    <row r="8966" spans="1:13" x14ac:dyDescent="0.25">
      <c r="A8966" s="1"/>
      <c r="B8966" s="40"/>
      <c r="C8966" s="40"/>
      <c r="D8966" s="40"/>
      <c r="E8966" s="40"/>
      <c r="F8966" s="40"/>
      <c r="G8966" s="40"/>
      <c r="H8966" s="40"/>
      <c r="I8966" s="40"/>
      <c r="M8966" s="40">
        <f>WEEKNUM(A8966,2)</f>
        <v>1</v>
      </c>
    </row>
    <row r="8967" spans="1:13" x14ac:dyDescent="0.25">
      <c r="A8967" s="1"/>
      <c r="B8967" s="40"/>
      <c r="C8967" s="40"/>
      <c r="D8967" s="40"/>
      <c r="E8967" s="40"/>
      <c r="F8967" s="40"/>
      <c r="G8967" s="40"/>
      <c r="H8967" s="40"/>
      <c r="I8967" s="40"/>
      <c r="M8967" s="40">
        <f>WEEKNUM(A8967,2)</f>
        <v>1</v>
      </c>
    </row>
    <row r="8968" spans="1:13" x14ac:dyDescent="0.25">
      <c r="A8968" s="1"/>
      <c r="B8968" s="40"/>
      <c r="C8968" s="40"/>
      <c r="D8968" s="40"/>
      <c r="E8968" s="40"/>
      <c r="F8968" s="40"/>
      <c r="G8968" s="40"/>
      <c r="H8968" s="40"/>
      <c r="I8968" s="40"/>
      <c r="M8968" s="40">
        <f>WEEKNUM(A8968,2)</f>
        <v>1</v>
      </c>
    </row>
    <row r="8969" spans="1:13" x14ac:dyDescent="0.25">
      <c r="A8969" s="1"/>
      <c r="B8969" s="40"/>
      <c r="C8969" s="40"/>
      <c r="D8969" s="40"/>
      <c r="E8969" s="40"/>
      <c r="F8969" s="40"/>
      <c r="G8969" s="40"/>
      <c r="H8969" s="40"/>
      <c r="I8969" s="40"/>
      <c r="M8969" s="40">
        <f>WEEKNUM(A8969,2)</f>
        <v>1</v>
      </c>
    </row>
    <row r="8970" spans="1:13" x14ac:dyDescent="0.25">
      <c r="A8970" s="1"/>
      <c r="B8970" s="40"/>
      <c r="C8970" s="40"/>
      <c r="D8970" s="40"/>
      <c r="E8970" s="40"/>
      <c r="F8970" s="40"/>
      <c r="G8970" s="40"/>
      <c r="H8970" s="40"/>
      <c r="I8970" s="40"/>
      <c r="M8970" s="40">
        <f>WEEKNUM(A8970,2)</f>
        <v>1</v>
      </c>
    </row>
    <row r="8971" spans="1:13" x14ac:dyDescent="0.25">
      <c r="A8971" s="1"/>
      <c r="B8971" s="40"/>
      <c r="C8971" s="40"/>
      <c r="D8971" s="40"/>
      <c r="E8971" s="40"/>
      <c r="F8971" s="40"/>
      <c r="G8971" s="40"/>
      <c r="H8971" s="40"/>
      <c r="I8971" s="40"/>
      <c r="M8971" s="40">
        <f>WEEKNUM(A8971,2)</f>
        <v>1</v>
      </c>
    </row>
    <row r="8972" spans="1:13" x14ac:dyDescent="0.25">
      <c r="A8972" s="1"/>
      <c r="B8972" s="40"/>
      <c r="C8972" s="40"/>
      <c r="D8972" s="40"/>
      <c r="E8972" s="40"/>
      <c r="F8972" s="40"/>
      <c r="G8972" s="40"/>
      <c r="H8972" s="40"/>
      <c r="I8972" s="40"/>
      <c r="M8972" s="40">
        <f>WEEKNUM(A8972,2)</f>
        <v>1</v>
      </c>
    </row>
    <row r="8973" spans="1:13" x14ac:dyDescent="0.25">
      <c r="A8973" s="1"/>
      <c r="B8973" s="40"/>
      <c r="C8973" s="40"/>
      <c r="D8973" s="40"/>
      <c r="E8973" s="40"/>
      <c r="F8973" s="40"/>
      <c r="G8973" s="40"/>
      <c r="H8973" s="40"/>
      <c r="I8973" s="40"/>
      <c r="M8973" s="40">
        <f>WEEKNUM(A8973,2)</f>
        <v>1</v>
      </c>
    </row>
    <row r="8974" spans="1:13" x14ac:dyDescent="0.25">
      <c r="A8974" s="1"/>
      <c r="B8974" s="40"/>
      <c r="C8974" s="40"/>
      <c r="D8974" s="40"/>
      <c r="E8974" s="40"/>
      <c r="F8974" s="40"/>
      <c r="G8974" s="40"/>
      <c r="H8974" s="40"/>
      <c r="I8974" s="40"/>
      <c r="M8974" s="40">
        <f>WEEKNUM(A8974,2)</f>
        <v>1</v>
      </c>
    </row>
    <row r="8975" spans="1:13" x14ac:dyDescent="0.25">
      <c r="A8975" s="1"/>
      <c r="B8975" s="40"/>
      <c r="C8975" s="40"/>
      <c r="D8975" s="40"/>
      <c r="E8975" s="40"/>
      <c r="F8975" s="40"/>
      <c r="G8975" s="40"/>
      <c r="H8975" s="40"/>
      <c r="I8975" s="40"/>
      <c r="M8975" s="40">
        <f>WEEKNUM(A8975,2)</f>
        <v>1</v>
      </c>
    </row>
    <row r="8976" spans="1:13" x14ac:dyDescent="0.25">
      <c r="A8976" s="1"/>
      <c r="B8976" s="40"/>
      <c r="C8976" s="40"/>
      <c r="D8976" s="40"/>
      <c r="E8976" s="40"/>
      <c r="F8976" s="40"/>
      <c r="G8976" s="40"/>
      <c r="H8976" s="40"/>
      <c r="I8976" s="40"/>
      <c r="M8976" s="40">
        <f>WEEKNUM(A8976,2)</f>
        <v>1</v>
      </c>
    </row>
    <row r="8977" spans="1:13" x14ac:dyDescent="0.25">
      <c r="A8977" s="1"/>
      <c r="B8977" s="40"/>
      <c r="C8977" s="40"/>
      <c r="D8977" s="40"/>
      <c r="E8977" s="40"/>
      <c r="F8977" s="40"/>
      <c r="G8977" s="40"/>
      <c r="H8977" s="40"/>
      <c r="I8977" s="40"/>
      <c r="M8977" s="40">
        <f>WEEKNUM(A8977,2)</f>
        <v>1</v>
      </c>
    </row>
    <row r="8978" spans="1:13" x14ac:dyDescent="0.25">
      <c r="A8978" s="1"/>
      <c r="B8978" s="40"/>
      <c r="C8978" s="40"/>
      <c r="D8978" s="40"/>
      <c r="E8978" s="40"/>
      <c r="F8978" s="40"/>
      <c r="G8978" s="40"/>
      <c r="H8978" s="40"/>
      <c r="I8978" s="40"/>
      <c r="M8978" s="40">
        <f>WEEKNUM(A8978,2)</f>
        <v>1</v>
      </c>
    </row>
    <row r="8979" spans="1:13" x14ac:dyDescent="0.25">
      <c r="A8979" s="1"/>
      <c r="B8979" s="40"/>
      <c r="C8979" s="40"/>
      <c r="D8979" s="40"/>
      <c r="E8979" s="40"/>
      <c r="F8979" s="40"/>
      <c r="G8979" s="40"/>
      <c r="H8979" s="40"/>
      <c r="I8979" s="40"/>
      <c r="M8979" s="40">
        <f>WEEKNUM(A8979,2)</f>
        <v>1</v>
      </c>
    </row>
    <row r="8980" spans="1:13" x14ac:dyDescent="0.25">
      <c r="A8980" s="1"/>
      <c r="B8980" s="40"/>
      <c r="C8980" s="40"/>
      <c r="D8980" s="40"/>
      <c r="E8980" s="40"/>
      <c r="F8980" s="40"/>
      <c r="G8980" s="40"/>
      <c r="H8980" s="40"/>
      <c r="I8980" s="40"/>
      <c r="M8980" s="40">
        <f>WEEKNUM(A8980,2)</f>
        <v>1</v>
      </c>
    </row>
    <row r="8981" spans="1:13" x14ac:dyDescent="0.25">
      <c r="A8981" s="1"/>
      <c r="B8981" s="40"/>
      <c r="C8981" s="40"/>
      <c r="D8981" s="40"/>
      <c r="E8981" s="40"/>
      <c r="F8981" s="40"/>
      <c r="G8981" s="40"/>
      <c r="H8981" s="40"/>
      <c r="I8981" s="40"/>
      <c r="M8981" s="40">
        <f>WEEKNUM(A8981,2)</f>
        <v>1</v>
      </c>
    </row>
    <row r="8982" spans="1:13" x14ac:dyDescent="0.25">
      <c r="A8982" s="1"/>
      <c r="B8982" s="40"/>
      <c r="C8982" s="40"/>
      <c r="D8982" s="40"/>
      <c r="E8982" s="40"/>
      <c r="F8982" s="40"/>
      <c r="G8982" s="40"/>
      <c r="H8982" s="40"/>
      <c r="I8982" s="40"/>
      <c r="M8982" s="40">
        <f>WEEKNUM(A8982,2)</f>
        <v>1</v>
      </c>
    </row>
    <row r="8983" spans="1:13" x14ac:dyDescent="0.25">
      <c r="A8983" s="1"/>
      <c r="B8983" s="40"/>
      <c r="C8983" s="40"/>
      <c r="D8983" s="40"/>
      <c r="E8983" s="40"/>
      <c r="F8983" s="40"/>
      <c r="G8983" s="40"/>
      <c r="H8983" s="40"/>
      <c r="I8983" s="40"/>
      <c r="M8983" s="40">
        <f>WEEKNUM(A8983,2)</f>
        <v>1</v>
      </c>
    </row>
    <row r="8984" spans="1:13" x14ac:dyDescent="0.25">
      <c r="A8984" s="1"/>
      <c r="B8984" s="40"/>
      <c r="C8984" s="40"/>
      <c r="D8984" s="40"/>
      <c r="E8984" s="40"/>
      <c r="F8984" s="40"/>
      <c r="G8984" s="40"/>
      <c r="H8984" s="40"/>
      <c r="I8984" s="40"/>
      <c r="M8984" s="40">
        <f>WEEKNUM(A8984,2)</f>
        <v>1</v>
      </c>
    </row>
    <row r="8985" spans="1:13" x14ac:dyDescent="0.25">
      <c r="A8985" s="1"/>
      <c r="B8985" s="40"/>
      <c r="C8985" s="40"/>
      <c r="D8985" s="40"/>
      <c r="E8985" s="40"/>
      <c r="F8985" s="40"/>
      <c r="G8985" s="40"/>
      <c r="H8985" s="40"/>
      <c r="I8985" s="40"/>
      <c r="M8985" s="40">
        <f>WEEKNUM(A8985,2)</f>
        <v>1</v>
      </c>
    </row>
    <row r="8986" spans="1:13" x14ac:dyDescent="0.25">
      <c r="A8986" s="1"/>
      <c r="B8986" s="40"/>
      <c r="C8986" s="40"/>
      <c r="D8986" s="40"/>
      <c r="E8986" s="40"/>
      <c r="F8986" s="40"/>
      <c r="G8986" s="40"/>
      <c r="H8986" s="40"/>
      <c r="I8986" s="40"/>
      <c r="M8986" s="40">
        <f>WEEKNUM(A8986,2)</f>
        <v>1</v>
      </c>
    </row>
    <row r="8987" spans="1:13" x14ac:dyDescent="0.25">
      <c r="A8987" s="1"/>
      <c r="B8987" s="40"/>
      <c r="C8987" s="40"/>
      <c r="D8987" s="40"/>
      <c r="E8987" s="40"/>
      <c r="F8987" s="40"/>
      <c r="G8987" s="40"/>
      <c r="H8987" s="40"/>
      <c r="I8987" s="40"/>
      <c r="M8987" s="40">
        <f>WEEKNUM(A8987,2)</f>
        <v>1</v>
      </c>
    </row>
    <row r="8988" spans="1:13" x14ac:dyDescent="0.25">
      <c r="A8988" s="1"/>
      <c r="B8988" s="40"/>
      <c r="C8988" s="40"/>
      <c r="D8988" s="40"/>
      <c r="E8988" s="40"/>
      <c r="F8988" s="40"/>
      <c r="G8988" s="40"/>
      <c r="H8988" s="40"/>
      <c r="I8988" s="40"/>
      <c r="M8988" s="40">
        <f>WEEKNUM(A8988,2)</f>
        <v>1</v>
      </c>
    </row>
    <row r="8989" spans="1:13" x14ac:dyDescent="0.25">
      <c r="A8989" s="1"/>
      <c r="B8989" s="40"/>
      <c r="C8989" s="40"/>
      <c r="D8989" s="40"/>
      <c r="E8989" s="40"/>
      <c r="F8989" s="40"/>
      <c r="G8989" s="40"/>
      <c r="H8989" s="40"/>
      <c r="I8989" s="40"/>
      <c r="M8989" s="40">
        <f>WEEKNUM(A8989,2)</f>
        <v>1</v>
      </c>
    </row>
    <row r="8990" spans="1:13" x14ac:dyDescent="0.25">
      <c r="A8990" s="1"/>
      <c r="B8990" s="40"/>
      <c r="C8990" s="40"/>
      <c r="D8990" s="40"/>
      <c r="E8990" s="40"/>
      <c r="F8990" s="40"/>
      <c r="G8990" s="40"/>
      <c r="H8990" s="40"/>
      <c r="I8990" s="40"/>
      <c r="M8990" s="40">
        <f>WEEKNUM(A8990,2)</f>
        <v>1</v>
      </c>
    </row>
    <row r="8991" spans="1:13" x14ac:dyDescent="0.25">
      <c r="A8991" s="1"/>
      <c r="B8991" s="40"/>
      <c r="C8991" s="40"/>
      <c r="D8991" s="40"/>
      <c r="E8991" s="40"/>
      <c r="F8991" s="40"/>
      <c r="G8991" s="40"/>
      <c r="H8991" s="40"/>
      <c r="I8991" s="40"/>
      <c r="M8991" s="40">
        <f>WEEKNUM(A8991,2)</f>
        <v>1</v>
      </c>
    </row>
    <row r="8992" spans="1:13" x14ac:dyDescent="0.25">
      <c r="A8992" s="1"/>
      <c r="B8992" s="40"/>
      <c r="C8992" s="40"/>
      <c r="D8992" s="40"/>
      <c r="E8992" s="40"/>
      <c r="F8992" s="40"/>
      <c r="G8992" s="40"/>
      <c r="H8992" s="40"/>
      <c r="I8992" s="40"/>
      <c r="M8992" s="40">
        <f>WEEKNUM(A8992,2)</f>
        <v>1</v>
      </c>
    </row>
    <row r="8993" spans="1:13" x14ac:dyDescent="0.25">
      <c r="A8993" s="1"/>
      <c r="B8993" s="40"/>
      <c r="C8993" s="40"/>
      <c r="D8993" s="40"/>
      <c r="E8993" s="40"/>
      <c r="F8993" s="40"/>
      <c r="G8993" s="40"/>
      <c r="H8993" s="40"/>
      <c r="I8993" s="40"/>
      <c r="M8993" s="40">
        <f>WEEKNUM(A8993,2)</f>
        <v>1</v>
      </c>
    </row>
    <row r="8994" spans="1:13" x14ac:dyDescent="0.25">
      <c r="A8994" s="1"/>
      <c r="B8994" s="40"/>
      <c r="C8994" s="40"/>
      <c r="D8994" s="40"/>
      <c r="E8994" s="40"/>
      <c r="F8994" s="40"/>
      <c r="G8994" s="40"/>
      <c r="H8994" s="40"/>
      <c r="I8994" s="40"/>
      <c r="M8994" s="40">
        <f>WEEKNUM(A8994,2)</f>
        <v>1</v>
      </c>
    </row>
    <row r="8995" spans="1:13" x14ac:dyDescent="0.25">
      <c r="A8995" s="1"/>
      <c r="B8995" s="40"/>
      <c r="C8995" s="40"/>
      <c r="D8995" s="40"/>
      <c r="E8995" s="40"/>
      <c r="F8995" s="40"/>
      <c r="G8995" s="40"/>
      <c r="H8995" s="40"/>
      <c r="I8995" s="40"/>
      <c r="M8995" s="40">
        <f>WEEKNUM(A8995,2)</f>
        <v>1</v>
      </c>
    </row>
    <row r="8996" spans="1:13" x14ac:dyDescent="0.25">
      <c r="A8996" s="1"/>
      <c r="B8996" s="40"/>
      <c r="C8996" s="40"/>
      <c r="D8996" s="40"/>
      <c r="E8996" s="40"/>
      <c r="F8996" s="40"/>
      <c r="G8996" s="40"/>
      <c r="H8996" s="40"/>
      <c r="I8996" s="40"/>
      <c r="M8996" s="40">
        <f>WEEKNUM(A8996,2)</f>
        <v>1</v>
      </c>
    </row>
    <row r="8997" spans="1:13" x14ac:dyDescent="0.25">
      <c r="A8997" s="1"/>
      <c r="B8997" s="40"/>
      <c r="C8997" s="40"/>
      <c r="D8997" s="40"/>
      <c r="E8997" s="40"/>
      <c r="F8997" s="40"/>
      <c r="G8997" s="40"/>
      <c r="H8997" s="40"/>
      <c r="I8997" s="40"/>
      <c r="M8997" s="40">
        <f>WEEKNUM(A8997,2)</f>
        <v>1</v>
      </c>
    </row>
    <row r="8998" spans="1:13" x14ac:dyDescent="0.25">
      <c r="A8998" s="1"/>
      <c r="B8998" s="40"/>
      <c r="C8998" s="40"/>
      <c r="D8998" s="40"/>
      <c r="E8998" s="40"/>
      <c r="F8998" s="40"/>
      <c r="G8998" s="40"/>
      <c r="H8998" s="40"/>
      <c r="I8998" s="40"/>
      <c r="M8998" s="40">
        <f>WEEKNUM(A8998,2)</f>
        <v>1</v>
      </c>
    </row>
    <row r="8999" spans="1:13" x14ac:dyDescent="0.25">
      <c r="A8999" s="1"/>
      <c r="B8999" s="40"/>
      <c r="C8999" s="40"/>
      <c r="D8999" s="40"/>
      <c r="E8999" s="40"/>
      <c r="F8999" s="40"/>
      <c r="G8999" s="40"/>
      <c r="H8999" s="40"/>
      <c r="I8999" s="40"/>
      <c r="M8999" s="40">
        <f>WEEKNUM(A8999,2)</f>
        <v>1</v>
      </c>
    </row>
    <row r="9000" spans="1:13" x14ac:dyDescent="0.25">
      <c r="A9000" s="1"/>
      <c r="B9000" s="40"/>
      <c r="C9000" s="40"/>
      <c r="D9000" s="40"/>
      <c r="E9000" s="40"/>
      <c r="F9000" s="40"/>
      <c r="G9000" s="40"/>
      <c r="H9000" s="40"/>
      <c r="I9000" s="40"/>
      <c r="M9000" s="40">
        <f>WEEKNUM(A9000,2)</f>
        <v>1</v>
      </c>
    </row>
    <row r="9001" spans="1:13" x14ac:dyDescent="0.25">
      <c r="A9001" s="1"/>
      <c r="B9001" s="40"/>
      <c r="C9001" s="40"/>
      <c r="D9001" s="40"/>
      <c r="E9001" s="40"/>
      <c r="F9001" s="40"/>
      <c r="G9001" s="40"/>
      <c r="H9001" s="40"/>
      <c r="I9001" s="40"/>
      <c r="M9001" s="40">
        <f>WEEKNUM(A9001,2)</f>
        <v>1</v>
      </c>
    </row>
    <row r="9002" spans="1:13" x14ac:dyDescent="0.25">
      <c r="A9002" s="1"/>
      <c r="B9002" s="40"/>
      <c r="C9002" s="40"/>
      <c r="D9002" s="40"/>
      <c r="E9002" s="40"/>
      <c r="F9002" s="40"/>
      <c r="G9002" s="40"/>
      <c r="H9002" s="40"/>
      <c r="I9002" s="40"/>
      <c r="M9002" s="40">
        <f>WEEKNUM(A9002,2)</f>
        <v>1</v>
      </c>
    </row>
    <row r="9003" spans="1:13" x14ac:dyDescent="0.25">
      <c r="A9003" s="1"/>
      <c r="B9003" s="40"/>
      <c r="C9003" s="40"/>
      <c r="D9003" s="40"/>
      <c r="E9003" s="40"/>
      <c r="F9003" s="40"/>
      <c r="G9003" s="40"/>
      <c r="H9003" s="40"/>
      <c r="I9003" s="40"/>
      <c r="M9003" s="40">
        <f>WEEKNUM(A9003,2)</f>
        <v>1</v>
      </c>
    </row>
    <row r="9004" spans="1:13" x14ac:dyDescent="0.25">
      <c r="A9004" s="1"/>
      <c r="B9004" s="40"/>
      <c r="C9004" s="40"/>
      <c r="D9004" s="40"/>
      <c r="E9004" s="40"/>
      <c r="F9004" s="40"/>
      <c r="G9004" s="40"/>
      <c r="H9004" s="40"/>
      <c r="I9004" s="40"/>
      <c r="M9004" s="40">
        <f>WEEKNUM(A9004,2)</f>
        <v>1</v>
      </c>
    </row>
    <row r="9005" spans="1:13" x14ac:dyDescent="0.25">
      <c r="A9005" s="1"/>
      <c r="B9005" s="40"/>
      <c r="C9005" s="40"/>
      <c r="D9005" s="40"/>
      <c r="E9005" s="40"/>
      <c r="F9005" s="40"/>
      <c r="G9005" s="40"/>
      <c r="H9005" s="40"/>
      <c r="I9005" s="40"/>
      <c r="M9005" s="40">
        <f>WEEKNUM(A9005,2)</f>
        <v>1</v>
      </c>
    </row>
    <row r="9006" spans="1:13" x14ac:dyDescent="0.25">
      <c r="A9006" s="1"/>
      <c r="B9006" s="40"/>
      <c r="C9006" s="40"/>
      <c r="D9006" s="40"/>
      <c r="E9006" s="40"/>
      <c r="F9006" s="40"/>
      <c r="G9006" s="40"/>
      <c r="H9006" s="40"/>
      <c r="I9006" s="40"/>
      <c r="M9006" s="40">
        <f>WEEKNUM(A9006,2)</f>
        <v>1</v>
      </c>
    </row>
    <row r="9007" spans="1:13" x14ac:dyDescent="0.25">
      <c r="A9007" s="1"/>
      <c r="B9007" s="40"/>
      <c r="C9007" s="40"/>
      <c r="D9007" s="40"/>
      <c r="E9007" s="40"/>
      <c r="F9007" s="40"/>
      <c r="G9007" s="40"/>
      <c r="H9007" s="40"/>
      <c r="I9007" s="40"/>
      <c r="M9007" s="40">
        <f>WEEKNUM(A9007,2)</f>
        <v>1</v>
      </c>
    </row>
    <row r="9008" spans="1:13" x14ac:dyDescent="0.25">
      <c r="A9008" s="1"/>
      <c r="B9008" s="40"/>
      <c r="C9008" s="40"/>
      <c r="D9008" s="40"/>
      <c r="E9008" s="40"/>
      <c r="F9008" s="40"/>
      <c r="G9008" s="40"/>
      <c r="H9008" s="40"/>
      <c r="I9008" s="40"/>
      <c r="M9008" s="40">
        <f>WEEKNUM(A9008,2)</f>
        <v>1</v>
      </c>
    </row>
    <row r="9009" spans="1:13" x14ac:dyDescent="0.25">
      <c r="A9009" s="1"/>
      <c r="B9009" s="40"/>
      <c r="C9009" s="40"/>
      <c r="D9009" s="40"/>
      <c r="E9009" s="40"/>
      <c r="F9009" s="40"/>
      <c r="G9009" s="40"/>
      <c r="H9009" s="40"/>
      <c r="I9009" s="40"/>
      <c r="M9009" s="40">
        <f>WEEKNUM(A9009,2)</f>
        <v>1</v>
      </c>
    </row>
    <row r="9010" spans="1:13" x14ac:dyDescent="0.25">
      <c r="A9010" s="1"/>
      <c r="B9010" s="40"/>
      <c r="C9010" s="40"/>
      <c r="D9010" s="40"/>
      <c r="E9010" s="40"/>
      <c r="F9010" s="40"/>
      <c r="G9010" s="40"/>
      <c r="H9010" s="40"/>
      <c r="I9010" s="40"/>
      <c r="M9010" s="40">
        <f>WEEKNUM(A9010,2)</f>
        <v>1</v>
      </c>
    </row>
    <row r="9011" spans="1:13" x14ac:dyDescent="0.25">
      <c r="A9011" s="1"/>
      <c r="B9011" s="40"/>
      <c r="C9011" s="40"/>
      <c r="D9011" s="40"/>
      <c r="E9011" s="40"/>
      <c r="F9011" s="40"/>
      <c r="G9011" s="40"/>
      <c r="H9011" s="40"/>
      <c r="I9011" s="40"/>
      <c r="M9011" s="40">
        <f>WEEKNUM(A9011,2)</f>
        <v>1</v>
      </c>
    </row>
    <row r="9012" spans="1:13" x14ac:dyDescent="0.25">
      <c r="A9012" s="1"/>
      <c r="B9012" s="40"/>
      <c r="C9012" s="40"/>
      <c r="D9012" s="40"/>
      <c r="E9012" s="40"/>
      <c r="F9012" s="40"/>
      <c r="G9012" s="40"/>
      <c r="H9012" s="40"/>
      <c r="I9012" s="40"/>
      <c r="M9012" s="40">
        <f>WEEKNUM(A9012,2)</f>
        <v>1</v>
      </c>
    </row>
    <row r="9013" spans="1:13" x14ac:dyDescent="0.25">
      <c r="A9013" s="1"/>
      <c r="B9013" s="40"/>
      <c r="C9013" s="40"/>
      <c r="D9013" s="40"/>
      <c r="E9013" s="40"/>
      <c r="F9013" s="40"/>
      <c r="G9013" s="40"/>
      <c r="H9013" s="40"/>
      <c r="I9013" s="40"/>
      <c r="M9013" s="40">
        <f>WEEKNUM(A9013,2)</f>
        <v>1</v>
      </c>
    </row>
    <row r="9014" spans="1:13" x14ac:dyDescent="0.25">
      <c r="A9014" s="1"/>
      <c r="B9014" s="40"/>
      <c r="C9014" s="40"/>
      <c r="D9014" s="40"/>
      <c r="E9014" s="40"/>
      <c r="F9014" s="40"/>
      <c r="G9014" s="40"/>
      <c r="H9014" s="40"/>
      <c r="I9014" s="40"/>
      <c r="M9014" s="40">
        <f>WEEKNUM(A9014,2)</f>
        <v>1</v>
      </c>
    </row>
    <row r="9015" spans="1:13" x14ac:dyDescent="0.25">
      <c r="A9015" s="1"/>
      <c r="B9015" s="40"/>
      <c r="C9015" s="40"/>
      <c r="D9015" s="40"/>
      <c r="E9015" s="40"/>
      <c r="F9015" s="40"/>
      <c r="G9015" s="40"/>
      <c r="H9015" s="40"/>
      <c r="I9015" s="40"/>
      <c r="M9015" s="40">
        <f>WEEKNUM(A9015,2)</f>
        <v>1</v>
      </c>
    </row>
    <row r="9016" spans="1:13" x14ac:dyDescent="0.25">
      <c r="A9016" s="1"/>
      <c r="B9016" s="40"/>
      <c r="C9016" s="40"/>
      <c r="D9016" s="40"/>
      <c r="E9016" s="40"/>
      <c r="F9016" s="40"/>
      <c r="G9016" s="40"/>
      <c r="H9016" s="40"/>
      <c r="I9016" s="40"/>
      <c r="M9016" s="40">
        <f>WEEKNUM(A9016,2)</f>
        <v>1</v>
      </c>
    </row>
    <row r="9017" spans="1:13" x14ac:dyDescent="0.25">
      <c r="A9017" s="1"/>
      <c r="B9017" s="40"/>
      <c r="C9017" s="40"/>
      <c r="D9017" s="40"/>
      <c r="E9017" s="40"/>
      <c r="F9017" s="40"/>
      <c r="G9017" s="40"/>
      <c r="H9017" s="40"/>
      <c r="I9017" s="40"/>
      <c r="M9017" s="40">
        <f>WEEKNUM(A9017,2)</f>
        <v>1</v>
      </c>
    </row>
    <row r="9018" spans="1:13" x14ac:dyDescent="0.25">
      <c r="A9018" s="1"/>
      <c r="B9018" s="40"/>
      <c r="C9018" s="40"/>
      <c r="D9018" s="40"/>
      <c r="E9018" s="40"/>
      <c r="F9018" s="40"/>
      <c r="G9018" s="40"/>
      <c r="H9018" s="40"/>
      <c r="I9018" s="40"/>
      <c r="M9018" s="40">
        <f>WEEKNUM(A9018,2)</f>
        <v>1</v>
      </c>
    </row>
    <row r="9019" spans="1:13" x14ac:dyDescent="0.25">
      <c r="A9019" s="1"/>
      <c r="B9019" s="40"/>
      <c r="C9019" s="40"/>
      <c r="D9019" s="40"/>
      <c r="E9019" s="40"/>
      <c r="F9019" s="40"/>
      <c r="G9019" s="40"/>
      <c r="H9019" s="40"/>
      <c r="I9019" s="40"/>
      <c r="M9019" s="40">
        <f>WEEKNUM(A9019,2)</f>
        <v>1</v>
      </c>
    </row>
    <row r="9020" spans="1:13" x14ac:dyDescent="0.25">
      <c r="A9020" s="1"/>
      <c r="B9020" s="40"/>
      <c r="C9020" s="40"/>
      <c r="D9020" s="40"/>
      <c r="E9020" s="40"/>
      <c r="F9020" s="40"/>
      <c r="G9020" s="40"/>
      <c r="H9020" s="40"/>
      <c r="I9020" s="40"/>
      <c r="M9020" s="40">
        <f>WEEKNUM(A9020,2)</f>
        <v>1</v>
      </c>
    </row>
    <row r="9021" spans="1:13" x14ac:dyDescent="0.25">
      <c r="A9021" s="1"/>
      <c r="B9021" s="40"/>
      <c r="C9021" s="40"/>
      <c r="D9021" s="40"/>
      <c r="E9021" s="40"/>
      <c r="F9021" s="40"/>
      <c r="G9021" s="40"/>
      <c r="H9021" s="40"/>
      <c r="I9021" s="40"/>
      <c r="M9021" s="40">
        <f>WEEKNUM(A9021,2)</f>
        <v>1</v>
      </c>
    </row>
    <row r="9022" spans="1:13" x14ac:dyDescent="0.25">
      <c r="A9022" s="1"/>
      <c r="B9022" s="40"/>
      <c r="C9022" s="40"/>
      <c r="D9022" s="40"/>
      <c r="E9022" s="40"/>
      <c r="F9022" s="40"/>
      <c r="G9022" s="40"/>
      <c r="H9022" s="40"/>
      <c r="I9022" s="40"/>
      <c r="M9022" s="40">
        <f>WEEKNUM(A9022,2)</f>
        <v>1</v>
      </c>
    </row>
    <row r="9023" spans="1:13" x14ac:dyDescent="0.25">
      <c r="A9023" s="1"/>
      <c r="B9023" s="40"/>
      <c r="C9023" s="40"/>
      <c r="D9023" s="40"/>
      <c r="E9023" s="40"/>
      <c r="F9023" s="40"/>
      <c r="G9023" s="40"/>
      <c r="H9023" s="40"/>
      <c r="I9023" s="40"/>
      <c r="M9023" s="40">
        <f>WEEKNUM(A9023,2)</f>
        <v>1</v>
      </c>
    </row>
    <row r="9024" spans="1:13" x14ac:dyDescent="0.25">
      <c r="A9024" s="1"/>
      <c r="B9024" s="40"/>
      <c r="C9024" s="40"/>
      <c r="D9024" s="40"/>
      <c r="E9024" s="40"/>
      <c r="F9024" s="40"/>
      <c r="G9024" s="40"/>
      <c r="H9024" s="40"/>
      <c r="I9024" s="40"/>
      <c r="M9024" s="40">
        <f>WEEKNUM(A9024,2)</f>
        <v>1</v>
      </c>
    </row>
    <row r="9025" spans="1:13" x14ac:dyDescent="0.25">
      <c r="A9025" s="1"/>
      <c r="B9025" s="40"/>
      <c r="C9025" s="40"/>
      <c r="D9025" s="40"/>
      <c r="E9025" s="40"/>
      <c r="F9025" s="40"/>
      <c r="G9025" s="40"/>
      <c r="H9025" s="40"/>
      <c r="I9025" s="40"/>
      <c r="M9025" s="40">
        <f>WEEKNUM(A9025,2)</f>
        <v>1</v>
      </c>
    </row>
    <row r="9026" spans="1:13" x14ac:dyDescent="0.25">
      <c r="A9026" s="1"/>
      <c r="B9026" s="40"/>
      <c r="C9026" s="40"/>
      <c r="D9026" s="40"/>
      <c r="E9026" s="40"/>
      <c r="F9026" s="40"/>
      <c r="G9026" s="40"/>
      <c r="H9026" s="40"/>
      <c r="I9026" s="40"/>
      <c r="M9026" s="40">
        <f>WEEKNUM(A9026,2)</f>
        <v>1</v>
      </c>
    </row>
    <row r="9027" spans="1:13" x14ac:dyDescent="0.25">
      <c r="A9027" s="1"/>
      <c r="B9027" s="40"/>
      <c r="C9027" s="40"/>
      <c r="D9027" s="40"/>
      <c r="E9027" s="40"/>
      <c r="F9027" s="40"/>
      <c r="G9027" s="40"/>
      <c r="H9027" s="40"/>
      <c r="I9027" s="40"/>
      <c r="M9027" s="40">
        <f>WEEKNUM(A9027,2)</f>
        <v>1</v>
      </c>
    </row>
    <row r="9028" spans="1:13" x14ac:dyDescent="0.25">
      <c r="A9028" s="1"/>
      <c r="B9028" s="40"/>
      <c r="C9028" s="40"/>
      <c r="D9028" s="40"/>
      <c r="E9028" s="40"/>
      <c r="F9028" s="40"/>
      <c r="G9028" s="40"/>
      <c r="H9028" s="40"/>
      <c r="I9028" s="40"/>
      <c r="M9028" s="40">
        <f>WEEKNUM(A9028,2)</f>
        <v>1</v>
      </c>
    </row>
    <row r="9029" spans="1:13" x14ac:dyDescent="0.25">
      <c r="A9029" s="1"/>
      <c r="B9029" s="40"/>
      <c r="C9029" s="40"/>
      <c r="D9029" s="40"/>
      <c r="E9029" s="40"/>
      <c r="F9029" s="40"/>
      <c r="G9029" s="40"/>
      <c r="H9029" s="40"/>
      <c r="I9029" s="40"/>
      <c r="M9029" s="40">
        <f>WEEKNUM(A9029,2)</f>
        <v>1</v>
      </c>
    </row>
    <row r="9030" spans="1:13" x14ac:dyDescent="0.25">
      <c r="A9030" s="1"/>
      <c r="B9030" s="40"/>
      <c r="C9030" s="40"/>
      <c r="D9030" s="40"/>
      <c r="E9030" s="40"/>
      <c r="F9030" s="40"/>
      <c r="G9030" s="40"/>
      <c r="H9030" s="40"/>
      <c r="I9030" s="40"/>
      <c r="M9030" s="40">
        <f>WEEKNUM(A9030,2)</f>
        <v>1</v>
      </c>
    </row>
    <row r="9031" spans="1:13" x14ac:dyDescent="0.25">
      <c r="A9031" s="1"/>
      <c r="B9031" s="40"/>
      <c r="C9031" s="40"/>
      <c r="D9031" s="40"/>
      <c r="E9031" s="40"/>
      <c r="F9031" s="40"/>
      <c r="G9031" s="40"/>
      <c r="H9031" s="40"/>
      <c r="I9031" s="40"/>
      <c r="M9031" s="40">
        <f>WEEKNUM(A9031,2)</f>
        <v>1</v>
      </c>
    </row>
    <row r="9032" spans="1:13" x14ac:dyDescent="0.25">
      <c r="A9032" s="1"/>
      <c r="B9032" s="40"/>
      <c r="C9032" s="40"/>
      <c r="D9032" s="40"/>
      <c r="E9032" s="40"/>
      <c r="F9032" s="40"/>
      <c r="G9032" s="40"/>
      <c r="H9032" s="40"/>
      <c r="I9032" s="40"/>
      <c r="M9032" s="40">
        <f>WEEKNUM(A9032,2)</f>
        <v>1</v>
      </c>
    </row>
    <row r="9033" spans="1:13" x14ac:dyDescent="0.25">
      <c r="A9033" s="1"/>
      <c r="B9033" s="40"/>
      <c r="C9033" s="40"/>
      <c r="D9033" s="40"/>
      <c r="E9033" s="40"/>
      <c r="F9033" s="40"/>
      <c r="G9033" s="40"/>
      <c r="H9033" s="40"/>
      <c r="I9033" s="40"/>
      <c r="M9033" s="40">
        <f>WEEKNUM(A9033,2)</f>
        <v>1</v>
      </c>
    </row>
    <row r="9034" spans="1:13" x14ac:dyDescent="0.25">
      <c r="A9034" s="1"/>
      <c r="B9034" s="40"/>
      <c r="C9034" s="40"/>
      <c r="D9034" s="40"/>
      <c r="E9034" s="40"/>
      <c r="F9034" s="40"/>
      <c r="G9034" s="40"/>
      <c r="H9034" s="40"/>
      <c r="I9034" s="40"/>
      <c r="M9034" s="40">
        <f>WEEKNUM(A9034,2)</f>
        <v>1</v>
      </c>
    </row>
    <row r="9035" spans="1:13" x14ac:dyDescent="0.25">
      <c r="A9035" s="1"/>
      <c r="B9035" s="40"/>
      <c r="C9035" s="40"/>
      <c r="D9035" s="40"/>
      <c r="E9035" s="40"/>
      <c r="F9035" s="40"/>
      <c r="G9035" s="40"/>
      <c r="H9035" s="40"/>
      <c r="I9035" s="40"/>
      <c r="M9035" s="40">
        <f>WEEKNUM(A9035,2)</f>
        <v>1</v>
      </c>
    </row>
    <row r="9036" spans="1:13" x14ac:dyDescent="0.25">
      <c r="A9036" s="1"/>
      <c r="B9036" s="40"/>
      <c r="C9036" s="40"/>
      <c r="D9036" s="40"/>
      <c r="E9036" s="40"/>
      <c r="F9036" s="40"/>
      <c r="G9036" s="40"/>
      <c r="H9036" s="40"/>
      <c r="I9036" s="40"/>
      <c r="M9036" s="40">
        <f>WEEKNUM(A9036,2)</f>
        <v>1</v>
      </c>
    </row>
    <row r="9037" spans="1:13" x14ac:dyDescent="0.25">
      <c r="A9037" s="1"/>
      <c r="B9037" s="40"/>
      <c r="C9037" s="40"/>
      <c r="D9037" s="40"/>
      <c r="E9037" s="40"/>
      <c r="F9037" s="40"/>
      <c r="G9037" s="40"/>
      <c r="H9037" s="40"/>
      <c r="I9037" s="40"/>
      <c r="M9037" s="40">
        <f>WEEKNUM(A9037,2)</f>
        <v>1</v>
      </c>
    </row>
    <row r="9038" spans="1:13" x14ac:dyDescent="0.25">
      <c r="A9038" s="1"/>
      <c r="B9038" s="40"/>
      <c r="C9038" s="40"/>
      <c r="D9038" s="40"/>
      <c r="E9038" s="40"/>
      <c r="F9038" s="40"/>
      <c r="G9038" s="40"/>
      <c r="H9038" s="40"/>
      <c r="I9038" s="40"/>
      <c r="M9038" s="40">
        <f>WEEKNUM(A9038,2)</f>
        <v>1</v>
      </c>
    </row>
    <row r="9039" spans="1:13" x14ac:dyDescent="0.25">
      <c r="A9039" s="1"/>
      <c r="B9039" s="40"/>
      <c r="C9039" s="40"/>
      <c r="D9039" s="40"/>
      <c r="E9039" s="40"/>
      <c r="F9039" s="40"/>
      <c r="G9039" s="40"/>
      <c r="H9039" s="40"/>
      <c r="I9039" s="40"/>
      <c r="M9039" s="40">
        <f>WEEKNUM(A9039,2)</f>
        <v>1</v>
      </c>
    </row>
    <row r="9040" spans="1:13" x14ac:dyDescent="0.25">
      <c r="A9040" s="1"/>
      <c r="B9040" s="40"/>
      <c r="C9040" s="40"/>
      <c r="D9040" s="40"/>
      <c r="E9040" s="40"/>
      <c r="F9040" s="40"/>
      <c r="G9040" s="40"/>
      <c r="H9040" s="40"/>
      <c r="I9040" s="40"/>
      <c r="M9040" s="40">
        <f>WEEKNUM(A9040,2)</f>
        <v>1</v>
      </c>
    </row>
    <row r="9041" spans="1:13" x14ac:dyDescent="0.25">
      <c r="A9041" s="1"/>
      <c r="B9041" s="40"/>
      <c r="C9041" s="40"/>
      <c r="D9041" s="40"/>
      <c r="E9041" s="40"/>
      <c r="F9041" s="40"/>
      <c r="G9041" s="40"/>
      <c r="H9041" s="40"/>
      <c r="I9041" s="40"/>
      <c r="M9041" s="40">
        <f>WEEKNUM(A9041,2)</f>
        <v>1</v>
      </c>
    </row>
    <row r="9042" spans="1:13" x14ac:dyDescent="0.25">
      <c r="A9042" s="1"/>
      <c r="B9042" s="40"/>
      <c r="C9042" s="40"/>
      <c r="D9042" s="40"/>
      <c r="E9042" s="40"/>
      <c r="F9042" s="40"/>
      <c r="G9042" s="40"/>
      <c r="H9042" s="40"/>
      <c r="I9042" s="40"/>
      <c r="M9042" s="40">
        <f>WEEKNUM(A9042,2)</f>
        <v>1</v>
      </c>
    </row>
    <row r="9043" spans="1:13" x14ac:dyDescent="0.25">
      <c r="A9043" s="1"/>
      <c r="B9043" s="40"/>
      <c r="C9043" s="40"/>
      <c r="D9043" s="40"/>
      <c r="E9043" s="40"/>
      <c r="F9043" s="40"/>
      <c r="G9043" s="40"/>
      <c r="H9043" s="40"/>
      <c r="I9043" s="40"/>
      <c r="M9043" s="40">
        <f>WEEKNUM(A9043,2)</f>
        <v>1</v>
      </c>
    </row>
    <row r="9044" spans="1:13" x14ac:dyDescent="0.25">
      <c r="A9044" s="1"/>
      <c r="B9044" s="40"/>
      <c r="C9044" s="40"/>
      <c r="D9044" s="40"/>
      <c r="E9044" s="40"/>
      <c r="F9044" s="40"/>
      <c r="G9044" s="40"/>
      <c r="H9044" s="40"/>
      <c r="I9044" s="40"/>
      <c r="M9044" s="40">
        <f>WEEKNUM(A9044,2)</f>
        <v>1</v>
      </c>
    </row>
    <row r="9045" spans="1:13" x14ac:dyDescent="0.25">
      <c r="A9045" s="1"/>
      <c r="B9045" s="40"/>
      <c r="C9045" s="40"/>
      <c r="D9045" s="40"/>
      <c r="E9045" s="40"/>
      <c r="F9045" s="40"/>
      <c r="G9045" s="40"/>
      <c r="H9045" s="40"/>
      <c r="I9045" s="40"/>
      <c r="M9045" s="40">
        <f>WEEKNUM(A9045,2)</f>
        <v>1</v>
      </c>
    </row>
    <row r="9046" spans="1:13" x14ac:dyDescent="0.25">
      <c r="A9046" s="1"/>
      <c r="B9046" s="40"/>
      <c r="C9046" s="40"/>
      <c r="D9046" s="40"/>
      <c r="E9046" s="40"/>
      <c r="F9046" s="40"/>
      <c r="G9046" s="40"/>
      <c r="H9046" s="40"/>
      <c r="I9046" s="40"/>
      <c r="M9046" s="40">
        <f>WEEKNUM(A9046,2)</f>
        <v>1</v>
      </c>
    </row>
    <row r="9047" spans="1:13" x14ac:dyDescent="0.25">
      <c r="A9047" s="1"/>
      <c r="B9047" s="40"/>
      <c r="C9047" s="40"/>
      <c r="D9047" s="40"/>
      <c r="E9047" s="40"/>
      <c r="F9047" s="40"/>
      <c r="G9047" s="40"/>
      <c r="H9047" s="40"/>
      <c r="I9047" s="40"/>
      <c r="M9047" s="40">
        <f>WEEKNUM(A9047,2)</f>
        <v>1</v>
      </c>
    </row>
    <row r="9048" spans="1:13" x14ac:dyDescent="0.25">
      <c r="A9048" s="1"/>
      <c r="B9048" s="40"/>
      <c r="C9048" s="40"/>
      <c r="D9048" s="40"/>
      <c r="E9048" s="40"/>
      <c r="F9048" s="40"/>
      <c r="G9048" s="40"/>
      <c r="H9048" s="40"/>
      <c r="I9048" s="40"/>
      <c r="M9048" s="40">
        <f>WEEKNUM(A9048,2)</f>
        <v>1</v>
      </c>
    </row>
    <row r="9049" spans="1:13" x14ac:dyDescent="0.25">
      <c r="A9049" s="1"/>
      <c r="B9049" s="40"/>
      <c r="C9049" s="40"/>
      <c r="D9049" s="40"/>
      <c r="E9049" s="40"/>
      <c r="F9049" s="40"/>
      <c r="G9049" s="40"/>
      <c r="H9049" s="40"/>
      <c r="I9049" s="40"/>
      <c r="M9049" s="40">
        <f>WEEKNUM(A9049,2)</f>
        <v>1</v>
      </c>
    </row>
    <row r="9050" spans="1:13" x14ac:dyDescent="0.25">
      <c r="A9050" s="1"/>
      <c r="B9050" s="40"/>
      <c r="C9050" s="40"/>
      <c r="D9050" s="40"/>
      <c r="E9050" s="40"/>
      <c r="F9050" s="40"/>
      <c r="G9050" s="40"/>
      <c r="H9050" s="40"/>
      <c r="I9050" s="40"/>
      <c r="M9050" s="40">
        <f>WEEKNUM(A9050,2)</f>
        <v>1</v>
      </c>
    </row>
    <row r="9051" spans="1:13" x14ac:dyDescent="0.25">
      <c r="A9051" s="1"/>
      <c r="B9051" s="40"/>
      <c r="C9051" s="40"/>
      <c r="D9051" s="40"/>
      <c r="E9051" s="40"/>
      <c r="F9051" s="40"/>
      <c r="G9051" s="40"/>
      <c r="H9051" s="40"/>
      <c r="I9051" s="40"/>
      <c r="M9051" s="40">
        <f>WEEKNUM(A9051,2)</f>
        <v>1</v>
      </c>
    </row>
    <row r="9052" spans="1:13" x14ac:dyDescent="0.25">
      <c r="A9052" s="1"/>
      <c r="B9052" s="40"/>
      <c r="C9052" s="40"/>
      <c r="D9052" s="40"/>
      <c r="E9052" s="40"/>
      <c r="F9052" s="40"/>
      <c r="G9052" s="40"/>
      <c r="H9052" s="40"/>
      <c r="I9052" s="40"/>
      <c r="M9052" s="40">
        <f>WEEKNUM(A9052,2)</f>
        <v>1</v>
      </c>
    </row>
    <row r="9053" spans="1:13" x14ac:dyDescent="0.25">
      <c r="A9053" s="1"/>
      <c r="B9053" s="40"/>
      <c r="C9053" s="40"/>
      <c r="D9053" s="40"/>
      <c r="E9053" s="40"/>
      <c r="F9053" s="40"/>
      <c r="G9053" s="40"/>
      <c r="H9053" s="40"/>
      <c r="I9053" s="40"/>
      <c r="M9053" s="40">
        <f>WEEKNUM(A9053,2)</f>
        <v>1</v>
      </c>
    </row>
    <row r="9054" spans="1:13" x14ac:dyDescent="0.25">
      <c r="A9054" s="1"/>
      <c r="B9054" s="40"/>
      <c r="C9054" s="40"/>
      <c r="D9054" s="40"/>
      <c r="E9054" s="40"/>
      <c r="F9054" s="40"/>
      <c r="G9054" s="40"/>
      <c r="H9054" s="40"/>
      <c r="I9054" s="40"/>
      <c r="M9054" s="40">
        <f>WEEKNUM(A9054,2)</f>
        <v>1</v>
      </c>
    </row>
    <row r="9055" spans="1:13" x14ac:dyDescent="0.25">
      <c r="A9055" s="1"/>
      <c r="B9055" s="40"/>
      <c r="C9055" s="40"/>
      <c r="D9055" s="40"/>
      <c r="E9055" s="40"/>
      <c r="F9055" s="40"/>
      <c r="G9055" s="40"/>
      <c r="H9055" s="40"/>
      <c r="I9055" s="40"/>
      <c r="M9055" s="40">
        <f>WEEKNUM(A9055,2)</f>
        <v>1</v>
      </c>
    </row>
    <row r="9056" spans="1:13" x14ac:dyDescent="0.25">
      <c r="A9056" s="1"/>
      <c r="B9056" s="40"/>
      <c r="C9056" s="40"/>
      <c r="D9056" s="40"/>
      <c r="E9056" s="40"/>
      <c r="F9056" s="40"/>
      <c r="G9056" s="40"/>
      <c r="H9056" s="40"/>
      <c r="I9056" s="40"/>
      <c r="M9056" s="40">
        <f>WEEKNUM(A9056,2)</f>
        <v>1</v>
      </c>
    </row>
    <row r="9057" spans="1:13" x14ac:dyDescent="0.25">
      <c r="A9057" s="1"/>
      <c r="B9057" s="40"/>
      <c r="C9057" s="40"/>
      <c r="D9057" s="40"/>
      <c r="E9057" s="40"/>
      <c r="F9057" s="40"/>
      <c r="G9057" s="40"/>
      <c r="H9057" s="40"/>
      <c r="I9057" s="40"/>
      <c r="M9057" s="40">
        <f>WEEKNUM(A9057,2)</f>
        <v>1</v>
      </c>
    </row>
    <row r="9058" spans="1:13" x14ac:dyDescent="0.25">
      <c r="A9058" s="1"/>
      <c r="B9058" s="40"/>
      <c r="C9058" s="40"/>
      <c r="D9058" s="40"/>
      <c r="E9058" s="40"/>
      <c r="F9058" s="40"/>
      <c r="G9058" s="40"/>
      <c r="H9058" s="40"/>
      <c r="I9058" s="40"/>
      <c r="M9058" s="40">
        <f>WEEKNUM(A9058,2)</f>
        <v>1</v>
      </c>
    </row>
    <row r="9059" spans="1:13" x14ac:dyDescent="0.25">
      <c r="A9059" s="1"/>
      <c r="B9059" s="40"/>
      <c r="C9059" s="40"/>
      <c r="D9059" s="40"/>
      <c r="E9059" s="40"/>
      <c r="F9059" s="40"/>
      <c r="G9059" s="40"/>
      <c r="H9059" s="40"/>
      <c r="I9059" s="40"/>
      <c r="M9059" s="40">
        <f>WEEKNUM(A9059,2)</f>
        <v>1</v>
      </c>
    </row>
    <row r="9060" spans="1:13" x14ac:dyDescent="0.25">
      <c r="A9060" s="1"/>
      <c r="B9060" s="40"/>
      <c r="C9060" s="40"/>
      <c r="D9060" s="40"/>
      <c r="E9060" s="40"/>
      <c r="F9060" s="40"/>
      <c r="G9060" s="40"/>
      <c r="H9060" s="40"/>
      <c r="I9060" s="40"/>
      <c r="M9060" s="40">
        <f>WEEKNUM(A9060,2)</f>
        <v>1</v>
      </c>
    </row>
    <row r="9061" spans="1:13" x14ac:dyDescent="0.25">
      <c r="A9061" s="1"/>
      <c r="B9061" s="40"/>
      <c r="C9061" s="40"/>
      <c r="D9061" s="40"/>
      <c r="E9061" s="40"/>
      <c r="F9061" s="40"/>
      <c r="G9061" s="40"/>
      <c r="H9061" s="40"/>
      <c r="I9061" s="40"/>
      <c r="M9061" s="40">
        <f>WEEKNUM(A9061,2)</f>
        <v>1</v>
      </c>
    </row>
    <row r="9062" spans="1:13" x14ac:dyDescent="0.25">
      <c r="A9062" s="1"/>
      <c r="B9062" s="40"/>
      <c r="C9062" s="40"/>
      <c r="D9062" s="40"/>
      <c r="E9062" s="40"/>
      <c r="F9062" s="40"/>
      <c r="G9062" s="40"/>
      <c r="H9062" s="40"/>
      <c r="I9062" s="40"/>
      <c r="M9062" s="40">
        <f>WEEKNUM(A9062,2)</f>
        <v>1</v>
      </c>
    </row>
    <row r="9063" spans="1:13" x14ac:dyDescent="0.25">
      <c r="A9063" s="1"/>
      <c r="B9063" s="40"/>
      <c r="C9063" s="40"/>
      <c r="D9063" s="40"/>
      <c r="E9063" s="40"/>
      <c r="F9063" s="40"/>
      <c r="G9063" s="40"/>
      <c r="H9063" s="40"/>
      <c r="I9063" s="40"/>
      <c r="M9063" s="40">
        <f>WEEKNUM(A9063,2)</f>
        <v>1</v>
      </c>
    </row>
    <row r="9064" spans="1:13" x14ac:dyDescent="0.25">
      <c r="A9064" s="1"/>
      <c r="B9064" s="40"/>
      <c r="C9064" s="40"/>
      <c r="D9064" s="40"/>
      <c r="E9064" s="40"/>
      <c r="F9064" s="40"/>
      <c r="G9064" s="40"/>
      <c r="H9064" s="40"/>
      <c r="I9064" s="40"/>
      <c r="M9064" s="40">
        <f>WEEKNUM(A9064,2)</f>
        <v>1</v>
      </c>
    </row>
    <row r="9065" spans="1:13" x14ac:dyDescent="0.25">
      <c r="A9065" s="1"/>
      <c r="B9065" s="40"/>
      <c r="C9065" s="40"/>
      <c r="D9065" s="40"/>
      <c r="E9065" s="40"/>
      <c r="F9065" s="40"/>
      <c r="G9065" s="40"/>
      <c r="H9065" s="40"/>
      <c r="I9065" s="40"/>
      <c r="M9065" s="40">
        <f>WEEKNUM(A9065,2)</f>
        <v>1</v>
      </c>
    </row>
    <row r="9066" spans="1:13" x14ac:dyDescent="0.25">
      <c r="A9066" s="1"/>
      <c r="B9066" s="40"/>
      <c r="C9066" s="40"/>
      <c r="D9066" s="40"/>
      <c r="E9066" s="40"/>
      <c r="F9066" s="40"/>
      <c r="G9066" s="40"/>
      <c r="H9066" s="40"/>
      <c r="I9066" s="40"/>
      <c r="M9066" s="40">
        <f>WEEKNUM(A9066,2)</f>
        <v>1</v>
      </c>
    </row>
    <row r="9067" spans="1:13" x14ac:dyDescent="0.25">
      <c r="A9067" s="1"/>
      <c r="B9067" s="40"/>
      <c r="C9067" s="40"/>
      <c r="D9067" s="40"/>
      <c r="E9067" s="40"/>
      <c r="F9067" s="40"/>
      <c r="G9067" s="40"/>
      <c r="H9067" s="40"/>
      <c r="I9067" s="40"/>
      <c r="M9067" s="40">
        <f>WEEKNUM(A9067,2)</f>
        <v>1</v>
      </c>
    </row>
    <row r="9068" spans="1:13" x14ac:dyDescent="0.25">
      <c r="A9068" s="1"/>
      <c r="B9068" s="40"/>
      <c r="C9068" s="40"/>
      <c r="D9068" s="40"/>
      <c r="E9068" s="40"/>
      <c r="F9068" s="40"/>
      <c r="G9068" s="40"/>
      <c r="H9068" s="40"/>
      <c r="I9068" s="40"/>
      <c r="M9068" s="40">
        <f>WEEKNUM(A9068,2)</f>
        <v>1</v>
      </c>
    </row>
    <row r="9069" spans="1:13" x14ac:dyDescent="0.25">
      <c r="A9069" s="1"/>
      <c r="B9069" s="40"/>
      <c r="C9069" s="40"/>
      <c r="D9069" s="40"/>
      <c r="E9069" s="40"/>
      <c r="F9069" s="40"/>
      <c r="G9069" s="40"/>
      <c r="H9069" s="40"/>
      <c r="I9069" s="40"/>
      <c r="M9069" s="40">
        <f>WEEKNUM(A9069,2)</f>
        <v>1</v>
      </c>
    </row>
    <row r="9070" spans="1:13" x14ac:dyDescent="0.25">
      <c r="A9070" s="1"/>
      <c r="B9070" s="40"/>
      <c r="C9070" s="40"/>
      <c r="D9070" s="40"/>
      <c r="E9070" s="40"/>
      <c r="F9070" s="40"/>
      <c r="G9070" s="40"/>
      <c r="H9070" s="40"/>
      <c r="I9070" s="40"/>
      <c r="M9070" s="40">
        <f>WEEKNUM(A9070,2)</f>
        <v>1</v>
      </c>
    </row>
    <row r="9071" spans="1:13" x14ac:dyDescent="0.25">
      <c r="A9071" s="1"/>
      <c r="B9071" s="40"/>
      <c r="C9071" s="40"/>
      <c r="D9071" s="40"/>
      <c r="E9071" s="40"/>
      <c r="F9071" s="40"/>
      <c r="G9071" s="40"/>
      <c r="H9071" s="40"/>
      <c r="I9071" s="40"/>
      <c r="M9071" s="40">
        <f>WEEKNUM(A9071,2)</f>
        <v>1</v>
      </c>
    </row>
    <row r="9072" spans="1:13" x14ac:dyDescent="0.25">
      <c r="A9072" s="1"/>
      <c r="B9072" s="40"/>
      <c r="C9072" s="40"/>
      <c r="D9072" s="40"/>
      <c r="E9072" s="40"/>
      <c r="F9072" s="40"/>
      <c r="G9072" s="40"/>
      <c r="H9072" s="40"/>
      <c r="I9072" s="40"/>
      <c r="M9072" s="40">
        <f>WEEKNUM(A9072,2)</f>
        <v>1</v>
      </c>
    </row>
    <row r="9073" spans="1:13" x14ac:dyDescent="0.25">
      <c r="A9073" s="1"/>
      <c r="B9073" s="40"/>
      <c r="C9073" s="40"/>
      <c r="D9073" s="40"/>
      <c r="E9073" s="40"/>
      <c r="F9073" s="40"/>
      <c r="G9073" s="40"/>
      <c r="H9073" s="40"/>
      <c r="I9073" s="40"/>
      <c r="M9073" s="40">
        <f>WEEKNUM(A9073,2)</f>
        <v>1</v>
      </c>
    </row>
    <row r="9074" spans="1:13" x14ac:dyDescent="0.25">
      <c r="A9074" s="1"/>
      <c r="B9074" s="40"/>
      <c r="C9074" s="40"/>
      <c r="D9074" s="40"/>
      <c r="E9074" s="40"/>
      <c r="F9074" s="40"/>
      <c r="G9074" s="40"/>
      <c r="H9074" s="40"/>
      <c r="I9074" s="40"/>
      <c r="M9074" s="40">
        <f>WEEKNUM(A9074,2)</f>
        <v>1</v>
      </c>
    </row>
    <row r="9075" spans="1:13" x14ac:dyDescent="0.25">
      <c r="A9075" s="1"/>
      <c r="B9075" s="40"/>
      <c r="C9075" s="40"/>
      <c r="D9075" s="40"/>
      <c r="E9075" s="40"/>
      <c r="F9075" s="40"/>
      <c r="G9075" s="40"/>
      <c r="H9075" s="40"/>
      <c r="I9075" s="40"/>
      <c r="M9075" s="40">
        <f>WEEKNUM(A9075,2)</f>
        <v>1</v>
      </c>
    </row>
    <row r="9076" spans="1:13" x14ac:dyDescent="0.25">
      <c r="A9076" s="1"/>
      <c r="B9076" s="40"/>
      <c r="C9076" s="40"/>
      <c r="D9076" s="40"/>
      <c r="E9076" s="40"/>
      <c r="F9076" s="40"/>
      <c r="G9076" s="40"/>
      <c r="H9076" s="40"/>
      <c r="I9076" s="40"/>
      <c r="M9076" s="40">
        <f>WEEKNUM(A9076,2)</f>
        <v>1</v>
      </c>
    </row>
    <row r="9077" spans="1:13" x14ac:dyDescent="0.25">
      <c r="A9077" s="1"/>
      <c r="B9077" s="40"/>
      <c r="C9077" s="40"/>
      <c r="D9077" s="40"/>
      <c r="E9077" s="40"/>
      <c r="F9077" s="40"/>
      <c r="G9077" s="40"/>
      <c r="H9077" s="40"/>
      <c r="I9077" s="40"/>
      <c r="M9077" s="40">
        <f>WEEKNUM(A9077,2)</f>
        <v>1</v>
      </c>
    </row>
    <row r="9078" spans="1:13" x14ac:dyDescent="0.25">
      <c r="A9078" s="1"/>
      <c r="B9078" s="40"/>
      <c r="C9078" s="40"/>
      <c r="D9078" s="40"/>
      <c r="E9078" s="40"/>
      <c r="F9078" s="40"/>
      <c r="G9078" s="40"/>
      <c r="H9078" s="40"/>
      <c r="I9078" s="40"/>
      <c r="M9078" s="40">
        <f>WEEKNUM(A9078,2)</f>
        <v>1</v>
      </c>
    </row>
    <row r="9079" spans="1:13" x14ac:dyDescent="0.25">
      <c r="A9079" s="1"/>
      <c r="B9079" s="40"/>
      <c r="C9079" s="40"/>
      <c r="D9079" s="40"/>
      <c r="E9079" s="40"/>
      <c r="F9079" s="40"/>
      <c r="G9079" s="40"/>
      <c r="H9079" s="40"/>
      <c r="I9079" s="40"/>
      <c r="M9079" s="40">
        <f>WEEKNUM(A9079,2)</f>
        <v>1</v>
      </c>
    </row>
    <row r="9080" spans="1:13" x14ac:dyDescent="0.25">
      <c r="A9080" s="1"/>
      <c r="B9080" s="40"/>
      <c r="C9080" s="40"/>
      <c r="D9080" s="40"/>
      <c r="E9080" s="40"/>
      <c r="F9080" s="40"/>
      <c r="G9080" s="40"/>
      <c r="H9080" s="40"/>
      <c r="I9080" s="40"/>
      <c r="M9080" s="40">
        <f>WEEKNUM(A9080,2)</f>
        <v>1</v>
      </c>
    </row>
    <row r="9081" spans="1:13" x14ac:dyDescent="0.25">
      <c r="A9081" s="1"/>
      <c r="B9081" s="40"/>
      <c r="C9081" s="40"/>
      <c r="D9081" s="40"/>
      <c r="E9081" s="40"/>
      <c r="F9081" s="40"/>
      <c r="G9081" s="40"/>
      <c r="H9081" s="40"/>
      <c r="I9081" s="40"/>
      <c r="M9081" s="40">
        <f>WEEKNUM(A9081,2)</f>
        <v>1</v>
      </c>
    </row>
    <row r="9082" spans="1:13" x14ac:dyDescent="0.25">
      <c r="A9082" s="1"/>
      <c r="B9082" s="40"/>
      <c r="C9082" s="40"/>
      <c r="D9082" s="40"/>
      <c r="E9082" s="40"/>
      <c r="F9082" s="40"/>
      <c r="G9082" s="40"/>
      <c r="H9082" s="40"/>
      <c r="I9082" s="40"/>
      <c r="M9082" s="40">
        <f>WEEKNUM(A9082,2)</f>
        <v>1</v>
      </c>
    </row>
    <row r="9083" spans="1:13" x14ac:dyDescent="0.25">
      <c r="A9083" s="1"/>
      <c r="B9083" s="40"/>
      <c r="C9083" s="40"/>
      <c r="D9083" s="40"/>
      <c r="E9083" s="40"/>
      <c r="F9083" s="40"/>
      <c r="G9083" s="40"/>
      <c r="H9083" s="40"/>
      <c r="I9083" s="40"/>
      <c r="M9083" s="40">
        <f>WEEKNUM(A9083,2)</f>
        <v>1</v>
      </c>
    </row>
    <row r="9084" spans="1:13" x14ac:dyDescent="0.25">
      <c r="A9084" s="1"/>
      <c r="B9084" s="40"/>
      <c r="C9084" s="40"/>
      <c r="D9084" s="40"/>
      <c r="E9084" s="40"/>
      <c r="F9084" s="40"/>
      <c r="G9084" s="40"/>
      <c r="H9084" s="40"/>
      <c r="I9084" s="40"/>
      <c r="M9084" s="40">
        <f>WEEKNUM(A9084,2)</f>
        <v>1</v>
      </c>
    </row>
    <row r="9085" spans="1:13" x14ac:dyDescent="0.25">
      <c r="A9085" s="1"/>
      <c r="B9085" s="40"/>
      <c r="C9085" s="40"/>
      <c r="D9085" s="40"/>
      <c r="E9085" s="40"/>
      <c r="F9085" s="40"/>
      <c r="G9085" s="40"/>
      <c r="H9085" s="40"/>
      <c r="I9085" s="40"/>
      <c r="M9085" s="40">
        <f>WEEKNUM(A9085,2)</f>
        <v>1</v>
      </c>
    </row>
    <row r="9086" spans="1:13" x14ac:dyDescent="0.25">
      <c r="A9086" s="1"/>
      <c r="B9086" s="40"/>
      <c r="C9086" s="40"/>
      <c r="D9086" s="40"/>
      <c r="E9086" s="40"/>
      <c r="F9086" s="40"/>
      <c r="G9086" s="40"/>
      <c r="H9086" s="40"/>
      <c r="I9086" s="40"/>
      <c r="M9086" s="40">
        <f>WEEKNUM(A9086,2)</f>
        <v>1</v>
      </c>
    </row>
    <row r="9087" spans="1:13" x14ac:dyDescent="0.25">
      <c r="A9087" s="1"/>
      <c r="B9087" s="40"/>
      <c r="C9087" s="40"/>
      <c r="D9087" s="40"/>
      <c r="E9087" s="40"/>
      <c r="F9087" s="40"/>
      <c r="G9087" s="40"/>
      <c r="H9087" s="40"/>
      <c r="I9087" s="40"/>
      <c r="M9087" s="40">
        <f>WEEKNUM(A9087,2)</f>
        <v>1</v>
      </c>
    </row>
    <row r="9088" spans="1:13" x14ac:dyDescent="0.25">
      <c r="A9088" s="1"/>
      <c r="B9088" s="40"/>
      <c r="C9088" s="40"/>
      <c r="D9088" s="40"/>
      <c r="E9088" s="40"/>
      <c r="F9088" s="40"/>
      <c r="G9088" s="40"/>
      <c r="H9088" s="40"/>
      <c r="I9088" s="40"/>
      <c r="M9088" s="40">
        <f>WEEKNUM(A9088,2)</f>
        <v>1</v>
      </c>
    </row>
    <row r="9089" spans="1:13" x14ac:dyDescent="0.25">
      <c r="A9089" s="1"/>
      <c r="B9089" s="40"/>
      <c r="C9089" s="40"/>
      <c r="D9089" s="40"/>
      <c r="E9089" s="40"/>
      <c r="F9089" s="40"/>
      <c r="G9089" s="40"/>
      <c r="H9089" s="40"/>
      <c r="I9089" s="40"/>
      <c r="M9089" s="40">
        <f>WEEKNUM(A9089,2)</f>
        <v>1</v>
      </c>
    </row>
    <row r="9090" spans="1:13" x14ac:dyDescent="0.25">
      <c r="A9090" s="1"/>
      <c r="B9090" s="40"/>
      <c r="C9090" s="40"/>
      <c r="D9090" s="40"/>
      <c r="E9090" s="40"/>
      <c r="F9090" s="40"/>
      <c r="G9090" s="40"/>
      <c r="H9090" s="40"/>
      <c r="I9090" s="40"/>
      <c r="M9090" s="40">
        <f>WEEKNUM(A9090,2)</f>
        <v>1</v>
      </c>
    </row>
    <row r="9091" spans="1:13" x14ac:dyDescent="0.25">
      <c r="A9091" s="1"/>
      <c r="B9091" s="40"/>
      <c r="C9091" s="40"/>
      <c r="D9091" s="40"/>
      <c r="E9091" s="40"/>
      <c r="F9091" s="40"/>
      <c r="G9091" s="40"/>
      <c r="H9091" s="40"/>
      <c r="I9091" s="40"/>
      <c r="M9091" s="40">
        <f>WEEKNUM(A9091,2)</f>
        <v>1</v>
      </c>
    </row>
    <row r="9092" spans="1:13" x14ac:dyDescent="0.25">
      <c r="A9092" s="1"/>
      <c r="B9092" s="40"/>
      <c r="C9092" s="40"/>
      <c r="D9092" s="40"/>
      <c r="E9092" s="40"/>
      <c r="F9092" s="40"/>
      <c r="G9092" s="40"/>
      <c r="H9092" s="40"/>
      <c r="I9092" s="40"/>
      <c r="M9092" s="40">
        <f>WEEKNUM(A9092,2)</f>
        <v>1</v>
      </c>
    </row>
    <row r="9093" spans="1:13" x14ac:dyDescent="0.25">
      <c r="A9093" s="1"/>
      <c r="B9093" s="40"/>
      <c r="C9093" s="40"/>
      <c r="D9093" s="40"/>
      <c r="E9093" s="40"/>
      <c r="F9093" s="40"/>
      <c r="G9093" s="40"/>
      <c r="H9093" s="40"/>
      <c r="I9093" s="40"/>
      <c r="M9093" s="40">
        <f>WEEKNUM(A9093,2)</f>
        <v>1</v>
      </c>
    </row>
    <row r="9094" spans="1:13" x14ac:dyDescent="0.25">
      <c r="A9094" s="1"/>
      <c r="B9094" s="40"/>
      <c r="C9094" s="40"/>
      <c r="D9094" s="40"/>
      <c r="E9094" s="40"/>
      <c r="F9094" s="40"/>
      <c r="G9094" s="40"/>
      <c r="H9094" s="40"/>
      <c r="I9094" s="40"/>
      <c r="M9094" s="40">
        <f>WEEKNUM(A9094,2)</f>
        <v>1</v>
      </c>
    </row>
    <row r="9095" spans="1:13" x14ac:dyDescent="0.25">
      <c r="A9095" s="1"/>
      <c r="B9095" s="40"/>
      <c r="C9095" s="40"/>
      <c r="D9095" s="40"/>
      <c r="E9095" s="40"/>
      <c r="F9095" s="40"/>
      <c r="G9095" s="40"/>
      <c r="H9095" s="40"/>
      <c r="I9095" s="40"/>
      <c r="M9095" s="40">
        <f>WEEKNUM(A9095,2)</f>
        <v>1</v>
      </c>
    </row>
    <row r="9096" spans="1:13" x14ac:dyDescent="0.25">
      <c r="A9096" s="1"/>
      <c r="B9096" s="40"/>
      <c r="C9096" s="40"/>
      <c r="D9096" s="40"/>
      <c r="E9096" s="40"/>
      <c r="F9096" s="40"/>
      <c r="G9096" s="40"/>
      <c r="H9096" s="40"/>
      <c r="I9096" s="40"/>
      <c r="M9096" s="40">
        <f>WEEKNUM(A9096,2)</f>
        <v>1</v>
      </c>
    </row>
    <row r="9097" spans="1:13" x14ac:dyDescent="0.25">
      <c r="A9097" s="1"/>
      <c r="B9097" s="40"/>
      <c r="C9097" s="40"/>
      <c r="D9097" s="40"/>
      <c r="E9097" s="40"/>
      <c r="F9097" s="40"/>
      <c r="G9097" s="40"/>
      <c r="H9097" s="40"/>
      <c r="I9097" s="40"/>
      <c r="M9097" s="40">
        <f>WEEKNUM(A9097,2)</f>
        <v>1</v>
      </c>
    </row>
    <row r="9098" spans="1:13" x14ac:dyDescent="0.25">
      <c r="A9098" s="1"/>
      <c r="B9098" s="40"/>
      <c r="C9098" s="40"/>
      <c r="D9098" s="40"/>
      <c r="E9098" s="40"/>
      <c r="F9098" s="40"/>
      <c r="G9098" s="40"/>
      <c r="H9098" s="40"/>
      <c r="I9098" s="40"/>
      <c r="M9098" s="40">
        <f>WEEKNUM(A9098,2)</f>
        <v>1</v>
      </c>
    </row>
    <row r="9099" spans="1:13" x14ac:dyDescent="0.25">
      <c r="A9099" s="1"/>
      <c r="B9099" s="40"/>
      <c r="C9099" s="40"/>
      <c r="D9099" s="40"/>
      <c r="E9099" s="40"/>
      <c r="F9099" s="40"/>
      <c r="G9099" s="40"/>
      <c r="H9099" s="40"/>
      <c r="I9099" s="40"/>
      <c r="M9099" s="40">
        <f>WEEKNUM(A9099,2)</f>
        <v>1</v>
      </c>
    </row>
    <row r="9100" spans="1:13" x14ac:dyDescent="0.25">
      <c r="A9100" s="1"/>
      <c r="B9100" s="40"/>
      <c r="C9100" s="40"/>
      <c r="D9100" s="40"/>
      <c r="E9100" s="40"/>
      <c r="F9100" s="40"/>
      <c r="G9100" s="40"/>
      <c r="H9100" s="40"/>
      <c r="I9100" s="40"/>
      <c r="M9100" s="40">
        <f>WEEKNUM(A9100,2)</f>
        <v>1</v>
      </c>
    </row>
    <row r="9101" spans="1:13" x14ac:dyDescent="0.25">
      <c r="A9101" s="1"/>
      <c r="B9101" s="40"/>
      <c r="C9101" s="40"/>
      <c r="D9101" s="40"/>
      <c r="E9101" s="40"/>
      <c r="F9101" s="40"/>
      <c r="G9101" s="40"/>
      <c r="H9101" s="40"/>
      <c r="I9101" s="40"/>
      <c r="M9101" s="40">
        <f>WEEKNUM(A9101,2)</f>
        <v>1</v>
      </c>
    </row>
    <row r="9102" spans="1:13" x14ac:dyDescent="0.25">
      <c r="A9102" s="1"/>
      <c r="B9102" s="40"/>
      <c r="C9102" s="40"/>
      <c r="D9102" s="40"/>
      <c r="E9102" s="40"/>
      <c r="F9102" s="40"/>
      <c r="G9102" s="40"/>
      <c r="H9102" s="40"/>
      <c r="I9102" s="40"/>
      <c r="M9102" s="40">
        <f>WEEKNUM(A9102,2)</f>
        <v>1</v>
      </c>
    </row>
    <row r="9103" spans="1:13" x14ac:dyDescent="0.25">
      <c r="A9103" s="1"/>
      <c r="B9103" s="40"/>
      <c r="C9103" s="40"/>
      <c r="D9103" s="40"/>
      <c r="E9103" s="40"/>
      <c r="F9103" s="40"/>
      <c r="G9103" s="40"/>
      <c r="H9103" s="40"/>
      <c r="I9103" s="40"/>
      <c r="M9103" s="40">
        <f>WEEKNUM(A9103,2)</f>
        <v>1</v>
      </c>
    </row>
    <row r="9104" spans="1:13" x14ac:dyDescent="0.25">
      <c r="A9104" s="1"/>
      <c r="B9104" s="40"/>
      <c r="C9104" s="40"/>
      <c r="D9104" s="40"/>
      <c r="E9104" s="40"/>
      <c r="F9104" s="40"/>
      <c r="G9104" s="40"/>
      <c r="H9104" s="40"/>
      <c r="I9104" s="40"/>
      <c r="M9104" s="40">
        <f>WEEKNUM(A9104,2)</f>
        <v>1</v>
      </c>
    </row>
    <row r="9105" spans="1:13" x14ac:dyDescent="0.25">
      <c r="A9105" s="1"/>
      <c r="B9105" s="40"/>
      <c r="C9105" s="40"/>
      <c r="D9105" s="40"/>
      <c r="E9105" s="40"/>
      <c r="F9105" s="40"/>
      <c r="G9105" s="40"/>
      <c r="H9105" s="40"/>
      <c r="I9105" s="40"/>
      <c r="M9105" s="40">
        <f>WEEKNUM(A9105,2)</f>
        <v>1</v>
      </c>
    </row>
    <row r="9106" spans="1:13" x14ac:dyDescent="0.25">
      <c r="A9106" s="1"/>
      <c r="B9106" s="40"/>
      <c r="C9106" s="40"/>
      <c r="D9106" s="40"/>
      <c r="E9106" s="40"/>
      <c r="F9106" s="40"/>
      <c r="G9106" s="40"/>
      <c r="H9106" s="40"/>
      <c r="I9106" s="40"/>
      <c r="M9106" s="40">
        <f>WEEKNUM(A9106,2)</f>
        <v>1</v>
      </c>
    </row>
    <row r="9107" spans="1:13" x14ac:dyDescent="0.25">
      <c r="A9107" s="1"/>
      <c r="B9107" s="40"/>
      <c r="C9107" s="40"/>
      <c r="D9107" s="40"/>
      <c r="E9107" s="40"/>
      <c r="F9107" s="40"/>
      <c r="G9107" s="40"/>
      <c r="H9107" s="40"/>
      <c r="I9107" s="40"/>
      <c r="M9107" s="40">
        <f>WEEKNUM(A9107,2)</f>
        <v>1</v>
      </c>
    </row>
    <row r="9108" spans="1:13" x14ac:dyDescent="0.25">
      <c r="A9108" s="1"/>
      <c r="B9108" s="40"/>
      <c r="C9108" s="40"/>
      <c r="D9108" s="40"/>
      <c r="E9108" s="40"/>
      <c r="F9108" s="40"/>
      <c r="G9108" s="40"/>
      <c r="H9108" s="40"/>
      <c r="I9108" s="40"/>
      <c r="M9108" s="40">
        <f>WEEKNUM(A9108,2)</f>
        <v>1</v>
      </c>
    </row>
    <row r="9109" spans="1:13" x14ac:dyDescent="0.25">
      <c r="A9109" s="1"/>
      <c r="B9109" s="40"/>
      <c r="C9109" s="40"/>
      <c r="D9109" s="40"/>
      <c r="E9109" s="40"/>
      <c r="F9109" s="40"/>
      <c r="G9109" s="40"/>
      <c r="H9109" s="40"/>
      <c r="I9109" s="40"/>
      <c r="M9109" s="40">
        <f>WEEKNUM(A9109,2)</f>
        <v>1</v>
      </c>
    </row>
    <row r="9110" spans="1:13" x14ac:dyDescent="0.25">
      <c r="A9110" s="1"/>
      <c r="B9110" s="40"/>
      <c r="C9110" s="40"/>
      <c r="D9110" s="40"/>
      <c r="E9110" s="40"/>
      <c r="F9110" s="40"/>
      <c r="G9110" s="40"/>
      <c r="H9110" s="40"/>
      <c r="I9110" s="40"/>
      <c r="M9110" s="40">
        <f>WEEKNUM(A9110,2)</f>
        <v>1</v>
      </c>
    </row>
    <row r="9111" spans="1:13" x14ac:dyDescent="0.25">
      <c r="A9111" s="1"/>
      <c r="B9111" s="40"/>
      <c r="C9111" s="40"/>
      <c r="D9111" s="40"/>
      <c r="E9111" s="40"/>
      <c r="F9111" s="40"/>
      <c r="G9111" s="40"/>
      <c r="H9111" s="40"/>
      <c r="I9111" s="40"/>
      <c r="M9111" s="40">
        <f>WEEKNUM(A9111,2)</f>
        <v>1</v>
      </c>
    </row>
    <row r="9112" spans="1:13" x14ac:dyDescent="0.25">
      <c r="A9112" s="1"/>
      <c r="B9112" s="40"/>
      <c r="C9112" s="40"/>
      <c r="D9112" s="40"/>
      <c r="E9112" s="40"/>
      <c r="F9112" s="40"/>
      <c r="G9112" s="40"/>
      <c r="H9112" s="40"/>
      <c r="I9112" s="40"/>
      <c r="M9112" s="40">
        <f>WEEKNUM(A9112,2)</f>
        <v>1</v>
      </c>
    </row>
    <row r="9113" spans="1:13" x14ac:dyDescent="0.25">
      <c r="A9113" s="1"/>
      <c r="B9113" s="40"/>
      <c r="C9113" s="40"/>
      <c r="D9113" s="40"/>
      <c r="E9113" s="40"/>
      <c r="F9113" s="40"/>
      <c r="G9113" s="40"/>
      <c r="H9113" s="40"/>
      <c r="I9113" s="40"/>
      <c r="M9113" s="40">
        <f>WEEKNUM(A9113,2)</f>
        <v>1</v>
      </c>
    </row>
    <row r="9114" spans="1:13" x14ac:dyDescent="0.25">
      <c r="A9114" s="1"/>
      <c r="B9114" s="40"/>
      <c r="C9114" s="40"/>
      <c r="D9114" s="40"/>
      <c r="E9114" s="40"/>
      <c r="F9114" s="40"/>
      <c r="G9114" s="40"/>
      <c r="H9114" s="40"/>
      <c r="I9114" s="40"/>
      <c r="M9114" s="40">
        <f>WEEKNUM(A9114,2)</f>
        <v>1</v>
      </c>
    </row>
    <row r="9115" spans="1:13" x14ac:dyDescent="0.25">
      <c r="A9115" s="1"/>
      <c r="B9115" s="40"/>
      <c r="C9115" s="40"/>
      <c r="D9115" s="40"/>
      <c r="E9115" s="40"/>
      <c r="F9115" s="40"/>
      <c r="G9115" s="40"/>
      <c r="H9115" s="40"/>
      <c r="I9115" s="40"/>
      <c r="M9115" s="40">
        <f>WEEKNUM(A9115,2)</f>
        <v>1</v>
      </c>
    </row>
    <row r="9116" spans="1:13" x14ac:dyDescent="0.25">
      <c r="A9116" s="1"/>
      <c r="B9116" s="40"/>
      <c r="C9116" s="40"/>
      <c r="D9116" s="40"/>
      <c r="E9116" s="40"/>
      <c r="F9116" s="40"/>
      <c r="G9116" s="40"/>
      <c r="H9116" s="40"/>
      <c r="I9116" s="40"/>
      <c r="M9116" s="40">
        <f>WEEKNUM(A9116,2)</f>
        <v>1</v>
      </c>
    </row>
    <row r="9117" spans="1:13" x14ac:dyDescent="0.25">
      <c r="A9117" s="1"/>
      <c r="B9117" s="40"/>
      <c r="C9117" s="40"/>
      <c r="D9117" s="40"/>
      <c r="E9117" s="40"/>
      <c r="F9117" s="40"/>
      <c r="G9117" s="40"/>
      <c r="H9117" s="40"/>
      <c r="I9117" s="40"/>
      <c r="M9117" s="40">
        <f>WEEKNUM(A9117,2)</f>
        <v>1</v>
      </c>
    </row>
    <row r="9118" spans="1:13" x14ac:dyDescent="0.25">
      <c r="A9118" s="1"/>
      <c r="B9118" s="40"/>
      <c r="C9118" s="40"/>
      <c r="D9118" s="40"/>
      <c r="E9118" s="40"/>
      <c r="F9118" s="40"/>
      <c r="G9118" s="40"/>
      <c r="H9118" s="40"/>
      <c r="I9118" s="40"/>
      <c r="M9118" s="40">
        <f>WEEKNUM(A9118,2)</f>
        <v>1</v>
      </c>
    </row>
    <row r="9119" spans="1:13" x14ac:dyDescent="0.25">
      <c r="A9119" s="1"/>
      <c r="B9119" s="40"/>
      <c r="C9119" s="40"/>
      <c r="D9119" s="40"/>
      <c r="E9119" s="40"/>
      <c r="F9119" s="40"/>
      <c r="G9119" s="40"/>
      <c r="H9119" s="40"/>
      <c r="I9119" s="40"/>
      <c r="M9119" s="40">
        <f>WEEKNUM(A9119,2)</f>
        <v>1</v>
      </c>
    </row>
    <row r="9120" spans="1:13" x14ac:dyDescent="0.25">
      <c r="A9120" s="1"/>
      <c r="B9120" s="40"/>
      <c r="C9120" s="40"/>
      <c r="D9120" s="40"/>
      <c r="E9120" s="40"/>
      <c r="F9120" s="40"/>
      <c r="G9120" s="40"/>
      <c r="H9120" s="40"/>
      <c r="I9120" s="40"/>
      <c r="M9120" s="40">
        <f>WEEKNUM(A9120,2)</f>
        <v>1</v>
      </c>
    </row>
    <row r="9121" spans="1:13" x14ac:dyDescent="0.25">
      <c r="A9121" s="1"/>
      <c r="B9121" s="40"/>
      <c r="C9121" s="40"/>
      <c r="D9121" s="40"/>
      <c r="E9121" s="40"/>
      <c r="F9121" s="40"/>
      <c r="G9121" s="40"/>
      <c r="H9121" s="40"/>
      <c r="I9121" s="40"/>
      <c r="M9121" s="40">
        <f>WEEKNUM(A9121,2)</f>
        <v>1</v>
      </c>
    </row>
    <row r="9122" spans="1:13" x14ac:dyDescent="0.25">
      <c r="A9122" s="1"/>
      <c r="B9122" s="40"/>
      <c r="C9122" s="40"/>
      <c r="D9122" s="40"/>
      <c r="E9122" s="40"/>
      <c r="F9122" s="40"/>
      <c r="G9122" s="40"/>
      <c r="H9122" s="40"/>
      <c r="I9122" s="40"/>
      <c r="M9122" s="40">
        <f>WEEKNUM(A9122,2)</f>
        <v>1</v>
      </c>
    </row>
    <row r="9123" spans="1:13" x14ac:dyDescent="0.25">
      <c r="A9123" s="1"/>
      <c r="B9123" s="40"/>
      <c r="C9123" s="40"/>
      <c r="D9123" s="40"/>
      <c r="E9123" s="40"/>
      <c r="F9123" s="40"/>
      <c r="G9123" s="40"/>
      <c r="H9123" s="40"/>
      <c r="I9123" s="40"/>
      <c r="M9123" s="40">
        <f>WEEKNUM(A9123,2)</f>
        <v>1</v>
      </c>
    </row>
    <row r="9124" spans="1:13" x14ac:dyDescent="0.25">
      <c r="A9124" s="1"/>
      <c r="B9124" s="40"/>
      <c r="C9124" s="40"/>
      <c r="D9124" s="40"/>
      <c r="E9124" s="40"/>
      <c r="F9124" s="40"/>
      <c r="G9124" s="40"/>
      <c r="H9124" s="40"/>
      <c r="I9124" s="40"/>
      <c r="M9124" s="40">
        <f>WEEKNUM(A9124,2)</f>
        <v>1</v>
      </c>
    </row>
    <row r="9125" spans="1:13" x14ac:dyDescent="0.25">
      <c r="A9125" s="1"/>
      <c r="B9125" s="40"/>
      <c r="C9125" s="40"/>
      <c r="D9125" s="40"/>
      <c r="E9125" s="40"/>
      <c r="F9125" s="40"/>
      <c r="G9125" s="40"/>
      <c r="H9125" s="40"/>
      <c r="I9125" s="40"/>
      <c r="M9125" s="40">
        <f>WEEKNUM(A9125,2)</f>
        <v>1</v>
      </c>
    </row>
    <row r="9126" spans="1:13" x14ac:dyDescent="0.25">
      <c r="A9126" s="1"/>
      <c r="B9126" s="40"/>
      <c r="C9126" s="40"/>
      <c r="D9126" s="40"/>
      <c r="E9126" s="40"/>
      <c r="F9126" s="40"/>
      <c r="G9126" s="40"/>
      <c r="H9126" s="40"/>
      <c r="I9126" s="40"/>
      <c r="M9126" s="40">
        <f>WEEKNUM(A9126,2)</f>
        <v>1</v>
      </c>
    </row>
    <row r="9127" spans="1:13" x14ac:dyDescent="0.25">
      <c r="A9127" s="1"/>
      <c r="B9127" s="40"/>
      <c r="C9127" s="40"/>
      <c r="D9127" s="40"/>
      <c r="E9127" s="40"/>
      <c r="F9127" s="40"/>
      <c r="G9127" s="40"/>
      <c r="H9127" s="40"/>
      <c r="I9127" s="40"/>
      <c r="M9127" s="40">
        <f>WEEKNUM(A9127,2)</f>
        <v>1</v>
      </c>
    </row>
    <row r="9128" spans="1:13" x14ac:dyDescent="0.25">
      <c r="A9128" s="1"/>
      <c r="B9128" s="40"/>
      <c r="C9128" s="40"/>
      <c r="D9128" s="40"/>
      <c r="E9128" s="40"/>
      <c r="F9128" s="40"/>
      <c r="G9128" s="40"/>
      <c r="H9128" s="40"/>
      <c r="I9128" s="40"/>
      <c r="M9128" s="40">
        <f>WEEKNUM(A9128,2)</f>
        <v>1</v>
      </c>
    </row>
    <row r="9129" spans="1:13" x14ac:dyDescent="0.25">
      <c r="A9129" s="1"/>
      <c r="B9129" s="40"/>
      <c r="C9129" s="40"/>
      <c r="D9129" s="40"/>
      <c r="E9129" s="40"/>
      <c r="F9129" s="40"/>
      <c r="G9129" s="40"/>
      <c r="H9129" s="40"/>
      <c r="I9129" s="40"/>
      <c r="M9129" s="40">
        <f>WEEKNUM(A9129,2)</f>
        <v>1</v>
      </c>
    </row>
    <row r="9130" spans="1:13" x14ac:dyDescent="0.25">
      <c r="A9130" s="1"/>
      <c r="B9130" s="40"/>
      <c r="C9130" s="40"/>
      <c r="D9130" s="40"/>
      <c r="E9130" s="40"/>
      <c r="F9130" s="40"/>
      <c r="G9130" s="40"/>
      <c r="H9130" s="40"/>
      <c r="I9130" s="40"/>
      <c r="M9130" s="40">
        <f>WEEKNUM(A9130,2)</f>
        <v>1</v>
      </c>
    </row>
    <row r="9131" spans="1:13" x14ac:dyDescent="0.25">
      <c r="A9131" s="1"/>
      <c r="B9131" s="40"/>
      <c r="C9131" s="40"/>
      <c r="D9131" s="40"/>
      <c r="E9131" s="40"/>
      <c r="F9131" s="40"/>
      <c r="G9131" s="40"/>
      <c r="H9131" s="40"/>
      <c r="I9131" s="40"/>
      <c r="M9131" s="40">
        <f>WEEKNUM(A9131,2)</f>
        <v>1</v>
      </c>
    </row>
    <row r="9132" spans="1:13" x14ac:dyDescent="0.25">
      <c r="A9132" s="1"/>
      <c r="B9132" s="40"/>
      <c r="C9132" s="40"/>
      <c r="D9132" s="40"/>
      <c r="E9132" s="40"/>
      <c r="F9132" s="40"/>
      <c r="G9132" s="40"/>
      <c r="H9132" s="40"/>
      <c r="I9132" s="40"/>
      <c r="M9132" s="40">
        <f>WEEKNUM(A9132,2)</f>
        <v>1</v>
      </c>
    </row>
    <row r="9133" spans="1:13" x14ac:dyDescent="0.25">
      <c r="A9133" s="1"/>
      <c r="B9133" s="40"/>
      <c r="C9133" s="40"/>
      <c r="D9133" s="40"/>
      <c r="E9133" s="40"/>
      <c r="F9133" s="40"/>
      <c r="G9133" s="40"/>
      <c r="H9133" s="40"/>
      <c r="I9133" s="40"/>
      <c r="M9133" s="40">
        <f>WEEKNUM(A9133,2)</f>
        <v>1</v>
      </c>
    </row>
    <row r="9134" spans="1:13" x14ac:dyDescent="0.25">
      <c r="A9134" s="1"/>
      <c r="B9134" s="40"/>
      <c r="C9134" s="40"/>
      <c r="D9134" s="40"/>
      <c r="E9134" s="40"/>
      <c r="F9134" s="40"/>
      <c r="G9134" s="40"/>
      <c r="H9134" s="40"/>
      <c r="I9134" s="40"/>
      <c r="M9134" s="40">
        <f>WEEKNUM(A9134,2)</f>
        <v>1</v>
      </c>
    </row>
    <row r="9135" spans="1:13" x14ac:dyDescent="0.25">
      <c r="A9135" s="1"/>
      <c r="B9135" s="40"/>
      <c r="C9135" s="40"/>
      <c r="D9135" s="40"/>
      <c r="E9135" s="40"/>
      <c r="F9135" s="40"/>
      <c r="G9135" s="40"/>
      <c r="H9135" s="40"/>
      <c r="I9135" s="40"/>
      <c r="M9135" s="40">
        <f>WEEKNUM(A9135,2)</f>
        <v>1</v>
      </c>
    </row>
    <row r="9136" spans="1:13" x14ac:dyDescent="0.25">
      <c r="A9136" s="1"/>
      <c r="B9136" s="40"/>
      <c r="C9136" s="40"/>
      <c r="D9136" s="40"/>
      <c r="E9136" s="40"/>
      <c r="F9136" s="40"/>
      <c r="G9136" s="40"/>
      <c r="H9136" s="40"/>
      <c r="I9136" s="40"/>
      <c r="M9136" s="40">
        <f>WEEKNUM(A9136,2)</f>
        <v>1</v>
      </c>
    </row>
    <row r="9137" spans="1:13" x14ac:dyDescent="0.25">
      <c r="A9137" s="1"/>
      <c r="B9137" s="40"/>
      <c r="C9137" s="40"/>
      <c r="D9137" s="40"/>
      <c r="E9137" s="40"/>
      <c r="F9137" s="40"/>
      <c r="G9137" s="40"/>
      <c r="H9137" s="40"/>
      <c r="I9137" s="40"/>
      <c r="M9137" s="40">
        <f>WEEKNUM(A9137,2)</f>
        <v>1</v>
      </c>
    </row>
    <row r="9138" spans="1:13" x14ac:dyDescent="0.25">
      <c r="A9138" s="1"/>
      <c r="B9138" s="40"/>
      <c r="C9138" s="40"/>
      <c r="D9138" s="40"/>
      <c r="E9138" s="40"/>
      <c r="F9138" s="40"/>
      <c r="G9138" s="40"/>
      <c r="H9138" s="40"/>
      <c r="I9138" s="40"/>
      <c r="M9138" s="40">
        <f>WEEKNUM(A9138,2)</f>
        <v>1</v>
      </c>
    </row>
    <row r="9139" spans="1:13" x14ac:dyDescent="0.25">
      <c r="A9139" s="1"/>
      <c r="B9139" s="40"/>
      <c r="C9139" s="40"/>
      <c r="D9139" s="40"/>
      <c r="E9139" s="40"/>
      <c r="F9139" s="40"/>
      <c r="G9139" s="40"/>
      <c r="H9139" s="40"/>
      <c r="I9139" s="40"/>
      <c r="M9139" s="40">
        <f>WEEKNUM(A9139,2)</f>
        <v>1</v>
      </c>
    </row>
    <row r="9140" spans="1:13" x14ac:dyDescent="0.25">
      <c r="A9140" s="1"/>
      <c r="B9140" s="40"/>
      <c r="C9140" s="40"/>
      <c r="D9140" s="40"/>
      <c r="E9140" s="40"/>
      <c r="F9140" s="40"/>
      <c r="G9140" s="40"/>
      <c r="H9140" s="40"/>
      <c r="I9140" s="40"/>
      <c r="M9140" s="40">
        <f>WEEKNUM(A9140,2)</f>
        <v>1</v>
      </c>
    </row>
    <row r="9141" spans="1:13" x14ac:dyDescent="0.25">
      <c r="A9141" s="1"/>
      <c r="B9141" s="40"/>
      <c r="C9141" s="40"/>
      <c r="D9141" s="40"/>
      <c r="E9141" s="40"/>
      <c r="F9141" s="40"/>
      <c r="G9141" s="40"/>
      <c r="H9141" s="40"/>
      <c r="I9141" s="40"/>
      <c r="M9141" s="40">
        <f>WEEKNUM(A9141,2)</f>
        <v>1</v>
      </c>
    </row>
    <row r="9142" spans="1:13" x14ac:dyDescent="0.25">
      <c r="A9142" s="1"/>
      <c r="B9142" s="40"/>
      <c r="C9142" s="40"/>
      <c r="D9142" s="40"/>
      <c r="E9142" s="40"/>
      <c r="F9142" s="40"/>
      <c r="G9142" s="40"/>
      <c r="H9142" s="40"/>
      <c r="I9142" s="40"/>
      <c r="M9142" s="40">
        <f>WEEKNUM(A9142,2)</f>
        <v>1</v>
      </c>
    </row>
    <row r="9143" spans="1:13" x14ac:dyDescent="0.25">
      <c r="A9143" s="1"/>
      <c r="B9143" s="40"/>
      <c r="C9143" s="40"/>
      <c r="D9143" s="40"/>
      <c r="E9143" s="40"/>
      <c r="F9143" s="40"/>
      <c r="G9143" s="40"/>
      <c r="H9143" s="40"/>
      <c r="I9143" s="40"/>
      <c r="M9143" s="40">
        <f>WEEKNUM(A9143,2)</f>
        <v>1</v>
      </c>
    </row>
    <row r="9144" spans="1:13" x14ac:dyDescent="0.25">
      <c r="A9144" s="1"/>
      <c r="B9144" s="40"/>
      <c r="C9144" s="40"/>
      <c r="D9144" s="40"/>
      <c r="E9144" s="40"/>
      <c r="F9144" s="40"/>
      <c r="G9144" s="40"/>
      <c r="H9144" s="40"/>
      <c r="I9144" s="40"/>
      <c r="M9144" s="40">
        <f>WEEKNUM(A9144,2)</f>
        <v>1</v>
      </c>
    </row>
    <row r="9145" spans="1:13" x14ac:dyDescent="0.25">
      <c r="A9145" s="1"/>
      <c r="B9145" s="40"/>
      <c r="C9145" s="40"/>
      <c r="D9145" s="40"/>
      <c r="E9145" s="40"/>
      <c r="F9145" s="40"/>
      <c r="G9145" s="40"/>
      <c r="H9145" s="40"/>
      <c r="I9145" s="40"/>
      <c r="M9145" s="40">
        <f>WEEKNUM(A9145,2)</f>
        <v>1</v>
      </c>
    </row>
    <row r="9146" spans="1:13" x14ac:dyDescent="0.25">
      <c r="A9146" s="1"/>
      <c r="B9146" s="40"/>
      <c r="C9146" s="40"/>
      <c r="D9146" s="40"/>
      <c r="E9146" s="40"/>
      <c r="F9146" s="40"/>
      <c r="G9146" s="40"/>
      <c r="H9146" s="40"/>
      <c r="I9146" s="40"/>
      <c r="M9146" s="40">
        <f>WEEKNUM(A9146,2)</f>
        <v>1</v>
      </c>
    </row>
    <row r="9147" spans="1:13" x14ac:dyDescent="0.25">
      <c r="A9147" s="1"/>
      <c r="B9147" s="40"/>
      <c r="C9147" s="40"/>
      <c r="D9147" s="40"/>
      <c r="E9147" s="40"/>
      <c r="F9147" s="40"/>
      <c r="G9147" s="40"/>
      <c r="H9147" s="40"/>
      <c r="I9147" s="40"/>
      <c r="M9147" s="40">
        <f>WEEKNUM(A9147,2)</f>
        <v>1</v>
      </c>
    </row>
    <row r="9148" spans="1:13" x14ac:dyDescent="0.25">
      <c r="A9148" s="1"/>
      <c r="B9148" s="40"/>
      <c r="C9148" s="40"/>
      <c r="D9148" s="40"/>
      <c r="E9148" s="40"/>
      <c r="F9148" s="40"/>
      <c r="G9148" s="40"/>
      <c r="H9148" s="40"/>
      <c r="I9148" s="40"/>
      <c r="M9148" s="40">
        <f>WEEKNUM(A9148,2)</f>
        <v>1</v>
      </c>
    </row>
    <row r="9149" spans="1:13" x14ac:dyDescent="0.25">
      <c r="A9149" s="1"/>
      <c r="B9149" s="40"/>
      <c r="C9149" s="40"/>
      <c r="D9149" s="40"/>
      <c r="E9149" s="40"/>
      <c r="F9149" s="40"/>
      <c r="G9149" s="40"/>
      <c r="H9149" s="40"/>
      <c r="I9149" s="40"/>
      <c r="M9149" s="40">
        <f>WEEKNUM(A9149,2)</f>
        <v>1</v>
      </c>
    </row>
    <row r="9150" spans="1:13" x14ac:dyDescent="0.25">
      <c r="A9150" s="1"/>
      <c r="B9150" s="40"/>
      <c r="C9150" s="40"/>
      <c r="D9150" s="40"/>
      <c r="E9150" s="40"/>
      <c r="F9150" s="40"/>
      <c r="G9150" s="40"/>
      <c r="H9150" s="40"/>
      <c r="I9150" s="40"/>
      <c r="M9150" s="40">
        <f>WEEKNUM(A9150,2)</f>
        <v>1</v>
      </c>
    </row>
    <row r="9151" spans="1:13" x14ac:dyDescent="0.25">
      <c r="A9151" s="1"/>
      <c r="B9151" s="40"/>
      <c r="C9151" s="40"/>
      <c r="D9151" s="40"/>
      <c r="E9151" s="40"/>
      <c r="F9151" s="40"/>
      <c r="G9151" s="40"/>
      <c r="H9151" s="40"/>
      <c r="I9151" s="40"/>
      <c r="M9151" s="40">
        <f>WEEKNUM(A9151,2)</f>
        <v>1</v>
      </c>
    </row>
    <row r="9152" spans="1:13" x14ac:dyDescent="0.25">
      <c r="A9152" s="1"/>
      <c r="B9152" s="40"/>
      <c r="C9152" s="40"/>
      <c r="D9152" s="40"/>
      <c r="E9152" s="40"/>
      <c r="F9152" s="40"/>
      <c r="G9152" s="40"/>
      <c r="H9152" s="40"/>
      <c r="I9152" s="40"/>
      <c r="M9152" s="40">
        <f>WEEKNUM(A9152,2)</f>
        <v>1</v>
      </c>
    </row>
    <row r="9153" spans="1:13" x14ac:dyDescent="0.25">
      <c r="A9153" s="1"/>
      <c r="B9153" s="40"/>
      <c r="C9153" s="40"/>
      <c r="D9153" s="40"/>
      <c r="E9153" s="40"/>
      <c r="F9153" s="40"/>
      <c r="G9153" s="40"/>
      <c r="H9153" s="40"/>
      <c r="I9153" s="40"/>
      <c r="M9153" s="40">
        <f>WEEKNUM(A9153,2)</f>
        <v>1</v>
      </c>
    </row>
    <row r="9154" spans="1:13" x14ac:dyDescent="0.25">
      <c r="A9154" s="1"/>
      <c r="B9154" s="40"/>
      <c r="C9154" s="40"/>
      <c r="D9154" s="40"/>
      <c r="E9154" s="40"/>
      <c r="F9154" s="40"/>
      <c r="G9154" s="40"/>
      <c r="H9154" s="40"/>
      <c r="I9154" s="40"/>
      <c r="M9154" s="40">
        <f>WEEKNUM(A9154,2)</f>
        <v>1</v>
      </c>
    </row>
    <row r="9155" spans="1:13" x14ac:dyDescent="0.25">
      <c r="A9155" s="1"/>
      <c r="B9155" s="40"/>
      <c r="C9155" s="40"/>
      <c r="D9155" s="40"/>
      <c r="E9155" s="40"/>
      <c r="F9155" s="40"/>
      <c r="G9155" s="40"/>
      <c r="H9155" s="40"/>
      <c r="I9155" s="40"/>
      <c r="M9155" s="40">
        <f>WEEKNUM(A9155,2)</f>
        <v>1</v>
      </c>
    </row>
    <row r="9156" spans="1:13" x14ac:dyDescent="0.25">
      <c r="A9156" s="1"/>
      <c r="B9156" s="40"/>
      <c r="C9156" s="40"/>
      <c r="D9156" s="40"/>
      <c r="E9156" s="40"/>
      <c r="F9156" s="40"/>
      <c r="G9156" s="40"/>
      <c r="H9156" s="40"/>
      <c r="I9156" s="40"/>
      <c r="M9156" s="40">
        <f>WEEKNUM(A9156,2)</f>
        <v>1</v>
      </c>
    </row>
    <row r="9157" spans="1:13" x14ac:dyDescent="0.25">
      <c r="A9157" s="1"/>
      <c r="B9157" s="40"/>
      <c r="C9157" s="40"/>
      <c r="D9157" s="40"/>
      <c r="E9157" s="40"/>
      <c r="F9157" s="40"/>
      <c r="G9157" s="40"/>
      <c r="H9157" s="40"/>
      <c r="I9157" s="40"/>
      <c r="M9157" s="40">
        <f>WEEKNUM(A9157,2)</f>
        <v>1</v>
      </c>
    </row>
    <row r="9158" spans="1:13" x14ac:dyDescent="0.25">
      <c r="A9158" s="1"/>
      <c r="B9158" s="40"/>
      <c r="C9158" s="40"/>
      <c r="D9158" s="40"/>
      <c r="E9158" s="40"/>
      <c r="F9158" s="40"/>
      <c r="G9158" s="40"/>
      <c r="H9158" s="40"/>
      <c r="I9158" s="40"/>
      <c r="M9158" s="40">
        <f>WEEKNUM(A9158,2)</f>
        <v>1</v>
      </c>
    </row>
    <row r="9159" spans="1:13" x14ac:dyDescent="0.25">
      <c r="A9159" s="1"/>
      <c r="B9159" s="40"/>
      <c r="C9159" s="40"/>
      <c r="D9159" s="40"/>
      <c r="E9159" s="40"/>
      <c r="F9159" s="40"/>
      <c r="G9159" s="40"/>
      <c r="H9159" s="40"/>
      <c r="I9159" s="40"/>
      <c r="M9159" s="40">
        <f>WEEKNUM(A9159,2)</f>
        <v>1</v>
      </c>
    </row>
    <row r="9160" spans="1:13" x14ac:dyDescent="0.25">
      <c r="A9160" s="1"/>
      <c r="B9160" s="40"/>
      <c r="C9160" s="40"/>
      <c r="D9160" s="40"/>
      <c r="E9160" s="40"/>
      <c r="F9160" s="40"/>
      <c r="G9160" s="40"/>
      <c r="H9160" s="40"/>
      <c r="I9160" s="40"/>
      <c r="M9160" s="40">
        <f>WEEKNUM(A9160,2)</f>
        <v>1</v>
      </c>
    </row>
    <row r="9161" spans="1:13" x14ac:dyDescent="0.25">
      <c r="A9161" s="1"/>
      <c r="B9161" s="40"/>
      <c r="C9161" s="40"/>
      <c r="D9161" s="40"/>
      <c r="E9161" s="40"/>
      <c r="F9161" s="40"/>
      <c r="G9161" s="40"/>
      <c r="H9161" s="40"/>
      <c r="I9161" s="40"/>
      <c r="M9161" s="40">
        <f>WEEKNUM(A9161,2)</f>
        <v>1</v>
      </c>
    </row>
    <row r="9162" spans="1:13" x14ac:dyDescent="0.25">
      <c r="A9162" s="1"/>
      <c r="B9162" s="40"/>
      <c r="C9162" s="40"/>
      <c r="D9162" s="40"/>
      <c r="E9162" s="40"/>
      <c r="F9162" s="40"/>
      <c r="G9162" s="40"/>
      <c r="H9162" s="40"/>
      <c r="I9162" s="40"/>
      <c r="M9162" s="40">
        <f>WEEKNUM(A9162,2)</f>
        <v>1</v>
      </c>
    </row>
    <row r="9163" spans="1:13" x14ac:dyDescent="0.25">
      <c r="A9163" s="1"/>
      <c r="B9163" s="40"/>
      <c r="C9163" s="40"/>
      <c r="D9163" s="40"/>
      <c r="E9163" s="40"/>
      <c r="F9163" s="40"/>
      <c r="G9163" s="40"/>
      <c r="H9163" s="40"/>
      <c r="I9163" s="40"/>
      <c r="M9163" s="40">
        <f>WEEKNUM(A9163,2)</f>
        <v>1</v>
      </c>
    </row>
    <row r="9164" spans="1:13" x14ac:dyDescent="0.25">
      <c r="A9164" s="1"/>
      <c r="B9164" s="40"/>
      <c r="C9164" s="40"/>
      <c r="D9164" s="40"/>
      <c r="E9164" s="40"/>
      <c r="F9164" s="40"/>
      <c r="G9164" s="40"/>
      <c r="H9164" s="40"/>
      <c r="I9164" s="40"/>
      <c r="M9164" s="40">
        <f>WEEKNUM(A9164,2)</f>
        <v>1</v>
      </c>
    </row>
    <row r="9165" spans="1:13" x14ac:dyDescent="0.25">
      <c r="A9165" s="1"/>
      <c r="B9165" s="40"/>
      <c r="C9165" s="40"/>
      <c r="D9165" s="40"/>
      <c r="E9165" s="40"/>
      <c r="F9165" s="40"/>
      <c r="G9165" s="40"/>
      <c r="H9165" s="40"/>
      <c r="I9165" s="40"/>
      <c r="M9165" s="40">
        <f>WEEKNUM(A9165,2)</f>
        <v>1</v>
      </c>
    </row>
    <row r="9166" spans="1:13" x14ac:dyDescent="0.25">
      <c r="A9166" s="1"/>
      <c r="B9166" s="40"/>
      <c r="C9166" s="40"/>
      <c r="D9166" s="40"/>
      <c r="E9166" s="40"/>
      <c r="F9166" s="40"/>
      <c r="G9166" s="40"/>
      <c r="H9166" s="40"/>
      <c r="I9166" s="40"/>
      <c r="M9166" s="40">
        <f>WEEKNUM(A9166,2)</f>
        <v>1</v>
      </c>
    </row>
    <row r="9167" spans="1:13" x14ac:dyDescent="0.25">
      <c r="A9167" s="1"/>
      <c r="B9167" s="40"/>
      <c r="C9167" s="40"/>
      <c r="D9167" s="40"/>
      <c r="E9167" s="40"/>
      <c r="F9167" s="40"/>
      <c r="G9167" s="40"/>
      <c r="H9167" s="40"/>
      <c r="I9167" s="40"/>
      <c r="M9167" s="40">
        <f>WEEKNUM(A9167,2)</f>
        <v>1</v>
      </c>
    </row>
    <row r="9168" spans="1:13" x14ac:dyDescent="0.25">
      <c r="A9168" s="1"/>
      <c r="B9168" s="40"/>
      <c r="C9168" s="40"/>
      <c r="D9168" s="40"/>
      <c r="E9168" s="40"/>
      <c r="F9168" s="40"/>
      <c r="G9168" s="40"/>
      <c r="H9168" s="40"/>
      <c r="I9168" s="40"/>
      <c r="M9168" s="40">
        <f>WEEKNUM(A9168,2)</f>
        <v>1</v>
      </c>
    </row>
    <row r="9169" spans="1:13" x14ac:dyDescent="0.25">
      <c r="A9169" s="1"/>
      <c r="B9169" s="40"/>
      <c r="C9169" s="40"/>
      <c r="D9169" s="40"/>
      <c r="E9169" s="40"/>
      <c r="F9169" s="40"/>
      <c r="G9169" s="40"/>
      <c r="H9169" s="40"/>
      <c r="I9169" s="40"/>
      <c r="M9169" s="40">
        <f>WEEKNUM(A9169,2)</f>
        <v>1</v>
      </c>
    </row>
    <row r="9170" spans="1:13" x14ac:dyDescent="0.25">
      <c r="A9170" s="1"/>
      <c r="B9170" s="40"/>
      <c r="C9170" s="40"/>
      <c r="D9170" s="40"/>
      <c r="E9170" s="40"/>
      <c r="F9170" s="40"/>
      <c r="G9170" s="40"/>
      <c r="H9170" s="40"/>
      <c r="I9170" s="40"/>
      <c r="M9170" s="40">
        <f>WEEKNUM(A9170,2)</f>
        <v>1</v>
      </c>
    </row>
    <row r="9171" spans="1:13" x14ac:dyDescent="0.25">
      <c r="A9171" s="1"/>
      <c r="B9171" s="40"/>
      <c r="C9171" s="40"/>
      <c r="D9171" s="40"/>
      <c r="E9171" s="40"/>
      <c r="F9171" s="40"/>
      <c r="G9171" s="40"/>
      <c r="H9171" s="40"/>
      <c r="I9171" s="40"/>
      <c r="M9171" s="40">
        <f>WEEKNUM(A9171,2)</f>
        <v>1</v>
      </c>
    </row>
    <row r="9172" spans="1:13" x14ac:dyDescent="0.25">
      <c r="A9172" s="1"/>
      <c r="B9172" s="40"/>
      <c r="C9172" s="40"/>
      <c r="D9172" s="40"/>
      <c r="E9172" s="40"/>
      <c r="F9172" s="40"/>
      <c r="G9172" s="40"/>
      <c r="H9172" s="40"/>
      <c r="I9172" s="40"/>
      <c r="M9172" s="40">
        <f>WEEKNUM(A9172,2)</f>
        <v>1</v>
      </c>
    </row>
    <row r="9173" spans="1:13" x14ac:dyDescent="0.25">
      <c r="A9173" s="1"/>
      <c r="B9173" s="40"/>
      <c r="C9173" s="40"/>
      <c r="D9173" s="40"/>
      <c r="E9173" s="40"/>
      <c r="F9173" s="40"/>
      <c r="G9173" s="40"/>
      <c r="H9173" s="40"/>
      <c r="I9173" s="40"/>
      <c r="M9173" s="40">
        <f>WEEKNUM(A9173,2)</f>
        <v>1</v>
      </c>
    </row>
    <row r="9174" spans="1:13" x14ac:dyDescent="0.25">
      <c r="A9174" s="1"/>
      <c r="B9174" s="40"/>
      <c r="C9174" s="40"/>
      <c r="D9174" s="40"/>
      <c r="E9174" s="40"/>
      <c r="F9174" s="40"/>
      <c r="G9174" s="40"/>
      <c r="H9174" s="40"/>
      <c r="I9174" s="40"/>
      <c r="M9174" s="40">
        <f>WEEKNUM(A9174,2)</f>
        <v>1</v>
      </c>
    </row>
    <row r="9175" spans="1:13" x14ac:dyDescent="0.25">
      <c r="A9175" s="1"/>
      <c r="B9175" s="40"/>
      <c r="C9175" s="40"/>
      <c r="D9175" s="40"/>
      <c r="E9175" s="40"/>
      <c r="F9175" s="40"/>
      <c r="G9175" s="40"/>
      <c r="H9175" s="40"/>
      <c r="I9175" s="40"/>
      <c r="M9175" s="40">
        <f>WEEKNUM(A9175,2)</f>
        <v>1</v>
      </c>
    </row>
    <row r="9176" spans="1:13" x14ac:dyDescent="0.25">
      <c r="A9176" s="1"/>
      <c r="B9176" s="40"/>
      <c r="C9176" s="40"/>
      <c r="D9176" s="40"/>
      <c r="E9176" s="40"/>
      <c r="F9176" s="40"/>
      <c r="G9176" s="40"/>
      <c r="H9176" s="40"/>
      <c r="I9176" s="40"/>
      <c r="M9176" s="40">
        <f>WEEKNUM(A9176,2)</f>
        <v>1</v>
      </c>
    </row>
    <row r="9177" spans="1:13" x14ac:dyDescent="0.25">
      <c r="A9177" s="1"/>
      <c r="B9177" s="40"/>
      <c r="C9177" s="40"/>
      <c r="D9177" s="40"/>
      <c r="E9177" s="40"/>
      <c r="F9177" s="40"/>
      <c r="G9177" s="40"/>
      <c r="H9177" s="40"/>
      <c r="I9177" s="40"/>
      <c r="M9177" s="40">
        <f>WEEKNUM(A9177,2)</f>
        <v>1</v>
      </c>
    </row>
    <row r="9178" spans="1:13" x14ac:dyDescent="0.25">
      <c r="A9178" s="1"/>
      <c r="B9178" s="40"/>
      <c r="C9178" s="40"/>
      <c r="D9178" s="40"/>
      <c r="E9178" s="40"/>
      <c r="F9178" s="40"/>
      <c r="G9178" s="40"/>
      <c r="H9178" s="40"/>
      <c r="I9178" s="40"/>
      <c r="M9178" s="40">
        <f>WEEKNUM(A9178,2)</f>
        <v>1</v>
      </c>
    </row>
    <row r="9179" spans="1:13" x14ac:dyDescent="0.25">
      <c r="A9179" s="1"/>
      <c r="B9179" s="40"/>
      <c r="C9179" s="40"/>
      <c r="D9179" s="40"/>
      <c r="E9179" s="40"/>
      <c r="F9179" s="40"/>
      <c r="G9179" s="40"/>
      <c r="H9179" s="40"/>
      <c r="I9179" s="40"/>
      <c r="M9179" s="40">
        <f>WEEKNUM(A9179,2)</f>
        <v>1</v>
      </c>
    </row>
    <row r="9180" spans="1:13" x14ac:dyDescent="0.25">
      <c r="A9180" s="1"/>
      <c r="B9180" s="40"/>
      <c r="C9180" s="40"/>
      <c r="D9180" s="40"/>
      <c r="E9180" s="40"/>
      <c r="F9180" s="40"/>
      <c r="G9180" s="40"/>
      <c r="H9180" s="40"/>
      <c r="I9180" s="40"/>
      <c r="M9180" s="40">
        <f>WEEKNUM(A9180,2)</f>
        <v>1</v>
      </c>
    </row>
    <row r="9181" spans="1:13" x14ac:dyDescent="0.25">
      <c r="A9181" s="1"/>
      <c r="B9181" s="40"/>
      <c r="C9181" s="40"/>
      <c r="D9181" s="40"/>
      <c r="E9181" s="40"/>
      <c r="F9181" s="40"/>
      <c r="G9181" s="40"/>
      <c r="H9181" s="40"/>
      <c r="I9181" s="40"/>
      <c r="M9181" s="40">
        <f>WEEKNUM(A9181,2)</f>
        <v>1</v>
      </c>
    </row>
    <row r="9182" spans="1:13" x14ac:dyDescent="0.25">
      <c r="A9182" s="1"/>
      <c r="B9182" s="40"/>
      <c r="C9182" s="40"/>
      <c r="D9182" s="40"/>
      <c r="E9182" s="40"/>
      <c r="F9182" s="40"/>
      <c r="G9182" s="40"/>
      <c r="H9182" s="40"/>
      <c r="I9182" s="40"/>
      <c r="M9182" s="40">
        <f>WEEKNUM(A9182,2)</f>
        <v>1</v>
      </c>
    </row>
    <row r="9183" spans="1:13" x14ac:dyDescent="0.25">
      <c r="A9183" s="1"/>
      <c r="B9183" s="40"/>
      <c r="C9183" s="40"/>
      <c r="D9183" s="40"/>
      <c r="E9183" s="40"/>
      <c r="F9183" s="40"/>
      <c r="G9183" s="40"/>
      <c r="H9183" s="40"/>
      <c r="I9183" s="40"/>
      <c r="M9183" s="40">
        <f>WEEKNUM(A9183,2)</f>
        <v>1</v>
      </c>
    </row>
    <row r="9184" spans="1:13" x14ac:dyDescent="0.25">
      <c r="A9184" s="1"/>
      <c r="B9184" s="40"/>
      <c r="C9184" s="40"/>
      <c r="D9184" s="40"/>
      <c r="E9184" s="40"/>
      <c r="F9184" s="40"/>
      <c r="G9184" s="40"/>
      <c r="H9184" s="40"/>
      <c r="I9184" s="40"/>
      <c r="M9184" s="40">
        <f>WEEKNUM(A9184,2)</f>
        <v>1</v>
      </c>
    </row>
    <row r="9185" spans="1:13" x14ac:dyDescent="0.25">
      <c r="A9185" s="1"/>
      <c r="B9185" s="40"/>
      <c r="C9185" s="40"/>
      <c r="D9185" s="40"/>
      <c r="E9185" s="40"/>
      <c r="F9185" s="40"/>
      <c r="G9185" s="40"/>
      <c r="H9185" s="40"/>
      <c r="I9185" s="40"/>
      <c r="M9185" s="40">
        <f>WEEKNUM(A9185,2)</f>
        <v>1</v>
      </c>
    </row>
    <row r="9186" spans="1:13" x14ac:dyDescent="0.25">
      <c r="A9186" s="1"/>
      <c r="B9186" s="40"/>
      <c r="C9186" s="40"/>
      <c r="D9186" s="40"/>
      <c r="E9186" s="40"/>
      <c r="F9186" s="40"/>
      <c r="G9186" s="40"/>
      <c r="H9186" s="40"/>
      <c r="I9186" s="40"/>
      <c r="M9186" s="40">
        <f>WEEKNUM(A9186,2)</f>
        <v>1</v>
      </c>
    </row>
    <row r="9187" spans="1:13" x14ac:dyDescent="0.25">
      <c r="A9187" s="1"/>
      <c r="B9187" s="40"/>
      <c r="C9187" s="40"/>
      <c r="D9187" s="40"/>
      <c r="E9187" s="40"/>
      <c r="F9187" s="40"/>
      <c r="G9187" s="40"/>
      <c r="H9187" s="40"/>
      <c r="I9187" s="40"/>
      <c r="M9187" s="40">
        <f>WEEKNUM(A9187,2)</f>
        <v>1</v>
      </c>
    </row>
    <row r="9188" spans="1:13" x14ac:dyDescent="0.25">
      <c r="A9188" s="1"/>
      <c r="B9188" s="40"/>
      <c r="C9188" s="40"/>
      <c r="D9188" s="40"/>
      <c r="E9188" s="40"/>
      <c r="F9188" s="40"/>
      <c r="G9188" s="40"/>
      <c r="H9188" s="40"/>
      <c r="I9188" s="40"/>
      <c r="M9188" s="40">
        <f>WEEKNUM(A9188,2)</f>
        <v>1</v>
      </c>
    </row>
    <row r="9189" spans="1:13" x14ac:dyDescent="0.25">
      <c r="A9189" s="1"/>
      <c r="B9189" s="40"/>
      <c r="C9189" s="40"/>
      <c r="D9189" s="40"/>
      <c r="E9189" s="40"/>
      <c r="F9189" s="40"/>
      <c r="G9189" s="40"/>
      <c r="H9189" s="40"/>
      <c r="I9189" s="40"/>
      <c r="M9189" s="40">
        <f>WEEKNUM(A9189,2)</f>
        <v>1</v>
      </c>
    </row>
    <row r="9190" spans="1:13" x14ac:dyDescent="0.25">
      <c r="A9190" s="1"/>
      <c r="B9190" s="40"/>
      <c r="C9190" s="40"/>
      <c r="D9190" s="40"/>
      <c r="E9190" s="40"/>
      <c r="F9190" s="40"/>
      <c r="G9190" s="40"/>
      <c r="H9190" s="40"/>
      <c r="I9190" s="40"/>
      <c r="M9190" s="40">
        <f>WEEKNUM(A9190,2)</f>
        <v>1</v>
      </c>
    </row>
    <row r="9191" spans="1:13" x14ac:dyDescent="0.25">
      <c r="A9191" s="1"/>
      <c r="B9191" s="40"/>
      <c r="C9191" s="40"/>
      <c r="D9191" s="40"/>
      <c r="E9191" s="40"/>
      <c r="F9191" s="40"/>
      <c r="G9191" s="40"/>
      <c r="H9191" s="40"/>
      <c r="I9191" s="40"/>
      <c r="M9191" s="40">
        <f>WEEKNUM(A9191,2)</f>
        <v>1</v>
      </c>
    </row>
    <row r="9192" spans="1:13" x14ac:dyDescent="0.25">
      <c r="A9192" s="1"/>
      <c r="B9192" s="40"/>
      <c r="C9192" s="40"/>
      <c r="D9192" s="40"/>
      <c r="E9192" s="40"/>
      <c r="F9192" s="40"/>
      <c r="G9192" s="40"/>
      <c r="H9192" s="40"/>
      <c r="I9192" s="40"/>
      <c r="M9192" s="40">
        <f>WEEKNUM(A9192,2)</f>
        <v>1</v>
      </c>
    </row>
    <row r="9193" spans="1:13" x14ac:dyDescent="0.25">
      <c r="A9193" s="1"/>
      <c r="B9193" s="40"/>
      <c r="C9193" s="40"/>
      <c r="D9193" s="40"/>
      <c r="E9193" s="40"/>
      <c r="F9193" s="40"/>
      <c r="G9193" s="40"/>
      <c r="H9193" s="40"/>
      <c r="I9193" s="40"/>
      <c r="M9193" s="40">
        <f>WEEKNUM(A9193,2)</f>
        <v>1</v>
      </c>
    </row>
    <row r="9194" spans="1:13" x14ac:dyDescent="0.25">
      <c r="A9194" s="1"/>
      <c r="B9194" s="40"/>
      <c r="C9194" s="40"/>
      <c r="D9194" s="40"/>
      <c r="E9194" s="40"/>
      <c r="F9194" s="40"/>
      <c r="G9194" s="40"/>
      <c r="H9194" s="40"/>
      <c r="I9194" s="40"/>
      <c r="M9194" s="40">
        <f>WEEKNUM(A9194,2)</f>
        <v>1</v>
      </c>
    </row>
    <row r="9195" spans="1:13" x14ac:dyDescent="0.25">
      <c r="A9195" s="1"/>
      <c r="B9195" s="40"/>
      <c r="C9195" s="40"/>
      <c r="D9195" s="40"/>
      <c r="E9195" s="40"/>
      <c r="F9195" s="40"/>
      <c r="G9195" s="40"/>
      <c r="H9195" s="40"/>
      <c r="I9195" s="40"/>
      <c r="M9195" s="40">
        <f>WEEKNUM(A9195,2)</f>
        <v>1</v>
      </c>
    </row>
    <row r="9196" spans="1:13" x14ac:dyDescent="0.25">
      <c r="A9196" s="1"/>
      <c r="B9196" s="40"/>
      <c r="C9196" s="40"/>
      <c r="D9196" s="40"/>
      <c r="E9196" s="40"/>
      <c r="F9196" s="40"/>
      <c r="G9196" s="40"/>
      <c r="H9196" s="40"/>
      <c r="I9196" s="40"/>
      <c r="M9196" s="40">
        <f>WEEKNUM(A9196,2)</f>
        <v>1</v>
      </c>
    </row>
    <row r="9197" spans="1:13" x14ac:dyDescent="0.25">
      <c r="A9197" s="1"/>
      <c r="B9197" s="40"/>
      <c r="C9197" s="40"/>
      <c r="D9197" s="40"/>
      <c r="E9197" s="40"/>
      <c r="F9197" s="40"/>
      <c r="G9197" s="40"/>
      <c r="H9197" s="40"/>
      <c r="I9197" s="40"/>
      <c r="M9197" s="40">
        <f>WEEKNUM(A9197,2)</f>
        <v>1</v>
      </c>
    </row>
    <row r="9198" spans="1:13" x14ac:dyDescent="0.25">
      <c r="A9198" s="1"/>
      <c r="B9198" s="40"/>
      <c r="C9198" s="40"/>
      <c r="D9198" s="40"/>
      <c r="E9198" s="40"/>
      <c r="F9198" s="40"/>
      <c r="G9198" s="40"/>
      <c r="H9198" s="40"/>
      <c r="I9198" s="40"/>
      <c r="M9198" s="40">
        <f>WEEKNUM(A9198,2)</f>
        <v>1</v>
      </c>
    </row>
    <row r="9199" spans="1:13" x14ac:dyDescent="0.25">
      <c r="A9199" s="1"/>
      <c r="B9199" s="40"/>
      <c r="C9199" s="40"/>
      <c r="D9199" s="40"/>
      <c r="E9199" s="40"/>
      <c r="F9199" s="40"/>
      <c r="G9199" s="40"/>
      <c r="H9199" s="40"/>
      <c r="I9199" s="40"/>
      <c r="M9199" s="40">
        <f>WEEKNUM(A9199,2)</f>
        <v>1</v>
      </c>
    </row>
    <row r="9200" spans="1:13" x14ac:dyDescent="0.25">
      <c r="A9200" s="1"/>
      <c r="B9200" s="40"/>
      <c r="C9200" s="40"/>
      <c r="D9200" s="40"/>
      <c r="E9200" s="40"/>
      <c r="F9200" s="40"/>
      <c r="G9200" s="40"/>
      <c r="H9200" s="40"/>
      <c r="I9200" s="40"/>
      <c r="M9200" s="40">
        <f>WEEKNUM(A9200,2)</f>
        <v>1</v>
      </c>
    </row>
    <row r="9201" spans="1:13" x14ac:dyDescent="0.25">
      <c r="A9201" s="1"/>
      <c r="B9201" s="40"/>
      <c r="C9201" s="40"/>
      <c r="D9201" s="40"/>
      <c r="E9201" s="40"/>
      <c r="F9201" s="40"/>
      <c r="G9201" s="40"/>
      <c r="H9201" s="40"/>
      <c r="I9201" s="40"/>
      <c r="M9201" s="40">
        <f>WEEKNUM(A9201,2)</f>
        <v>1</v>
      </c>
    </row>
    <row r="9202" spans="1:13" x14ac:dyDescent="0.25">
      <c r="A9202" s="1"/>
      <c r="B9202" s="40"/>
      <c r="C9202" s="40"/>
      <c r="D9202" s="40"/>
      <c r="E9202" s="40"/>
      <c r="F9202" s="40"/>
      <c r="G9202" s="40"/>
      <c r="H9202" s="40"/>
      <c r="I9202" s="40"/>
      <c r="M9202" s="40">
        <f>WEEKNUM(A9202,2)</f>
        <v>1</v>
      </c>
    </row>
    <row r="9203" spans="1:13" x14ac:dyDescent="0.25">
      <c r="A9203" s="1"/>
      <c r="B9203" s="40"/>
      <c r="C9203" s="40"/>
      <c r="D9203" s="40"/>
      <c r="E9203" s="40"/>
      <c r="F9203" s="40"/>
      <c r="G9203" s="40"/>
      <c r="H9203" s="40"/>
      <c r="I9203" s="40"/>
      <c r="M9203" s="40">
        <f>WEEKNUM(A9203,2)</f>
        <v>1</v>
      </c>
    </row>
    <row r="9204" spans="1:13" x14ac:dyDescent="0.25">
      <c r="A9204" s="1"/>
      <c r="B9204" s="40"/>
      <c r="C9204" s="40"/>
      <c r="D9204" s="40"/>
      <c r="E9204" s="40"/>
      <c r="F9204" s="40"/>
      <c r="G9204" s="40"/>
      <c r="H9204" s="40"/>
      <c r="I9204" s="40"/>
      <c r="M9204" s="40">
        <f>WEEKNUM(A9204,2)</f>
        <v>1</v>
      </c>
    </row>
    <row r="9205" spans="1:13" x14ac:dyDescent="0.25">
      <c r="A9205" s="1"/>
      <c r="B9205" s="40"/>
      <c r="C9205" s="40"/>
      <c r="D9205" s="40"/>
      <c r="E9205" s="40"/>
      <c r="F9205" s="40"/>
      <c r="G9205" s="40"/>
      <c r="H9205" s="40"/>
      <c r="I9205" s="40"/>
      <c r="M9205" s="40">
        <f>WEEKNUM(A9205,2)</f>
        <v>1</v>
      </c>
    </row>
    <row r="9206" spans="1:13" x14ac:dyDescent="0.25">
      <c r="A9206" s="1"/>
      <c r="B9206" s="40"/>
      <c r="C9206" s="40"/>
      <c r="D9206" s="40"/>
      <c r="E9206" s="40"/>
      <c r="F9206" s="40"/>
      <c r="G9206" s="40"/>
      <c r="H9206" s="40"/>
      <c r="I9206" s="40"/>
      <c r="M9206" s="40">
        <f>WEEKNUM(A9206,2)</f>
        <v>1</v>
      </c>
    </row>
    <row r="9207" spans="1:13" x14ac:dyDescent="0.25">
      <c r="A9207" s="1"/>
      <c r="B9207" s="40"/>
      <c r="C9207" s="40"/>
      <c r="D9207" s="40"/>
      <c r="E9207" s="40"/>
      <c r="F9207" s="40"/>
      <c r="G9207" s="40"/>
      <c r="H9207" s="40"/>
      <c r="I9207" s="40"/>
      <c r="M9207" s="40">
        <f>WEEKNUM(A9207,2)</f>
        <v>1</v>
      </c>
    </row>
    <row r="9208" spans="1:13" x14ac:dyDescent="0.25">
      <c r="A9208" s="1"/>
      <c r="B9208" s="40"/>
      <c r="C9208" s="40"/>
      <c r="D9208" s="40"/>
      <c r="E9208" s="40"/>
      <c r="F9208" s="40"/>
      <c r="G9208" s="40"/>
      <c r="H9208" s="40"/>
      <c r="I9208" s="40"/>
      <c r="M9208" s="40">
        <f>WEEKNUM(A9208,2)</f>
        <v>1</v>
      </c>
    </row>
    <row r="9209" spans="1:13" x14ac:dyDescent="0.25">
      <c r="A9209" s="1"/>
      <c r="B9209" s="40"/>
      <c r="C9209" s="40"/>
      <c r="D9209" s="40"/>
      <c r="E9209" s="40"/>
      <c r="F9209" s="40"/>
      <c r="G9209" s="40"/>
      <c r="H9209" s="40"/>
      <c r="I9209" s="40"/>
      <c r="M9209" s="40">
        <f>WEEKNUM(A9209,2)</f>
        <v>1</v>
      </c>
    </row>
    <row r="9210" spans="1:13" x14ac:dyDescent="0.25">
      <c r="A9210" s="1"/>
      <c r="B9210" s="40"/>
      <c r="C9210" s="40"/>
      <c r="D9210" s="40"/>
      <c r="E9210" s="40"/>
      <c r="F9210" s="40"/>
      <c r="G9210" s="40"/>
      <c r="H9210" s="40"/>
      <c r="I9210" s="40"/>
      <c r="M9210" s="40">
        <f>WEEKNUM(A9210,2)</f>
        <v>1</v>
      </c>
    </row>
    <row r="9211" spans="1:13" x14ac:dyDescent="0.25">
      <c r="A9211" s="1"/>
      <c r="B9211" s="40"/>
      <c r="C9211" s="40"/>
      <c r="D9211" s="40"/>
      <c r="E9211" s="40"/>
      <c r="F9211" s="40"/>
      <c r="G9211" s="40"/>
      <c r="H9211" s="40"/>
      <c r="I9211" s="40"/>
      <c r="M9211" s="40">
        <f>WEEKNUM(A9211,2)</f>
        <v>1</v>
      </c>
    </row>
    <row r="9212" spans="1:13" x14ac:dyDescent="0.25">
      <c r="A9212" s="1"/>
      <c r="B9212" s="40"/>
      <c r="C9212" s="40"/>
      <c r="D9212" s="40"/>
      <c r="E9212" s="40"/>
      <c r="F9212" s="40"/>
      <c r="G9212" s="40"/>
      <c r="H9212" s="40"/>
      <c r="I9212" s="40"/>
      <c r="M9212" s="40">
        <f>WEEKNUM(A9212,2)</f>
        <v>1</v>
      </c>
    </row>
    <row r="9213" spans="1:13" x14ac:dyDescent="0.25">
      <c r="A9213" s="1"/>
      <c r="B9213" s="40"/>
      <c r="C9213" s="40"/>
      <c r="D9213" s="40"/>
      <c r="E9213" s="40"/>
      <c r="F9213" s="40"/>
      <c r="G9213" s="40"/>
      <c r="H9213" s="40"/>
      <c r="I9213" s="40"/>
      <c r="M9213" s="40">
        <f>WEEKNUM(A9213,2)</f>
        <v>1</v>
      </c>
    </row>
    <row r="9214" spans="1:13" x14ac:dyDescent="0.25">
      <c r="A9214" s="1"/>
      <c r="B9214" s="40"/>
      <c r="C9214" s="40"/>
      <c r="D9214" s="40"/>
      <c r="E9214" s="40"/>
      <c r="F9214" s="40"/>
      <c r="G9214" s="40"/>
      <c r="H9214" s="40"/>
      <c r="I9214" s="40"/>
      <c r="M9214" s="40">
        <f>WEEKNUM(A9214,2)</f>
        <v>1</v>
      </c>
    </row>
    <row r="9215" spans="1:13" x14ac:dyDescent="0.25">
      <c r="A9215" s="1"/>
      <c r="B9215" s="40"/>
      <c r="C9215" s="40"/>
      <c r="D9215" s="40"/>
      <c r="E9215" s="40"/>
      <c r="F9215" s="40"/>
      <c r="G9215" s="40"/>
      <c r="H9215" s="40"/>
      <c r="I9215" s="40"/>
      <c r="M9215" s="40">
        <f>WEEKNUM(A9215,2)</f>
        <v>1</v>
      </c>
    </row>
    <row r="9216" spans="1:13" x14ac:dyDescent="0.25">
      <c r="A9216" s="1"/>
      <c r="B9216" s="40"/>
      <c r="C9216" s="40"/>
      <c r="D9216" s="40"/>
      <c r="E9216" s="40"/>
      <c r="F9216" s="40"/>
      <c r="G9216" s="40"/>
      <c r="H9216" s="40"/>
      <c r="I9216" s="40"/>
      <c r="M9216" s="40">
        <f>WEEKNUM(A9216,2)</f>
        <v>1</v>
      </c>
    </row>
    <row r="9217" spans="1:13" x14ac:dyDescent="0.25">
      <c r="A9217" s="1"/>
      <c r="B9217" s="40"/>
      <c r="C9217" s="40"/>
      <c r="D9217" s="40"/>
      <c r="E9217" s="40"/>
      <c r="F9217" s="40"/>
      <c r="G9217" s="40"/>
      <c r="H9217" s="40"/>
      <c r="I9217" s="40"/>
      <c r="M9217" s="40">
        <f>WEEKNUM(A9217,2)</f>
        <v>1</v>
      </c>
    </row>
    <row r="9218" spans="1:13" x14ac:dyDescent="0.25">
      <c r="A9218" s="1"/>
      <c r="B9218" s="40"/>
      <c r="C9218" s="40"/>
      <c r="D9218" s="40"/>
      <c r="E9218" s="40"/>
      <c r="F9218" s="40"/>
      <c r="G9218" s="40"/>
      <c r="H9218" s="40"/>
      <c r="I9218" s="40"/>
      <c r="M9218" s="40">
        <f>WEEKNUM(A9218,2)</f>
        <v>1</v>
      </c>
    </row>
    <row r="9219" spans="1:13" x14ac:dyDescent="0.25">
      <c r="A9219" s="1"/>
      <c r="B9219" s="40"/>
      <c r="C9219" s="40"/>
      <c r="D9219" s="40"/>
      <c r="E9219" s="40"/>
      <c r="F9219" s="40"/>
      <c r="G9219" s="40"/>
      <c r="H9219" s="40"/>
      <c r="I9219" s="40"/>
      <c r="M9219" s="40">
        <f>WEEKNUM(A9219,2)</f>
        <v>1</v>
      </c>
    </row>
    <row r="9220" spans="1:13" x14ac:dyDescent="0.25">
      <c r="A9220" s="1"/>
      <c r="B9220" s="40"/>
      <c r="C9220" s="40"/>
      <c r="D9220" s="40"/>
      <c r="E9220" s="40"/>
      <c r="F9220" s="40"/>
      <c r="G9220" s="40"/>
      <c r="H9220" s="40"/>
      <c r="I9220" s="40"/>
      <c r="M9220" s="40">
        <f>WEEKNUM(A9220,2)</f>
        <v>1</v>
      </c>
    </row>
    <row r="9221" spans="1:13" x14ac:dyDescent="0.25">
      <c r="A9221" s="1"/>
      <c r="B9221" s="40"/>
      <c r="C9221" s="40"/>
      <c r="D9221" s="40"/>
      <c r="E9221" s="40"/>
      <c r="F9221" s="40"/>
      <c r="G9221" s="40"/>
      <c r="H9221" s="40"/>
      <c r="I9221" s="40"/>
      <c r="M9221" s="40">
        <f>WEEKNUM(A9221,2)</f>
        <v>1</v>
      </c>
    </row>
    <row r="9222" spans="1:13" x14ac:dyDescent="0.25">
      <c r="A9222" s="1"/>
      <c r="B9222" s="40"/>
      <c r="C9222" s="40"/>
      <c r="D9222" s="40"/>
      <c r="E9222" s="40"/>
      <c r="F9222" s="40"/>
      <c r="G9222" s="40"/>
      <c r="H9222" s="40"/>
      <c r="I9222" s="40"/>
      <c r="M9222" s="40">
        <f>WEEKNUM(A9222,2)</f>
        <v>1</v>
      </c>
    </row>
    <row r="9223" spans="1:13" x14ac:dyDescent="0.25">
      <c r="A9223" s="1"/>
      <c r="B9223" s="40"/>
      <c r="C9223" s="40"/>
      <c r="D9223" s="40"/>
      <c r="E9223" s="40"/>
      <c r="F9223" s="40"/>
      <c r="G9223" s="40"/>
      <c r="H9223" s="40"/>
      <c r="I9223" s="40"/>
      <c r="M9223" s="40">
        <f>WEEKNUM(A9223,2)</f>
        <v>1</v>
      </c>
    </row>
    <row r="9224" spans="1:13" x14ac:dyDescent="0.25">
      <c r="A9224" s="1"/>
      <c r="B9224" s="40"/>
      <c r="C9224" s="40"/>
      <c r="D9224" s="40"/>
      <c r="E9224" s="40"/>
      <c r="F9224" s="40"/>
      <c r="G9224" s="40"/>
      <c r="H9224" s="40"/>
      <c r="I9224" s="40"/>
      <c r="M9224" s="40">
        <f>WEEKNUM(A9224,2)</f>
        <v>1</v>
      </c>
    </row>
    <row r="9225" spans="1:13" x14ac:dyDescent="0.25">
      <c r="A9225" s="1"/>
      <c r="B9225" s="40"/>
      <c r="C9225" s="40"/>
      <c r="D9225" s="40"/>
      <c r="E9225" s="40"/>
      <c r="F9225" s="40"/>
      <c r="G9225" s="40"/>
      <c r="H9225" s="40"/>
      <c r="I9225" s="40"/>
      <c r="M9225" s="40">
        <f>WEEKNUM(A9225,2)</f>
        <v>1</v>
      </c>
    </row>
    <row r="9226" spans="1:13" x14ac:dyDescent="0.25">
      <c r="A9226" s="1"/>
      <c r="B9226" s="40"/>
      <c r="C9226" s="40"/>
      <c r="D9226" s="40"/>
      <c r="E9226" s="40"/>
      <c r="F9226" s="40"/>
      <c r="G9226" s="40"/>
      <c r="H9226" s="40"/>
      <c r="I9226" s="40"/>
      <c r="M9226" s="40">
        <f>WEEKNUM(A9226,2)</f>
        <v>1</v>
      </c>
    </row>
    <row r="9227" spans="1:13" x14ac:dyDescent="0.25">
      <c r="A9227" s="1"/>
      <c r="B9227" s="40"/>
      <c r="C9227" s="40"/>
      <c r="D9227" s="40"/>
      <c r="E9227" s="40"/>
      <c r="F9227" s="40"/>
      <c r="G9227" s="40"/>
      <c r="H9227" s="40"/>
      <c r="I9227" s="40"/>
      <c r="M9227" s="40">
        <f>WEEKNUM(A9227,2)</f>
        <v>1</v>
      </c>
    </row>
    <row r="9228" spans="1:13" x14ac:dyDescent="0.25">
      <c r="A9228" s="1"/>
      <c r="B9228" s="40"/>
      <c r="C9228" s="40"/>
      <c r="D9228" s="40"/>
      <c r="E9228" s="40"/>
      <c r="F9228" s="40"/>
      <c r="G9228" s="40"/>
      <c r="H9228" s="40"/>
      <c r="I9228" s="40"/>
      <c r="M9228" s="40">
        <f>WEEKNUM(A9228,2)</f>
        <v>1</v>
      </c>
    </row>
    <row r="9229" spans="1:13" x14ac:dyDescent="0.25">
      <c r="A9229" s="1"/>
      <c r="B9229" s="40"/>
      <c r="C9229" s="40"/>
      <c r="D9229" s="40"/>
      <c r="E9229" s="40"/>
      <c r="F9229" s="40"/>
      <c r="G9229" s="40"/>
      <c r="H9229" s="40"/>
      <c r="I9229" s="40"/>
      <c r="M9229" s="40">
        <f>WEEKNUM(A9229,2)</f>
        <v>1</v>
      </c>
    </row>
    <row r="9230" spans="1:13" x14ac:dyDescent="0.25">
      <c r="A9230" s="1"/>
      <c r="B9230" s="40"/>
      <c r="C9230" s="40"/>
      <c r="D9230" s="40"/>
      <c r="E9230" s="40"/>
      <c r="F9230" s="40"/>
      <c r="G9230" s="40"/>
      <c r="H9230" s="40"/>
      <c r="I9230" s="40"/>
      <c r="M9230" s="40">
        <f>WEEKNUM(A9230,2)</f>
        <v>1</v>
      </c>
    </row>
    <row r="9231" spans="1:13" x14ac:dyDescent="0.25">
      <c r="A9231" s="1"/>
      <c r="B9231" s="40"/>
      <c r="C9231" s="40"/>
      <c r="D9231" s="40"/>
      <c r="E9231" s="40"/>
      <c r="F9231" s="40"/>
      <c r="G9231" s="40"/>
      <c r="H9231" s="40"/>
      <c r="I9231" s="40"/>
      <c r="M9231" s="40">
        <f>WEEKNUM(A9231,2)</f>
        <v>1</v>
      </c>
    </row>
    <row r="9232" spans="1:13" x14ac:dyDescent="0.25">
      <c r="A9232" s="1"/>
      <c r="B9232" s="40"/>
      <c r="C9232" s="40"/>
      <c r="D9232" s="40"/>
      <c r="E9232" s="40"/>
      <c r="F9232" s="40"/>
      <c r="G9232" s="40"/>
      <c r="H9232" s="40"/>
      <c r="I9232" s="40"/>
      <c r="M9232" s="40">
        <f>WEEKNUM(A9232,2)</f>
        <v>1</v>
      </c>
    </row>
    <row r="9233" spans="1:13" x14ac:dyDescent="0.25">
      <c r="A9233" s="1"/>
      <c r="B9233" s="40"/>
      <c r="C9233" s="40"/>
      <c r="D9233" s="40"/>
      <c r="E9233" s="40"/>
      <c r="F9233" s="40"/>
      <c r="G9233" s="40"/>
      <c r="H9233" s="40"/>
      <c r="I9233" s="40"/>
      <c r="M9233" s="40">
        <f>WEEKNUM(A9233,2)</f>
        <v>1</v>
      </c>
    </row>
    <row r="9234" spans="1:13" x14ac:dyDescent="0.25">
      <c r="A9234" s="1"/>
      <c r="B9234" s="40"/>
      <c r="C9234" s="40"/>
      <c r="D9234" s="40"/>
      <c r="E9234" s="40"/>
      <c r="F9234" s="40"/>
      <c r="G9234" s="40"/>
      <c r="H9234" s="40"/>
      <c r="I9234" s="40"/>
      <c r="M9234" s="40">
        <f>WEEKNUM(A9234,2)</f>
        <v>1</v>
      </c>
    </row>
    <row r="9235" spans="1:13" x14ac:dyDescent="0.25">
      <c r="A9235" s="1"/>
      <c r="B9235" s="40"/>
      <c r="C9235" s="40"/>
      <c r="D9235" s="40"/>
      <c r="E9235" s="40"/>
      <c r="F9235" s="40"/>
      <c r="G9235" s="40"/>
      <c r="H9235" s="40"/>
      <c r="I9235" s="40"/>
      <c r="M9235" s="40">
        <f>WEEKNUM(A9235,2)</f>
        <v>1</v>
      </c>
    </row>
    <row r="9236" spans="1:13" x14ac:dyDescent="0.25">
      <c r="A9236" s="1"/>
      <c r="B9236" s="40"/>
      <c r="C9236" s="40"/>
      <c r="D9236" s="40"/>
      <c r="E9236" s="40"/>
      <c r="F9236" s="40"/>
      <c r="G9236" s="40"/>
      <c r="H9236" s="40"/>
      <c r="I9236" s="40"/>
      <c r="M9236" s="40">
        <f>WEEKNUM(A9236,2)</f>
        <v>1</v>
      </c>
    </row>
    <row r="9237" spans="1:13" x14ac:dyDescent="0.25">
      <c r="A9237" s="1"/>
      <c r="B9237" s="40"/>
      <c r="C9237" s="40"/>
      <c r="D9237" s="40"/>
      <c r="E9237" s="40"/>
      <c r="F9237" s="40"/>
      <c r="G9237" s="40"/>
      <c r="H9237" s="40"/>
      <c r="I9237" s="40"/>
      <c r="M9237" s="40">
        <f>WEEKNUM(A9237,2)</f>
        <v>1</v>
      </c>
    </row>
    <row r="9238" spans="1:13" x14ac:dyDescent="0.25">
      <c r="A9238" s="1"/>
      <c r="B9238" s="40"/>
      <c r="C9238" s="40"/>
      <c r="D9238" s="40"/>
      <c r="E9238" s="40"/>
      <c r="F9238" s="40"/>
      <c r="G9238" s="40"/>
      <c r="H9238" s="40"/>
      <c r="I9238" s="40"/>
      <c r="M9238" s="40">
        <f>WEEKNUM(A9238,2)</f>
        <v>1</v>
      </c>
    </row>
    <row r="9239" spans="1:13" x14ac:dyDescent="0.25">
      <c r="A9239" s="1"/>
      <c r="B9239" s="40"/>
      <c r="C9239" s="40"/>
      <c r="D9239" s="40"/>
      <c r="E9239" s="40"/>
      <c r="F9239" s="40"/>
      <c r="G9239" s="40"/>
      <c r="H9239" s="40"/>
      <c r="I9239" s="40"/>
      <c r="M9239" s="40">
        <f>WEEKNUM(A9239,2)</f>
        <v>1</v>
      </c>
    </row>
    <row r="9240" spans="1:13" x14ac:dyDescent="0.25">
      <c r="A9240" s="1"/>
      <c r="B9240" s="40"/>
      <c r="C9240" s="40"/>
      <c r="D9240" s="40"/>
      <c r="E9240" s="40"/>
      <c r="F9240" s="40"/>
      <c r="G9240" s="40"/>
      <c r="H9240" s="40"/>
      <c r="I9240" s="40"/>
      <c r="M9240" s="40">
        <f>WEEKNUM(A9240,2)</f>
        <v>1</v>
      </c>
    </row>
    <row r="9241" spans="1:13" x14ac:dyDescent="0.25">
      <c r="A9241" s="1"/>
      <c r="B9241" s="40"/>
      <c r="C9241" s="40"/>
      <c r="D9241" s="40"/>
      <c r="E9241" s="40"/>
      <c r="F9241" s="40"/>
      <c r="G9241" s="40"/>
      <c r="H9241" s="40"/>
      <c r="I9241" s="40"/>
      <c r="M9241" s="40">
        <f>WEEKNUM(A9241,2)</f>
        <v>1</v>
      </c>
    </row>
    <row r="9242" spans="1:13" x14ac:dyDescent="0.25">
      <c r="A9242" s="1"/>
      <c r="B9242" s="40"/>
      <c r="C9242" s="40"/>
      <c r="D9242" s="40"/>
      <c r="E9242" s="40"/>
      <c r="F9242" s="40"/>
      <c r="G9242" s="40"/>
      <c r="H9242" s="40"/>
      <c r="I9242" s="40"/>
      <c r="M9242" s="40">
        <f>WEEKNUM(A9242,2)</f>
        <v>1</v>
      </c>
    </row>
    <row r="9243" spans="1:13" x14ac:dyDescent="0.25">
      <c r="A9243" s="1"/>
      <c r="B9243" s="40"/>
      <c r="C9243" s="40"/>
      <c r="D9243" s="40"/>
      <c r="E9243" s="40"/>
      <c r="F9243" s="40"/>
      <c r="G9243" s="40"/>
      <c r="H9243" s="40"/>
      <c r="I9243" s="40"/>
      <c r="M9243" s="40">
        <f>WEEKNUM(A9243,2)</f>
        <v>1</v>
      </c>
    </row>
    <row r="9244" spans="1:13" x14ac:dyDescent="0.25">
      <c r="A9244" s="1"/>
      <c r="B9244" s="40"/>
      <c r="C9244" s="40"/>
      <c r="D9244" s="40"/>
      <c r="E9244" s="40"/>
      <c r="F9244" s="40"/>
      <c r="G9244" s="40"/>
      <c r="H9244" s="40"/>
      <c r="I9244" s="40"/>
      <c r="M9244" s="40">
        <f>WEEKNUM(A9244,2)</f>
        <v>1</v>
      </c>
    </row>
    <row r="9245" spans="1:13" x14ac:dyDescent="0.25">
      <c r="A9245" s="1"/>
      <c r="B9245" s="40"/>
      <c r="C9245" s="40"/>
      <c r="D9245" s="40"/>
      <c r="E9245" s="40"/>
      <c r="F9245" s="40"/>
      <c r="G9245" s="40"/>
      <c r="H9245" s="40"/>
      <c r="I9245" s="40"/>
      <c r="M9245" s="40">
        <f>WEEKNUM(A9245,2)</f>
        <v>1</v>
      </c>
    </row>
    <row r="9246" spans="1:13" x14ac:dyDescent="0.25">
      <c r="A9246" s="1"/>
      <c r="B9246" s="40"/>
      <c r="C9246" s="40"/>
      <c r="D9246" s="40"/>
      <c r="E9246" s="40"/>
      <c r="F9246" s="40"/>
      <c r="G9246" s="40"/>
      <c r="H9246" s="40"/>
      <c r="I9246" s="40"/>
      <c r="M9246" s="40">
        <f>WEEKNUM(A9246,2)</f>
        <v>1</v>
      </c>
    </row>
    <row r="9247" spans="1:13" x14ac:dyDescent="0.25">
      <c r="A9247" s="1"/>
      <c r="B9247" s="40"/>
      <c r="C9247" s="40"/>
      <c r="D9247" s="40"/>
      <c r="E9247" s="40"/>
      <c r="F9247" s="40"/>
      <c r="G9247" s="40"/>
      <c r="H9247" s="40"/>
      <c r="I9247" s="40"/>
      <c r="M9247" s="40">
        <f>WEEKNUM(A9247,2)</f>
        <v>1</v>
      </c>
    </row>
    <row r="9248" spans="1:13" x14ac:dyDescent="0.25">
      <c r="A9248" s="1"/>
      <c r="B9248" s="40"/>
      <c r="C9248" s="40"/>
      <c r="D9248" s="40"/>
      <c r="E9248" s="40"/>
      <c r="F9248" s="40"/>
      <c r="G9248" s="40"/>
      <c r="H9248" s="40"/>
      <c r="I9248" s="40"/>
      <c r="M9248" s="40">
        <f>WEEKNUM(A9248,2)</f>
        <v>1</v>
      </c>
    </row>
    <row r="9249" spans="1:13" x14ac:dyDescent="0.25">
      <c r="A9249" s="1"/>
      <c r="B9249" s="40"/>
      <c r="C9249" s="40"/>
      <c r="D9249" s="40"/>
      <c r="E9249" s="40"/>
      <c r="F9249" s="40"/>
      <c r="G9249" s="40"/>
      <c r="H9249" s="40"/>
      <c r="I9249" s="40"/>
      <c r="M9249" s="40">
        <f>WEEKNUM(A9249,2)</f>
        <v>1</v>
      </c>
    </row>
    <row r="9250" spans="1:13" x14ac:dyDescent="0.25">
      <c r="A9250" s="1"/>
      <c r="B9250" s="40"/>
      <c r="C9250" s="40"/>
      <c r="D9250" s="40"/>
      <c r="E9250" s="40"/>
      <c r="F9250" s="40"/>
      <c r="G9250" s="40"/>
      <c r="H9250" s="40"/>
      <c r="I9250" s="40"/>
      <c r="M9250" s="40">
        <f>WEEKNUM(A9250,2)</f>
        <v>1</v>
      </c>
    </row>
    <row r="9251" spans="1:13" x14ac:dyDescent="0.25">
      <c r="A9251" s="1"/>
      <c r="B9251" s="40"/>
      <c r="C9251" s="40"/>
      <c r="D9251" s="40"/>
      <c r="E9251" s="40"/>
      <c r="F9251" s="40"/>
      <c r="G9251" s="40"/>
      <c r="H9251" s="40"/>
      <c r="I9251" s="40"/>
      <c r="M9251" s="40">
        <f>WEEKNUM(A9251,2)</f>
        <v>1</v>
      </c>
    </row>
    <row r="9252" spans="1:13" x14ac:dyDescent="0.25">
      <c r="A9252" s="1"/>
      <c r="B9252" s="40"/>
      <c r="C9252" s="40"/>
      <c r="D9252" s="40"/>
      <c r="E9252" s="40"/>
      <c r="F9252" s="40"/>
      <c r="G9252" s="40"/>
      <c r="H9252" s="40"/>
      <c r="I9252" s="40"/>
      <c r="M9252" s="40">
        <f>WEEKNUM(A9252,2)</f>
        <v>1</v>
      </c>
    </row>
    <row r="9253" spans="1:13" x14ac:dyDescent="0.25">
      <c r="A9253" s="1"/>
      <c r="B9253" s="40"/>
      <c r="C9253" s="40"/>
      <c r="D9253" s="40"/>
      <c r="E9253" s="40"/>
      <c r="F9253" s="40"/>
      <c r="G9253" s="40"/>
      <c r="H9253" s="40"/>
      <c r="I9253" s="40"/>
      <c r="M9253" s="40">
        <f>WEEKNUM(A9253,2)</f>
        <v>1</v>
      </c>
    </row>
    <row r="9254" spans="1:13" x14ac:dyDescent="0.25">
      <c r="A9254" s="1"/>
      <c r="B9254" s="40"/>
      <c r="C9254" s="40"/>
      <c r="D9254" s="40"/>
      <c r="E9254" s="40"/>
      <c r="F9254" s="40"/>
      <c r="G9254" s="40"/>
      <c r="H9254" s="40"/>
      <c r="I9254" s="40"/>
      <c r="M9254" s="40">
        <f>WEEKNUM(A9254,2)</f>
        <v>1</v>
      </c>
    </row>
    <row r="9255" spans="1:13" x14ac:dyDescent="0.25">
      <c r="A9255" s="1"/>
      <c r="B9255" s="40"/>
      <c r="C9255" s="40"/>
      <c r="D9255" s="40"/>
      <c r="E9255" s="40"/>
      <c r="F9255" s="40"/>
      <c r="G9255" s="40"/>
      <c r="H9255" s="40"/>
      <c r="I9255" s="40"/>
      <c r="M9255" s="40">
        <f>WEEKNUM(A9255,2)</f>
        <v>1</v>
      </c>
    </row>
    <row r="9256" spans="1:13" x14ac:dyDescent="0.25">
      <c r="A9256" s="1"/>
      <c r="B9256" s="40"/>
      <c r="C9256" s="40"/>
      <c r="D9256" s="40"/>
      <c r="E9256" s="40"/>
      <c r="F9256" s="40"/>
      <c r="G9256" s="40"/>
      <c r="H9256" s="40"/>
      <c r="I9256" s="40"/>
      <c r="M9256" s="40">
        <f>WEEKNUM(A9256,2)</f>
        <v>1</v>
      </c>
    </row>
    <row r="9257" spans="1:13" x14ac:dyDescent="0.25">
      <c r="A9257" s="1"/>
      <c r="B9257" s="40"/>
      <c r="C9257" s="40"/>
      <c r="D9257" s="40"/>
      <c r="E9257" s="40"/>
      <c r="F9257" s="40"/>
      <c r="G9257" s="40"/>
      <c r="H9257" s="40"/>
      <c r="I9257" s="40"/>
      <c r="M9257" s="40">
        <f>WEEKNUM(A9257,2)</f>
        <v>1</v>
      </c>
    </row>
    <row r="9258" spans="1:13" x14ac:dyDescent="0.25">
      <c r="A9258" s="1"/>
      <c r="B9258" s="40"/>
      <c r="C9258" s="40"/>
      <c r="D9258" s="40"/>
      <c r="E9258" s="40"/>
      <c r="F9258" s="40"/>
      <c r="G9258" s="40"/>
      <c r="H9258" s="40"/>
      <c r="I9258" s="40"/>
      <c r="M9258" s="40">
        <f>WEEKNUM(A9258,2)</f>
        <v>1</v>
      </c>
    </row>
    <row r="9259" spans="1:13" x14ac:dyDescent="0.25">
      <c r="A9259" s="1"/>
      <c r="B9259" s="40"/>
      <c r="C9259" s="40"/>
      <c r="D9259" s="40"/>
      <c r="E9259" s="40"/>
      <c r="F9259" s="40"/>
      <c r="G9259" s="40"/>
      <c r="H9259" s="40"/>
      <c r="I9259" s="40"/>
      <c r="M9259" s="40">
        <f>WEEKNUM(A9259,2)</f>
        <v>1</v>
      </c>
    </row>
    <row r="9260" spans="1:13" x14ac:dyDescent="0.25">
      <c r="A9260" s="1"/>
      <c r="B9260" s="40"/>
      <c r="C9260" s="40"/>
      <c r="D9260" s="40"/>
      <c r="E9260" s="40"/>
      <c r="F9260" s="40"/>
      <c r="G9260" s="40"/>
      <c r="H9260" s="40"/>
      <c r="I9260" s="40"/>
      <c r="M9260" s="40">
        <f>WEEKNUM(A9260,2)</f>
        <v>1</v>
      </c>
    </row>
    <row r="9261" spans="1:13" x14ac:dyDescent="0.25">
      <c r="A9261" s="1"/>
      <c r="B9261" s="40"/>
      <c r="C9261" s="40"/>
      <c r="D9261" s="40"/>
      <c r="E9261" s="40"/>
      <c r="F9261" s="40"/>
      <c r="G9261" s="40"/>
      <c r="H9261" s="40"/>
      <c r="I9261" s="40"/>
      <c r="M9261" s="40">
        <f>WEEKNUM(A9261,2)</f>
        <v>1</v>
      </c>
    </row>
    <row r="9262" spans="1:13" x14ac:dyDescent="0.25">
      <c r="A9262" s="1"/>
      <c r="B9262" s="40"/>
      <c r="C9262" s="40"/>
      <c r="D9262" s="40"/>
      <c r="E9262" s="40"/>
      <c r="F9262" s="40"/>
      <c r="G9262" s="40"/>
      <c r="H9262" s="40"/>
      <c r="I9262" s="40"/>
      <c r="M9262" s="40">
        <f>WEEKNUM(A9262,2)</f>
        <v>1</v>
      </c>
    </row>
    <row r="9263" spans="1:13" x14ac:dyDescent="0.25">
      <c r="A9263" s="1"/>
      <c r="B9263" s="40"/>
      <c r="C9263" s="40"/>
      <c r="D9263" s="40"/>
      <c r="E9263" s="40"/>
      <c r="F9263" s="40"/>
      <c r="G9263" s="40"/>
      <c r="H9263" s="40"/>
      <c r="I9263" s="40"/>
      <c r="M9263" s="40">
        <f>WEEKNUM(A9263,2)</f>
        <v>1</v>
      </c>
    </row>
    <row r="9264" spans="1:13" x14ac:dyDescent="0.25">
      <c r="A9264" s="1"/>
      <c r="B9264" s="40"/>
      <c r="C9264" s="40"/>
      <c r="D9264" s="40"/>
      <c r="E9264" s="40"/>
      <c r="F9264" s="40"/>
      <c r="G9264" s="40"/>
      <c r="H9264" s="40"/>
      <c r="I9264" s="40"/>
      <c r="M9264" s="40">
        <f>WEEKNUM(A9264,2)</f>
        <v>1</v>
      </c>
    </row>
    <row r="9265" spans="1:13" x14ac:dyDescent="0.25">
      <c r="A9265" s="1"/>
      <c r="B9265" s="40"/>
      <c r="C9265" s="40"/>
      <c r="D9265" s="40"/>
      <c r="E9265" s="40"/>
      <c r="F9265" s="40"/>
      <c r="G9265" s="40"/>
      <c r="H9265" s="40"/>
      <c r="I9265" s="40"/>
      <c r="M9265" s="40">
        <f>WEEKNUM(A9265,2)</f>
        <v>1</v>
      </c>
    </row>
    <row r="9266" spans="1:13" x14ac:dyDescent="0.25">
      <c r="A9266" s="1"/>
      <c r="B9266" s="40"/>
      <c r="C9266" s="40"/>
      <c r="D9266" s="40"/>
      <c r="E9266" s="40"/>
      <c r="F9266" s="40"/>
      <c r="G9266" s="40"/>
      <c r="H9266" s="40"/>
      <c r="I9266" s="40"/>
      <c r="M9266" s="40">
        <f>WEEKNUM(A9266,2)</f>
        <v>1</v>
      </c>
    </row>
    <row r="9267" spans="1:13" x14ac:dyDescent="0.25">
      <c r="A9267" s="1"/>
      <c r="B9267" s="40"/>
      <c r="C9267" s="40"/>
      <c r="D9267" s="40"/>
      <c r="E9267" s="40"/>
      <c r="F9267" s="40"/>
      <c r="G9267" s="40"/>
      <c r="H9267" s="40"/>
      <c r="I9267" s="40"/>
      <c r="M9267" s="40">
        <f>WEEKNUM(A9267,2)</f>
        <v>1</v>
      </c>
    </row>
    <row r="9268" spans="1:13" x14ac:dyDescent="0.25">
      <c r="A9268" s="1"/>
      <c r="B9268" s="40"/>
      <c r="C9268" s="40"/>
      <c r="D9268" s="40"/>
      <c r="E9268" s="40"/>
      <c r="F9268" s="40"/>
      <c r="G9268" s="40"/>
      <c r="H9268" s="40"/>
      <c r="I9268" s="40"/>
      <c r="M9268" s="40">
        <f>WEEKNUM(A9268,2)</f>
        <v>1</v>
      </c>
    </row>
    <row r="9269" spans="1:13" x14ac:dyDescent="0.25">
      <c r="A9269" s="1"/>
      <c r="B9269" s="40"/>
      <c r="C9269" s="40"/>
      <c r="D9269" s="40"/>
      <c r="E9269" s="40"/>
      <c r="F9269" s="40"/>
      <c r="G9269" s="40"/>
      <c r="H9269" s="40"/>
      <c r="I9269" s="40"/>
      <c r="M9269" s="40">
        <f>WEEKNUM(A9269,2)</f>
        <v>1</v>
      </c>
    </row>
    <row r="9270" spans="1:13" x14ac:dyDescent="0.25">
      <c r="A9270" s="1"/>
      <c r="B9270" s="40"/>
      <c r="C9270" s="40"/>
      <c r="D9270" s="40"/>
      <c r="E9270" s="40"/>
      <c r="F9270" s="40"/>
      <c r="G9270" s="40"/>
      <c r="H9270" s="40"/>
      <c r="I9270" s="40"/>
      <c r="M9270" s="40">
        <f>WEEKNUM(A9270,2)</f>
        <v>1</v>
      </c>
    </row>
    <row r="9271" spans="1:13" x14ac:dyDescent="0.25">
      <c r="A9271" s="1"/>
      <c r="B9271" s="40"/>
      <c r="C9271" s="40"/>
      <c r="D9271" s="40"/>
      <c r="E9271" s="40"/>
      <c r="F9271" s="40"/>
      <c r="G9271" s="40"/>
      <c r="H9271" s="40"/>
      <c r="I9271" s="40"/>
      <c r="M9271" s="40">
        <f>WEEKNUM(A9271,2)</f>
        <v>1</v>
      </c>
    </row>
    <row r="9272" spans="1:13" x14ac:dyDescent="0.25">
      <c r="A9272" s="1"/>
      <c r="B9272" s="40"/>
      <c r="C9272" s="40"/>
      <c r="D9272" s="40"/>
      <c r="E9272" s="40"/>
      <c r="F9272" s="40"/>
      <c r="G9272" s="40"/>
      <c r="H9272" s="40"/>
      <c r="I9272" s="40"/>
      <c r="M9272" s="40">
        <f>WEEKNUM(A9272,2)</f>
        <v>1</v>
      </c>
    </row>
    <row r="9273" spans="1:13" x14ac:dyDescent="0.25">
      <c r="A9273" s="1"/>
      <c r="B9273" s="40"/>
      <c r="C9273" s="40"/>
      <c r="D9273" s="40"/>
      <c r="E9273" s="40"/>
      <c r="F9273" s="40"/>
      <c r="G9273" s="40"/>
      <c r="H9273" s="40"/>
      <c r="I9273" s="40"/>
      <c r="M9273" s="40">
        <f>WEEKNUM(A9273,2)</f>
        <v>1</v>
      </c>
    </row>
    <row r="9274" spans="1:13" x14ac:dyDescent="0.25">
      <c r="A9274" s="1"/>
      <c r="B9274" s="40"/>
      <c r="C9274" s="40"/>
      <c r="D9274" s="40"/>
      <c r="E9274" s="40"/>
      <c r="F9274" s="40"/>
      <c r="G9274" s="40"/>
      <c r="H9274" s="40"/>
      <c r="I9274" s="40"/>
      <c r="M9274" s="40">
        <f>WEEKNUM(A9274,2)</f>
        <v>1</v>
      </c>
    </row>
    <row r="9275" spans="1:13" x14ac:dyDescent="0.25">
      <c r="A9275" s="1"/>
      <c r="B9275" s="40"/>
      <c r="C9275" s="40"/>
      <c r="D9275" s="40"/>
      <c r="E9275" s="40"/>
      <c r="F9275" s="40"/>
      <c r="G9275" s="40"/>
      <c r="H9275" s="40"/>
      <c r="I9275" s="40"/>
      <c r="M9275" s="40">
        <f>WEEKNUM(A9275,2)</f>
        <v>1</v>
      </c>
    </row>
    <row r="9276" spans="1:13" x14ac:dyDescent="0.25">
      <c r="A9276" s="1"/>
      <c r="B9276" s="40"/>
      <c r="C9276" s="40"/>
      <c r="D9276" s="40"/>
      <c r="E9276" s="40"/>
      <c r="F9276" s="40"/>
      <c r="G9276" s="40"/>
      <c r="H9276" s="40"/>
      <c r="I9276" s="40"/>
      <c r="M9276" s="40">
        <f>WEEKNUM(A9276,2)</f>
        <v>1</v>
      </c>
    </row>
    <row r="9277" spans="1:13" x14ac:dyDescent="0.25">
      <c r="A9277" s="1"/>
      <c r="B9277" s="40"/>
      <c r="C9277" s="40"/>
      <c r="D9277" s="40"/>
      <c r="E9277" s="40"/>
      <c r="F9277" s="40"/>
      <c r="G9277" s="40"/>
      <c r="H9277" s="40"/>
      <c r="I9277" s="40"/>
      <c r="M9277" s="40">
        <f>WEEKNUM(A9277,2)</f>
        <v>1</v>
      </c>
    </row>
    <row r="9278" spans="1:13" x14ac:dyDescent="0.25">
      <c r="A9278" s="1"/>
      <c r="B9278" s="40"/>
      <c r="C9278" s="40"/>
      <c r="D9278" s="40"/>
      <c r="E9278" s="40"/>
      <c r="F9278" s="40"/>
      <c r="G9278" s="40"/>
      <c r="H9278" s="40"/>
      <c r="I9278" s="40"/>
      <c r="M9278" s="40">
        <f>WEEKNUM(A9278,2)</f>
        <v>1</v>
      </c>
    </row>
    <row r="9279" spans="1:13" x14ac:dyDescent="0.25">
      <c r="A9279" s="1"/>
      <c r="B9279" s="40"/>
      <c r="C9279" s="40"/>
      <c r="D9279" s="40"/>
      <c r="E9279" s="40"/>
      <c r="F9279" s="40"/>
      <c r="G9279" s="40"/>
      <c r="H9279" s="40"/>
      <c r="I9279" s="40"/>
      <c r="M9279" s="40">
        <f>WEEKNUM(A9279,2)</f>
        <v>1</v>
      </c>
    </row>
    <row r="9280" spans="1:13" x14ac:dyDescent="0.25">
      <c r="A9280" s="1"/>
      <c r="B9280" s="40"/>
      <c r="C9280" s="40"/>
      <c r="D9280" s="40"/>
      <c r="E9280" s="40"/>
      <c r="F9280" s="40"/>
      <c r="G9280" s="40"/>
      <c r="H9280" s="40"/>
      <c r="I9280" s="40"/>
      <c r="M9280" s="40">
        <f>WEEKNUM(A9280,2)</f>
        <v>1</v>
      </c>
    </row>
    <row r="9281" spans="1:13" x14ac:dyDescent="0.25">
      <c r="A9281" s="1"/>
      <c r="B9281" s="40"/>
      <c r="C9281" s="40"/>
      <c r="D9281" s="40"/>
      <c r="E9281" s="40"/>
      <c r="F9281" s="40"/>
      <c r="G9281" s="40"/>
      <c r="H9281" s="40"/>
      <c r="I9281" s="40"/>
      <c r="M9281" s="40">
        <f>WEEKNUM(A9281,2)</f>
        <v>1</v>
      </c>
    </row>
    <row r="9282" spans="1:13" x14ac:dyDescent="0.25">
      <c r="A9282" s="1"/>
      <c r="B9282" s="40"/>
      <c r="C9282" s="40"/>
      <c r="D9282" s="40"/>
      <c r="E9282" s="40"/>
      <c r="F9282" s="40"/>
      <c r="G9282" s="40"/>
      <c r="H9282" s="40"/>
      <c r="I9282" s="40"/>
      <c r="M9282" s="40">
        <f>WEEKNUM(A9282,2)</f>
        <v>1</v>
      </c>
    </row>
    <row r="9283" spans="1:13" x14ac:dyDescent="0.25">
      <c r="A9283" s="1"/>
      <c r="B9283" s="40"/>
      <c r="C9283" s="40"/>
      <c r="D9283" s="40"/>
      <c r="E9283" s="40"/>
      <c r="F9283" s="40"/>
      <c r="G9283" s="40"/>
      <c r="H9283" s="40"/>
      <c r="I9283" s="40"/>
      <c r="M9283" s="40">
        <f>WEEKNUM(A9283,2)</f>
        <v>1</v>
      </c>
    </row>
    <row r="9284" spans="1:13" x14ac:dyDescent="0.25">
      <c r="A9284" s="1"/>
      <c r="B9284" s="40"/>
      <c r="C9284" s="40"/>
      <c r="D9284" s="40"/>
      <c r="E9284" s="40"/>
      <c r="F9284" s="40"/>
      <c r="G9284" s="40"/>
      <c r="H9284" s="40"/>
      <c r="I9284" s="40"/>
      <c r="M9284" s="40">
        <f>WEEKNUM(A9284,2)</f>
        <v>1</v>
      </c>
    </row>
    <row r="9285" spans="1:13" x14ac:dyDescent="0.25">
      <c r="A9285" s="1"/>
      <c r="B9285" s="40"/>
      <c r="C9285" s="40"/>
      <c r="D9285" s="40"/>
      <c r="E9285" s="40"/>
      <c r="F9285" s="40"/>
      <c r="G9285" s="40"/>
      <c r="H9285" s="40"/>
      <c r="I9285" s="40"/>
      <c r="M9285" s="40">
        <f>WEEKNUM(A9285,2)</f>
        <v>1</v>
      </c>
    </row>
    <row r="9286" spans="1:13" x14ac:dyDescent="0.25">
      <c r="A9286" s="1"/>
      <c r="B9286" s="40"/>
      <c r="C9286" s="40"/>
      <c r="D9286" s="40"/>
      <c r="E9286" s="40"/>
      <c r="F9286" s="40"/>
      <c r="G9286" s="40"/>
      <c r="H9286" s="40"/>
      <c r="I9286" s="40"/>
      <c r="M9286" s="40">
        <f>WEEKNUM(A9286,2)</f>
        <v>1</v>
      </c>
    </row>
    <row r="9287" spans="1:13" x14ac:dyDescent="0.25">
      <c r="A9287" s="1"/>
      <c r="B9287" s="40"/>
      <c r="C9287" s="40"/>
      <c r="D9287" s="40"/>
      <c r="E9287" s="40"/>
      <c r="F9287" s="40"/>
      <c r="G9287" s="40"/>
      <c r="H9287" s="40"/>
      <c r="I9287" s="40"/>
      <c r="M9287" s="40">
        <f>WEEKNUM(A9287,2)</f>
        <v>1</v>
      </c>
    </row>
    <row r="9288" spans="1:13" x14ac:dyDescent="0.25">
      <c r="A9288" s="1"/>
      <c r="B9288" s="40"/>
      <c r="C9288" s="40"/>
      <c r="D9288" s="40"/>
      <c r="E9288" s="40"/>
      <c r="F9288" s="40"/>
      <c r="G9288" s="40"/>
      <c r="H9288" s="40"/>
      <c r="I9288" s="40"/>
      <c r="M9288" s="40">
        <f>WEEKNUM(A9288,2)</f>
        <v>1</v>
      </c>
    </row>
    <row r="9289" spans="1:13" x14ac:dyDescent="0.25">
      <c r="A9289" s="1"/>
      <c r="B9289" s="40"/>
      <c r="C9289" s="40"/>
      <c r="D9289" s="40"/>
      <c r="E9289" s="40"/>
      <c r="F9289" s="40"/>
      <c r="G9289" s="40"/>
      <c r="H9289" s="40"/>
      <c r="I9289" s="40"/>
      <c r="M9289" s="40">
        <f>WEEKNUM(A9289,2)</f>
        <v>1</v>
      </c>
    </row>
    <row r="9290" spans="1:13" x14ac:dyDescent="0.25">
      <c r="A9290" s="1"/>
      <c r="B9290" s="40"/>
      <c r="C9290" s="40"/>
      <c r="D9290" s="40"/>
      <c r="E9290" s="40"/>
      <c r="F9290" s="40"/>
      <c r="G9290" s="40"/>
      <c r="H9290" s="40"/>
      <c r="I9290" s="40"/>
      <c r="M9290" s="40">
        <f>WEEKNUM(A9290,2)</f>
        <v>1</v>
      </c>
    </row>
    <row r="9291" spans="1:13" x14ac:dyDescent="0.25">
      <c r="A9291" s="1"/>
      <c r="B9291" s="40"/>
      <c r="C9291" s="40"/>
      <c r="D9291" s="40"/>
      <c r="E9291" s="40"/>
      <c r="F9291" s="40"/>
      <c r="G9291" s="40"/>
      <c r="H9291" s="40"/>
      <c r="I9291" s="40"/>
      <c r="M9291" s="40">
        <f>WEEKNUM(A9291,2)</f>
        <v>1</v>
      </c>
    </row>
    <row r="9292" spans="1:13" x14ac:dyDescent="0.25">
      <c r="A9292" s="1"/>
      <c r="B9292" s="40"/>
      <c r="C9292" s="40"/>
      <c r="D9292" s="40"/>
      <c r="E9292" s="40"/>
      <c r="F9292" s="40"/>
      <c r="G9292" s="40"/>
      <c r="H9292" s="40"/>
      <c r="I9292" s="40"/>
      <c r="M9292" s="40">
        <f>WEEKNUM(A9292,2)</f>
        <v>1</v>
      </c>
    </row>
    <row r="9293" spans="1:13" x14ac:dyDescent="0.25">
      <c r="A9293" s="1"/>
      <c r="B9293" s="40"/>
      <c r="C9293" s="40"/>
      <c r="D9293" s="40"/>
      <c r="E9293" s="40"/>
      <c r="F9293" s="40"/>
      <c r="G9293" s="40"/>
      <c r="H9293" s="40"/>
      <c r="I9293" s="40"/>
      <c r="M9293" s="40">
        <f>WEEKNUM(A9293,2)</f>
        <v>1</v>
      </c>
    </row>
    <row r="9294" spans="1:13" x14ac:dyDescent="0.25">
      <c r="A9294" s="1"/>
      <c r="B9294" s="40"/>
      <c r="C9294" s="40"/>
      <c r="D9294" s="40"/>
      <c r="E9294" s="40"/>
      <c r="F9294" s="40"/>
      <c r="G9294" s="40"/>
      <c r="H9294" s="40"/>
      <c r="I9294" s="40"/>
      <c r="M9294" s="40">
        <f>WEEKNUM(A9294,2)</f>
        <v>1</v>
      </c>
    </row>
    <row r="9295" spans="1:13" x14ac:dyDescent="0.25">
      <c r="A9295" s="1"/>
      <c r="B9295" s="40"/>
      <c r="C9295" s="40"/>
      <c r="D9295" s="40"/>
      <c r="E9295" s="40"/>
      <c r="F9295" s="40"/>
      <c r="G9295" s="40"/>
      <c r="H9295" s="40"/>
      <c r="I9295" s="40"/>
      <c r="M9295" s="40">
        <f>WEEKNUM(A9295,2)</f>
        <v>1</v>
      </c>
    </row>
    <row r="9296" spans="1:13" x14ac:dyDescent="0.25">
      <c r="A9296" s="1"/>
      <c r="B9296" s="40"/>
      <c r="C9296" s="40"/>
      <c r="D9296" s="40"/>
      <c r="E9296" s="40"/>
      <c r="F9296" s="40"/>
      <c r="G9296" s="40"/>
      <c r="H9296" s="40"/>
      <c r="I9296" s="40"/>
      <c r="M9296" s="40">
        <f>WEEKNUM(A9296,2)</f>
        <v>1</v>
      </c>
    </row>
    <row r="9297" spans="1:13" x14ac:dyDescent="0.25">
      <c r="A9297" s="1"/>
      <c r="B9297" s="40"/>
      <c r="C9297" s="40"/>
      <c r="D9297" s="40"/>
      <c r="E9297" s="40"/>
      <c r="F9297" s="40"/>
      <c r="G9297" s="40"/>
      <c r="H9297" s="40"/>
      <c r="I9297" s="40"/>
      <c r="M9297" s="40">
        <f>WEEKNUM(A9297,2)</f>
        <v>1</v>
      </c>
    </row>
    <row r="9298" spans="1:13" x14ac:dyDescent="0.25">
      <c r="A9298" s="1"/>
      <c r="B9298" s="40"/>
      <c r="C9298" s="40"/>
      <c r="D9298" s="40"/>
      <c r="E9298" s="40"/>
      <c r="F9298" s="40"/>
      <c r="G9298" s="40"/>
      <c r="H9298" s="40"/>
      <c r="I9298" s="40"/>
      <c r="M9298" s="40">
        <f>WEEKNUM(A9298,2)</f>
        <v>1</v>
      </c>
    </row>
    <row r="9299" spans="1:13" x14ac:dyDescent="0.25">
      <c r="A9299" s="1"/>
      <c r="B9299" s="40"/>
      <c r="C9299" s="40"/>
      <c r="D9299" s="40"/>
      <c r="E9299" s="40"/>
      <c r="F9299" s="40"/>
      <c r="G9299" s="40"/>
      <c r="H9299" s="40"/>
      <c r="I9299" s="40"/>
      <c r="M9299" s="40">
        <f>WEEKNUM(A9299,2)</f>
        <v>1</v>
      </c>
    </row>
    <row r="9300" spans="1:13" x14ac:dyDescent="0.25">
      <c r="A9300" s="1"/>
      <c r="B9300" s="40"/>
      <c r="C9300" s="40"/>
      <c r="D9300" s="40"/>
      <c r="E9300" s="40"/>
      <c r="F9300" s="40"/>
      <c r="G9300" s="40"/>
      <c r="H9300" s="40"/>
      <c r="I9300" s="40"/>
      <c r="M9300" s="40">
        <f>WEEKNUM(A9300,2)</f>
        <v>1</v>
      </c>
    </row>
    <row r="9301" spans="1:13" x14ac:dyDescent="0.25">
      <c r="A9301" s="1"/>
      <c r="B9301" s="40"/>
      <c r="C9301" s="40"/>
      <c r="D9301" s="40"/>
      <c r="E9301" s="40"/>
      <c r="F9301" s="40"/>
      <c r="G9301" s="40"/>
      <c r="H9301" s="40"/>
      <c r="I9301" s="40"/>
      <c r="M9301" s="40">
        <f>WEEKNUM(A9301,2)</f>
        <v>1</v>
      </c>
    </row>
    <row r="9302" spans="1:13" x14ac:dyDescent="0.25">
      <c r="A9302" s="1"/>
      <c r="B9302" s="40"/>
      <c r="C9302" s="40"/>
      <c r="D9302" s="40"/>
      <c r="E9302" s="40"/>
      <c r="F9302" s="40"/>
      <c r="G9302" s="40"/>
      <c r="H9302" s="40"/>
      <c r="I9302" s="40"/>
      <c r="M9302" s="40">
        <f>WEEKNUM(A9302,2)</f>
        <v>1</v>
      </c>
    </row>
    <row r="9303" spans="1:13" x14ac:dyDescent="0.25">
      <c r="A9303" s="1"/>
      <c r="B9303" s="40"/>
      <c r="C9303" s="40"/>
      <c r="D9303" s="40"/>
      <c r="E9303" s="40"/>
      <c r="F9303" s="40"/>
      <c r="G9303" s="40"/>
      <c r="H9303" s="40"/>
      <c r="I9303" s="40"/>
      <c r="M9303" s="40">
        <f>WEEKNUM(A9303,2)</f>
        <v>1</v>
      </c>
    </row>
    <row r="9304" spans="1:13" x14ac:dyDescent="0.25">
      <c r="A9304" s="1"/>
      <c r="B9304" s="40"/>
      <c r="C9304" s="40"/>
      <c r="D9304" s="40"/>
      <c r="E9304" s="40"/>
      <c r="F9304" s="40"/>
      <c r="G9304" s="40"/>
      <c r="H9304" s="40"/>
      <c r="I9304" s="40"/>
      <c r="M9304" s="40">
        <f>WEEKNUM(A9304,2)</f>
        <v>1</v>
      </c>
    </row>
    <row r="9305" spans="1:13" x14ac:dyDescent="0.25">
      <c r="A9305" s="1"/>
      <c r="B9305" s="40"/>
      <c r="C9305" s="40"/>
      <c r="D9305" s="40"/>
      <c r="E9305" s="40"/>
      <c r="F9305" s="40"/>
      <c r="G9305" s="40"/>
      <c r="H9305" s="40"/>
      <c r="I9305" s="40"/>
      <c r="M9305" s="40">
        <f>WEEKNUM(A9305,2)</f>
        <v>1</v>
      </c>
    </row>
    <row r="9306" spans="1:13" x14ac:dyDescent="0.25">
      <c r="A9306" s="1"/>
      <c r="B9306" s="40"/>
      <c r="C9306" s="40"/>
      <c r="D9306" s="40"/>
      <c r="E9306" s="40"/>
      <c r="F9306" s="40"/>
      <c r="G9306" s="40"/>
      <c r="H9306" s="40"/>
      <c r="I9306" s="40"/>
      <c r="M9306" s="40">
        <f>WEEKNUM(A9306,2)</f>
        <v>1</v>
      </c>
    </row>
    <row r="9307" spans="1:13" x14ac:dyDescent="0.25">
      <c r="A9307" s="1"/>
      <c r="B9307" s="40"/>
      <c r="C9307" s="40"/>
      <c r="D9307" s="40"/>
      <c r="E9307" s="40"/>
      <c r="F9307" s="40"/>
      <c r="G9307" s="40"/>
      <c r="H9307" s="40"/>
      <c r="I9307" s="40"/>
      <c r="M9307" s="40">
        <f>WEEKNUM(A9307,2)</f>
        <v>1</v>
      </c>
    </row>
    <row r="9308" spans="1:13" x14ac:dyDescent="0.25">
      <c r="A9308" s="1"/>
      <c r="B9308" s="40"/>
      <c r="C9308" s="40"/>
      <c r="D9308" s="40"/>
      <c r="E9308" s="40"/>
      <c r="F9308" s="40"/>
      <c r="G9308" s="40"/>
      <c r="H9308" s="40"/>
      <c r="I9308" s="40"/>
      <c r="M9308" s="40">
        <f>WEEKNUM(A9308,2)</f>
        <v>1</v>
      </c>
    </row>
    <row r="9309" spans="1:13" x14ac:dyDescent="0.25">
      <c r="A9309" s="1"/>
      <c r="B9309" s="40"/>
      <c r="C9309" s="40"/>
      <c r="D9309" s="40"/>
      <c r="E9309" s="40"/>
      <c r="F9309" s="40"/>
      <c r="G9309" s="40"/>
      <c r="H9309" s="40"/>
      <c r="I9309" s="40"/>
      <c r="M9309" s="40">
        <f>WEEKNUM(A9309,2)</f>
        <v>1</v>
      </c>
    </row>
    <row r="9310" spans="1:13" x14ac:dyDescent="0.25">
      <c r="A9310" s="1"/>
      <c r="B9310" s="40"/>
      <c r="C9310" s="40"/>
      <c r="D9310" s="40"/>
      <c r="E9310" s="40"/>
      <c r="F9310" s="40"/>
      <c r="G9310" s="40"/>
      <c r="H9310" s="40"/>
      <c r="I9310" s="40"/>
      <c r="M9310" s="40">
        <f>WEEKNUM(A9310,2)</f>
        <v>1</v>
      </c>
    </row>
    <row r="9311" spans="1:13" x14ac:dyDescent="0.25">
      <c r="A9311" s="1"/>
      <c r="B9311" s="40"/>
      <c r="C9311" s="40"/>
      <c r="D9311" s="40"/>
      <c r="E9311" s="40"/>
      <c r="F9311" s="40"/>
      <c r="G9311" s="40"/>
      <c r="H9311" s="40"/>
      <c r="I9311" s="40"/>
      <c r="M9311" s="40">
        <f>WEEKNUM(A9311,2)</f>
        <v>1</v>
      </c>
    </row>
    <row r="9312" spans="1:13" x14ac:dyDescent="0.25">
      <c r="A9312" s="1"/>
      <c r="B9312" s="40"/>
      <c r="C9312" s="40"/>
      <c r="D9312" s="40"/>
      <c r="E9312" s="40"/>
      <c r="F9312" s="40"/>
      <c r="G9312" s="40"/>
      <c r="H9312" s="40"/>
      <c r="I9312" s="40"/>
      <c r="M9312" s="40">
        <f>WEEKNUM(A9312,2)</f>
        <v>1</v>
      </c>
    </row>
    <row r="9313" spans="1:13" x14ac:dyDescent="0.25">
      <c r="A9313" s="1"/>
      <c r="B9313" s="40"/>
      <c r="C9313" s="40"/>
      <c r="D9313" s="40"/>
      <c r="E9313" s="40"/>
      <c r="F9313" s="40"/>
      <c r="G9313" s="40"/>
      <c r="H9313" s="40"/>
      <c r="I9313" s="40"/>
      <c r="M9313" s="40">
        <f>WEEKNUM(A9313,2)</f>
        <v>1</v>
      </c>
    </row>
    <row r="9314" spans="1:13" x14ac:dyDescent="0.25">
      <c r="A9314" s="1"/>
      <c r="B9314" s="40"/>
      <c r="C9314" s="40"/>
      <c r="D9314" s="40"/>
      <c r="E9314" s="40"/>
      <c r="F9314" s="40"/>
      <c r="G9314" s="40"/>
      <c r="H9314" s="40"/>
      <c r="I9314" s="40"/>
      <c r="M9314" s="40">
        <f>WEEKNUM(A9314,2)</f>
        <v>1</v>
      </c>
    </row>
    <row r="9315" spans="1:13" x14ac:dyDescent="0.25">
      <c r="A9315" s="1"/>
      <c r="B9315" s="40"/>
      <c r="C9315" s="40"/>
      <c r="D9315" s="40"/>
      <c r="E9315" s="40"/>
      <c r="F9315" s="40"/>
      <c r="G9315" s="40"/>
      <c r="H9315" s="40"/>
      <c r="I9315" s="40"/>
      <c r="M9315" s="40">
        <f>WEEKNUM(A9315,2)</f>
        <v>1</v>
      </c>
    </row>
    <row r="9316" spans="1:13" x14ac:dyDescent="0.25">
      <c r="A9316" s="1"/>
      <c r="B9316" s="40"/>
      <c r="C9316" s="40"/>
      <c r="D9316" s="40"/>
      <c r="E9316" s="40"/>
      <c r="F9316" s="40"/>
      <c r="G9316" s="40"/>
      <c r="H9316" s="40"/>
      <c r="I9316" s="40"/>
      <c r="M9316" s="40">
        <f>WEEKNUM(A9316,2)</f>
        <v>1</v>
      </c>
    </row>
    <row r="9317" spans="1:13" x14ac:dyDescent="0.25">
      <c r="A9317" s="1"/>
      <c r="B9317" s="40"/>
      <c r="C9317" s="40"/>
      <c r="D9317" s="40"/>
      <c r="E9317" s="40"/>
      <c r="F9317" s="40"/>
      <c r="G9317" s="40"/>
      <c r="H9317" s="40"/>
      <c r="I9317" s="40"/>
      <c r="M9317" s="40">
        <f>WEEKNUM(A9317,2)</f>
        <v>1</v>
      </c>
    </row>
    <row r="9318" spans="1:13" x14ac:dyDescent="0.25">
      <c r="A9318" s="1"/>
      <c r="B9318" s="40"/>
      <c r="C9318" s="40"/>
      <c r="D9318" s="40"/>
      <c r="E9318" s="40"/>
      <c r="F9318" s="40"/>
      <c r="G9318" s="40"/>
      <c r="H9318" s="40"/>
      <c r="I9318" s="40"/>
      <c r="M9318" s="40">
        <f>WEEKNUM(A9318,2)</f>
        <v>1</v>
      </c>
    </row>
    <row r="9319" spans="1:13" x14ac:dyDescent="0.25">
      <c r="A9319" s="1"/>
      <c r="B9319" s="40"/>
      <c r="C9319" s="40"/>
      <c r="D9319" s="40"/>
      <c r="E9319" s="40"/>
      <c r="F9319" s="40"/>
      <c r="G9319" s="40"/>
      <c r="H9319" s="40"/>
      <c r="I9319" s="40"/>
      <c r="M9319" s="40">
        <f>WEEKNUM(A9319,2)</f>
        <v>1</v>
      </c>
    </row>
    <row r="9320" spans="1:13" x14ac:dyDescent="0.25">
      <c r="A9320" s="1"/>
      <c r="B9320" s="40"/>
      <c r="C9320" s="40"/>
      <c r="D9320" s="40"/>
      <c r="E9320" s="40"/>
      <c r="F9320" s="40"/>
      <c r="G9320" s="40"/>
      <c r="H9320" s="40"/>
      <c r="I9320" s="40"/>
      <c r="M9320" s="40">
        <f>WEEKNUM(A9320,2)</f>
        <v>1</v>
      </c>
    </row>
    <row r="9321" spans="1:13" x14ac:dyDescent="0.25">
      <c r="A9321" s="1"/>
      <c r="B9321" s="40"/>
      <c r="C9321" s="40"/>
      <c r="D9321" s="40"/>
      <c r="E9321" s="40"/>
      <c r="F9321" s="40"/>
      <c r="G9321" s="40"/>
      <c r="H9321" s="40"/>
      <c r="I9321" s="40"/>
      <c r="M9321" s="40">
        <f>WEEKNUM(A9321,2)</f>
        <v>1</v>
      </c>
    </row>
    <row r="9322" spans="1:13" x14ac:dyDescent="0.25">
      <c r="A9322" s="1"/>
      <c r="B9322" s="40"/>
      <c r="C9322" s="40"/>
      <c r="D9322" s="40"/>
      <c r="E9322" s="40"/>
      <c r="F9322" s="40"/>
      <c r="G9322" s="40"/>
      <c r="H9322" s="40"/>
      <c r="I9322" s="40"/>
      <c r="M9322" s="40">
        <f>WEEKNUM(A9322,2)</f>
        <v>1</v>
      </c>
    </row>
    <row r="9323" spans="1:13" x14ac:dyDescent="0.25">
      <c r="A9323" s="1"/>
      <c r="B9323" s="40"/>
      <c r="C9323" s="40"/>
      <c r="D9323" s="40"/>
      <c r="E9323" s="40"/>
      <c r="F9323" s="40"/>
      <c r="G9323" s="40"/>
      <c r="H9323" s="40"/>
      <c r="I9323" s="40"/>
      <c r="M9323" s="40">
        <f>WEEKNUM(A9323,2)</f>
        <v>1</v>
      </c>
    </row>
    <row r="9324" spans="1:13" x14ac:dyDescent="0.25">
      <c r="A9324" s="1"/>
      <c r="B9324" s="40"/>
      <c r="C9324" s="40"/>
      <c r="D9324" s="40"/>
      <c r="E9324" s="40"/>
      <c r="F9324" s="40"/>
      <c r="G9324" s="40"/>
      <c r="H9324" s="40"/>
      <c r="I9324" s="40"/>
      <c r="M9324" s="40">
        <f>WEEKNUM(A9324,2)</f>
        <v>1</v>
      </c>
    </row>
    <row r="9325" spans="1:13" x14ac:dyDescent="0.25">
      <c r="A9325" s="1"/>
      <c r="B9325" s="40"/>
      <c r="C9325" s="40"/>
      <c r="D9325" s="40"/>
      <c r="E9325" s="40"/>
      <c r="F9325" s="40"/>
      <c r="G9325" s="40"/>
      <c r="H9325" s="40"/>
      <c r="I9325" s="40"/>
      <c r="M9325" s="40">
        <f>WEEKNUM(A9325,2)</f>
        <v>1</v>
      </c>
    </row>
    <row r="9326" spans="1:13" x14ac:dyDescent="0.25">
      <c r="A9326" s="1"/>
      <c r="B9326" s="40"/>
      <c r="C9326" s="40"/>
      <c r="D9326" s="40"/>
      <c r="E9326" s="40"/>
      <c r="F9326" s="40"/>
      <c r="G9326" s="40"/>
      <c r="H9326" s="40"/>
      <c r="I9326" s="40"/>
      <c r="M9326" s="40">
        <f>WEEKNUM(A9326,2)</f>
        <v>1</v>
      </c>
    </row>
    <row r="9327" spans="1:13" x14ac:dyDescent="0.25">
      <c r="A9327" s="1"/>
      <c r="B9327" s="40"/>
      <c r="C9327" s="40"/>
      <c r="D9327" s="40"/>
      <c r="E9327" s="40"/>
      <c r="F9327" s="40"/>
      <c r="G9327" s="40"/>
      <c r="H9327" s="40"/>
      <c r="I9327" s="40"/>
      <c r="M9327" s="40">
        <f>WEEKNUM(A9327,2)</f>
        <v>1</v>
      </c>
    </row>
    <row r="9328" spans="1:13" x14ac:dyDescent="0.25">
      <c r="A9328" s="1"/>
      <c r="B9328" s="40"/>
      <c r="C9328" s="40"/>
      <c r="D9328" s="40"/>
      <c r="E9328" s="40"/>
      <c r="F9328" s="40"/>
      <c r="G9328" s="40"/>
      <c r="H9328" s="40"/>
      <c r="I9328" s="40"/>
      <c r="M9328" s="40">
        <f>WEEKNUM(A9328,2)</f>
        <v>1</v>
      </c>
    </row>
    <row r="9329" spans="1:13" x14ac:dyDescent="0.25">
      <c r="A9329" s="1"/>
      <c r="B9329" s="40"/>
      <c r="C9329" s="40"/>
      <c r="D9329" s="40"/>
      <c r="E9329" s="40"/>
      <c r="F9329" s="40"/>
      <c r="G9329" s="40"/>
      <c r="H9329" s="40"/>
      <c r="I9329" s="40"/>
      <c r="M9329" s="40">
        <f>WEEKNUM(A9329,2)</f>
        <v>1</v>
      </c>
    </row>
    <row r="9330" spans="1:13" x14ac:dyDescent="0.25">
      <c r="A9330" s="1"/>
      <c r="B9330" s="40"/>
      <c r="C9330" s="40"/>
      <c r="D9330" s="40"/>
      <c r="E9330" s="40"/>
      <c r="F9330" s="40"/>
      <c r="G9330" s="40"/>
      <c r="H9330" s="40"/>
      <c r="I9330" s="40"/>
      <c r="M9330" s="40">
        <f>WEEKNUM(A9330,2)</f>
        <v>1</v>
      </c>
    </row>
    <row r="9331" spans="1:13" x14ac:dyDescent="0.25">
      <c r="A9331" s="1"/>
      <c r="B9331" s="40"/>
      <c r="C9331" s="40"/>
      <c r="D9331" s="40"/>
      <c r="E9331" s="40"/>
      <c r="F9331" s="40"/>
      <c r="G9331" s="40"/>
      <c r="H9331" s="40"/>
      <c r="I9331" s="40"/>
      <c r="M9331" s="40">
        <f>WEEKNUM(A9331,2)</f>
        <v>1</v>
      </c>
    </row>
    <row r="9332" spans="1:13" x14ac:dyDescent="0.25">
      <c r="A9332" s="1"/>
      <c r="B9332" s="40"/>
      <c r="C9332" s="40"/>
      <c r="D9332" s="40"/>
      <c r="E9332" s="40"/>
      <c r="F9332" s="40"/>
      <c r="G9332" s="40"/>
      <c r="H9332" s="40"/>
      <c r="I9332" s="40"/>
      <c r="M9332" s="40">
        <f>WEEKNUM(A9332,2)</f>
        <v>1</v>
      </c>
    </row>
    <row r="9333" spans="1:13" x14ac:dyDescent="0.25">
      <c r="A9333" s="1"/>
      <c r="B9333" s="40"/>
      <c r="C9333" s="40"/>
      <c r="D9333" s="40"/>
      <c r="E9333" s="40"/>
      <c r="F9333" s="40"/>
      <c r="G9333" s="40"/>
      <c r="H9333" s="40"/>
      <c r="I9333" s="40"/>
      <c r="M9333" s="40">
        <f>WEEKNUM(A9333,2)</f>
        <v>1</v>
      </c>
    </row>
    <row r="9334" spans="1:13" x14ac:dyDescent="0.25">
      <c r="A9334" s="1"/>
      <c r="B9334" s="40"/>
      <c r="C9334" s="40"/>
      <c r="D9334" s="40"/>
      <c r="E9334" s="40"/>
      <c r="F9334" s="40"/>
      <c r="G9334" s="40"/>
      <c r="H9334" s="40"/>
      <c r="I9334" s="40"/>
      <c r="M9334" s="40">
        <f>WEEKNUM(A9334,2)</f>
        <v>1</v>
      </c>
    </row>
    <row r="9335" spans="1:13" x14ac:dyDescent="0.25">
      <c r="A9335" s="1"/>
      <c r="B9335" s="40"/>
      <c r="C9335" s="40"/>
      <c r="D9335" s="40"/>
      <c r="E9335" s="40"/>
      <c r="F9335" s="40"/>
      <c r="G9335" s="40"/>
      <c r="H9335" s="40"/>
      <c r="I9335" s="40"/>
      <c r="M9335" s="40">
        <f>WEEKNUM(A9335,2)</f>
        <v>1</v>
      </c>
    </row>
    <row r="9336" spans="1:13" x14ac:dyDescent="0.25">
      <c r="A9336" s="1"/>
      <c r="B9336" s="40"/>
      <c r="C9336" s="40"/>
      <c r="D9336" s="40"/>
      <c r="E9336" s="40"/>
      <c r="F9336" s="40"/>
      <c r="G9336" s="40"/>
      <c r="H9336" s="40"/>
      <c r="I9336" s="40"/>
      <c r="M9336" s="40">
        <f>WEEKNUM(A9336,2)</f>
        <v>1</v>
      </c>
    </row>
    <row r="9337" spans="1:13" x14ac:dyDescent="0.25">
      <c r="A9337" s="1"/>
      <c r="B9337" s="40"/>
      <c r="C9337" s="40"/>
      <c r="D9337" s="40"/>
      <c r="E9337" s="40"/>
      <c r="F9337" s="40"/>
      <c r="G9337" s="40"/>
      <c r="H9337" s="40"/>
      <c r="I9337" s="40"/>
      <c r="M9337" s="40">
        <f>WEEKNUM(A9337,2)</f>
        <v>1</v>
      </c>
    </row>
    <row r="9338" spans="1:13" x14ac:dyDescent="0.25">
      <c r="A9338" s="1"/>
      <c r="B9338" s="40"/>
      <c r="C9338" s="40"/>
      <c r="D9338" s="40"/>
      <c r="E9338" s="40"/>
      <c r="F9338" s="40"/>
      <c r="G9338" s="40"/>
      <c r="H9338" s="40"/>
      <c r="I9338" s="40"/>
      <c r="M9338" s="40">
        <f>WEEKNUM(A9338,2)</f>
        <v>1</v>
      </c>
    </row>
    <row r="9339" spans="1:13" x14ac:dyDescent="0.25">
      <c r="A9339" s="1"/>
      <c r="B9339" s="40"/>
      <c r="C9339" s="40"/>
      <c r="D9339" s="40"/>
      <c r="E9339" s="40"/>
      <c r="F9339" s="40"/>
      <c r="G9339" s="40"/>
      <c r="H9339" s="40"/>
      <c r="I9339" s="40"/>
      <c r="M9339" s="40">
        <f>WEEKNUM(A9339,2)</f>
        <v>1</v>
      </c>
    </row>
    <row r="9340" spans="1:13" x14ac:dyDescent="0.25">
      <c r="A9340" s="1"/>
      <c r="B9340" s="40"/>
      <c r="C9340" s="40"/>
      <c r="D9340" s="40"/>
      <c r="E9340" s="40"/>
      <c r="F9340" s="40"/>
      <c r="G9340" s="40"/>
      <c r="H9340" s="40"/>
      <c r="I9340" s="40"/>
      <c r="M9340" s="40">
        <f>WEEKNUM(A9340,2)</f>
        <v>1</v>
      </c>
    </row>
    <row r="9341" spans="1:13" x14ac:dyDescent="0.25">
      <c r="A9341" s="1"/>
      <c r="B9341" s="40"/>
      <c r="C9341" s="40"/>
      <c r="D9341" s="40"/>
      <c r="E9341" s="40"/>
      <c r="F9341" s="40"/>
      <c r="G9341" s="40"/>
      <c r="H9341" s="40"/>
      <c r="I9341" s="40"/>
      <c r="M9341" s="40">
        <f>WEEKNUM(A9341,2)</f>
        <v>1</v>
      </c>
    </row>
    <row r="9342" spans="1:13" x14ac:dyDescent="0.25">
      <c r="A9342" s="1"/>
      <c r="B9342" s="40"/>
      <c r="C9342" s="40"/>
      <c r="D9342" s="40"/>
      <c r="E9342" s="40"/>
      <c r="F9342" s="40"/>
      <c r="G9342" s="40"/>
      <c r="H9342" s="40"/>
      <c r="I9342" s="40"/>
      <c r="M9342" s="40">
        <f>WEEKNUM(A9342,2)</f>
        <v>1</v>
      </c>
    </row>
    <row r="9343" spans="1:13" x14ac:dyDescent="0.25">
      <c r="A9343" s="1"/>
      <c r="B9343" s="40"/>
      <c r="C9343" s="40"/>
      <c r="D9343" s="40"/>
      <c r="E9343" s="40"/>
      <c r="F9343" s="40"/>
      <c r="G9343" s="40"/>
      <c r="H9343" s="40"/>
      <c r="I9343" s="40"/>
      <c r="M9343" s="40">
        <f>WEEKNUM(A9343,2)</f>
        <v>1</v>
      </c>
    </row>
    <row r="9344" spans="1:13" x14ac:dyDescent="0.25">
      <c r="A9344" s="1"/>
      <c r="B9344" s="40"/>
      <c r="C9344" s="40"/>
      <c r="D9344" s="40"/>
      <c r="E9344" s="40"/>
      <c r="F9344" s="40"/>
      <c r="G9344" s="40"/>
      <c r="H9344" s="40"/>
      <c r="I9344" s="40"/>
      <c r="M9344" s="40">
        <f>WEEKNUM(A9344,2)</f>
        <v>1</v>
      </c>
    </row>
    <row r="9345" spans="1:13" x14ac:dyDescent="0.25">
      <c r="A9345" s="1"/>
      <c r="B9345" s="40"/>
      <c r="C9345" s="40"/>
      <c r="D9345" s="40"/>
      <c r="E9345" s="40"/>
      <c r="F9345" s="40"/>
      <c r="G9345" s="40"/>
      <c r="H9345" s="40"/>
      <c r="I9345" s="40"/>
      <c r="M9345" s="40">
        <f>WEEKNUM(A9345,2)</f>
        <v>1</v>
      </c>
    </row>
    <row r="9346" spans="1:13" x14ac:dyDescent="0.25">
      <c r="A9346" s="1"/>
      <c r="B9346" s="40"/>
      <c r="C9346" s="40"/>
      <c r="D9346" s="40"/>
      <c r="E9346" s="40"/>
      <c r="F9346" s="40"/>
      <c r="G9346" s="40"/>
      <c r="H9346" s="40"/>
      <c r="I9346" s="40"/>
      <c r="M9346" s="40">
        <f>WEEKNUM(A9346,2)</f>
        <v>1</v>
      </c>
    </row>
    <row r="9347" spans="1:13" x14ac:dyDescent="0.25">
      <c r="A9347" s="1"/>
      <c r="B9347" s="40"/>
      <c r="C9347" s="40"/>
      <c r="D9347" s="40"/>
      <c r="E9347" s="40"/>
      <c r="F9347" s="40"/>
      <c r="G9347" s="40"/>
      <c r="H9347" s="40"/>
      <c r="I9347" s="40"/>
      <c r="M9347" s="40">
        <f>WEEKNUM(A9347,2)</f>
        <v>1</v>
      </c>
    </row>
    <row r="9348" spans="1:13" x14ac:dyDescent="0.25">
      <c r="A9348" s="1"/>
      <c r="B9348" s="40"/>
      <c r="C9348" s="40"/>
      <c r="D9348" s="40"/>
      <c r="E9348" s="40"/>
      <c r="F9348" s="40"/>
      <c r="G9348" s="40"/>
      <c r="H9348" s="40"/>
      <c r="I9348" s="40"/>
      <c r="M9348" s="40">
        <f>WEEKNUM(A9348,2)</f>
        <v>1</v>
      </c>
    </row>
    <row r="9349" spans="1:13" x14ac:dyDescent="0.25">
      <c r="A9349" s="1"/>
      <c r="B9349" s="40"/>
      <c r="C9349" s="40"/>
      <c r="D9349" s="40"/>
      <c r="E9349" s="40"/>
      <c r="F9349" s="40"/>
      <c r="G9349" s="40"/>
      <c r="H9349" s="40"/>
      <c r="I9349" s="40"/>
      <c r="M9349" s="40">
        <f>WEEKNUM(A9349,2)</f>
        <v>1</v>
      </c>
    </row>
    <row r="9350" spans="1:13" x14ac:dyDescent="0.25">
      <c r="A9350" s="1"/>
      <c r="B9350" s="40"/>
      <c r="C9350" s="40"/>
      <c r="D9350" s="40"/>
      <c r="E9350" s="40"/>
      <c r="F9350" s="40"/>
      <c r="G9350" s="40"/>
      <c r="H9350" s="40"/>
      <c r="I9350" s="40"/>
      <c r="M9350" s="40">
        <f>WEEKNUM(A9350,2)</f>
        <v>1</v>
      </c>
    </row>
    <row r="9351" spans="1:13" x14ac:dyDescent="0.25">
      <c r="A9351" s="1"/>
      <c r="B9351" s="40"/>
      <c r="C9351" s="40"/>
      <c r="D9351" s="40"/>
      <c r="E9351" s="40"/>
      <c r="F9351" s="40"/>
      <c r="G9351" s="40"/>
      <c r="H9351" s="40"/>
      <c r="I9351" s="40"/>
      <c r="M9351" s="40">
        <f>WEEKNUM(A9351,2)</f>
        <v>1</v>
      </c>
    </row>
    <row r="9352" spans="1:13" x14ac:dyDescent="0.25">
      <c r="A9352" s="1"/>
      <c r="B9352" s="40"/>
      <c r="C9352" s="40"/>
      <c r="D9352" s="40"/>
      <c r="E9352" s="40"/>
      <c r="F9352" s="40"/>
      <c r="G9352" s="40"/>
      <c r="H9352" s="40"/>
      <c r="I9352" s="40"/>
      <c r="M9352" s="40">
        <f>WEEKNUM(A9352,2)</f>
        <v>1</v>
      </c>
    </row>
    <row r="9353" spans="1:13" x14ac:dyDescent="0.25">
      <c r="A9353" s="1"/>
      <c r="B9353" s="40"/>
      <c r="C9353" s="40"/>
      <c r="D9353" s="40"/>
      <c r="E9353" s="40"/>
      <c r="F9353" s="40"/>
      <c r="G9353" s="40"/>
      <c r="H9353" s="40"/>
      <c r="I9353" s="40"/>
      <c r="M9353" s="40">
        <f>WEEKNUM(A9353,2)</f>
        <v>1</v>
      </c>
    </row>
    <row r="9354" spans="1:13" x14ac:dyDescent="0.25">
      <c r="A9354" s="1"/>
      <c r="B9354" s="40"/>
      <c r="C9354" s="40"/>
      <c r="D9354" s="40"/>
      <c r="E9354" s="40"/>
      <c r="F9354" s="40"/>
      <c r="G9354" s="40"/>
      <c r="H9354" s="40"/>
      <c r="I9354" s="40"/>
      <c r="M9354" s="40">
        <f>WEEKNUM(A9354,2)</f>
        <v>1</v>
      </c>
    </row>
    <row r="9355" spans="1:13" x14ac:dyDescent="0.25">
      <c r="A9355" s="1"/>
      <c r="B9355" s="40"/>
      <c r="C9355" s="40"/>
      <c r="D9355" s="40"/>
      <c r="E9355" s="40"/>
      <c r="F9355" s="40"/>
      <c r="G9355" s="40"/>
      <c r="H9355" s="40"/>
      <c r="I9355" s="40"/>
      <c r="M9355" s="40">
        <f>WEEKNUM(A9355,2)</f>
        <v>1</v>
      </c>
    </row>
    <row r="9356" spans="1:13" x14ac:dyDescent="0.25">
      <c r="A9356" s="1"/>
      <c r="B9356" s="40"/>
      <c r="C9356" s="40"/>
      <c r="D9356" s="40"/>
      <c r="E9356" s="40"/>
      <c r="F9356" s="40"/>
      <c r="G9356" s="40"/>
      <c r="H9356" s="40"/>
      <c r="I9356" s="40"/>
      <c r="M9356" s="40">
        <f>WEEKNUM(A9356,2)</f>
        <v>1</v>
      </c>
    </row>
    <row r="9357" spans="1:13" x14ac:dyDescent="0.25">
      <c r="A9357" s="1"/>
      <c r="B9357" s="40"/>
      <c r="C9357" s="40"/>
      <c r="D9357" s="40"/>
      <c r="E9357" s="40"/>
      <c r="F9357" s="40"/>
      <c r="G9357" s="40"/>
      <c r="H9357" s="40"/>
      <c r="I9357" s="40"/>
      <c r="M9357" s="40">
        <f>WEEKNUM(A9357,2)</f>
        <v>1</v>
      </c>
    </row>
    <row r="9358" spans="1:13" x14ac:dyDescent="0.25">
      <c r="A9358" s="1"/>
      <c r="B9358" s="40"/>
      <c r="C9358" s="40"/>
      <c r="D9358" s="40"/>
      <c r="E9358" s="40"/>
      <c r="F9358" s="40"/>
      <c r="G9358" s="40"/>
      <c r="H9358" s="40"/>
      <c r="I9358" s="40"/>
      <c r="M9358" s="40">
        <f>WEEKNUM(A9358,2)</f>
        <v>1</v>
      </c>
    </row>
    <row r="9359" spans="1:13" x14ac:dyDescent="0.25">
      <c r="A9359" s="1"/>
      <c r="B9359" s="40"/>
      <c r="C9359" s="40"/>
      <c r="D9359" s="40"/>
      <c r="E9359" s="40"/>
      <c r="F9359" s="40"/>
      <c r="G9359" s="40"/>
      <c r="H9359" s="40"/>
      <c r="I9359" s="40"/>
      <c r="M9359" s="40">
        <f>WEEKNUM(A9359,2)</f>
        <v>1</v>
      </c>
    </row>
    <row r="9360" spans="1:13" x14ac:dyDescent="0.25">
      <c r="A9360" s="1"/>
      <c r="B9360" s="40"/>
      <c r="C9360" s="40"/>
      <c r="D9360" s="40"/>
      <c r="E9360" s="40"/>
      <c r="F9360" s="40"/>
      <c r="G9360" s="40"/>
      <c r="H9360" s="40"/>
      <c r="I9360" s="40"/>
      <c r="M9360" s="40">
        <f>WEEKNUM(A9360,2)</f>
        <v>1</v>
      </c>
    </row>
    <row r="9361" spans="1:13" x14ac:dyDescent="0.25">
      <c r="A9361" s="1"/>
      <c r="B9361" s="40"/>
      <c r="C9361" s="40"/>
      <c r="D9361" s="40"/>
      <c r="E9361" s="40"/>
      <c r="F9361" s="40"/>
      <c r="G9361" s="40"/>
      <c r="H9361" s="40"/>
      <c r="I9361" s="40"/>
      <c r="M9361" s="40">
        <f>WEEKNUM(A9361,2)</f>
        <v>1</v>
      </c>
    </row>
    <row r="9362" spans="1:13" x14ac:dyDescent="0.25">
      <c r="A9362" s="1"/>
      <c r="B9362" s="40"/>
      <c r="C9362" s="40"/>
      <c r="D9362" s="40"/>
      <c r="E9362" s="40"/>
      <c r="F9362" s="40"/>
      <c r="G9362" s="40"/>
      <c r="H9362" s="40"/>
      <c r="I9362" s="40"/>
      <c r="M9362" s="40">
        <f>WEEKNUM(A9362,2)</f>
        <v>1</v>
      </c>
    </row>
    <row r="9363" spans="1:13" x14ac:dyDescent="0.25">
      <c r="A9363" s="1"/>
      <c r="B9363" s="40"/>
      <c r="C9363" s="40"/>
      <c r="D9363" s="40"/>
      <c r="E9363" s="40"/>
      <c r="F9363" s="40"/>
      <c r="G9363" s="40"/>
      <c r="H9363" s="40"/>
      <c r="I9363" s="40"/>
      <c r="M9363" s="40">
        <f>WEEKNUM(A9363,2)</f>
        <v>1</v>
      </c>
    </row>
    <row r="9364" spans="1:13" x14ac:dyDescent="0.25">
      <c r="A9364" s="1"/>
      <c r="B9364" s="40"/>
      <c r="C9364" s="40"/>
      <c r="D9364" s="40"/>
      <c r="E9364" s="40"/>
      <c r="F9364" s="40"/>
      <c r="G9364" s="40"/>
      <c r="H9364" s="40"/>
      <c r="I9364" s="40"/>
      <c r="M9364" s="40">
        <f>WEEKNUM(A9364,2)</f>
        <v>1</v>
      </c>
    </row>
    <row r="9365" spans="1:13" x14ac:dyDescent="0.25">
      <c r="A9365" s="1"/>
      <c r="B9365" s="40"/>
      <c r="C9365" s="40"/>
      <c r="D9365" s="40"/>
      <c r="E9365" s="40"/>
      <c r="F9365" s="40"/>
      <c r="G9365" s="40"/>
      <c r="H9365" s="40"/>
      <c r="I9365" s="40"/>
      <c r="M9365" s="40">
        <f>WEEKNUM(A9365,2)</f>
        <v>1</v>
      </c>
    </row>
    <row r="9366" spans="1:13" x14ac:dyDescent="0.25">
      <c r="A9366" s="1"/>
      <c r="B9366" s="40"/>
      <c r="C9366" s="40"/>
      <c r="D9366" s="40"/>
      <c r="E9366" s="40"/>
      <c r="F9366" s="40"/>
      <c r="G9366" s="40"/>
      <c r="H9366" s="40"/>
      <c r="I9366" s="40"/>
      <c r="M9366" s="40">
        <f>WEEKNUM(A9366,2)</f>
        <v>1</v>
      </c>
    </row>
    <row r="9367" spans="1:13" x14ac:dyDescent="0.25">
      <c r="A9367" s="1"/>
      <c r="B9367" s="40"/>
      <c r="C9367" s="40"/>
      <c r="D9367" s="40"/>
      <c r="E9367" s="40"/>
      <c r="F9367" s="40"/>
      <c r="G9367" s="40"/>
      <c r="H9367" s="40"/>
      <c r="I9367" s="40"/>
      <c r="M9367" s="40">
        <f>WEEKNUM(A9367,2)</f>
        <v>1</v>
      </c>
    </row>
    <row r="9368" spans="1:13" x14ac:dyDescent="0.25">
      <c r="A9368" s="1"/>
      <c r="B9368" s="40"/>
      <c r="C9368" s="40"/>
      <c r="D9368" s="40"/>
      <c r="E9368" s="40"/>
      <c r="F9368" s="40"/>
      <c r="G9368" s="40"/>
      <c r="H9368" s="40"/>
      <c r="I9368" s="40"/>
      <c r="M9368" s="40">
        <f>WEEKNUM(A9368,2)</f>
        <v>1</v>
      </c>
    </row>
    <row r="9369" spans="1:13" x14ac:dyDescent="0.25">
      <c r="A9369" s="1"/>
      <c r="B9369" s="40"/>
      <c r="C9369" s="40"/>
      <c r="D9369" s="40"/>
      <c r="E9369" s="40"/>
      <c r="F9369" s="40"/>
      <c r="G9369" s="40"/>
      <c r="H9369" s="40"/>
      <c r="I9369" s="40"/>
      <c r="M9369" s="40">
        <f>WEEKNUM(A9369,2)</f>
        <v>1</v>
      </c>
    </row>
    <row r="9370" spans="1:13" x14ac:dyDescent="0.25">
      <c r="A9370" s="1"/>
      <c r="B9370" s="40"/>
      <c r="C9370" s="40"/>
      <c r="D9370" s="40"/>
      <c r="E9370" s="40"/>
      <c r="F9370" s="40"/>
      <c r="G9370" s="40"/>
      <c r="H9370" s="40"/>
      <c r="I9370" s="40"/>
      <c r="M9370" s="40">
        <f>WEEKNUM(A9370,2)</f>
        <v>1</v>
      </c>
    </row>
    <row r="9371" spans="1:13" x14ac:dyDescent="0.25">
      <c r="A9371" s="1"/>
      <c r="B9371" s="40"/>
      <c r="C9371" s="40"/>
      <c r="D9371" s="40"/>
      <c r="E9371" s="40"/>
      <c r="F9371" s="40"/>
      <c r="G9371" s="40"/>
      <c r="H9371" s="40"/>
      <c r="I9371" s="40"/>
      <c r="M9371" s="40">
        <f>WEEKNUM(A9371,2)</f>
        <v>1</v>
      </c>
    </row>
    <row r="9372" spans="1:13" x14ac:dyDescent="0.25">
      <c r="A9372" s="1"/>
      <c r="B9372" s="40"/>
      <c r="C9372" s="40"/>
      <c r="D9372" s="40"/>
      <c r="E9372" s="40"/>
      <c r="F9372" s="40"/>
      <c r="G9372" s="40"/>
      <c r="H9372" s="40"/>
      <c r="I9372" s="40"/>
      <c r="M9372" s="40">
        <f>WEEKNUM(A9372,2)</f>
        <v>1</v>
      </c>
    </row>
    <row r="9373" spans="1:13" x14ac:dyDescent="0.25">
      <c r="A9373" s="1"/>
      <c r="B9373" s="40"/>
      <c r="C9373" s="40"/>
      <c r="D9373" s="40"/>
      <c r="E9373" s="40"/>
      <c r="F9373" s="40"/>
      <c r="G9373" s="40"/>
      <c r="H9373" s="40"/>
      <c r="I9373" s="40"/>
      <c r="M9373" s="40">
        <f>WEEKNUM(A9373,2)</f>
        <v>1</v>
      </c>
    </row>
    <row r="9374" spans="1:13" x14ac:dyDescent="0.25">
      <c r="A9374" s="1"/>
      <c r="B9374" s="40"/>
      <c r="C9374" s="40"/>
      <c r="D9374" s="40"/>
      <c r="E9374" s="40"/>
      <c r="F9374" s="40"/>
      <c r="G9374" s="40"/>
      <c r="H9374" s="40"/>
      <c r="I9374" s="40"/>
      <c r="M9374" s="40">
        <f>WEEKNUM(A9374,2)</f>
        <v>1</v>
      </c>
    </row>
    <row r="9375" spans="1:13" x14ac:dyDescent="0.25">
      <c r="A9375" s="1"/>
      <c r="B9375" s="40"/>
      <c r="C9375" s="40"/>
      <c r="D9375" s="40"/>
      <c r="E9375" s="40"/>
      <c r="F9375" s="40"/>
      <c r="G9375" s="40"/>
      <c r="H9375" s="40"/>
      <c r="I9375" s="40"/>
      <c r="M9375" s="40">
        <f>WEEKNUM(A9375,2)</f>
        <v>1</v>
      </c>
    </row>
    <row r="9376" spans="1:13" x14ac:dyDescent="0.25">
      <c r="A9376" s="1"/>
      <c r="B9376" s="40"/>
      <c r="C9376" s="40"/>
      <c r="D9376" s="40"/>
      <c r="E9376" s="40"/>
      <c r="F9376" s="40"/>
      <c r="G9376" s="40"/>
      <c r="H9376" s="40"/>
      <c r="I9376" s="40"/>
      <c r="M9376" s="40">
        <f>WEEKNUM(A9376,2)</f>
        <v>1</v>
      </c>
    </row>
    <row r="9377" spans="1:13" x14ac:dyDescent="0.25">
      <c r="A9377" s="1"/>
      <c r="B9377" s="40"/>
      <c r="C9377" s="40"/>
      <c r="D9377" s="40"/>
      <c r="E9377" s="40"/>
      <c r="F9377" s="40"/>
      <c r="G9377" s="40"/>
      <c r="H9377" s="40"/>
      <c r="I9377" s="40"/>
      <c r="M9377" s="40">
        <f>WEEKNUM(A9377,2)</f>
        <v>1</v>
      </c>
    </row>
    <row r="9378" spans="1:13" x14ac:dyDescent="0.25">
      <c r="A9378" s="1"/>
      <c r="B9378" s="40"/>
      <c r="C9378" s="40"/>
      <c r="D9378" s="40"/>
      <c r="E9378" s="40"/>
      <c r="F9378" s="40"/>
      <c r="G9378" s="40"/>
      <c r="H9378" s="40"/>
      <c r="I9378" s="40"/>
      <c r="M9378" s="40">
        <f>WEEKNUM(A9378,2)</f>
        <v>1</v>
      </c>
    </row>
    <row r="9379" spans="1:13" x14ac:dyDescent="0.25">
      <c r="A9379" s="1"/>
      <c r="B9379" s="40"/>
      <c r="C9379" s="40"/>
      <c r="D9379" s="40"/>
      <c r="E9379" s="40"/>
      <c r="F9379" s="40"/>
      <c r="G9379" s="40"/>
      <c r="H9379" s="40"/>
      <c r="I9379" s="40"/>
      <c r="M9379" s="40">
        <f>WEEKNUM(A9379,2)</f>
        <v>1</v>
      </c>
    </row>
    <row r="9380" spans="1:13" x14ac:dyDescent="0.25">
      <c r="A9380" s="1"/>
      <c r="B9380" s="40"/>
      <c r="C9380" s="40"/>
      <c r="D9380" s="40"/>
      <c r="E9380" s="40"/>
      <c r="F9380" s="40"/>
      <c r="G9380" s="40"/>
      <c r="H9380" s="40"/>
      <c r="I9380" s="40"/>
      <c r="M9380" s="40">
        <f>WEEKNUM(A9380,2)</f>
        <v>1</v>
      </c>
    </row>
    <row r="9381" spans="1:13" x14ac:dyDescent="0.25">
      <c r="A9381" s="1"/>
      <c r="B9381" s="40"/>
      <c r="C9381" s="40"/>
      <c r="D9381" s="40"/>
      <c r="E9381" s="40"/>
      <c r="F9381" s="40"/>
      <c r="G9381" s="40"/>
      <c r="H9381" s="40"/>
      <c r="I9381" s="40"/>
      <c r="M9381" s="40">
        <f>WEEKNUM(A9381,2)</f>
        <v>1</v>
      </c>
    </row>
    <row r="9382" spans="1:13" x14ac:dyDescent="0.25">
      <c r="A9382" s="1"/>
      <c r="B9382" s="40"/>
      <c r="C9382" s="40"/>
      <c r="D9382" s="40"/>
      <c r="E9382" s="40"/>
      <c r="F9382" s="40"/>
      <c r="G9382" s="40"/>
      <c r="H9382" s="40"/>
      <c r="I9382" s="40"/>
      <c r="M9382" s="40">
        <f>WEEKNUM(A9382,2)</f>
        <v>1</v>
      </c>
    </row>
    <row r="9383" spans="1:13" x14ac:dyDescent="0.25">
      <c r="A9383" s="1"/>
      <c r="B9383" s="40"/>
      <c r="C9383" s="40"/>
      <c r="D9383" s="40"/>
      <c r="E9383" s="40"/>
      <c r="F9383" s="40"/>
      <c r="G9383" s="40"/>
      <c r="H9383" s="40"/>
      <c r="I9383" s="40"/>
      <c r="M9383" s="40">
        <f>WEEKNUM(A9383,2)</f>
        <v>1</v>
      </c>
    </row>
    <row r="9384" spans="1:13" x14ac:dyDescent="0.25">
      <c r="A9384" s="1"/>
      <c r="B9384" s="40"/>
      <c r="C9384" s="40"/>
      <c r="D9384" s="40"/>
      <c r="E9384" s="40"/>
      <c r="F9384" s="40"/>
      <c r="G9384" s="40"/>
      <c r="H9384" s="40"/>
      <c r="I9384" s="40"/>
      <c r="M9384" s="40">
        <f>WEEKNUM(A9384,2)</f>
        <v>1</v>
      </c>
    </row>
    <row r="9385" spans="1:13" x14ac:dyDescent="0.25">
      <c r="A9385" s="1"/>
      <c r="B9385" s="40"/>
      <c r="C9385" s="40"/>
      <c r="D9385" s="40"/>
      <c r="E9385" s="40"/>
      <c r="F9385" s="40"/>
      <c r="G9385" s="40"/>
      <c r="H9385" s="40"/>
      <c r="I9385" s="40"/>
      <c r="M9385" s="40">
        <f>WEEKNUM(A9385,2)</f>
        <v>1</v>
      </c>
    </row>
    <row r="9386" spans="1:13" x14ac:dyDescent="0.25">
      <c r="A9386" s="1"/>
      <c r="B9386" s="40"/>
      <c r="C9386" s="40"/>
      <c r="D9386" s="40"/>
      <c r="E9386" s="40"/>
      <c r="F9386" s="40"/>
      <c r="G9386" s="40"/>
      <c r="H9386" s="40"/>
      <c r="I9386" s="40"/>
      <c r="M9386" s="40">
        <f>WEEKNUM(A9386,2)</f>
        <v>1</v>
      </c>
    </row>
    <row r="9387" spans="1:13" x14ac:dyDescent="0.25">
      <c r="A9387" s="1"/>
      <c r="B9387" s="40"/>
      <c r="C9387" s="40"/>
      <c r="D9387" s="40"/>
      <c r="E9387" s="40"/>
      <c r="F9387" s="40"/>
      <c r="G9387" s="40"/>
      <c r="H9387" s="40"/>
      <c r="I9387" s="40"/>
      <c r="M9387" s="40">
        <f>WEEKNUM(A9387,2)</f>
        <v>1</v>
      </c>
    </row>
    <row r="9388" spans="1:13" x14ac:dyDescent="0.25">
      <c r="A9388" s="1"/>
      <c r="B9388" s="40"/>
      <c r="C9388" s="40"/>
      <c r="D9388" s="40"/>
      <c r="E9388" s="40"/>
      <c r="F9388" s="40"/>
      <c r="G9388" s="40"/>
      <c r="H9388" s="40"/>
      <c r="I9388" s="40"/>
      <c r="M9388" s="40">
        <f>WEEKNUM(A9388,2)</f>
        <v>1</v>
      </c>
    </row>
    <row r="9389" spans="1:13" x14ac:dyDescent="0.25">
      <c r="A9389" s="1"/>
      <c r="B9389" s="40"/>
      <c r="C9389" s="40"/>
      <c r="D9389" s="40"/>
      <c r="E9389" s="40"/>
      <c r="F9389" s="40"/>
      <c r="G9389" s="40"/>
      <c r="H9389" s="40"/>
      <c r="I9389" s="40"/>
      <c r="M9389" s="40">
        <f>WEEKNUM(A9389,2)</f>
        <v>1</v>
      </c>
    </row>
    <row r="9390" spans="1:13" x14ac:dyDescent="0.25">
      <c r="A9390" s="1"/>
      <c r="B9390" s="40"/>
      <c r="C9390" s="40"/>
      <c r="D9390" s="40"/>
      <c r="E9390" s="40"/>
      <c r="F9390" s="40"/>
      <c r="G9390" s="40"/>
      <c r="H9390" s="40"/>
      <c r="I9390" s="40"/>
      <c r="M9390" s="40">
        <f>WEEKNUM(A9390,2)</f>
        <v>1</v>
      </c>
    </row>
    <row r="9391" spans="1:13" x14ac:dyDescent="0.25">
      <c r="A9391" s="1"/>
      <c r="B9391" s="40"/>
      <c r="C9391" s="40"/>
      <c r="D9391" s="40"/>
      <c r="E9391" s="40"/>
      <c r="F9391" s="40"/>
      <c r="G9391" s="40"/>
      <c r="H9391" s="40"/>
      <c r="I9391" s="40"/>
      <c r="M9391" s="40">
        <f>WEEKNUM(A9391,2)</f>
        <v>1</v>
      </c>
    </row>
    <row r="9392" spans="1:13" x14ac:dyDescent="0.25">
      <c r="A9392" s="1"/>
      <c r="B9392" s="40"/>
      <c r="C9392" s="40"/>
      <c r="D9392" s="40"/>
      <c r="E9392" s="40"/>
      <c r="F9392" s="40"/>
      <c r="G9392" s="40"/>
      <c r="H9392" s="40"/>
      <c r="I9392" s="40"/>
      <c r="M9392" s="40">
        <f>WEEKNUM(A9392,2)</f>
        <v>1</v>
      </c>
    </row>
    <row r="9393" spans="1:13" x14ac:dyDescent="0.25">
      <c r="A9393" s="1"/>
      <c r="B9393" s="40"/>
      <c r="C9393" s="40"/>
      <c r="D9393" s="40"/>
      <c r="E9393" s="40"/>
      <c r="F9393" s="40"/>
      <c r="G9393" s="40"/>
      <c r="H9393" s="40"/>
      <c r="I9393" s="40"/>
      <c r="M9393" s="40">
        <f>WEEKNUM(A9393,2)</f>
        <v>1</v>
      </c>
    </row>
    <row r="9394" spans="1:13" x14ac:dyDescent="0.25">
      <c r="A9394" s="1"/>
      <c r="B9394" s="40"/>
      <c r="C9394" s="40"/>
      <c r="D9394" s="40"/>
      <c r="E9394" s="40"/>
      <c r="F9394" s="40"/>
      <c r="G9394" s="40"/>
      <c r="H9394" s="40"/>
      <c r="I9394" s="40"/>
      <c r="M9394" s="40">
        <f>WEEKNUM(A9394,2)</f>
        <v>1</v>
      </c>
    </row>
    <row r="9395" spans="1:13" x14ac:dyDescent="0.25">
      <c r="A9395" s="1"/>
      <c r="B9395" s="40"/>
      <c r="C9395" s="40"/>
      <c r="D9395" s="40"/>
      <c r="E9395" s="40"/>
      <c r="F9395" s="40"/>
      <c r="G9395" s="40"/>
      <c r="H9395" s="40"/>
      <c r="I9395" s="40"/>
      <c r="M9395" s="40">
        <f>WEEKNUM(A9395,2)</f>
        <v>1</v>
      </c>
    </row>
    <row r="9396" spans="1:13" x14ac:dyDescent="0.25">
      <c r="A9396" s="1"/>
      <c r="B9396" s="40"/>
      <c r="C9396" s="40"/>
      <c r="D9396" s="40"/>
      <c r="E9396" s="40"/>
      <c r="F9396" s="40"/>
      <c r="G9396" s="40"/>
      <c r="H9396" s="40"/>
      <c r="I9396" s="40"/>
      <c r="M9396" s="40">
        <f>WEEKNUM(A9396,2)</f>
        <v>1</v>
      </c>
    </row>
    <row r="9397" spans="1:13" x14ac:dyDescent="0.25">
      <c r="A9397" s="1"/>
      <c r="B9397" s="40"/>
      <c r="C9397" s="40"/>
      <c r="D9397" s="40"/>
      <c r="E9397" s="40"/>
      <c r="F9397" s="40"/>
      <c r="G9397" s="40"/>
      <c r="H9397" s="40"/>
      <c r="I9397" s="40"/>
      <c r="M9397" s="40">
        <f>WEEKNUM(A9397,2)</f>
        <v>1</v>
      </c>
    </row>
    <row r="9398" spans="1:13" x14ac:dyDescent="0.25">
      <c r="A9398" s="1"/>
      <c r="B9398" s="40"/>
      <c r="C9398" s="40"/>
      <c r="D9398" s="40"/>
      <c r="E9398" s="40"/>
      <c r="F9398" s="40"/>
      <c r="G9398" s="40"/>
      <c r="H9398" s="40"/>
      <c r="I9398" s="40"/>
      <c r="M9398" s="40">
        <f>WEEKNUM(A9398,2)</f>
        <v>1</v>
      </c>
    </row>
    <row r="9399" spans="1:13" x14ac:dyDescent="0.25">
      <c r="A9399" s="1"/>
      <c r="B9399" s="40"/>
      <c r="C9399" s="40"/>
      <c r="D9399" s="40"/>
      <c r="E9399" s="40"/>
      <c r="F9399" s="40"/>
      <c r="G9399" s="40"/>
      <c r="H9399" s="40"/>
      <c r="I9399" s="40"/>
      <c r="M9399" s="40">
        <f>WEEKNUM(A9399,2)</f>
        <v>1</v>
      </c>
    </row>
    <row r="9400" spans="1:13" x14ac:dyDescent="0.25">
      <c r="A9400" s="1"/>
      <c r="B9400" s="40"/>
      <c r="C9400" s="40"/>
      <c r="D9400" s="40"/>
      <c r="E9400" s="40"/>
      <c r="F9400" s="40"/>
      <c r="G9400" s="40"/>
      <c r="H9400" s="40"/>
      <c r="I9400" s="40"/>
      <c r="M9400" s="40">
        <f>WEEKNUM(A9400,2)</f>
        <v>1</v>
      </c>
    </row>
    <row r="9401" spans="1:13" x14ac:dyDescent="0.25">
      <c r="A9401" s="1"/>
      <c r="B9401" s="40"/>
      <c r="C9401" s="40"/>
      <c r="D9401" s="40"/>
      <c r="E9401" s="40"/>
      <c r="F9401" s="40"/>
      <c r="G9401" s="40"/>
      <c r="H9401" s="40"/>
      <c r="I9401" s="40"/>
      <c r="M9401" s="40">
        <f>WEEKNUM(A9401,2)</f>
        <v>1</v>
      </c>
    </row>
    <row r="9402" spans="1:13" x14ac:dyDescent="0.25">
      <c r="A9402" s="1"/>
      <c r="B9402" s="40"/>
      <c r="C9402" s="40"/>
      <c r="D9402" s="40"/>
      <c r="E9402" s="40"/>
      <c r="F9402" s="40"/>
      <c r="G9402" s="40"/>
      <c r="H9402" s="40"/>
      <c r="I9402" s="40"/>
      <c r="M9402" s="40">
        <f>WEEKNUM(A9402,2)</f>
        <v>1</v>
      </c>
    </row>
    <row r="9403" spans="1:13" x14ac:dyDescent="0.25">
      <c r="A9403" s="1"/>
      <c r="B9403" s="40"/>
      <c r="C9403" s="40"/>
      <c r="D9403" s="40"/>
      <c r="E9403" s="40"/>
      <c r="F9403" s="40"/>
      <c r="G9403" s="40"/>
      <c r="H9403" s="40"/>
      <c r="I9403" s="40"/>
      <c r="M9403" s="40">
        <f>WEEKNUM(A9403,2)</f>
        <v>1</v>
      </c>
    </row>
    <row r="9404" spans="1:13" x14ac:dyDescent="0.25">
      <c r="A9404" s="1"/>
      <c r="B9404" s="40"/>
      <c r="C9404" s="40"/>
      <c r="D9404" s="40"/>
      <c r="E9404" s="40"/>
      <c r="F9404" s="40"/>
      <c r="G9404" s="40"/>
      <c r="H9404" s="40"/>
      <c r="I9404" s="40"/>
      <c r="M9404" s="40">
        <f>WEEKNUM(A9404,2)</f>
        <v>1</v>
      </c>
    </row>
    <row r="9405" spans="1:13" x14ac:dyDescent="0.25">
      <c r="A9405" s="1"/>
      <c r="B9405" s="40"/>
      <c r="C9405" s="40"/>
      <c r="D9405" s="40"/>
      <c r="E9405" s="40"/>
      <c r="F9405" s="40"/>
      <c r="G9405" s="40"/>
      <c r="H9405" s="40"/>
      <c r="I9405" s="40"/>
      <c r="M9405" s="40">
        <f>WEEKNUM(A9405,2)</f>
        <v>1</v>
      </c>
    </row>
    <row r="9406" spans="1:13" x14ac:dyDescent="0.25">
      <c r="A9406" s="1"/>
      <c r="B9406" s="40"/>
      <c r="C9406" s="40"/>
      <c r="D9406" s="40"/>
      <c r="E9406" s="40"/>
      <c r="F9406" s="40"/>
      <c r="G9406" s="40"/>
      <c r="H9406" s="40"/>
      <c r="I9406" s="40"/>
      <c r="M9406" s="40">
        <f>WEEKNUM(A9406,2)</f>
        <v>1</v>
      </c>
    </row>
    <row r="9407" spans="1:13" x14ac:dyDescent="0.25">
      <c r="A9407" s="1"/>
      <c r="B9407" s="40"/>
      <c r="C9407" s="40"/>
      <c r="D9407" s="40"/>
      <c r="E9407" s="40"/>
      <c r="F9407" s="40"/>
      <c r="G9407" s="40"/>
      <c r="H9407" s="40"/>
      <c r="I9407" s="40"/>
      <c r="M9407" s="40">
        <f>WEEKNUM(A9407,2)</f>
        <v>1</v>
      </c>
    </row>
    <row r="9408" spans="1:13" x14ac:dyDescent="0.25">
      <c r="A9408" s="1"/>
      <c r="B9408" s="40"/>
      <c r="C9408" s="40"/>
      <c r="D9408" s="40"/>
      <c r="E9408" s="40"/>
      <c r="F9408" s="40"/>
      <c r="G9408" s="40"/>
      <c r="H9408" s="40"/>
      <c r="I9408" s="40"/>
      <c r="M9408" s="40">
        <f>WEEKNUM(A9408,2)</f>
        <v>1</v>
      </c>
    </row>
    <row r="9409" spans="1:13" x14ac:dyDescent="0.25">
      <c r="A9409" s="1"/>
      <c r="B9409" s="40"/>
      <c r="C9409" s="40"/>
      <c r="D9409" s="40"/>
      <c r="E9409" s="40"/>
      <c r="F9409" s="40"/>
      <c r="G9409" s="40"/>
      <c r="H9409" s="40"/>
      <c r="I9409" s="40"/>
      <c r="M9409" s="40">
        <f>WEEKNUM(A9409,2)</f>
        <v>1</v>
      </c>
    </row>
    <row r="9410" spans="1:13" x14ac:dyDescent="0.25">
      <c r="A9410" s="1"/>
      <c r="B9410" s="40"/>
      <c r="C9410" s="40"/>
      <c r="D9410" s="40"/>
      <c r="E9410" s="40"/>
      <c r="F9410" s="40"/>
      <c r="G9410" s="40"/>
      <c r="H9410" s="40"/>
      <c r="I9410" s="40"/>
      <c r="M9410" s="40">
        <f>WEEKNUM(A9410,2)</f>
        <v>1</v>
      </c>
    </row>
    <row r="9411" spans="1:13" x14ac:dyDescent="0.25">
      <c r="A9411" s="1"/>
      <c r="B9411" s="40"/>
      <c r="C9411" s="40"/>
      <c r="D9411" s="40"/>
      <c r="E9411" s="40"/>
      <c r="F9411" s="40"/>
      <c r="G9411" s="40"/>
      <c r="H9411" s="40"/>
      <c r="I9411" s="40"/>
      <c r="M9411" s="40">
        <f>WEEKNUM(A9411,2)</f>
        <v>1</v>
      </c>
    </row>
    <row r="9412" spans="1:13" x14ac:dyDescent="0.25">
      <c r="A9412" s="1"/>
      <c r="B9412" s="40"/>
      <c r="C9412" s="40"/>
      <c r="D9412" s="40"/>
      <c r="E9412" s="40"/>
      <c r="F9412" s="40"/>
      <c r="G9412" s="40"/>
      <c r="H9412" s="40"/>
      <c r="I9412" s="40"/>
      <c r="M9412" s="40">
        <f>WEEKNUM(A9412,2)</f>
        <v>1</v>
      </c>
    </row>
    <row r="9413" spans="1:13" x14ac:dyDescent="0.25">
      <c r="A9413" s="1"/>
      <c r="B9413" s="40"/>
      <c r="C9413" s="40"/>
      <c r="D9413" s="40"/>
      <c r="E9413" s="40"/>
      <c r="F9413" s="40"/>
      <c r="G9413" s="40"/>
      <c r="H9413" s="40"/>
      <c r="I9413" s="40"/>
      <c r="M9413" s="40">
        <f>WEEKNUM(A9413,2)</f>
        <v>1</v>
      </c>
    </row>
    <row r="9414" spans="1:13" x14ac:dyDescent="0.25">
      <c r="A9414" s="1"/>
      <c r="B9414" s="40"/>
      <c r="C9414" s="40"/>
      <c r="D9414" s="40"/>
      <c r="E9414" s="40"/>
      <c r="F9414" s="40"/>
      <c r="G9414" s="40"/>
      <c r="H9414" s="40"/>
      <c r="I9414" s="40"/>
      <c r="M9414" s="40">
        <f>WEEKNUM(A9414,2)</f>
        <v>1</v>
      </c>
    </row>
    <row r="9415" spans="1:13" x14ac:dyDescent="0.25">
      <c r="A9415" s="1"/>
      <c r="B9415" s="40"/>
      <c r="C9415" s="40"/>
      <c r="D9415" s="40"/>
      <c r="E9415" s="40"/>
      <c r="F9415" s="40"/>
      <c r="G9415" s="40"/>
      <c r="H9415" s="40"/>
      <c r="I9415" s="40"/>
      <c r="M9415" s="40">
        <f>WEEKNUM(A9415,2)</f>
        <v>1</v>
      </c>
    </row>
    <row r="9416" spans="1:13" x14ac:dyDescent="0.25">
      <c r="A9416" s="1"/>
      <c r="B9416" s="40"/>
      <c r="C9416" s="40"/>
      <c r="D9416" s="40"/>
      <c r="E9416" s="40"/>
      <c r="F9416" s="40"/>
      <c r="G9416" s="40"/>
      <c r="H9416" s="40"/>
      <c r="I9416" s="40"/>
      <c r="M9416" s="40">
        <f>WEEKNUM(A9416,2)</f>
        <v>1</v>
      </c>
    </row>
    <row r="9417" spans="1:13" x14ac:dyDescent="0.25">
      <c r="A9417" s="1"/>
      <c r="B9417" s="40"/>
      <c r="C9417" s="40"/>
      <c r="D9417" s="40"/>
      <c r="E9417" s="40"/>
      <c r="F9417" s="40"/>
      <c r="G9417" s="40"/>
      <c r="H9417" s="40"/>
      <c r="I9417" s="40"/>
      <c r="M9417" s="40">
        <f>WEEKNUM(A9417,2)</f>
        <v>1</v>
      </c>
    </row>
    <row r="9418" spans="1:13" x14ac:dyDescent="0.25">
      <c r="A9418" s="1"/>
      <c r="B9418" s="40"/>
      <c r="C9418" s="40"/>
      <c r="D9418" s="40"/>
      <c r="E9418" s="40"/>
      <c r="F9418" s="40"/>
      <c r="G9418" s="40"/>
      <c r="H9418" s="40"/>
      <c r="I9418" s="40"/>
      <c r="M9418" s="40">
        <f>WEEKNUM(A9418,2)</f>
        <v>1</v>
      </c>
    </row>
    <row r="9419" spans="1:13" x14ac:dyDescent="0.25">
      <c r="A9419" s="1"/>
      <c r="B9419" s="40"/>
      <c r="C9419" s="40"/>
      <c r="D9419" s="40"/>
      <c r="E9419" s="40"/>
      <c r="F9419" s="40"/>
      <c r="G9419" s="40"/>
      <c r="H9419" s="40"/>
      <c r="I9419" s="40"/>
      <c r="M9419" s="40">
        <f>WEEKNUM(A9419,2)</f>
        <v>1</v>
      </c>
    </row>
    <row r="9420" spans="1:13" x14ac:dyDescent="0.25">
      <c r="A9420" s="1"/>
      <c r="B9420" s="40"/>
      <c r="C9420" s="40"/>
      <c r="D9420" s="40"/>
      <c r="E9420" s="40"/>
      <c r="F9420" s="40"/>
      <c r="G9420" s="40"/>
      <c r="H9420" s="40"/>
      <c r="I9420" s="40"/>
      <c r="M9420" s="40">
        <f>WEEKNUM(A9420,2)</f>
        <v>1</v>
      </c>
    </row>
    <row r="9421" spans="1:13" x14ac:dyDescent="0.25">
      <c r="A9421" s="1"/>
      <c r="B9421" s="40"/>
      <c r="C9421" s="40"/>
      <c r="D9421" s="40"/>
      <c r="E9421" s="40"/>
      <c r="F9421" s="40"/>
      <c r="G9421" s="40"/>
      <c r="H9421" s="40"/>
      <c r="I9421" s="40"/>
      <c r="M9421" s="40">
        <f>WEEKNUM(A9421,2)</f>
        <v>1</v>
      </c>
    </row>
    <row r="9422" spans="1:13" x14ac:dyDescent="0.25">
      <c r="A9422" s="1"/>
      <c r="B9422" s="40"/>
      <c r="C9422" s="40"/>
      <c r="D9422" s="40"/>
      <c r="E9422" s="40"/>
      <c r="F9422" s="40"/>
      <c r="G9422" s="40"/>
      <c r="H9422" s="40"/>
      <c r="I9422" s="40"/>
      <c r="M9422" s="40">
        <f>WEEKNUM(A9422,2)</f>
        <v>1</v>
      </c>
    </row>
    <row r="9423" spans="1:13" x14ac:dyDescent="0.25">
      <c r="A9423" s="1"/>
      <c r="B9423" s="40"/>
      <c r="C9423" s="40"/>
      <c r="D9423" s="40"/>
      <c r="E9423" s="40"/>
      <c r="F9423" s="40"/>
      <c r="G9423" s="40"/>
      <c r="H9423" s="40"/>
      <c r="I9423" s="40"/>
      <c r="M9423" s="40">
        <f>WEEKNUM(A9423,2)</f>
        <v>1</v>
      </c>
    </row>
    <row r="9424" spans="1:13" x14ac:dyDescent="0.25">
      <c r="A9424" s="1"/>
      <c r="B9424" s="40"/>
      <c r="C9424" s="40"/>
      <c r="D9424" s="40"/>
      <c r="E9424" s="40"/>
      <c r="F9424" s="40"/>
      <c r="G9424" s="40"/>
      <c r="H9424" s="40"/>
      <c r="I9424" s="40"/>
      <c r="M9424" s="40">
        <f>WEEKNUM(A9424,2)</f>
        <v>1</v>
      </c>
    </row>
    <row r="9425" spans="1:13" x14ac:dyDescent="0.25">
      <c r="A9425" s="1"/>
      <c r="B9425" s="40"/>
      <c r="C9425" s="40"/>
      <c r="D9425" s="40"/>
      <c r="E9425" s="40"/>
      <c r="F9425" s="40"/>
      <c r="G9425" s="40"/>
      <c r="H9425" s="40"/>
      <c r="I9425" s="40"/>
      <c r="M9425" s="40">
        <f>WEEKNUM(A9425,2)</f>
        <v>1</v>
      </c>
    </row>
    <row r="9426" spans="1:13" x14ac:dyDescent="0.25">
      <c r="A9426" s="1"/>
      <c r="B9426" s="40"/>
      <c r="C9426" s="40"/>
      <c r="D9426" s="40"/>
      <c r="E9426" s="40"/>
      <c r="F9426" s="40"/>
      <c r="G9426" s="40"/>
      <c r="H9426" s="40"/>
      <c r="I9426" s="40"/>
      <c r="M9426" s="40">
        <f>WEEKNUM(A9426,2)</f>
        <v>1</v>
      </c>
    </row>
    <row r="9427" spans="1:13" x14ac:dyDescent="0.25">
      <c r="A9427" s="1"/>
      <c r="B9427" s="40"/>
      <c r="C9427" s="40"/>
      <c r="D9427" s="40"/>
      <c r="E9427" s="40"/>
      <c r="F9427" s="40"/>
      <c r="G9427" s="40"/>
      <c r="H9427" s="40"/>
      <c r="I9427" s="40"/>
      <c r="M9427" s="40">
        <f>WEEKNUM(A9427,2)</f>
        <v>1</v>
      </c>
    </row>
    <row r="9428" spans="1:13" x14ac:dyDescent="0.25">
      <c r="A9428" s="1"/>
      <c r="B9428" s="40"/>
      <c r="C9428" s="40"/>
      <c r="D9428" s="40"/>
      <c r="E9428" s="40"/>
      <c r="F9428" s="40"/>
      <c r="G9428" s="40"/>
      <c r="H9428" s="40"/>
      <c r="I9428" s="40"/>
      <c r="M9428" s="40">
        <f>WEEKNUM(A9428,2)</f>
        <v>1</v>
      </c>
    </row>
    <row r="9429" spans="1:13" x14ac:dyDescent="0.25">
      <c r="A9429" s="1"/>
      <c r="B9429" s="40"/>
      <c r="C9429" s="40"/>
      <c r="D9429" s="40"/>
      <c r="E9429" s="40"/>
      <c r="F9429" s="40"/>
      <c r="G9429" s="40"/>
      <c r="H9429" s="40"/>
      <c r="I9429" s="40"/>
      <c r="M9429" s="40">
        <f>WEEKNUM(A9429,2)</f>
        <v>1</v>
      </c>
    </row>
    <row r="9430" spans="1:13" x14ac:dyDescent="0.25">
      <c r="A9430" s="1"/>
      <c r="B9430" s="40"/>
      <c r="C9430" s="40"/>
      <c r="D9430" s="40"/>
      <c r="E9430" s="40"/>
      <c r="F9430" s="40"/>
      <c r="G9430" s="40"/>
      <c r="H9430" s="40"/>
      <c r="I9430" s="40"/>
      <c r="M9430" s="40">
        <f>WEEKNUM(A9430,2)</f>
        <v>1</v>
      </c>
    </row>
    <row r="9431" spans="1:13" x14ac:dyDescent="0.25">
      <c r="A9431" s="1"/>
      <c r="B9431" s="40"/>
      <c r="C9431" s="40"/>
      <c r="D9431" s="40"/>
      <c r="E9431" s="40"/>
      <c r="F9431" s="40"/>
      <c r="G9431" s="40"/>
      <c r="H9431" s="40"/>
      <c r="I9431" s="40"/>
      <c r="M9431" s="40">
        <f>WEEKNUM(A9431,2)</f>
        <v>1</v>
      </c>
    </row>
    <row r="9432" spans="1:13" x14ac:dyDescent="0.25">
      <c r="A9432" s="1"/>
      <c r="B9432" s="40"/>
      <c r="C9432" s="40"/>
      <c r="D9432" s="40"/>
      <c r="E9432" s="40"/>
      <c r="F9432" s="40"/>
      <c r="G9432" s="40"/>
      <c r="H9432" s="40"/>
      <c r="I9432" s="40"/>
      <c r="M9432" s="40">
        <f>WEEKNUM(A9432,2)</f>
        <v>1</v>
      </c>
    </row>
    <row r="9433" spans="1:13" x14ac:dyDescent="0.25">
      <c r="A9433" s="1"/>
      <c r="B9433" s="40"/>
      <c r="C9433" s="40"/>
      <c r="D9433" s="40"/>
      <c r="E9433" s="40"/>
      <c r="F9433" s="40"/>
      <c r="G9433" s="40"/>
      <c r="H9433" s="40"/>
      <c r="I9433" s="40"/>
      <c r="M9433" s="40">
        <f>WEEKNUM(A9433,2)</f>
        <v>1</v>
      </c>
    </row>
    <row r="9434" spans="1:13" x14ac:dyDescent="0.25">
      <c r="A9434" s="1"/>
      <c r="B9434" s="40"/>
      <c r="C9434" s="40"/>
      <c r="D9434" s="40"/>
      <c r="E9434" s="40"/>
      <c r="F9434" s="40"/>
      <c r="G9434" s="40"/>
      <c r="H9434" s="40"/>
      <c r="I9434" s="40"/>
      <c r="M9434" s="40">
        <f>WEEKNUM(A9434,2)</f>
        <v>1</v>
      </c>
    </row>
    <row r="9435" spans="1:13" x14ac:dyDescent="0.25">
      <c r="A9435" s="1"/>
      <c r="B9435" s="40"/>
      <c r="C9435" s="40"/>
      <c r="D9435" s="40"/>
      <c r="E9435" s="40"/>
      <c r="F9435" s="40"/>
      <c r="G9435" s="40"/>
      <c r="H9435" s="40"/>
      <c r="I9435" s="40"/>
      <c r="M9435" s="40">
        <f>WEEKNUM(A9435,2)</f>
        <v>1</v>
      </c>
    </row>
    <row r="9436" spans="1:13" x14ac:dyDescent="0.25">
      <c r="A9436" s="1"/>
      <c r="B9436" s="40"/>
      <c r="C9436" s="40"/>
      <c r="D9436" s="40"/>
      <c r="E9436" s="40"/>
      <c r="F9436" s="40"/>
      <c r="G9436" s="40"/>
      <c r="H9436" s="40"/>
      <c r="I9436" s="40"/>
      <c r="M9436" s="40">
        <f>WEEKNUM(A9436,2)</f>
        <v>1</v>
      </c>
    </row>
    <row r="9437" spans="1:13" x14ac:dyDescent="0.25">
      <c r="A9437" s="1"/>
      <c r="B9437" s="40"/>
      <c r="C9437" s="40"/>
      <c r="D9437" s="40"/>
      <c r="E9437" s="40"/>
      <c r="F9437" s="40"/>
      <c r="G9437" s="40"/>
      <c r="H9437" s="40"/>
      <c r="I9437" s="40"/>
      <c r="M9437" s="40">
        <f>WEEKNUM(A9437,2)</f>
        <v>1</v>
      </c>
    </row>
    <row r="9438" spans="1:13" x14ac:dyDescent="0.25">
      <c r="A9438" s="1"/>
      <c r="B9438" s="40"/>
      <c r="C9438" s="40"/>
      <c r="D9438" s="40"/>
      <c r="E9438" s="40"/>
      <c r="F9438" s="40"/>
      <c r="G9438" s="40"/>
      <c r="H9438" s="40"/>
      <c r="I9438" s="40"/>
      <c r="M9438" s="40">
        <f>WEEKNUM(A9438,2)</f>
        <v>1</v>
      </c>
    </row>
    <row r="9439" spans="1:13" x14ac:dyDescent="0.25">
      <c r="A9439" s="1"/>
      <c r="B9439" s="40"/>
      <c r="C9439" s="40"/>
      <c r="D9439" s="40"/>
      <c r="E9439" s="40"/>
      <c r="F9439" s="40"/>
      <c r="G9439" s="40"/>
      <c r="H9439" s="40"/>
      <c r="I9439" s="40"/>
      <c r="M9439" s="40">
        <f>WEEKNUM(A9439,2)</f>
        <v>1</v>
      </c>
    </row>
    <row r="9440" spans="1:13" x14ac:dyDescent="0.25">
      <c r="A9440" s="1"/>
      <c r="B9440" s="40"/>
      <c r="C9440" s="40"/>
      <c r="D9440" s="40"/>
      <c r="E9440" s="40"/>
      <c r="F9440" s="40"/>
      <c r="G9440" s="40"/>
      <c r="H9440" s="40"/>
      <c r="I9440" s="40"/>
      <c r="M9440" s="40">
        <f>WEEKNUM(A9440,2)</f>
        <v>1</v>
      </c>
    </row>
    <row r="9441" spans="1:13" x14ac:dyDescent="0.25">
      <c r="A9441" s="1"/>
      <c r="B9441" s="40"/>
      <c r="C9441" s="40"/>
      <c r="D9441" s="40"/>
      <c r="E9441" s="40"/>
      <c r="F9441" s="40"/>
      <c r="G9441" s="40"/>
      <c r="H9441" s="40"/>
      <c r="I9441" s="40"/>
      <c r="M9441" s="40">
        <f>WEEKNUM(A9441,2)</f>
        <v>1</v>
      </c>
    </row>
    <row r="9442" spans="1:13" x14ac:dyDescent="0.25">
      <c r="A9442" s="1"/>
      <c r="B9442" s="40"/>
      <c r="C9442" s="40"/>
      <c r="D9442" s="40"/>
      <c r="E9442" s="40"/>
      <c r="F9442" s="40"/>
      <c r="G9442" s="40"/>
      <c r="H9442" s="40"/>
      <c r="I9442" s="40"/>
      <c r="M9442" s="40">
        <f>WEEKNUM(A9442,2)</f>
        <v>1</v>
      </c>
    </row>
    <row r="9443" spans="1:13" x14ac:dyDescent="0.25">
      <c r="A9443" s="1"/>
      <c r="B9443" s="40"/>
      <c r="C9443" s="40"/>
      <c r="D9443" s="40"/>
      <c r="E9443" s="40"/>
      <c r="F9443" s="40"/>
      <c r="G9443" s="40"/>
      <c r="H9443" s="40"/>
      <c r="I9443" s="40"/>
      <c r="M9443" s="40">
        <f>WEEKNUM(A9443,2)</f>
        <v>1</v>
      </c>
    </row>
    <row r="9444" spans="1:13" x14ac:dyDescent="0.25">
      <c r="A9444" s="1"/>
      <c r="B9444" s="40"/>
      <c r="C9444" s="40"/>
      <c r="D9444" s="40"/>
      <c r="E9444" s="40"/>
      <c r="F9444" s="40"/>
      <c r="G9444" s="40"/>
      <c r="H9444" s="40"/>
      <c r="I9444" s="40"/>
      <c r="M9444" s="40">
        <f>WEEKNUM(A9444,2)</f>
        <v>1</v>
      </c>
    </row>
    <row r="9445" spans="1:13" x14ac:dyDescent="0.25">
      <c r="A9445" s="1"/>
      <c r="B9445" s="40"/>
      <c r="C9445" s="40"/>
      <c r="D9445" s="40"/>
      <c r="E9445" s="40"/>
      <c r="F9445" s="40"/>
      <c r="G9445" s="40"/>
      <c r="H9445" s="40"/>
      <c r="I9445" s="40"/>
      <c r="M9445" s="40">
        <f>WEEKNUM(A9445,2)</f>
        <v>1</v>
      </c>
    </row>
    <row r="9446" spans="1:13" x14ac:dyDescent="0.25">
      <c r="A9446" s="1"/>
      <c r="B9446" s="40"/>
      <c r="C9446" s="40"/>
      <c r="D9446" s="40"/>
      <c r="E9446" s="40"/>
      <c r="F9446" s="40"/>
      <c r="G9446" s="40"/>
      <c r="H9446" s="40"/>
      <c r="I9446" s="40"/>
      <c r="M9446" s="40">
        <f>WEEKNUM(A9446,2)</f>
        <v>1</v>
      </c>
    </row>
    <row r="9447" spans="1:13" x14ac:dyDescent="0.25">
      <c r="A9447" s="1"/>
      <c r="B9447" s="40"/>
      <c r="C9447" s="40"/>
      <c r="D9447" s="40"/>
      <c r="E9447" s="40"/>
      <c r="F9447" s="40"/>
      <c r="G9447" s="40"/>
      <c r="H9447" s="40"/>
      <c r="I9447" s="40"/>
      <c r="M9447" s="40">
        <f>WEEKNUM(A9447,2)</f>
        <v>1</v>
      </c>
    </row>
    <row r="9448" spans="1:13" x14ac:dyDescent="0.25">
      <c r="A9448" s="1"/>
      <c r="B9448" s="40"/>
      <c r="C9448" s="40"/>
      <c r="D9448" s="40"/>
      <c r="E9448" s="40"/>
      <c r="F9448" s="40"/>
      <c r="G9448" s="40"/>
      <c r="H9448" s="40"/>
      <c r="I9448" s="40"/>
      <c r="M9448" s="40">
        <f>WEEKNUM(A9448,2)</f>
        <v>1</v>
      </c>
    </row>
    <row r="9449" spans="1:13" x14ac:dyDescent="0.25">
      <c r="A9449" s="1"/>
      <c r="B9449" s="40"/>
      <c r="C9449" s="40"/>
      <c r="D9449" s="40"/>
      <c r="E9449" s="40"/>
      <c r="F9449" s="40"/>
      <c r="G9449" s="40"/>
      <c r="H9449" s="40"/>
      <c r="I9449" s="40"/>
      <c r="M9449" s="40">
        <f>WEEKNUM(A9449,2)</f>
        <v>1</v>
      </c>
    </row>
    <row r="9450" spans="1:13" x14ac:dyDescent="0.25">
      <c r="A9450" s="1"/>
      <c r="B9450" s="40"/>
      <c r="C9450" s="40"/>
      <c r="D9450" s="40"/>
      <c r="E9450" s="40"/>
      <c r="F9450" s="40"/>
      <c r="G9450" s="40"/>
      <c r="H9450" s="40"/>
      <c r="I9450" s="40"/>
      <c r="M9450" s="40">
        <f>WEEKNUM(A9450,2)</f>
        <v>1</v>
      </c>
    </row>
    <row r="9451" spans="1:13" x14ac:dyDescent="0.25">
      <c r="A9451" s="1"/>
      <c r="B9451" s="40"/>
      <c r="C9451" s="40"/>
      <c r="D9451" s="40"/>
      <c r="E9451" s="40"/>
      <c r="F9451" s="40"/>
      <c r="G9451" s="40"/>
      <c r="H9451" s="40"/>
      <c r="I9451" s="40"/>
      <c r="M9451" s="40">
        <f>WEEKNUM(A9451,2)</f>
        <v>1</v>
      </c>
    </row>
    <row r="9452" spans="1:13" x14ac:dyDescent="0.25">
      <c r="A9452" s="1"/>
      <c r="B9452" s="40"/>
      <c r="C9452" s="40"/>
      <c r="D9452" s="40"/>
      <c r="E9452" s="40"/>
      <c r="F9452" s="40"/>
      <c r="G9452" s="40"/>
      <c r="H9452" s="40"/>
      <c r="I9452" s="40"/>
      <c r="M9452" s="40">
        <f>WEEKNUM(A9452,2)</f>
        <v>1</v>
      </c>
    </row>
    <row r="9453" spans="1:13" x14ac:dyDescent="0.25">
      <c r="A9453" s="1"/>
      <c r="B9453" s="40"/>
      <c r="C9453" s="40"/>
      <c r="D9453" s="40"/>
      <c r="E9453" s="40"/>
      <c r="F9453" s="40"/>
      <c r="G9453" s="40"/>
      <c r="H9453" s="40"/>
      <c r="I9453" s="40"/>
      <c r="M9453" s="40">
        <f>WEEKNUM(A9453,2)</f>
        <v>1</v>
      </c>
    </row>
    <row r="9454" spans="1:13" x14ac:dyDescent="0.25">
      <c r="A9454" s="1"/>
      <c r="B9454" s="40"/>
      <c r="C9454" s="40"/>
      <c r="D9454" s="40"/>
      <c r="E9454" s="40"/>
      <c r="F9454" s="40"/>
      <c r="G9454" s="40"/>
      <c r="H9454" s="40"/>
      <c r="I9454" s="40"/>
      <c r="M9454" s="40">
        <f>WEEKNUM(A9454,2)</f>
        <v>1</v>
      </c>
    </row>
    <row r="9455" spans="1:13" x14ac:dyDescent="0.25">
      <c r="A9455" s="1"/>
      <c r="B9455" s="40"/>
      <c r="C9455" s="40"/>
      <c r="D9455" s="40"/>
      <c r="E9455" s="40"/>
      <c r="F9455" s="40"/>
      <c r="G9455" s="40"/>
      <c r="H9455" s="40"/>
      <c r="I9455" s="40"/>
      <c r="M9455" s="40">
        <f>WEEKNUM(A9455,2)</f>
        <v>1</v>
      </c>
    </row>
    <row r="9456" spans="1:13" x14ac:dyDescent="0.25">
      <c r="A9456" s="1"/>
      <c r="B9456" s="40"/>
      <c r="C9456" s="40"/>
      <c r="D9456" s="40"/>
      <c r="E9456" s="40"/>
      <c r="F9456" s="40"/>
      <c r="G9456" s="40"/>
      <c r="H9456" s="40"/>
      <c r="I9456" s="40"/>
      <c r="M9456" s="40">
        <f>WEEKNUM(A9456,2)</f>
        <v>1</v>
      </c>
    </row>
    <row r="9457" spans="1:13" x14ac:dyDescent="0.25">
      <c r="A9457" s="1"/>
      <c r="B9457" s="40"/>
      <c r="C9457" s="40"/>
      <c r="D9457" s="40"/>
      <c r="E9457" s="40"/>
      <c r="F9457" s="40"/>
      <c r="G9457" s="40"/>
      <c r="H9457" s="40"/>
      <c r="I9457" s="40"/>
      <c r="M9457" s="40">
        <f>WEEKNUM(A9457,2)</f>
        <v>1</v>
      </c>
    </row>
    <row r="9458" spans="1:13" x14ac:dyDescent="0.25">
      <c r="A9458" s="1"/>
      <c r="B9458" s="40"/>
      <c r="C9458" s="40"/>
      <c r="D9458" s="40"/>
      <c r="E9458" s="40"/>
      <c r="F9458" s="40"/>
      <c r="G9458" s="40"/>
      <c r="H9458" s="40"/>
      <c r="I9458" s="40"/>
      <c r="M9458" s="40">
        <f>WEEKNUM(A9458,2)</f>
        <v>1</v>
      </c>
    </row>
    <row r="9459" spans="1:13" x14ac:dyDescent="0.25">
      <c r="A9459" s="1"/>
      <c r="B9459" s="40"/>
      <c r="C9459" s="40"/>
      <c r="D9459" s="40"/>
      <c r="E9459" s="40"/>
      <c r="F9459" s="40"/>
      <c r="G9459" s="40"/>
      <c r="H9459" s="40"/>
      <c r="I9459" s="40"/>
      <c r="M9459" s="40">
        <f>WEEKNUM(A9459,2)</f>
        <v>1</v>
      </c>
    </row>
    <row r="9460" spans="1:13" x14ac:dyDescent="0.25">
      <c r="A9460" s="1"/>
      <c r="B9460" s="40"/>
      <c r="C9460" s="40"/>
      <c r="D9460" s="40"/>
      <c r="E9460" s="40"/>
      <c r="F9460" s="40"/>
      <c r="G9460" s="40"/>
      <c r="H9460" s="40"/>
      <c r="I9460" s="40"/>
      <c r="M9460" s="40">
        <f>WEEKNUM(A9460,2)</f>
        <v>1</v>
      </c>
    </row>
    <row r="9461" spans="1:13" x14ac:dyDescent="0.25">
      <c r="A9461" s="1"/>
      <c r="B9461" s="40"/>
      <c r="C9461" s="40"/>
      <c r="D9461" s="40"/>
      <c r="E9461" s="40"/>
      <c r="F9461" s="40"/>
      <c r="G9461" s="40"/>
      <c r="H9461" s="40"/>
      <c r="I9461" s="40"/>
      <c r="M9461" s="40">
        <f>WEEKNUM(A9461,2)</f>
        <v>1</v>
      </c>
    </row>
    <row r="9462" spans="1:13" x14ac:dyDescent="0.25">
      <c r="A9462" s="1"/>
      <c r="B9462" s="40"/>
      <c r="C9462" s="40"/>
      <c r="D9462" s="40"/>
      <c r="E9462" s="40"/>
      <c r="F9462" s="40"/>
      <c r="G9462" s="40"/>
      <c r="H9462" s="40"/>
      <c r="I9462" s="40"/>
      <c r="M9462" s="40">
        <f>WEEKNUM(A9462,2)</f>
        <v>1</v>
      </c>
    </row>
    <row r="9463" spans="1:13" x14ac:dyDescent="0.25">
      <c r="A9463" s="1"/>
      <c r="B9463" s="40"/>
      <c r="C9463" s="40"/>
      <c r="D9463" s="40"/>
      <c r="E9463" s="40"/>
      <c r="F9463" s="40"/>
      <c r="G9463" s="40"/>
      <c r="H9463" s="40"/>
      <c r="I9463" s="40"/>
      <c r="M9463" s="40">
        <f>WEEKNUM(A9463,2)</f>
        <v>1</v>
      </c>
    </row>
    <row r="9464" spans="1:13" x14ac:dyDescent="0.25">
      <c r="A9464" s="1"/>
      <c r="B9464" s="40"/>
      <c r="C9464" s="40"/>
      <c r="D9464" s="40"/>
      <c r="E9464" s="40"/>
      <c r="F9464" s="40"/>
      <c r="G9464" s="40"/>
      <c r="H9464" s="40"/>
      <c r="I9464" s="40"/>
      <c r="M9464" s="40">
        <f>WEEKNUM(A9464,2)</f>
        <v>1</v>
      </c>
    </row>
    <row r="9465" spans="1:13" x14ac:dyDescent="0.25">
      <c r="A9465" s="1"/>
      <c r="B9465" s="40"/>
      <c r="C9465" s="40"/>
      <c r="D9465" s="40"/>
      <c r="E9465" s="40"/>
      <c r="F9465" s="40"/>
      <c r="G9465" s="40"/>
      <c r="H9465" s="40"/>
      <c r="I9465" s="40"/>
      <c r="M9465" s="40">
        <f>WEEKNUM(A9465,2)</f>
        <v>1</v>
      </c>
    </row>
    <row r="9466" spans="1:13" x14ac:dyDescent="0.25">
      <c r="A9466" s="1"/>
      <c r="B9466" s="40"/>
      <c r="C9466" s="40"/>
      <c r="D9466" s="40"/>
      <c r="E9466" s="40"/>
      <c r="F9466" s="40"/>
      <c r="G9466" s="40"/>
      <c r="H9466" s="40"/>
      <c r="I9466" s="40"/>
      <c r="M9466" s="40">
        <f>WEEKNUM(A9466,2)</f>
        <v>1</v>
      </c>
    </row>
    <row r="9467" spans="1:13" x14ac:dyDescent="0.25">
      <c r="A9467" s="1"/>
      <c r="B9467" s="40"/>
      <c r="C9467" s="40"/>
      <c r="D9467" s="40"/>
      <c r="E9467" s="40"/>
      <c r="F9467" s="40"/>
      <c r="G9467" s="40"/>
      <c r="H9467" s="40"/>
      <c r="I9467" s="40"/>
      <c r="M9467" s="40">
        <f>WEEKNUM(A9467,2)</f>
        <v>1</v>
      </c>
    </row>
    <row r="9468" spans="1:13" x14ac:dyDescent="0.25">
      <c r="A9468" s="1"/>
      <c r="B9468" s="40"/>
      <c r="C9468" s="40"/>
      <c r="D9468" s="40"/>
      <c r="E9468" s="40"/>
      <c r="F9468" s="40"/>
      <c r="G9468" s="40"/>
      <c r="H9468" s="40"/>
      <c r="I9468" s="40"/>
      <c r="M9468" s="40">
        <f>WEEKNUM(A9468,2)</f>
        <v>1</v>
      </c>
    </row>
    <row r="9469" spans="1:13" x14ac:dyDescent="0.25">
      <c r="A9469" s="1"/>
      <c r="B9469" s="40"/>
      <c r="C9469" s="40"/>
      <c r="D9469" s="40"/>
      <c r="E9469" s="40"/>
      <c r="F9469" s="40"/>
      <c r="G9469" s="40"/>
      <c r="H9469" s="40"/>
      <c r="I9469" s="40"/>
      <c r="M9469" s="40">
        <f>WEEKNUM(A9469,2)</f>
        <v>1</v>
      </c>
    </row>
    <row r="9470" spans="1:13" x14ac:dyDescent="0.25">
      <c r="A9470" s="1"/>
      <c r="B9470" s="40"/>
      <c r="C9470" s="40"/>
      <c r="D9470" s="40"/>
      <c r="E9470" s="40"/>
      <c r="F9470" s="40"/>
      <c r="G9470" s="40"/>
      <c r="H9470" s="40"/>
      <c r="I9470" s="40"/>
      <c r="M9470" s="40">
        <f>WEEKNUM(A9470,2)</f>
        <v>1</v>
      </c>
    </row>
    <row r="9471" spans="1:13" x14ac:dyDescent="0.25">
      <c r="A9471" s="1"/>
      <c r="B9471" s="40"/>
      <c r="C9471" s="40"/>
      <c r="D9471" s="40"/>
      <c r="E9471" s="40"/>
      <c r="F9471" s="40"/>
      <c r="G9471" s="40"/>
      <c r="H9471" s="40"/>
      <c r="I9471" s="40"/>
      <c r="M9471" s="40">
        <f>WEEKNUM(A9471,2)</f>
        <v>1</v>
      </c>
    </row>
    <row r="9472" spans="1:13" x14ac:dyDescent="0.25">
      <c r="A9472" s="1"/>
      <c r="B9472" s="40"/>
      <c r="C9472" s="40"/>
      <c r="D9472" s="40"/>
      <c r="E9472" s="40"/>
      <c r="F9472" s="40"/>
      <c r="G9472" s="40"/>
      <c r="H9472" s="40"/>
      <c r="I9472" s="40"/>
      <c r="M9472" s="40">
        <f>WEEKNUM(A9472,2)</f>
        <v>1</v>
      </c>
    </row>
    <row r="9473" spans="1:13" x14ac:dyDescent="0.25">
      <c r="A9473" s="1"/>
      <c r="B9473" s="40"/>
      <c r="C9473" s="40"/>
      <c r="D9473" s="40"/>
      <c r="E9473" s="40"/>
      <c r="F9473" s="40"/>
      <c r="G9473" s="40"/>
      <c r="H9473" s="40"/>
      <c r="I9473" s="40"/>
      <c r="M9473" s="40">
        <f>WEEKNUM(A9473,2)</f>
        <v>1</v>
      </c>
    </row>
    <row r="9474" spans="1:13" x14ac:dyDescent="0.25">
      <c r="A9474" s="1"/>
      <c r="B9474" s="40"/>
      <c r="C9474" s="40"/>
      <c r="D9474" s="40"/>
      <c r="E9474" s="40"/>
      <c r="F9474" s="40"/>
      <c r="G9474" s="40"/>
      <c r="H9474" s="40"/>
      <c r="I9474" s="40"/>
      <c r="M9474" s="40">
        <f>WEEKNUM(A9474,2)</f>
        <v>1</v>
      </c>
    </row>
    <row r="9475" spans="1:13" x14ac:dyDescent="0.25">
      <c r="A9475" s="1"/>
      <c r="B9475" s="40"/>
      <c r="C9475" s="40"/>
      <c r="D9475" s="40"/>
      <c r="E9475" s="40"/>
      <c r="F9475" s="40"/>
      <c r="G9475" s="40"/>
      <c r="H9475" s="40"/>
      <c r="I9475" s="40"/>
      <c r="M9475" s="40">
        <f>WEEKNUM(A9475,2)</f>
        <v>1</v>
      </c>
    </row>
    <row r="9476" spans="1:13" x14ac:dyDescent="0.25">
      <c r="A9476" s="1"/>
      <c r="B9476" s="40"/>
      <c r="C9476" s="40"/>
      <c r="D9476" s="40"/>
      <c r="E9476" s="40"/>
      <c r="F9476" s="40"/>
      <c r="G9476" s="40"/>
      <c r="H9476" s="40"/>
      <c r="I9476" s="40"/>
      <c r="M9476" s="40">
        <f>WEEKNUM(A9476,2)</f>
        <v>1</v>
      </c>
    </row>
    <row r="9477" spans="1:13" x14ac:dyDescent="0.25">
      <c r="A9477" s="1"/>
      <c r="B9477" s="40"/>
      <c r="C9477" s="40"/>
      <c r="D9477" s="40"/>
      <c r="E9477" s="40"/>
      <c r="F9477" s="40"/>
      <c r="G9477" s="40"/>
      <c r="H9477" s="40"/>
      <c r="I9477" s="40"/>
      <c r="M9477" s="40">
        <f>WEEKNUM(A9477,2)</f>
        <v>1</v>
      </c>
    </row>
    <row r="9478" spans="1:13" x14ac:dyDescent="0.25">
      <c r="A9478" s="1"/>
      <c r="B9478" s="40"/>
      <c r="C9478" s="40"/>
      <c r="D9478" s="40"/>
      <c r="E9478" s="40"/>
      <c r="F9478" s="40"/>
      <c r="G9478" s="40"/>
      <c r="H9478" s="40"/>
      <c r="I9478" s="40"/>
      <c r="M9478" s="40">
        <f>WEEKNUM(A9478,2)</f>
        <v>1</v>
      </c>
    </row>
    <row r="9479" spans="1:13" x14ac:dyDescent="0.25">
      <c r="A9479" s="1"/>
      <c r="B9479" s="40"/>
      <c r="C9479" s="40"/>
      <c r="D9479" s="40"/>
      <c r="E9479" s="40"/>
      <c r="F9479" s="40"/>
      <c r="G9479" s="40"/>
      <c r="H9479" s="40"/>
      <c r="I9479" s="40"/>
      <c r="M9479" s="40">
        <f>WEEKNUM(A9479,2)</f>
        <v>1</v>
      </c>
    </row>
    <row r="9480" spans="1:13" x14ac:dyDescent="0.25">
      <c r="A9480" s="1"/>
      <c r="B9480" s="40"/>
      <c r="C9480" s="40"/>
      <c r="D9480" s="40"/>
      <c r="E9480" s="40"/>
      <c r="F9480" s="40"/>
      <c r="G9480" s="40"/>
      <c r="H9480" s="40"/>
      <c r="I9480" s="40"/>
      <c r="M9480" s="40">
        <f>WEEKNUM(A9480,2)</f>
        <v>1</v>
      </c>
    </row>
    <row r="9481" spans="1:13" x14ac:dyDescent="0.25">
      <c r="A9481" s="1"/>
      <c r="B9481" s="40"/>
      <c r="C9481" s="40"/>
      <c r="D9481" s="40"/>
      <c r="E9481" s="40"/>
      <c r="F9481" s="40"/>
      <c r="G9481" s="40"/>
      <c r="H9481" s="40"/>
      <c r="I9481" s="40"/>
      <c r="M9481" s="40">
        <f>WEEKNUM(A9481,2)</f>
        <v>1</v>
      </c>
    </row>
    <row r="9482" spans="1:13" x14ac:dyDescent="0.25">
      <c r="A9482" s="1"/>
      <c r="B9482" s="40"/>
      <c r="C9482" s="40"/>
      <c r="D9482" s="40"/>
      <c r="E9482" s="40"/>
      <c r="F9482" s="40"/>
      <c r="G9482" s="40"/>
      <c r="H9482" s="40"/>
      <c r="I9482" s="40"/>
      <c r="M9482" s="40">
        <f>WEEKNUM(A9482,2)</f>
        <v>1</v>
      </c>
    </row>
    <row r="9483" spans="1:13" x14ac:dyDescent="0.25">
      <c r="A9483" s="1"/>
      <c r="B9483" s="40"/>
      <c r="C9483" s="40"/>
      <c r="D9483" s="40"/>
      <c r="E9483" s="40"/>
      <c r="F9483" s="40"/>
      <c r="G9483" s="40"/>
      <c r="H9483" s="40"/>
      <c r="I9483" s="40"/>
      <c r="M9483" s="40">
        <f>WEEKNUM(A9483,2)</f>
        <v>1</v>
      </c>
    </row>
    <row r="9484" spans="1:13" x14ac:dyDescent="0.25">
      <c r="A9484" s="1"/>
      <c r="B9484" s="40"/>
      <c r="C9484" s="40"/>
      <c r="D9484" s="40"/>
      <c r="E9484" s="40"/>
      <c r="F9484" s="40"/>
      <c r="G9484" s="40"/>
      <c r="H9484" s="40"/>
      <c r="I9484" s="40"/>
      <c r="M9484" s="40">
        <f>WEEKNUM(A9484,2)</f>
        <v>1</v>
      </c>
    </row>
    <row r="9485" spans="1:13" x14ac:dyDescent="0.25">
      <c r="A9485" s="1"/>
      <c r="B9485" s="40"/>
      <c r="C9485" s="40"/>
      <c r="D9485" s="40"/>
      <c r="E9485" s="40"/>
      <c r="F9485" s="40"/>
      <c r="G9485" s="40"/>
      <c r="H9485" s="40"/>
      <c r="I9485" s="40"/>
      <c r="M9485" s="40">
        <f>WEEKNUM(A9485,2)</f>
        <v>1</v>
      </c>
    </row>
    <row r="9486" spans="1:13" x14ac:dyDescent="0.25">
      <c r="A9486" s="1"/>
      <c r="B9486" s="40"/>
      <c r="C9486" s="40"/>
      <c r="D9486" s="40"/>
      <c r="E9486" s="40"/>
      <c r="F9486" s="40"/>
      <c r="G9486" s="40"/>
      <c r="H9486" s="40"/>
      <c r="I9486" s="40"/>
      <c r="M9486" s="40">
        <f>WEEKNUM(A9486,2)</f>
        <v>1</v>
      </c>
    </row>
    <row r="9487" spans="1:13" x14ac:dyDescent="0.25">
      <c r="A9487" s="1"/>
      <c r="B9487" s="40"/>
      <c r="C9487" s="40"/>
      <c r="D9487" s="40"/>
      <c r="E9487" s="40"/>
      <c r="F9487" s="40"/>
      <c r="G9487" s="40"/>
      <c r="H9487" s="40"/>
      <c r="I9487" s="40"/>
      <c r="M9487" s="40">
        <f>WEEKNUM(A9487,2)</f>
        <v>1</v>
      </c>
    </row>
    <row r="9488" spans="1:13" x14ac:dyDescent="0.25">
      <c r="A9488" s="1"/>
      <c r="B9488" s="40"/>
      <c r="C9488" s="40"/>
      <c r="D9488" s="40"/>
      <c r="E9488" s="40"/>
      <c r="F9488" s="40"/>
      <c r="G9488" s="40"/>
      <c r="H9488" s="40"/>
      <c r="I9488" s="40"/>
      <c r="M9488" s="40">
        <f>WEEKNUM(A9488,2)</f>
        <v>1</v>
      </c>
    </row>
    <row r="9489" spans="1:13" x14ac:dyDescent="0.25">
      <c r="A9489" s="1"/>
      <c r="B9489" s="40"/>
      <c r="C9489" s="40"/>
      <c r="D9489" s="40"/>
      <c r="E9489" s="40"/>
      <c r="F9489" s="40"/>
      <c r="G9489" s="40"/>
      <c r="H9489" s="40"/>
      <c r="I9489" s="40"/>
      <c r="M9489" s="40">
        <f>WEEKNUM(A9489,2)</f>
        <v>1</v>
      </c>
    </row>
    <row r="9490" spans="1:13" x14ac:dyDescent="0.25">
      <c r="A9490" s="1"/>
      <c r="B9490" s="40"/>
      <c r="C9490" s="40"/>
      <c r="D9490" s="40"/>
      <c r="E9490" s="40"/>
      <c r="F9490" s="40"/>
      <c r="G9490" s="40"/>
      <c r="H9490" s="40"/>
      <c r="I9490" s="40"/>
      <c r="M9490" s="40">
        <f>WEEKNUM(A9490,2)</f>
        <v>1</v>
      </c>
    </row>
    <row r="9491" spans="1:13" x14ac:dyDescent="0.25">
      <c r="A9491" s="1"/>
      <c r="B9491" s="40"/>
      <c r="C9491" s="40"/>
      <c r="D9491" s="40"/>
      <c r="E9491" s="40"/>
      <c r="F9491" s="40"/>
      <c r="G9491" s="40"/>
      <c r="H9491" s="40"/>
      <c r="I9491" s="40"/>
      <c r="M9491" s="40">
        <f>WEEKNUM(A9491,2)</f>
        <v>1</v>
      </c>
    </row>
    <row r="9492" spans="1:13" x14ac:dyDescent="0.25">
      <c r="A9492" s="1"/>
      <c r="B9492" s="40"/>
      <c r="C9492" s="40"/>
      <c r="D9492" s="40"/>
      <c r="E9492" s="40"/>
      <c r="F9492" s="40"/>
      <c r="G9492" s="40"/>
      <c r="H9492" s="40"/>
      <c r="I9492" s="40"/>
      <c r="M9492" s="40">
        <f>WEEKNUM(A9492,2)</f>
        <v>1</v>
      </c>
    </row>
    <row r="9493" spans="1:13" x14ac:dyDescent="0.25">
      <c r="A9493" s="1"/>
      <c r="B9493" s="40"/>
      <c r="C9493" s="40"/>
      <c r="D9493" s="40"/>
      <c r="E9493" s="40"/>
      <c r="F9493" s="40"/>
      <c r="G9493" s="40"/>
      <c r="H9493" s="40"/>
      <c r="I9493" s="40"/>
      <c r="M9493" s="40">
        <f>WEEKNUM(A9493,2)</f>
        <v>1</v>
      </c>
    </row>
    <row r="9494" spans="1:13" x14ac:dyDescent="0.25">
      <c r="A9494" s="1"/>
      <c r="B9494" s="40"/>
      <c r="C9494" s="40"/>
      <c r="D9494" s="40"/>
      <c r="E9494" s="40"/>
      <c r="F9494" s="40"/>
      <c r="G9494" s="40"/>
      <c r="H9494" s="40"/>
      <c r="I9494" s="40"/>
      <c r="M9494" s="40">
        <f>WEEKNUM(A9494,2)</f>
        <v>1</v>
      </c>
    </row>
    <row r="9495" spans="1:13" x14ac:dyDescent="0.25">
      <c r="A9495" s="1"/>
      <c r="B9495" s="40"/>
      <c r="C9495" s="40"/>
      <c r="D9495" s="40"/>
      <c r="E9495" s="40"/>
      <c r="F9495" s="40"/>
      <c r="G9495" s="40"/>
      <c r="H9495" s="40"/>
      <c r="I9495" s="40"/>
      <c r="M9495" s="40">
        <f>WEEKNUM(A9495,2)</f>
        <v>1</v>
      </c>
    </row>
    <row r="9496" spans="1:13" x14ac:dyDescent="0.25">
      <c r="A9496" s="1"/>
      <c r="B9496" s="40"/>
      <c r="C9496" s="40"/>
      <c r="D9496" s="40"/>
      <c r="E9496" s="40"/>
      <c r="F9496" s="40"/>
      <c r="G9496" s="40"/>
      <c r="H9496" s="40"/>
      <c r="I9496" s="40"/>
      <c r="M9496" s="40">
        <f>WEEKNUM(A9496,2)</f>
        <v>1</v>
      </c>
    </row>
    <row r="9497" spans="1:13" x14ac:dyDescent="0.25">
      <c r="A9497" s="1"/>
      <c r="B9497" s="40"/>
      <c r="C9497" s="40"/>
      <c r="D9497" s="40"/>
      <c r="E9497" s="40"/>
      <c r="F9497" s="40"/>
      <c r="G9497" s="40"/>
      <c r="H9497" s="40"/>
      <c r="I9497" s="40"/>
      <c r="M9497" s="40">
        <f>WEEKNUM(A9497,2)</f>
        <v>1</v>
      </c>
    </row>
    <row r="9498" spans="1:13" x14ac:dyDescent="0.25">
      <c r="A9498" s="1"/>
      <c r="B9498" s="40"/>
      <c r="C9498" s="40"/>
      <c r="D9498" s="40"/>
      <c r="E9498" s="40"/>
      <c r="F9498" s="40"/>
      <c r="G9498" s="40"/>
      <c r="H9498" s="40"/>
      <c r="I9498" s="40"/>
      <c r="M9498" s="40">
        <f>WEEKNUM(A9498,2)</f>
        <v>1</v>
      </c>
    </row>
    <row r="9499" spans="1:13" x14ac:dyDescent="0.25">
      <c r="A9499" s="1"/>
      <c r="B9499" s="40"/>
      <c r="C9499" s="40"/>
      <c r="D9499" s="40"/>
      <c r="E9499" s="40"/>
      <c r="F9499" s="40"/>
      <c r="G9499" s="40"/>
      <c r="H9499" s="40"/>
      <c r="I9499" s="40"/>
      <c r="M9499" s="40">
        <f>WEEKNUM(A9499,2)</f>
        <v>1</v>
      </c>
    </row>
    <row r="9500" spans="1:13" x14ac:dyDescent="0.25">
      <c r="A9500" s="1"/>
      <c r="B9500" s="40"/>
      <c r="C9500" s="40"/>
      <c r="D9500" s="40"/>
      <c r="E9500" s="40"/>
      <c r="F9500" s="40"/>
      <c r="G9500" s="40"/>
      <c r="H9500" s="40"/>
      <c r="I9500" s="40"/>
      <c r="M9500" s="40">
        <f>WEEKNUM(A9500,2)</f>
        <v>1</v>
      </c>
    </row>
    <row r="9501" spans="1:13" x14ac:dyDescent="0.25">
      <c r="A9501" s="1"/>
      <c r="B9501" s="40"/>
      <c r="C9501" s="40"/>
      <c r="D9501" s="40"/>
      <c r="E9501" s="40"/>
      <c r="F9501" s="40"/>
      <c r="G9501" s="40"/>
      <c r="H9501" s="40"/>
      <c r="I9501" s="40"/>
      <c r="M9501" s="40">
        <f>WEEKNUM(A9501,2)</f>
        <v>1</v>
      </c>
    </row>
    <row r="9502" spans="1:13" x14ac:dyDescent="0.25">
      <c r="A9502" s="1"/>
      <c r="B9502" s="40"/>
      <c r="C9502" s="40"/>
      <c r="D9502" s="40"/>
      <c r="E9502" s="40"/>
      <c r="F9502" s="40"/>
      <c r="G9502" s="40"/>
      <c r="H9502" s="40"/>
      <c r="I9502" s="40"/>
      <c r="M9502" s="40">
        <f>WEEKNUM(A9502,2)</f>
        <v>1</v>
      </c>
    </row>
    <row r="9503" spans="1:13" x14ac:dyDescent="0.25">
      <c r="A9503" s="1"/>
      <c r="B9503" s="40"/>
      <c r="C9503" s="40"/>
      <c r="D9503" s="40"/>
      <c r="E9503" s="40"/>
      <c r="F9503" s="40"/>
      <c r="G9503" s="40"/>
      <c r="H9503" s="40"/>
      <c r="I9503" s="40"/>
      <c r="M9503" s="40">
        <f>WEEKNUM(A9503,2)</f>
        <v>1</v>
      </c>
    </row>
    <row r="9504" spans="1:13" x14ac:dyDescent="0.25">
      <c r="A9504" s="1"/>
      <c r="B9504" s="40"/>
      <c r="C9504" s="40"/>
      <c r="D9504" s="40"/>
      <c r="E9504" s="40"/>
      <c r="F9504" s="40"/>
      <c r="G9504" s="40"/>
      <c r="H9504" s="40"/>
      <c r="I9504" s="40"/>
      <c r="M9504" s="40">
        <f>WEEKNUM(A9504,2)</f>
        <v>1</v>
      </c>
    </row>
    <row r="9505" spans="1:13" x14ac:dyDescent="0.25">
      <c r="A9505" s="1"/>
      <c r="B9505" s="40"/>
      <c r="C9505" s="40"/>
      <c r="D9505" s="40"/>
      <c r="E9505" s="40"/>
      <c r="F9505" s="40"/>
      <c r="G9505" s="40"/>
      <c r="H9505" s="40"/>
      <c r="I9505" s="40"/>
      <c r="M9505" s="40">
        <f>WEEKNUM(A9505,2)</f>
        <v>1</v>
      </c>
    </row>
    <row r="9506" spans="1:13" x14ac:dyDescent="0.25">
      <c r="A9506" s="1"/>
      <c r="B9506" s="40"/>
      <c r="C9506" s="40"/>
      <c r="D9506" s="40"/>
      <c r="E9506" s="40"/>
      <c r="F9506" s="40"/>
      <c r="G9506" s="40"/>
      <c r="H9506" s="40"/>
      <c r="I9506" s="40"/>
      <c r="M9506" s="40">
        <f>WEEKNUM(A9506,2)</f>
        <v>1</v>
      </c>
    </row>
    <row r="9507" spans="1:13" x14ac:dyDescent="0.25">
      <c r="A9507" s="1"/>
      <c r="B9507" s="40"/>
      <c r="C9507" s="40"/>
      <c r="D9507" s="40"/>
      <c r="E9507" s="40"/>
      <c r="F9507" s="40"/>
      <c r="G9507" s="40"/>
      <c r="H9507" s="40"/>
      <c r="I9507" s="40"/>
      <c r="M9507" s="40">
        <f>WEEKNUM(A9507,2)</f>
        <v>1</v>
      </c>
    </row>
    <row r="9508" spans="1:13" x14ac:dyDescent="0.25">
      <c r="A9508" s="1"/>
      <c r="B9508" s="40"/>
      <c r="C9508" s="40"/>
      <c r="D9508" s="40"/>
      <c r="E9508" s="40"/>
      <c r="F9508" s="40"/>
      <c r="G9508" s="40"/>
      <c r="H9508" s="40"/>
      <c r="I9508" s="40"/>
      <c r="M9508" s="40">
        <f>WEEKNUM(A9508,2)</f>
        <v>1</v>
      </c>
    </row>
    <row r="9509" spans="1:13" x14ac:dyDescent="0.25">
      <c r="A9509" s="1"/>
      <c r="B9509" s="40"/>
      <c r="C9509" s="40"/>
      <c r="D9509" s="40"/>
      <c r="E9509" s="40"/>
      <c r="F9509" s="40"/>
      <c r="G9509" s="40"/>
      <c r="H9509" s="40"/>
      <c r="I9509" s="40"/>
      <c r="M9509" s="40">
        <f>WEEKNUM(A9509,2)</f>
        <v>1</v>
      </c>
    </row>
    <row r="9510" spans="1:13" x14ac:dyDescent="0.25">
      <c r="A9510" s="1"/>
      <c r="B9510" s="40"/>
      <c r="C9510" s="40"/>
      <c r="D9510" s="40"/>
      <c r="E9510" s="40"/>
      <c r="F9510" s="40"/>
      <c r="G9510" s="40"/>
      <c r="H9510" s="40"/>
      <c r="I9510" s="40"/>
      <c r="M9510" s="40">
        <f>WEEKNUM(A9510,2)</f>
        <v>1</v>
      </c>
    </row>
    <row r="9511" spans="1:13" x14ac:dyDescent="0.25">
      <c r="A9511" s="1"/>
      <c r="B9511" s="40"/>
      <c r="C9511" s="40"/>
      <c r="D9511" s="40"/>
      <c r="E9511" s="40"/>
      <c r="F9511" s="40"/>
      <c r="G9511" s="40"/>
      <c r="H9511" s="40"/>
      <c r="I9511" s="40"/>
      <c r="M9511" s="40">
        <f>WEEKNUM(A9511,2)</f>
        <v>1</v>
      </c>
    </row>
    <row r="9512" spans="1:13" x14ac:dyDescent="0.25">
      <c r="A9512" s="1"/>
      <c r="B9512" s="40"/>
      <c r="C9512" s="40"/>
      <c r="D9512" s="40"/>
      <c r="E9512" s="40"/>
      <c r="F9512" s="40"/>
      <c r="G9512" s="40"/>
      <c r="H9512" s="40"/>
      <c r="I9512" s="40"/>
      <c r="M9512" s="40">
        <f>WEEKNUM(A9512,2)</f>
        <v>1</v>
      </c>
    </row>
    <row r="9513" spans="1:13" x14ac:dyDescent="0.25">
      <c r="A9513" s="1"/>
      <c r="B9513" s="40"/>
      <c r="C9513" s="40"/>
      <c r="D9513" s="40"/>
      <c r="E9513" s="40"/>
      <c r="F9513" s="40"/>
      <c r="G9513" s="40"/>
      <c r="H9513" s="40"/>
      <c r="I9513" s="40"/>
      <c r="M9513" s="40">
        <f>WEEKNUM(A9513,2)</f>
        <v>1</v>
      </c>
    </row>
    <row r="9514" spans="1:13" x14ac:dyDescent="0.25">
      <c r="A9514" s="1"/>
      <c r="B9514" s="40"/>
      <c r="C9514" s="40"/>
      <c r="D9514" s="40"/>
      <c r="E9514" s="40"/>
      <c r="F9514" s="40"/>
      <c r="G9514" s="40"/>
      <c r="H9514" s="40"/>
      <c r="I9514" s="40"/>
      <c r="M9514" s="40">
        <f>WEEKNUM(A9514,2)</f>
        <v>1</v>
      </c>
    </row>
    <row r="9515" spans="1:13" x14ac:dyDescent="0.25">
      <c r="A9515" s="1"/>
      <c r="B9515" s="40"/>
      <c r="C9515" s="40"/>
      <c r="D9515" s="40"/>
      <c r="E9515" s="40"/>
      <c r="F9515" s="40"/>
      <c r="G9515" s="40"/>
      <c r="H9515" s="40"/>
      <c r="I9515" s="40"/>
      <c r="M9515" s="40">
        <f>WEEKNUM(A9515,2)</f>
        <v>1</v>
      </c>
    </row>
    <row r="9516" spans="1:13" x14ac:dyDescent="0.25">
      <c r="A9516" s="1"/>
      <c r="B9516" s="40"/>
      <c r="C9516" s="40"/>
      <c r="D9516" s="40"/>
      <c r="E9516" s="40"/>
      <c r="F9516" s="40"/>
      <c r="G9516" s="40"/>
      <c r="H9516" s="40"/>
      <c r="I9516" s="40"/>
      <c r="M9516" s="40">
        <f>WEEKNUM(A9516,2)</f>
        <v>1</v>
      </c>
    </row>
    <row r="9517" spans="1:13" x14ac:dyDescent="0.25">
      <c r="A9517" s="1"/>
      <c r="B9517" s="40"/>
      <c r="C9517" s="40"/>
      <c r="D9517" s="40"/>
      <c r="E9517" s="40"/>
      <c r="F9517" s="40"/>
      <c r="G9517" s="40"/>
      <c r="H9517" s="40"/>
      <c r="I9517" s="40"/>
      <c r="M9517" s="40">
        <f>WEEKNUM(A9517,2)</f>
        <v>1</v>
      </c>
    </row>
    <row r="9518" spans="1:13" x14ac:dyDescent="0.25">
      <c r="A9518" s="1"/>
      <c r="B9518" s="40"/>
      <c r="C9518" s="40"/>
      <c r="D9518" s="40"/>
      <c r="E9518" s="40"/>
      <c r="F9518" s="40"/>
      <c r="G9518" s="40"/>
      <c r="H9518" s="40"/>
      <c r="I9518" s="40"/>
      <c r="M9518" s="40">
        <f>WEEKNUM(A9518,2)</f>
        <v>1</v>
      </c>
    </row>
    <row r="9519" spans="1:13" x14ac:dyDescent="0.25">
      <c r="A9519" s="1"/>
      <c r="B9519" s="40"/>
      <c r="C9519" s="40"/>
      <c r="D9519" s="40"/>
      <c r="E9519" s="40"/>
      <c r="F9519" s="40"/>
      <c r="G9519" s="40"/>
      <c r="H9519" s="40"/>
      <c r="I9519" s="40"/>
      <c r="M9519" s="40">
        <f>WEEKNUM(A9519,2)</f>
        <v>1</v>
      </c>
    </row>
    <row r="9520" spans="1:13" x14ac:dyDescent="0.25">
      <c r="A9520" s="1"/>
      <c r="B9520" s="40"/>
      <c r="C9520" s="40"/>
      <c r="D9520" s="40"/>
      <c r="E9520" s="40"/>
      <c r="F9520" s="40"/>
      <c r="G9520" s="40"/>
      <c r="H9520" s="40"/>
      <c r="I9520" s="40"/>
      <c r="M9520" s="40">
        <f>WEEKNUM(A9520,2)</f>
        <v>1</v>
      </c>
    </row>
    <row r="9521" spans="1:13" x14ac:dyDescent="0.25">
      <c r="A9521" s="1"/>
      <c r="B9521" s="40"/>
      <c r="C9521" s="40"/>
      <c r="D9521" s="40"/>
      <c r="E9521" s="40"/>
      <c r="F9521" s="40"/>
      <c r="G9521" s="40"/>
      <c r="H9521" s="40"/>
      <c r="I9521" s="40"/>
      <c r="M9521" s="40">
        <f>WEEKNUM(A9521,2)</f>
        <v>1</v>
      </c>
    </row>
    <row r="9522" spans="1:13" x14ac:dyDescent="0.25">
      <c r="A9522" s="1"/>
      <c r="B9522" s="40"/>
      <c r="C9522" s="40"/>
      <c r="D9522" s="40"/>
      <c r="E9522" s="40"/>
      <c r="F9522" s="40"/>
      <c r="G9522" s="40"/>
      <c r="H9522" s="40"/>
      <c r="I9522" s="40"/>
      <c r="M9522" s="40">
        <f>WEEKNUM(A9522,2)</f>
        <v>1</v>
      </c>
    </row>
    <row r="9523" spans="1:13" x14ac:dyDescent="0.25">
      <c r="A9523" s="1"/>
      <c r="B9523" s="40"/>
      <c r="C9523" s="40"/>
      <c r="D9523" s="40"/>
      <c r="E9523" s="40"/>
      <c r="F9523" s="40"/>
      <c r="G9523" s="40"/>
      <c r="H9523" s="40"/>
      <c r="I9523" s="40"/>
      <c r="M9523" s="40">
        <f>WEEKNUM(A9523,2)</f>
        <v>1</v>
      </c>
    </row>
    <row r="9524" spans="1:13" x14ac:dyDescent="0.25">
      <c r="A9524" s="1"/>
      <c r="B9524" s="40"/>
      <c r="C9524" s="40"/>
      <c r="D9524" s="40"/>
      <c r="E9524" s="40"/>
      <c r="F9524" s="40"/>
      <c r="G9524" s="40"/>
      <c r="H9524" s="40"/>
      <c r="I9524" s="40"/>
      <c r="M9524" s="40">
        <f>WEEKNUM(A9524,2)</f>
        <v>1</v>
      </c>
    </row>
    <row r="9525" spans="1:13" x14ac:dyDescent="0.25">
      <c r="A9525" s="1"/>
      <c r="B9525" s="40"/>
      <c r="C9525" s="40"/>
      <c r="D9525" s="40"/>
      <c r="E9525" s="40"/>
      <c r="F9525" s="40"/>
      <c r="G9525" s="40"/>
      <c r="H9525" s="40"/>
      <c r="I9525" s="40"/>
      <c r="M9525" s="40">
        <f>WEEKNUM(A9525,2)</f>
        <v>1</v>
      </c>
    </row>
    <row r="9526" spans="1:13" x14ac:dyDescent="0.25">
      <c r="A9526" s="1"/>
      <c r="B9526" s="40"/>
      <c r="C9526" s="40"/>
      <c r="D9526" s="40"/>
      <c r="E9526" s="40"/>
      <c r="F9526" s="40"/>
      <c r="G9526" s="40"/>
      <c r="H9526" s="40"/>
      <c r="I9526" s="40"/>
      <c r="M9526" s="40">
        <f>WEEKNUM(A9526,2)</f>
        <v>1</v>
      </c>
    </row>
    <row r="9527" spans="1:13" x14ac:dyDescent="0.25">
      <c r="A9527" s="1"/>
      <c r="B9527" s="40"/>
      <c r="C9527" s="40"/>
      <c r="D9527" s="40"/>
      <c r="E9527" s="40"/>
      <c r="F9527" s="40"/>
      <c r="G9527" s="40"/>
      <c r="H9527" s="40"/>
      <c r="I9527" s="40"/>
      <c r="M9527" s="40">
        <f>WEEKNUM(A9527,2)</f>
        <v>1</v>
      </c>
    </row>
    <row r="9528" spans="1:13" x14ac:dyDescent="0.25">
      <c r="A9528" s="1"/>
      <c r="B9528" s="40"/>
      <c r="C9528" s="40"/>
      <c r="D9528" s="40"/>
      <c r="E9528" s="40"/>
      <c r="F9528" s="40"/>
      <c r="G9528" s="40"/>
      <c r="H9528" s="40"/>
      <c r="I9528" s="40"/>
      <c r="M9528" s="40">
        <f>WEEKNUM(A9528,2)</f>
        <v>1</v>
      </c>
    </row>
    <row r="9529" spans="1:13" x14ac:dyDescent="0.25">
      <c r="A9529" s="1"/>
      <c r="B9529" s="40"/>
      <c r="C9529" s="40"/>
      <c r="D9529" s="40"/>
      <c r="E9529" s="40"/>
      <c r="F9529" s="40"/>
      <c r="G9529" s="40"/>
      <c r="H9529" s="40"/>
      <c r="I9529" s="40"/>
      <c r="M9529" s="40">
        <f>WEEKNUM(A9529,2)</f>
        <v>1</v>
      </c>
    </row>
    <row r="9530" spans="1:13" x14ac:dyDescent="0.25">
      <c r="A9530" s="1"/>
      <c r="B9530" s="40"/>
      <c r="C9530" s="40"/>
      <c r="D9530" s="40"/>
      <c r="E9530" s="40"/>
      <c r="F9530" s="40"/>
      <c r="G9530" s="40"/>
      <c r="H9530" s="40"/>
      <c r="I9530" s="40"/>
      <c r="M9530" s="40">
        <f>WEEKNUM(A9530,2)</f>
        <v>1</v>
      </c>
    </row>
    <row r="9531" spans="1:13" x14ac:dyDescent="0.25">
      <c r="A9531" s="1"/>
      <c r="B9531" s="40"/>
      <c r="C9531" s="40"/>
      <c r="D9531" s="40"/>
      <c r="E9531" s="40"/>
      <c r="F9531" s="40"/>
      <c r="G9531" s="40"/>
      <c r="H9531" s="40"/>
      <c r="I9531" s="40"/>
      <c r="M9531" s="40">
        <f>WEEKNUM(A9531,2)</f>
        <v>1</v>
      </c>
    </row>
    <row r="9532" spans="1:13" x14ac:dyDescent="0.25">
      <c r="A9532" s="1"/>
      <c r="B9532" s="40"/>
      <c r="C9532" s="40"/>
      <c r="D9532" s="40"/>
      <c r="E9532" s="40"/>
      <c r="F9532" s="40"/>
      <c r="G9532" s="40"/>
      <c r="H9532" s="40"/>
      <c r="I9532" s="40"/>
      <c r="M9532" s="40">
        <f>WEEKNUM(A9532,2)</f>
        <v>1</v>
      </c>
    </row>
    <row r="9533" spans="1:13" x14ac:dyDescent="0.25">
      <c r="A9533" s="1"/>
      <c r="B9533" s="40"/>
      <c r="C9533" s="40"/>
      <c r="D9533" s="40"/>
      <c r="E9533" s="40"/>
      <c r="F9533" s="40"/>
      <c r="G9533" s="40"/>
      <c r="H9533" s="40"/>
      <c r="I9533" s="40"/>
      <c r="M9533" s="40">
        <f>WEEKNUM(A9533,2)</f>
        <v>1</v>
      </c>
    </row>
    <row r="9534" spans="1:13" x14ac:dyDescent="0.25">
      <c r="A9534" s="1"/>
      <c r="B9534" s="40"/>
      <c r="C9534" s="40"/>
      <c r="D9534" s="40"/>
      <c r="E9534" s="40"/>
      <c r="F9534" s="40"/>
      <c r="G9534" s="40"/>
      <c r="H9534" s="40"/>
      <c r="I9534" s="40"/>
      <c r="M9534" s="40">
        <f>WEEKNUM(A9534,2)</f>
        <v>1</v>
      </c>
    </row>
    <row r="9535" spans="1:13" x14ac:dyDescent="0.25">
      <c r="A9535" s="1"/>
      <c r="B9535" s="40"/>
      <c r="C9535" s="40"/>
      <c r="D9535" s="40"/>
      <c r="E9535" s="40"/>
      <c r="F9535" s="40"/>
      <c r="G9535" s="40"/>
      <c r="H9535" s="40"/>
      <c r="I9535" s="40"/>
      <c r="M9535" s="40">
        <f>WEEKNUM(A9535,2)</f>
        <v>1</v>
      </c>
    </row>
    <row r="9536" spans="1:13" x14ac:dyDescent="0.25">
      <c r="A9536" s="1"/>
      <c r="B9536" s="40"/>
      <c r="C9536" s="40"/>
      <c r="D9536" s="40"/>
      <c r="E9536" s="40"/>
      <c r="F9536" s="40"/>
      <c r="G9536" s="40"/>
      <c r="H9536" s="40"/>
      <c r="I9536" s="40"/>
      <c r="M9536" s="40">
        <f>WEEKNUM(A9536,2)</f>
        <v>1</v>
      </c>
    </row>
    <row r="9537" spans="1:13" x14ac:dyDescent="0.25">
      <c r="A9537" s="1"/>
      <c r="B9537" s="40"/>
      <c r="C9537" s="40"/>
      <c r="D9537" s="40"/>
      <c r="E9537" s="40"/>
      <c r="F9537" s="40"/>
      <c r="G9537" s="40"/>
      <c r="H9537" s="40"/>
      <c r="I9537" s="40"/>
      <c r="M9537" s="40">
        <f>WEEKNUM(A9537,2)</f>
        <v>1</v>
      </c>
    </row>
    <row r="9538" spans="1:13" x14ac:dyDescent="0.25">
      <c r="A9538" s="1"/>
      <c r="B9538" s="40"/>
      <c r="C9538" s="40"/>
      <c r="D9538" s="40"/>
      <c r="E9538" s="40"/>
      <c r="F9538" s="40"/>
      <c r="G9538" s="40"/>
      <c r="H9538" s="40"/>
      <c r="I9538" s="40"/>
      <c r="M9538" s="40">
        <f>WEEKNUM(A9538,2)</f>
        <v>1</v>
      </c>
    </row>
    <row r="9539" spans="1:13" x14ac:dyDescent="0.25">
      <c r="A9539" s="1"/>
      <c r="B9539" s="40"/>
      <c r="C9539" s="40"/>
      <c r="D9539" s="40"/>
      <c r="E9539" s="40"/>
      <c r="F9539" s="40"/>
      <c r="G9539" s="40"/>
      <c r="H9539" s="40"/>
      <c r="I9539" s="40"/>
      <c r="M9539" s="40">
        <f>WEEKNUM(A9539,2)</f>
        <v>1</v>
      </c>
    </row>
    <row r="9540" spans="1:13" x14ac:dyDescent="0.25">
      <c r="A9540" s="1"/>
      <c r="B9540" s="40"/>
      <c r="C9540" s="40"/>
      <c r="D9540" s="40"/>
      <c r="E9540" s="40"/>
      <c r="F9540" s="40"/>
      <c r="G9540" s="40"/>
      <c r="H9540" s="40"/>
      <c r="I9540" s="40"/>
      <c r="M9540" s="40">
        <f>WEEKNUM(A9540,2)</f>
        <v>1</v>
      </c>
    </row>
    <row r="9541" spans="1:13" x14ac:dyDescent="0.25">
      <c r="A9541" s="1"/>
      <c r="B9541" s="40"/>
      <c r="C9541" s="40"/>
      <c r="D9541" s="40"/>
      <c r="E9541" s="40"/>
      <c r="F9541" s="40"/>
      <c r="G9541" s="40"/>
      <c r="H9541" s="40"/>
      <c r="I9541" s="40"/>
      <c r="M9541" s="40">
        <f>WEEKNUM(A9541,2)</f>
        <v>1</v>
      </c>
    </row>
    <row r="9542" spans="1:13" x14ac:dyDescent="0.25">
      <c r="A9542" s="1"/>
      <c r="B9542" s="40"/>
      <c r="C9542" s="40"/>
      <c r="D9542" s="40"/>
      <c r="E9542" s="40"/>
      <c r="F9542" s="40"/>
      <c r="G9542" s="40"/>
      <c r="H9542" s="40"/>
      <c r="I9542" s="40"/>
      <c r="M9542" s="40">
        <f>WEEKNUM(A9542,2)</f>
        <v>1</v>
      </c>
    </row>
    <row r="9543" spans="1:13" x14ac:dyDescent="0.25">
      <c r="A9543" s="1"/>
      <c r="B9543" s="40"/>
      <c r="C9543" s="40"/>
      <c r="D9543" s="40"/>
      <c r="E9543" s="40"/>
      <c r="F9543" s="40"/>
      <c r="G9543" s="40"/>
      <c r="H9543" s="40"/>
      <c r="I9543" s="40"/>
      <c r="M9543" s="40">
        <f>WEEKNUM(A9543,2)</f>
        <v>1</v>
      </c>
    </row>
    <row r="9544" spans="1:13" x14ac:dyDescent="0.25">
      <c r="A9544" s="1"/>
      <c r="B9544" s="40"/>
      <c r="C9544" s="40"/>
      <c r="D9544" s="40"/>
      <c r="E9544" s="40"/>
      <c r="F9544" s="40"/>
      <c r="G9544" s="40"/>
      <c r="H9544" s="40"/>
      <c r="I9544" s="40"/>
      <c r="M9544" s="40">
        <f>WEEKNUM(A9544,2)</f>
        <v>1</v>
      </c>
    </row>
    <row r="9545" spans="1:13" x14ac:dyDescent="0.25">
      <c r="A9545" s="1"/>
      <c r="B9545" s="40"/>
      <c r="C9545" s="40"/>
      <c r="D9545" s="40"/>
      <c r="E9545" s="40"/>
      <c r="F9545" s="40"/>
      <c r="G9545" s="40"/>
      <c r="H9545" s="40"/>
      <c r="I9545" s="40"/>
      <c r="M9545" s="40">
        <f>WEEKNUM(A9545,2)</f>
        <v>1</v>
      </c>
    </row>
    <row r="9546" spans="1:13" x14ac:dyDescent="0.25">
      <c r="A9546" s="1"/>
      <c r="B9546" s="40"/>
      <c r="C9546" s="40"/>
      <c r="D9546" s="40"/>
      <c r="E9546" s="40"/>
      <c r="F9546" s="40"/>
      <c r="G9546" s="40"/>
      <c r="H9546" s="40"/>
      <c r="I9546" s="40"/>
      <c r="M9546" s="40">
        <f>WEEKNUM(A9546,2)</f>
        <v>1</v>
      </c>
    </row>
    <row r="9547" spans="1:13" x14ac:dyDescent="0.25">
      <c r="A9547" s="1"/>
      <c r="B9547" s="40"/>
      <c r="C9547" s="40"/>
      <c r="D9547" s="40"/>
      <c r="E9547" s="40"/>
      <c r="F9547" s="40"/>
      <c r="G9547" s="40"/>
      <c r="H9547" s="40"/>
      <c r="I9547" s="40"/>
      <c r="M9547" s="40">
        <f>WEEKNUM(A9547,2)</f>
        <v>1</v>
      </c>
    </row>
    <row r="9548" spans="1:13" x14ac:dyDescent="0.25">
      <c r="A9548" s="1"/>
      <c r="B9548" s="40"/>
      <c r="C9548" s="40"/>
      <c r="D9548" s="40"/>
      <c r="E9548" s="40"/>
      <c r="F9548" s="40"/>
      <c r="G9548" s="40"/>
      <c r="H9548" s="40"/>
      <c r="I9548" s="40"/>
      <c r="M9548" s="40">
        <f>WEEKNUM(A9548,2)</f>
        <v>1</v>
      </c>
    </row>
    <row r="9549" spans="1:13" x14ac:dyDescent="0.25">
      <c r="A9549" s="1"/>
      <c r="B9549" s="40"/>
      <c r="C9549" s="40"/>
      <c r="D9549" s="40"/>
      <c r="E9549" s="40"/>
      <c r="F9549" s="40"/>
      <c r="G9549" s="40"/>
      <c r="H9549" s="40"/>
      <c r="I9549" s="40"/>
      <c r="M9549" s="40">
        <f>WEEKNUM(A9549,2)</f>
        <v>1</v>
      </c>
    </row>
    <row r="9550" spans="1:13" x14ac:dyDescent="0.25">
      <c r="A9550" s="1"/>
      <c r="B9550" s="40"/>
      <c r="C9550" s="40"/>
      <c r="D9550" s="40"/>
      <c r="E9550" s="40"/>
      <c r="F9550" s="40"/>
      <c r="G9550" s="40"/>
      <c r="H9550" s="40"/>
      <c r="I9550" s="40"/>
      <c r="M9550" s="40">
        <f>WEEKNUM(A9550,2)</f>
        <v>1</v>
      </c>
    </row>
    <row r="9551" spans="1:13" x14ac:dyDescent="0.25">
      <c r="A9551" s="1"/>
      <c r="B9551" s="40"/>
      <c r="C9551" s="40"/>
      <c r="D9551" s="40"/>
      <c r="E9551" s="40"/>
      <c r="F9551" s="40"/>
      <c r="G9551" s="40"/>
      <c r="H9551" s="40"/>
      <c r="I9551" s="40"/>
      <c r="M9551" s="40">
        <f>WEEKNUM(A9551,2)</f>
        <v>1</v>
      </c>
    </row>
    <row r="9552" spans="1:13" x14ac:dyDescent="0.25">
      <c r="A9552" s="1"/>
      <c r="B9552" s="40"/>
      <c r="C9552" s="40"/>
      <c r="D9552" s="40"/>
      <c r="E9552" s="40"/>
      <c r="F9552" s="40"/>
      <c r="G9552" s="40"/>
      <c r="H9552" s="40"/>
      <c r="I9552" s="40"/>
      <c r="M9552" s="40">
        <f>WEEKNUM(A9552,2)</f>
        <v>1</v>
      </c>
    </row>
    <row r="9553" spans="1:13" x14ac:dyDescent="0.25">
      <c r="A9553" s="1"/>
      <c r="B9553" s="40"/>
      <c r="C9553" s="40"/>
      <c r="D9553" s="40"/>
      <c r="E9553" s="40"/>
      <c r="F9553" s="40"/>
      <c r="G9553" s="40"/>
      <c r="H9553" s="40"/>
      <c r="I9553" s="40"/>
      <c r="M9553" s="40">
        <f>WEEKNUM(A9553,2)</f>
        <v>1</v>
      </c>
    </row>
    <row r="9554" spans="1:13" x14ac:dyDescent="0.25">
      <c r="A9554" s="1"/>
      <c r="B9554" s="40"/>
      <c r="C9554" s="40"/>
      <c r="D9554" s="40"/>
      <c r="E9554" s="40"/>
      <c r="F9554" s="40"/>
      <c r="G9554" s="40"/>
      <c r="H9554" s="40"/>
      <c r="I9554" s="40"/>
      <c r="M9554" s="40">
        <f>WEEKNUM(A9554,2)</f>
        <v>1</v>
      </c>
    </row>
    <row r="9555" spans="1:13" x14ac:dyDescent="0.25">
      <c r="A9555" s="1"/>
      <c r="B9555" s="40"/>
      <c r="C9555" s="40"/>
      <c r="D9555" s="40"/>
      <c r="E9555" s="40"/>
      <c r="F9555" s="40"/>
      <c r="G9555" s="40"/>
      <c r="H9555" s="40"/>
      <c r="I9555" s="40"/>
      <c r="M9555" s="40">
        <f>WEEKNUM(A9555,2)</f>
        <v>1</v>
      </c>
    </row>
    <row r="9556" spans="1:13" x14ac:dyDescent="0.25">
      <c r="A9556" s="1"/>
      <c r="B9556" s="40"/>
      <c r="C9556" s="40"/>
      <c r="D9556" s="40"/>
      <c r="E9556" s="40"/>
      <c r="F9556" s="40"/>
      <c r="G9556" s="40"/>
      <c r="H9556" s="40"/>
      <c r="I9556" s="40"/>
      <c r="M9556" s="40">
        <f>WEEKNUM(A9556,2)</f>
        <v>1</v>
      </c>
    </row>
    <row r="9557" spans="1:13" x14ac:dyDescent="0.25">
      <c r="A9557" s="1"/>
      <c r="B9557" s="40"/>
      <c r="C9557" s="40"/>
      <c r="D9557" s="40"/>
      <c r="E9557" s="40"/>
      <c r="F9557" s="40"/>
      <c r="G9557" s="40"/>
      <c r="H9557" s="40"/>
      <c r="I9557" s="40"/>
      <c r="M9557" s="40">
        <f>WEEKNUM(A9557,2)</f>
        <v>1</v>
      </c>
    </row>
    <row r="9558" spans="1:13" x14ac:dyDescent="0.25">
      <c r="A9558" s="1"/>
      <c r="B9558" s="40"/>
      <c r="C9558" s="40"/>
      <c r="D9558" s="40"/>
      <c r="E9558" s="40"/>
      <c r="F9558" s="40"/>
      <c r="G9558" s="40"/>
      <c r="H9558" s="40"/>
      <c r="I9558" s="40"/>
      <c r="M9558" s="40">
        <f>WEEKNUM(A9558,2)</f>
        <v>1</v>
      </c>
    </row>
    <row r="9559" spans="1:13" x14ac:dyDescent="0.25">
      <c r="A9559" s="1"/>
      <c r="B9559" s="40"/>
      <c r="C9559" s="40"/>
      <c r="D9559" s="40"/>
      <c r="E9559" s="40"/>
      <c r="F9559" s="40"/>
      <c r="G9559" s="40"/>
      <c r="H9559" s="40"/>
      <c r="I9559" s="40"/>
      <c r="M9559" s="40">
        <f>WEEKNUM(A9559,2)</f>
        <v>1</v>
      </c>
    </row>
    <row r="9560" spans="1:13" x14ac:dyDescent="0.25">
      <c r="A9560" s="1"/>
      <c r="B9560" s="40"/>
      <c r="C9560" s="40"/>
      <c r="D9560" s="40"/>
      <c r="E9560" s="40"/>
      <c r="F9560" s="40"/>
      <c r="G9560" s="40"/>
      <c r="H9560" s="40"/>
      <c r="I9560" s="40"/>
      <c r="M9560" s="40">
        <f>WEEKNUM(A9560,2)</f>
        <v>1</v>
      </c>
    </row>
    <row r="9561" spans="1:13" x14ac:dyDescent="0.25">
      <c r="A9561" s="1"/>
      <c r="B9561" s="40"/>
      <c r="C9561" s="40"/>
      <c r="D9561" s="40"/>
      <c r="E9561" s="40"/>
      <c r="F9561" s="40"/>
      <c r="G9561" s="40"/>
      <c r="H9561" s="40"/>
      <c r="I9561" s="40"/>
      <c r="M9561" s="40">
        <f>WEEKNUM(A9561,2)</f>
        <v>1</v>
      </c>
    </row>
    <row r="9562" spans="1:13" x14ac:dyDescent="0.25">
      <c r="A9562" s="1"/>
      <c r="B9562" s="40"/>
      <c r="C9562" s="40"/>
      <c r="D9562" s="40"/>
      <c r="E9562" s="40"/>
      <c r="F9562" s="40"/>
      <c r="G9562" s="40"/>
      <c r="H9562" s="40"/>
      <c r="I9562" s="40"/>
      <c r="M9562" s="40">
        <f>WEEKNUM(A9562,2)</f>
        <v>1</v>
      </c>
    </row>
    <row r="9563" spans="1:13" x14ac:dyDescent="0.25">
      <c r="A9563" s="1"/>
      <c r="B9563" s="40"/>
      <c r="C9563" s="40"/>
      <c r="D9563" s="40"/>
      <c r="E9563" s="40"/>
      <c r="F9563" s="40"/>
      <c r="G9563" s="40"/>
      <c r="H9563" s="40"/>
      <c r="I9563" s="40"/>
      <c r="M9563" s="40">
        <f>WEEKNUM(A9563,2)</f>
        <v>1</v>
      </c>
    </row>
    <row r="9564" spans="1:13" x14ac:dyDescent="0.25">
      <c r="A9564" s="1"/>
      <c r="B9564" s="40"/>
      <c r="C9564" s="40"/>
      <c r="D9564" s="40"/>
      <c r="E9564" s="40"/>
      <c r="F9564" s="40"/>
      <c r="G9564" s="40"/>
      <c r="H9564" s="40"/>
      <c r="I9564" s="40"/>
      <c r="M9564" s="40">
        <f>WEEKNUM(A9564,2)</f>
        <v>1</v>
      </c>
    </row>
    <row r="9565" spans="1:13" x14ac:dyDescent="0.25">
      <c r="A9565" s="1"/>
      <c r="B9565" s="40"/>
      <c r="C9565" s="40"/>
      <c r="D9565" s="40"/>
      <c r="E9565" s="40"/>
      <c r="F9565" s="40"/>
      <c r="G9565" s="40"/>
      <c r="H9565" s="40"/>
      <c r="I9565" s="40"/>
      <c r="M9565" s="40">
        <f>WEEKNUM(A9565,2)</f>
        <v>1</v>
      </c>
    </row>
    <row r="9566" spans="1:13" x14ac:dyDescent="0.25">
      <c r="A9566" s="1"/>
      <c r="B9566" s="40"/>
      <c r="C9566" s="40"/>
      <c r="D9566" s="40"/>
      <c r="E9566" s="40"/>
      <c r="F9566" s="40"/>
      <c r="G9566" s="40"/>
      <c r="H9566" s="40"/>
      <c r="I9566" s="40"/>
      <c r="M9566" s="40">
        <f>WEEKNUM(A9566,2)</f>
        <v>1</v>
      </c>
    </row>
    <row r="9567" spans="1:13" x14ac:dyDescent="0.25">
      <c r="A9567" s="1"/>
      <c r="B9567" s="40"/>
      <c r="C9567" s="40"/>
      <c r="D9567" s="40"/>
      <c r="E9567" s="40"/>
      <c r="F9567" s="40"/>
      <c r="G9567" s="40"/>
      <c r="H9567" s="40"/>
      <c r="I9567" s="40"/>
      <c r="M9567" s="40">
        <f>WEEKNUM(A9567,2)</f>
        <v>1</v>
      </c>
    </row>
    <row r="9568" spans="1:13" x14ac:dyDescent="0.25">
      <c r="A9568" s="1"/>
      <c r="B9568" s="40"/>
      <c r="C9568" s="40"/>
      <c r="D9568" s="40"/>
      <c r="E9568" s="40"/>
      <c r="F9568" s="40"/>
      <c r="G9568" s="40"/>
      <c r="H9568" s="40"/>
      <c r="I9568" s="40"/>
      <c r="M9568" s="40">
        <f>WEEKNUM(A9568,2)</f>
        <v>1</v>
      </c>
    </row>
    <row r="9569" spans="1:13" x14ac:dyDescent="0.25">
      <c r="A9569" s="1"/>
      <c r="B9569" s="40"/>
      <c r="C9569" s="40"/>
      <c r="D9569" s="40"/>
      <c r="E9569" s="40"/>
      <c r="F9569" s="40"/>
      <c r="G9569" s="40"/>
      <c r="H9569" s="40"/>
      <c r="I9569" s="40"/>
      <c r="M9569" s="40">
        <f>WEEKNUM(A9569,2)</f>
        <v>1</v>
      </c>
    </row>
    <row r="9570" spans="1:13" x14ac:dyDescent="0.25">
      <c r="A9570" s="1"/>
      <c r="B9570" s="40"/>
      <c r="C9570" s="40"/>
      <c r="D9570" s="40"/>
      <c r="E9570" s="40"/>
      <c r="F9570" s="40"/>
      <c r="G9570" s="40"/>
      <c r="H9570" s="40"/>
      <c r="I9570" s="40"/>
      <c r="M9570" s="40">
        <f>WEEKNUM(A9570,2)</f>
        <v>1</v>
      </c>
    </row>
    <row r="9571" spans="1:13" x14ac:dyDescent="0.25">
      <c r="A9571" s="1"/>
      <c r="B9571" s="40"/>
      <c r="C9571" s="40"/>
      <c r="D9571" s="40"/>
      <c r="E9571" s="40"/>
      <c r="F9571" s="40"/>
      <c r="G9571" s="40"/>
      <c r="H9571" s="40"/>
      <c r="I9571" s="40"/>
      <c r="M9571" s="40">
        <f>WEEKNUM(A9571,2)</f>
        <v>1</v>
      </c>
    </row>
    <row r="9572" spans="1:13" x14ac:dyDescent="0.25">
      <c r="A9572" s="1"/>
      <c r="B9572" s="40"/>
      <c r="C9572" s="40"/>
      <c r="D9572" s="40"/>
      <c r="E9572" s="40"/>
      <c r="F9572" s="40"/>
      <c r="G9572" s="40"/>
      <c r="H9572" s="40"/>
      <c r="I9572" s="40"/>
      <c r="M9572" s="40">
        <f>WEEKNUM(A9572,2)</f>
        <v>1</v>
      </c>
    </row>
    <row r="9573" spans="1:13" x14ac:dyDescent="0.25">
      <c r="A9573" s="1"/>
      <c r="B9573" s="40"/>
      <c r="C9573" s="40"/>
      <c r="D9573" s="40"/>
      <c r="E9573" s="40"/>
      <c r="F9573" s="40"/>
      <c r="G9573" s="40"/>
      <c r="H9573" s="40"/>
      <c r="I9573" s="40"/>
      <c r="M9573" s="40">
        <f>WEEKNUM(A9573,2)</f>
        <v>1</v>
      </c>
    </row>
    <row r="9574" spans="1:13" x14ac:dyDescent="0.25">
      <c r="A9574" s="1"/>
      <c r="B9574" s="40"/>
      <c r="C9574" s="40"/>
      <c r="D9574" s="40"/>
      <c r="E9574" s="40"/>
      <c r="F9574" s="40"/>
      <c r="G9574" s="40"/>
      <c r="H9574" s="40"/>
      <c r="I9574" s="40"/>
      <c r="M9574" s="40">
        <f>WEEKNUM(A9574,2)</f>
        <v>1</v>
      </c>
    </row>
    <row r="9575" spans="1:13" x14ac:dyDescent="0.25">
      <c r="A9575" s="1"/>
      <c r="B9575" s="40"/>
      <c r="C9575" s="40"/>
      <c r="D9575" s="40"/>
      <c r="E9575" s="40"/>
      <c r="F9575" s="40"/>
      <c r="G9575" s="40"/>
      <c r="H9575" s="40"/>
      <c r="I9575" s="40"/>
      <c r="M9575" s="40">
        <f>WEEKNUM(A9575,2)</f>
        <v>1</v>
      </c>
    </row>
    <row r="9576" spans="1:13" x14ac:dyDescent="0.25">
      <c r="A9576" s="1"/>
      <c r="B9576" s="40"/>
      <c r="C9576" s="40"/>
      <c r="D9576" s="40"/>
      <c r="E9576" s="40"/>
      <c r="F9576" s="40"/>
      <c r="G9576" s="40"/>
      <c r="H9576" s="40"/>
      <c r="I9576" s="40"/>
      <c r="M9576" s="40">
        <f>WEEKNUM(A9576,2)</f>
        <v>1</v>
      </c>
    </row>
    <row r="9577" spans="1:13" x14ac:dyDescent="0.25">
      <c r="A9577" s="1"/>
      <c r="B9577" s="40"/>
      <c r="C9577" s="40"/>
      <c r="D9577" s="40"/>
      <c r="E9577" s="40"/>
      <c r="F9577" s="40"/>
      <c r="G9577" s="40"/>
      <c r="H9577" s="40"/>
      <c r="I9577" s="40"/>
      <c r="M9577" s="40">
        <f>WEEKNUM(A9577,2)</f>
        <v>1</v>
      </c>
    </row>
    <row r="9578" spans="1:13" x14ac:dyDescent="0.25">
      <c r="A9578" s="1"/>
      <c r="B9578" s="40"/>
      <c r="C9578" s="40"/>
      <c r="D9578" s="40"/>
      <c r="E9578" s="40"/>
      <c r="F9578" s="40"/>
      <c r="G9578" s="40"/>
      <c r="H9578" s="40"/>
      <c r="I9578" s="40"/>
      <c r="M9578" s="40">
        <f>WEEKNUM(A9578,2)</f>
        <v>1</v>
      </c>
    </row>
    <row r="9579" spans="1:13" x14ac:dyDescent="0.25">
      <c r="A9579" s="1"/>
      <c r="B9579" s="40"/>
      <c r="C9579" s="40"/>
      <c r="D9579" s="40"/>
      <c r="E9579" s="40"/>
      <c r="F9579" s="40"/>
      <c r="G9579" s="40"/>
      <c r="H9579" s="40"/>
      <c r="I9579" s="40"/>
      <c r="M9579" s="40">
        <f>WEEKNUM(A9579,2)</f>
        <v>1</v>
      </c>
    </row>
    <row r="9580" spans="1:13" x14ac:dyDescent="0.25">
      <c r="A9580" s="1"/>
      <c r="B9580" s="40"/>
      <c r="C9580" s="40"/>
      <c r="D9580" s="40"/>
      <c r="E9580" s="40"/>
      <c r="F9580" s="40"/>
      <c r="G9580" s="40"/>
      <c r="H9580" s="40"/>
      <c r="I9580" s="40"/>
      <c r="M9580" s="40">
        <f>WEEKNUM(A9580,2)</f>
        <v>1</v>
      </c>
    </row>
    <row r="9581" spans="1:13" x14ac:dyDescent="0.25">
      <c r="A9581" s="1"/>
      <c r="B9581" s="40"/>
      <c r="C9581" s="40"/>
      <c r="D9581" s="40"/>
      <c r="E9581" s="40"/>
      <c r="F9581" s="40"/>
      <c r="G9581" s="40"/>
      <c r="H9581" s="40"/>
      <c r="I9581" s="40"/>
      <c r="M9581" s="40">
        <f>WEEKNUM(A9581,2)</f>
        <v>1</v>
      </c>
    </row>
    <row r="9582" spans="1:13" x14ac:dyDescent="0.25">
      <c r="A9582" s="1"/>
      <c r="B9582" s="40"/>
      <c r="C9582" s="40"/>
      <c r="D9582" s="40"/>
      <c r="E9582" s="40"/>
      <c r="F9582" s="40"/>
      <c r="G9582" s="40"/>
      <c r="H9582" s="40"/>
      <c r="I9582" s="40"/>
      <c r="M9582" s="40">
        <f>WEEKNUM(A9582,2)</f>
        <v>1</v>
      </c>
    </row>
    <row r="9583" spans="1:13" x14ac:dyDescent="0.25">
      <c r="A9583" s="1"/>
      <c r="B9583" s="40"/>
      <c r="C9583" s="40"/>
      <c r="D9583" s="40"/>
      <c r="E9583" s="40"/>
      <c r="F9583" s="40"/>
      <c r="G9583" s="40"/>
      <c r="H9583" s="40"/>
      <c r="I9583" s="40"/>
      <c r="M9583" s="40">
        <f>WEEKNUM(A9583,2)</f>
        <v>1</v>
      </c>
    </row>
    <row r="9584" spans="1:13" x14ac:dyDescent="0.25">
      <c r="A9584" s="1"/>
      <c r="B9584" s="40"/>
      <c r="C9584" s="40"/>
      <c r="D9584" s="40"/>
      <c r="E9584" s="40"/>
      <c r="F9584" s="40"/>
      <c r="G9584" s="40"/>
      <c r="H9584" s="40"/>
      <c r="I9584" s="40"/>
      <c r="M9584" s="40">
        <f>WEEKNUM(A9584,2)</f>
        <v>1</v>
      </c>
    </row>
    <row r="9585" spans="1:13" x14ac:dyDescent="0.25">
      <c r="A9585" s="1"/>
      <c r="B9585" s="40"/>
      <c r="C9585" s="40"/>
      <c r="D9585" s="40"/>
      <c r="E9585" s="40"/>
      <c r="F9585" s="40"/>
      <c r="G9585" s="40"/>
      <c r="H9585" s="40"/>
      <c r="I9585" s="40"/>
      <c r="M9585" s="40">
        <f>WEEKNUM(A9585,2)</f>
        <v>1</v>
      </c>
    </row>
    <row r="9586" spans="1:13" x14ac:dyDescent="0.25">
      <c r="A9586" s="1"/>
      <c r="B9586" s="40"/>
      <c r="C9586" s="40"/>
      <c r="D9586" s="40"/>
      <c r="E9586" s="40"/>
      <c r="F9586" s="40"/>
      <c r="G9586" s="40"/>
      <c r="H9586" s="40"/>
      <c r="I9586" s="40"/>
      <c r="M9586" s="40">
        <f>WEEKNUM(A9586,2)</f>
        <v>1</v>
      </c>
    </row>
    <row r="9587" spans="1:13" x14ac:dyDescent="0.25">
      <c r="A9587" s="1"/>
      <c r="B9587" s="40"/>
      <c r="C9587" s="40"/>
      <c r="D9587" s="40"/>
      <c r="E9587" s="40"/>
      <c r="F9587" s="40"/>
      <c r="G9587" s="40"/>
      <c r="H9587" s="40"/>
      <c r="I9587" s="40"/>
      <c r="M9587" s="40">
        <f>WEEKNUM(A9587,2)</f>
        <v>1</v>
      </c>
    </row>
    <row r="9588" spans="1:13" x14ac:dyDescent="0.25">
      <c r="A9588" s="1"/>
      <c r="B9588" s="40"/>
      <c r="C9588" s="40"/>
      <c r="D9588" s="40"/>
      <c r="E9588" s="40"/>
      <c r="F9588" s="40"/>
      <c r="G9588" s="40"/>
      <c r="H9588" s="40"/>
      <c r="I9588" s="40"/>
      <c r="M9588" s="40">
        <f>WEEKNUM(A9588,2)</f>
        <v>1</v>
      </c>
    </row>
    <row r="9589" spans="1:13" x14ac:dyDescent="0.25">
      <c r="A9589" s="1"/>
      <c r="B9589" s="40"/>
      <c r="C9589" s="40"/>
      <c r="D9589" s="40"/>
      <c r="E9589" s="40"/>
      <c r="F9589" s="40"/>
      <c r="G9589" s="40"/>
      <c r="H9589" s="40"/>
      <c r="I9589" s="40"/>
      <c r="M9589" s="40">
        <f>WEEKNUM(A9589,2)</f>
        <v>1</v>
      </c>
    </row>
    <row r="9590" spans="1:13" x14ac:dyDescent="0.25">
      <c r="A9590" s="1"/>
      <c r="B9590" s="40"/>
      <c r="C9590" s="40"/>
      <c r="D9590" s="40"/>
      <c r="E9590" s="40"/>
      <c r="F9590" s="40"/>
      <c r="G9590" s="40"/>
      <c r="H9590" s="40"/>
      <c r="I9590" s="40"/>
      <c r="M9590" s="40">
        <f>WEEKNUM(A9590,2)</f>
        <v>1</v>
      </c>
    </row>
    <row r="9591" spans="1:13" x14ac:dyDescent="0.25">
      <c r="A9591" s="1"/>
      <c r="B9591" s="40"/>
      <c r="C9591" s="40"/>
      <c r="D9591" s="40"/>
      <c r="E9591" s="40"/>
      <c r="F9591" s="40"/>
      <c r="G9591" s="40"/>
      <c r="H9591" s="40"/>
      <c r="I9591" s="40"/>
      <c r="M9591" s="40">
        <f>WEEKNUM(A9591,2)</f>
        <v>1</v>
      </c>
    </row>
    <row r="9592" spans="1:13" x14ac:dyDescent="0.25">
      <c r="A9592" s="1"/>
      <c r="B9592" s="40"/>
      <c r="C9592" s="40"/>
      <c r="D9592" s="40"/>
      <c r="E9592" s="40"/>
      <c r="F9592" s="40"/>
      <c r="G9592" s="40"/>
      <c r="H9592" s="40"/>
      <c r="I9592" s="40"/>
      <c r="M9592" s="40">
        <f>WEEKNUM(A9592,2)</f>
        <v>1</v>
      </c>
    </row>
    <row r="9593" spans="1:13" x14ac:dyDescent="0.25">
      <c r="A9593" s="1"/>
      <c r="B9593" s="40"/>
      <c r="C9593" s="40"/>
      <c r="D9593" s="40"/>
      <c r="E9593" s="40"/>
      <c r="F9593" s="40"/>
      <c r="G9593" s="40"/>
      <c r="H9593" s="40"/>
      <c r="I9593" s="40"/>
      <c r="M9593" s="40">
        <f>WEEKNUM(A9593,2)</f>
        <v>1</v>
      </c>
    </row>
    <row r="9594" spans="1:13" x14ac:dyDescent="0.25">
      <c r="A9594" s="1"/>
      <c r="B9594" s="40"/>
      <c r="C9594" s="40"/>
      <c r="D9594" s="40"/>
      <c r="E9594" s="40"/>
      <c r="F9594" s="40"/>
      <c r="G9594" s="40"/>
      <c r="H9594" s="40"/>
      <c r="I9594" s="40"/>
      <c r="M9594" s="40">
        <f>WEEKNUM(A9594,2)</f>
        <v>1</v>
      </c>
    </row>
    <row r="9595" spans="1:13" x14ac:dyDescent="0.25">
      <c r="A9595" s="1"/>
      <c r="B9595" s="40"/>
      <c r="C9595" s="40"/>
      <c r="D9595" s="40"/>
      <c r="E9595" s="40"/>
      <c r="F9595" s="40"/>
      <c r="G9595" s="40"/>
      <c r="H9595" s="40"/>
      <c r="I9595" s="40"/>
      <c r="M9595" s="40">
        <f>WEEKNUM(A9595,2)</f>
        <v>1</v>
      </c>
    </row>
    <row r="9596" spans="1:13" x14ac:dyDescent="0.25">
      <c r="A9596" s="1"/>
      <c r="B9596" s="40"/>
      <c r="C9596" s="40"/>
      <c r="D9596" s="40"/>
      <c r="E9596" s="40"/>
      <c r="F9596" s="40"/>
      <c r="G9596" s="40"/>
      <c r="H9596" s="40"/>
      <c r="I9596" s="40"/>
      <c r="M9596" s="40">
        <f>WEEKNUM(A9596,2)</f>
        <v>1</v>
      </c>
    </row>
    <row r="9597" spans="1:13" x14ac:dyDescent="0.25">
      <c r="A9597" s="1"/>
      <c r="B9597" s="40"/>
      <c r="C9597" s="40"/>
      <c r="D9597" s="40"/>
      <c r="E9597" s="40"/>
      <c r="F9597" s="40"/>
      <c r="G9597" s="40"/>
      <c r="H9597" s="40"/>
      <c r="I9597" s="40"/>
      <c r="M9597" s="40">
        <f>WEEKNUM(A9597,2)</f>
        <v>1</v>
      </c>
    </row>
    <row r="9598" spans="1:13" x14ac:dyDescent="0.25">
      <c r="A9598" s="1"/>
      <c r="B9598" s="40"/>
      <c r="C9598" s="40"/>
      <c r="D9598" s="40"/>
      <c r="E9598" s="40"/>
      <c r="F9598" s="40"/>
      <c r="G9598" s="40"/>
      <c r="H9598" s="40"/>
      <c r="I9598" s="40"/>
      <c r="M9598" s="40">
        <f>WEEKNUM(A9598,2)</f>
        <v>1</v>
      </c>
    </row>
    <row r="9599" spans="1:13" x14ac:dyDescent="0.25">
      <c r="A9599" s="1"/>
      <c r="B9599" s="40"/>
      <c r="C9599" s="40"/>
      <c r="D9599" s="40"/>
      <c r="E9599" s="40"/>
      <c r="F9599" s="40"/>
      <c r="G9599" s="40"/>
      <c r="H9599" s="40"/>
      <c r="I9599" s="40"/>
      <c r="M9599" s="40">
        <f>WEEKNUM(A9599,2)</f>
        <v>1</v>
      </c>
    </row>
    <row r="9600" spans="1:13" x14ac:dyDescent="0.25">
      <c r="A9600" s="1"/>
      <c r="B9600" s="40"/>
      <c r="C9600" s="40"/>
      <c r="D9600" s="40"/>
      <c r="E9600" s="40"/>
      <c r="F9600" s="40"/>
      <c r="G9600" s="40"/>
      <c r="H9600" s="40"/>
      <c r="I9600" s="40"/>
      <c r="M9600" s="40">
        <f>WEEKNUM(A9600,2)</f>
        <v>1</v>
      </c>
    </row>
    <row r="9601" spans="1:13" x14ac:dyDescent="0.25">
      <c r="A9601" s="1"/>
      <c r="B9601" s="40"/>
      <c r="C9601" s="40"/>
      <c r="D9601" s="40"/>
      <c r="E9601" s="40"/>
      <c r="F9601" s="40"/>
      <c r="G9601" s="40"/>
      <c r="H9601" s="40"/>
      <c r="I9601" s="40"/>
      <c r="M9601" s="40">
        <f>WEEKNUM(A9601,2)</f>
        <v>1</v>
      </c>
    </row>
    <row r="9602" spans="1:13" x14ac:dyDescent="0.25">
      <c r="A9602" s="1"/>
      <c r="B9602" s="40"/>
      <c r="C9602" s="40"/>
      <c r="D9602" s="40"/>
      <c r="E9602" s="40"/>
      <c r="F9602" s="40"/>
      <c r="G9602" s="40"/>
      <c r="H9602" s="40"/>
      <c r="I9602" s="40"/>
      <c r="M9602" s="40">
        <f>WEEKNUM(A9602,2)</f>
        <v>1</v>
      </c>
    </row>
    <row r="9603" spans="1:13" x14ac:dyDescent="0.25">
      <c r="A9603" s="1"/>
      <c r="B9603" s="40"/>
      <c r="C9603" s="40"/>
      <c r="D9603" s="40"/>
      <c r="E9603" s="40"/>
      <c r="F9603" s="40"/>
      <c r="G9603" s="40"/>
      <c r="H9603" s="40"/>
      <c r="I9603" s="40"/>
      <c r="M9603" s="40">
        <f>WEEKNUM(A9603,2)</f>
        <v>1</v>
      </c>
    </row>
    <row r="9604" spans="1:13" x14ac:dyDescent="0.25">
      <c r="A9604" s="1"/>
      <c r="B9604" s="40"/>
      <c r="C9604" s="40"/>
      <c r="D9604" s="40"/>
      <c r="E9604" s="40"/>
      <c r="F9604" s="40"/>
      <c r="G9604" s="40"/>
      <c r="H9604" s="40"/>
      <c r="I9604" s="40"/>
      <c r="M9604" s="40">
        <f>WEEKNUM(A9604,2)</f>
        <v>1</v>
      </c>
    </row>
    <row r="9605" spans="1:13" x14ac:dyDescent="0.25">
      <c r="A9605" s="1"/>
      <c r="B9605" s="40"/>
      <c r="C9605" s="40"/>
      <c r="D9605" s="40"/>
      <c r="E9605" s="40"/>
      <c r="F9605" s="40"/>
      <c r="G9605" s="40"/>
      <c r="H9605" s="40"/>
      <c r="I9605" s="40"/>
      <c r="M9605" s="40">
        <f>WEEKNUM(A9605,2)</f>
        <v>1</v>
      </c>
    </row>
    <row r="9606" spans="1:13" x14ac:dyDescent="0.25">
      <c r="A9606" s="1"/>
      <c r="B9606" s="40"/>
      <c r="C9606" s="40"/>
      <c r="D9606" s="40"/>
      <c r="E9606" s="40"/>
      <c r="F9606" s="40"/>
      <c r="G9606" s="40"/>
      <c r="H9606" s="40"/>
      <c r="I9606" s="40"/>
      <c r="M9606" s="40">
        <f>WEEKNUM(A9606,2)</f>
        <v>1</v>
      </c>
    </row>
    <row r="9607" spans="1:13" x14ac:dyDescent="0.25">
      <c r="A9607" s="1"/>
      <c r="B9607" s="40"/>
      <c r="C9607" s="40"/>
      <c r="D9607" s="40"/>
      <c r="E9607" s="40"/>
      <c r="F9607" s="40"/>
      <c r="G9607" s="40"/>
      <c r="H9607" s="40"/>
      <c r="I9607" s="40"/>
      <c r="M9607" s="40">
        <f>WEEKNUM(A9607,2)</f>
        <v>1</v>
      </c>
    </row>
    <row r="9608" spans="1:13" x14ac:dyDescent="0.25">
      <c r="A9608" s="1"/>
      <c r="B9608" s="40"/>
      <c r="C9608" s="40"/>
      <c r="D9608" s="40"/>
      <c r="E9608" s="40"/>
      <c r="F9608" s="40"/>
      <c r="G9608" s="40"/>
      <c r="H9608" s="40"/>
      <c r="I9608" s="40"/>
      <c r="M9608" s="40">
        <f>WEEKNUM(A9608,2)</f>
        <v>1</v>
      </c>
    </row>
    <row r="9609" spans="1:13" x14ac:dyDescent="0.25">
      <c r="A9609" s="1"/>
      <c r="B9609" s="40"/>
      <c r="C9609" s="40"/>
      <c r="D9609" s="40"/>
      <c r="E9609" s="40"/>
      <c r="F9609" s="40"/>
      <c r="G9609" s="40"/>
      <c r="H9609" s="40"/>
      <c r="I9609" s="40"/>
      <c r="M9609" s="40">
        <f>WEEKNUM(A9609,2)</f>
        <v>1</v>
      </c>
    </row>
    <row r="9610" spans="1:13" x14ac:dyDescent="0.25">
      <c r="A9610" s="1"/>
      <c r="B9610" s="40"/>
      <c r="C9610" s="40"/>
      <c r="D9610" s="40"/>
      <c r="E9610" s="40"/>
      <c r="F9610" s="40"/>
      <c r="G9610" s="40"/>
      <c r="H9610" s="40"/>
      <c r="I9610" s="40"/>
      <c r="M9610" s="40">
        <f>WEEKNUM(A9610,2)</f>
        <v>1</v>
      </c>
    </row>
    <row r="9611" spans="1:13" x14ac:dyDescent="0.25">
      <c r="A9611" s="1"/>
      <c r="B9611" s="40"/>
      <c r="C9611" s="40"/>
      <c r="D9611" s="40"/>
      <c r="E9611" s="40"/>
      <c r="F9611" s="40"/>
      <c r="G9611" s="40"/>
      <c r="H9611" s="40"/>
      <c r="I9611" s="40"/>
      <c r="M9611" s="40">
        <f>WEEKNUM(A9611,2)</f>
        <v>1</v>
      </c>
    </row>
    <row r="9612" spans="1:13" x14ac:dyDescent="0.25">
      <c r="A9612" s="1"/>
      <c r="B9612" s="40"/>
      <c r="C9612" s="40"/>
      <c r="D9612" s="40"/>
      <c r="E9612" s="40"/>
      <c r="F9612" s="40"/>
      <c r="G9612" s="40"/>
      <c r="H9612" s="40"/>
      <c r="I9612" s="40"/>
      <c r="M9612" s="40">
        <f>WEEKNUM(A9612,2)</f>
        <v>1</v>
      </c>
    </row>
    <row r="9613" spans="1:13" x14ac:dyDescent="0.25">
      <c r="A9613" s="1"/>
      <c r="B9613" s="40"/>
      <c r="C9613" s="40"/>
      <c r="D9613" s="40"/>
      <c r="E9613" s="40"/>
      <c r="F9613" s="40"/>
      <c r="G9613" s="40"/>
      <c r="H9613" s="40"/>
      <c r="I9613" s="40"/>
      <c r="M9613" s="40">
        <f>WEEKNUM(A9613,2)</f>
        <v>1</v>
      </c>
    </row>
    <row r="9614" spans="1:13" x14ac:dyDescent="0.25">
      <c r="A9614" s="1"/>
      <c r="B9614" s="40"/>
      <c r="C9614" s="40"/>
      <c r="D9614" s="40"/>
      <c r="E9614" s="40"/>
      <c r="F9614" s="40"/>
      <c r="G9614" s="40"/>
      <c r="H9614" s="40"/>
      <c r="I9614" s="40"/>
      <c r="M9614" s="40">
        <f>WEEKNUM(A9614,2)</f>
        <v>1</v>
      </c>
    </row>
    <row r="9615" spans="1:13" x14ac:dyDescent="0.25">
      <c r="A9615" s="1"/>
      <c r="B9615" s="40"/>
      <c r="C9615" s="40"/>
      <c r="D9615" s="40"/>
      <c r="E9615" s="40"/>
      <c r="F9615" s="40"/>
      <c r="G9615" s="40"/>
      <c r="H9615" s="40"/>
      <c r="I9615" s="40"/>
      <c r="M9615" s="40">
        <f>WEEKNUM(A9615,2)</f>
        <v>1</v>
      </c>
    </row>
    <row r="9616" spans="1:13" x14ac:dyDescent="0.25">
      <c r="A9616" s="1"/>
      <c r="B9616" s="40"/>
      <c r="C9616" s="40"/>
      <c r="D9616" s="40"/>
      <c r="E9616" s="40"/>
      <c r="F9616" s="40"/>
      <c r="G9616" s="40"/>
      <c r="H9616" s="40"/>
      <c r="I9616" s="40"/>
      <c r="M9616" s="40">
        <f>WEEKNUM(A9616,2)</f>
        <v>1</v>
      </c>
    </row>
    <row r="9617" spans="1:13" x14ac:dyDescent="0.25">
      <c r="A9617" s="1"/>
      <c r="B9617" s="40"/>
      <c r="C9617" s="40"/>
      <c r="D9617" s="40"/>
      <c r="E9617" s="40"/>
      <c r="F9617" s="40"/>
      <c r="G9617" s="40"/>
      <c r="H9617" s="40"/>
      <c r="I9617" s="40"/>
      <c r="M9617" s="40">
        <f>WEEKNUM(A9617,2)</f>
        <v>1</v>
      </c>
    </row>
    <row r="9618" spans="1:13" x14ac:dyDescent="0.25">
      <c r="A9618" s="1"/>
      <c r="B9618" s="40"/>
      <c r="C9618" s="40"/>
      <c r="D9618" s="40"/>
      <c r="E9618" s="40"/>
      <c r="F9618" s="40"/>
      <c r="G9618" s="40"/>
      <c r="H9618" s="40"/>
      <c r="I9618" s="40"/>
      <c r="M9618" s="40">
        <f>WEEKNUM(A9618,2)</f>
        <v>1</v>
      </c>
    </row>
    <row r="9619" spans="1:13" x14ac:dyDescent="0.25">
      <c r="A9619" s="1"/>
      <c r="B9619" s="40"/>
      <c r="C9619" s="40"/>
      <c r="D9619" s="40"/>
      <c r="E9619" s="40"/>
      <c r="F9619" s="40"/>
      <c r="G9619" s="40"/>
      <c r="H9619" s="40"/>
      <c r="I9619" s="40"/>
      <c r="M9619" s="40">
        <f>WEEKNUM(A9619,2)</f>
        <v>1</v>
      </c>
    </row>
    <row r="9620" spans="1:13" x14ac:dyDescent="0.25">
      <c r="A9620" s="1"/>
      <c r="B9620" s="40"/>
      <c r="C9620" s="40"/>
      <c r="D9620" s="40"/>
      <c r="E9620" s="40"/>
      <c r="F9620" s="40"/>
      <c r="G9620" s="40"/>
      <c r="H9620" s="40"/>
      <c r="I9620" s="40"/>
      <c r="M9620" s="40">
        <f>WEEKNUM(A9620,2)</f>
        <v>1</v>
      </c>
    </row>
    <row r="9621" spans="1:13" x14ac:dyDescent="0.25">
      <c r="A9621" s="1"/>
      <c r="B9621" s="40"/>
      <c r="C9621" s="40"/>
      <c r="D9621" s="40"/>
      <c r="E9621" s="40"/>
      <c r="F9621" s="40"/>
      <c r="G9621" s="40"/>
      <c r="H9621" s="40"/>
      <c r="I9621" s="40"/>
      <c r="M9621" s="40">
        <f>WEEKNUM(A9621,2)</f>
        <v>1</v>
      </c>
    </row>
    <row r="9622" spans="1:13" x14ac:dyDescent="0.25">
      <c r="A9622" s="1"/>
      <c r="B9622" s="40"/>
      <c r="C9622" s="40"/>
      <c r="D9622" s="40"/>
      <c r="E9622" s="40"/>
      <c r="F9622" s="40"/>
      <c r="G9622" s="40"/>
      <c r="H9622" s="40"/>
      <c r="I9622" s="40"/>
      <c r="M9622" s="40">
        <f>WEEKNUM(A9622,2)</f>
        <v>1</v>
      </c>
    </row>
    <row r="9623" spans="1:13" x14ac:dyDescent="0.25">
      <c r="A9623" s="1"/>
      <c r="B9623" s="40"/>
      <c r="C9623" s="40"/>
      <c r="D9623" s="40"/>
      <c r="E9623" s="40"/>
      <c r="F9623" s="40"/>
      <c r="G9623" s="40"/>
      <c r="H9623" s="40"/>
      <c r="I9623" s="40"/>
      <c r="M9623" s="40">
        <f>WEEKNUM(A9623,2)</f>
        <v>1</v>
      </c>
    </row>
    <row r="9624" spans="1:13" x14ac:dyDescent="0.25">
      <c r="A9624" s="1"/>
      <c r="B9624" s="40"/>
      <c r="C9624" s="40"/>
      <c r="D9624" s="40"/>
      <c r="E9624" s="40"/>
      <c r="F9624" s="40"/>
      <c r="G9624" s="40"/>
      <c r="H9624" s="40"/>
      <c r="I9624" s="40"/>
      <c r="M9624" s="40">
        <f>WEEKNUM(A9624,2)</f>
        <v>1</v>
      </c>
    </row>
    <row r="9625" spans="1:13" x14ac:dyDescent="0.25">
      <c r="A9625" s="1"/>
      <c r="B9625" s="40"/>
      <c r="C9625" s="40"/>
      <c r="D9625" s="40"/>
      <c r="E9625" s="40"/>
      <c r="F9625" s="40"/>
      <c r="G9625" s="40"/>
      <c r="H9625" s="40"/>
      <c r="I9625" s="40"/>
      <c r="M9625" s="40">
        <f>WEEKNUM(A9625,2)</f>
        <v>1</v>
      </c>
    </row>
    <row r="9626" spans="1:13" x14ac:dyDescent="0.25">
      <c r="A9626" s="1"/>
      <c r="B9626" s="40"/>
      <c r="C9626" s="40"/>
      <c r="D9626" s="40"/>
      <c r="E9626" s="40"/>
      <c r="F9626" s="40"/>
      <c r="G9626" s="40"/>
      <c r="H9626" s="40"/>
      <c r="I9626" s="40"/>
      <c r="M9626" s="40">
        <f>WEEKNUM(A9626,2)</f>
        <v>1</v>
      </c>
    </row>
    <row r="9627" spans="1:13" x14ac:dyDescent="0.25">
      <c r="A9627" s="1"/>
      <c r="B9627" s="40"/>
      <c r="C9627" s="40"/>
      <c r="D9627" s="40"/>
      <c r="E9627" s="40"/>
      <c r="F9627" s="40"/>
      <c r="G9627" s="40"/>
      <c r="H9627" s="40"/>
      <c r="I9627" s="40"/>
      <c r="M9627" s="40">
        <f>WEEKNUM(A9627,2)</f>
        <v>1</v>
      </c>
    </row>
    <row r="9628" spans="1:13" x14ac:dyDescent="0.25">
      <c r="A9628" s="1"/>
      <c r="B9628" s="40"/>
      <c r="C9628" s="40"/>
      <c r="D9628" s="40"/>
      <c r="E9628" s="40"/>
      <c r="F9628" s="40"/>
      <c r="G9628" s="40"/>
      <c r="H9628" s="40"/>
      <c r="I9628" s="40"/>
      <c r="M9628" s="40">
        <f>WEEKNUM(A9628,2)</f>
        <v>1</v>
      </c>
    </row>
    <row r="9629" spans="1:13" x14ac:dyDescent="0.25">
      <c r="A9629" s="1"/>
      <c r="B9629" s="40"/>
      <c r="C9629" s="40"/>
      <c r="D9629" s="40"/>
      <c r="E9629" s="40"/>
      <c r="F9629" s="40"/>
      <c r="G9629" s="40"/>
      <c r="H9629" s="40"/>
      <c r="I9629" s="40"/>
      <c r="M9629" s="40">
        <f>WEEKNUM(A9629,2)</f>
        <v>1</v>
      </c>
    </row>
    <row r="9630" spans="1:13" x14ac:dyDescent="0.25">
      <c r="A9630" s="1"/>
      <c r="B9630" s="40"/>
      <c r="C9630" s="40"/>
      <c r="D9630" s="40"/>
      <c r="E9630" s="40"/>
      <c r="F9630" s="40"/>
      <c r="G9630" s="40"/>
      <c r="H9630" s="40"/>
      <c r="I9630" s="40"/>
      <c r="M9630" s="40">
        <f>WEEKNUM(A9630,2)</f>
        <v>1</v>
      </c>
    </row>
    <row r="9631" spans="1:13" x14ac:dyDescent="0.25">
      <c r="A9631" s="1"/>
      <c r="B9631" s="40"/>
      <c r="C9631" s="40"/>
      <c r="D9631" s="40"/>
      <c r="E9631" s="40"/>
      <c r="F9631" s="40"/>
      <c r="G9631" s="40"/>
      <c r="H9631" s="40"/>
      <c r="I9631" s="40"/>
      <c r="M9631" s="40">
        <f>WEEKNUM(A9631,2)</f>
        <v>1</v>
      </c>
    </row>
    <row r="9632" spans="1:13" x14ac:dyDescent="0.25">
      <c r="A9632" s="1"/>
      <c r="B9632" s="40"/>
      <c r="C9632" s="40"/>
      <c r="D9632" s="40"/>
      <c r="E9632" s="40"/>
      <c r="F9632" s="40"/>
      <c r="G9632" s="40"/>
      <c r="H9632" s="40"/>
      <c r="I9632" s="40"/>
      <c r="M9632" s="40">
        <f>WEEKNUM(A9632,2)</f>
        <v>1</v>
      </c>
    </row>
    <row r="9633" spans="1:13" x14ac:dyDescent="0.25">
      <c r="A9633" s="1"/>
      <c r="B9633" s="40"/>
      <c r="C9633" s="40"/>
      <c r="D9633" s="40"/>
      <c r="E9633" s="40"/>
      <c r="F9633" s="40"/>
      <c r="G9633" s="40"/>
      <c r="H9633" s="40"/>
      <c r="I9633" s="40"/>
      <c r="M9633" s="40">
        <f>WEEKNUM(A9633,2)</f>
        <v>1</v>
      </c>
    </row>
    <row r="9634" spans="1:13" x14ac:dyDescent="0.25">
      <c r="A9634" s="1"/>
      <c r="B9634" s="40"/>
      <c r="C9634" s="40"/>
      <c r="D9634" s="40"/>
      <c r="E9634" s="40"/>
      <c r="F9634" s="40"/>
      <c r="G9634" s="40"/>
      <c r="H9634" s="40"/>
      <c r="I9634" s="40"/>
      <c r="M9634" s="40">
        <f>WEEKNUM(A9634,2)</f>
        <v>1</v>
      </c>
    </row>
    <row r="9635" spans="1:13" x14ac:dyDescent="0.25">
      <c r="A9635" s="1"/>
      <c r="B9635" s="40"/>
      <c r="C9635" s="40"/>
      <c r="D9635" s="40"/>
      <c r="E9635" s="40"/>
      <c r="F9635" s="40"/>
      <c r="G9635" s="40"/>
      <c r="H9635" s="40"/>
      <c r="I9635" s="40"/>
      <c r="M9635" s="40">
        <f>WEEKNUM(A9635,2)</f>
        <v>1</v>
      </c>
    </row>
    <row r="9636" spans="1:13" x14ac:dyDescent="0.25">
      <c r="A9636" s="1"/>
      <c r="B9636" s="40"/>
      <c r="C9636" s="40"/>
      <c r="D9636" s="40"/>
      <c r="E9636" s="40"/>
      <c r="F9636" s="40"/>
      <c r="G9636" s="40"/>
      <c r="H9636" s="40"/>
      <c r="I9636" s="40"/>
      <c r="M9636" s="40">
        <f>WEEKNUM(A9636,2)</f>
        <v>1</v>
      </c>
    </row>
    <row r="9637" spans="1:13" x14ac:dyDescent="0.25">
      <c r="A9637" s="1"/>
      <c r="B9637" s="40"/>
      <c r="C9637" s="40"/>
      <c r="D9637" s="40"/>
      <c r="E9637" s="40"/>
      <c r="F9637" s="40"/>
      <c r="G9637" s="40"/>
      <c r="H9637" s="40"/>
      <c r="I9637" s="40"/>
      <c r="M9637" s="40">
        <f>WEEKNUM(A9637,2)</f>
        <v>1</v>
      </c>
    </row>
    <row r="9638" spans="1:13" x14ac:dyDescent="0.25">
      <c r="A9638" s="1"/>
      <c r="B9638" s="40"/>
      <c r="C9638" s="40"/>
      <c r="D9638" s="40"/>
      <c r="E9638" s="40"/>
      <c r="F9638" s="40"/>
      <c r="G9638" s="40"/>
      <c r="H9638" s="40"/>
      <c r="I9638" s="40"/>
      <c r="M9638" s="40">
        <f>WEEKNUM(A9638,2)</f>
        <v>1</v>
      </c>
    </row>
    <row r="9639" spans="1:13" x14ac:dyDescent="0.25">
      <c r="A9639" s="1"/>
      <c r="B9639" s="40"/>
      <c r="C9639" s="40"/>
      <c r="D9639" s="40"/>
      <c r="E9639" s="40"/>
      <c r="F9639" s="40"/>
      <c r="G9639" s="40"/>
      <c r="H9639" s="40"/>
      <c r="I9639" s="40"/>
      <c r="M9639" s="40">
        <f>WEEKNUM(A9639,2)</f>
        <v>1</v>
      </c>
    </row>
    <row r="9640" spans="1:13" x14ac:dyDescent="0.25">
      <c r="A9640" s="1"/>
      <c r="B9640" s="40"/>
      <c r="C9640" s="40"/>
      <c r="D9640" s="40"/>
      <c r="E9640" s="40"/>
      <c r="F9640" s="40"/>
      <c r="G9640" s="40"/>
      <c r="H9640" s="40"/>
      <c r="I9640" s="40"/>
      <c r="M9640" s="40">
        <f>WEEKNUM(A9640,2)</f>
        <v>1</v>
      </c>
    </row>
    <row r="9641" spans="1:13" x14ac:dyDescent="0.25">
      <c r="A9641" s="1"/>
      <c r="B9641" s="40"/>
      <c r="C9641" s="40"/>
      <c r="D9641" s="40"/>
      <c r="E9641" s="40"/>
      <c r="F9641" s="40"/>
      <c r="G9641" s="40"/>
      <c r="H9641" s="40"/>
      <c r="I9641" s="40"/>
      <c r="M9641" s="40">
        <f>WEEKNUM(A9641,2)</f>
        <v>1</v>
      </c>
    </row>
    <row r="9642" spans="1:13" x14ac:dyDescent="0.25">
      <c r="A9642" s="1"/>
      <c r="B9642" s="40"/>
      <c r="C9642" s="40"/>
      <c r="D9642" s="40"/>
      <c r="E9642" s="40"/>
      <c r="F9642" s="40"/>
      <c r="G9642" s="40"/>
      <c r="H9642" s="40"/>
      <c r="I9642" s="40"/>
      <c r="M9642" s="40">
        <f>WEEKNUM(A9642,2)</f>
        <v>1</v>
      </c>
    </row>
    <row r="9643" spans="1:13" x14ac:dyDescent="0.25">
      <c r="A9643" s="1"/>
      <c r="B9643" s="40"/>
      <c r="C9643" s="40"/>
      <c r="D9643" s="40"/>
      <c r="E9643" s="40"/>
      <c r="F9643" s="40"/>
      <c r="G9643" s="40"/>
      <c r="H9643" s="40"/>
      <c r="I9643" s="40"/>
      <c r="M9643" s="40">
        <f>WEEKNUM(A9643,2)</f>
        <v>1</v>
      </c>
    </row>
    <row r="9644" spans="1:13" x14ac:dyDescent="0.25">
      <c r="A9644" s="1"/>
      <c r="B9644" s="40"/>
      <c r="C9644" s="40"/>
      <c r="D9644" s="40"/>
      <c r="E9644" s="40"/>
      <c r="F9644" s="40"/>
      <c r="G9644" s="40"/>
      <c r="H9644" s="40"/>
      <c r="I9644" s="40"/>
      <c r="M9644" s="40">
        <f>WEEKNUM(A9644,2)</f>
        <v>1</v>
      </c>
    </row>
    <row r="9645" spans="1:13" x14ac:dyDescent="0.25">
      <c r="A9645" s="1"/>
      <c r="B9645" s="40"/>
      <c r="C9645" s="40"/>
      <c r="D9645" s="40"/>
      <c r="E9645" s="40"/>
      <c r="F9645" s="40"/>
      <c r="G9645" s="40"/>
      <c r="H9645" s="40"/>
      <c r="I9645" s="40"/>
      <c r="M9645" s="40">
        <f>WEEKNUM(A9645,2)</f>
        <v>1</v>
      </c>
    </row>
    <row r="9646" spans="1:13" x14ac:dyDescent="0.25">
      <c r="A9646" s="1"/>
      <c r="B9646" s="40"/>
      <c r="C9646" s="40"/>
      <c r="D9646" s="40"/>
      <c r="E9646" s="40"/>
      <c r="F9646" s="40"/>
      <c r="G9646" s="40"/>
      <c r="H9646" s="40"/>
      <c r="I9646" s="40"/>
      <c r="M9646" s="40">
        <f>WEEKNUM(A9646,2)</f>
        <v>1</v>
      </c>
    </row>
    <row r="9647" spans="1:13" x14ac:dyDescent="0.25">
      <c r="A9647" s="1"/>
      <c r="B9647" s="40"/>
      <c r="C9647" s="40"/>
      <c r="D9647" s="40"/>
      <c r="E9647" s="40"/>
      <c r="F9647" s="40"/>
      <c r="G9647" s="40"/>
      <c r="H9647" s="40"/>
      <c r="I9647" s="40"/>
      <c r="M9647" s="40">
        <f>WEEKNUM(A9647,2)</f>
        <v>1</v>
      </c>
    </row>
    <row r="9648" spans="1:13" x14ac:dyDescent="0.25">
      <c r="A9648" s="1"/>
      <c r="B9648" s="40"/>
      <c r="C9648" s="40"/>
      <c r="D9648" s="40"/>
      <c r="E9648" s="40"/>
      <c r="F9648" s="40"/>
      <c r="G9648" s="40"/>
      <c r="H9648" s="40"/>
      <c r="I9648" s="40"/>
      <c r="M9648" s="40">
        <f>WEEKNUM(A9648,2)</f>
        <v>1</v>
      </c>
    </row>
    <row r="9649" spans="1:13" x14ac:dyDescent="0.25">
      <c r="A9649" s="1"/>
      <c r="B9649" s="40"/>
      <c r="C9649" s="40"/>
      <c r="D9649" s="40"/>
      <c r="E9649" s="40"/>
      <c r="F9649" s="40"/>
      <c r="G9649" s="40"/>
      <c r="H9649" s="40"/>
      <c r="I9649" s="40"/>
      <c r="M9649" s="40">
        <f>WEEKNUM(A9649,2)</f>
        <v>1</v>
      </c>
    </row>
    <row r="9650" spans="1:13" x14ac:dyDescent="0.25">
      <c r="A9650" s="1"/>
      <c r="B9650" s="40"/>
      <c r="C9650" s="40"/>
      <c r="D9650" s="40"/>
      <c r="E9650" s="40"/>
      <c r="F9650" s="40"/>
      <c r="G9650" s="40"/>
      <c r="H9650" s="40"/>
      <c r="I9650" s="40"/>
      <c r="M9650" s="40">
        <f>WEEKNUM(A9650,2)</f>
        <v>1</v>
      </c>
    </row>
    <row r="9651" spans="1:13" x14ac:dyDescent="0.25">
      <c r="A9651" s="1"/>
      <c r="B9651" s="40"/>
      <c r="C9651" s="40"/>
      <c r="D9651" s="40"/>
      <c r="E9651" s="40"/>
      <c r="F9651" s="40"/>
      <c r="G9651" s="40"/>
      <c r="H9651" s="40"/>
      <c r="I9651" s="40"/>
      <c r="M9651" s="40">
        <f>WEEKNUM(A9651,2)</f>
        <v>1</v>
      </c>
    </row>
    <row r="9652" spans="1:13" x14ac:dyDescent="0.25">
      <c r="A9652" s="1"/>
      <c r="B9652" s="40"/>
      <c r="C9652" s="40"/>
      <c r="D9652" s="40"/>
      <c r="E9652" s="40"/>
      <c r="F9652" s="40"/>
      <c r="G9652" s="40"/>
      <c r="H9652" s="40"/>
      <c r="I9652" s="40"/>
      <c r="M9652" s="40">
        <f>WEEKNUM(A9652,2)</f>
        <v>1</v>
      </c>
    </row>
    <row r="9653" spans="1:13" x14ac:dyDescent="0.25">
      <c r="A9653" s="1"/>
      <c r="B9653" s="40"/>
      <c r="C9653" s="40"/>
      <c r="D9653" s="40"/>
      <c r="E9653" s="40"/>
      <c r="F9653" s="40"/>
      <c r="G9653" s="40"/>
      <c r="H9653" s="40"/>
      <c r="I9653" s="40"/>
      <c r="M9653" s="40">
        <f>WEEKNUM(A9653,2)</f>
        <v>1</v>
      </c>
    </row>
    <row r="9654" spans="1:13" x14ac:dyDescent="0.25">
      <c r="A9654" s="1"/>
      <c r="B9654" s="40"/>
      <c r="C9654" s="40"/>
      <c r="D9654" s="40"/>
      <c r="E9654" s="40"/>
      <c r="F9654" s="40"/>
      <c r="G9654" s="40"/>
      <c r="H9654" s="40"/>
      <c r="I9654" s="40"/>
      <c r="M9654" s="40">
        <f>WEEKNUM(A9654,2)</f>
        <v>1</v>
      </c>
    </row>
    <row r="9655" spans="1:13" x14ac:dyDescent="0.25">
      <c r="A9655" s="1"/>
      <c r="B9655" s="40"/>
      <c r="C9655" s="40"/>
      <c r="D9655" s="40"/>
      <c r="E9655" s="40"/>
      <c r="F9655" s="40"/>
      <c r="G9655" s="40"/>
      <c r="H9655" s="40"/>
      <c r="I9655" s="40"/>
      <c r="M9655" s="40">
        <f>WEEKNUM(A9655,2)</f>
        <v>1</v>
      </c>
    </row>
    <row r="9656" spans="1:13" x14ac:dyDescent="0.25">
      <c r="A9656" s="1"/>
      <c r="B9656" s="40"/>
      <c r="C9656" s="40"/>
      <c r="D9656" s="40"/>
      <c r="E9656" s="40"/>
      <c r="F9656" s="40"/>
      <c r="G9656" s="40"/>
      <c r="H9656" s="40"/>
      <c r="I9656" s="40"/>
      <c r="M9656" s="40">
        <f>WEEKNUM(A9656,2)</f>
        <v>1</v>
      </c>
    </row>
    <row r="9657" spans="1:13" x14ac:dyDescent="0.25">
      <c r="A9657" s="1"/>
      <c r="B9657" s="40"/>
      <c r="C9657" s="40"/>
      <c r="D9657" s="40"/>
      <c r="E9657" s="40"/>
      <c r="F9657" s="40"/>
      <c r="G9657" s="40"/>
      <c r="H9657" s="40"/>
      <c r="I9657" s="40"/>
      <c r="M9657" s="40">
        <f>WEEKNUM(A9657,2)</f>
        <v>1</v>
      </c>
    </row>
    <row r="9658" spans="1:13" x14ac:dyDescent="0.25">
      <c r="A9658" s="1"/>
      <c r="B9658" s="40"/>
      <c r="C9658" s="40"/>
      <c r="D9658" s="40"/>
      <c r="E9658" s="40"/>
      <c r="F9658" s="40"/>
      <c r="G9658" s="40"/>
      <c r="H9658" s="40"/>
      <c r="I9658" s="40"/>
      <c r="M9658" s="40">
        <f>WEEKNUM(A9658,2)</f>
        <v>1</v>
      </c>
    </row>
    <row r="9659" spans="1:13" x14ac:dyDescent="0.25">
      <c r="A9659" s="1"/>
      <c r="B9659" s="40"/>
      <c r="C9659" s="40"/>
      <c r="D9659" s="40"/>
      <c r="E9659" s="40"/>
      <c r="F9659" s="40"/>
      <c r="G9659" s="40"/>
      <c r="H9659" s="40"/>
      <c r="I9659" s="40"/>
      <c r="M9659" s="40">
        <f>WEEKNUM(A9659,2)</f>
        <v>1</v>
      </c>
    </row>
    <row r="9660" spans="1:13" x14ac:dyDescent="0.25">
      <c r="A9660" s="1"/>
      <c r="B9660" s="40"/>
      <c r="C9660" s="40"/>
      <c r="D9660" s="40"/>
      <c r="E9660" s="40"/>
      <c r="F9660" s="40"/>
      <c r="G9660" s="40"/>
      <c r="H9660" s="40"/>
      <c r="I9660" s="40"/>
      <c r="M9660" s="40">
        <f>WEEKNUM(A9660,2)</f>
        <v>1</v>
      </c>
    </row>
    <row r="9661" spans="1:13" x14ac:dyDescent="0.25">
      <c r="A9661" s="1"/>
      <c r="B9661" s="40"/>
      <c r="C9661" s="40"/>
      <c r="D9661" s="40"/>
      <c r="E9661" s="40"/>
      <c r="F9661" s="40"/>
      <c r="G9661" s="40"/>
      <c r="H9661" s="40"/>
      <c r="I9661" s="40"/>
      <c r="M9661" s="40">
        <f>WEEKNUM(A9661,2)</f>
        <v>1</v>
      </c>
    </row>
    <row r="9662" spans="1:13" x14ac:dyDescent="0.25">
      <c r="A9662" s="1"/>
      <c r="B9662" s="40"/>
      <c r="C9662" s="40"/>
      <c r="D9662" s="40"/>
      <c r="E9662" s="40"/>
      <c r="F9662" s="40"/>
      <c r="G9662" s="40"/>
      <c r="H9662" s="40"/>
      <c r="I9662" s="40"/>
      <c r="M9662" s="40">
        <f>WEEKNUM(A9662,2)</f>
        <v>1</v>
      </c>
    </row>
    <row r="9663" spans="1:13" x14ac:dyDescent="0.25">
      <c r="A9663" s="1"/>
      <c r="B9663" s="40"/>
      <c r="C9663" s="40"/>
      <c r="D9663" s="40"/>
      <c r="E9663" s="40"/>
      <c r="F9663" s="40"/>
      <c r="G9663" s="40"/>
      <c r="H9663" s="40"/>
      <c r="I9663" s="40"/>
      <c r="M9663" s="40">
        <f>WEEKNUM(A9663,2)</f>
        <v>1</v>
      </c>
    </row>
    <row r="9664" spans="1:13" x14ac:dyDescent="0.25">
      <c r="A9664" s="1"/>
      <c r="B9664" s="40"/>
      <c r="C9664" s="40"/>
      <c r="D9664" s="40"/>
      <c r="E9664" s="40"/>
      <c r="F9664" s="40"/>
      <c r="G9664" s="40"/>
      <c r="H9664" s="40"/>
      <c r="I9664" s="40"/>
      <c r="M9664" s="40">
        <f>WEEKNUM(A9664,2)</f>
        <v>1</v>
      </c>
    </row>
    <row r="9665" spans="1:13" x14ac:dyDescent="0.25">
      <c r="A9665" s="1"/>
      <c r="B9665" s="40"/>
      <c r="C9665" s="40"/>
      <c r="D9665" s="40"/>
      <c r="E9665" s="40"/>
      <c r="F9665" s="40"/>
      <c r="G9665" s="40"/>
      <c r="H9665" s="40"/>
      <c r="I9665" s="40"/>
      <c r="M9665" s="40">
        <f>WEEKNUM(A9665,2)</f>
        <v>1</v>
      </c>
    </row>
    <row r="9666" spans="1:13" x14ac:dyDescent="0.25">
      <c r="A9666" s="1"/>
      <c r="B9666" s="40"/>
      <c r="C9666" s="40"/>
      <c r="D9666" s="40"/>
      <c r="E9666" s="40"/>
      <c r="F9666" s="40"/>
      <c r="G9666" s="40"/>
      <c r="H9666" s="40"/>
      <c r="I9666" s="40"/>
      <c r="M9666" s="40">
        <f>WEEKNUM(A9666,2)</f>
        <v>1</v>
      </c>
    </row>
    <row r="9667" spans="1:13" x14ac:dyDescent="0.25">
      <c r="A9667" s="1"/>
      <c r="B9667" s="40"/>
      <c r="C9667" s="40"/>
      <c r="D9667" s="40"/>
      <c r="E9667" s="40"/>
      <c r="F9667" s="40"/>
      <c r="G9667" s="40"/>
      <c r="H9667" s="40"/>
      <c r="I9667" s="40"/>
      <c r="M9667" s="40">
        <f>WEEKNUM(A9667,2)</f>
        <v>1</v>
      </c>
    </row>
    <row r="9668" spans="1:13" x14ac:dyDescent="0.25">
      <c r="A9668" s="1"/>
      <c r="B9668" s="40"/>
      <c r="C9668" s="40"/>
      <c r="D9668" s="40"/>
      <c r="E9668" s="40"/>
      <c r="F9668" s="40"/>
      <c r="G9668" s="40"/>
      <c r="H9668" s="40"/>
      <c r="I9668" s="40"/>
      <c r="M9668" s="40">
        <f>WEEKNUM(A9668,2)</f>
        <v>1</v>
      </c>
    </row>
    <row r="9669" spans="1:13" x14ac:dyDescent="0.25">
      <c r="A9669" s="1"/>
      <c r="B9669" s="40"/>
      <c r="C9669" s="40"/>
      <c r="D9669" s="40"/>
      <c r="E9669" s="40"/>
      <c r="F9669" s="40"/>
      <c r="G9669" s="40"/>
      <c r="H9669" s="40"/>
      <c r="I9669" s="40"/>
      <c r="M9669" s="40">
        <f>WEEKNUM(A9669,2)</f>
        <v>1</v>
      </c>
    </row>
    <row r="9670" spans="1:13" x14ac:dyDescent="0.25">
      <c r="A9670" s="1"/>
      <c r="B9670" s="40"/>
      <c r="C9670" s="40"/>
      <c r="D9670" s="40"/>
      <c r="E9670" s="40"/>
      <c r="F9670" s="40"/>
      <c r="G9670" s="40"/>
      <c r="H9670" s="40"/>
      <c r="I9670" s="40"/>
      <c r="M9670" s="40">
        <f>WEEKNUM(A9670,2)</f>
        <v>1</v>
      </c>
    </row>
    <row r="9671" spans="1:13" x14ac:dyDescent="0.25">
      <c r="A9671" s="1"/>
      <c r="B9671" s="40"/>
      <c r="C9671" s="40"/>
      <c r="D9671" s="40"/>
      <c r="E9671" s="40"/>
      <c r="F9671" s="40"/>
      <c r="G9671" s="40"/>
      <c r="H9671" s="40"/>
      <c r="I9671" s="40"/>
      <c r="M9671" s="40">
        <f>WEEKNUM(A9671,2)</f>
        <v>1</v>
      </c>
    </row>
    <row r="9672" spans="1:13" x14ac:dyDescent="0.25">
      <c r="A9672" s="1"/>
      <c r="B9672" s="40"/>
      <c r="C9672" s="40"/>
      <c r="D9672" s="40"/>
      <c r="E9672" s="40"/>
      <c r="F9672" s="40"/>
      <c r="G9672" s="40"/>
      <c r="H9672" s="40"/>
      <c r="I9672" s="40"/>
      <c r="M9672" s="40">
        <f>WEEKNUM(A9672,2)</f>
        <v>1</v>
      </c>
    </row>
    <row r="9673" spans="1:13" x14ac:dyDescent="0.25">
      <c r="A9673" s="1"/>
      <c r="B9673" s="40"/>
      <c r="C9673" s="40"/>
      <c r="D9673" s="40"/>
      <c r="E9673" s="40"/>
      <c r="F9673" s="40"/>
      <c r="G9673" s="40"/>
      <c r="H9673" s="40"/>
      <c r="I9673" s="40"/>
      <c r="M9673" s="40">
        <f>WEEKNUM(A9673,2)</f>
        <v>1</v>
      </c>
    </row>
    <row r="9674" spans="1:13" x14ac:dyDescent="0.25">
      <c r="A9674" s="1"/>
      <c r="B9674" s="40"/>
      <c r="C9674" s="40"/>
      <c r="D9674" s="40"/>
      <c r="E9674" s="40"/>
      <c r="F9674" s="40"/>
      <c r="G9674" s="40"/>
      <c r="H9674" s="40"/>
      <c r="I9674" s="40"/>
      <c r="M9674" s="40">
        <f>WEEKNUM(A9674,2)</f>
        <v>1</v>
      </c>
    </row>
    <row r="9675" spans="1:13" x14ac:dyDescent="0.25">
      <c r="A9675" s="1"/>
      <c r="B9675" s="40"/>
      <c r="C9675" s="40"/>
      <c r="D9675" s="40"/>
      <c r="E9675" s="40"/>
      <c r="F9675" s="40"/>
      <c r="G9675" s="40"/>
      <c r="H9675" s="40"/>
      <c r="I9675" s="40"/>
      <c r="M9675" s="40">
        <f>WEEKNUM(A9675,2)</f>
        <v>1</v>
      </c>
    </row>
    <row r="9676" spans="1:13" x14ac:dyDescent="0.25">
      <c r="A9676" s="1"/>
      <c r="B9676" s="40"/>
      <c r="C9676" s="40"/>
      <c r="D9676" s="40"/>
      <c r="E9676" s="40"/>
      <c r="F9676" s="40"/>
      <c r="G9676" s="40"/>
      <c r="H9676" s="40"/>
      <c r="I9676" s="40"/>
      <c r="M9676" s="40">
        <f>WEEKNUM(A9676,2)</f>
        <v>1</v>
      </c>
    </row>
    <row r="9677" spans="1:13" x14ac:dyDescent="0.25">
      <c r="A9677" s="1"/>
      <c r="B9677" s="40"/>
      <c r="C9677" s="40"/>
      <c r="D9677" s="40"/>
      <c r="E9677" s="40"/>
      <c r="F9677" s="40"/>
      <c r="G9677" s="40"/>
      <c r="H9677" s="40"/>
      <c r="I9677" s="40"/>
      <c r="M9677" s="40">
        <f>WEEKNUM(A9677,2)</f>
        <v>1</v>
      </c>
    </row>
    <row r="9678" spans="1:13" x14ac:dyDescent="0.25">
      <c r="A9678" s="1"/>
      <c r="B9678" s="40"/>
      <c r="C9678" s="40"/>
      <c r="D9678" s="40"/>
      <c r="E9678" s="40"/>
      <c r="F9678" s="40"/>
      <c r="G9678" s="40"/>
      <c r="H9678" s="40"/>
      <c r="I9678" s="40"/>
      <c r="M9678" s="40">
        <f>WEEKNUM(A9678,2)</f>
        <v>1</v>
      </c>
    </row>
    <row r="9679" spans="1:13" x14ac:dyDescent="0.25">
      <c r="A9679" s="1"/>
      <c r="B9679" s="40"/>
      <c r="C9679" s="40"/>
      <c r="D9679" s="40"/>
      <c r="E9679" s="40"/>
      <c r="F9679" s="40"/>
      <c r="G9679" s="40"/>
      <c r="H9679" s="40"/>
      <c r="I9679" s="40"/>
      <c r="M9679" s="40">
        <f>WEEKNUM(A9679,2)</f>
        <v>1</v>
      </c>
    </row>
    <row r="9680" spans="1:13" x14ac:dyDescent="0.25">
      <c r="A9680" s="1"/>
      <c r="B9680" s="40"/>
      <c r="C9680" s="40"/>
      <c r="D9680" s="40"/>
      <c r="E9680" s="40"/>
      <c r="F9680" s="40"/>
      <c r="G9680" s="40"/>
      <c r="H9680" s="40"/>
      <c r="I9680" s="40"/>
      <c r="M9680" s="40">
        <f>WEEKNUM(A9680,2)</f>
        <v>1</v>
      </c>
    </row>
    <row r="9681" spans="1:13" x14ac:dyDescent="0.25">
      <c r="A9681" s="1"/>
      <c r="B9681" s="40"/>
      <c r="C9681" s="40"/>
      <c r="D9681" s="40"/>
      <c r="E9681" s="40"/>
      <c r="F9681" s="40"/>
      <c r="G9681" s="40"/>
      <c r="H9681" s="40"/>
      <c r="I9681" s="40"/>
      <c r="M9681" s="40">
        <f>WEEKNUM(A9681,2)</f>
        <v>1</v>
      </c>
    </row>
    <row r="9682" spans="1:13" x14ac:dyDescent="0.25">
      <c r="A9682" s="1"/>
      <c r="B9682" s="40"/>
      <c r="C9682" s="40"/>
      <c r="D9682" s="40"/>
      <c r="E9682" s="40"/>
      <c r="F9682" s="40"/>
      <c r="G9682" s="40"/>
      <c r="H9682" s="40"/>
      <c r="I9682" s="40"/>
      <c r="M9682" s="40">
        <f>WEEKNUM(A9682,2)</f>
        <v>1</v>
      </c>
    </row>
    <row r="9683" spans="1:13" x14ac:dyDescent="0.25">
      <c r="A9683" s="1"/>
      <c r="B9683" s="40"/>
      <c r="C9683" s="40"/>
      <c r="D9683" s="40"/>
      <c r="E9683" s="40"/>
      <c r="F9683" s="40"/>
      <c r="G9683" s="40"/>
      <c r="H9683" s="40"/>
      <c r="I9683" s="40"/>
      <c r="M9683" s="40">
        <f>WEEKNUM(A9683,2)</f>
        <v>1</v>
      </c>
    </row>
    <row r="9684" spans="1:13" x14ac:dyDescent="0.25">
      <c r="A9684" s="1"/>
      <c r="B9684" s="40"/>
      <c r="C9684" s="40"/>
      <c r="D9684" s="40"/>
      <c r="E9684" s="40"/>
      <c r="F9684" s="40"/>
      <c r="G9684" s="40"/>
      <c r="H9684" s="40"/>
      <c r="I9684" s="40"/>
      <c r="M9684" s="40">
        <f>WEEKNUM(A9684,2)</f>
        <v>1</v>
      </c>
    </row>
    <row r="9685" spans="1:13" x14ac:dyDescent="0.25">
      <c r="A9685" s="1"/>
      <c r="B9685" s="40"/>
      <c r="C9685" s="40"/>
      <c r="D9685" s="40"/>
      <c r="E9685" s="40"/>
      <c r="F9685" s="40"/>
      <c r="G9685" s="40"/>
      <c r="H9685" s="40"/>
      <c r="I9685" s="40"/>
      <c r="M9685" s="40">
        <f>WEEKNUM(A9685,2)</f>
        <v>1</v>
      </c>
    </row>
    <row r="9686" spans="1:13" x14ac:dyDescent="0.25">
      <c r="A9686" s="1"/>
      <c r="B9686" s="40"/>
      <c r="C9686" s="40"/>
      <c r="D9686" s="40"/>
      <c r="E9686" s="40"/>
      <c r="F9686" s="40"/>
      <c r="G9686" s="40"/>
      <c r="H9686" s="40"/>
      <c r="I9686" s="40"/>
      <c r="M9686" s="40">
        <f>WEEKNUM(A9686,2)</f>
        <v>1</v>
      </c>
    </row>
    <row r="9687" spans="1:13" x14ac:dyDescent="0.25">
      <c r="A9687" s="1"/>
      <c r="B9687" s="40"/>
      <c r="C9687" s="40"/>
      <c r="D9687" s="40"/>
      <c r="E9687" s="40"/>
      <c r="F9687" s="40"/>
      <c r="G9687" s="40"/>
      <c r="H9687" s="40"/>
      <c r="I9687" s="40"/>
      <c r="M9687" s="40">
        <f>WEEKNUM(A9687,2)</f>
        <v>1</v>
      </c>
    </row>
    <row r="9688" spans="1:13" x14ac:dyDescent="0.25">
      <c r="A9688" s="1"/>
      <c r="B9688" s="40"/>
      <c r="C9688" s="40"/>
      <c r="D9688" s="40"/>
      <c r="E9688" s="40"/>
      <c r="F9688" s="40"/>
      <c r="G9688" s="40"/>
      <c r="H9688" s="40"/>
      <c r="I9688" s="40"/>
      <c r="M9688" s="40">
        <f>WEEKNUM(A9688,2)</f>
        <v>1</v>
      </c>
    </row>
    <row r="9689" spans="1:13" x14ac:dyDescent="0.25">
      <c r="A9689" s="1"/>
      <c r="B9689" s="40"/>
      <c r="C9689" s="40"/>
      <c r="D9689" s="40"/>
      <c r="E9689" s="40"/>
      <c r="F9689" s="40"/>
      <c r="G9689" s="40"/>
      <c r="H9689" s="40"/>
      <c r="I9689" s="40"/>
      <c r="M9689" s="40">
        <f>WEEKNUM(A9689,2)</f>
        <v>1</v>
      </c>
    </row>
    <row r="9690" spans="1:13" x14ac:dyDescent="0.25">
      <c r="A9690" s="1"/>
      <c r="B9690" s="40"/>
      <c r="C9690" s="40"/>
      <c r="D9690" s="40"/>
      <c r="E9690" s="40"/>
      <c r="F9690" s="40"/>
      <c r="G9690" s="40"/>
      <c r="H9690" s="40"/>
      <c r="I9690" s="40"/>
      <c r="M9690" s="40">
        <f>WEEKNUM(A9690,2)</f>
        <v>1</v>
      </c>
    </row>
    <row r="9691" spans="1:13" x14ac:dyDescent="0.25">
      <c r="A9691" s="1"/>
      <c r="B9691" s="40"/>
      <c r="C9691" s="40"/>
      <c r="D9691" s="40"/>
      <c r="E9691" s="40"/>
      <c r="F9691" s="40"/>
      <c r="G9691" s="40"/>
      <c r="H9691" s="40"/>
      <c r="I9691" s="40"/>
      <c r="M9691" s="40">
        <f>WEEKNUM(A9691,2)</f>
        <v>1</v>
      </c>
    </row>
    <row r="9692" spans="1:13" x14ac:dyDescent="0.25">
      <c r="A9692" s="1"/>
      <c r="B9692" s="40"/>
      <c r="C9692" s="40"/>
      <c r="D9692" s="40"/>
      <c r="E9692" s="40"/>
      <c r="F9692" s="40"/>
      <c r="G9692" s="40"/>
      <c r="H9692" s="40"/>
      <c r="I9692" s="40"/>
      <c r="M9692" s="40">
        <f>WEEKNUM(A9692,2)</f>
        <v>1</v>
      </c>
    </row>
    <row r="9693" spans="1:13" x14ac:dyDescent="0.25">
      <c r="A9693" s="1"/>
      <c r="B9693" s="40"/>
      <c r="C9693" s="40"/>
      <c r="D9693" s="40"/>
      <c r="E9693" s="40"/>
      <c r="F9693" s="40"/>
      <c r="G9693" s="40"/>
      <c r="H9693" s="40"/>
      <c r="I9693" s="40"/>
      <c r="M9693" s="40">
        <f>WEEKNUM(A9693,2)</f>
        <v>1</v>
      </c>
    </row>
    <row r="9694" spans="1:13" x14ac:dyDescent="0.25">
      <c r="A9694" s="1"/>
      <c r="B9694" s="40"/>
      <c r="C9694" s="40"/>
      <c r="D9694" s="40"/>
      <c r="E9694" s="40"/>
      <c r="F9694" s="40"/>
      <c r="G9694" s="40"/>
      <c r="H9694" s="40"/>
      <c r="I9694" s="40"/>
      <c r="M9694" s="40">
        <f>WEEKNUM(A9694,2)</f>
        <v>1</v>
      </c>
    </row>
    <row r="9695" spans="1:13" x14ac:dyDescent="0.25">
      <c r="A9695" s="1"/>
      <c r="B9695" s="40"/>
      <c r="C9695" s="40"/>
      <c r="D9695" s="40"/>
      <c r="E9695" s="40"/>
      <c r="F9695" s="40"/>
      <c r="G9695" s="40"/>
      <c r="H9695" s="40"/>
      <c r="I9695" s="40"/>
      <c r="M9695" s="40">
        <f>WEEKNUM(A9695,2)</f>
        <v>1</v>
      </c>
    </row>
    <row r="9696" spans="1:13" x14ac:dyDescent="0.25">
      <c r="A9696" s="1"/>
      <c r="B9696" s="40"/>
      <c r="C9696" s="40"/>
      <c r="D9696" s="40"/>
      <c r="E9696" s="40"/>
      <c r="F9696" s="40"/>
      <c r="G9696" s="40"/>
      <c r="H9696" s="40"/>
      <c r="I9696" s="40"/>
      <c r="M9696" s="40">
        <f>WEEKNUM(A9696,2)</f>
        <v>1</v>
      </c>
    </row>
    <row r="9697" spans="1:13" x14ac:dyDescent="0.25">
      <c r="A9697" s="1"/>
      <c r="B9697" s="40"/>
      <c r="C9697" s="40"/>
      <c r="D9697" s="40"/>
      <c r="E9697" s="40"/>
      <c r="F9697" s="40"/>
      <c r="G9697" s="40"/>
      <c r="H9697" s="40"/>
      <c r="I9697" s="40"/>
      <c r="M9697" s="40">
        <f>WEEKNUM(A9697,2)</f>
        <v>1</v>
      </c>
    </row>
    <row r="9698" spans="1:13" x14ac:dyDescent="0.25">
      <c r="A9698" s="1"/>
      <c r="B9698" s="40"/>
      <c r="C9698" s="40"/>
      <c r="D9698" s="40"/>
      <c r="E9698" s="40"/>
      <c r="F9698" s="40"/>
      <c r="G9698" s="40"/>
      <c r="H9698" s="40"/>
      <c r="I9698" s="40"/>
      <c r="M9698" s="40">
        <f>WEEKNUM(A9698,2)</f>
        <v>1</v>
      </c>
    </row>
    <row r="9699" spans="1:13" x14ac:dyDescent="0.25">
      <c r="A9699" s="1"/>
      <c r="B9699" s="40"/>
      <c r="C9699" s="40"/>
      <c r="D9699" s="40"/>
      <c r="E9699" s="40"/>
      <c r="F9699" s="40"/>
      <c r="G9699" s="40"/>
      <c r="H9699" s="40"/>
      <c r="I9699" s="40"/>
      <c r="M9699" s="40">
        <f>WEEKNUM(A9699,2)</f>
        <v>1</v>
      </c>
    </row>
    <row r="9700" spans="1:13" x14ac:dyDescent="0.25">
      <c r="A9700" s="1"/>
      <c r="B9700" s="40"/>
      <c r="C9700" s="40"/>
      <c r="D9700" s="40"/>
      <c r="E9700" s="40"/>
      <c r="F9700" s="40"/>
      <c r="G9700" s="40"/>
      <c r="H9700" s="40"/>
      <c r="I9700" s="40"/>
      <c r="M9700" s="40">
        <f>WEEKNUM(A9700,2)</f>
        <v>1</v>
      </c>
    </row>
    <row r="9701" spans="1:13" x14ac:dyDescent="0.25">
      <c r="A9701" s="1"/>
      <c r="B9701" s="40"/>
      <c r="C9701" s="40"/>
      <c r="D9701" s="40"/>
      <c r="E9701" s="40"/>
      <c r="F9701" s="40"/>
      <c r="G9701" s="40"/>
      <c r="H9701" s="40"/>
      <c r="I9701" s="40"/>
      <c r="M9701" s="40">
        <f>WEEKNUM(A9701,2)</f>
        <v>1</v>
      </c>
    </row>
    <row r="9702" spans="1:13" x14ac:dyDescent="0.25">
      <c r="A9702" s="1"/>
      <c r="B9702" s="40"/>
      <c r="C9702" s="40"/>
      <c r="D9702" s="40"/>
      <c r="E9702" s="40"/>
      <c r="F9702" s="40"/>
      <c r="G9702" s="40"/>
      <c r="H9702" s="40"/>
      <c r="I9702" s="40"/>
      <c r="M9702" s="40">
        <f>WEEKNUM(A9702,2)</f>
        <v>1</v>
      </c>
    </row>
    <row r="9703" spans="1:13" x14ac:dyDescent="0.25">
      <c r="A9703" s="1"/>
      <c r="B9703" s="40"/>
      <c r="C9703" s="40"/>
      <c r="D9703" s="40"/>
      <c r="E9703" s="40"/>
      <c r="F9703" s="40"/>
      <c r="G9703" s="40"/>
      <c r="H9703" s="40"/>
      <c r="I9703" s="40"/>
      <c r="M9703" s="40">
        <f>WEEKNUM(A9703,2)</f>
        <v>1</v>
      </c>
    </row>
    <row r="9704" spans="1:13" x14ac:dyDescent="0.25">
      <c r="A9704" s="1"/>
      <c r="B9704" s="40"/>
      <c r="C9704" s="40"/>
      <c r="D9704" s="40"/>
      <c r="E9704" s="40"/>
      <c r="F9704" s="40"/>
      <c r="G9704" s="40"/>
      <c r="H9704" s="40"/>
      <c r="I9704" s="40"/>
      <c r="M9704" s="40">
        <f>WEEKNUM(A9704,2)</f>
        <v>1</v>
      </c>
    </row>
    <row r="9705" spans="1:13" x14ac:dyDescent="0.25">
      <c r="A9705" s="1"/>
      <c r="B9705" s="40"/>
      <c r="C9705" s="40"/>
      <c r="D9705" s="40"/>
      <c r="E9705" s="40"/>
      <c r="F9705" s="40"/>
      <c r="G9705" s="40"/>
      <c r="H9705" s="40"/>
      <c r="I9705" s="40"/>
      <c r="M9705" s="40">
        <f>WEEKNUM(A9705,2)</f>
        <v>1</v>
      </c>
    </row>
    <row r="9706" spans="1:13" x14ac:dyDescent="0.25">
      <c r="A9706" s="1"/>
      <c r="B9706" s="40"/>
      <c r="C9706" s="40"/>
      <c r="D9706" s="40"/>
      <c r="E9706" s="40"/>
      <c r="F9706" s="40"/>
      <c r="G9706" s="40"/>
      <c r="H9706" s="40"/>
      <c r="I9706" s="40"/>
      <c r="M9706" s="40">
        <f>WEEKNUM(A9706,2)</f>
        <v>1</v>
      </c>
    </row>
    <row r="9707" spans="1:13" x14ac:dyDescent="0.25">
      <c r="A9707" s="1"/>
      <c r="B9707" s="40"/>
      <c r="C9707" s="40"/>
      <c r="D9707" s="40"/>
      <c r="E9707" s="40"/>
      <c r="F9707" s="40"/>
      <c r="G9707" s="40"/>
      <c r="H9707" s="40"/>
      <c r="I9707" s="40"/>
      <c r="M9707" s="40">
        <f>WEEKNUM(A9707,2)</f>
        <v>1</v>
      </c>
    </row>
    <row r="9708" spans="1:13" x14ac:dyDescent="0.25">
      <c r="A9708" s="1"/>
      <c r="B9708" s="40"/>
      <c r="C9708" s="40"/>
      <c r="D9708" s="40"/>
      <c r="E9708" s="40"/>
      <c r="F9708" s="40"/>
      <c r="G9708" s="40"/>
      <c r="H9708" s="40"/>
      <c r="I9708" s="40"/>
      <c r="M9708" s="40">
        <f>WEEKNUM(A9708,2)</f>
        <v>1</v>
      </c>
    </row>
    <row r="9709" spans="1:13" x14ac:dyDescent="0.25">
      <c r="A9709" s="1"/>
      <c r="B9709" s="40"/>
      <c r="C9709" s="40"/>
      <c r="D9709" s="40"/>
      <c r="E9709" s="40"/>
      <c r="F9709" s="40"/>
      <c r="G9709" s="40"/>
      <c r="H9709" s="40"/>
      <c r="I9709" s="40"/>
      <c r="M9709" s="40">
        <f>WEEKNUM(A9709,2)</f>
        <v>1</v>
      </c>
    </row>
    <row r="9710" spans="1:13" x14ac:dyDescent="0.25">
      <c r="A9710" s="1"/>
      <c r="B9710" s="40"/>
      <c r="C9710" s="40"/>
      <c r="D9710" s="40"/>
      <c r="E9710" s="40"/>
      <c r="F9710" s="40"/>
      <c r="G9710" s="40"/>
      <c r="H9710" s="40"/>
      <c r="I9710" s="40"/>
      <c r="M9710" s="40">
        <f>WEEKNUM(A9710,2)</f>
        <v>1</v>
      </c>
    </row>
    <row r="9711" spans="1:13" x14ac:dyDescent="0.25">
      <c r="A9711" s="1"/>
      <c r="B9711" s="40"/>
      <c r="C9711" s="40"/>
      <c r="D9711" s="40"/>
      <c r="E9711" s="40"/>
      <c r="F9711" s="40"/>
      <c r="G9711" s="40"/>
      <c r="H9711" s="40"/>
      <c r="I9711" s="40"/>
      <c r="M9711" s="40">
        <f>WEEKNUM(A9711,2)</f>
        <v>1</v>
      </c>
    </row>
    <row r="9712" spans="1:13" x14ac:dyDescent="0.25">
      <c r="A9712" s="1"/>
      <c r="B9712" s="40"/>
      <c r="C9712" s="40"/>
      <c r="D9712" s="40"/>
      <c r="E9712" s="40"/>
      <c r="F9712" s="40"/>
      <c r="G9712" s="40"/>
      <c r="H9712" s="40"/>
      <c r="I9712" s="40"/>
      <c r="M9712" s="40">
        <f>WEEKNUM(A9712,2)</f>
        <v>1</v>
      </c>
    </row>
    <row r="9713" spans="1:13" x14ac:dyDescent="0.25">
      <c r="A9713" s="1"/>
      <c r="B9713" s="40"/>
      <c r="C9713" s="40"/>
      <c r="D9713" s="40"/>
      <c r="E9713" s="40"/>
      <c r="F9713" s="40"/>
      <c r="G9713" s="40"/>
      <c r="H9713" s="40"/>
      <c r="I9713" s="40"/>
      <c r="M9713" s="40">
        <f>WEEKNUM(A9713,2)</f>
        <v>1</v>
      </c>
    </row>
    <row r="9714" spans="1:13" x14ac:dyDescent="0.25">
      <c r="A9714" s="1"/>
      <c r="B9714" s="40"/>
      <c r="C9714" s="40"/>
      <c r="D9714" s="40"/>
      <c r="E9714" s="40"/>
      <c r="F9714" s="40"/>
      <c r="G9714" s="40"/>
      <c r="H9714" s="40"/>
      <c r="I9714" s="40"/>
      <c r="M9714" s="40">
        <f>WEEKNUM(A9714,2)</f>
        <v>1</v>
      </c>
    </row>
    <row r="9715" spans="1:13" x14ac:dyDescent="0.25">
      <c r="A9715" s="1"/>
      <c r="B9715" s="40"/>
      <c r="C9715" s="40"/>
      <c r="D9715" s="40"/>
      <c r="E9715" s="40"/>
      <c r="F9715" s="40"/>
      <c r="G9715" s="40"/>
      <c r="H9715" s="40"/>
      <c r="I9715" s="40"/>
      <c r="M9715" s="40">
        <f>WEEKNUM(A9715,2)</f>
        <v>1</v>
      </c>
    </row>
    <row r="9716" spans="1:13" x14ac:dyDescent="0.25">
      <c r="A9716" s="1"/>
      <c r="B9716" s="40"/>
      <c r="C9716" s="40"/>
      <c r="D9716" s="40"/>
      <c r="E9716" s="40"/>
      <c r="F9716" s="40"/>
      <c r="G9716" s="40"/>
      <c r="H9716" s="40"/>
      <c r="I9716" s="40"/>
      <c r="M9716" s="40">
        <f>WEEKNUM(A9716,2)</f>
        <v>1</v>
      </c>
    </row>
    <row r="9717" spans="1:13" x14ac:dyDescent="0.25">
      <c r="A9717" s="1"/>
      <c r="B9717" s="40"/>
      <c r="C9717" s="40"/>
      <c r="D9717" s="40"/>
      <c r="E9717" s="40"/>
      <c r="F9717" s="40"/>
      <c r="G9717" s="40"/>
      <c r="H9717" s="40"/>
      <c r="I9717" s="40"/>
      <c r="M9717" s="40">
        <f>WEEKNUM(A9717,2)</f>
        <v>1</v>
      </c>
    </row>
    <row r="9718" spans="1:13" x14ac:dyDescent="0.25">
      <c r="A9718" s="1"/>
      <c r="B9718" s="40"/>
      <c r="C9718" s="40"/>
      <c r="D9718" s="40"/>
      <c r="E9718" s="40"/>
      <c r="F9718" s="40"/>
      <c r="G9718" s="40"/>
      <c r="H9718" s="40"/>
      <c r="I9718" s="40"/>
      <c r="M9718" s="40">
        <f>WEEKNUM(A9718,2)</f>
        <v>1</v>
      </c>
    </row>
    <row r="9719" spans="1:13" x14ac:dyDescent="0.25">
      <c r="A9719" s="1"/>
      <c r="B9719" s="40"/>
      <c r="C9719" s="40"/>
      <c r="D9719" s="40"/>
      <c r="E9719" s="40"/>
      <c r="F9719" s="40"/>
      <c r="G9719" s="40"/>
      <c r="H9719" s="40"/>
      <c r="I9719" s="40"/>
      <c r="M9719" s="40">
        <f>WEEKNUM(A9719,2)</f>
        <v>1</v>
      </c>
    </row>
    <row r="9720" spans="1:13" x14ac:dyDescent="0.25">
      <c r="A9720" s="1"/>
      <c r="B9720" s="40"/>
      <c r="C9720" s="40"/>
      <c r="D9720" s="40"/>
      <c r="E9720" s="40"/>
      <c r="F9720" s="40"/>
      <c r="G9720" s="40"/>
      <c r="H9720" s="40"/>
      <c r="I9720" s="40"/>
      <c r="M9720" s="40">
        <f>WEEKNUM(A9720,2)</f>
        <v>1</v>
      </c>
    </row>
    <row r="9721" spans="1:13" x14ac:dyDescent="0.25">
      <c r="A9721" s="1"/>
      <c r="B9721" s="40"/>
      <c r="C9721" s="40"/>
      <c r="D9721" s="40"/>
      <c r="E9721" s="40"/>
      <c r="F9721" s="40"/>
      <c r="G9721" s="40"/>
      <c r="H9721" s="40"/>
      <c r="I9721" s="40"/>
      <c r="M9721" s="40">
        <f>WEEKNUM(A9721,2)</f>
        <v>1</v>
      </c>
    </row>
    <row r="9722" spans="1:13" x14ac:dyDescent="0.25">
      <c r="A9722" s="1"/>
      <c r="B9722" s="40"/>
      <c r="C9722" s="40"/>
      <c r="D9722" s="40"/>
      <c r="E9722" s="40"/>
      <c r="F9722" s="40"/>
      <c r="G9722" s="40"/>
      <c r="H9722" s="40"/>
      <c r="I9722" s="40"/>
      <c r="M9722" s="40">
        <f>WEEKNUM(A9722,2)</f>
        <v>1</v>
      </c>
    </row>
    <row r="9723" spans="1:13" x14ac:dyDescent="0.25">
      <c r="A9723" s="1"/>
      <c r="B9723" s="40"/>
      <c r="C9723" s="40"/>
      <c r="D9723" s="40"/>
      <c r="E9723" s="40"/>
      <c r="F9723" s="40"/>
      <c r="G9723" s="40"/>
      <c r="H9723" s="40"/>
      <c r="I9723" s="40"/>
      <c r="M9723" s="40">
        <f>WEEKNUM(A9723,2)</f>
        <v>1</v>
      </c>
    </row>
    <row r="9724" spans="1:13" x14ac:dyDescent="0.25">
      <c r="A9724" s="1"/>
      <c r="B9724" s="40"/>
      <c r="C9724" s="40"/>
      <c r="D9724" s="40"/>
      <c r="E9724" s="40"/>
      <c r="F9724" s="40"/>
      <c r="G9724" s="40"/>
      <c r="H9724" s="40"/>
      <c r="I9724" s="40"/>
      <c r="M9724" s="40">
        <f>WEEKNUM(A9724,2)</f>
        <v>1</v>
      </c>
    </row>
    <row r="9725" spans="1:13" x14ac:dyDescent="0.25">
      <c r="A9725" s="1"/>
      <c r="B9725" s="40"/>
      <c r="C9725" s="40"/>
      <c r="D9725" s="40"/>
      <c r="E9725" s="40"/>
      <c r="F9725" s="40"/>
      <c r="G9725" s="40"/>
      <c r="H9725" s="40"/>
      <c r="I9725" s="40"/>
      <c r="M9725" s="40">
        <f>WEEKNUM(A9725,2)</f>
        <v>1</v>
      </c>
    </row>
    <row r="9726" spans="1:13" x14ac:dyDescent="0.25">
      <c r="A9726" s="1"/>
      <c r="B9726" s="40"/>
      <c r="C9726" s="40"/>
      <c r="D9726" s="40"/>
      <c r="E9726" s="40"/>
      <c r="F9726" s="40"/>
      <c r="G9726" s="40"/>
      <c r="H9726" s="40"/>
      <c r="I9726" s="40"/>
      <c r="M9726" s="40">
        <f>WEEKNUM(A9726,2)</f>
        <v>1</v>
      </c>
    </row>
    <row r="9727" spans="1:13" x14ac:dyDescent="0.25">
      <c r="A9727" s="1"/>
      <c r="B9727" s="40"/>
      <c r="C9727" s="40"/>
      <c r="D9727" s="40"/>
      <c r="E9727" s="40"/>
      <c r="F9727" s="40"/>
      <c r="G9727" s="40"/>
      <c r="H9727" s="40"/>
      <c r="I9727" s="40"/>
      <c r="M9727" s="40">
        <f>WEEKNUM(A9727,2)</f>
        <v>1</v>
      </c>
    </row>
    <row r="9728" spans="1:13" x14ac:dyDescent="0.25">
      <c r="A9728" s="1"/>
      <c r="B9728" s="40"/>
      <c r="C9728" s="40"/>
      <c r="D9728" s="40"/>
      <c r="E9728" s="40"/>
      <c r="F9728" s="40"/>
      <c r="G9728" s="40"/>
      <c r="H9728" s="40"/>
      <c r="I9728" s="40"/>
      <c r="M9728" s="40">
        <f>WEEKNUM(A9728,2)</f>
        <v>1</v>
      </c>
    </row>
    <row r="9729" spans="1:13" x14ac:dyDescent="0.25">
      <c r="A9729" s="1"/>
      <c r="B9729" s="40"/>
      <c r="C9729" s="40"/>
      <c r="D9729" s="40"/>
      <c r="E9729" s="40"/>
      <c r="F9729" s="40"/>
      <c r="G9729" s="40"/>
      <c r="H9729" s="40"/>
      <c r="I9729" s="40"/>
      <c r="M9729" s="40">
        <f>WEEKNUM(A9729,2)</f>
        <v>1</v>
      </c>
    </row>
    <row r="9730" spans="1:13" x14ac:dyDescent="0.25">
      <c r="A9730" s="1"/>
      <c r="B9730" s="40"/>
      <c r="C9730" s="40"/>
      <c r="D9730" s="40"/>
      <c r="E9730" s="40"/>
      <c r="F9730" s="40"/>
      <c r="G9730" s="40"/>
      <c r="H9730" s="40"/>
      <c r="I9730" s="40"/>
      <c r="M9730" s="40">
        <f>WEEKNUM(A9730,2)</f>
        <v>1</v>
      </c>
    </row>
    <row r="9731" spans="1:13" x14ac:dyDescent="0.25">
      <c r="A9731" s="1"/>
      <c r="B9731" s="40"/>
      <c r="C9731" s="40"/>
      <c r="D9731" s="40"/>
      <c r="E9731" s="40"/>
      <c r="F9731" s="40"/>
      <c r="G9731" s="40"/>
      <c r="H9731" s="40"/>
      <c r="I9731" s="40"/>
      <c r="M9731" s="40">
        <f>WEEKNUM(A9731,2)</f>
        <v>1</v>
      </c>
    </row>
    <row r="9732" spans="1:13" x14ac:dyDescent="0.25">
      <c r="A9732" s="1"/>
      <c r="B9732" s="40"/>
      <c r="C9732" s="40"/>
      <c r="D9732" s="40"/>
      <c r="E9732" s="40"/>
      <c r="F9732" s="40"/>
      <c r="G9732" s="40"/>
      <c r="H9732" s="40"/>
      <c r="I9732" s="40"/>
      <c r="M9732" s="40">
        <f>WEEKNUM(A9732,2)</f>
        <v>1</v>
      </c>
    </row>
    <row r="9733" spans="1:13" x14ac:dyDescent="0.25">
      <c r="A9733" s="1"/>
      <c r="B9733" s="40"/>
      <c r="C9733" s="40"/>
      <c r="D9733" s="40"/>
      <c r="E9733" s="40"/>
      <c r="F9733" s="40"/>
      <c r="G9733" s="40"/>
      <c r="H9733" s="40"/>
      <c r="I9733" s="40"/>
      <c r="M9733" s="40">
        <f>WEEKNUM(A9733,2)</f>
        <v>1</v>
      </c>
    </row>
    <row r="9734" spans="1:13" x14ac:dyDescent="0.25">
      <c r="A9734" s="1"/>
      <c r="B9734" s="40"/>
      <c r="C9734" s="40"/>
      <c r="D9734" s="40"/>
      <c r="E9734" s="40"/>
      <c r="F9734" s="40"/>
      <c r="G9734" s="40"/>
      <c r="H9734" s="40"/>
      <c r="I9734" s="40"/>
      <c r="M9734" s="40">
        <f>WEEKNUM(A9734,2)</f>
        <v>1</v>
      </c>
    </row>
    <row r="9735" spans="1:13" x14ac:dyDescent="0.25">
      <c r="A9735" s="1"/>
      <c r="B9735" s="40"/>
      <c r="C9735" s="40"/>
      <c r="D9735" s="40"/>
      <c r="E9735" s="40"/>
      <c r="F9735" s="40"/>
      <c r="G9735" s="40"/>
      <c r="H9735" s="40"/>
      <c r="I9735" s="40"/>
      <c r="M9735" s="40">
        <f>WEEKNUM(A9735,2)</f>
        <v>1</v>
      </c>
    </row>
    <row r="9736" spans="1:13" x14ac:dyDescent="0.25">
      <c r="A9736" s="1"/>
      <c r="B9736" s="40"/>
      <c r="C9736" s="40"/>
      <c r="D9736" s="40"/>
      <c r="E9736" s="40"/>
      <c r="F9736" s="40"/>
      <c r="G9736" s="40"/>
      <c r="H9736" s="40"/>
      <c r="I9736" s="40"/>
      <c r="M9736" s="40">
        <f>WEEKNUM(A9736,2)</f>
        <v>1</v>
      </c>
    </row>
    <row r="9737" spans="1:13" x14ac:dyDescent="0.25">
      <c r="A9737" s="1"/>
      <c r="B9737" s="40"/>
      <c r="C9737" s="40"/>
      <c r="D9737" s="40"/>
      <c r="E9737" s="40"/>
      <c r="F9737" s="40"/>
      <c r="G9737" s="40"/>
      <c r="H9737" s="40"/>
      <c r="I9737" s="40"/>
      <c r="M9737" s="40">
        <f>WEEKNUM(A9737,2)</f>
        <v>1</v>
      </c>
    </row>
    <row r="9738" spans="1:13" x14ac:dyDescent="0.25">
      <c r="A9738" s="1"/>
      <c r="B9738" s="40"/>
      <c r="C9738" s="40"/>
      <c r="D9738" s="40"/>
      <c r="E9738" s="40"/>
      <c r="F9738" s="40"/>
      <c r="G9738" s="40"/>
      <c r="H9738" s="40"/>
      <c r="I9738" s="40"/>
      <c r="M9738" s="40">
        <f>WEEKNUM(A9738,2)</f>
        <v>1</v>
      </c>
    </row>
    <row r="9739" spans="1:13" x14ac:dyDescent="0.25">
      <c r="A9739" s="1"/>
      <c r="B9739" s="40"/>
      <c r="C9739" s="40"/>
      <c r="D9739" s="40"/>
      <c r="E9739" s="40"/>
      <c r="F9739" s="40"/>
      <c r="G9739" s="40"/>
      <c r="H9739" s="40"/>
      <c r="I9739" s="40"/>
      <c r="M9739" s="40">
        <f>WEEKNUM(A9739,2)</f>
        <v>1</v>
      </c>
    </row>
    <row r="9740" spans="1:13" x14ac:dyDescent="0.25">
      <c r="A9740" s="1"/>
      <c r="B9740" s="40"/>
      <c r="C9740" s="40"/>
      <c r="D9740" s="40"/>
      <c r="E9740" s="40"/>
      <c r="F9740" s="40"/>
      <c r="G9740" s="40"/>
      <c r="H9740" s="40"/>
      <c r="I9740" s="40"/>
      <c r="M9740" s="40">
        <f>WEEKNUM(A9740,2)</f>
        <v>1</v>
      </c>
    </row>
    <row r="9741" spans="1:13" x14ac:dyDescent="0.25">
      <c r="A9741" s="1"/>
      <c r="B9741" s="40"/>
      <c r="C9741" s="40"/>
      <c r="D9741" s="40"/>
      <c r="E9741" s="40"/>
      <c r="F9741" s="40"/>
      <c r="G9741" s="40"/>
      <c r="H9741" s="40"/>
      <c r="I9741" s="40"/>
      <c r="M9741" s="40">
        <f>WEEKNUM(A9741,2)</f>
        <v>1</v>
      </c>
    </row>
    <row r="9742" spans="1:13" x14ac:dyDescent="0.25">
      <c r="A9742" s="1"/>
      <c r="B9742" s="40"/>
      <c r="C9742" s="40"/>
      <c r="D9742" s="40"/>
      <c r="E9742" s="40"/>
      <c r="F9742" s="40"/>
      <c r="G9742" s="40"/>
      <c r="H9742" s="40"/>
      <c r="I9742" s="40"/>
      <c r="M9742" s="40">
        <f>WEEKNUM(A9742,2)</f>
        <v>1</v>
      </c>
    </row>
    <row r="9743" spans="1:13" x14ac:dyDescent="0.25">
      <c r="A9743" s="1"/>
      <c r="B9743" s="40"/>
      <c r="C9743" s="40"/>
      <c r="D9743" s="40"/>
      <c r="E9743" s="40"/>
      <c r="F9743" s="40"/>
      <c r="G9743" s="40"/>
      <c r="H9743" s="40"/>
      <c r="I9743" s="40"/>
      <c r="M9743" s="40">
        <f>WEEKNUM(A9743,2)</f>
        <v>1</v>
      </c>
    </row>
    <row r="9744" spans="1:13" x14ac:dyDescent="0.25">
      <c r="A9744" s="1"/>
      <c r="B9744" s="40"/>
      <c r="C9744" s="40"/>
      <c r="D9744" s="40"/>
      <c r="E9744" s="40"/>
      <c r="F9744" s="40"/>
      <c r="G9744" s="40"/>
      <c r="H9744" s="40"/>
      <c r="I9744" s="40"/>
      <c r="M9744" s="40">
        <f>WEEKNUM(A9744,2)</f>
        <v>1</v>
      </c>
    </row>
    <row r="9745" spans="1:13" x14ac:dyDescent="0.25">
      <c r="A9745" s="1"/>
      <c r="B9745" s="40"/>
      <c r="C9745" s="40"/>
      <c r="D9745" s="40"/>
      <c r="E9745" s="40"/>
      <c r="F9745" s="40"/>
      <c r="G9745" s="40"/>
      <c r="H9745" s="40"/>
      <c r="I9745" s="40"/>
      <c r="M9745" s="40">
        <f>WEEKNUM(A9745,2)</f>
        <v>1</v>
      </c>
    </row>
    <row r="9746" spans="1:13" x14ac:dyDescent="0.25">
      <c r="A9746" s="1"/>
      <c r="B9746" s="40"/>
      <c r="C9746" s="40"/>
      <c r="D9746" s="40"/>
      <c r="E9746" s="40"/>
      <c r="F9746" s="40"/>
      <c r="G9746" s="40"/>
      <c r="H9746" s="40"/>
      <c r="I9746" s="40"/>
      <c r="M9746" s="40">
        <f>WEEKNUM(A9746,2)</f>
        <v>1</v>
      </c>
    </row>
    <row r="9747" spans="1:13" x14ac:dyDescent="0.25">
      <c r="A9747" s="1"/>
      <c r="B9747" s="40"/>
      <c r="C9747" s="40"/>
      <c r="D9747" s="40"/>
      <c r="E9747" s="40"/>
      <c r="F9747" s="40"/>
      <c r="G9747" s="40"/>
      <c r="H9747" s="40"/>
      <c r="I9747" s="40"/>
      <c r="M9747" s="40">
        <f>WEEKNUM(A9747,2)</f>
        <v>1</v>
      </c>
    </row>
    <row r="9748" spans="1:13" x14ac:dyDescent="0.25">
      <c r="A9748" s="1"/>
      <c r="B9748" s="40"/>
      <c r="C9748" s="40"/>
      <c r="D9748" s="40"/>
      <c r="E9748" s="40"/>
      <c r="F9748" s="40"/>
      <c r="G9748" s="40"/>
      <c r="H9748" s="40"/>
      <c r="I9748" s="40"/>
      <c r="M9748" s="40">
        <f>WEEKNUM(A9748,2)</f>
        <v>1</v>
      </c>
    </row>
    <row r="9749" spans="1:13" x14ac:dyDescent="0.25">
      <c r="A9749" s="1"/>
      <c r="B9749" s="40"/>
      <c r="C9749" s="40"/>
      <c r="D9749" s="40"/>
      <c r="E9749" s="40"/>
      <c r="F9749" s="40"/>
      <c r="G9749" s="40"/>
      <c r="H9749" s="40"/>
      <c r="I9749" s="40"/>
      <c r="M9749" s="40">
        <f>WEEKNUM(A9749,2)</f>
        <v>1</v>
      </c>
    </row>
    <row r="9750" spans="1:13" x14ac:dyDescent="0.25">
      <c r="A9750" s="1"/>
      <c r="B9750" s="40"/>
      <c r="C9750" s="40"/>
      <c r="D9750" s="40"/>
      <c r="E9750" s="40"/>
      <c r="F9750" s="40"/>
      <c r="G9750" s="40"/>
      <c r="H9750" s="40"/>
      <c r="I9750" s="40"/>
      <c r="M9750" s="40">
        <f>WEEKNUM(A9750,2)</f>
        <v>1</v>
      </c>
    </row>
    <row r="9751" spans="1:13" x14ac:dyDescent="0.25">
      <c r="A9751" s="1"/>
      <c r="B9751" s="40"/>
      <c r="C9751" s="40"/>
      <c r="D9751" s="40"/>
      <c r="E9751" s="40"/>
      <c r="F9751" s="40"/>
      <c r="G9751" s="40"/>
      <c r="H9751" s="40"/>
      <c r="I9751" s="40"/>
      <c r="M9751" s="40">
        <f>WEEKNUM(A9751,2)</f>
        <v>1</v>
      </c>
    </row>
    <row r="9752" spans="1:13" x14ac:dyDescent="0.25">
      <c r="A9752" s="1"/>
      <c r="B9752" s="40"/>
      <c r="C9752" s="40"/>
      <c r="D9752" s="40"/>
      <c r="E9752" s="40"/>
      <c r="F9752" s="40"/>
      <c r="G9752" s="40"/>
      <c r="H9752" s="40"/>
      <c r="I9752" s="40"/>
      <c r="M9752" s="40">
        <f>WEEKNUM(A9752,2)</f>
        <v>1</v>
      </c>
    </row>
    <row r="9753" spans="1:13" x14ac:dyDescent="0.25">
      <c r="A9753" s="1"/>
      <c r="B9753" s="40"/>
      <c r="C9753" s="40"/>
      <c r="D9753" s="40"/>
      <c r="E9753" s="40"/>
      <c r="F9753" s="40"/>
      <c r="G9753" s="40"/>
      <c r="H9753" s="40"/>
      <c r="I9753" s="40"/>
      <c r="M9753" s="40">
        <f>WEEKNUM(A9753,2)</f>
        <v>1</v>
      </c>
    </row>
    <row r="9754" spans="1:13" x14ac:dyDescent="0.25">
      <c r="A9754" s="1"/>
      <c r="B9754" s="40"/>
      <c r="C9754" s="40"/>
      <c r="D9754" s="40"/>
      <c r="E9754" s="40"/>
      <c r="F9754" s="40"/>
      <c r="G9754" s="40"/>
      <c r="H9754" s="40"/>
      <c r="I9754" s="40"/>
      <c r="M9754" s="40">
        <f>WEEKNUM(A9754,2)</f>
        <v>1</v>
      </c>
    </row>
    <row r="9755" spans="1:13" x14ac:dyDescent="0.25">
      <c r="A9755" s="1"/>
      <c r="B9755" s="40"/>
      <c r="C9755" s="40"/>
      <c r="D9755" s="40"/>
      <c r="E9755" s="40"/>
      <c r="F9755" s="40"/>
      <c r="G9755" s="40"/>
      <c r="H9755" s="40"/>
      <c r="I9755" s="40"/>
      <c r="M9755" s="40">
        <f>WEEKNUM(A9755,2)</f>
        <v>1</v>
      </c>
    </row>
    <row r="9756" spans="1:13" x14ac:dyDescent="0.25">
      <c r="A9756" s="1"/>
      <c r="B9756" s="40"/>
      <c r="C9756" s="40"/>
      <c r="D9756" s="40"/>
      <c r="E9756" s="40"/>
      <c r="F9756" s="40"/>
      <c r="G9756" s="40"/>
      <c r="H9756" s="40"/>
      <c r="I9756" s="40"/>
      <c r="M9756" s="40">
        <f>WEEKNUM(A9756,2)</f>
        <v>1</v>
      </c>
    </row>
    <row r="9757" spans="1:13" x14ac:dyDescent="0.25">
      <c r="A9757" s="1"/>
      <c r="B9757" s="40"/>
      <c r="C9757" s="40"/>
      <c r="D9757" s="40"/>
      <c r="E9757" s="40"/>
      <c r="F9757" s="40"/>
      <c r="G9757" s="40"/>
      <c r="H9757" s="40"/>
      <c r="I9757" s="40"/>
      <c r="M9757" s="40">
        <f>WEEKNUM(A9757,2)</f>
        <v>1</v>
      </c>
    </row>
    <row r="9758" spans="1:13" x14ac:dyDescent="0.25">
      <c r="A9758" s="1"/>
      <c r="B9758" s="40"/>
      <c r="C9758" s="40"/>
      <c r="D9758" s="40"/>
      <c r="E9758" s="40"/>
      <c r="F9758" s="40"/>
      <c r="G9758" s="40"/>
      <c r="H9758" s="40"/>
      <c r="I9758" s="40"/>
      <c r="M9758" s="40">
        <f>WEEKNUM(A9758,2)</f>
        <v>1</v>
      </c>
    </row>
    <row r="9759" spans="1:13" x14ac:dyDescent="0.25">
      <c r="A9759" s="1"/>
      <c r="B9759" s="40"/>
      <c r="C9759" s="40"/>
      <c r="D9759" s="40"/>
      <c r="E9759" s="40"/>
      <c r="F9759" s="40"/>
      <c r="G9759" s="40"/>
      <c r="H9759" s="40"/>
      <c r="I9759" s="40"/>
      <c r="M9759" s="40">
        <f>WEEKNUM(A9759,2)</f>
        <v>1</v>
      </c>
    </row>
    <row r="9760" spans="1:13" x14ac:dyDescent="0.25">
      <c r="A9760" s="1"/>
      <c r="B9760" s="40"/>
      <c r="C9760" s="40"/>
      <c r="D9760" s="40"/>
      <c r="E9760" s="40"/>
      <c r="F9760" s="40"/>
      <c r="G9760" s="40"/>
      <c r="H9760" s="40"/>
      <c r="I9760" s="40"/>
      <c r="M9760" s="40">
        <f>WEEKNUM(A9760,2)</f>
        <v>1</v>
      </c>
    </row>
    <row r="9761" spans="1:13" x14ac:dyDescent="0.25">
      <c r="A9761" s="1"/>
      <c r="B9761" s="40"/>
      <c r="C9761" s="40"/>
      <c r="D9761" s="40"/>
      <c r="E9761" s="40"/>
      <c r="F9761" s="40"/>
      <c r="G9761" s="40"/>
      <c r="H9761" s="40"/>
      <c r="I9761" s="40"/>
      <c r="M9761" s="40">
        <f>WEEKNUM(A9761,2)</f>
        <v>1</v>
      </c>
    </row>
    <row r="9762" spans="1:13" x14ac:dyDescent="0.25">
      <c r="A9762" s="1"/>
      <c r="B9762" s="40"/>
      <c r="C9762" s="40"/>
      <c r="D9762" s="40"/>
      <c r="E9762" s="40"/>
      <c r="F9762" s="40"/>
      <c r="G9762" s="40"/>
      <c r="H9762" s="40"/>
      <c r="I9762" s="40"/>
      <c r="M9762" s="40">
        <f>WEEKNUM(A9762,2)</f>
        <v>1</v>
      </c>
    </row>
    <row r="9763" spans="1:13" x14ac:dyDescent="0.25">
      <c r="A9763" s="1"/>
      <c r="B9763" s="40"/>
      <c r="C9763" s="40"/>
      <c r="D9763" s="40"/>
      <c r="E9763" s="40"/>
      <c r="F9763" s="40"/>
      <c r="G9763" s="40"/>
      <c r="H9763" s="40"/>
      <c r="I9763" s="40"/>
      <c r="M9763" s="40">
        <f>WEEKNUM(A9763,2)</f>
        <v>1</v>
      </c>
    </row>
    <row r="9764" spans="1:13" x14ac:dyDescent="0.25">
      <c r="A9764" s="1"/>
      <c r="B9764" s="40"/>
      <c r="C9764" s="40"/>
      <c r="D9764" s="40"/>
      <c r="E9764" s="40"/>
      <c r="F9764" s="40"/>
      <c r="G9764" s="40"/>
      <c r="H9764" s="40"/>
      <c r="I9764" s="40"/>
      <c r="M9764" s="40">
        <f>WEEKNUM(A9764,2)</f>
        <v>1</v>
      </c>
    </row>
    <row r="9765" spans="1:13" x14ac:dyDescent="0.25">
      <c r="A9765" s="1"/>
      <c r="B9765" s="40"/>
      <c r="C9765" s="40"/>
      <c r="D9765" s="40"/>
      <c r="E9765" s="40"/>
      <c r="F9765" s="40"/>
      <c r="G9765" s="40"/>
      <c r="H9765" s="40"/>
      <c r="I9765" s="40"/>
      <c r="M9765" s="40">
        <f>WEEKNUM(A9765,2)</f>
        <v>1</v>
      </c>
    </row>
    <row r="9766" spans="1:13" x14ac:dyDescent="0.25">
      <c r="A9766" s="1"/>
      <c r="B9766" s="40"/>
      <c r="C9766" s="40"/>
      <c r="D9766" s="40"/>
      <c r="E9766" s="40"/>
      <c r="F9766" s="40"/>
      <c r="G9766" s="40"/>
      <c r="H9766" s="40"/>
      <c r="I9766" s="40"/>
      <c r="M9766" s="40">
        <f>WEEKNUM(A9766,2)</f>
        <v>1</v>
      </c>
    </row>
    <row r="9767" spans="1:13" x14ac:dyDescent="0.25">
      <c r="A9767" s="1"/>
      <c r="B9767" s="40"/>
      <c r="C9767" s="40"/>
      <c r="D9767" s="40"/>
      <c r="E9767" s="40"/>
      <c r="F9767" s="40"/>
      <c r="G9767" s="40"/>
      <c r="H9767" s="40"/>
      <c r="I9767" s="40"/>
      <c r="M9767" s="40">
        <f>WEEKNUM(A9767,2)</f>
        <v>1</v>
      </c>
    </row>
    <row r="9768" spans="1:13" x14ac:dyDescent="0.25">
      <c r="A9768" s="1"/>
      <c r="B9768" s="40"/>
      <c r="C9768" s="40"/>
      <c r="D9768" s="40"/>
      <c r="E9768" s="40"/>
      <c r="F9768" s="40"/>
      <c r="G9768" s="40"/>
      <c r="H9768" s="40"/>
      <c r="I9768" s="40"/>
      <c r="M9768" s="40">
        <f>WEEKNUM(A9768,2)</f>
        <v>1</v>
      </c>
    </row>
    <row r="9769" spans="1:13" x14ac:dyDescent="0.25">
      <c r="A9769" s="1"/>
      <c r="B9769" s="40"/>
      <c r="C9769" s="40"/>
      <c r="D9769" s="40"/>
      <c r="E9769" s="40"/>
      <c r="F9769" s="40"/>
      <c r="G9769" s="40"/>
      <c r="H9769" s="40"/>
      <c r="I9769" s="40"/>
      <c r="M9769" s="40">
        <f>WEEKNUM(A9769,2)</f>
        <v>1</v>
      </c>
    </row>
    <row r="9770" spans="1:13" x14ac:dyDescent="0.25">
      <c r="A9770" s="1"/>
      <c r="B9770" s="40"/>
      <c r="C9770" s="40"/>
      <c r="D9770" s="40"/>
      <c r="E9770" s="40"/>
      <c r="F9770" s="40"/>
      <c r="G9770" s="40"/>
      <c r="H9770" s="40"/>
      <c r="I9770" s="40"/>
      <c r="M9770" s="40">
        <f>WEEKNUM(A9770,2)</f>
        <v>1</v>
      </c>
    </row>
    <row r="9771" spans="1:13" x14ac:dyDescent="0.25">
      <c r="A9771" s="1"/>
      <c r="B9771" s="40"/>
      <c r="C9771" s="40"/>
      <c r="D9771" s="40"/>
      <c r="E9771" s="40"/>
      <c r="F9771" s="40"/>
      <c r="G9771" s="40"/>
      <c r="H9771" s="40"/>
      <c r="I9771" s="40"/>
      <c r="M9771" s="40">
        <f>WEEKNUM(A9771,2)</f>
        <v>1</v>
      </c>
    </row>
    <row r="9772" spans="1:13" x14ac:dyDescent="0.25">
      <c r="A9772" s="1"/>
      <c r="B9772" s="40"/>
      <c r="C9772" s="40"/>
      <c r="D9772" s="40"/>
      <c r="E9772" s="40"/>
      <c r="F9772" s="40"/>
      <c r="G9772" s="40"/>
      <c r="H9772" s="40"/>
      <c r="I9772" s="40"/>
      <c r="M9772" s="40">
        <f>WEEKNUM(A9772,2)</f>
        <v>1</v>
      </c>
    </row>
    <row r="9773" spans="1:13" x14ac:dyDescent="0.25">
      <c r="A9773" s="1"/>
      <c r="B9773" s="40"/>
      <c r="C9773" s="40"/>
      <c r="D9773" s="40"/>
      <c r="E9773" s="40"/>
      <c r="F9773" s="40"/>
      <c r="G9773" s="40"/>
      <c r="H9773" s="40"/>
      <c r="I9773" s="40"/>
      <c r="M9773" s="40">
        <f>WEEKNUM(A9773,2)</f>
        <v>1</v>
      </c>
    </row>
    <row r="9774" spans="1:13" x14ac:dyDescent="0.25">
      <c r="A9774" s="1"/>
      <c r="B9774" s="40"/>
      <c r="C9774" s="40"/>
      <c r="D9774" s="40"/>
      <c r="E9774" s="40"/>
      <c r="F9774" s="40"/>
      <c r="G9774" s="40"/>
      <c r="H9774" s="40"/>
      <c r="I9774" s="40"/>
      <c r="M9774" s="40">
        <f>WEEKNUM(A9774,2)</f>
        <v>1</v>
      </c>
    </row>
    <row r="9775" spans="1:13" x14ac:dyDescent="0.25">
      <c r="A9775" s="1"/>
      <c r="B9775" s="40"/>
      <c r="C9775" s="40"/>
      <c r="D9775" s="40"/>
      <c r="E9775" s="40"/>
      <c r="F9775" s="40"/>
      <c r="G9775" s="40"/>
      <c r="H9775" s="40"/>
      <c r="I9775" s="40"/>
      <c r="M9775" s="40">
        <f>WEEKNUM(A9775,2)</f>
        <v>1</v>
      </c>
    </row>
    <row r="9776" spans="1:13" x14ac:dyDescent="0.25">
      <c r="A9776" s="1"/>
      <c r="B9776" s="40"/>
      <c r="C9776" s="40"/>
      <c r="D9776" s="40"/>
      <c r="E9776" s="40"/>
      <c r="F9776" s="40"/>
      <c r="G9776" s="40"/>
      <c r="H9776" s="40"/>
      <c r="I9776" s="40"/>
      <c r="M9776" s="40">
        <f>WEEKNUM(A9776,2)</f>
        <v>1</v>
      </c>
    </row>
    <row r="9777" spans="1:13" x14ac:dyDescent="0.25">
      <c r="A9777" s="1"/>
      <c r="B9777" s="40"/>
      <c r="C9777" s="40"/>
      <c r="D9777" s="40"/>
      <c r="E9777" s="40"/>
      <c r="F9777" s="40"/>
      <c r="G9777" s="40"/>
      <c r="H9777" s="40"/>
      <c r="I9777" s="40"/>
      <c r="M9777" s="40">
        <f>WEEKNUM(A9777,2)</f>
        <v>1</v>
      </c>
    </row>
    <row r="9778" spans="1:13" x14ac:dyDescent="0.25">
      <c r="A9778" s="1"/>
      <c r="B9778" s="40"/>
      <c r="C9778" s="40"/>
      <c r="D9778" s="40"/>
      <c r="E9778" s="40"/>
      <c r="F9778" s="40"/>
      <c r="G9778" s="40"/>
      <c r="H9778" s="40"/>
      <c r="I9778" s="40"/>
      <c r="M9778" s="40">
        <f>WEEKNUM(A9778,2)</f>
        <v>1</v>
      </c>
    </row>
    <row r="9779" spans="1:13" x14ac:dyDescent="0.25">
      <c r="A9779" s="1"/>
      <c r="B9779" s="40"/>
      <c r="C9779" s="40"/>
      <c r="D9779" s="40"/>
      <c r="E9779" s="40"/>
      <c r="F9779" s="40"/>
      <c r="G9779" s="40"/>
      <c r="H9779" s="40"/>
      <c r="I9779" s="40"/>
      <c r="M9779" s="40">
        <f>WEEKNUM(A9779,2)</f>
        <v>1</v>
      </c>
    </row>
    <row r="9780" spans="1:13" x14ac:dyDescent="0.25">
      <c r="A9780" s="1"/>
      <c r="B9780" s="40"/>
      <c r="C9780" s="40"/>
      <c r="D9780" s="40"/>
      <c r="E9780" s="40"/>
      <c r="F9780" s="40"/>
      <c r="G9780" s="40"/>
      <c r="H9780" s="40"/>
      <c r="I9780" s="40"/>
      <c r="M9780" s="40">
        <f>WEEKNUM(A9780,2)</f>
        <v>1</v>
      </c>
    </row>
    <row r="9781" spans="1:13" x14ac:dyDescent="0.25">
      <c r="A9781" s="1"/>
      <c r="B9781" s="40"/>
      <c r="C9781" s="40"/>
      <c r="D9781" s="40"/>
      <c r="E9781" s="40"/>
      <c r="F9781" s="40"/>
      <c r="G9781" s="40"/>
      <c r="H9781" s="40"/>
      <c r="I9781" s="40"/>
      <c r="M9781" s="40">
        <f>WEEKNUM(A9781,2)</f>
        <v>1</v>
      </c>
    </row>
    <row r="9782" spans="1:13" x14ac:dyDescent="0.25">
      <c r="A9782" s="1"/>
      <c r="B9782" s="40"/>
      <c r="C9782" s="40"/>
      <c r="D9782" s="40"/>
      <c r="E9782" s="40"/>
      <c r="F9782" s="40"/>
      <c r="G9782" s="40"/>
      <c r="H9782" s="40"/>
      <c r="I9782" s="40"/>
      <c r="M9782" s="40">
        <f>WEEKNUM(A9782,2)</f>
        <v>1</v>
      </c>
    </row>
    <row r="9783" spans="1:13" x14ac:dyDescent="0.25">
      <c r="A9783" s="1"/>
      <c r="B9783" s="40"/>
      <c r="C9783" s="40"/>
      <c r="D9783" s="40"/>
      <c r="E9783" s="40"/>
      <c r="F9783" s="40"/>
      <c r="G9783" s="40"/>
      <c r="H9783" s="40"/>
      <c r="I9783" s="40"/>
      <c r="M9783" s="40">
        <f>WEEKNUM(A9783,2)</f>
        <v>1</v>
      </c>
    </row>
    <row r="9784" spans="1:13" x14ac:dyDescent="0.25">
      <c r="A9784" s="1"/>
      <c r="B9784" s="40"/>
      <c r="C9784" s="40"/>
      <c r="D9784" s="40"/>
      <c r="E9784" s="40"/>
      <c r="F9784" s="40"/>
      <c r="G9784" s="40"/>
      <c r="H9784" s="40"/>
      <c r="I9784" s="40"/>
      <c r="M9784" s="40">
        <f>WEEKNUM(A9784,2)</f>
        <v>1</v>
      </c>
    </row>
    <row r="9785" spans="1:13" x14ac:dyDescent="0.25">
      <c r="A9785" s="1"/>
      <c r="B9785" s="40"/>
      <c r="C9785" s="40"/>
      <c r="D9785" s="40"/>
      <c r="E9785" s="40"/>
      <c r="F9785" s="40"/>
      <c r="G9785" s="40"/>
      <c r="H9785" s="40"/>
      <c r="I9785" s="40"/>
      <c r="M9785" s="40">
        <f>WEEKNUM(A9785,2)</f>
        <v>1</v>
      </c>
    </row>
    <row r="9786" spans="1:13" x14ac:dyDescent="0.25">
      <c r="A9786" s="1"/>
      <c r="B9786" s="40"/>
      <c r="C9786" s="40"/>
      <c r="D9786" s="40"/>
      <c r="E9786" s="40"/>
      <c r="F9786" s="40"/>
      <c r="G9786" s="40"/>
      <c r="H9786" s="40"/>
      <c r="I9786" s="40"/>
      <c r="M9786" s="40">
        <f>WEEKNUM(A9786,2)</f>
        <v>1</v>
      </c>
    </row>
    <row r="9787" spans="1:13" x14ac:dyDescent="0.25">
      <c r="A9787" s="1"/>
      <c r="B9787" s="40"/>
      <c r="C9787" s="40"/>
      <c r="D9787" s="40"/>
      <c r="E9787" s="40"/>
      <c r="F9787" s="40"/>
      <c r="G9787" s="40"/>
      <c r="H9787" s="40"/>
      <c r="I9787" s="40"/>
      <c r="M9787" s="40">
        <f>WEEKNUM(A9787,2)</f>
        <v>1</v>
      </c>
    </row>
    <row r="9788" spans="1:13" x14ac:dyDescent="0.25">
      <c r="A9788" s="1"/>
      <c r="B9788" s="40"/>
      <c r="C9788" s="40"/>
      <c r="D9788" s="40"/>
      <c r="E9788" s="40"/>
      <c r="F9788" s="40"/>
      <c r="G9788" s="40"/>
      <c r="H9788" s="40"/>
      <c r="I9788" s="40"/>
      <c r="M9788" s="40">
        <f>WEEKNUM(A9788,2)</f>
        <v>1</v>
      </c>
    </row>
    <row r="9789" spans="1:13" x14ac:dyDescent="0.25">
      <c r="A9789" s="1"/>
      <c r="B9789" s="40"/>
      <c r="C9789" s="40"/>
      <c r="D9789" s="40"/>
      <c r="E9789" s="40"/>
      <c r="F9789" s="40"/>
      <c r="G9789" s="40"/>
      <c r="H9789" s="40"/>
      <c r="I9789" s="40"/>
      <c r="M9789" s="40">
        <f>WEEKNUM(A9789,2)</f>
        <v>1</v>
      </c>
    </row>
    <row r="9790" spans="1:13" x14ac:dyDescent="0.25">
      <c r="A9790" s="1"/>
      <c r="B9790" s="40"/>
      <c r="C9790" s="40"/>
      <c r="D9790" s="40"/>
      <c r="E9790" s="40"/>
      <c r="F9790" s="40"/>
      <c r="G9790" s="40"/>
      <c r="H9790" s="40"/>
      <c r="I9790" s="40"/>
      <c r="M9790" s="40">
        <f>WEEKNUM(A9790,2)</f>
        <v>1</v>
      </c>
    </row>
    <row r="9791" spans="1:13" x14ac:dyDescent="0.25">
      <c r="A9791" s="1"/>
      <c r="B9791" s="40"/>
      <c r="C9791" s="40"/>
      <c r="D9791" s="40"/>
      <c r="E9791" s="40"/>
      <c r="F9791" s="40"/>
      <c r="G9791" s="40"/>
      <c r="H9791" s="40"/>
      <c r="I9791" s="40"/>
      <c r="M9791" s="40">
        <f>WEEKNUM(A9791,2)</f>
        <v>1</v>
      </c>
    </row>
    <row r="9792" spans="1:13" x14ac:dyDescent="0.25">
      <c r="A9792" s="1"/>
      <c r="B9792" s="40"/>
      <c r="C9792" s="40"/>
      <c r="D9792" s="40"/>
      <c r="E9792" s="40"/>
      <c r="F9792" s="40"/>
      <c r="G9792" s="40"/>
      <c r="H9792" s="40"/>
      <c r="I9792" s="40"/>
      <c r="M9792" s="40">
        <f>WEEKNUM(A9792,2)</f>
        <v>1</v>
      </c>
    </row>
    <row r="9793" spans="1:13" x14ac:dyDescent="0.25">
      <c r="A9793" s="1"/>
      <c r="B9793" s="40"/>
      <c r="C9793" s="40"/>
      <c r="D9793" s="40"/>
      <c r="E9793" s="40"/>
      <c r="F9793" s="40"/>
      <c r="G9793" s="40"/>
      <c r="H9793" s="40"/>
      <c r="I9793" s="40"/>
      <c r="M9793" s="40">
        <f>WEEKNUM(A9793,2)</f>
        <v>1</v>
      </c>
    </row>
    <row r="9794" spans="1:13" x14ac:dyDescent="0.25">
      <c r="A9794" s="1"/>
      <c r="B9794" s="40"/>
      <c r="C9794" s="40"/>
      <c r="D9794" s="40"/>
      <c r="E9794" s="40"/>
      <c r="F9794" s="40"/>
      <c r="G9794" s="40"/>
      <c r="H9794" s="40"/>
      <c r="I9794" s="40"/>
      <c r="M9794" s="40">
        <f>WEEKNUM(A9794,2)</f>
        <v>1</v>
      </c>
    </row>
    <row r="9795" spans="1:13" x14ac:dyDescent="0.25">
      <c r="A9795" s="1"/>
      <c r="B9795" s="40"/>
      <c r="C9795" s="40"/>
      <c r="D9795" s="40"/>
      <c r="E9795" s="40"/>
      <c r="F9795" s="40"/>
      <c r="G9795" s="40"/>
      <c r="H9795" s="40"/>
      <c r="I9795" s="40"/>
      <c r="M9795" s="40">
        <f>WEEKNUM(A9795,2)</f>
        <v>1</v>
      </c>
    </row>
    <row r="9796" spans="1:13" x14ac:dyDescent="0.25">
      <c r="A9796" s="1"/>
      <c r="B9796" s="40"/>
      <c r="C9796" s="40"/>
      <c r="D9796" s="40"/>
      <c r="E9796" s="40"/>
      <c r="F9796" s="40"/>
      <c r="G9796" s="40"/>
      <c r="H9796" s="40"/>
      <c r="I9796" s="40"/>
      <c r="M9796" s="40">
        <f>WEEKNUM(A9796,2)</f>
        <v>1</v>
      </c>
    </row>
    <row r="9797" spans="1:13" x14ac:dyDescent="0.25">
      <c r="A9797" s="1"/>
      <c r="B9797" s="40"/>
      <c r="C9797" s="40"/>
      <c r="D9797" s="40"/>
      <c r="E9797" s="40"/>
      <c r="F9797" s="40"/>
      <c r="G9797" s="40"/>
      <c r="H9797" s="40"/>
      <c r="I9797" s="40"/>
      <c r="M9797" s="40">
        <f>WEEKNUM(A9797,2)</f>
        <v>1</v>
      </c>
    </row>
    <row r="9798" spans="1:13" x14ac:dyDescent="0.25">
      <c r="A9798" s="1"/>
      <c r="B9798" s="40"/>
      <c r="C9798" s="40"/>
      <c r="D9798" s="40"/>
      <c r="E9798" s="40"/>
      <c r="F9798" s="40"/>
      <c r="G9798" s="40"/>
      <c r="H9798" s="40"/>
      <c r="I9798" s="40"/>
      <c r="M9798" s="40">
        <f>WEEKNUM(A9798,2)</f>
        <v>1</v>
      </c>
    </row>
    <row r="9799" spans="1:13" x14ac:dyDescent="0.25">
      <c r="A9799" s="1"/>
      <c r="B9799" s="40"/>
      <c r="C9799" s="40"/>
      <c r="D9799" s="40"/>
      <c r="E9799" s="40"/>
      <c r="F9799" s="40"/>
      <c r="G9799" s="40"/>
      <c r="H9799" s="40"/>
      <c r="I9799" s="40"/>
      <c r="M9799" s="40">
        <f>WEEKNUM(A9799,2)</f>
        <v>1</v>
      </c>
    </row>
    <row r="9800" spans="1:13" x14ac:dyDescent="0.25">
      <c r="A9800" s="1"/>
      <c r="B9800" s="40"/>
      <c r="C9800" s="40"/>
      <c r="D9800" s="40"/>
      <c r="E9800" s="40"/>
      <c r="F9800" s="40"/>
      <c r="G9800" s="40"/>
      <c r="H9800" s="40"/>
      <c r="I9800" s="40"/>
      <c r="M9800" s="40">
        <f>WEEKNUM(A9800,2)</f>
        <v>1</v>
      </c>
    </row>
    <row r="9801" spans="1:13" x14ac:dyDescent="0.25">
      <c r="A9801" s="1"/>
      <c r="B9801" s="40"/>
      <c r="C9801" s="40"/>
      <c r="D9801" s="40"/>
      <c r="E9801" s="40"/>
      <c r="F9801" s="40"/>
      <c r="G9801" s="40"/>
      <c r="H9801" s="40"/>
      <c r="I9801" s="40"/>
      <c r="M9801" s="40">
        <f>WEEKNUM(A9801,2)</f>
        <v>1</v>
      </c>
    </row>
    <row r="9802" spans="1:13" x14ac:dyDescent="0.25">
      <c r="A9802" s="1"/>
      <c r="B9802" s="40"/>
      <c r="C9802" s="40"/>
      <c r="D9802" s="40"/>
      <c r="E9802" s="40"/>
      <c r="F9802" s="40"/>
      <c r="G9802" s="40"/>
      <c r="H9802" s="40"/>
      <c r="I9802" s="40"/>
      <c r="M9802" s="40">
        <f>WEEKNUM(A9802,2)</f>
        <v>1</v>
      </c>
    </row>
    <row r="9803" spans="1:13" x14ac:dyDescent="0.25">
      <c r="A9803" s="1"/>
      <c r="B9803" s="40"/>
      <c r="C9803" s="40"/>
      <c r="D9803" s="40"/>
      <c r="E9803" s="40"/>
      <c r="F9803" s="40"/>
      <c r="G9803" s="40"/>
      <c r="H9803" s="40"/>
      <c r="I9803" s="40"/>
      <c r="M9803" s="40">
        <f>WEEKNUM(A9803,2)</f>
        <v>1</v>
      </c>
    </row>
    <row r="9804" spans="1:13" x14ac:dyDescent="0.25">
      <c r="A9804" s="1"/>
      <c r="B9804" s="40"/>
      <c r="C9804" s="40"/>
      <c r="D9804" s="40"/>
      <c r="E9804" s="40"/>
      <c r="F9804" s="40"/>
      <c r="G9804" s="40"/>
      <c r="H9804" s="40"/>
      <c r="I9804" s="40"/>
      <c r="M9804" s="40">
        <f>WEEKNUM(A9804,2)</f>
        <v>1</v>
      </c>
    </row>
    <row r="9805" spans="1:13" x14ac:dyDescent="0.25">
      <c r="A9805" s="1"/>
      <c r="B9805" s="40"/>
      <c r="C9805" s="40"/>
      <c r="D9805" s="40"/>
      <c r="E9805" s="40"/>
      <c r="F9805" s="40"/>
      <c r="G9805" s="40"/>
      <c r="H9805" s="40"/>
      <c r="I9805" s="40"/>
      <c r="M9805" s="40">
        <f>WEEKNUM(A9805,2)</f>
        <v>1</v>
      </c>
    </row>
    <row r="9806" spans="1:13" x14ac:dyDescent="0.25">
      <c r="A9806" s="1"/>
      <c r="B9806" s="40"/>
      <c r="C9806" s="40"/>
      <c r="D9806" s="40"/>
      <c r="E9806" s="40"/>
      <c r="F9806" s="40"/>
      <c r="G9806" s="40"/>
      <c r="H9806" s="40"/>
      <c r="I9806" s="40"/>
      <c r="M9806" s="40">
        <f>WEEKNUM(A9806,2)</f>
        <v>1</v>
      </c>
    </row>
    <row r="9807" spans="1:13" x14ac:dyDescent="0.25">
      <c r="A9807" s="1"/>
      <c r="B9807" s="40"/>
      <c r="C9807" s="40"/>
      <c r="D9807" s="40"/>
      <c r="E9807" s="40"/>
      <c r="F9807" s="40"/>
      <c r="G9807" s="40"/>
      <c r="H9807" s="40"/>
      <c r="I9807" s="40"/>
      <c r="M9807" s="40">
        <f>WEEKNUM(A9807,2)</f>
        <v>1</v>
      </c>
    </row>
    <row r="9808" spans="1:13" x14ac:dyDescent="0.25">
      <c r="A9808" s="1"/>
      <c r="B9808" s="40"/>
      <c r="C9808" s="40"/>
      <c r="D9808" s="40"/>
      <c r="E9808" s="40"/>
      <c r="F9808" s="40"/>
      <c r="G9808" s="40"/>
      <c r="H9808" s="40"/>
      <c r="I9808" s="40"/>
      <c r="M9808" s="40">
        <f>WEEKNUM(A9808,2)</f>
        <v>1</v>
      </c>
    </row>
    <row r="9809" spans="1:13" x14ac:dyDescent="0.25">
      <c r="A9809" s="1"/>
      <c r="B9809" s="40"/>
      <c r="C9809" s="40"/>
      <c r="D9809" s="40"/>
      <c r="E9809" s="40"/>
      <c r="F9809" s="40"/>
      <c r="G9809" s="40"/>
      <c r="H9809" s="40"/>
      <c r="I9809" s="40"/>
      <c r="M9809" s="40">
        <f>WEEKNUM(A9809,2)</f>
        <v>1</v>
      </c>
    </row>
    <row r="9810" spans="1:13" x14ac:dyDescent="0.25">
      <c r="A9810" s="1"/>
      <c r="B9810" s="40"/>
      <c r="C9810" s="40"/>
      <c r="D9810" s="40"/>
      <c r="E9810" s="40"/>
      <c r="F9810" s="40"/>
      <c r="G9810" s="40"/>
      <c r="H9810" s="40"/>
      <c r="I9810" s="40"/>
      <c r="M9810" s="40">
        <f>WEEKNUM(A9810,2)</f>
        <v>1</v>
      </c>
    </row>
    <row r="9811" spans="1:13" x14ac:dyDescent="0.25">
      <c r="A9811" s="1"/>
      <c r="B9811" s="40"/>
      <c r="C9811" s="40"/>
      <c r="D9811" s="40"/>
      <c r="E9811" s="40"/>
      <c r="F9811" s="40"/>
      <c r="G9811" s="40"/>
      <c r="H9811" s="40"/>
      <c r="I9811" s="40"/>
      <c r="M9811" s="40">
        <f>WEEKNUM(A9811,2)</f>
        <v>1</v>
      </c>
    </row>
    <row r="9812" spans="1:13" x14ac:dyDescent="0.25">
      <c r="A9812" s="1"/>
      <c r="B9812" s="40"/>
      <c r="C9812" s="40"/>
      <c r="D9812" s="40"/>
      <c r="E9812" s="40"/>
      <c r="F9812" s="40"/>
      <c r="G9812" s="40"/>
      <c r="H9812" s="40"/>
      <c r="I9812" s="40"/>
      <c r="M9812" s="40">
        <f>WEEKNUM(A9812,2)</f>
        <v>1</v>
      </c>
    </row>
    <row r="9813" spans="1:13" x14ac:dyDescent="0.25">
      <c r="A9813" s="1"/>
      <c r="B9813" s="40"/>
      <c r="C9813" s="40"/>
      <c r="D9813" s="40"/>
      <c r="E9813" s="40"/>
      <c r="F9813" s="40"/>
      <c r="G9813" s="40"/>
      <c r="H9813" s="40"/>
      <c r="I9813" s="40"/>
      <c r="M9813" s="40">
        <f>WEEKNUM(A9813,2)</f>
        <v>1</v>
      </c>
    </row>
    <row r="9814" spans="1:13" x14ac:dyDescent="0.25">
      <c r="A9814" s="1"/>
      <c r="B9814" s="40"/>
      <c r="C9814" s="40"/>
      <c r="D9814" s="40"/>
      <c r="E9814" s="40"/>
      <c r="F9814" s="40"/>
      <c r="G9814" s="40"/>
      <c r="H9814" s="40"/>
      <c r="I9814" s="40"/>
      <c r="M9814" s="40">
        <f>WEEKNUM(A9814,2)</f>
        <v>1</v>
      </c>
    </row>
    <row r="9815" spans="1:13" x14ac:dyDescent="0.25">
      <c r="A9815" s="1"/>
      <c r="B9815" s="40"/>
      <c r="C9815" s="40"/>
      <c r="D9815" s="40"/>
      <c r="E9815" s="40"/>
      <c r="F9815" s="40"/>
      <c r="G9815" s="40"/>
      <c r="H9815" s="40"/>
      <c r="I9815" s="40"/>
      <c r="M9815" s="40">
        <f>WEEKNUM(A9815,2)</f>
        <v>1</v>
      </c>
    </row>
    <row r="9816" spans="1:13" x14ac:dyDescent="0.25">
      <c r="A9816" s="1"/>
      <c r="B9816" s="40"/>
      <c r="C9816" s="40"/>
      <c r="D9816" s="40"/>
      <c r="E9816" s="40"/>
      <c r="F9816" s="40"/>
      <c r="G9816" s="40"/>
      <c r="H9816" s="40"/>
      <c r="I9816" s="40"/>
      <c r="M9816" s="40">
        <f>WEEKNUM(A9816,2)</f>
        <v>1</v>
      </c>
    </row>
    <row r="9817" spans="1:13" x14ac:dyDescent="0.25">
      <c r="A9817" s="1"/>
      <c r="B9817" s="40"/>
      <c r="C9817" s="40"/>
      <c r="D9817" s="40"/>
      <c r="E9817" s="40"/>
      <c r="F9817" s="40"/>
      <c r="G9817" s="40"/>
      <c r="H9817" s="40"/>
      <c r="I9817" s="40"/>
      <c r="M9817" s="40">
        <f>WEEKNUM(A9817,2)</f>
        <v>1</v>
      </c>
    </row>
    <row r="9818" spans="1:13" x14ac:dyDescent="0.25">
      <c r="A9818" s="1"/>
      <c r="B9818" s="40"/>
      <c r="C9818" s="40"/>
      <c r="D9818" s="40"/>
      <c r="E9818" s="40"/>
      <c r="F9818" s="40"/>
      <c r="G9818" s="40"/>
      <c r="H9818" s="40"/>
      <c r="I9818" s="40"/>
      <c r="M9818" s="40">
        <f>WEEKNUM(A9818,2)</f>
        <v>1</v>
      </c>
    </row>
    <row r="9819" spans="1:13" x14ac:dyDescent="0.25">
      <c r="A9819" s="1"/>
      <c r="B9819" s="40"/>
      <c r="C9819" s="40"/>
      <c r="D9819" s="40"/>
      <c r="E9819" s="40"/>
      <c r="F9819" s="40"/>
      <c r="G9819" s="40"/>
      <c r="H9819" s="40"/>
      <c r="I9819" s="40"/>
      <c r="M9819" s="40">
        <f>WEEKNUM(A9819,2)</f>
        <v>1</v>
      </c>
    </row>
    <row r="9820" spans="1:13" x14ac:dyDescent="0.25">
      <c r="A9820" s="1"/>
      <c r="B9820" s="40"/>
      <c r="C9820" s="40"/>
      <c r="D9820" s="40"/>
      <c r="E9820" s="40"/>
      <c r="F9820" s="40"/>
      <c r="G9820" s="40"/>
      <c r="H9820" s="40"/>
      <c r="I9820" s="40"/>
      <c r="M9820" s="40">
        <f>WEEKNUM(A9820,2)</f>
        <v>1</v>
      </c>
    </row>
    <row r="9821" spans="1:13" x14ac:dyDescent="0.25">
      <c r="A9821" s="1"/>
      <c r="B9821" s="40"/>
      <c r="C9821" s="40"/>
      <c r="D9821" s="40"/>
      <c r="E9821" s="40"/>
      <c r="F9821" s="40"/>
      <c r="G9821" s="40"/>
      <c r="H9821" s="40"/>
      <c r="I9821" s="40"/>
      <c r="M9821" s="40">
        <f>WEEKNUM(A9821,2)</f>
        <v>1</v>
      </c>
    </row>
    <row r="9822" spans="1:13" x14ac:dyDescent="0.25">
      <c r="A9822" s="1"/>
      <c r="B9822" s="40"/>
      <c r="C9822" s="40"/>
      <c r="D9822" s="40"/>
      <c r="E9822" s="40"/>
      <c r="F9822" s="40"/>
      <c r="G9822" s="40"/>
      <c r="H9822" s="40"/>
      <c r="I9822" s="40"/>
      <c r="M9822" s="40">
        <f>WEEKNUM(A9822,2)</f>
        <v>1</v>
      </c>
    </row>
    <row r="9823" spans="1:13" x14ac:dyDescent="0.25">
      <c r="A9823" s="1"/>
      <c r="B9823" s="40"/>
      <c r="C9823" s="40"/>
      <c r="D9823" s="40"/>
      <c r="E9823" s="40"/>
      <c r="F9823" s="40"/>
      <c r="G9823" s="40"/>
      <c r="H9823" s="40"/>
      <c r="I9823" s="40"/>
      <c r="M9823" s="40">
        <f>WEEKNUM(A9823,2)</f>
        <v>1</v>
      </c>
    </row>
    <row r="9824" spans="1:13" x14ac:dyDescent="0.25">
      <c r="A9824" s="1"/>
      <c r="B9824" s="40"/>
      <c r="C9824" s="40"/>
      <c r="D9824" s="40"/>
      <c r="E9824" s="40"/>
      <c r="F9824" s="40"/>
      <c r="G9824" s="40"/>
      <c r="H9824" s="40"/>
      <c r="I9824" s="40"/>
      <c r="M9824" s="40">
        <f>WEEKNUM(A9824,2)</f>
        <v>1</v>
      </c>
    </row>
    <row r="9825" spans="1:13" x14ac:dyDescent="0.25">
      <c r="A9825" s="1"/>
      <c r="B9825" s="40"/>
      <c r="C9825" s="40"/>
      <c r="D9825" s="40"/>
      <c r="E9825" s="40"/>
      <c r="F9825" s="40"/>
      <c r="G9825" s="40"/>
      <c r="H9825" s="40"/>
      <c r="I9825" s="40"/>
      <c r="M9825" s="40">
        <f>WEEKNUM(A9825,2)</f>
        <v>1</v>
      </c>
    </row>
    <row r="9826" spans="1:13" x14ac:dyDescent="0.25">
      <c r="A9826" s="1"/>
      <c r="B9826" s="40"/>
      <c r="C9826" s="40"/>
      <c r="D9826" s="40"/>
      <c r="E9826" s="40"/>
      <c r="F9826" s="40"/>
      <c r="G9826" s="40"/>
      <c r="H9826" s="40"/>
      <c r="I9826" s="40"/>
      <c r="M9826" s="40">
        <f>WEEKNUM(A9826,2)</f>
        <v>1</v>
      </c>
    </row>
    <row r="9827" spans="1:13" x14ac:dyDescent="0.25">
      <c r="A9827" s="1"/>
      <c r="B9827" s="40"/>
      <c r="C9827" s="40"/>
      <c r="D9827" s="40"/>
      <c r="E9827" s="40"/>
      <c r="F9827" s="40"/>
      <c r="G9827" s="40"/>
      <c r="H9827" s="40"/>
      <c r="I9827" s="40"/>
      <c r="M9827" s="40">
        <f>WEEKNUM(A9827,2)</f>
        <v>1</v>
      </c>
    </row>
    <row r="9828" spans="1:13" x14ac:dyDescent="0.25">
      <c r="A9828" s="1"/>
      <c r="B9828" s="40"/>
      <c r="C9828" s="40"/>
      <c r="D9828" s="40"/>
      <c r="E9828" s="40"/>
      <c r="F9828" s="40"/>
      <c r="G9828" s="40"/>
      <c r="H9828" s="40"/>
      <c r="I9828" s="40"/>
      <c r="M9828" s="40">
        <f>WEEKNUM(A9828,2)</f>
        <v>1</v>
      </c>
    </row>
    <row r="9829" spans="1:13" x14ac:dyDescent="0.25">
      <c r="A9829" s="1"/>
      <c r="B9829" s="40"/>
      <c r="C9829" s="40"/>
      <c r="D9829" s="40"/>
      <c r="E9829" s="40"/>
      <c r="F9829" s="40"/>
      <c r="G9829" s="40"/>
      <c r="H9829" s="40"/>
      <c r="I9829" s="40"/>
      <c r="M9829" s="40">
        <f>WEEKNUM(A9829,2)</f>
        <v>1</v>
      </c>
    </row>
    <row r="9830" spans="1:13" x14ac:dyDescent="0.25">
      <c r="A9830" s="1"/>
      <c r="B9830" s="40"/>
      <c r="C9830" s="40"/>
      <c r="D9830" s="40"/>
      <c r="E9830" s="40"/>
      <c r="F9830" s="40"/>
      <c r="G9830" s="40"/>
      <c r="H9830" s="40"/>
      <c r="I9830" s="40"/>
      <c r="M9830" s="40">
        <f>WEEKNUM(A9830,2)</f>
        <v>1</v>
      </c>
    </row>
    <row r="9831" spans="1:13" x14ac:dyDescent="0.25">
      <c r="A9831" s="1"/>
      <c r="B9831" s="40"/>
      <c r="C9831" s="40"/>
      <c r="D9831" s="40"/>
      <c r="E9831" s="40"/>
      <c r="F9831" s="40"/>
      <c r="G9831" s="40"/>
      <c r="H9831" s="40"/>
      <c r="I9831" s="40"/>
      <c r="M9831" s="40">
        <f>WEEKNUM(A9831,2)</f>
        <v>1</v>
      </c>
    </row>
    <row r="9832" spans="1:13" x14ac:dyDescent="0.25">
      <c r="A9832" s="1"/>
      <c r="B9832" s="40"/>
      <c r="C9832" s="40"/>
      <c r="D9832" s="40"/>
      <c r="E9832" s="40"/>
      <c r="F9832" s="40"/>
      <c r="G9832" s="40"/>
      <c r="H9832" s="40"/>
      <c r="I9832" s="40"/>
      <c r="M9832" s="40">
        <f>WEEKNUM(A9832,2)</f>
        <v>1</v>
      </c>
    </row>
    <row r="9833" spans="1:13" x14ac:dyDescent="0.25">
      <c r="A9833" s="1"/>
      <c r="B9833" s="40"/>
      <c r="C9833" s="40"/>
      <c r="D9833" s="40"/>
      <c r="E9833" s="40"/>
      <c r="F9833" s="40"/>
      <c r="G9833" s="40"/>
      <c r="H9833" s="40"/>
      <c r="I9833" s="40"/>
      <c r="M9833" s="40">
        <f>WEEKNUM(A9833,2)</f>
        <v>1</v>
      </c>
    </row>
    <row r="9834" spans="1:13" x14ac:dyDescent="0.25">
      <c r="A9834" s="1"/>
      <c r="B9834" s="40"/>
      <c r="C9834" s="40"/>
      <c r="D9834" s="40"/>
      <c r="E9834" s="40"/>
      <c r="F9834" s="40"/>
      <c r="G9834" s="40"/>
      <c r="H9834" s="40"/>
      <c r="I9834" s="40"/>
      <c r="M9834" s="40">
        <f>WEEKNUM(A9834,2)</f>
        <v>1</v>
      </c>
    </row>
    <row r="9835" spans="1:13" x14ac:dyDescent="0.25">
      <c r="A9835" s="1"/>
      <c r="B9835" s="40"/>
      <c r="C9835" s="40"/>
      <c r="D9835" s="40"/>
      <c r="E9835" s="40"/>
      <c r="F9835" s="40"/>
      <c r="G9835" s="40"/>
      <c r="H9835" s="40"/>
      <c r="I9835" s="40"/>
      <c r="M9835" s="40">
        <f>WEEKNUM(A9835,2)</f>
        <v>1</v>
      </c>
    </row>
    <row r="9836" spans="1:13" x14ac:dyDescent="0.25">
      <c r="A9836" s="1"/>
      <c r="B9836" s="40"/>
      <c r="C9836" s="40"/>
      <c r="D9836" s="40"/>
      <c r="E9836" s="40"/>
      <c r="F9836" s="40"/>
      <c r="G9836" s="40"/>
      <c r="H9836" s="40"/>
      <c r="I9836" s="40"/>
      <c r="M9836" s="40">
        <f>WEEKNUM(A9836,2)</f>
        <v>1</v>
      </c>
    </row>
    <row r="9837" spans="1:13" x14ac:dyDescent="0.25">
      <c r="A9837" s="1"/>
      <c r="B9837" s="40"/>
      <c r="C9837" s="40"/>
      <c r="D9837" s="40"/>
      <c r="E9837" s="40"/>
      <c r="F9837" s="40"/>
      <c r="G9837" s="40"/>
      <c r="H9837" s="40"/>
      <c r="I9837" s="40"/>
      <c r="M9837" s="40">
        <f>WEEKNUM(A9837,2)</f>
        <v>1</v>
      </c>
    </row>
    <row r="9838" spans="1:13" x14ac:dyDescent="0.25">
      <c r="A9838" s="1"/>
      <c r="B9838" s="40"/>
      <c r="C9838" s="40"/>
      <c r="D9838" s="40"/>
      <c r="E9838" s="40"/>
      <c r="F9838" s="40"/>
      <c r="G9838" s="40"/>
      <c r="H9838" s="40"/>
      <c r="I9838" s="40"/>
      <c r="M9838" s="40">
        <f>WEEKNUM(A9838,2)</f>
        <v>1</v>
      </c>
    </row>
    <row r="9839" spans="1:13" x14ac:dyDescent="0.25">
      <c r="A9839" s="1"/>
      <c r="B9839" s="40"/>
      <c r="C9839" s="40"/>
      <c r="D9839" s="40"/>
      <c r="E9839" s="40"/>
      <c r="F9839" s="40"/>
      <c r="G9839" s="40"/>
      <c r="H9839" s="40"/>
      <c r="I9839" s="40"/>
      <c r="M9839" s="40">
        <f>WEEKNUM(A9839,2)</f>
        <v>1</v>
      </c>
    </row>
    <row r="9840" spans="1:13" x14ac:dyDescent="0.25">
      <c r="A9840" s="1"/>
      <c r="B9840" s="40"/>
      <c r="C9840" s="40"/>
      <c r="D9840" s="40"/>
      <c r="E9840" s="40"/>
      <c r="F9840" s="40"/>
      <c r="G9840" s="40"/>
      <c r="H9840" s="40"/>
      <c r="I9840" s="40"/>
      <c r="M9840" s="40">
        <f>WEEKNUM(A9840,2)</f>
        <v>1</v>
      </c>
    </row>
    <row r="9841" spans="1:13" x14ac:dyDescent="0.25">
      <c r="A9841" s="1"/>
      <c r="B9841" s="40"/>
      <c r="C9841" s="40"/>
      <c r="D9841" s="40"/>
      <c r="E9841" s="40"/>
      <c r="F9841" s="40"/>
      <c r="G9841" s="40"/>
      <c r="H9841" s="40"/>
      <c r="I9841" s="40"/>
      <c r="M9841" s="40">
        <f>WEEKNUM(A9841,2)</f>
        <v>1</v>
      </c>
    </row>
    <row r="9842" spans="1:13" x14ac:dyDescent="0.25">
      <c r="A9842" s="1"/>
      <c r="B9842" s="40"/>
      <c r="C9842" s="40"/>
      <c r="D9842" s="40"/>
      <c r="E9842" s="40"/>
      <c r="F9842" s="40"/>
      <c r="G9842" s="40"/>
      <c r="H9842" s="40"/>
      <c r="I9842" s="40"/>
      <c r="M9842" s="40">
        <f>WEEKNUM(A9842,2)</f>
        <v>1</v>
      </c>
    </row>
    <row r="9843" spans="1:13" x14ac:dyDescent="0.25">
      <c r="A9843" s="1"/>
      <c r="B9843" s="40"/>
      <c r="C9843" s="40"/>
      <c r="D9843" s="40"/>
      <c r="E9843" s="40"/>
      <c r="F9843" s="40"/>
      <c r="G9843" s="40"/>
      <c r="H9843" s="40"/>
      <c r="I9843" s="40"/>
      <c r="M9843" s="40">
        <f>WEEKNUM(A9843,2)</f>
        <v>1</v>
      </c>
    </row>
    <row r="9844" spans="1:13" x14ac:dyDescent="0.25">
      <c r="A9844" s="1"/>
      <c r="B9844" s="40"/>
      <c r="C9844" s="40"/>
      <c r="D9844" s="40"/>
      <c r="E9844" s="40"/>
      <c r="F9844" s="40"/>
      <c r="G9844" s="40"/>
      <c r="H9844" s="40"/>
      <c r="I9844" s="40"/>
      <c r="M9844" s="40">
        <f>WEEKNUM(A9844,2)</f>
        <v>1</v>
      </c>
    </row>
    <row r="9845" spans="1:13" x14ac:dyDescent="0.25">
      <c r="A9845" s="1"/>
      <c r="B9845" s="40"/>
      <c r="C9845" s="40"/>
      <c r="D9845" s="40"/>
      <c r="E9845" s="40"/>
      <c r="F9845" s="40"/>
      <c r="G9845" s="40"/>
      <c r="H9845" s="40"/>
      <c r="I9845" s="40"/>
      <c r="M9845" s="40">
        <f>WEEKNUM(A9845,2)</f>
        <v>1</v>
      </c>
    </row>
    <row r="9846" spans="1:13" x14ac:dyDescent="0.25">
      <c r="A9846" s="1"/>
      <c r="B9846" s="40"/>
      <c r="C9846" s="40"/>
      <c r="D9846" s="40"/>
      <c r="E9846" s="40"/>
      <c r="F9846" s="40"/>
      <c r="G9846" s="40"/>
      <c r="H9846" s="40"/>
      <c r="I9846" s="40"/>
      <c r="M9846" s="40">
        <f>WEEKNUM(A9846,2)</f>
        <v>1</v>
      </c>
    </row>
    <row r="9847" spans="1:13" x14ac:dyDescent="0.25">
      <c r="A9847" s="1"/>
      <c r="B9847" s="40"/>
      <c r="C9847" s="40"/>
      <c r="D9847" s="40"/>
      <c r="E9847" s="40"/>
      <c r="F9847" s="40"/>
      <c r="G9847" s="40"/>
      <c r="H9847" s="40"/>
      <c r="I9847" s="40"/>
      <c r="M9847" s="40">
        <f>WEEKNUM(A9847,2)</f>
        <v>1</v>
      </c>
    </row>
    <row r="9848" spans="1:13" x14ac:dyDescent="0.25">
      <c r="A9848" s="1"/>
      <c r="B9848" s="40"/>
      <c r="C9848" s="40"/>
      <c r="D9848" s="40"/>
      <c r="E9848" s="40"/>
      <c r="F9848" s="40"/>
      <c r="G9848" s="40"/>
      <c r="H9848" s="40"/>
      <c r="I9848" s="40"/>
      <c r="M9848" s="40">
        <f>WEEKNUM(A9848,2)</f>
        <v>1</v>
      </c>
    </row>
    <row r="9849" spans="1:13" x14ac:dyDescent="0.25">
      <c r="A9849" s="1"/>
      <c r="B9849" s="40"/>
      <c r="C9849" s="40"/>
      <c r="D9849" s="40"/>
      <c r="E9849" s="40"/>
      <c r="F9849" s="40"/>
      <c r="G9849" s="40"/>
      <c r="H9849" s="40"/>
      <c r="I9849" s="40"/>
      <c r="M9849" s="40">
        <f>WEEKNUM(A9849,2)</f>
        <v>1</v>
      </c>
    </row>
    <row r="9850" spans="1:13" x14ac:dyDescent="0.25">
      <c r="A9850" s="1"/>
      <c r="B9850" s="40"/>
      <c r="C9850" s="40"/>
      <c r="D9850" s="40"/>
      <c r="E9850" s="40"/>
      <c r="F9850" s="40"/>
      <c r="G9850" s="40"/>
      <c r="H9850" s="40"/>
      <c r="I9850" s="40"/>
      <c r="M9850" s="40">
        <f>WEEKNUM(A9850,2)</f>
        <v>1</v>
      </c>
    </row>
    <row r="9851" spans="1:13" x14ac:dyDescent="0.25">
      <c r="A9851" s="1"/>
      <c r="B9851" s="40"/>
      <c r="C9851" s="40"/>
      <c r="D9851" s="40"/>
      <c r="E9851" s="40"/>
      <c r="F9851" s="40"/>
      <c r="G9851" s="40"/>
      <c r="H9851" s="40"/>
      <c r="I9851" s="40"/>
      <c r="M9851" s="40">
        <f>WEEKNUM(A9851,2)</f>
        <v>1</v>
      </c>
    </row>
    <row r="9852" spans="1:13" x14ac:dyDescent="0.25">
      <c r="A9852" s="1"/>
      <c r="B9852" s="40"/>
      <c r="C9852" s="40"/>
      <c r="D9852" s="40"/>
      <c r="E9852" s="40"/>
      <c r="F9852" s="40"/>
      <c r="G9852" s="40"/>
      <c r="H9852" s="40"/>
      <c r="I9852" s="40"/>
      <c r="M9852" s="40">
        <f>WEEKNUM(A9852,2)</f>
        <v>1</v>
      </c>
    </row>
    <row r="9853" spans="1:13" x14ac:dyDescent="0.25">
      <c r="A9853" s="1"/>
      <c r="B9853" s="40"/>
      <c r="C9853" s="40"/>
      <c r="D9853" s="40"/>
      <c r="E9853" s="40"/>
      <c r="F9853" s="40"/>
      <c r="G9853" s="40"/>
      <c r="H9853" s="40"/>
      <c r="I9853" s="40"/>
      <c r="M9853" s="40">
        <f>WEEKNUM(A9853,2)</f>
        <v>1</v>
      </c>
    </row>
    <row r="9854" spans="1:13" x14ac:dyDescent="0.25">
      <c r="A9854" s="1"/>
      <c r="B9854" s="40"/>
      <c r="C9854" s="40"/>
      <c r="D9854" s="40"/>
      <c r="E9854" s="40"/>
      <c r="F9854" s="40"/>
      <c r="G9854" s="40"/>
      <c r="H9854" s="40"/>
      <c r="I9854" s="40"/>
      <c r="M9854" s="40">
        <f>WEEKNUM(A9854,2)</f>
        <v>1</v>
      </c>
    </row>
    <row r="9855" spans="1:13" x14ac:dyDescent="0.25">
      <c r="A9855" s="1"/>
      <c r="B9855" s="40"/>
      <c r="C9855" s="40"/>
      <c r="D9855" s="40"/>
      <c r="E9855" s="40"/>
      <c r="F9855" s="40"/>
      <c r="G9855" s="40"/>
      <c r="H9855" s="40"/>
      <c r="I9855" s="40"/>
      <c r="M9855" s="40">
        <f>WEEKNUM(A9855,2)</f>
        <v>1</v>
      </c>
    </row>
    <row r="9856" spans="1:13" x14ac:dyDescent="0.25">
      <c r="A9856" s="1"/>
      <c r="B9856" s="40"/>
      <c r="C9856" s="40"/>
      <c r="D9856" s="40"/>
      <c r="E9856" s="40"/>
      <c r="F9856" s="40"/>
      <c r="G9856" s="40"/>
      <c r="H9856" s="40"/>
      <c r="I9856" s="40"/>
      <c r="M9856" s="40">
        <f>WEEKNUM(A9856,2)</f>
        <v>1</v>
      </c>
    </row>
    <row r="9857" spans="1:13" x14ac:dyDescent="0.25">
      <c r="A9857" s="1"/>
      <c r="B9857" s="40"/>
      <c r="C9857" s="40"/>
      <c r="D9857" s="40"/>
      <c r="E9857" s="40"/>
      <c r="F9857" s="40"/>
      <c r="G9857" s="40"/>
      <c r="H9857" s="40"/>
      <c r="I9857" s="40"/>
      <c r="M9857" s="40">
        <f>WEEKNUM(A9857,2)</f>
        <v>1</v>
      </c>
    </row>
    <row r="9858" spans="1:13" x14ac:dyDescent="0.25">
      <c r="A9858" s="1"/>
      <c r="B9858" s="40"/>
      <c r="C9858" s="40"/>
      <c r="D9858" s="40"/>
      <c r="E9858" s="40"/>
      <c r="F9858" s="40"/>
      <c r="G9858" s="40"/>
      <c r="H9858" s="40"/>
      <c r="I9858" s="40"/>
      <c r="M9858" s="40">
        <f>WEEKNUM(A9858,2)</f>
        <v>1</v>
      </c>
    </row>
    <row r="9859" spans="1:13" x14ac:dyDescent="0.25">
      <c r="A9859" s="1"/>
      <c r="B9859" s="40"/>
      <c r="C9859" s="40"/>
      <c r="D9859" s="40"/>
      <c r="E9859" s="40"/>
      <c r="F9859" s="40"/>
      <c r="G9859" s="40"/>
      <c r="H9859" s="40"/>
      <c r="I9859" s="40"/>
      <c r="M9859" s="40">
        <f>WEEKNUM(A9859,2)</f>
        <v>1</v>
      </c>
    </row>
    <row r="9860" spans="1:13" x14ac:dyDescent="0.25">
      <c r="A9860" s="1"/>
      <c r="B9860" s="40"/>
      <c r="C9860" s="40"/>
      <c r="D9860" s="40"/>
      <c r="E9860" s="40"/>
      <c r="F9860" s="40"/>
      <c r="G9860" s="40"/>
      <c r="H9860" s="40"/>
      <c r="I9860" s="40"/>
      <c r="M9860" s="40">
        <f>WEEKNUM(A9860,2)</f>
        <v>1</v>
      </c>
    </row>
    <row r="9861" spans="1:13" x14ac:dyDescent="0.25">
      <c r="A9861" s="1"/>
      <c r="B9861" s="40"/>
      <c r="C9861" s="40"/>
      <c r="D9861" s="40"/>
      <c r="E9861" s="40"/>
      <c r="F9861" s="40"/>
      <c r="G9861" s="40"/>
      <c r="H9861" s="40"/>
      <c r="I9861" s="40"/>
      <c r="M9861" s="40">
        <f>WEEKNUM(A9861,2)</f>
        <v>1</v>
      </c>
    </row>
    <row r="9862" spans="1:13" x14ac:dyDescent="0.25">
      <c r="A9862" s="1"/>
      <c r="B9862" s="40"/>
      <c r="C9862" s="40"/>
      <c r="D9862" s="40"/>
      <c r="E9862" s="40"/>
      <c r="F9862" s="40"/>
      <c r="G9862" s="40"/>
      <c r="H9862" s="40"/>
      <c r="I9862" s="40"/>
      <c r="M9862" s="40">
        <f>WEEKNUM(A9862,2)</f>
        <v>1</v>
      </c>
    </row>
    <row r="9863" spans="1:13" x14ac:dyDescent="0.25">
      <c r="A9863" s="1"/>
      <c r="B9863" s="40"/>
      <c r="C9863" s="40"/>
      <c r="D9863" s="40"/>
      <c r="E9863" s="40"/>
      <c r="F9863" s="40"/>
      <c r="G9863" s="40"/>
      <c r="H9863" s="40"/>
      <c r="I9863" s="40"/>
      <c r="M9863" s="40">
        <f>WEEKNUM(A9863,2)</f>
        <v>1</v>
      </c>
    </row>
    <row r="9864" spans="1:13" x14ac:dyDescent="0.25">
      <c r="A9864" s="1"/>
      <c r="B9864" s="40"/>
      <c r="C9864" s="40"/>
      <c r="D9864" s="40"/>
      <c r="E9864" s="40"/>
      <c r="F9864" s="40"/>
      <c r="G9864" s="40"/>
      <c r="H9864" s="40"/>
      <c r="I9864" s="40"/>
      <c r="M9864" s="40">
        <f>WEEKNUM(A9864,2)</f>
        <v>1</v>
      </c>
    </row>
    <row r="9865" spans="1:13" x14ac:dyDescent="0.25">
      <c r="A9865" s="1"/>
      <c r="B9865" s="40"/>
      <c r="C9865" s="40"/>
      <c r="D9865" s="40"/>
      <c r="E9865" s="40"/>
      <c r="F9865" s="40"/>
      <c r="G9865" s="40"/>
      <c r="H9865" s="40"/>
      <c r="I9865" s="40"/>
      <c r="M9865" s="40">
        <f>WEEKNUM(A9865,2)</f>
        <v>1</v>
      </c>
    </row>
    <row r="9866" spans="1:13" x14ac:dyDescent="0.25">
      <c r="A9866" s="1"/>
      <c r="B9866" s="40"/>
      <c r="C9866" s="40"/>
      <c r="D9866" s="40"/>
      <c r="E9866" s="40"/>
      <c r="F9866" s="40"/>
      <c r="G9866" s="40"/>
      <c r="H9866" s="40"/>
      <c r="I9866" s="40"/>
      <c r="M9866" s="40">
        <f>WEEKNUM(A9866,2)</f>
        <v>1</v>
      </c>
    </row>
    <row r="9867" spans="1:13" x14ac:dyDescent="0.25">
      <c r="A9867" s="1"/>
      <c r="B9867" s="40"/>
      <c r="C9867" s="40"/>
      <c r="D9867" s="40"/>
      <c r="E9867" s="40"/>
      <c r="F9867" s="40"/>
      <c r="G9867" s="40"/>
      <c r="H9867" s="40"/>
      <c r="I9867" s="40"/>
      <c r="M9867" s="40">
        <f>WEEKNUM(A9867,2)</f>
        <v>1</v>
      </c>
    </row>
    <row r="9868" spans="1:13" x14ac:dyDescent="0.25">
      <c r="A9868" s="1"/>
      <c r="B9868" s="40"/>
      <c r="C9868" s="40"/>
      <c r="D9868" s="40"/>
      <c r="E9868" s="40"/>
      <c r="F9868" s="40"/>
      <c r="G9868" s="40"/>
      <c r="H9868" s="40"/>
      <c r="I9868" s="40"/>
      <c r="M9868" s="40">
        <f>WEEKNUM(A9868,2)</f>
        <v>1</v>
      </c>
    </row>
    <row r="9869" spans="1:13" x14ac:dyDescent="0.25">
      <c r="A9869" s="1"/>
      <c r="B9869" s="40"/>
      <c r="C9869" s="40"/>
      <c r="D9869" s="40"/>
      <c r="E9869" s="40"/>
      <c r="F9869" s="40"/>
      <c r="G9869" s="40"/>
      <c r="H9869" s="40"/>
      <c r="I9869" s="40"/>
      <c r="M9869" s="40">
        <f>WEEKNUM(A9869,2)</f>
        <v>1</v>
      </c>
    </row>
    <row r="9870" spans="1:13" x14ac:dyDescent="0.25">
      <c r="A9870" s="1"/>
      <c r="B9870" s="40"/>
      <c r="C9870" s="40"/>
      <c r="D9870" s="40"/>
      <c r="E9870" s="40"/>
      <c r="F9870" s="40"/>
      <c r="G9870" s="40"/>
      <c r="H9870" s="40"/>
      <c r="I9870" s="40"/>
      <c r="M9870" s="40">
        <f>WEEKNUM(A9870,2)</f>
        <v>1</v>
      </c>
    </row>
    <row r="9871" spans="1:13" x14ac:dyDescent="0.25">
      <c r="A9871" s="1"/>
      <c r="B9871" s="40"/>
      <c r="C9871" s="40"/>
      <c r="D9871" s="40"/>
      <c r="E9871" s="40"/>
      <c r="F9871" s="40"/>
      <c r="G9871" s="40"/>
      <c r="H9871" s="40"/>
      <c r="I9871" s="40"/>
      <c r="M9871" s="40">
        <f>WEEKNUM(A9871,2)</f>
        <v>1</v>
      </c>
    </row>
    <row r="9872" spans="1:13" x14ac:dyDescent="0.25">
      <c r="A9872" s="1"/>
      <c r="B9872" s="40"/>
      <c r="C9872" s="40"/>
      <c r="D9872" s="40"/>
      <c r="E9872" s="40"/>
      <c r="F9872" s="40"/>
      <c r="G9872" s="40"/>
      <c r="H9872" s="40"/>
      <c r="I9872" s="40"/>
      <c r="M9872" s="40">
        <f>WEEKNUM(A9872,2)</f>
        <v>1</v>
      </c>
    </row>
    <row r="9873" spans="1:13" x14ac:dyDescent="0.25">
      <c r="A9873" s="1"/>
      <c r="B9873" s="40"/>
      <c r="C9873" s="40"/>
      <c r="D9873" s="40"/>
      <c r="E9873" s="40"/>
      <c r="F9873" s="40"/>
      <c r="G9873" s="40"/>
      <c r="H9873" s="40"/>
      <c r="I9873" s="40"/>
      <c r="M9873" s="40">
        <f>WEEKNUM(A9873,2)</f>
        <v>1</v>
      </c>
    </row>
    <row r="9874" spans="1:13" x14ac:dyDescent="0.25">
      <c r="A9874" s="1"/>
      <c r="B9874" s="40"/>
      <c r="C9874" s="40"/>
      <c r="D9874" s="40"/>
      <c r="E9874" s="40"/>
      <c r="F9874" s="40"/>
      <c r="G9874" s="40"/>
      <c r="H9874" s="40"/>
      <c r="I9874" s="40"/>
      <c r="M9874" s="40">
        <f>WEEKNUM(A9874,2)</f>
        <v>1</v>
      </c>
    </row>
    <row r="9875" spans="1:13" x14ac:dyDescent="0.25">
      <c r="A9875" s="1"/>
      <c r="B9875" s="40"/>
      <c r="C9875" s="40"/>
      <c r="D9875" s="40"/>
      <c r="E9875" s="40"/>
      <c r="F9875" s="40"/>
      <c r="G9875" s="40"/>
      <c r="H9875" s="40"/>
      <c r="I9875" s="40"/>
      <c r="M9875" s="40">
        <f>WEEKNUM(A9875,2)</f>
        <v>1</v>
      </c>
    </row>
    <row r="9876" spans="1:13" x14ac:dyDescent="0.25">
      <c r="A9876" s="1"/>
      <c r="B9876" s="40"/>
      <c r="C9876" s="40"/>
      <c r="D9876" s="40"/>
      <c r="E9876" s="40"/>
      <c r="F9876" s="40"/>
      <c r="G9876" s="40"/>
      <c r="H9876" s="40"/>
      <c r="I9876" s="40"/>
      <c r="M9876" s="40">
        <f>WEEKNUM(A9876,2)</f>
        <v>1</v>
      </c>
    </row>
    <row r="9877" spans="1:13" x14ac:dyDescent="0.25">
      <c r="A9877" s="1"/>
      <c r="B9877" s="40"/>
      <c r="C9877" s="40"/>
      <c r="D9877" s="40"/>
      <c r="E9877" s="40"/>
      <c r="F9877" s="40"/>
      <c r="G9877" s="40"/>
      <c r="H9877" s="40"/>
      <c r="I9877" s="40"/>
      <c r="M9877" s="40">
        <f>WEEKNUM(A9877,2)</f>
        <v>1</v>
      </c>
    </row>
    <row r="9878" spans="1:13" x14ac:dyDescent="0.25">
      <c r="A9878" s="1"/>
      <c r="B9878" s="40"/>
      <c r="C9878" s="40"/>
      <c r="D9878" s="40"/>
      <c r="E9878" s="40"/>
      <c r="F9878" s="40"/>
      <c r="G9878" s="40"/>
      <c r="H9878" s="40"/>
      <c r="I9878" s="40"/>
      <c r="M9878" s="40">
        <f>WEEKNUM(A9878,2)</f>
        <v>1</v>
      </c>
    </row>
    <row r="9879" spans="1:13" x14ac:dyDescent="0.25">
      <c r="A9879" s="1"/>
      <c r="B9879" s="40"/>
      <c r="C9879" s="40"/>
      <c r="D9879" s="40"/>
      <c r="E9879" s="40"/>
      <c r="F9879" s="40"/>
      <c r="G9879" s="40"/>
      <c r="H9879" s="40"/>
      <c r="I9879" s="40"/>
      <c r="M9879" s="40">
        <f>WEEKNUM(A9879,2)</f>
        <v>1</v>
      </c>
    </row>
    <row r="9880" spans="1:13" x14ac:dyDescent="0.25">
      <c r="A9880" s="1"/>
      <c r="B9880" s="40"/>
      <c r="C9880" s="40"/>
      <c r="D9880" s="40"/>
      <c r="E9880" s="40"/>
      <c r="F9880" s="40"/>
      <c r="G9880" s="40"/>
      <c r="H9880" s="40"/>
      <c r="I9880" s="40"/>
      <c r="M9880" s="40">
        <f>WEEKNUM(A9880,2)</f>
        <v>1</v>
      </c>
    </row>
    <row r="9881" spans="1:13" x14ac:dyDescent="0.25">
      <c r="A9881" s="1"/>
      <c r="B9881" s="40"/>
      <c r="C9881" s="40"/>
      <c r="D9881" s="40"/>
      <c r="E9881" s="40"/>
      <c r="F9881" s="40"/>
      <c r="G9881" s="40"/>
      <c r="H9881" s="40"/>
      <c r="I9881" s="40"/>
      <c r="M9881" s="40">
        <f>WEEKNUM(A9881,2)</f>
        <v>1</v>
      </c>
    </row>
    <row r="9882" spans="1:13" x14ac:dyDescent="0.25">
      <c r="A9882" s="1"/>
      <c r="B9882" s="40"/>
      <c r="C9882" s="40"/>
      <c r="D9882" s="40"/>
      <c r="E9882" s="40"/>
      <c r="F9882" s="40"/>
      <c r="G9882" s="40"/>
      <c r="H9882" s="40"/>
      <c r="I9882" s="40"/>
      <c r="M9882" s="40">
        <f>WEEKNUM(A9882,2)</f>
        <v>1</v>
      </c>
    </row>
    <row r="9883" spans="1:13" x14ac:dyDescent="0.25">
      <c r="A9883" s="1"/>
      <c r="B9883" s="40"/>
      <c r="C9883" s="40"/>
      <c r="D9883" s="40"/>
      <c r="E9883" s="40"/>
      <c r="F9883" s="40"/>
      <c r="G9883" s="40"/>
      <c r="H9883" s="40"/>
      <c r="I9883" s="40"/>
      <c r="M9883" s="40">
        <f>WEEKNUM(A9883,2)</f>
        <v>1</v>
      </c>
    </row>
    <row r="9884" spans="1:13" x14ac:dyDescent="0.25">
      <c r="A9884" s="1"/>
      <c r="B9884" s="40"/>
      <c r="C9884" s="40"/>
      <c r="D9884" s="40"/>
      <c r="E9884" s="40"/>
      <c r="F9884" s="40"/>
      <c r="G9884" s="40"/>
      <c r="H9884" s="40"/>
      <c r="I9884" s="40"/>
      <c r="M9884" s="40">
        <f>WEEKNUM(A9884,2)</f>
        <v>1</v>
      </c>
    </row>
    <row r="9885" spans="1:13" x14ac:dyDescent="0.25">
      <c r="A9885" s="1"/>
      <c r="B9885" s="40"/>
      <c r="C9885" s="40"/>
      <c r="D9885" s="40"/>
      <c r="E9885" s="40"/>
      <c r="F9885" s="40"/>
      <c r="G9885" s="40"/>
      <c r="H9885" s="40"/>
      <c r="I9885" s="40"/>
      <c r="M9885" s="40">
        <f>WEEKNUM(A9885,2)</f>
        <v>1</v>
      </c>
    </row>
    <row r="9886" spans="1:13" x14ac:dyDescent="0.25">
      <c r="A9886" s="1"/>
      <c r="B9886" s="40"/>
      <c r="C9886" s="40"/>
      <c r="D9886" s="40"/>
      <c r="E9886" s="40"/>
      <c r="F9886" s="40"/>
      <c r="G9886" s="40"/>
      <c r="H9886" s="40"/>
      <c r="I9886" s="40"/>
      <c r="M9886" s="40">
        <f>WEEKNUM(A9886,2)</f>
        <v>1</v>
      </c>
    </row>
    <row r="9887" spans="1:13" x14ac:dyDescent="0.25">
      <c r="A9887" s="1"/>
      <c r="B9887" s="40"/>
      <c r="C9887" s="40"/>
      <c r="D9887" s="40"/>
      <c r="E9887" s="40"/>
      <c r="F9887" s="40"/>
      <c r="G9887" s="40"/>
      <c r="H9887" s="40"/>
      <c r="I9887" s="40"/>
      <c r="M9887" s="40">
        <f>WEEKNUM(A9887,2)</f>
        <v>1</v>
      </c>
    </row>
    <row r="9888" spans="1:13" x14ac:dyDescent="0.25">
      <c r="A9888" s="1"/>
      <c r="B9888" s="40"/>
      <c r="C9888" s="40"/>
      <c r="D9888" s="40"/>
      <c r="E9888" s="40"/>
      <c r="F9888" s="40"/>
      <c r="G9888" s="40"/>
      <c r="H9888" s="40"/>
      <c r="I9888" s="40"/>
      <c r="M9888" s="40">
        <f>WEEKNUM(A9888,2)</f>
        <v>1</v>
      </c>
    </row>
    <row r="9889" spans="1:13" x14ac:dyDescent="0.25">
      <c r="A9889" s="1"/>
      <c r="B9889" s="40"/>
      <c r="C9889" s="40"/>
      <c r="D9889" s="40"/>
      <c r="E9889" s="40"/>
      <c r="F9889" s="40"/>
      <c r="G9889" s="40"/>
      <c r="H9889" s="40"/>
      <c r="I9889" s="40"/>
      <c r="M9889" s="40">
        <f>WEEKNUM(A9889,2)</f>
        <v>1</v>
      </c>
    </row>
    <row r="9890" spans="1:13" x14ac:dyDescent="0.25">
      <c r="A9890" s="1"/>
      <c r="B9890" s="40"/>
      <c r="C9890" s="40"/>
      <c r="D9890" s="40"/>
      <c r="E9890" s="40"/>
      <c r="F9890" s="40"/>
      <c r="G9890" s="40"/>
      <c r="H9890" s="40"/>
      <c r="I9890" s="40"/>
      <c r="M9890" s="40">
        <f>WEEKNUM(A9890,2)</f>
        <v>1</v>
      </c>
    </row>
    <row r="9891" spans="1:13" x14ac:dyDescent="0.25">
      <c r="A9891" s="1"/>
      <c r="B9891" s="40"/>
      <c r="C9891" s="40"/>
      <c r="D9891" s="40"/>
      <c r="E9891" s="40"/>
      <c r="F9891" s="40"/>
      <c r="G9891" s="40"/>
      <c r="H9891" s="40"/>
      <c r="I9891" s="40"/>
      <c r="M9891" s="40">
        <f>WEEKNUM(A9891,2)</f>
        <v>1</v>
      </c>
    </row>
    <row r="9892" spans="1:13" x14ac:dyDescent="0.25">
      <c r="A9892" s="1"/>
      <c r="B9892" s="40"/>
      <c r="C9892" s="40"/>
      <c r="D9892" s="40"/>
      <c r="E9892" s="40"/>
      <c r="F9892" s="40"/>
      <c r="G9892" s="40"/>
      <c r="H9892" s="40"/>
      <c r="I9892" s="40"/>
      <c r="M9892" s="40">
        <f>WEEKNUM(A9892,2)</f>
        <v>1</v>
      </c>
    </row>
    <row r="9893" spans="1:13" x14ac:dyDescent="0.25">
      <c r="A9893" s="1"/>
      <c r="B9893" s="40"/>
      <c r="C9893" s="40"/>
      <c r="D9893" s="40"/>
      <c r="E9893" s="40"/>
      <c r="F9893" s="40"/>
      <c r="G9893" s="40"/>
      <c r="H9893" s="40"/>
      <c r="I9893" s="40"/>
      <c r="M9893" s="40">
        <f>WEEKNUM(A9893,2)</f>
        <v>1</v>
      </c>
    </row>
    <row r="9894" spans="1:13" x14ac:dyDescent="0.25">
      <c r="A9894" s="1"/>
      <c r="B9894" s="40"/>
      <c r="C9894" s="40"/>
      <c r="D9894" s="40"/>
      <c r="E9894" s="40"/>
      <c r="F9894" s="40"/>
      <c r="G9894" s="40"/>
      <c r="H9894" s="40"/>
      <c r="I9894" s="40"/>
      <c r="M9894" s="40">
        <f>WEEKNUM(A9894,2)</f>
        <v>1</v>
      </c>
    </row>
    <row r="9895" spans="1:13" x14ac:dyDescent="0.25">
      <c r="A9895" s="1"/>
      <c r="B9895" s="40"/>
      <c r="C9895" s="40"/>
      <c r="D9895" s="40"/>
      <c r="E9895" s="40"/>
      <c r="F9895" s="40"/>
      <c r="G9895" s="40"/>
      <c r="H9895" s="40"/>
      <c r="I9895" s="40"/>
      <c r="M9895" s="40">
        <f>WEEKNUM(A9895,2)</f>
        <v>1</v>
      </c>
    </row>
    <row r="9896" spans="1:13" x14ac:dyDescent="0.25">
      <c r="A9896" s="1"/>
      <c r="B9896" s="40"/>
      <c r="C9896" s="40"/>
      <c r="D9896" s="40"/>
      <c r="E9896" s="40"/>
      <c r="F9896" s="40"/>
      <c r="G9896" s="40"/>
      <c r="H9896" s="40"/>
      <c r="I9896" s="40"/>
      <c r="M9896" s="40">
        <f>WEEKNUM(A9896,2)</f>
        <v>1</v>
      </c>
    </row>
    <row r="9897" spans="1:13" x14ac:dyDescent="0.25">
      <c r="A9897" s="1"/>
      <c r="B9897" s="40"/>
      <c r="C9897" s="40"/>
      <c r="D9897" s="40"/>
      <c r="E9897" s="40"/>
      <c r="F9897" s="40"/>
      <c r="G9897" s="40"/>
      <c r="H9897" s="40"/>
      <c r="I9897" s="40"/>
      <c r="M9897" s="40">
        <f>WEEKNUM(A9897,2)</f>
        <v>1</v>
      </c>
    </row>
    <row r="9898" spans="1:13" x14ac:dyDescent="0.25">
      <c r="A9898" s="1"/>
      <c r="B9898" s="40"/>
      <c r="C9898" s="40"/>
      <c r="D9898" s="40"/>
      <c r="E9898" s="40"/>
      <c r="F9898" s="40"/>
      <c r="G9898" s="40"/>
      <c r="H9898" s="40"/>
      <c r="I9898" s="40"/>
      <c r="M9898" s="40">
        <f>WEEKNUM(A9898,2)</f>
        <v>1</v>
      </c>
    </row>
    <row r="9899" spans="1:13" x14ac:dyDescent="0.25">
      <c r="A9899" s="1"/>
      <c r="B9899" s="40"/>
      <c r="C9899" s="40"/>
      <c r="D9899" s="40"/>
      <c r="E9899" s="40"/>
      <c r="F9899" s="40"/>
      <c r="G9899" s="40"/>
      <c r="H9899" s="40"/>
      <c r="I9899" s="40"/>
      <c r="M9899" s="40">
        <f>WEEKNUM(A9899,2)</f>
        <v>1</v>
      </c>
    </row>
    <row r="9900" spans="1:13" x14ac:dyDescent="0.25">
      <c r="A9900" s="1"/>
      <c r="B9900" s="40"/>
      <c r="C9900" s="40"/>
      <c r="D9900" s="40"/>
      <c r="E9900" s="40"/>
      <c r="F9900" s="40"/>
      <c r="G9900" s="40"/>
      <c r="H9900" s="40"/>
      <c r="I9900" s="40"/>
      <c r="M9900" s="40">
        <f>WEEKNUM(A9900,2)</f>
        <v>1</v>
      </c>
    </row>
    <row r="9901" spans="1:13" x14ac:dyDescent="0.25">
      <c r="A9901" s="1"/>
      <c r="B9901" s="40"/>
      <c r="C9901" s="40"/>
      <c r="D9901" s="40"/>
      <c r="E9901" s="40"/>
      <c r="F9901" s="40"/>
      <c r="G9901" s="40"/>
      <c r="H9901" s="40"/>
      <c r="I9901" s="40"/>
      <c r="M9901" s="40">
        <f>WEEKNUM(A9901,2)</f>
        <v>1</v>
      </c>
    </row>
    <row r="9902" spans="1:13" x14ac:dyDescent="0.25">
      <c r="A9902" s="1"/>
      <c r="B9902" s="40"/>
      <c r="C9902" s="40"/>
      <c r="D9902" s="40"/>
      <c r="E9902" s="40"/>
      <c r="F9902" s="40"/>
      <c r="G9902" s="40"/>
      <c r="H9902" s="40"/>
      <c r="I9902" s="40"/>
      <c r="M9902" s="40">
        <f>WEEKNUM(A9902,2)</f>
        <v>1</v>
      </c>
    </row>
    <row r="9903" spans="1:13" x14ac:dyDescent="0.25">
      <c r="A9903" s="1"/>
      <c r="B9903" s="40"/>
      <c r="C9903" s="40"/>
      <c r="D9903" s="40"/>
      <c r="E9903" s="40"/>
      <c r="F9903" s="40"/>
      <c r="G9903" s="40"/>
      <c r="H9903" s="40"/>
      <c r="I9903" s="40"/>
      <c r="M9903" s="40">
        <f>WEEKNUM(A9903,2)</f>
        <v>1</v>
      </c>
    </row>
    <row r="9904" spans="1:13" x14ac:dyDescent="0.25">
      <c r="A9904" s="1"/>
      <c r="B9904" s="40"/>
      <c r="C9904" s="40"/>
      <c r="D9904" s="40"/>
      <c r="E9904" s="40"/>
      <c r="F9904" s="40"/>
      <c r="G9904" s="40"/>
      <c r="H9904" s="40"/>
      <c r="I9904" s="40"/>
      <c r="M9904" s="40">
        <f>WEEKNUM(A9904,2)</f>
        <v>1</v>
      </c>
    </row>
    <row r="9905" spans="1:13" x14ac:dyDescent="0.25">
      <c r="A9905" s="1"/>
      <c r="B9905" s="40"/>
      <c r="C9905" s="40"/>
      <c r="D9905" s="40"/>
      <c r="E9905" s="40"/>
      <c r="F9905" s="40"/>
      <c r="G9905" s="40"/>
      <c r="H9905" s="40"/>
      <c r="I9905" s="40"/>
      <c r="M9905" s="40">
        <f>WEEKNUM(A9905,2)</f>
        <v>1</v>
      </c>
    </row>
    <row r="9906" spans="1:13" x14ac:dyDescent="0.25">
      <c r="A9906" s="1"/>
      <c r="B9906" s="40"/>
      <c r="C9906" s="40"/>
      <c r="D9906" s="40"/>
      <c r="E9906" s="40"/>
      <c r="F9906" s="40"/>
      <c r="G9906" s="40"/>
      <c r="H9906" s="40"/>
      <c r="I9906" s="40"/>
      <c r="M9906" s="40">
        <f>WEEKNUM(A9906,2)</f>
        <v>1</v>
      </c>
    </row>
    <row r="9907" spans="1:13" x14ac:dyDescent="0.25">
      <c r="A9907" s="1"/>
      <c r="B9907" s="40"/>
      <c r="C9907" s="40"/>
      <c r="D9907" s="40"/>
      <c r="E9907" s="40"/>
      <c r="F9907" s="40"/>
      <c r="G9907" s="40"/>
      <c r="H9907" s="40"/>
      <c r="I9907" s="40"/>
      <c r="M9907" s="40">
        <f>WEEKNUM(A9907,2)</f>
        <v>1</v>
      </c>
    </row>
    <row r="9908" spans="1:13" x14ac:dyDescent="0.25">
      <c r="A9908" s="1"/>
      <c r="B9908" s="40"/>
      <c r="C9908" s="40"/>
      <c r="D9908" s="40"/>
      <c r="E9908" s="40"/>
      <c r="F9908" s="40"/>
      <c r="G9908" s="40"/>
      <c r="H9908" s="40"/>
      <c r="I9908" s="40"/>
      <c r="M9908" s="40">
        <f>WEEKNUM(A9908,2)</f>
        <v>1</v>
      </c>
    </row>
    <row r="9909" spans="1:13" x14ac:dyDescent="0.25">
      <c r="A9909" s="1"/>
      <c r="B9909" s="40"/>
      <c r="C9909" s="40"/>
      <c r="D9909" s="40"/>
      <c r="E9909" s="40"/>
      <c r="F9909" s="40"/>
      <c r="G9909" s="40"/>
      <c r="H9909" s="40"/>
      <c r="I9909" s="40"/>
      <c r="M9909" s="40">
        <f>WEEKNUM(A9909,2)</f>
        <v>1</v>
      </c>
    </row>
    <row r="9910" spans="1:13" x14ac:dyDescent="0.25">
      <c r="A9910" s="1"/>
      <c r="B9910" s="40"/>
      <c r="C9910" s="40"/>
      <c r="D9910" s="40"/>
      <c r="E9910" s="40"/>
      <c r="F9910" s="40"/>
      <c r="G9910" s="40"/>
      <c r="H9910" s="40"/>
      <c r="I9910" s="40"/>
      <c r="M9910" s="40">
        <f>WEEKNUM(A9910,2)</f>
        <v>1</v>
      </c>
    </row>
    <row r="9911" spans="1:13" x14ac:dyDescent="0.25">
      <c r="A9911" s="1"/>
      <c r="B9911" s="40"/>
      <c r="C9911" s="40"/>
      <c r="D9911" s="40"/>
      <c r="E9911" s="40"/>
      <c r="F9911" s="40"/>
      <c r="G9911" s="40"/>
      <c r="H9911" s="40"/>
      <c r="I9911" s="40"/>
      <c r="M9911" s="40">
        <f>WEEKNUM(A9911,2)</f>
        <v>1</v>
      </c>
    </row>
    <row r="9912" spans="1:13" x14ac:dyDescent="0.25">
      <c r="A9912" s="1"/>
      <c r="B9912" s="40"/>
      <c r="C9912" s="40"/>
      <c r="D9912" s="40"/>
      <c r="E9912" s="40"/>
      <c r="F9912" s="40"/>
      <c r="G9912" s="40"/>
      <c r="H9912" s="40"/>
      <c r="I9912" s="40"/>
      <c r="M9912" s="40">
        <f>WEEKNUM(A9912,2)</f>
        <v>1</v>
      </c>
    </row>
    <row r="9913" spans="1:13" x14ac:dyDescent="0.25">
      <c r="A9913" s="1"/>
      <c r="B9913" s="40"/>
      <c r="C9913" s="40"/>
      <c r="D9913" s="40"/>
      <c r="E9913" s="40"/>
      <c r="F9913" s="40"/>
      <c r="G9913" s="40"/>
      <c r="H9913" s="40"/>
      <c r="I9913" s="40"/>
      <c r="M9913" s="40">
        <f>WEEKNUM(A9913,2)</f>
        <v>1</v>
      </c>
    </row>
    <row r="9914" spans="1:13" x14ac:dyDescent="0.25">
      <c r="A9914" s="1"/>
      <c r="B9914" s="40"/>
      <c r="C9914" s="40"/>
      <c r="D9914" s="40"/>
      <c r="E9914" s="40"/>
      <c r="F9914" s="40"/>
      <c r="G9914" s="40"/>
      <c r="H9914" s="40"/>
      <c r="I9914" s="40"/>
      <c r="M9914" s="40">
        <f>WEEKNUM(A9914,2)</f>
        <v>1</v>
      </c>
    </row>
    <row r="9915" spans="1:13" x14ac:dyDescent="0.25">
      <c r="A9915" s="1"/>
      <c r="B9915" s="40"/>
      <c r="C9915" s="40"/>
      <c r="D9915" s="40"/>
      <c r="E9915" s="40"/>
      <c r="F9915" s="40"/>
      <c r="G9915" s="40"/>
      <c r="H9915" s="40"/>
      <c r="I9915" s="40"/>
      <c r="M9915" s="40">
        <f>WEEKNUM(A9915,2)</f>
        <v>1</v>
      </c>
    </row>
    <row r="9916" spans="1:13" x14ac:dyDescent="0.25">
      <c r="A9916" s="1"/>
      <c r="B9916" s="40"/>
      <c r="C9916" s="40"/>
      <c r="D9916" s="40"/>
      <c r="E9916" s="40"/>
      <c r="F9916" s="40"/>
      <c r="G9916" s="40"/>
      <c r="H9916" s="40"/>
      <c r="I9916" s="40"/>
      <c r="M9916" s="40">
        <f>WEEKNUM(A9916,2)</f>
        <v>1</v>
      </c>
    </row>
    <row r="9917" spans="1:13" x14ac:dyDescent="0.25">
      <c r="A9917" s="1"/>
      <c r="B9917" s="40"/>
      <c r="C9917" s="40"/>
      <c r="D9917" s="40"/>
      <c r="E9917" s="40"/>
      <c r="F9917" s="40"/>
      <c r="G9917" s="40"/>
      <c r="H9917" s="40"/>
      <c r="I9917" s="40"/>
      <c r="M9917" s="40">
        <f>WEEKNUM(A9917,2)</f>
        <v>1</v>
      </c>
    </row>
    <row r="9918" spans="1:13" x14ac:dyDescent="0.25">
      <c r="A9918" s="1"/>
      <c r="B9918" s="40"/>
      <c r="C9918" s="40"/>
      <c r="D9918" s="40"/>
      <c r="E9918" s="40"/>
      <c r="F9918" s="40"/>
      <c r="G9918" s="40"/>
      <c r="H9918" s="40"/>
      <c r="I9918" s="40"/>
      <c r="M9918" s="40">
        <f>WEEKNUM(A9918,2)</f>
        <v>1</v>
      </c>
    </row>
    <row r="9919" spans="1:13" x14ac:dyDescent="0.25">
      <c r="A9919" s="1"/>
      <c r="B9919" s="40"/>
      <c r="C9919" s="40"/>
      <c r="D9919" s="40"/>
      <c r="E9919" s="40"/>
      <c r="F9919" s="40"/>
      <c r="G9919" s="40"/>
      <c r="H9919" s="40"/>
      <c r="I9919" s="40"/>
      <c r="M9919" s="40">
        <f>WEEKNUM(A9919,2)</f>
        <v>1</v>
      </c>
    </row>
    <row r="9920" spans="1:13" x14ac:dyDescent="0.25">
      <c r="A9920" s="1"/>
      <c r="B9920" s="40"/>
      <c r="C9920" s="40"/>
      <c r="D9920" s="40"/>
      <c r="E9920" s="40"/>
      <c r="F9920" s="40"/>
      <c r="G9920" s="40"/>
      <c r="H9920" s="40"/>
      <c r="I9920" s="40"/>
      <c r="M9920" s="40">
        <f>WEEKNUM(A9920,2)</f>
        <v>1</v>
      </c>
    </row>
    <row r="9921" spans="1:13" x14ac:dyDescent="0.25">
      <c r="A9921" s="1"/>
      <c r="B9921" s="40"/>
      <c r="C9921" s="40"/>
      <c r="D9921" s="40"/>
      <c r="E9921" s="40"/>
      <c r="F9921" s="40"/>
      <c r="G9921" s="40"/>
      <c r="H9921" s="40"/>
      <c r="I9921" s="40"/>
      <c r="M9921" s="40">
        <f>WEEKNUM(A9921,2)</f>
        <v>1</v>
      </c>
    </row>
    <row r="9922" spans="1:13" x14ac:dyDescent="0.25">
      <c r="A9922" s="1"/>
      <c r="B9922" s="40"/>
      <c r="C9922" s="40"/>
      <c r="D9922" s="40"/>
      <c r="E9922" s="40"/>
      <c r="F9922" s="40"/>
      <c r="G9922" s="40"/>
      <c r="H9922" s="40"/>
      <c r="I9922" s="40"/>
      <c r="M9922" s="40">
        <f>WEEKNUM(A9922,2)</f>
        <v>1</v>
      </c>
    </row>
    <row r="9923" spans="1:13" x14ac:dyDescent="0.25">
      <c r="A9923" s="1"/>
      <c r="B9923" s="40"/>
      <c r="C9923" s="40"/>
      <c r="D9923" s="40"/>
      <c r="E9923" s="40"/>
      <c r="F9923" s="40"/>
      <c r="G9923" s="40"/>
      <c r="H9923" s="40"/>
      <c r="I9923" s="40"/>
      <c r="M9923" s="40">
        <f>WEEKNUM(A9923,2)</f>
        <v>1</v>
      </c>
    </row>
    <row r="9924" spans="1:13" x14ac:dyDescent="0.25">
      <c r="A9924" s="1"/>
      <c r="B9924" s="40"/>
      <c r="C9924" s="40"/>
      <c r="D9924" s="40"/>
      <c r="E9924" s="40"/>
      <c r="F9924" s="40"/>
      <c r="G9924" s="40"/>
      <c r="H9924" s="40"/>
      <c r="I9924" s="40"/>
      <c r="M9924" s="40">
        <f>WEEKNUM(A9924,2)</f>
        <v>1</v>
      </c>
    </row>
    <row r="9925" spans="1:13" x14ac:dyDescent="0.25">
      <c r="A9925" s="1"/>
      <c r="B9925" s="40"/>
      <c r="C9925" s="40"/>
      <c r="D9925" s="40"/>
      <c r="E9925" s="40"/>
      <c r="F9925" s="40"/>
      <c r="G9925" s="40"/>
      <c r="H9925" s="40"/>
      <c r="I9925" s="40"/>
      <c r="M9925" s="40">
        <f>WEEKNUM(A9925,2)</f>
        <v>1</v>
      </c>
    </row>
    <row r="9926" spans="1:13" x14ac:dyDescent="0.25">
      <c r="A9926" s="1"/>
      <c r="B9926" s="40"/>
      <c r="C9926" s="40"/>
      <c r="D9926" s="40"/>
      <c r="E9926" s="40"/>
      <c r="F9926" s="40"/>
      <c r="G9926" s="40"/>
      <c r="H9926" s="40"/>
      <c r="I9926" s="40"/>
      <c r="M9926" s="40">
        <f>WEEKNUM(A9926,2)</f>
        <v>1</v>
      </c>
    </row>
    <row r="9927" spans="1:13" x14ac:dyDescent="0.25">
      <c r="A9927" s="1"/>
      <c r="B9927" s="40"/>
      <c r="C9927" s="40"/>
      <c r="D9927" s="40"/>
      <c r="E9927" s="40"/>
      <c r="F9927" s="40"/>
      <c r="G9927" s="40"/>
      <c r="H9927" s="40"/>
      <c r="I9927" s="40"/>
      <c r="M9927" s="40">
        <f>WEEKNUM(A9927,2)</f>
        <v>1</v>
      </c>
    </row>
    <row r="9928" spans="1:13" x14ac:dyDescent="0.25">
      <c r="A9928" s="1"/>
      <c r="B9928" s="40"/>
      <c r="C9928" s="40"/>
      <c r="D9928" s="40"/>
      <c r="E9928" s="40"/>
      <c r="F9928" s="40"/>
      <c r="G9928" s="40"/>
      <c r="H9928" s="40"/>
      <c r="I9928" s="40"/>
      <c r="M9928" s="40">
        <f>WEEKNUM(A9928,2)</f>
        <v>1</v>
      </c>
    </row>
    <row r="9929" spans="1:13" x14ac:dyDescent="0.25">
      <c r="A9929" s="1"/>
      <c r="B9929" s="40"/>
      <c r="C9929" s="40"/>
      <c r="D9929" s="40"/>
      <c r="E9929" s="40"/>
      <c r="F9929" s="40"/>
      <c r="G9929" s="40"/>
      <c r="H9929" s="40"/>
      <c r="I9929" s="40"/>
      <c r="M9929" s="40">
        <f>WEEKNUM(A9929,2)</f>
        <v>1</v>
      </c>
    </row>
    <row r="9930" spans="1:13" x14ac:dyDescent="0.25">
      <c r="A9930" s="1"/>
      <c r="B9930" s="40"/>
      <c r="C9930" s="40"/>
      <c r="D9930" s="40"/>
      <c r="E9930" s="40"/>
      <c r="F9930" s="40"/>
      <c r="G9930" s="40"/>
      <c r="H9930" s="40"/>
      <c r="I9930" s="40"/>
      <c r="M9930" s="40">
        <f>WEEKNUM(A9930,2)</f>
        <v>1</v>
      </c>
    </row>
    <row r="9931" spans="1:13" x14ac:dyDescent="0.25">
      <c r="A9931" s="1"/>
      <c r="B9931" s="40"/>
      <c r="C9931" s="40"/>
      <c r="D9931" s="40"/>
      <c r="E9931" s="40"/>
      <c r="F9931" s="40"/>
      <c r="G9931" s="40"/>
      <c r="H9931" s="40"/>
      <c r="I9931" s="40"/>
      <c r="M9931" s="40">
        <f>WEEKNUM(A9931,2)</f>
        <v>1</v>
      </c>
    </row>
    <row r="9932" spans="1:13" x14ac:dyDescent="0.25">
      <c r="A9932" s="1"/>
      <c r="B9932" s="40"/>
      <c r="C9932" s="40"/>
      <c r="D9932" s="40"/>
      <c r="E9932" s="40"/>
      <c r="F9932" s="40"/>
      <c r="G9932" s="40"/>
      <c r="H9932" s="40"/>
      <c r="I9932" s="40"/>
      <c r="M9932" s="40">
        <f>WEEKNUM(A9932,2)</f>
        <v>1</v>
      </c>
    </row>
    <row r="9933" spans="1:13" x14ac:dyDescent="0.25">
      <c r="A9933" s="1"/>
      <c r="B9933" s="40"/>
      <c r="C9933" s="40"/>
      <c r="D9933" s="40"/>
      <c r="E9933" s="40"/>
      <c r="F9933" s="40"/>
      <c r="G9933" s="40"/>
      <c r="H9933" s="40"/>
      <c r="I9933" s="40"/>
      <c r="M9933" s="40">
        <f>WEEKNUM(A9933,2)</f>
        <v>1</v>
      </c>
    </row>
    <row r="9934" spans="1:13" x14ac:dyDescent="0.25">
      <c r="A9934" s="1"/>
      <c r="B9934" s="40"/>
      <c r="C9934" s="40"/>
      <c r="D9934" s="40"/>
      <c r="E9934" s="40"/>
      <c r="F9934" s="40"/>
      <c r="G9934" s="40"/>
      <c r="H9934" s="40"/>
      <c r="I9934" s="40"/>
      <c r="M9934" s="40">
        <f>WEEKNUM(A9934,2)</f>
        <v>1</v>
      </c>
    </row>
    <row r="9935" spans="1:13" x14ac:dyDescent="0.25">
      <c r="A9935" s="1"/>
      <c r="B9935" s="40"/>
      <c r="C9935" s="40"/>
      <c r="D9935" s="40"/>
      <c r="E9935" s="40"/>
      <c r="F9935" s="40"/>
      <c r="G9935" s="40"/>
      <c r="H9935" s="40"/>
      <c r="I9935" s="40"/>
      <c r="M9935" s="40">
        <f>WEEKNUM(A9935,2)</f>
        <v>1</v>
      </c>
    </row>
    <row r="9936" spans="1:13" x14ac:dyDescent="0.25">
      <c r="A9936" s="1"/>
      <c r="B9936" s="40"/>
      <c r="C9936" s="40"/>
      <c r="D9936" s="40"/>
      <c r="E9936" s="40"/>
      <c r="F9936" s="40"/>
      <c r="G9936" s="40"/>
      <c r="H9936" s="40"/>
      <c r="I9936" s="40"/>
      <c r="M9936" s="40">
        <f>WEEKNUM(A9936,2)</f>
        <v>1</v>
      </c>
    </row>
    <row r="9937" spans="1:13" x14ac:dyDescent="0.25">
      <c r="A9937" s="1"/>
      <c r="B9937" s="40"/>
      <c r="C9937" s="40"/>
      <c r="D9937" s="40"/>
      <c r="E9937" s="40"/>
      <c r="F9937" s="40"/>
      <c r="G9937" s="40"/>
      <c r="H9937" s="40"/>
      <c r="I9937" s="40"/>
      <c r="M9937" s="40">
        <f>WEEKNUM(A9937,2)</f>
        <v>1</v>
      </c>
    </row>
    <row r="9938" spans="1:13" x14ac:dyDescent="0.25">
      <c r="A9938" s="1"/>
      <c r="B9938" s="40"/>
      <c r="C9938" s="40"/>
      <c r="D9938" s="40"/>
      <c r="E9938" s="40"/>
      <c r="F9938" s="40"/>
      <c r="G9938" s="40"/>
      <c r="H9938" s="40"/>
      <c r="I9938" s="40"/>
      <c r="M9938" s="40">
        <f>WEEKNUM(A9938,2)</f>
        <v>1</v>
      </c>
    </row>
    <row r="9939" spans="1:13" x14ac:dyDescent="0.25">
      <c r="A9939" s="1"/>
      <c r="B9939" s="40"/>
      <c r="C9939" s="40"/>
      <c r="D9939" s="40"/>
      <c r="E9939" s="40"/>
      <c r="F9939" s="40"/>
      <c r="G9939" s="40"/>
      <c r="H9939" s="40"/>
      <c r="I9939" s="40"/>
      <c r="M9939" s="40">
        <f>WEEKNUM(A9939,2)</f>
        <v>1</v>
      </c>
    </row>
    <row r="9940" spans="1:13" x14ac:dyDescent="0.25">
      <c r="A9940" s="1"/>
      <c r="B9940" s="40"/>
      <c r="C9940" s="40"/>
      <c r="D9940" s="40"/>
      <c r="E9940" s="40"/>
      <c r="F9940" s="40"/>
      <c r="G9940" s="40"/>
      <c r="H9940" s="40"/>
      <c r="I9940" s="40"/>
      <c r="M9940" s="40">
        <f>WEEKNUM(A9940,2)</f>
        <v>1</v>
      </c>
    </row>
    <row r="9941" spans="1:13" x14ac:dyDescent="0.25">
      <c r="A9941" s="1"/>
      <c r="B9941" s="40"/>
      <c r="C9941" s="40"/>
      <c r="D9941" s="40"/>
      <c r="E9941" s="40"/>
      <c r="F9941" s="40"/>
      <c r="G9941" s="40"/>
      <c r="H9941" s="40"/>
      <c r="I9941" s="40"/>
      <c r="M9941" s="40">
        <f>WEEKNUM(A9941,2)</f>
        <v>1</v>
      </c>
    </row>
    <row r="9942" spans="1:13" x14ac:dyDescent="0.25">
      <c r="A9942" s="1"/>
      <c r="B9942" s="40"/>
      <c r="C9942" s="40"/>
      <c r="D9942" s="40"/>
      <c r="E9942" s="40"/>
      <c r="F9942" s="40"/>
      <c r="G9942" s="40"/>
      <c r="H9942" s="40"/>
      <c r="I9942" s="40"/>
      <c r="M9942" s="40">
        <f>WEEKNUM(A9942,2)</f>
        <v>1</v>
      </c>
    </row>
    <row r="9943" spans="1:13" x14ac:dyDescent="0.25">
      <c r="A9943" s="1"/>
      <c r="B9943" s="40"/>
      <c r="C9943" s="40"/>
      <c r="D9943" s="40"/>
      <c r="E9943" s="40"/>
      <c r="F9943" s="40"/>
      <c r="G9943" s="40"/>
      <c r="H9943" s="40"/>
      <c r="I9943" s="40"/>
      <c r="M9943" s="40">
        <f>WEEKNUM(A9943,2)</f>
        <v>1</v>
      </c>
    </row>
    <row r="9944" spans="1:13" x14ac:dyDescent="0.25">
      <c r="A9944" s="1"/>
      <c r="B9944" s="40"/>
      <c r="C9944" s="40"/>
      <c r="D9944" s="40"/>
      <c r="E9944" s="40"/>
      <c r="F9944" s="40"/>
      <c r="G9944" s="40"/>
      <c r="H9944" s="40"/>
      <c r="I9944" s="40"/>
      <c r="M9944" s="40">
        <f>WEEKNUM(A9944,2)</f>
        <v>1</v>
      </c>
    </row>
    <row r="9945" spans="1:13" x14ac:dyDescent="0.25">
      <c r="A9945" s="1"/>
      <c r="B9945" s="40"/>
      <c r="C9945" s="40"/>
      <c r="D9945" s="40"/>
      <c r="E9945" s="40"/>
      <c r="F9945" s="40"/>
      <c r="G9945" s="40"/>
      <c r="H9945" s="40"/>
      <c r="I9945" s="40"/>
      <c r="M9945" s="40">
        <f>WEEKNUM(A9945,2)</f>
        <v>1</v>
      </c>
    </row>
    <row r="9946" spans="1:13" x14ac:dyDescent="0.25">
      <c r="A9946" s="1"/>
      <c r="B9946" s="40"/>
      <c r="C9946" s="40"/>
      <c r="D9946" s="40"/>
      <c r="E9946" s="40"/>
      <c r="F9946" s="40"/>
      <c r="G9946" s="40"/>
      <c r="H9946" s="40"/>
      <c r="I9946" s="40"/>
      <c r="M9946" s="40">
        <f>WEEKNUM(A9946,2)</f>
        <v>1</v>
      </c>
    </row>
    <row r="9947" spans="1:13" x14ac:dyDescent="0.25">
      <c r="A9947" s="1"/>
      <c r="B9947" s="40"/>
      <c r="C9947" s="40"/>
      <c r="D9947" s="40"/>
      <c r="E9947" s="40"/>
      <c r="F9947" s="40"/>
      <c r="G9947" s="40"/>
      <c r="H9947" s="40"/>
      <c r="I9947" s="40"/>
      <c r="M9947" s="40">
        <f>WEEKNUM(A9947,2)</f>
        <v>1</v>
      </c>
    </row>
    <row r="9948" spans="1:13" x14ac:dyDescent="0.25">
      <c r="A9948" s="1"/>
      <c r="B9948" s="40"/>
      <c r="C9948" s="40"/>
      <c r="D9948" s="40"/>
      <c r="E9948" s="40"/>
      <c r="F9948" s="40"/>
      <c r="G9948" s="40"/>
      <c r="H9948" s="40"/>
      <c r="I9948" s="40"/>
      <c r="M9948" s="40">
        <f>WEEKNUM(A9948,2)</f>
        <v>1</v>
      </c>
    </row>
    <row r="9949" spans="1:13" x14ac:dyDescent="0.25">
      <c r="A9949" s="1"/>
      <c r="B9949" s="40"/>
      <c r="C9949" s="40"/>
      <c r="D9949" s="40"/>
      <c r="E9949" s="40"/>
      <c r="F9949" s="40"/>
      <c r="G9949" s="40"/>
      <c r="H9949" s="40"/>
      <c r="I9949" s="40"/>
      <c r="M9949" s="40">
        <f>WEEKNUM(A9949,2)</f>
        <v>1</v>
      </c>
    </row>
    <row r="9950" spans="1:13" x14ac:dyDescent="0.25">
      <c r="A9950" s="1"/>
      <c r="B9950" s="40"/>
      <c r="C9950" s="40"/>
      <c r="D9950" s="40"/>
      <c r="E9950" s="40"/>
      <c r="F9950" s="40"/>
      <c r="G9950" s="40"/>
      <c r="H9950" s="40"/>
      <c r="I9950" s="40"/>
      <c r="M9950" s="40">
        <f>WEEKNUM(A9950,2)</f>
        <v>1</v>
      </c>
    </row>
    <row r="9951" spans="1:13" x14ac:dyDescent="0.25">
      <c r="A9951" s="1"/>
      <c r="B9951" s="40"/>
      <c r="C9951" s="40"/>
      <c r="D9951" s="40"/>
      <c r="E9951" s="40"/>
      <c r="F9951" s="40"/>
      <c r="G9951" s="40"/>
      <c r="H9951" s="40"/>
      <c r="I9951" s="40"/>
      <c r="M9951" s="40">
        <f>WEEKNUM(A9951,2)</f>
        <v>1</v>
      </c>
    </row>
    <row r="9952" spans="1:13" x14ac:dyDescent="0.25">
      <c r="A9952" s="1"/>
      <c r="B9952" s="40"/>
      <c r="C9952" s="40"/>
      <c r="D9952" s="40"/>
      <c r="E9952" s="40"/>
      <c r="F9952" s="40"/>
      <c r="G9952" s="40"/>
      <c r="H9952" s="40"/>
      <c r="I9952" s="40"/>
      <c r="M9952" s="40">
        <f>WEEKNUM(A9952,2)</f>
        <v>1</v>
      </c>
    </row>
    <row r="9953" spans="1:13" x14ac:dyDescent="0.25">
      <c r="A9953" s="1"/>
      <c r="B9953" s="40"/>
      <c r="C9953" s="40"/>
      <c r="D9953" s="40"/>
      <c r="E9953" s="40"/>
      <c r="F9953" s="40"/>
      <c r="G9953" s="40"/>
      <c r="H9953" s="40"/>
      <c r="I9953" s="40"/>
      <c r="M9953" s="40">
        <f>WEEKNUM(A9953,2)</f>
        <v>1</v>
      </c>
    </row>
    <row r="9954" spans="1:13" x14ac:dyDescent="0.25">
      <c r="A9954" s="1"/>
      <c r="B9954" s="40"/>
      <c r="C9954" s="40"/>
      <c r="D9954" s="40"/>
      <c r="E9954" s="40"/>
      <c r="F9954" s="40"/>
      <c r="G9954" s="40"/>
      <c r="H9954" s="40"/>
      <c r="I9954" s="40"/>
      <c r="M9954" s="40">
        <f>WEEKNUM(A9954,2)</f>
        <v>1</v>
      </c>
    </row>
    <row r="9955" spans="1:13" x14ac:dyDescent="0.25">
      <c r="A9955" s="1"/>
      <c r="B9955" s="40"/>
      <c r="C9955" s="40"/>
      <c r="D9955" s="40"/>
      <c r="E9955" s="40"/>
      <c r="F9955" s="40"/>
      <c r="G9955" s="40"/>
      <c r="H9955" s="40"/>
      <c r="I9955" s="40"/>
      <c r="M9955" s="40">
        <f>WEEKNUM(A9955,2)</f>
        <v>1</v>
      </c>
    </row>
    <row r="9956" spans="1:13" x14ac:dyDescent="0.25">
      <c r="A9956" s="1"/>
      <c r="B9956" s="40"/>
      <c r="C9956" s="40"/>
      <c r="D9956" s="40"/>
      <c r="E9956" s="40"/>
      <c r="F9956" s="40"/>
      <c r="G9956" s="40"/>
      <c r="H9956" s="40"/>
      <c r="I9956" s="40"/>
      <c r="M9956" s="40">
        <f>WEEKNUM(A9956,2)</f>
        <v>1</v>
      </c>
    </row>
    <row r="9957" spans="1:13" x14ac:dyDescent="0.25">
      <c r="A9957" s="1"/>
      <c r="B9957" s="40"/>
      <c r="C9957" s="40"/>
      <c r="D9957" s="40"/>
      <c r="E9957" s="40"/>
      <c r="F9957" s="40"/>
      <c r="G9957" s="40"/>
      <c r="H9957" s="40"/>
      <c r="I9957" s="40"/>
      <c r="M9957" s="40">
        <f>WEEKNUM(A9957,2)</f>
        <v>1</v>
      </c>
    </row>
    <row r="9958" spans="1:13" x14ac:dyDescent="0.25">
      <c r="A9958" s="1"/>
      <c r="B9958" s="40"/>
      <c r="C9958" s="40"/>
      <c r="D9958" s="40"/>
      <c r="E9958" s="40"/>
      <c r="F9958" s="40"/>
      <c r="G9958" s="40"/>
      <c r="H9958" s="40"/>
      <c r="I9958" s="40"/>
      <c r="M9958" s="40">
        <f>WEEKNUM(A9958,2)</f>
        <v>1</v>
      </c>
    </row>
    <row r="9959" spans="1:13" x14ac:dyDescent="0.25">
      <c r="A9959" s="1"/>
      <c r="B9959" s="40"/>
      <c r="C9959" s="40"/>
      <c r="D9959" s="40"/>
      <c r="E9959" s="40"/>
      <c r="F9959" s="40"/>
      <c r="G9959" s="40"/>
      <c r="H9959" s="40"/>
      <c r="I9959" s="40"/>
      <c r="M9959" s="40">
        <f>WEEKNUM(A9959,2)</f>
        <v>1</v>
      </c>
    </row>
    <row r="9960" spans="1:13" x14ac:dyDescent="0.25">
      <c r="A9960" s="1"/>
      <c r="B9960" s="40"/>
      <c r="C9960" s="40"/>
      <c r="D9960" s="40"/>
      <c r="E9960" s="40"/>
      <c r="F9960" s="40"/>
      <c r="G9960" s="40"/>
      <c r="H9960" s="40"/>
      <c r="I9960" s="40"/>
      <c r="M9960" s="40">
        <f>WEEKNUM(A9960,2)</f>
        <v>1</v>
      </c>
    </row>
    <row r="9961" spans="1:13" x14ac:dyDescent="0.25">
      <c r="A9961" s="1"/>
      <c r="B9961" s="40"/>
      <c r="C9961" s="40"/>
      <c r="D9961" s="40"/>
      <c r="E9961" s="40"/>
      <c r="F9961" s="40"/>
      <c r="G9961" s="40"/>
      <c r="H9961" s="40"/>
      <c r="I9961" s="40"/>
      <c r="M9961" s="40">
        <f>WEEKNUM(A9961,2)</f>
        <v>1</v>
      </c>
    </row>
    <row r="9962" spans="1:13" x14ac:dyDescent="0.25">
      <c r="A9962" s="1"/>
      <c r="B9962" s="40"/>
      <c r="C9962" s="40"/>
      <c r="D9962" s="40"/>
      <c r="E9962" s="40"/>
      <c r="F9962" s="40"/>
      <c r="G9962" s="40"/>
      <c r="H9962" s="40"/>
      <c r="I9962" s="40"/>
      <c r="M9962" s="40">
        <f>WEEKNUM(A9962,2)</f>
        <v>1</v>
      </c>
    </row>
    <row r="9963" spans="1:13" x14ac:dyDescent="0.25">
      <c r="A9963" s="1"/>
      <c r="B9963" s="40"/>
      <c r="C9963" s="40"/>
      <c r="D9963" s="40"/>
      <c r="E9963" s="40"/>
      <c r="F9963" s="40"/>
      <c r="G9963" s="40"/>
      <c r="H9963" s="40"/>
      <c r="I9963" s="40"/>
      <c r="M9963" s="40">
        <f>WEEKNUM(A9963,2)</f>
        <v>1</v>
      </c>
    </row>
    <row r="9964" spans="1:13" x14ac:dyDescent="0.25">
      <c r="A9964" s="1"/>
      <c r="B9964" s="40"/>
      <c r="C9964" s="40"/>
      <c r="D9964" s="40"/>
      <c r="E9964" s="40"/>
      <c r="F9964" s="40"/>
      <c r="G9964" s="40"/>
      <c r="H9964" s="40"/>
      <c r="I9964" s="40"/>
      <c r="M9964" s="40">
        <f>WEEKNUM(A9964,2)</f>
        <v>1</v>
      </c>
    </row>
    <row r="9965" spans="1:13" x14ac:dyDescent="0.25">
      <c r="A9965" s="1"/>
      <c r="B9965" s="40"/>
      <c r="C9965" s="40"/>
      <c r="D9965" s="40"/>
      <c r="E9965" s="40"/>
      <c r="F9965" s="40"/>
      <c r="G9965" s="40"/>
      <c r="H9965" s="40"/>
      <c r="I9965" s="40"/>
      <c r="M9965" s="40">
        <f>WEEKNUM(A9965,2)</f>
        <v>1</v>
      </c>
    </row>
    <row r="9966" spans="1:13" x14ac:dyDescent="0.25">
      <c r="A9966" s="1"/>
      <c r="B9966" s="40"/>
      <c r="C9966" s="40"/>
      <c r="D9966" s="40"/>
      <c r="E9966" s="40"/>
      <c r="F9966" s="40"/>
      <c r="G9966" s="40"/>
      <c r="H9966" s="40"/>
      <c r="I9966" s="40"/>
      <c r="M9966" s="40">
        <f>WEEKNUM(A9966,2)</f>
        <v>1</v>
      </c>
    </row>
    <row r="9967" spans="1:13" x14ac:dyDescent="0.25">
      <c r="A9967" s="1"/>
      <c r="B9967" s="40"/>
      <c r="C9967" s="40"/>
      <c r="D9967" s="40"/>
      <c r="E9967" s="40"/>
      <c r="F9967" s="40"/>
      <c r="G9967" s="40"/>
      <c r="H9967" s="40"/>
      <c r="I9967" s="40"/>
      <c r="M9967" s="40">
        <f>WEEKNUM(A9967,2)</f>
        <v>1</v>
      </c>
    </row>
    <row r="9968" spans="1:13" x14ac:dyDescent="0.25">
      <c r="A9968" s="1"/>
      <c r="B9968" s="40"/>
      <c r="C9968" s="40"/>
      <c r="D9968" s="40"/>
      <c r="E9968" s="40"/>
      <c r="F9968" s="40"/>
      <c r="G9968" s="40"/>
      <c r="H9968" s="40"/>
      <c r="I9968" s="40"/>
      <c r="M9968" s="40">
        <f>WEEKNUM(A9968,2)</f>
        <v>1</v>
      </c>
    </row>
    <row r="9969" spans="1:13" x14ac:dyDescent="0.25">
      <c r="A9969" s="1"/>
      <c r="B9969" s="40"/>
      <c r="C9969" s="40"/>
      <c r="D9969" s="40"/>
      <c r="E9969" s="40"/>
      <c r="F9969" s="40"/>
      <c r="G9969" s="40"/>
      <c r="H9969" s="40"/>
      <c r="I9969" s="40"/>
      <c r="M9969" s="40">
        <f>WEEKNUM(A9969,2)</f>
        <v>1</v>
      </c>
    </row>
    <row r="9970" spans="1:13" x14ac:dyDescent="0.25">
      <c r="A9970" s="1"/>
      <c r="B9970" s="40"/>
      <c r="C9970" s="40"/>
      <c r="D9970" s="40"/>
      <c r="E9970" s="40"/>
      <c r="F9970" s="40"/>
      <c r="G9970" s="40"/>
      <c r="H9970" s="40"/>
      <c r="I9970" s="40"/>
      <c r="M9970" s="40">
        <f>WEEKNUM(A9970,2)</f>
        <v>1</v>
      </c>
    </row>
    <row r="9971" spans="1:13" x14ac:dyDescent="0.25">
      <c r="A9971" s="1"/>
      <c r="B9971" s="40"/>
      <c r="C9971" s="40"/>
      <c r="D9971" s="40"/>
      <c r="E9971" s="40"/>
      <c r="F9971" s="40"/>
      <c r="G9971" s="40"/>
      <c r="H9971" s="40"/>
      <c r="I9971" s="40"/>
      <c r="M9971" s="40">
        <f>WEEKNUM(A9971,2)</f>
        <v>1</v>
      </c>
    </row>
    <row r="9972" spans="1:13" x14ac:dyDescent="0.25">
      <c r="A9972" s="1"/>
      <c r="B9972" s="40"/>
      <c r="C9972" s="40"/>
      <c r="D9972" s="40"/>
      <c r="E9972" s="40"/>
      <c r="F9972" s="40"/>
      <c r="G9972" s="40"/>
      <c r="H9972" s="40"/>
      <c r="I9972" s="40"/>
      <c r="M9972" s="40">
        <f>WEEKNUM(A9972,2)</f>
        <v>1</v>
      </c>
    </row>
    <row r="9973" spans="1:13" x14ac:dyDescent="0.25">
      <c r="A9973" s="1"/>
      <c r="B9973" s="40"/>
      <c r="C9973" s="40"/>
      <c r="D9973" s="40"/>
      <c r="E9973" s="40"/>
      <c r="F9973" s="40"/>
      <c r="G9973" s="40"/>
      <c r="H9973" s="40"/>
      <c r="I9973" s="40"/>
      <c r="M9973" s="40">
        <f>WEEKNUM(A9973,2)</f>
        <v>1</v>
      </c>
    </row>
    <row r="9974" spans="1:13" x14ac:dyDescent="0.25">
      <c r="A9974" s="1"/>
      <c r="B9974" s="40"/>
      <c r="C9974" s="40"/>
      <c r="D9974" s="40"/>
      <c r="E9974" s="40"/>
      <c r="F9974" s="40"/>
      <c r="G9974" s="40"/>
      <c r="H9974" s="40"/>
      <c r="I9974" s="40"/>
      <c r="M9974" s="40">
        <f>WEEKNUM(A9974,2)</f>
        <v>1</v>
      </c>
    </row>
    <row r="9975" spans="1:13" x14ac:dyDescent="0.25">
      <c r="A9975" s="1"/>
      <c r="B9975" s="40"/>
      <c r="C9975" s="40"/>
      <c r="D9975" s="40"/>
      <c r="E9975" s="40"/>
      <c r="F9975" s="40"/>
      <c r="G9975" s="40"/>
      <c r="H9975" s="40"/>
      <c r="I9975" s="40"/>
      <c r="M9975" s="40">
        <f>WEEKNUM(A9975,2)</f>
        <v>1</v>
      </c>
    </row>
    <row r="9976" spans="1:13" x14ac:dyDescent="0.25">
      <c r="A9976" s="1"/>
      <c r="B9976" s="40"/>
      <c r="C9976" s="40"/>
      <c r="D9976" s="40"/>
      <c r="E9976" s="40"/>
      <c r="F9976" s="40"/>
      <c r="G9976" s="40"/>
      <c r="H9976" s="40"/>
      <c r="I9976" s="40"/>
      <c r="M9976" s="40">
        <f>WEEKNUM(A9976,2)</f>
        <v>1</v>
      </c>
    </row>
    <row r="9977" spans="1:13" x14ac:dyDescent="0.25">
      <c r="A9977" s="1"/>
      <c r="B9977" s="40"/>
      <c r="C9977" s="40"/>
      <c r="D9977" s="40"/>
      <c r="E9977" s="40"/>
      <c r="F9977" s="40"/>
      <c r="G9977" s="40"/>
      <c r="H9977" s="40"/>
      <c r="I9977" s="40"/>
      <c r="M9977" s="40">
        <f>WEEKNUM(A9977,2)</f>
        <v>1</v>
      </c>
    </row>
    <row r="9978" spans="1:13" x14ac:dyDescent="0.25">
      <c r="A9978" s="1"/>
      <c r="B9978" s="40"/>
      <c r="C9978" s="40"/>
      <c r="D9978" s="40"/>
      <c r="E9978" s="40"/>
      <c r="F9978" s="40"/>
      <c r="G9978" s="40"/>
      <c r="H9978" s="40"/>
      <c r="I9978" s="40"/>
      <c r="M9978" s="40">
        <f>WEEKNUM(A9978,2)</f>
        <v>1</v>
      </c>
    </row>
    <row r="9979" spans="1:13" x14ac:dyDescent="0.25">
      <c r="A9979" s="1"/>
      <c r="B9979" s="40"/>
      <c r="C9979" s="40"/>
      <c r="D9979" s="40"/>
      <c r="E9979" s="40"/>
      <c r="F9979" s="40"/>
      <c r="G9979" s="40"/>
      <c r="H9979" s="40"/>
      <c r="I9979" s="40"/>
      <c r="M9979" s="40">
        <f>WEEKNUM(A9979,2)</f>
        <v>1</v>
      </c>
    </row>
    <row r="9980" spans="1:13" x14ac:dyDescent="0.25">
      <c r="A9980" s="1"/>
      <c r="B9980" s="40"/>
      <c r="C9980" s="40"/>
      <c r="D9980" s="40"/>
      <c r="E9980" s="40"/>
      <c r="F9980" s="40"/>
      <c r="G9980" s="40"/>
      <c r="H9980" s="40"/>
      <c r="I9980" s="40"/>
      <c r="M9980" s="40">
        <f>WEEKNUM(A9980,2)</f>
        <v>1</v>
      </c>
    </row>
    <row r="9981" spans="1:13" x14ac:dyDescent="0.25">
      <c r="A9981" s="1"/>
      <c r="B9981" s="40"/>
      <c r="C9981" s="40"/>
      <c r="D9981" s="40"/>
      <c r="E9981" s="40"/>
      <c r="F9981" s="40"/>
      <c r="G9981" s="40"/>
      <c r="H9981" s="40"/>
      <c r="I9981" s="40"/>
      <c r="M9981" s="40">
        <f>WEEKNUM(A9981,2)</f>
        <v>1</v>
      </c>
    </row>
    <row r="9982" spans="1:13" x14ac:dyDescent="0.25">
      <c r="A9982" s="1"/>
      <c r="B9982" s="40"/>
      <c r="C9982" s="40"/>
      <c r="D9982" s="40"/>
      <c r="E9982" s="40"/>
      <c r="F9982" s="40"/>
      <c r="G9982" s="40"/>
      <c r="H9982" s="40"/>
      <c r="I9982" s="40"/>
      <c r="M9982" s="40">
        <f>WEEKNUM(A9982,2)</f>
        <v>1</v>
      </c>
    </row>
    <row r="9983" spans="1:13" x14ac:dyDescent="0.25">
      <c r="A9983" s="1"/>
      <c r="B9983" s="40"/>
      <c r="C9983" s="40"/>
      <c r="D9983" s="40"/>
      <c r="E9983" s="40"/>
      <c r="F9983" s="40"/>
      <c r="G9983" s="40"/>
      <c r="H9983" s="40"/>
      <c r="I9983" s="40"/>
      <c r="M9983" s="40">
        <f>WEEKNUM(A9983,2)</f>
        <v>1</v>
      </c>
    </row>
    <row r="9984" spans="1:13" x14ac:dyDescent="0.25">
      <c r="A9984" s="1"/>
      <c r="B9984" s="40"/>
      <c r="C9984" s="40"/>
      <c r="D9984" s="40"/>
      <c r="E9984" s="40"/>
      <c r="F9984" s="40"/>
      <c r="G9984" s="40"/>
      <c r="H9984" s="40"/>
      <c r="I9984" s="40"/>
      <c r="M9984" s="40">
        <f>WEEKNUM(A9984,2)</f>
        <v>1</v>
      </c>
    </row>
    <row r="9985" spans="1:13" x14ac:dyDescent="0.25">
      <c r="A9985" s="1"/>
      <c r="B9985" s="40"/>
      <c r="C9985" s="40"/>
      <c r="D9985" s="40"/>
      <c r="E9985" s="40"/>
      <c r="F9985" s="40"/>
      <c r="G9985" s="40"/>
      <c r="H9985" s="40"/>
      <c r="I9985" s="40"/>
      <c r="M9985" s="40">
        <f>WEEKNUM(A9985,2)</f>
        <v>1</v>
      </c>
    </row>
    <row r="9986" spans="1:13" x14ac:dyDescent="0.25">
      <c r="A9986" s="1"/>
      <c r="B9986" s="40"/>
      <c r="C9986" s="40"/>
      <c r="D9986" s="40"/>
      <c r="E9986" s="40"/>
      <c r="F9986" s="40"/>
      <c r="G9986" s="40"/>
      <c r="H9986" s="40"/>
      <c r="I9986" s="40"/>
      <c r="M9986" s="40">
        <f>WEEKNUM(A9986,2)</f>
        <v>1</v>
      </c>
    </row>
    <row r="9987" spans="1:13" x14ac:dyDescent="0.25">
      <c r="A9987" s="1"/>
      <c r="B9987" s="40"/>
      <c r="C9987" s="40"/>
      <c r="D9987" s="40"/>
      <c r="E9987" s="40"/>
      <c r="F9987" s="40"/>
      <c r="G9987" s="40"/>
      <c r="H9987" s="40"/>
      <c r="I9987" s="40"/>
      <c r="M9987" s="40">
        <f>WEEKNUM(A9987,2)</f>
        <v>1</v>
      </c>
    </row>
    <row r="9988" spans="1:13" x14ac:dyDescent="0.25">
      <c r="A9988" s="1"/>
      <c r="B9988" s="40"/>
      <c r="C9988" s="40"/>
      <c r="D9988" s="40"/>
      <c r="E9988" s="40"/>
      <c r="F9988" s="40"/>
      <c r="G9988" s="40"/>
      <c r="H9988" s="40"/>
      <c r="I9988" s="40"/>
      <c r="M9988" s="40">
        <f>WEEKNUM(A9988,2)</f>
        <v>1</v>
      </c>
    </row>
    <row r="9989" spans="1:13" x14ac:dyDescent="0.25">
      <c r="A9989" s="1"/>
      <c r="B9989" s="40"/>
      <c r="C9989" s="40"/>
      <c r="D9989" s="40"/>
      <c r="E9989" s="40"/>
      <c r="F9989" s="40"/>
      <c r="G9989" s="40"/>
      <c r="H9989" s="40"/>
      <c r="I9989" s="40"/>
      <c r="M9989" s="40">
        <f>WEEKNUM(A9989,2)</f>
        <v>1</v>
      </c>
    </row>
    <row r="9990" spans="1:13" x14ac:dyDescent="0.25">
      <c r="A9990" s="1"/>
      <c r="B9990" s="40"/>
      <c r="C9990" s="40"/>
      <c r="D9990" s="40"/>
      <c r="E9990" s="40"/>
      <c r="F9990" s="40"/>
      <c r="G9990" s="40"/>
      <c r="H9990" s="40"/>
      <c r="I9990" s="40"/>
      <c r="M9990" s="40">
        <f>WEEKNUM(A9990,2)</f>
        <v>1</v>
      </c>
    </row>
    <row r="9991" spans="1:13" x14ac:dyDescent="0.25">
      <c r="A9991" s="1"/>
      <c r="B9991" s="40"/>
      <c r="C9991" s="40"/>
      <c r="D9991" s="40"/>
      <c r="E9991" s="40"/>
      <c r="F9991" s="40"/>
      <c r="G9991" s="40"/>
      <c r="H9991" s="40"/>
      <c r="I9991" s="40"/>
      <c r="M9991" s="40">
        <f>WEEKNUM(A9991,2)</f>
        <v>1</v>
      </c>
    </row>
    <row r="9992" spans="1:13" x14ac:dyDescent="0.25">
      <c r="A9992" s="1"/>
      <c r="B9992" s="40"/>
      <c r="C9992" s="40"/>
      <c r="D9992" s="40"/>
      <c r="E9992" s="40"/>
      <c r="F9992" s="40"/>
      <c r="G9992" s="40"/>
      <c r="H9992" s="40"/>
      <c r="I9992" s="40"/>
      <c r="M9992" s="40">
        <f>WEEKNUM(A9992,2)</f>
        <v>1</v>
      </c>
    </row>
    <row r="9993" spans="1:13" x14ac:dyDescent="0.25">
      <c r="A9993" s="1"/>
      <c r="B9993" s="40"/>
      <c r="C9993" s="40"/>
      <c r="D9993" s="40"/>
      <c r="E9993" s="40"/>
      <c r="F9993" s="40"/>
      <c r="G9993" s="40"/>
      <c r="H9993" s="40"/>
      <c r="I9993" s="40"/>
      <c r="M9993" s="40">
        <f>WEEKNUM(A9993,2)</f>
        <v>1</v>
      </c>
    </row>
    <row r="9994" spans="1:13" x14ac:dyDescent="0.25">
      <c r="A9994" s="1"/>
      <c r="B9994" s="40"/>
      <c r="C9994" s="40"/>
      <c r="D9994" s="40"/>
      <c r="E9994" s="40"/>
      <c r="F9994" s="40"/>
      <c r="G9994" s="40"/>
      <c r="H9994" s="40"/>
      <c r="I9994" s="40"/>
      <c r="M9994" s="40">
        <f>WEEKNUM(A9994,2)</f>
        <v>1</v>
      </c>
    </row>
    <row r="9995" spans="1:13" x14ac:dyDescent="0.25">
      <c r="A9995" s="1"/>
      <c r="B9995" s="40"/>
      <c r="C9995" s="40"/>
      <c r="D9995" s="40"/>
      <c r="E9995" s="40"/>
      <c r="F9995" s="40"/>
      <c r="G9995" s="40"/>
      <c r="H9995" s="40"/>
      <c r="I9995" s="40"/>
      <c r="M9995" s="40">
        <f>WEEKNUM(A9995,2)</f>
        <v>1</v>
      </c>
    </row>
    <row r="9996" spans="1:13" x14ac:dyDescent="0.25">
      <c r="A9996" s="1"/>
      <c r="B9996" s="40"/>
      <c r="C9996" s="40"/>
      <c r="D9996" s="40"/>
      <c r="E9996" s="40"/>
      <c r="F9996" s="40"/>
      <c r="G9996" s="40"/>
      <c r="H9996" s="40"/>
      <c r="I9996" s="40"/>
      <c r="M9996" s="40">
        <f>WEEKNUM(A9996,2)</f>
        <v>1</v>
      </c>
    </row>
    <row r="9997" spans="1:13" x14ac:dyDescent="0.25">
      <c r="A9997" s="1"/>
      <c r="B9997" s="40"/>
      <c r="C9997" s="40"/>
      <c r="D9997" s="40"/>
      <c r="E9997" s="40"/>
      <c r="F9997" s="40"/>
      <c r="G9997" s="40"/>
      <c r="H9997" s="40"/>
      <c r="I9997" s="40"/>
      <c r="M9997" s="40">
        <f>WEEKNUM(A9997,2)</f>
        <v>1</v>
      </c>
    </row>
    <row r="9998" spans="1:13" x14ac:dyDescent="0.25">
      <c r="A9998" s="1"/>
      <c r="B9998" s="40"/>
      <c r="C9998" s="40"/>
      <c r="D9998" s="40"/>
      <c r="E9998" s="40"/>
      <c r="F9998" s="40"/>
      <c r="G9998" s="40"/>
      <c r="H9998" s="40"/>
      <c r="I9998" s="40"/>
      <c r="M9998" s="40">
        <f>WEEKNUM(A9998,2)</f>
        <v>1</v>
      </c>
    </row>
    <row r="9999" spans="1:13" x14ac:dyDescent="0.25">
      <c r="A9999" s="1"/>
      <c r="B9999" s="40"/>
      <c r="C9999" s="40"/>
      <c r="D9999" s="40"/>
      <c r="E9999" s="40"/>
      <c r="F9999" s="40"/>
      <c r="G9999" s="40"/>
      <c r="H9999" s="40"/>
      <c r="I9999" s="40"/>
      <c r="M9999" s="40">
        <f>WEEKNUM(A9999,2)</f>
        <v>1</v>
      </c>
    </row>
    <row r="10000" spans="1:13" x14ac:dyDescent="0.25">
      <c r="A10000" s="1"/>
      <c r="B10000" s="40"/>
      <c r="C10000" s="40"/>
      <c r="D10000" s="40"/>
      <c r="E10000" s="40"/>
      <c r="F10000" s="40"/>
      <c r="G10000" s="40"/>
      <c r="H10000" s="40"/>
      <c r="I10000" s="40"/>
      <c r="M10000" s="40">
        <f>WEEKNUM(A10000,2)</f>
        <v>1</v>
      </c>
    </row>
    <row r="10001" spans="1:13" x14ac:dyDescent="0.25">
      <c r="A10001" s="1"/>
      <c r="B10001" s="40"/>
      <c r="C10001" s="40"/>
      <c r="D10001" s="40"/>
      <c r="E10001" s="40"/>
      <c r="F10001" s="40"/>
      <c r="G10001" s="40"/>
      <c r="H10001" s="40"/>
      <c r="I10001" s="40"/>
      <c r="M10001" s="40">
        <f>WEEKNUM(A10001,2)</f>
        <v>1</v>
      </c>
    </row>
    <row r="10002" spans="1:13" x14ac:dyDescent="0.25">
      <c r="A10002" s="1"/>
      <c r="B10002" s="40"/>
      <c r="C10002" s="40"/>
      <c r="D10002" s="40"/>
      <c r="E10002" s="40"/>
      <c r="F10002" s="40"/>
      <c r="G10002" s="40"/>
      <c r="H10002" s="40"/>
      <c r="I10002" s="40"/>
      <c r="M10002" s="40">
        <f>WEEKNUM(A10002,2)</f>
        <v>1</v>
      </c>
    </row>
    <row r="10003" spans="1:13" x14ac:dyDescent="0.25">
      <c r="A10003" s="1"/>
      <c r="B10003" s="40"/>
      <c r="C10003" s="40"/>
      <c r="D10003" s="40"/>
      <c r="E10003" s="40"/>
      <c r="F10003" s="40"/>
      <c r="G10003" s="40"/>
      <c r="H10003" s="40"/>
      <c r="I10003" s="40"/>
      <c r="M10003" s="40">
        <f>WEEKNUM(A10003,2)</f>
        <v>1</v>
      </c>
    </row>
    <row r="10004" spans="1:13" x14ac:dyDescent="0.25">
      <c r="A10004" s="1"/>
      <c r="B10004" s="40"/>
      <c r="C10004" s="40"/>
      <c r="D10004" s="40"/>
      <c r="E10004" s="40"/>
      <c r="F10004" s="40"/>
      <c r="G10004" s="40"/>
      <c r="H10004" s="40"/>
      <c r="I10004" s="40"/>
      <c r="M10004" s="40">
        <f>WEEKNUM(A10004,2)</f>
        <v>1</v>
      </c>
    </row>
    <row r="10005" spans="1:13" x14ac:dyDescent="0.25">
      <c r="A10005" s="1"/>
      <c r="B10005" s="40"/>
      <c r="C10005" s="40"/>
      <c r="D10005" s="40"/>
      <c r="E10005" s="40"/>
      <c r="F10005" s="40"/>
      <c r="G10005" s="40"/>
      <c r="H10005" s="40"/>
      <c r="I10005" s="40"/>
      <c r="M10005" s="40">
        <f>WEEKNUM(A10005,2)</f>
        <v>1</v>
      </c>
    </row>
    <row r="10006" spans="1:13" x14ac:dyDescent="0.25">
      <c r="A10006" s="1"/>
      <c r="B10006" s="40"/>
      <c r="C10006" s="40"/>
      <c r="D10006" s="40"/>
      <c r="E10006" s="40"/>
      <c r="F10006" s="40"/>
      <c r="G10006" s="40"/>
      <c r="H10006" s="40"/>
      <c r="I10006" s="40"/>
      <c r="M10006" s="40">
        <f>WEEKNUM(A10006,2)</f>
        <v>1</v>
      </c>
    </row>
    <row r="10007" spans="1:13" x14ac:dyDescent="0.25">
      <c r="A10007" s="1"/>
      <c r="B10007" s="40"/>
      <c r="C10007" s="40"/>
      <c r="D10007" s="40"/>
      <c r="E10007" s="40"/>
      <c r="F10007" s="40"/>
      <c r="G10007" s="40"/>
      <c r="H10007" s="40"/>
      <c r="I10007" s="40"/>
      <c r="M10007" s="40">
        <f>WEEKNUM(A10007,2)</f>
        <v>1</v>
      </c>
    </row>
    <row r="10008" spans="1:13" x14ac:dyDescent="0.25">
      <c r="A10008" s="1"/>
      <c r="B10008" s="40"/>
      <c r="C10008" s="40"/>
      <c r="D10008" s="40"/>
      <c r="E10008" s="40"/>
      <c r="F10008" s="40"/>
      <c r="G10008" s="40"/>
      <c r="H10008" s="40"/>
      <c r="I10008" s="40"/>
      <c r="M10008" s="40">
        <f>WEEKNUM(A10008,2)</f>
        <v>1</v>
      </c>
    </row>
    <row r="10009" spans="1:13" x14ac:dyDescent="0.25">
      <c r="A10009" s="1"/>
      <c r="B10009" s="40"/>
      <c r="C10009" s="40"/>
      <c r="D10009" s="40"/>
      <c r="E10009" s="40"/>
      <c r="F10009" s="40"/>
      <c r="G10009" s="40"/>
      <c r="H10009" s="40"/>
      <c r="I10009" s="40"/>
      <c r="M10009" s="40">
        <f>WEEKNUM(A10009,2)</f>
        <v>1</v>
      </c>
    </row>
    <row r="10010" spans="1:13" x14ac:dyDescent="0.25">
      <c r="A10010" s="1"/>
      <c r="B10010" s="40"/>
      <c r="C10010" s="40"/>
      <c r="D10010" s="40"/>
      <c r="E10010" s="40"/>
      <c r="F10010" s="40"/>
      <c r="G10010" s="40"/>
      <c r="H10010" s="40"/>
      <c r="I10010" s="40"/>
      <c r="M10010" s="40">
        <f>WEEKNUM(A10010,2)</f>
        <v>1</v>
      </c>
    </row>
    <row r="10011" spans="1:13" x14ac:dyDescent="0.25">
      <c r="A10011" s="1"/>
      <c r="B10011" s="40"/>
      <c r="C10011" s="40"/>
      <c r="D10011" s="40"/>
      <c r="E10011" s="40"/>
      <c r="F10011" s="40"/>
      <c r="G10011" s="40"/>
      <c r="H10011" s="40"/>
      <c r="I10011" s="40"/>
      <c r="M10011" s="40">
        <f>WEEKNUM(A10011,2)</f>
        <v>1</v>
      </c>
    </row>
    <row r="10012" spans="1:13" x14ac:dyDescent="0.25">
      <c r="A10012" s="1"/>
      <c r="B10012" s="40"/>
      <c r="C10012" s="40"/>
      <c r="D10012" s="40"/>
      <c r="E10012" s="40"/>
      <c r="F10012" s="40"/>
      <c r="G10012" s="40"/>
      <c r="H10012" s="40"/>
      <c r="I10012" s="40"/>
      <c r="M10012" s="40">
        <f>WEEKNUM(A10012,2)</f>
        <v>1</v>
      </c>
    </row>
    <row r="10013" spans="1:13" x14ac:dyDescent="0.25">
      <c r="A10013" s="1"/>
      <c r="B10013" s="40"/>
      <c r="C10013" s="40"/>
      <c r="D10013" s="40"/>
      <c r="E10013" s="40"/>
      <c r="F10013" s="40"/>
      <c r="G10013" s="40"/>
      <c r="H10013" s="40"/>
      <c r="I10013" s="40"/>
      <c r="M10013" s="40">
        <f>WEEKNUM(A10013,2)</f>
        <v>1</v>
      </c>
    </row>
    <row r="10014" spans="1:13" x14ac:dyDescent="0.25">
      <c r="A10014" s="1"/>
      <c r="B10014" s="40"/>
      <c r="C10014" s="40"/>
      <c r="D10014" s="40"/>
      <c r="E10014" s="40"/>
      <c r="F10014" s="40"/>
      <c r="G10014" s="40"/>
      <c r="H10014" s="40"/>
      <c r="I10014" s="40"/>
      <c r="M10014" s="40">
        <f>WEEKNUM(A10014,2)</f>
        <v>1</v>
      </c>
    </row>
    <row r="10015" spans="1:13" x14ac:dyDescent="0.25">
      <c r="A10015" s="1"/>
      <c r="B10015" s="40"/>
      <c r="C10015" s="40"/>
      <c r="D10015" s="40"/>
      <c r="E10015" s="40"/>
      <c r="F10015" s="40"/>
      <c r="G10015" s="40"/>
      <c r="H10015" s="40"/>
      <c r="I10015" s="40"/>
      <c r="M10015" s="40">
        <f>WEEKNUM(A10015,2)</f>
        <v>1</v>
      </c>
    </row>
    <row r="10016" spans="1:13" x14ac:dyDescent="0.25">
      <c r="A10016" s="1"/>
      <c r="B10016" s="40"/>
      <c r="C10016" s="40"/>
      <c r="D10016" s="40"/>
      <c r="E10016" s="40"/>
      <c r="F10016" s="40"/>
      <c r="G10016" s="40"/>
      <c r="H10016" s="40"/>
      <c r="I10016" s="40"/>
      <c r="M10016" s="40">
        <f>WEEKNUM(A10016,2)</f>
        <v>1</v>
      </c>
    </row>
    <row r="10017" spans="1:13" x14ac:dyDescent="0.25">
      <c r="A10017" s="1"/>
      <c r="B10017" s="40"/>
      <c r="C10017" s="40"/>
      <c r="D10017" s="40"/>
      <c r="E10017" s="40"/>
      <c r="F10017" s="40"/>
      <c r="G10017" s="40"/>
      <c r="H10017" s="40"/>
      <c r="I10017" s="40"/>
      <c r="M10017" s="40">
        <f>WEEKNUM(A10017,2)</f>
        <v>1</v>
      </c>
    </row>
    <row r="10018" spans="1:13" x14ac:dyDescent="0.25">
      <c r="A10018" s="1"/>
      <c r="B10018" s="40"/>
      <c r="C10018" s="40"/>
      <c r="D10018" s="40"/>
      <c r="E10018" s="40"/>
      <c r="F10018" s="40"/>
      <c r="G10018" s="40"/>
      <c r="H10018" s="40"/>
      <c r="I10018" s="40"/>
      <c r="M10018" s="40">
        <f>WEEKNUM(A10018,2)</f>
        <v>1</v>
      </c>
    </row>
    <row r="10019" spans="1:13" x14ac:dyDescent="0.25">
      <c r="A10019" s="1"/>
      <c r="B10019" s="40"/>
      <c r="C10019" s="40"/>
      <c r="D10019" s="40"/>
      <c r="E10019" s="40"/>
      <c r="F10019" s="40"/>
      <c r="G10019" s="40"/>
      <c r="H10019" s="40"/>
      <c r="I10019" s="40"/>
      <c r="M10019" s="40">
        <f>WEEKNUM(A10019,2)</f>
        <v>1</v>
      </c>
    </row>
    <row r="10020" spans="1:13" x14ac:dyDescent="0.25">
      <c r="A10020" s="1"/>
      <c r="B10020" s="40"/>
      <c r="C10020" s="40"/>
      <c r="D10020" s="40"/>
      <c r="E10020" s="40"/>
      <c r="F10020" s="40"/>
      <c r="G10020" s="40"/>
      <c r="H10020" s="40"/>
      <c r="I10020" s="40"/>
      <c r="M10020" s="40">
        <f>WEEKNUM(A10020,2)</f>
        <v>1</v>
      </c>
    </row>
    <row r="10021" spans="1:13" x14ac:dyDescent="0.25">
      <c r="A10021" s="1"/>
      <c r="B10021" s="40"/>
      <c r="C10021" s="40"/>
      <c r="D10021" s="40"/>
      <c r="E10021" s="40"/>
      <c r="F10021" s="40"/>
      <c r="G10021" s="40"/>
      <c r="H10021" s="40"/>
      <c r="I10021" s="40"/>
      <c r="M10021" s="40">
        <f>WEEKNUM(A10021,2)</f>
        <v>1</v>
      </c>
    </row>
    <row r="10022" spans="1:13" x14ac:dyDescent="0.25">
      <c r="A10022" s="1"/>
      <c r="B10022" s="40"/>
      <c r="C10022" s="40"/>
      <c r="D10022" s="40"/>
      <c r="E10022" s="40"/>
      <c r="F10022" s="40"/>
      <c r="G10022" s="40"/>
      <c r="H10022" s="40"/>
      <c r="I10022" s="40"/>
      <c r="M10022" s="40">
        <f>WEEKNUM(A10022,2)</f>
        <v>1</v>
      </c>
    </row>
    <row r="10023" spans="1:13" x14ac:dyDescent="0.25">
      <c r="A10023" s="1"/>
      <c r="B10023" s="40"/>
      <c r="C10023" s="40"/>
      <c r="D10023" s="40"/>
      <c r="E10023" s="40"/>
      <c r="F10023" s="40"/>
      <c r="G10023" s="40"/>
      <c r="H10023" s="40"/>
      <c r="I10023" s="40"/>
      <c r="M10023" s="40">
        <f>WEEKNUM(A10023,2)</f>
        <v>1</v>
      </c>
    </row>
    <row r="10024" spans="1:13" x14ac:dyDescent="0.25">
      <c r="A10024" s="1"/>
      <c r="B10024" s="40"/>
      <c r="C10024" s="40"/>
      <c r="D10024" s="40"/>
      <c r="E10024" s="40"/>
      <c r="F10024" s="40"/>
      <c r="G10024" s="40"/>
      <c r="H10024" s="40"/>
      <c r="I10024" s="40"/>
      <c r="M10024" s="40">
        <f>WEEKNUM(A10024,2)</f>
        <v>1</v>
      </c>
    </row>
    <row r="10025" spans="1:13" x14ac:dyDescent="0.25">
      <c r="A10025" s="1"/>
      <c r="B10025" s="40"/>
      <c r="C10025" s="40"/>
      <c r="D10025" s="40"/>
      <c r="E10025" s="40"/>
      <c r="F10025" s="40"/>
      <c r="G10025" s="40"/>
      <c r="H10025" s="40"/>
      <c r="I10025" s="40"/>
      <c r="M10025" s="40">
        <f>WEEKNUM(A10025,2)</f>
        <v>1</v>
      </c>
    </row>
    <row r="10026" spans="1:13" x14ac:dyDescent="0.25">
      <c r="A10026" s="1"/>
      <c r="B10026" s="40"/>
      <c r="C10026" s="40"/>
      <c r="D10026" s="40"/>
      <c r="E10026" s="40"/>
      <c r="F10026" s="40"/>
      <c r="G10026" s="40"/>
      <c r="H10026" s="40"/>
      <c r="I10026" s="40"/>
      <c r="M10026" s="40">
        <f>WEEKNUM(A10026,2)</f>
        <v>1</v>
      </c>
    </row>
    <row r="10027" spans="1:13" x14ac:dyDescent="0.25">
      <c r="A10027" s="1"/>
      <c r="B10027" s="40"/>
      <c r="C10027" s="40"/>
      <c r="D10027" s="40"/>
      <c r="E10027" s="40"/>
      <c r="F10027" s="40"/>
      <c r="G10027" s="40"/>
      <c r="H10027" s="40"/>
      <c r="I10027" s="40"/>
      <c r="M10027" s="40">
        <f>WEEKNUM(A10027,2)</f>
        <v>1</v>
      </c>
    </row>
    <row r="10028" spans="1:13" x14ac:dyDescent="0.25">
      <c r="A10028" s="1"/>
      <c r="B10028" s="40"/>
      <c r="C10028" s="40"/>
      <c r="D10028" s="40"/>
      <c r="E10028" s="40"/>
      <c r="F10028" s="40"/>
      <c r="G10028" s="40"/>
      <c r="H10028" s="40"/>
      <c r="I10028" s="40"/>
      <c r="M10028" s="40">
        <f>WEEKNUM(A10028,2)</f>
        <v>1</v>
      </c>
    </row>
    <row r="10029" spans="1:13" x14ac:dyDescent="0.25">
      <c r="A10029" s="1"/>
      <c r="B10029" s="40"/>
      <c r="C10029" s="40"/>
      <c r="D10029" s="40"/>
      <c r="E10029" s="40"/>
      <c r="F10029" s="40"/>
      <c r="G10029" s="40"/>
      <c r="H10029" s="40"/>
      <c r="I10029" s="40"/>
      <c r="M10029" s="40">
        <f>WEEKNUM(A10029,2)</f>
        <v>1</v>
      </c>
    </row>
    <row r="10030" spans="1:13" x14ac:dyDescent="0.25">
      <c r="A10030" s="1"/>
      <c r="B10030" s="40"/>
      <c r="C10030" s="40"/>
      <c r="D10030" s="40"/>
      <c r="E10030" s="40"/>
      <c r="F10030" s="40"/>
      <c r="G10030" s="40"/>
      <c r="H10030" s="40"/>
      <c r="I10030" s="40"/>
      <c r="M10030" s="40">
        <f>WEEKNUM(A10030,2)</f>
        <v>1</v>
      </c>
    </row>
    <row r="10031" spans="1:13" x14ac:dyDescent="0.25">
      <c r="A10031" s="1"/>
      <c r="B10031" s="40"/>
      <c r="C10031" s="40"/>
      <c r="D10031" s="40"/>
      <c r="E10031" s="40"/>
      <c r="F10031" s="40"/>
      <c r="G10031" s="40"/>
      <c r="H10031" s="40"/>
      <c r="I10031" s="40"/>
      <c r="M10031" s="40">
        <f>WEEKNUM(A10031,2)</f>
        <v>1</v>
      </c>
    </row>
    <row r="10032" spans="1:13" x14ac:dyDescent="0.25">
      <c r="A10032" s="1"/>
      <c r="B10032" s="40"/>
      <c r="C10032" s="40"/>
      <c r="D10032" s="40"/>
      <c r="E10032" s="40"/>
      <c r="F10032" s="40"/>
      <c r="G10032" s="40"/>
      <c r="H10032" s="40"/>
      <c r="I10032" s="40"/>
      <c r="M10032" s="40">
        <f>WEEKNUM(A10032,2)</f>
        <v>1</v>
      </c>
    </row>
    <row r="10033" spans="1:13" x14ac:dyDescent="0.25">
      <c r="A10033" s="1"/>
      <c r="B10033" s="40"/>
      <c r="C10033" s="40"/>
      <c r="D10033" s="40"/>
      <c r="E10033" s="40"/>
      <c r="F10033" s="40"/>
      <c r="G10033" s="40"/>
      <c r="H10033" s="40"/>
      <c r="I10033" s="40"/>
      <c r="M10033" s="40">
        <f>WEEKNUM(A10033,2)</f>
        <v>1</v>
      </c>
    </row>
    <row r="10034" spans="1:13" x14ac:dyDescent="0.25">
      <c r="A10034" s="1"/>
      <c r="B10034" s="40"/>
      <c r="C10034" s="40"/>
      <c r="D10034" s="40"/>
      <c r="E10034" s="40"/>
      <c r="F10034" s="40"/>
      <c r="G10034" s="40"/>
      <c r="H10034" s="40"/>
      <c r="I10034" s="40"/>
      <c r="M10034" s="40">
        <f>WEEKNUM(A10034,2)</f>
        <v>1</v>
      </c>
    </row>
    <row r="10035" spans="1:13" x14ac:dyDescent="0.25">
      <c r="A10035" s="1"/>
      <c r="B10035" s="40"/>
      <c r="C10035" s="40"/>
      <c r="D10035" s="40"/>
      <c r="E10035" s="40"/>
      <c r="F10035" s="40"/>
      <c r="G10035" s="40"/>
      <c r="H10035" s="40"/>
      <c r="I10035" s="40"/>
      <c r="M10035" s="40">
        <f>WEEKNUM(A10035,2)</f>
        <v>1</v>
      </c>
    </row>
    <row r="10036" spans="1:13" x14ac:dyDescent="0.25">
      <c r="A10036" s="1"/>
      <c r="B10036" s="40"/>
      <c r="C10036" s="40"/>
      <c r="D10036" s="40"/>
      <c r="E10036" s="40"/>
      <c r="F10036" s="40"/>
      <c r="G10036" s="40"/>
      <c r="H10036" s="40"/>
      <c r="I10036" s="40"/>
      <c r="M10036" s="40">
        <f>WEEKNUM(A10036,2)</f>
        <v>1</v>
      </c>
    </row>
    <row r="10037" spans="1:13" x14ac:dyDescent="0.25">
      <c r="A10037" s="1"/>
      <c r="B10037" s="40"/>
      <c r="C10037" s="40"/>
      <c r="D10037" s="40"/>
      <c r="E10037" s="40"/>
      <c r="F10037" s="40"/>
      <c r="G10037" s="40"/>
      <c r="H10037" s="40"/>
      <c r="I10037" s="40"/>
      <c r="M10037" s="40">
        <f>WEEKNUM(A10037,2)</f>
        <v>1</v>
      </c>
    </row>
    <row r="10038" spans="1:13" x14ac:dyDescent="0.25">
      <c r="A10038" s="1"/>
      <c r="B10038" s="40"/>
      <c r="C10038" s="40"/>
      <c r="D10038" s="40"/>
      <c r="E10038" s="40"/>
      <c r="F10038" s="40"/>
      <c r="G10038" s="40"/>
      <c r="H10038" s="40"/>
      <c r="I10038" s="40"/>
      <c r="M10038" s="40">
        <f>WEEKNUM(A10038,2)</f>
        <v>1</v>
      </c>
    </row>
    <row r="10039" spans="1:13" x14ac:dyDescent="0.25">
      <c r="A10039" s="1"/>
      <c r="B10039" s="40"/>
      <c r="C10039" s="40"/>
      <c r="D10039" s="40"/>
      <c r="E10039" s="40"/>
      <c r="F10039" s="40"/>
      <c r="G10039" s="40"/>
      <c r="H10039" s="40"/>
      <c r="I10039" s="40"/>
      <c r="M10039" s="40">
        <f>WEEKNUM(A10039,2)</f>
        <v>1</v>
      </c>
    </row>
    <row r="10040" spans="1:13" x14ac:dyDescent="0.25">
      <c r="A10040" s="1"/>
      <c r="B10040" s="40"/>
      <c r="C10040" s="40"/>
      <c r="D10040" s="40"/>
      <c r="E10040" s="40"/>
      <c r="F10040" s="40"/>
      <c r="G10040" s="40"/>
      <c r="H10040" s="40"/>
      <c r="I10040" s="40"/>
      <c r="M10040" s="40">
        <f>WEEKNUM(A10040,2)</f>
        <v>1</v>
      </c>
    </row>
    <row r="10041" spans="1:13" x14ac:dyDescent="0.25">
      <c r="A10041" s="1"/>
      <c r="B10041" s="40"/>
      <c r="C10041" s="40"/>
      <c r="D10041" s="40"/>
      <c r="E10041" s="40"/>
      <c r="F10041" s="40"/>
      <c r="G10041" s="40"/>
      <c r="H10041" s="40"/>
      <c r="I10041" s="40"/>
      <c r="M10041" s="40">
        <f>WEEKNUM(A10041,2)</f>
        <v>1</v>
      </c>
    </row>
    <row r="10042" spans="1:13" x14ac:dyDescent="0.25">
      <c r="A10042" s="1"/>
      <c r="B10042" s="40"/>
      <c r="C10042" s="40"/>
      <c r="D10042" s="40"/>
      <c r="E10042" s="40"/>
      <c r="F10042" s="40"/>
      <c r="G10042" s="40"/>
      <c r="H10042" s="40"/>
      <c r="I10042" s="40"/>
      <c r="M10042" s="40">
        <f>WEEKNUM(A10042,2)</f>
        <v>1</v>
      </c>
    </row>
    <row r="10043" spans="1:13" x14ac:dyDescent="0.25">
      <c r="A10043" s="1"/>
      <c r="B10043" s="40"/>
      <c r="C10043" s="40"/>
      <c r="D10043" s="40"/>
      <c r="E10043" s="40"/>
      <c r="F10043" s="40"/>
      <c r="G10043" s="40"/>
      <c r="H10043" s="40"/>
      <c r="I10043" s="40"/>
      <c r="M10043" s="40">
        <f>WEEKNUM(A10043,2)</f>
        <v>1</v>
      </c>
    </row>
    <row r="10044" spans="1:13" x14ac:dyDescent="0.25">
      <c r="A10044" s="1"/>
      <c r="B10044" s="40"/>
      <c r="C10044" s="40"/>
      <c r="D10044" s="40"/>
      <c r="E10044" s="40"/>
      <c r="F10044" s="40"/>
      <c r="G10044" s="40"/>
      <c r="H10044" s="40"/>
      <c r="I10044" s="40"/>
      <c r="M10044" s="40">
        <f>WEEKNUM(A10044,2)</f>
        <v>1</v>
      </c>
    </row>
    <row r="10045" spans="1:13" x14ac:dyDescent="0.25">
      <c r="A10045" s="1"/>
      <c r="B10045" s="40"/>
      <c r="C10045" s="40"/>
      <c r="D10045" s="40"/>
      <c r="E10045" s="40"/>
      <c r="F10045" s="40"/>
      <c r="G10045" s="40"/>
      <c r="H10045" s="40"/>
      <c r="I10045" s="40"/>
      <c r="M10045" s="40">
        <f>WEEKNUM(A10045,2)</f>
        <v>1</v>
      </c>
    </row>
    <row r="10046" spans="1:13" x14ac:dyDescent="0.25">
      <c r="A10046" s="1"/>
      <c r="B10046" s="40"/>
      <c r="C10046" s="40"/>
      <c r="D10046" s="40"/>
      <c r="E10046" s="40"/>
      <c r="F10046" s="40"/>
      <c r="G10046" s="40"/>
      <c r="H10046" s="40"/>
      <c r="I10046" s="40"/>
      <c r="M10046" s="40">
        <f>WEEKNUM(A10046,2)</f>
        <v>1</v>
      </c>
    </row>
    <row r="10047" spans="1:13" x14ac:dyDescent="0.25">
      <c r="A10047" s="1"/>
      <c r="B10047" s="40"/>
      <c r="C10047" s="40"/>
      <c r="D10047" s="40"/>
      <c r="E10047" s="40"/>
      <c r="F10047" s="40"/>
      <c r="G10047" s="40"/>
      <c r="H10047" s="40"/>
      <c r="I10047" s="40"/>
      <c r="M10047" s="40">
        <f>WEEKNUM(A10047,2)</f>
        <v>1</v>
      </c>
    </row>
    <row r="10048" spans="1:13" x14ac:dyDescent="0.25">
      <c r="A10048" s="1"/>
      <c r="B10048" s="40"/>
      <c r="C10048" s="40"/>
      <c r="D10048" s="40"/>
      <c r="E10048" s="40"/>
      <c r="F10048" s="40"/>
      <c r="G10048" s="40"/>
      <c r="H10048" s="40"/>
      <c r="I10048" s="40"/>
      <c r="M10048" s="40">
        <f>WEEKNUM(A10048,2)</f>
        <v>1</v>
      </c>
    </row>
    <row r="10049" spans="1:13" x14ac:dyDescent="0.25">
      <c r="A10049" s="1"/>
      <c r="B10049" s="40"/>
      <c r="C10049" s="40"/>
      <c r="D10049" s="40"/>
      <c r="E10049" s="40"/>
      <c r="F10049" s="40"/>
      <c r="G10049" s="40"/>
      <c r="H10049" s="40"/>
      <c r="I10049" s="40"/>
      <c r="M10049" s="40">
        <f>WEEKNUM(A10049,2)</f>
        <v>1</v>
      </c>
    </row>
    <row r="10050" spans="1:13" x14ac:dyDescent="0.25">
      <c r="A10050" s="1"/>
      <c r="B10050" s="40"/>
      <c r="C10050" s="40"/>
      <c r="D10050" s="40"/>
      <c r="E10050" s="40"/>
      <c r="F10050" s="40"/>
      <c r="G10050" s="40"/>
      <c r="H10050" s="40"/>
      <c r="I10050" s="40"/>
      <c r="M10050" s="40">
        <f>WEEKNUM(A10050,2)</f>
        <v>1</v>
      </c>
    </row>
    <row r="10051" spans="1:13" x14ac:dyDescent="0.25">
      <c r="A10051" s="1"/>
      <c r="B10051" s="40"/>
      <c r="C10051" s="40"/>
      <c r="D10051" s="40"/>
      <c r="E10051" s="40"/>
      <c r="F10051" s="40"/>
      <c r="G10051" s="40"/>
      <c r="H10051" s="40"/>
      <c r="I10051" s="40"/>
      <c r="M10051" s="40">
        <f>WEEKNUM(A10051,2)</f>
        <v>1</v>
      </c>
    </row>
    <row r="10052" spans="1:13" x14ac:dyDescent="0.25">
      <c r="A10052" s="1"/>
      <c r="B10052" s="40"/>
      <c r="C10052" s="40"/>
      <c r="D10052" s="40"/>
      <c r="E10052" s="40"/>
      <c r="F10052" s="40"/>
      <c r="G10052" s="40"/>
      <c r="H10052" s="40"/>
      <c r="I10052" s="40"/>
      <c r="M10052" s="40">
        <f>WEEKNUM(A10052,2)</f>
        <v>1</v>
      </c>
    </row>
    <row r="10053" spans="1:13" x14ac:dyDescent="0.25">
      <c r="A10053" s="1"/>
      <c r="B10053" s="40"/>
      <c r="C10053" s="40"/>
      <c r="D10053" s="40"/>
      <c r="E10053" s="40"/>
      <c r="F10053" s="40"/>
      <c r="G10053" s="40"/>
      <c r="H10053" s="40"/>
      <c r="I10053" s="40"/>
      <c r="M10053" s="40">
        <f>WEEKNUM(A10053,2)</f>
        <v>1</v>
      </c>
    </row>
    <row r="10054" spans="1:13" x14ac:dyDescent="0.25">
      <c r="A10054" s="1"/>
      <c r="B10054" s="40"/>
      <c r="C10054" s="40"/>
      <c r="D10054" s="40"/>
      <c r="E10054" s="40"/>
      <c r="F10054" s="40"/>
      <c r="G10054" s="40"/>
      <c r="H10054" s="40"/>
      <c r="I10054" s="40"/>
      <c r="M10054" s="40">
        <f>WEEKNUM(A10054,2)</f>
        <v>1</v>
      </c>
    </row>
    <row r="10055" spans="1:13" x14ac:dyDescent="0.25">
      <c r="A10055" s="1"/>
      <c r="B10055" s="40"/>
      <c r="C10055" s="40"/>
      <c r="D10055" s="40"/>
      <c r="E10055" s="40"/>
      <c r="F10055" s="40"/>
      <c r="G10055" s="40"/>
      <c r="H10055" s="40"/>
      <c r="I10055" s="40"/>
      <c r="M10055" s="40">
        <f>WEEKNUM(A10055,2)</f>
        <v>1</v>
      </c>
    </row>
    <row r="10056" spans="1:13" x14ac:dyDescent="0.25">
      <c r="A10056" s="1"/>
      <c r="B10056" s="40"/>
      <c r="C10056" s="40"/>
      <c r="D10056" s="40"/>
      <c r="E10056" s="40"/>
      <c r="F10056" s="40"/>
      <c r="G10056" s="40"/>
      <c r="H10056" s="40"/>
      <c r="I10056" s="40"/>
      <c r="M10056" s="40">
        <f>WEEKNUM(A10056,2)</f>
        <v>1</v>
      </c>
    </row>
    <row r="10057" spans="1:13" x14ac:dyDescent="0.25">
      <c r="A10057" s="1"/>
      <c r="B10057" s="40"/>
      <c r="C10057" s="40"/>
      <c r="D10057" s="40"/>
      <c r="E10057" s="40"/>
      <c r="F10057" s="40"/>
      <c r="G10057" s="40"/>
      <c r="H10057" s="40"/>
      <c r="I10057" s="40"/>
      <c r="M10057" s="40">
        <f>WEEKNUM(A10057,2)</f>
        <v>1</v>
      </c>
    </row>
    <row r="10058" spans="1:13" x14ac:dyDescent="0.25">
      <c r="A10058" s="1"/>
      <c r="B10058" s="40"/>
      <c r="C10058" s="40"/>
      <c r="D10058" s="40"/>
      <c r="E10058" s="40"/>
      <c r="F10058" s="40"/>
      <c r="G10058" s="40"/>
      <c r="H10058" s="40"/>
      <c r="I10058" s="40"/>
      <c r="M10058" s="40">
        <f>WEEKNUM(A10058,2)</f>
        <v>1</v>
      </c>
    </row>
    <row r="10059" spans="1:13" x14ac:dyDescent="0.25">
      <c r="A10059" s="1"/>
      <c r="B10059" s="40"/>
      <c r="C10059" s="40"/>
      <c r="D10059" s="40"/>
      <c r="E10059" s="40"/>
      <c r="F10059" s="40"/>
      <c r="G10059" s="40"/>
      <c r="H10059" s="40"/>
      <c r="I10059" s="40"/>
      <c r="M10059" s="40">
        <f>WEEKNUM(A10059,2)</f>
        <v>1</v>
      </c>
    </row>
    <row r="10060" spans="1:13" x14ac:dyDescent="0.25">
      <c r="A10060" s="1"/>
      <c r="B10060" s="40"/>
      <c r="C10060" s="40"/>
      <c r="D10060" s="40"/>
      <c r="E10060" s="40"/>
      <c r="F10060" s="40"/>
      <c r="G10060" s="40"/>
      <c r="H10060" s="40"/>
      <c r="I10060" s="40"/>
      <c r="M10060" s="40">
        <f>WEEKNUM(A10060,2)</f>
        <v>1</v>
      </c>
    </row>
    <row r="10061" spans="1:13" x14ac:dyDescent="0.25">
      <c r="A10061" s="1"/>
      <c r="B10061" s="40"/>
      <c r="C10061" s="40"/>
      <c r="D10061" s="40"/>
      <c r="E10061" s="40"/>
      <c r="F10061" s="40"/>
      <c r="G10061" s="40"/>
      <c r="H10061" s="40"/>
      <c r="I10061" s="40"/>
      <c r="M10061" s="40">
        <f>WEEKNUM(A10061,2)</f>
        <v>1</v>
      </c>
    </row>
    <row r="10062" spans="1:13" x14ac:dyDescent="0.25">
      <c r="A10062" s="1"/>
      <c r="B10062" s="40"/>
      <c r="C10062" s="40"/>
      <c r="D10062" s="40"/>
      <c r="E10062" s="40"/>
      <c r="F10062" s="40"/>
      <c r="G10062" s="40"/>
      <c r="H10062" s="40"/>
      <c r="I10062" s="40"/>
      <c r="M10062" s="40">
        <f>WEEKNUM(A10062,2)</f>
        <v>1</v>
      </c>
    </row>
    <row r="10063" spans="1:13" x14ac:dyDescent="0.25">
      <c r="A10063" s="1"/>
      <c r="B10063" s="40"/>
      <c r="C10063" s="40"/>
      <c r="D10063" s="40"/>
      <c r="E10063" s="40"/>
      <c r="F10063" s="40"/>
      <c r="G10063" s="40"/>
      <c r="H10063" s="40"/>
      <c r="I10063" s="40"/>
      <c r="M10063" s="40">
        <f>WEEKNUM(A10063,2)</f>
        <v>1</v>
      </c>
    </row>
    <row r="10064" spans="1:13" x14ac:dyDescent="0.25">
      <c r="A10064" s="1"/>
      <c r="B10064" s="40"/>
      <c r="C10064" s="40"/>
      <c r="D10064" s="40"/>
      <c r="E10064" s="40"/>
      <c r="F10064" s="40"/>
      <c r="G10064" s="40"/>
      <c r="H10064" s="40"/>
      <c r="I10064" s="40"/>
      <c r="M10064" s="40">
        <f>WEEKNUM(A10064,2)</f>
        <v>1</v>
      </c>
    </row>
    <row r="10065" spans="1:13" x14ac:dyDescent="0.25">
      <c r="A10065" s="1"/>
      <c r="B10065" s="40"/>
      <c r="C10065" s="40"/>
      <c r="D10065" s="40"/>
      <c r="E10065" s="40"/>
      <c r="F10065" s="40"/>
      <c r="G10065" s="40"/>
      <c r="H10065" s="40"/>
      <c r="I10065" s="40"/>
      <c r="M10065" s="40">
        <f>WEEKNUM(A10065,2)</f>
        <v>1</v>
      </c>
    </row>
    <row r="10066" spans="1:13" x14ac:dyDescent="0.25">
      <c r="A10066" s="1"/>
      <c r="B10066" s="40"/>
      <c r="C10066" s="40"/>
      <c r="D10066" s="40"/>
      <c r="E10066" s="40"/>
      <c r="F10066" s="40"/>
      <c r="G10066" s="40"/>
      <c r="H10066" s="40"/>
      <c r="I10066" s="40"/>
      <c r="M10066" s="40">
        <f>WEEKNUM(A10066,2)</f>
        <v>1</v>
      </c>
    </row>
    <row r="10067" spans="1:13" x14ac:dyDescent="0.25">
      <c r="A10067" s="1"/>
      <c r="B10067" s="40"/>
      <c r="C10067" s="40"/>
      <c r="D10067" s="40"/>
      <c r="E10067" s="40"/>
      <c r="F10067" s="40"/>
      <c r="G10067" s="40"/>
      <c r="H10067" s="40"/>
      <c r="I10067" s="40"/>
      <c r="M10067" s="40">
        <f>WEEKNUM(A10067,2)</f>
        <v>1</v>
      </c>
    </row>
    <row r="10068" spans="1:13" x14ac:dyDescent="0.25">
      <c r="A10068" s="1"/>
      <c r="B10068" s="40"/>
      <c r="C10068" s="40"/>
      <c r="D10068" s="40"/>
      <c r="E10068" s="40"/>
      <c r="F10068" s="40"/>
      <c r="G10068" s="40"/>
      <c r="H10068" s="40"/>
      <c r="I10068" s="40"/>
      <c r="M10068" s="40">
        <f>WEEKNUM(A10068,2)</f>
        <v>1</v>
      </c>
    </row>
    <row r="10069" spans="1:13" x14ac:dyDescent="0.25">
      <c r="A10069" s="1"/>
      <c r="B10069" s="40"/>
      <c r="C10069" s="40"/>
      <c r="D10069" s="40"/>
      <c r="E10069" s="40"/>
      <c r="F10069" s="40"/>
      <c r="G10069" s="40"/>
      <c r="H10069" s="40"/>
      <c r="I10069" s="40"/>
      <c r="M10069" s="40">
        <f>WEEKNUM(A10069,2)</f>
        <v>1</v>
      </c>
    </row>
    <row r="10070" spans="1:13" x14ac:dyDescent="0.25">
      <c r="A10070" s="1"/>
      <c r="B10070" s="40"/>
      <c r="C10070" s="40"/>
      <c r="D10070" s="40"/>
      <c r="E10070" s="40"/>
      <c r="F10070" s="40"/>
      <c r="G10070" s="40"/>
      <c r="H10070" s="40"/>
      <c r="I10070" s="40"/>
      <c r="M10070" s="40">
        <f>WEEKNUM(A10070,2)</f>
        <v>1</v>
      </c>
    </row>
    <row r="10071" spans="1:13" x14ac:dyDescent="0.25">
      <c r="A10071" s="1"/>
      <c r="B10071" s="40"/>
      <c r="C10071" s="40"/>
      <c r="D10071" s="40"/>
      <c r="E10071" s="40"/>
      <c r="F10071" s="40"/>
      <c r="G10071" s="40"/>
      <c r="H10071" s="40"/>
      <c r="I10071" s="40"/>
      <c r="M10071" s="40">
        <f>WEEKNUM(A10071,2)</f>
        <v>1</v>
      </c>
    </row>
    <row r="10072" spans="1:13" x14ac:dyDescent="0.25">
      <c r="A10072" s="1"/>
      <c r="B10072" s="40"/>
      <c r="C10072" s="40"/>
      <c r="D10072" s="40"/>
      <c r="E10072" s="40"/>
      <c r="F10072" s="40"/>
      <c r="G10072" s="40"/>
      <c r="H10072" s="40"/>
      <c r="I10072" s="40"/>
      <c r="M10072" s="40">
        <f>WEEKNUM(A10072,2)</f>
        <v>1</v>
      </c>
    </row>
    <row r="10073" spans="1:13" x14ac:dyDescent="0.25">
      <c r="A10073" s="1"/>
      <c r="B10073" s="40"/>
      <c r="C10073" s="40"/>
      <c r="D10073" s="40"/>
      <c r="E10073" s="40"/>
      <c r="F10073" s="40"/>
      <c r="G10073" s="40"/>
      <c r="H10073" s="40"/>
      <c r="I10073" s="40"/>
      <c r="M10073" s="40">
        <f>WEEKNUM(A10073,2)</f>
        <v>1</v>
      </c>
    </row>
    <row r="10074" spans="1:13" x14ac:dyDescent="0.25">
      <c r="A10074" s="1"/>
      <c r="B10074" s="40"/>
      <c r="C10074" s="40"/>
      <c r="D10074" s="40"/>
      <c r="E10074" s="40"/>
      <c r="F10074" s="40"/>
      <c r="G10074" s="40"/>
      <c r="H10074" s="40"/>
      <c r="I10074" s="40"/>
      <c r="M10074" s="40">
        <f>WEEKNUM(A10074,2)</f>
        <v>1</v>
      </c>
    </row>
    <row r="10075" spans="1:13" x14ac:dyDescent="0.25">
      <c r="A10075" s="1"/>
      <c r="B10075" s="40"/>
      <c r="C10075" s="40"/>
      <c r="D10075" s="40"/>
      <c r="E10075" s="40"/>
      <c r="F10075" s="40"/>
      <c r="G10075" s="40"/>
      <c r="H10075" s="40"/>
      <c r="I10075" s="40"/>
      <c r="M10075" s="40">
        <f>WEEKNUM(A10075,2)</f>
        <v>1</v>
      </c>
    </row>
    <row r="10076" spans="1:13" x14ac:dyDescent="0.25">
      <c r="A10076" s="1"/>
      <c r="B10076" s="40"/>
      <c r="C10076" s="40"/>
      <c r="D10076" s="40"/>
      <c r="E10076" s="40"/>
      <c r="F10076" s="40"/>
      <c r="G10076" s="40"/>
      <c r="H10076" s="40"/>
      <c r="I10076" s="40"/>
      <c r="M10076" s="40">
        <f>WEEKNUM(A10076,2)</f>
        <v>1</v>
      </c>
    </row>
    <row r="10077" spans="1:13" x14ac:dyDescent="0.25">
      <c r="A10077" s="1"/>
      <c r="B10077" s="40"/>
      <c r="C10077" s="40"/>
      <c r="D10077" s="40"/>
      <c r="E10077" s="40"/>
      <c r="F10077" s="40"/>
      <c r="G10077" s="40"/>
      <c r="H10077" s="40"/>
      <c r="I10077" s="40"/>
      <c r="M10077" s="40">
        <f>WEEKNUM(A10077,2)</f>
        <v>1</v>
      </c>
    </row>
    <row r="10078" spans="1:13" x14ac:dyDescent="0.25">
      <c r="A10078" s="1"/>
      <c r="B10078" s="40"/>
      <c r="C10078" s="40"/>
      <c r="D10078" s="40"/>
      <c r="E10078" s="40"/>
      <c r="F10078" s="40"/>
      <c r="G10078" s="40"/>
      <c r="H10078" s="40"/>
      <c r="I10078" s="40"/>
      <c r="M10078" s="40">
        <f>WEEKNUM(A10078,2)</f>
        <v>1</v>
      </c>
    </row>
    <row r="10079" spans="1:13" x14ac:dyDescent="0.25">
      <c r="A10079" s="1"/>
      <c r="B10079" s="40"/>
      <c r="C10079" s="40"/>
      <c r="D10079" s="40"/>
      <c r="E10079" s="40"/>
      <c r="F10079" s="40"/>
      <c r="G10079" s="40"/>
      <c r="H10079" s="40"/>
      <c r="I10079" s="40"/>
      <c r="M10079" s="40">
        <f>WEEKNUM(A10079,2)</f>
        <v>1</v>
      </c>
    </row>
    <row r="10080" spans="1:13" x14ac:dyDescent="0.25">
      <c r="A10080" s="1"/>
      <c r="B10080" s="40"/>
      <c r="C10080" s="40"/>
      <c r="D10080" s="40"/>
      <c r="E10080" s="40"/>
      <c r="F10080" s="40"/>
      <c r="G10080" s="40"/>
      <c r="H10080" s="40"/>
      <c r="I10080" s="40"/>
      <c r="M10080" s="40">
        <f>WEEKNUM(A10080,2)</f>
        <v>1</v>
      </c>
    </row>
    <row r="10081" spans="1:13" x14ac:dyDescent="0.25">
      <c r="A10081" s="1"/>
      <c r="B10081" s="40"/>
      <c r="C10081" s="40"/>
      <c r="D10081" s="40"/>
      <c r="E10081" s="40"/>
      <c r="F10081" s="40"/>
      <c r="G10081" s="40"/>
      <c r="H10081" s="40"/>
      <c r="I10081" s="40"/>
      <c r="M10081" s="40">
        <f>WEEKNUM(A10081,2)</f>
        <v>1</v>
      </c>
    </row>
    <row r="10082" spans="1:13" x14ac:dyDescent="0.25">
      <c r="A10082" s="1"/>
      <c r="B10082" s="40"/>
      <c r="C10082" s="40"/>
      <c r="D10082" s="40"/>
      <c r="E10082" s="40"/>
      <c r="F10082" s="40"/>
      <c r="G10082" s="40"/>
      <c r="H10082" s="40"/>
      <c r="I10082" s="40"/>
      <c r="M10082" s="40">
        <f>WEEKNUM(A10082,2)</f>
        <v>1</v>
      </c>
    </row>
    <row r="10083" spans="1:13" x14ac:dyDescent="0.25">
      <c r="A10083" s="1"/>
      <c r="B10083" s="40"/>
      <c r="C10083" s="40"/>
      <c r="D10083" s="40"/>
      <c r="E10083" s="40"/>
      <c r="F10083" s="40"/>
      <c r="G10083" s="40"/>
      <c r="H10083" s="40"/>
      <c r="I10083" s="40"/>
      <c r="M10083" s="40">
        <f>WEEKNUM(A10083,2)</f>
        <v>1</v>
      </c>
    </row>
    <row r="10084" spans="1:13" x14ac:dyDescent="0.25">
      <c r="A10084" s="1"/>
      <c r="B10084" s="40"/>
      <c r="C10084" s="40"/>
      <c r="D10084" s="40"/>
      <c r="E10084" s="40"/>
      <c r="F10084" s="40"/>
      <c r="G10084" s="40"/>
      <c r="H10084" s="40"/>
      <c r="I10084" s="40"/>
      <c r="M10084" s="40">
        <f>WEEKNUM(A10084,2)</f>
        <v>1</v>
      </c>
    </row>
    <row r="10085" spans="1:13" x14ac:dyDescent="0.25">
      <c r="A10085" s="1"/>
      <c r="B10085" s="40"/>
      <c r="C10085" s="40"/>
      <c r="D10085" s="40"/>
      <c r="E10085" s="40"/>
      <c r="F10085" s="40"/>
      <c r="G10085" s="40"/>
      <c r="H10085" s="40"/>
      <c r="I10085" s="40"/>
      <c r="M10085" s="40">
        <f>WEEKNUM(A10085,2)</f>
        <v>1</v>
      </c>
    </row>
    <row r="10086" spans="1:13" x14ac:dyDescent="0.25">
      <c r="A10086" s="1"/>
      <c r="B10086" s="40"/>
      <c r="C10086" s="40"/>
      <c r="D10086" s="40"/>
      <c r="E10086" s="40"/>
      <c r="F10086" s="40"/>
      <c r="G10086" s="40"/>
      <c r="H10086" s="40"/>
      <c r="I10086" s="40"/>
      <c r="M10086" s="40">
        <f>WEEKNUM(A10086,2)</f>
        <v>1</v>
      </c>
    </row>
    <row r="10087" spans="1:13" x14ac:dyDescent="0.25">
      <c r="A10087" s="1"/>
      <c r="B10087" s="40"/>
      <c r="C10087" s="40"/>
      <c r="D10087" s="40"/>
      <c r="E10087" s="40"/>
      <c r="F10087" s="40"/>
      <c r="G10087" s="40"/>
      <c r="H10087" s="40"/>
      <c r="I10087" s="40"/>
      <c r="M10087" s="40">
        <f>WEEKNUM(A10087,2)</f>
        <v>1</v>
      </c>
    </row>
    <row r="10088" spans="1:13" x14ac:dyDescent="0.25">
      <c r="A10088" s="1"/>
      <c r="B10088" s="40"/>
      <c r="C10088" s="40"/>
      <c r="D10088" s="40"/>
      <c r="E10088" s="40"/>
      <c r="F10088" s="40"/>
      <c r="G10088" s="40"/>
      <c r="H10088" s="40"/>
      <c r="I10088" s="40"/>
      <c r="M10088" s="40">
        <f>WEEKNUM(A10088,2)</f>
        <v>1</v>
      </c>
    </row>
    <row r="10089" spans="1:13" x14ac:dyDescent="0.25">
      <c r="A10089" s="1"/>
      <c r="B10089" s="40"/>
      <c r="C10089" s="40"/>
      <c r="D10089" s="40"/>
      <c r="E10089" s="40"/>
      <c r="F10089" s="40"/>
      <c r="G10089" s="40"/>
      <c r="H10089" s="40"/>
      <c r="I10089" s="40"/>
      <c r="M10089" s="40">
        <f>WEEKNUM(A10089,2)</f>
        <v>1</v>
      </c>
    </row>
    <row r="10090" spans="1:13" x14ac:dyDescent="0.25">
      <c r="A10090" s="1"/>
      <c r="B10090" s="40"/>
      <c r="C10090" s="40"/>
      <c r="D10090" s="40"/>
      <c r="E10090" s="40"/>
      <c r="F10090" s="40"/>
      <c r="G10090" s="40"/>
      <c r="H10090" s="40"/>
      <c r="I10090" s="40"/>
      <c r="M10090" s="40">
        <f>WEEKNUM(A10090,2)</f>
        <v>1</v>
      </c>
    </row>
    <row r="10091" spans="1:13" x14ac:dyDescent="0.25">
      <c r="A10091" s="1"/>
      <c r="B10091" s="40"/>
      <c r="C10091" s="40"/>
      <c r="D10091" s="40"/>
      <c r="E10091" s="40"/>
      <c r="F10091" s="40"/>
      <c r="G10091" s="40"/>
      <c r="H10091" s="40"/>
      <c r="I10091" s="40"/>
      <c r="M10091" s="40">
        <f>WEEKNUM(A10091,2)</f>
        <v>1</v>
      </c>
    </row>
    <row r="10092" spans="1:13" x14ac:dyDescent="0.25">
      <c r="A10092" s="1"/>
      <c r="B10092" s="40"/>
      <c r="C10092" s="40"/>
      <c r="D10092" s="40"/>
      <c r="E10092" s="40"/>
      <c r="F10092" s="40"/>
      <c r="G10092" s="40"/>
      <c r="H10092" s="40"/>
      <c r="I10092" s="40"/>
      <c r="M10092" s="40">
        <f>WEEKNUM(A10092,2)</f>
        <v>1</v>
      </c>
    </row>
    <row r="10093" spans="1:13" x14ac:dyDescent="0.25">
      <c r="A10093" s="1"/>
      <c r="B10093" s="40"/>
      <c r="C10093" s="40"/>
      <c r="D10093" s="40"/>
      <c r="E10093" s="40"/>
      <c r="F10093" s="40"/>
      <c r="G10093" s="40"/>
      <c r="H10093" s="40"/>
      <c r="I10093" s="40"/>
      <c r="M10093" s="40">
        <f>WEEKNUM(A10093,2)</f>
        <v>1</v>
      </c>
    </row>
    <row r="10094" spans="1:13" x14ac:dyDescent="0.25">
      <c r="A10094" s="1"/>
      <c r="B10094" s="40"/>
      <c r="C10094" s="40"/>
      <c r="D10094" s="40"/>
      <c r="E10094" s="40"/>
      <c r="F10094" s="40"/>
      <c r="G10094" s="40"/>
      <c r="H10094" s="40"/>
      <c r="I10094" s="40"/>
      <c r="M10094" s="40">
        <f>WEEKNUM(A10094,2)</f>
        <v>1</v>
      </c>
    </row>
    <row r="10095" spans="1:13" x14ac:dyDescent="0.25">
      <c r="A10095" s="1"/>
      <c r="B10095" s="40"/>
      <c r="C10095" s="40"/>
      <c r="D10095" s="40"/>
      <c r="E10095" s="40"/>
      <c r="F10095" s="40"/>
      <c r="G10095" s="40"/>
      <c r="H10095" s="40"/>
      <c r="I10095" s="40"/>
      <c r="M10095" s="40">
        <f>WEEKNUM(A10095,2)</f>
        <v>1</v>
      </c>
    </row>
    <row r="10096" spans="1:13" x14ac:dyDescent="0.25">
      <c r="A10096" s="1"/>
      <c r="B10096" s="40"/>
      <c r="C10096" s="40"/>
      <c r="D10096" s="40"/>
      <c r="E10096" s="40"/>
      <c r="F10096" s="40"/>
      <c r="G10096" s="40"/>
      <c r="H10096" s="40"/>
      <c r="I10096" s="40"/>
      <c r="M10096" s="40">
        <f>WEEKNUM(A10096,2)</f>
        <v>1</v>
      </c>
    </row>
    <row r="10097" spans="1:13" x14ac:dyDescent="0.25">
      <c r="A10097" s="1"/>
      <c r="B10097" s="40"/>
      <c r="C10097" s="40"/>
      <c r="D10097" s="40"/>
      <c r="E10097" s="40"/>
      <c r="F10097" s="40"/>
      <c r="G10097" s="40"/>
      <c r="H10097" s="40"/>
      <c r="I10097" s="40"/>
      <c r="M10097" s="40">
        <f>WEEKNUM(A10097,2)</f>
        <v>1</v>
      </c>
    </row>
    <row r="10098" spans="1:13" x14ac:dyDescent="0.25">
      <c r="A10098" s="1"/>
      <c r="B10098" s="40"/>
      <c r="C10098" s="40"/>
      <c r="D10098" s="40"/>
      <c r="E10098" s="40"/>
      <c r="F10098" s="40"/>
      <c r="G10098" s="40"/>
      <c r="H10098" s="40"/>
      <c r="I10098" s="40"/>
      <c r="M10098" s="40">
        <f>WEEKNUM(A10098,2)</f>
        <v>1</v>
      </c>
    </row>
    <row r="10099" spans="1:13" x14ac:dyDescent="0.25">
      <c r="A10099" s="1"/>
      <c r="B10099" s="40"/>
      <c r="C10099" s="40"/>
      <c r="D10099" s="40"/>
      <c r="E10099" s="40"/>
      <c r="F10099" s="40"/>
      <c r="G10099" s="40"/>
      <c r="H10099" s="40"/>
      <c r="I10099" s="40"/>
      <c r="M10099" s="40">
        <f>WEEKNUM(A10099,2)</f>
        <v>1</v>
      </c>
    </row>
    <row r="10100" spans="1:13" x14ac:dyDescent="0.25">
      <c r="A10100" s="1"/>
      <c r="B10100" s="40"/>
      <c r="C10100" s="40"/>
      <c r="D10100" s="40"/>
      <c r="E10100" s="40"/>
      <c r="F10100" s="40"/>
      <c r="G10100" s="40"/>
      <c r="H10100" s="40"/>
      <c r="I10100" s="40"/>
      <c r="M10100" s="40">
        <f>WEEKNUM(A10100,2)</f>
        <v>1</v>
      </c>
    </row>
    <row r="10101" spans="1:13" x14ac:dyDescent="0.25">
      <c r="A10101" s="1"/>
      <c r="B10101" s="40"/>
      <c r="C10101" s="40"/>
      <c r="D10101" s="40"/>
      <c r="E10101" s="40"/>
      <c r="F10101" s="40"/>
      <c r="G10101" s="40"/>
      <c r="H10101" s="40"/>
      <c r="I10101" s="40"/>
      <c r="M10101" s="40">
        <f>WEEKNUM(A10101,2)</f>
        <v>1</v>
      </c>
    </row>
    <row r="10102" spans="1:13" x14ac:dyDescent="0.25">
      <c r="A10102" s="1"/>
      <c r="B10102" s="40"/>
      <c r="C10102" s="40"/>
      <c r="D10102" s="40"/>
      <c r="E10102" s="40"/>
      <c r="F10102" s="40"/>
      <c r="G10102" s="40"/>
      <c r="H10102" s="40"/>
      <c r="I10102" s="40"/>
      <c r="M10102" s="40">
        <f>WEEKNUM(A10102,2)</f>
        <v>1</v>
      </c>
    </row>
    <row r="10103" spans="1:13" x14ac:dyDescent="0.25">
      <c r="A10103" s="1"/>
      <c r="B10103" s="40"/>
      <c r="C10103" s="40"/>
      <c r="D10103" s="40"/>
      <c r="E10103" s="40"/>
      <c r="F10103" s="40"/>
      <c r="G10103" s="40"/>
      <c r="H10103" s="40"/>
      <c r="I10103" s="40"/>
      <c r="M10103" s="40">
        <f>WEEKNUM(A10103,2)</f>
        <v>1</v>
      </c>
    </row>
    <row r="10104" spans="1:13" x14ac:dyDescent="0.25">
      <c r="A10104" s="1"/>
      <c r="B10104" s="40"/>
      <c r="C10104" s="40"/>
      <c r="D10104" s="40"/>
      <c r="E10104" s="40"/>
      <c r="F10104" s="40"/>
      <c r="G10104" s="40"/>
      <c r="H10104" s="40"/>
      <c r="I10104" s="40"/>
      <c r="M10104" s="40">
        <f>WEEKNUM(A10104,2)</f>
        <v>1</v>
      </c>
    </row>
    <row r="10105" spans="1:13" x14ac:dyDescent="0.25">
      <c r="A10105" s="1"/>
      <c r="B10105" s="40"/>
      <c r="C10105" s="40"/>
      <c r="D10105" s="40"/>
      <c r="E10105" s="40"/>
      <c r="F10105" s="40"/>
      <c r="G10105" s="40"/>
      <c r="H10105" s="40"/>
      <c r="I10105" s="40"/>
      <c r="M10105" s="40">
        <f>WEEKNUM(A10105,2)</f>
        <v>1</v>
      </c>
    </row>
    <row r="10106" spans="1:13" x14ac:dyDescent="0.25">
      <c r="A10106" s="1"/>
      <c r="B10106" s="40"/>
      <c r="C10106" s="40"/>
      <c r="D10106" s="40"/>
      <c r="E10106" s="40"/>
      <c r="F10106" s="40"/>
      <c r="G10106" s="40"/>
      <c r="H10106" s="40"/>
      <c r="I10106" s="40"/>
      <c r="M10106" s="40">
        <f>WEEKNUM(A10106,2)</f>
        <v>1</v>
      </c>
    </row>
    <row r="10107" spans="1:13" x14ac:dyDescent="0.25">
      <c r="A10107" s="1"/>
      <c r="B10107" s="40"/>
      <c r="C10107" s="40"/>
      <c r="D10107" s="40"/>
      <c r="E10107" s="40"/>
      <c r="F10107" s="40"/>
      <c r="G10107" s="40"/>
      <c r="H10107" s="40"/>
      <c r="I10107" s="40"/>
      <c r="M10107" s="40">
        <f>WEEKNUM(A10107,2)</f>
        <v>1</v>
      </c>
    </row>
    <row r="10108" spans="1:13" x14ac:dyDescent="0.25">
      <c r="A10108" s="1"/>
      <c r="B10108" s="40"/>
      <c r="C10108" s="40"/>
      <c r="D10108" s="40"/>
      <c r="E10108" s="40"/>
      <c r="F10108" s="40"/>
      <c r="G10108" s="40"/>
      <c r="H10108" s="40"/>
      <c r="I10108" s="40"/>
      <c r="M10108" s="40">
        <f>WEEKNUM(A10108,2)</f>
        <v>1</v>
      </c>
    </row>
    <row r="10109" spans="1:13" x14ac:dyDescent="0.25">
      <c r="A10109" s="1"/>
      <c r="B10109" s="40"/>
      <c r="C10109" s="40"/>
      <c r="D10109" s="40"/>
      <c r="E10109" s="40"/>
      <c r="F10109" s="40"/>
      <c r="G10109" s="40"/>
      <c r="H10109" s="40"/>
      <c r="I10109" s="40"/>
      <c r="M10109" s="40">
        <f>WEEKNUM(A10109,2)</f>
        <v>1</v>
      </c>
    </row>
    <row r="10110" spans="1:13" x14ac:dyDescent="0.25">
      <c r="A10110" s="1"/>
      <c r="B10110" s="40"/>
      <c r="C10110" s="40"/>
      <c r="D10110" s="40"/>
      <c r="E10110" s="40"/>
      <c r="F10110" s="40"/>
      <c r="G10110" s="40"/>
      <c r="H10110" s="40"/>
      <c r="I10110" s="40"/>
      <c r="M10110" s="40">
        <f>WEEKNUM(A10110,2)</f>
        <v>1</v>
      </c>
    </row>
    <row r="10111" spans="1:13" x14ac:dyDescent="0.25">
      <c r="A10111" s="1"/>
      <c r="B10111" s="40"/>
      <c r="C10111" s="40"/>
      <c r="D10111" s="40"/>
      <c r="E10111" s="40"/>
      <c r="F10111" s="40"/>
      <c r="G10111" s="40"/>
      <c r="H10111" s="40"/>
      <c r="I10111" s="40"/>
      <c r="M10111" s="40">
        <f>WEEKNUM(A10111,2)</f>
        <v>1</v>
      </c>
    </row>
    <row r="10112" spans="1:13" x14ac:dyDescent="0.25">
      <c r="A10112" s="1"/>
      <c r="B10112" s="40"/>
      <c r="C10112" s="40"/>
      <c r="D10112" s="40"/>
      <c r="E10112" s="40"/>
      <c r="F10112" s="40"/>
      <c r="G10112" s="40"/>
      <c r="H10112" s="40"/>
      <c r="I10112" s="40"/>
      <c r="M10112" s="40">
        <f>WEEKNUM(A10112,2)</f>
        <v>1</v>
      </c>
    </row>
    <row r="10113" spans="1:13" x14ac:dyDescent="0.25">
      <c r="A10113" s="1"/>
      <c r="B10113" s="40"/>
      <c r="C10113" s="40"/>
      <c r="D10113" s="40"/>
      <c r="E10113" s="40"/>
      <c r="F10113" s="40"/>
      <c r="G10113" s="40"/>
      <c r="H10113" s="40"/>
      <c r="I10113" s="40"/>
      <c r="M10113" s="40">
        <f>WEEKNUM(A10113,2)</f>
        <v>1</v>
      </c>
    </row>
    <row r="10114" spans="1:13" x14ac:dyDescent="0.25">
      <c r="A10114" s="1"/>
      <c r="B10114" s="40"/>
      <c r="C10114" s="40"/>
      <c r="D10114" s="40"/>
      <c r="E10114" s="40"/>
      <c r="F10114" s="40"/>
      <c r="G10114" s="40"/>
      <c r="H10114" s="40"/>
      <c r="I10114" s="40"/>
      <c r="M10114" s="40">
        <f>WEEKNUM(A10114,2)</f>
        <v>1</v>
      </c>
    </row>
    <row r="10115" spans="1:13" x14ac:dyDescent="0.25">
      <c r="A10115" s="1"/>
      <c r="B10115" s="40"/>
      <c r="C10115" s="40"/>
      <c r="D10115" s="40"/>
      <c r="E10115" s="40"/>
      <c r="F10115" s="40"/>
      <c r="G10115" s="40"/>
      <c r="H10115" s="40"/>
      <c r="I10115" s="40"/>
      <c r="M10115" s="40">
        <f>WEEKNUM(A10115,2)</f>
        <v>1</v>
      </c>
    </row>
    <row r="10116" spans="1:13" x14ac:dyDescent="0.25">
      <c r="A10116" s="1"/>
      <c r="B10116" s="40"/>
      <c r="C10116" s="40"/>
      <c r="D10116" s="40"/>
      <c r="E10116" s="40"/>
      <c r="F10116" s="40"/>
      <c r="G10116" s="40"/>
      <c r="H10116" s="40"/>
      <c r="I10116" s="40"/>
      <c r="M10116" s="40">
        <f>WEEKNUM(A10116,2)</f>
        <v>1</v>
      </c>
    </row>
    <row r="10117" spans="1:13" x14ac:dyDescent="0.25">
      <c r="A10117" s="1"/>
      <c r="B10117" s="40"/>
      <c r="C10117" s="40"/>
      <c r="D10117" s="40"/>
      <c r="E10117" s="40"/>
      <c r="F10117" s="40"/>
      <c r="G10117" s="40"/>
      <c r="H10117" s="40"/>
      <c r="I10117" s="40"/>
      <c r="M10117" s="40">
        <f>WEEKNUM(A10117,2)</f>
        <v>1</v>
      </c>
    </row>
    <row r="10118" spans="1:13" x14ac:dyDescent="0.25">
      <c r="A10118" s="1"/>
      <c r="B10118" s="40"/>
      <c r="C10118" s="40"/>
      <c r="D10118" s="40"/>
      <c r="E10118" s="40"/>
      <c r="F10118" s="40"/>
      <c r="G10118" s="40"/>
      <c r="H10118" s="40"/>
      <c r="I10118" s="40"/>
      <c r="M10118" s="40">
        <f>WEEKNUM(A10118,2)</f>
        <v>1</v>
      </c>
    </row>
    <row r="10119" spans="1:13" x14ac:dyDescent="0.25">
      <c r="A10119" s="1"/>
      <c r="B10119" s="40"/>
      <c r="C10119" s="40"/>
      <c r="D10119" s="40"/>
      <c r="E10119" s="40"/>
      <c r="F10119" s="40"/>
      <c r="G10119" s="40"/>
      <c r="H10119" s="40"/>
      <c r="I10119" s="40"/>
      <c r="M10119" s="40">
        <f>WEEKNUM(A10119,2)</f>
        <v>1</v>
      </c>
    </row>
    <row r="10120" spans="1:13" x14ac:dyDescent="0.25">
      <c r="A10120" s="1"/>
      <c r="B10120" s="40"/>
      <c r="C10120" s="40"/>
      <c r="D10120" s="40"/>
      <c r="E10120" s="40"/>
      <c r="F10120" s="40"/>
      <c r="G10120" s="40"/>
      <c r="H10120" s="40"/>
      <c r="I10120" s="40"/>
      <c r="M10120" s="40">
        <f>WEEKNUM(A10120,2)</f>
        <v>1</v>
      </c>
    </row>
    <row r="10121" spans="1:13" x14ac:dyDescent="0.25">
      <c r="A10121" s="1"/>
      <c r="B10121" s="40"/>
      <c r="C10121" s="40"/>
      <c r="D10121" s="40"/>
      <c r="E10121" s="40"/>
      <c r="F10121" s="40"/>
      <c r="G10121" s="40"/>
      <c r="H10121" s="40"/>
      <c r="I10121" s="40"/>
      <c r="M10121" s="40">
        <f>WEEKNUM(A10121,2)</f>
        <v>1</v>
      </c>
    </row>
    <row r="10122" spans="1:13" x14ac:dyDescent="0.25">
      <c r="A10122" s="1"/>
      <c r="B10122" s="40"/>
      <c r="C10122" s="40"/>
      <c r="D10122" s="40"/>
      <c r="E10122" s="40"/>
      <c r="F10122" s="40"/>
      <c r="G10122" s="40"/>
      <c r="H10122" s="40"/>
      <c r="I10122" s="40"/>
      <c r="M10122" s="40">
        <f>WEEKNUM(A10122,2)</f>
        <v>1</v>
      </c>
    </row>
    <row r="10123" spans="1:13" x14ac:dyDescent="0.25">
      <c r="A10123" s="1"/>
      <c r="B10123" s="40"/>
      <c r="C10123" s="40"/>
      <c r="D10123" s="40"/>
      <c r="E10123" s="40"/>
      <c r="F10123" s="40"/>
      <c r="G10123" s="40"/>
      <c r="H10123" s="40"/>
      <c r="I10123" s="40"/>
      <c r="M10123" s="40">
        <f>WEEKNUM(A10123,2)</f>
        <v>1</v>
      </c>
    </row>
    <row r="10124" spans="1:13" x14ac:dyDescent="0.25">
      <c r="A10124" s="1"/>
      <c r="B10124" s="40"/>
      <c r="C10124" s="40"/>
      <c r="D10124" s="40"/>
      <c r="E10124" s="40"/>
      <c r="F10124" s="40"/>
      <c r="G10124" s="40"/>
      <c r="H10124" s="40"/>
      <c r="I10124" s="40"/>
      <c r="M10124" s="40">
        <f>WEEKNUM(A10124,2)</f>
        <v>1</v>
      </c>
    </row>
    <row r="10125" spans="1:13" x14ac:dyDescent="0.25">
      <c r="A10125" s="1"/>
      <c r="B10125" s="40"/>
      <c r="C10125" s="40"/>
      <c r="D10125" s="40"/>
      <c r="E10125" s="40"/>
      <c r="F10125" s="40"/>
      <c r="G10125" s="40"/>
      <c r="H10125" s="40"/>
      <c r="I10125" s="40"/>
      <c r="M10125" s="40">
        <f>WEEKNUM(A10125,2)</f>
        <v>1</v>
      </c>
    </row>
    <row r="10126" spans="1:13" x14ac:dyDescent="0.25">
      <c r="A10126" s="1"/>
      <c r="B10126" s="40"/>
      <c r="C10126" s="40"/>
      <c r="D10126" s="40"/>
      <c r="E10126" s="40"/>
      <c r="F10126" s="40"/>
      <c r="G10126" s="40"/>
      <c r="H10126" s="40"/>
      <c r="I10126" s="40"/>
      <c r="M10126" s="40">
        <f>WEEKNUM(A10126,2)</f>
        <v>1</v>
      </c>
    </row>
    <row r="10127" spans="1:13" x14ac:dyDescent="0.25">
      <c r="A10127" s="1"/>
      <c r="B10127" s="40"/>
      <c r="C10127" s="40"/>
      <c r="D10127" s="40"/>
      <c r="E10127" s="40"/>
      <c r="F10127" s="40"/>
      <c r="G10127" s="40"/>
      <c r="H10127" s="40"/>
      <c r="I10127" s="40"/>
      <c r="M10127" s="40">
        <f>WEEKNUM(A10127,2)</f>
        <v>1</v>
      </c>
    </row>
    <row r="10128" spans="1:13" x14ac:dyDescent="0.25">
      <c r="A10128" s="1"/>
      <c r="B10128" s="40"/>
      <c r="C10128" s="40"/>
      <c r="D10128" s="40"/>
      <c r="E10128" s="40"/>
      <c r="F10128" s="40"/>
      <c r="G10128" s="40"/>
      <c r="H10128" s="40"/>
      <c r="I10128" s="40"/>
      <c r="M10128" s="40">
        <f>WEEKNUM(A10128,2)</f>
        <v>1</v>
      </c>
    </row>
    <row r="10129" spans="1:13" x14ac:dyDescent="0.25">
      <c r="A10129" s="1"/>
      <c r="B10129" s="40"/>
      <c r="C10129" s="40"/>
      <c r="D10129" s="40"/>
      <c r="E10129" s="40"/>
      <c r="F10129" s="40"/>
      <c r="G10129" s="40"/>
      <c r="H10129" s="40"/>
      <c r="I10129" s="40"/>
      <c r="M10129" s="40">
        <f>WEEKNUM(A10129,2)</f>
        <v>1</v>
      </c>
    </row>
    <row r="10130" spans="1:13" x14ac:dyDescent="0.25">
      <c r="A10130" s="1"/>
      <c r="B10130" s="40"/>
      <c r="C10130" s="40"/>
      <c r="D10130" s="40"/>
      <c r="E10130" s="40"/>
      <c r="F10130" s="40"/>
      <c r="G10130" s="40"/>
      <c r="H10130" s="40"/>
      <c r="I10130" s="40"/>
      <c r="M10130" s="40">
        <f>WEEKNUM(A10130,2)</f>
        <v>1</v>
      </c>
    </row>
    <row r="10131" spans="1:13" x14ac:dyDescent="0.25">
      <c r="A10131" s="1"/>
      <c r="B10131" s="40"/>
      <c r="C10131" s="40"/>
      <c r="D10131" s="40"/>
      <c r="E10131" s="40"/>
      <c r="F10131" s="40"/>
      <c r="G10131" s="40"/>
      <c r="H10131" s="40"/>
      <c r="I10131" s="40"/>
      <c r="M10131" s="40">
        <f>WEEKNUM(A10131,2)</f>
        <v>1</v>
      </c>
    </row>
    <row r="10132" spans="1:13" x14ac:dyDescent="0.25">
      <c r="A10132" s="1"/>
      <c r="B10132" s="40"/>
      <c r="C10132" s="40"/>
      <c r="D10132" s="40"/>
      <c r="E10132" s="40"/>
      <c r="F10132" s="40"/>
      <c r="G10132" s="40"/>
      <c r="H10132" s="40"/>
      <c r="I10132" s="40"/>
      <c r="M10132" s="40">
        <f>WEEKNUM(A10132,2)</f>
        <v>1</v>
      </c>
    </row>
    <row r="10133" spans="1:13" x14ac:dyDescent="0.25">
      <c r="A10133" s="1"/>
      <c r="B10133" s="40"/>
      <c r="C10133" s="40"/>
      <c r="D10133" s="40"/>
      <c r="E10133" s="40"/>
      <c r="F10133" s="40"/>
      <c r="G10133" s="40"/>
      <c r="H10133" s="40"/>
      <c r="I10133" s="40"/>
      <c r="M10133" s="40">
        <f>WEEKNUM(A10133,2)</f>
        <v>1</v>
      </c>
    </row>
    <row r="10134" spans="1:13" x14ac:dyDescent="0.25">
      <c r="A10134" s="1"/>
      <c r="B10134" s="40"/>
      <c r="C10134" s="40"/>
      <c r="D10134" s="40"/>
      <c r="E10134" s="40"/>
      <c r="F10134" s="40"/>
      <c r="G10134" s="40"/>
      <c r="H10134" s="40"/>
      <c r="I10134" s="40"/>
      <c r="M10134" s="40">
        <f>WEEKNUM(A10134,2)</f>
        <v>1</v>
      </c>
    </row>
    <row r="10135" spans="1:13" x14ac:dyDescent="0.25">
      <c r="A10135" s="1"/>
      <c r="B10135" s="40"/>
      <c r="C10135" s="40"/>
      <c r="D10135" s="40"/>
      <c r="E10135" s="40"/>
      <c r="F10135" s="40"/>
      <c r="G10135" s="40"/>
      <c r="H10135" s="40"/>
      <c r="I10135" s="40"/>
      <c r="M10135" s="40">
        <f>WEEKNUM(A10135,2)</f>
        <v>1</v>
      </c>
    </row>
    <row r="10136" spans="1:13" x14ac:dyDescent="0.25">
      <c r="A10136" s="1"/>
      <c r="B10136" s="40"/>
      <c r="C10136" s="40"/>
      <c r="D10136" s="40"/>
      <c r="E10136" s="40"/>
      <c r="F10136" s="40"/>
      <c r="G10136" s="40"/>
      <c r="H10136" s="40"/>
      <c r="I10136" s="40"/>
      <c r="M10136" s="40">
        <f>WEEKNUM(A10136,2)</f>
        <v>1</v>
      </c>
    </row>
    <row r="10137" spans="1:13" x14ac:dyDescent="0.25">
      <c r="A10137" s="1"/>
      <c r="B10137" s="40"/>
      <c r="C10137" s="40"/>
      <c r="D10137" s="40"/>
      <c r="E10137" s="40"/>
      <c r="F10137" s="40"/>
      <c r="G10137" s="40"/>
      <c r="H10137" s="40"/>
      <c r="I10137" s="40"/>
      <c r="M10137" s="40">
        <f>WEEKNUM(A10137,2)</f>
        <v>1</v>
      </c>
    </row>
    <row r="10138" spans="1:13" x14ac:dyDescent="0.25">
      <c r="A10138" s="1"/>
      <c r="B10138" s="40"/>
      <c r="C10138" s="40"/>
      <c r="D10138" s="40"/>
      <c r="E10138" s="40"/>
      <c r="F10138" s="40"/>
      <c r="G10138" s="40"/>
      <c r="H10138" s="40"/>
      <c r="I10138" s="40"/>
      <c r="M10138" s="40">
        <f>WEEKNUM(A10138,2)</f>
        <v>1</v>
      </c>
    </row>
    <row r="10139" spans="1:13" x14ac:dyDescent="0.25">
      <c r="A10139" s="1"/>
      <c r="B10139" s="40"/>
      <c r="C10139" s="40"/>
      <c r="D10139" s="40"/>
      <c r="E10139" s="40"/>
      <c r="F10139" s="40"/>
      <c r="G10139" s="40"/>
      <c r="H10139" s="40"/>
      <c r="I10139" s="40"/>
      <c r="M10139" s="40">
        <f>WEEKNUM(A10139,2)</f>
        <v>1</v>
      </c>
    </row>
    <row r="10140" spans="1:13" x14ac:dyDescent="0.25">
      <c r="A10140" s="1"/>
      <c r="B10140" s="40"/>
      <c r="C10140" s="40"/>
      <c r="D10140" s="40"/>
      <c r="E10140" s="40"/>
      <c r="F10140" s="40"/>
      <c r="G10140" s="40"/>
      <c r="H10140" s="40"/>
      <c r="I10140" s="40"/>
      <c r="M10140" s="40">
        <f>WEEKNUM(A10140,2)</f>
        <v>1</v>
      </c>
    </row>
    <row r="10141" spans="1:13" x14ac:dyDescent="0.25">
      <c r="A10141" s="1"/>
      <c r="B10141" s="40"/>
      <c r="C10141" s="40"/>
      <c r="D10141" s="40"/>
      <c r="E10141" s="40"/>
      <c r="F10141" s="40"/>
      <c r="G10141" s="40"/>
      <c r="H10141" s="40"/>
      <c r="I10141" s="40"/>
      <c r="M10141" s="40">
        <f>WEEKNUM(A10141,2)</f>
        <v>1</v>
      </c>
    </row>
    <row r="10142" spans="1:13" x14ac:dyDescent="0.25">
      <c r="A10142" s="1"/>
      <c r="B10142" s="40"/>
      <c r="C10142" s="40"/>
      <c r="D10142" s="40"/>
      <c r="E10142" s="40"/>
      <c r="F10142" s="40"/>
      <c r="G10142" s="40"/>
      <c r="H10142" s="40"/>
      <c r="I10142" s="40"/>
      <c r="M10142" s="40">
        <f>WEEKNUM(A10142,2)</f>
        <v>1</v>
      </c>
    </row>
    <row r="10143" spans="1:13" x14ac:dyDescent="0.25">
      <c r="A10143" s="1"/>
      <c r="B10143" s="40"/>
      <c r="C10143" s="40"/>
      <c r="D10143" s="40"/>
      <c r="E10143" s="40"/>
      <c r="F10143" s="40"/>
      <c r="G10143" s="40"/>
      <c r="H10143" s="40"/>
      <c r="I10143" s="40"/>
      <c r="M10143" s="40">
        <f>WEEKNUM(A10143,2)</f>
        <v>1</v>
      </c>
    </row>
    <row r="10144" spans="1:13" x14ac:dyDescent="0.25">
      <c r="A10144" s="1"/>
      <c r="B10144" s="40"/>
      <c r="C10144" s="40"/>
      <c r="D10144" s="40"/>
      <c r="E10144" s="40"/>
      <c r="F10144" s="40"/>
      <c r="G10144" s="40"/>
      <c r="H10144" s="40"/>
      <c r="I10144" s="40"/>
      <c r="M10144" s="40">
        <f>WEEKNUM(A10144,2)</f>
        <v>1</v>
      </c>
    </row>
    <row r="10145" spans="1:13" x14ac:dyDescent="0.25">
      <c r="A10145" s="1"/>
      <c r="B10145" s="40"/>
      <c r="C10145" s="40"/>
      <c r="D10145" s="40"/>
      <c r="E10145" s="40"/>
      <c r="F10145" s="40"/>
      <c r="G10145" s="40"/>
      <c r="H10145" s="40"/>
      <c r="I10145" s="40"/>
      <c r="M10145" s="40">
        <f>WEEKNUM(A10145,2)</f>
        <v>1</v>
      </c>
    </row>
    <row r="10146" spans="1:13" x14ac:dyDescent="0.25">
      <c r="A10146" s="1"/>
      <c r="B10146" s="40"/>
      <c r="C10146" s="40"/>
      <c r="D10146" s="40"/>
      <c r="E10146" s="40"/>
      <c r="F10146" s="40"/>
      <c r="G10146" s="40"/>
      <c r="H10146" s="40"/>
      <c r="I10146" s="40"/>
      <c r="M10146" s="40">
        <f>WEEKNUM(A10146,2)</f>
        <v>1</v>
      </c>
    </row>
    <row r="10147" spans="1:13" x14ac:dyDescent="0.25">
      <c r="A10147" s="1"/>
      <c r="B10147" s="40"/>
      <c r="C10147" s="40"/>
      <c r="D10147" s="40"/>
      <c r="E10147" s="40"/>
      <c r="F10147" s="40"/>
      <c r="G10147" s="40"/>
      <c r="H10147" s="40"/>
      <c r="I10147" s="40"/>
      <c r="M10147" s="40">
        <f>WEEKNUM(A10147,2)</f>
        <v>1</v>
      </c>
    </row>
    <row r="10148" spans="1:13" x14ac:dyDescent="0.25">
      <c r="A10148" s="1"/>
      <c r="B10148" s="40"/>
      <c r="C10148" s="40"/>
      <c r="D10148" s="40"/>
      <c r="E10148" s="40"/>
      <c r="F10148" s="40"/>
      <c r="G10148" s="40"/>
      <c r="H10148" s="40"/>
      <c r="I10148" s="40"/>
      <c r="M10148" s="40">
        <f>WEEKNUM(A10148,2)</f>
        <v>1</v>
      </c>
    </row>
    <row r="10149" spans="1:13" x14ac:dyDescent="0.25">
      <c r="A10149" s="1"/>
      <c r="B10149" s="40"/>
      <c r="C10149" s="40"/>
      <c r="D10149" s="40"/>
      <c r="E10149" s="40"/>
      <c r="F10149" s="40"/>
      <c r="G10149" s="40"/>
      <c r="H10149" s="40"/>
      <c r="I10149" s="40"/>
      <c r="M10149" s="40">
        <f>WEEKNUM(A10149,2)</f>
        <v>1</v>
      </c>
    </row>
    <row r="10150" spans="1:13" x14ac:dyDescent="0.25">
      <c r="A10150" s="1"/>
      <c r="B10150" s="40"/>
      <c r="C10150" s="40"/>
      <c r="D10150" s="40"/>
      <c r="E10150" s="40"/>
      <c r="F10150" s="40"/>
      <c r="G10150" s="40"/>
      <c r="H10150" s="40"/>
      <c r="I10150" s="40"/>
      <c r="M10150" s="40">
        <f>WEEKNUM(A10150,2)</f>
        <v>1</v>
      </c>
    </row>
    <row r="10151" spans="1:13" x14ac:dyDescent="0.25">
      <c r="A10151" s="1"/>
      <c r="B10151" s="40"/>
      <c r="C10151" s="40"/>
      <c r="D10151" s="40"/>
      <c r="E10151" s="40"/>
      <c r="F10151" s="40"/>
      <c r="G10151" s="40"/>
      <c r="H10151" s="40"/>
      <c r="I10151" s="40"/>
      <c r="M10151" s="40">
        <f>WEEKNUM(A10151,2)</f>
        <v>1</v>
      </c>
    </row>
    <row r="10152" spans="1:13" x14ac:dyDescent="0.25">
      <c r="A10152" s="1"/>
      <c r="B10152" s="40"/>
      <c r="C10152" s="40"/>
      <c r="D10152" s="40"/>
      <c r="E10152" s="40"/>
      <c r="F10152" s="40"/>
      <c r="G10152" s="40"/>
      <c r="H10152" s="40"/>
      <c r="I10152" s="40"/>
      <c r="M10152" s="40">
        <f>WEEKNUM(A10152,2)</f>
        <v>1</v>
      </c>
    </row>
    <row r="10153" spans="1:13" x14ac:dyDescent="0.25">
      <c r="A10153" s="1"/>
      <c r="B10153" s="40"/>
      <c r="C10153" s="40"/>
      <c r="D10153" s="40"/>
      <c r="E10153" s="40"/>
      <c r="F10153" s="40"/>
      <c r="G10153" s="40"/>
      <c r="H10153" s="40"/>
      <c r="I10153" s="40"/>
      <c r="M10153" s="40">
        <f>WEEKNUM(A10153,2)</f>
        <v>1</v>
      </c>
    </row>
    <row r="10154" spans="1:13" x14ac:dyDescent="0.25">
      <c r="A10154" s="1"/>
      <c r="B10154" s="40"/>
      <c r="C10154" s="40"/>
      <c r="D10154" s="40"/>
      <c r="E10154" s="40"/>
      <c r="F10154" s="40"/>
      <c r="G10154" s="40"/>
      <c r="H10154" s="40"/>
      <c r="I10154" s="40"/>
      <c r="M10154" s="40">
        <f>WEEKNUM(A10154,2)</f>
        <v>1</v>
      </c>
    </row>
    <row r="10155" spans="1:13" x14ac:dyDescent="0.25">
      <c r="A10155" s="1"/>
      <c r="B10155" s="40"/>
      <c r="C10155" s="40"/>
      <c r="D10155" s="40"/>
      <c r="E10155" s="40"/>
      <c r="F10155" s="40"/>
      <c r="G10155" s="40"/>
      <c r="H10155" s="40"/>
      <c r="I10155" s="40"/>
      <c r="M10155" s="40">
        <f>WEEKNUM(A10155,2)</f>
        <v>1</v>
      </c>
    </row>
    <row r="10156" spans="1:13" x14ac:dyDescent="0.25">
      <c r="A10156" s="1"/>
      <c r="B10156" s="40"/>
      <c r="C10156" s="40"/>
      <c r="D10156" s="40"/>
      <c r="E10156" s="40"/>
      <c r="F10156" s="40"/>
      <c r="G10156" s="40"/>
      <c r="H10156" s="40"/>
      <c r="I10156" s="40"/>
      <c r="M10156" s="40">
        <f>WEEKNUM(A10156,2)</f>
        <v>1</v>
      </c>
    </row>
    <row r="10157" spans="1:13" x14ac:dyDescent="0.25">
      <c r="A10157" s="1"/>
      <c r="B10157" s="40"/>
      <c r="C10157" s="40"/>
      <c r="D10157" s="40"/>
      <c r="E10157" s="40"/>
      <c r="F10157" s="40"/>
      <c r="G10157" s="40"/>
      <c r="H10157" s="40"/>
      <c r="I10157" s="40"/>
      <c r="M10157" s="40">
        <f>WEEKNUM(A10157,2)</f>
        <v>1</v>
      </c>
    </row>
    <row r="10158" spans="1:13" x14ac:dyDescent="0.25">
      <c r="A10158" s="1"/>
      <c r="B10158" s="40"/>
      <c r="C10158" s="40"/>
      <c r="D10158" s="40"/>
      <c r="E10158" s="40"/>
      <c r="F10158" s="40"/>
      <c r="G10158" s="40"/>
      <c r="H10158" s="40"/>
      <c r="I10158" s="40"/>
      <c r="M10158" s="40">
        <f>WEEKNUM(A10158,2)</f>
        <v>1</v>
      </c>
    </row>
    <row r="10159" spans="1:13" x14ac:dyDescent="0.25">
      <c r="A10159" s="1"/>
      <c r="B10159" s="40"/>
      <c r="C10159" s="40"/>
      <c r="D10159" s="40"/>
      <c r="E10159" s="40"/>
      <c r="F10159" s="40"/>
      <c r="G10159" s="40"/>
      <c r="H10159" s="40"/>
      <c r="I10159" s="40"/>
      <c r="M10159" s="40">
        <f>WEEKNUM(A10159,2)</f>
        <v>1</v>
      </c>
    </row>
    <row r="10160" spans="1:13" x14ac:dyDescent="0.25">
      <c r="A10160" s="1"/>
      <c r="B10160" s="40"/>
      <c r="C10160" s="40"/>
      <c r="D10160" s="40"/>
      <c r="E10160" s="40"/>
      <c r="F10160" s="40"/>
      <c r="G10160" s="40"/>
      <c r="H10160" s="40"/>
      <c r="I10160" s="40"/>
      <c r="M10160" s="40">
        <f>WEEKNUM(A10160,2)</f>
        <v>1</v>
      </c>
    </row>
    <row r="10161" spans="1:13" x14ac:dyDescent="0.25">
      <c r="A10161" s="1"/>
      <c r="B10161" s="40"/>
      <c r="C10161" s="40"/>
      <c r="D10161" s="40"/>
      <c r="E10161" s="40"/>
      <c r="F10161" s="40"/>
      <c r="G10161" s="40"/>
      <c r="H10161" s="40"/>
      <c r="I10161" s="40"/>
      <c r="M10161" s="40">
        <f>WEEKNUM(A10161,2)</f>
        <v>1</v>
      </c>
    </row>
    <row r="10162" spans="1:13" x14ac:dyDescent="0.25">
      <c r="A10162" s="1"/>
      <c r="B10162" s="40"/>
      <c r="C10162" s="40"/>
      <c r="D10162" s="40"/>
      <c r="E10162" s="40"/>
      <c r="F10162" s="40"/>
      <c r="G10162" s="40"/>
      <c r="H10162" s="40"/>
      <c r="I10162" s="40"/>
      <c r="M10162" s="40">
        <f>WEEKNUM(A10162,2)</f>
        <v>1</v>
      </c>
    </row>
    <row r="10163" spans="1:13" x14ac:dyDescent="0.25">
      <c r="A10163" s="1"/>
      <c r="B10163" s="40"/>
      <c r="C10163" s="40"/>
      <c r="D10163" s="40"/>
      <c r="E10163" s="40"/>
      <c r="F10163" s="40"/>
      <c r="G10163" s="40"/>
      <c r="H10163" s="40"/>
      <c r="I10163" s="40"/>
      <c r="M10163" s="40">
        <f>WEEKNUM(A10163,2)</f>
        <v>1</v>
      </c>
    </row>
    <row r="10164" spans="1:13" x14ac:dyDescent="0.25">
      <c r="A10164" s="1"/>
      <c r="B10164" s="40"/>
      <c r="C10164" s="40"/>
      <c r="D10164" s="40"/>
      <c r="E10164" s="40"/>
      <c r="F10164" s="40"/>
      <c r="G10164" s="40"/>
      <c r="H10164" s="40"/>
      <c r="I10164" s="40"/>
      <c r="M10164" s="40">
        <f>WEEKNUM(A10164,2)</f>
        <v>1</v>
      </c>
    </row>
    <row r="10165" spans="1:13" x14ac:dyDescent="0.25">
      <c r="A10165" s="1"/>
      <c r="B10165" s="40"/>
      <c r="C10165" s="40"/>
      <c r="D10165" s="40"/>
      <c r="E10165" s="40"/>
      <c r="F10165" s="40"/>
      <c r="G10165" s="40"/>
      <c r="H10165" s="40"/>
      <c r="I10165" s="40"/>
      <c r="M10165" s="40">
        <f>WEEKNUM(A10165,2)</f>
        <v>1</v>
      </c>
    </row>
    <row r="10166" spans="1:13" x14ac:dyDescent="0.25">
      <c r="A10166" s="1"/>
      <c r="B10166" s="40"/>
      <c r="C10166" s="40"/>
      <c r="D10166" s="40"/>
      <c r="E10166" s="40"/>
      <c r="F10166" s="40"/>
      <c r="G10166" s="40"/>
      <c r="H10166" s="40"/>
      <c r="I10166" s="40"/>
      <c r="M10166" s="40">
        <f>WEEKNUM(A10166,2)</f>
        <v>1</v>
      </c>
    </row>
    <row r="10167" spans="1:13" x14ac:dyDescent="0.25">
      <c r="A10167" s="1"/>
      <c r="B10167" s="40"/>
      <c r="C10167" s="40"/>
      <c r="D10167" s="40"/>
      <c r="E10167" s="40"/>
      <c r="F10167" s="40"/>
      <c r="G10167" s="40"/>
      <c r="H10167" s="40"/>
      <c r="I10167" s="40"/>
      <c r="M10167" s="40">
        <f>WEEKNUM(A10167,2)</f>
        <v>1</v>
      </c>
    </row>
    <row r="10168" spans="1:13" x14ac:dyDescent="0.25">
      <c r="A10168" s="1"/>
      <c r="B10168" s="40"/>
      <c r="C10168" s="40"/>
      <c r="D10168" s="40"/>
      <c r="E10168" s="40"/>
      <c r="F10168" s="40"/>
      <c r="G10168" s="40"/>
      <c r="H10168" s="40"/>
      <c r="I10168" s="40"/>
      <c r="M10168" s="40">
        <f>WEEKNUM(A10168,2)</f>
        <v>1</v>
      </c>
    </row>
    <row r="10169" spans="1:13" x14ac:dyDescent="0.25">
      <c r="A10169" s="1"/>
      <c r="B10169" s="40"/>
      <c r="C10169" s="40"/>
      <c r="D10169" s="40"/>
      <c r="E10169" s="40"/>
      <c r="F10169" s="40"/>
      <c r="G10169" s="40"/>
      <c r="H10169" s="40"/>
      <c r="I10169" s="40"/>
      <c r="M10169" s="40">
        <f>WEEKNUM(A10169,2)</f>
        <v>1</v>
      </c>
    </row>
    <row r="10170" spans="1:13" x14ac:dyDescent="0.25">
      <c r="A10170" s="1"/>
      <c r="B10170" s="40"/>
      <c r="C10170" s="40"/>
      <c r="D10170" s="40"/>
      <c r="E10170" s="40"/>
      <c r="F10170" s="40"/>
      <c r="G10170" s="40"/>
      <c r="H10170" s="40"/>
      <c r="I10170" s="40"/>
      <c r="M10170" s="40">
        <f>WEEKNUM(A10170,2)</f>
        <v>1</v>
      </c>
    </row>
    <row r="10171" spans="1:13" x14ac:dyDescent="0.25">
      <c r="A10171" s="1"/>
      <c r="B10171" s="40"/>
      <c r="C10171" s="40"/>
      <c r="D10171" s="40"/>
      <c r="E10171" s="40"/>
      <c r="F10171" s="40"/>
      <c r="G10171" s="40"/>
      <c r="H10171" s="40"/>
      <c r="I10171" s="40"/>
      <c r="M10171" s="40">
        <f>WEEKNUM(A10171,2)</f>
        <v>1</v>
      </c>
    </row>
    <row r="10172" spans="1:13" x14ac:dyDescent="0.25">
      <c r="A10172" s="1"/>
      <c r="B10172" s="40"/>
      <c r="C10172" s="40"/>
      <c r="D10172" s="40"/>
      <c r="E10172" s="40"/>
      <c r="F10172" s="40"/>
      <c r="G10172" s="40"/>
      <c r="H10172" s="40"/>
      <c r="I10172" s="40"/>
      <c r="M10172" s="40">
        <f>WEEKNUM(A10172,2)</f>
        <v>1</v>
      </c>
    </row>
    <row r="10173" spans="1:13" x14ac:dyDescent="0.25">
      <c r="A10173" s="1"/>
      <c r="B10173" s="40"/>
      <c r="C10173" s="40"/>
      <c r="D10173" s="40"/>
      <c r="E10173" s="40"/>
      <c r="F10173" s="40"/>
      <c r="G10173" s="40"/>
      <c r="H10173" s="40"/>
      <c r="I10173" s="40"/>
      <c r="M10173" s="40">
        <f>WEEKNUM(A10173,2)</f>
        <v>1</v>
      </c>
    </row>
    <row r="10174" spans="1:13" x14ac:dyDescent="0.25">
      <c r="A10174" s="1"/>
      <c r="B10174" s="40"/>
      <c r="C10174" s="40"/>
      <c r="D10174" s="40"/>
      <c r="E10174" s="40"/>
      <c r="F10174" s="40"/>
      <c r="G10174" s="40"/>
      <c r="H10174" s="40"/>
      <c r="I10174" s="40"/>
      <c r="M10174" s="40">
        <f>WEEKNUM(A10174,2)</f>
        <v>1</v>
      </c>
    </row>
    <row r="10175" spans="1:13" x14ac:dyDescent="0.25">
      <c r="A10175" s="1"/>
      <c r="B10175" s="40"/>
      <c r="C10175" s="40"/>
      <c r="D10175" s="40"/>
      <c r="E10175" s="40"/>
      <c r="F10175" s="40"/>
      <c r="G10175" s="40"/>
      <c r="H10175" s="40"/>
      <c r="I10175" s="40"/>
      <c r="M10175" s="40">
        <f>WEEKNUM(A10175,2)</f>
        <v>1</v>
      </c>
    </row>
    <row r="10176" spans="1:13" x14ac:dyDescent="0.25">
      <c r="A10176" s="1"/>
      <c r="B10176" s="40"/>
      <c r="C10176" s="40"/>
      <c r="D10176" s="40"/>
      <c r="E10176" s="40"/>
      <c r="F10176" s="40"/>
      <c r="G10176" s="40"/>
      <c r="H10176" s="40"/>
      <c r="I10176" s="40"/>
      <c r="M10176" s="40">
        <f>WEEKNUM(A10176,2)</f>
        <v>1</v>
      </c>
    </row>
    <row r="10177" spans="1:13" x14ac:dyDescent="0.25">
      <c r="A10177" s="1"/>
      <c r="B10177" s="40"/>
      <c r="C10177" s="40"/>
      <c r="D10177" s="40"/>
      <c r="E10177" s="40"/>
      <c r="F10177" s="40"/>
      <c r="G10177" s="40"/>
      <c r="H10177" s="40"/>
      <c r="I10177" s="40"/>
      <c r="M10177" s="40">
        <f>WEEKNUM(A10177,2)</f>
        <v>1</v>
      </c>
    </row>
    <row r="10178" spans="1:13" x14ac:dyDescent="0.25">
      <c r="A10178" s="1"/>
      <c r="B10178" s="40"/>
      <c r="C10178" s="40"/>
      <c r="D10178" s="40"/>
      <c r="E10178" s="40"/>
      <c r="F10178" s="40"/>
      <c r="G10178" s="40"/>
      <c r="H10178" s="40"/>
      <c r="I10178" s="40"/>
      <c r="M10178" s="40">
        <f>WEEKNUM(A10178,2)</f>
        <v>1</v>
      </c>
    </row>
    <row r="10179" spans="1:13" x14ac:dyDescent="0.25">
      <c r="A10179" s="1"/>
      <c r="B10179" s="40"/>
      <c r="C10179" s="40"/>
      <c r="D10179" s="40"/>
      <c r="E10179" s="40"/>
      <c r="F10179" s="40"/>
      <c r="G10179" s="40"/>
      <c r="H10179" s="40"/>
      <c r="I10179" s="40"/>
      <c r="M10179" s="40">
        <f>WEEKNUM(A10179,2)</f>
        <v>1</v>
      </c>
    </row>
    <row r="10180" spans="1:13" x14ac:dyDescent="0.25">
      <c r="A10180" s="1"/>
      <c r="B10180" s="40"/>
      <c r="C10180" s="40"/>
      <c r="D10180" s="40"/>
      <c r="E10180" s="40"/>
      <c r="F10180" s="40"/>
      <c r="G10180" s="40"/>
      <c r="H10180" s="40"/>
      <c r="I10180" s="40"/>
      <c r="M10180" s="40">
        <f>WEEKNUM(A10180,2)</f>
        <v>1</v>
      </c>
    </row>
    <row r="10181" spans="1:13" x14ac:dyDescent="0.25">
      <c r="A10181" s="1"/>
      <c r="B10181" s="40"/>
      <c r="C10181" s="40"/>
      <c r="D10181" s="40"/>
      <c r="E10181" s="40"/>
      <c r="F10181" s="40"/>
      <c r="G10181" s="40"/>
      <c r="H10181" s="40"/>
      <c r="I10181" s="40"/>
      <c r="M10181" s="40">
        <f>WEEKNUM(A10181,2)</f>
        <v>1</v>
      </c>
    </row>
    <row r="10182" spans="1:13" x14ac:dyDescent="0.25">
      <c r="A10182" s="1"/>
      <c r="B10182" s="40"/>
      <c r="C10182" s="40"/>
      <c r="D10182" s="40"/>
      <c r="E10182" s="40"/>
      <c r="F10182" s="40"/>
      <c r="G10182" s="40"/>
      <c r="H10182" s="40"/>
      <c r="I10182" s="40"/>
      <c r="M10182" s="40">
        <f>WEEKNUM(A10182,2)</f>
        <v>1</v>
      </c>
    </row>
    <row r="10183" spans="1:13" x14ac:dyDescent="0.25">
      <c r="A10183" s="1"/>
      <c r="B10183" s="40"/>
      <c r="C10183" s="40"/>
      <c r="D10183" s="40"/>
      <c r="E10183" s="40"/>
      <c r="F10183" s="40"/>
      <c r="G10183" s="40"/>
      <c r="H10183" s="40"/>
      <c r="I10183" s="40"/>
      <c r="M10183" s="40">
        <f>WEEKNUM(A10183,2)</f>
        <v>1</v>
      </c>
    </row>
    <row r="10184" spans="1:13" x14ac:dyDescent="0.25">
      <c r="A10184" s="1"/>
      <c r="B10184" s="40"/>
      <c r="C10184" s="40"/>
      <c r="D10184" s="40"/>
      <c r="E10184" s="40"/>
      <c r="F10184" s="40"/>
      <c r="G10184" s="40"/>
      <c r="H10184" s="40"/>
      <c r="I10184" s="40"/>
      <c r="M10184" s="40">
        <f>WEEKNUM(A10184,2)</f>
        <v>1</v>
      </c>
    </row>
    <row r="10185" spans="1:13" x14ac:dyDescent="0.25">
      <c r="A10185" s="1"/>
      <c r="B10185" s="40"/>
      <c r="C10185" s="40"/>
      <c r="D10185" s="40"/>
      <c r="E10185" s="40"/>
      <c r="F10185" s="40"/>
      <c r="G10185" s="40"/>
      <c r="H10185" s="40"/>
      <c r="I10185" s="40"/>
      <c r="M10185" s="40">
        <f>WEEKNUM(A10185,2)</f>
        <v>1</v>
      </c>
    </row>
    <row r="10186" spans="1:13" x14ac:dyDescent="0.25">
      <c r="A10186" s="1"/>
      <c r="B10186" s="40"/>
      <c r="C10186" s="40"/>
      <c r="D10186" s="40"/>
      <c r="E10186" s="40"/>
      <c r="F10186" s="40"/>
      <c r="G10186" s="40"/>
      <c r="H10186" s="40"/>
      <c r="I10186" s="40"/>
      <c r="M10186" s="40">
        <f>WEEKNUM(A10186,2)</f>
        <v>1</v>
      </c>
    </row>
    <row r="10187" spans="1:13" x14ac:dyDescent="0.25">
      <c r="A10187" s="1"/>
      <c r="B10187" s="40"/>
      <c r="C10187" s="40"/>
      <c r="D10187" s="40"/>
      <c r="E10187" s="40"/>
      <c r="F10187" s="40"/>
      <c r="G10187" s="40"/>
      <c r="H10187" s="40"/>
      <c r="I10187" s="40"/>
      <c r="M10187" s="40">
        <f>WEEKNUM(A10187,2)</f>
        <v>1</v>
      </c>
    </row>
    <row r="10188" spans="1:13" x14ac:dyDescent="0.25">
      <c r="A10188" s="1"/>
      <c r="B10188" s="40"/>
      <c r="C10188" s="40"/>
      <c r="D10188" s="40"/>
      <c r="E10188" s="40"/>
      <c r="F10188" s="40"/>
      <c r="G10188" s="40"/>
      <c r="H10188" s="40"/>
      <c r="I10188" s="40"/>
      <c r="M10188" s="40">
        <f>WEEKNUM(A10188,2)</f>
        <v>1</v>
      </c>
    </row>
    <row r="10189" spans="1:13" x14ac:dyDescent="0.25">
      <c r="A10189" s="1"/>
      <c r="B10189" s="40"/>
      <c r="C10189" s="40"/>
      <c r="D10189" s="40"/>
      <c r="E10189" s="40"/>
      <c r="F10189" s="40"/>
      <c r="G10189" s="40"/>
      <c r="H10189" s="40"/>
      <c r="I10189" s="40"/>
      <c r="M10189" s="40">
        <f>WEEKNUM(A10189,2)</f>
        <v>1</v>
      </c>
    </row>
    <row r="10190" spans="1:13" x14ac:dyDescent="0.25">
      <c r="A10190" s="1"/>
      <c r="B10190" s="40"/>
      <c r="C10190" s="40"/>
      <c r="D10190" s="40"/>
      <c r="E10190" s="40"/>
      <c r="F10190" s="40"/>
      <c r="G10190" s="40"/>
      <c r="H10190" s="40"/>
      <c r="I10190" s="40"/>
      <c r="M10190" s="40">
        <f>WEEKNUM(A10190,2)</f>
        <v>1</v>
      </c>
    </row>
    <row r="10191" spans="1:13" x14ac:dyDescent="0.25">
      <c r="A10191" s="1"/>
      <c r="B10191" s="40"/>
      <c r="C10191" s="40"/>
      <c r="D10191" s="40"/>
      <c r="E10191" s="40"/>
      <c r="F10191" s="40"/>
      <c r="G10191" s="40"/>
      <c r="H10191" s="40"/>
      <c r="I10191" s="40"/>
      <c r="M10191" s="40">
        <f>WEEKNUM(A10191,2)</f>
        <v>1</v>
      </c>
    </row>
    <row r="10192" spans="1:13" x14ac:dyDescent="0.25">
      <c r="A10192" s="1"/>
      <c r="B10192" s="40"/>
      <c r="C10192" s="40"/>
      <c r="D10192" s="40"/>
      <c r="E10192" s="40"/>
      <c r="F10192" s="40"/>
      <c r="G10192" s="40"/>
      <c r="H10192" s="40"/>
      <c r="I10192" s="40"/>
      <c r="M10192" s="40">
        <f>WEEKNUM(A10192,2)</f>
        <v>1</v>
      </c>
    </row>
    <row r="10193" spans="1:13" x14ac:dyDescent="0.25">
      <c r="A10193" s="1"/>
      <c r="B10193" s="40"/>
      <c r="C10193" s="40"/>
      <c r="D10193" s="40"/>
      <c r="E10193" s="40"/>
      <c r="F10193" s="40"/>
      <c r="G10193" s="40"/>
      <c r="H10193" s="40"/>
      <c r="I10193" s="40"/>
      <c r="M10193" s="40">
        <f>WEEKNUM(A10193,2)</f>
        <v>1</v>
      </c>
    </row>
    <row r="10194" spans="1:13" x14ac:dyDescent="0.25">
      <c r="A10194" s="1"/>
      <c r="B10194" s="40"/>
      <c r="C10194" s="40"/>
      <c r="D10194" s="40"/>
      <c r="E10194" s="40"/>
      <c r="F10194" s="40"/>
      <c r="G10194" s="40"/>
      <c r="H10194" s="40"/>
      <c r="I10194" s="40"/>
      <c r="M10194" s="40">
        <f>WEEKNUM(A10194,2)</f>
        <v>1</v>
      </c>
    </row>
    <row r="10195" spans="1:13" x14ac:dyDescent="0.25">
      <c r="A10195" s="1"/>
      <c r="B10195" s="40"/>
      <c r="C10195" s="40"/>
      <c r="D10195" s="40"/>
      <c r="E10195" s="40"/>
      <c r="F10195" s="40"/>
      <c r="G10195" s="40"/>
      <c r="H10195" s="40"/>
      <c r="I10195" s="40"/>
      <c r="M10195" s="40">
        <f>WEEKNUM(A10195,2)</f>
        <v>1</v>
      </c>
    </row>
    <row r="10196" spans="1:13" x14ac:dyDescent="0.25">
      <c r="A10196" s="1"/>
      <c r="B10196" s="40"/>
      <c r="C10196" s="40"/>
      <c r="D10196" s="40"/>
      <c r="E10196" s="40"/>
      <c r="F10196" s="40"/>
      <c r="G10196" s="40"/>
      <c r="H10196" s="40"/>
      <c r="I10196" s="40"/>
      <c r="M10196" s="40">
        <f>WEEKNUM(A10196,2)</f>
        <v>1</v>
      </c>
    </row>
    <row r="10197" spans="1:13" x14ac:dyDescent="0.25">
      <c r="A10197" s="1"/>
      <c r="B10197" s="40"/>
      <c r="C10197" s="40"/>
      <c r="D10197" s="40"/>
      <c r="E10197" s="40"/>
      <c r="F10197" s="40"/>
      <c r="G10197" s="40"/>
      <c r="H10197" s="40"/>
      <c r="I10197" s="40"/>
      <c r="M10197" s="40">
        <f>WEEKNUM(A10197,2)</f>
        <v>1</v>
      </c>
    </row>
    <row r="10198" spans="1:13" x14ac:dyDescent="0.25">
      <c r="A10198" s="1"/>
      <c r="B10198" s="40"/>
      <c r="C10198" s="40"/>
      <c r="D10198" s="40"/>
      <c r="E10198" s="40"/>
      <c r="F10198" s="40"/>
      <c r="G10198" s="40"/>
      <c r="H10198" s="40"/>
      <c r="I10198" s="40"/>
      <c r="M10198" s="40">
        <f>WEEKNUM(A10198,2)</f>
        <v>1</v>
      </c>
    </row>
    <row r="10199" spans="1:13" x14ac:dyDescent="0.25">
      <c r="A10199" s="1"/>
      <c r="B10199" s="40"/>
      <c r="C10199" s="40"/>
      <c r="D10199" s="40"/>
      <c r="E10199" s="40"/>
      <c r="F10199" s="40"/>
      <c r="G10199" s="40"/>
      <c r="H10199" s="40"/>
      <c r="I10199" s="40"/>
      <c r="M10199" s="40">
        <f>WEEKNUM(A10199,2)</f>
        <v>1</v>
      </c>
    </row>
    <row r="10200" spans="1:13" x14ac:dyDescent="0.25">
      <c r="A10200" s="1"/>
      <c r="B10200" s="40"/>
      <c r="C10200" s="40"/>
      <c r="D10200" s="40"/>
      <c r="E10200" s="40"/>
      <c r="F10200" s="40"/>
      <c r="G10200" s="40"/>
      <c r="H10200" s="40"/>
      <c r="I10200" s="40"/>
      <c r="M10200" s="40">
        <f>WEEKNUM(A10200,2)</f>
        <v>1</v>
      </c>
    </row>
    <row r="10201" spans="1:13" x14ac:dyDescent="0.25">
      <c r="A10201" s="1"/>
      <c r="B10201" s="40"/>
      <c r="C10201" s="40"/>
      <c r="D10201" s="40"/>
      <c r="E10201" s="40"/>
      <c r="F10201" s="40"/>
      <c r="G10201" s="40"/>
      <c r="H10201" s="40"/>
      <c r="I10201" s="40"/>
      <c r="M10201" s="40">
        <f>WEEKNUM(A10201,2)</f>
        <v>1</v>
      </c>
    </row>
    <row r="10202" spans="1:13" x14ac:dyDescent="0.25">
      <c r="A10202" s="1"/>
      <c r="B10202" s="40"/>
      <c r="C10202" s="40"/>
      <c r="D10202" s="40"/>
      <c r="E10202" s="40"/>
      <c r="F10202" s="40"/>
      <c r="G10202" s="40"/>
      <c r="H10202" s="40"/>
      <c r="I10202" s="40"/>
      <c r="M10202" s="40">
        <f>WEEKNUM(A10202,2)</f>
        <v>1</v>
      </c>
    </row>
    <row r="10203" spans="1:13" x14ac:dyDescent="0.25">
      <c r="A10203" s="1"/>
      <c r="B10203" s="40"/>
      <c r="C10203" s="40"/>
      <c r="D10203" s="40"/>
      <c r="E10203" s="40"/>
      <c r="F10203" s="40"/>
      <c r="G10203" s="40"/>
      <c r="H10203" s="40"/>
      <c r="I10203" s="40"/>
      <c r="M10203" s="40">
        <f>WEEKNUM(A10203,2)</f>
        <v>1</v>
      </c>
    </row>
    <row r="10204" spans="1:13" x14ac:dyDescent="0.25">
      <c r="A10204" s="1"/>
      <c r="B10204" s="40"/>
      <c r="C10204" s="40"/>
      <c r="D10204" s="40"/>
      <c r="E10204" s="40"/>
      <c r="F10204" s="40"/>
      <c r="G10204" s="40"/>
      <c r="H10204" s="40"/>
      <c r="I10204" s="40"/>
      <c r="M10204" s="40">
        <f>WEEKNUM(A10204,2)</f>
        <v>1</v>
      </c>
    </row>
    <row r="10205" spans="1:13" x14ac:dyDescent="0.25">
      <c r="A10205" s="1"/>
      <c r="B10205" s="40"/>
      <c r="C10205" s="40"/>
      <c r="D10205" s="40"/>
      <c r="E10205" s="40"/>
      <c r="F10205" s="40"/>
      <c r="G10205" s="40"/>
      <c r="H10205" s="40"/>
      <c r="I10205" s="40"/>
      <c r="M10205" s="40">
        <f>WEEKNUM(A10205,2)</f>
        <v>1</v>
      </c>
    </row>
    <row r="10206" spans="1:13" x14ac:dyDescent="0.25">
      <c r="A10206" s="1"/>
      <c r="B10206" s="40"/>
      <c r="C10206" s="40"/>
      <c r="D10206" s="40"/>
      <c r="E10206" s="40"/>
      <c r="F10206" s="40"/>
      <c r="G10206" s="40"/>
      <c r="H10206" s="40"/>
      <c r="I10206" s="40"/>
      <c r="M10206" s="40">
        <f>WEEKNUM(A10206,2)</f>
        <v>1</v>
      </c>
    </row>
    <row r="10207" spans="1:13" x14ac:dyDescent="0.25">
      <c r="A10207" s="1"/>
      <c r="B10207" s="40"/>
      <c r="C10207" s="40"/>
      <c r="D10207" s="40"/>
      <c r="E10207" s="40"/>
      <c r="F10207" s="40"/>
      <c r="G10207" s="40"/>
      <c r="H10207" s="40"/>
      <c r="I10207" s="40"/>
      <c r="M10207" s="40">
        <f>WEEKNUM(A10207,2)</f>
        <v>1</v>
      </c>
    </row>
    <row r="10208" spans="1:13" x14ac:dyDescent="0.25">
      <c r="A10208" s="1"/>
      <c r="B10208" s="40"/>
      <c r="C10208" s="40"/>
      <c r="D10208" s="40"/>
      <c r="E10208" s="40"/>
      <c r="F10208" s="40"/>
      <c r="G10208" s="40"/>
      <c r="H10208" s="40"/>
      <c r="I10208" s="40"/>
      <c r="M10208" s="40">
        <f>WEEKNUM(A10208,2)</f>
        <v>1</v>
      </c>
    </row>
    <row r="10209" spans="1:13" x14ac:dyDescent="0.25">
      <c r="A10209" s="1"/>
      <c r="B10209" s="40"/>
      <c r="C10209" s="40"/>
      <c r="D10209" s="40"/>
      <c r="E10209" s="40"/>
      <c r="F10209" s="40"/>
      <c r="G10209" s="40"/>
      <c r="H10209" s="40"/>
      <c r="I10209" s="40"/>
      <c r="M10209" s="40">
        <f>WEEKNUM(A10209,2)</f>
        <v>1</v>
      </c>
    </row>
    <row r="10210" spans="1:13" x14ac:dyDescent="0.25">
      <c r="A10210" s="1"/>
      <c r="B10210" s="40"/>
      <c r="C10210" s="40"/>
      <c r="D10210" s="40"/>
      <c r="E10210" s="40"/>
      <c r="F10210" s="40"/>
      <c r="G10210" s="40"/>
      <c r="H10210" s="40"/>
      <c r="I10210" s="40"/>
      <c r="M10210" s="40">
        <f>WEEKNUM(A10210,2)</f>
        <v>1</v>
      </c>
    </row>
    <row r="10211" spans="1:13" x14ac:dyDescent="0.25">
      <c r="A10211" s="1"/>
      <c r="B10211" s="40"/>
      <c r="C10211" s="40"/>
      <c r="D10211" s="40"/>
      <c r="E10211" s="40"/>
      <c r="F10211" s="40"/>
      <c r="G10211" s="40"/>
      <c r="H10211" s="40"/>
      <c r="I10211" s="40"/>
      <c r="M10211" s="40">
        <f>WEEKNUM(A10211,2)</f>
        <v>1</v>
      </c>
    </row>
    <row r="10212" spans="1:13" x14ac:dyDescent="0.25">
      <c r="A10212" s="1"/>
      <c r="B10212" s="40"/>
      <c r="C10212" s="40"/>
      <c r="D10212" s="40"/>
      <c r="E10212" s="40"/>
      <c r="F10212" s="40"/>
      <c r="G10212" s="40"/>
      <c r="H10212" s="40"/>
      <c r="I10212" s="40"/>
      <c r="M10212" s="40">
        <f>WEEKNUM(A10212,2)</f>
        <v>1</v>
      </c>
    </row>
    <row r="10213" spans="1:13" x14ac:dyDescent="0.25">
      <c r="A10213" s="1"/>
      <c r="B10213" s="40"/>
      <c r="C10213" s="40"/>
      <c r="D10213" s="40"/>
      <c r="E10213" s="40"/>
      <c r="F10213" s="40"/>
      <c r="G10213" s="40"/>
      <c r="H10213" s="40"/>
      <c r="I10213" s="40"/>
      <c r="M10213" s="40">
        <f>WEEKNUM(A10213,2)</f>
        <v>1</v>
      </c>
    </row>
    <row r="10214" spans="1:13" x14ac:dyDescent="0.25">
      <c r="A10214" s="1"/>
      <c r="B10214" s="40"/>
      <c r="C10214" s="40"/>
      <c r="D10214" s="40"/>
      <c r="E10214" s="40"/>
      <c r="F10214" s="40"/>
      <c r="G10214" s="40"/>
      <c r="H10214" s="40"/>
      <c r="I10214" s="40"/>
      <c r="M10214" s="40">
        <f>WEEKNUM(A10214,2)</f>
        <v>1</v>
      </c>
    </row>
    <row r="10215" spans="1:13" x14ac:dyDescent="0.25">
      <c r="A10215" s="1"/>
      <c r="B10215" s="40"/>
      <c r="C10215" s="40"/>
      <c r="D10215" s="40"/>
      <c r="E10215" s="40"/>
      <c r="F10215" s="40"/>
      <c r="G10215" s="40"/>
      <c r="H10215" s="40"/>
      <c r="I10215" s="40"/>
      <c r="M10215" s="40">
        <f>WEEKNUM(A10215,2)</f>
        <v>1</v>
      </c>
    </row>
    <row r="10216" spans="1:13" x14ac:dyDescent="0.25">
      <c r="A10216" s="1"/>
      <c r="B10216" s="40"/>
      <c r="C10216" s="40"/>
      <c r="D10216" s="40"/>
      <c r="E10216" s="40"/>
      <c r="F10216" s="40"/>
      <c r="G10216" s="40"/>
      <c r="H10216" s="40"/>
      <c r="I10216" s="40"/>
      <c r="M10216" s="40">
        <f>WEEKNUM(A10216,2)</f>
        <v>1</v>
      </c>
    </row>
    <row r="10217" spans="1:13" x14ac:dyDescent="0.25">
      <c r="A10217" s="1"/>
      <c r="B10217" s="40"/>
      <c r="C10217" s="40"/>
      <c r="D10217" s="40"/>
      <c r="E10217" s="40"/>
      <c r="F10217" s="40"/>
      <c r="G10217" s="40"/>
      <c r="H10217" s="40"/>
      <c r="I10217" s="40"/>
      <c r="M10217" s="40">
        <f>WEEKNUM(A10217,2)</f>
        <v>1</v>
      </c>
    </row>
    <row r="10218" spans="1:13" x14ac:dyDescent="0.25">
      <c r="A10218" s="1"/>
      <c r="B10218" s="40"/>
      <c r="C10218" s="40"/>
      <c r="D10218" s="40"/>
      <c r="E10218" s="40"/>
      <c r="F10218" s="40"/>
      <c r="G10218" s="40"/>
      <c r="H10218" s="40"/>
      <c r="I10218" s="40"/>
      <c r="M10218" s="40">
        <f>WEEKNUM(A10218,2)</f>
        <v>1</v>
      </c>
    </row>
    <row r="10219" spans="1:13" x14ac:dyDescent="0.25">
      <c r="A10219" s="1"/>
      <c r="B10219" s="40"/>
      <c r="C10219" s="40"/>
      <c r="D10219" s="40"/>
      <c r="E10219" s="40"/>
      <c r="F10219" s="40"/>
      <c r="G10219" s="40"/>
      <c r="H10219" s="40"/>
      <c r="I10219" s="40"/>
      <c r="M10219" s="40">
        <f>WEEKNUM(A10219,2)</f>
        <v>1</v>
      </c>
    </row>
    <row r="10220" spans="1:13" x14ac:dyDescent="0.25">
      <c r="A10220" s="1"/>
      <c r="B10220" s="40"/>
      <c r="C10220" s="40"/>
      <c r="D10220" s="40"/>
      <c r="E10220" s="40"/>
      <c r="F10220" s="40"/>
      <c r="G10220" s="40"/>
      <c r="H10220" s="40"/>
      <c r="I10220" s="40"/>
      <c r="M10220" s="40">
        <f>WEEKNUM(A10220,2)</f>
        <v>1</v>
      </c>
    </row>
    <row r="10221" spans="1:13" x14ac:dyDescent="0.25">
      <c r="A10221" s="1"/>
      <c r="B10221" s="40"/>
      <c r="C10221" s="40"/>
      <c r="D10221" s="40"/>
      <c r="E10221" s="40"/>
      <c r="F10221" s="40"/>
      <c r="G10221" s="40"/>
      <c r="H10221" s="40"/>
      <c r="I10221" s="40"/>
      <c r="M10221" s="40">
        <f>WEEKNUM(A10221,2)</f>
        <v>1</v>
      </c>
    </row>
    <row r="10222" spans="1:13" x14ac:dyDescent="0.25">
      <c r="A10222" s="1"/>
      <c r="B10222" s="40"/>
      <c r="C10222" s="40"/>
      <c r="D10222" s="40"/>
      <c r="E10222" s="40"/>
      <c r="F10222" s="40"/>
      <c r="G10222" s="40"/>
      <c r="H10222" s="40"/>
      <c r="I10222" s="40"/>
      <c r="M10222" s="40">
        <f>WEEKNUM(A10222,2)</f>
        <v>1</v>
      </c>
    </row>
    <row r="10223" spans="1:13" x14ac:dyDescent="0.25">
      <c r="A10223" s="1"/>
      <c r="B10223" s="40"/>
      <c r="C10223" s="40"/>
      <c r="D10223" s="40"/>
      <c r="E10223" s="40"/>
      <c r="F10223" s="40"/>
      <c r="G10223" s="40"/>
      <c r="H10223" s="40"/>
      <c r="I10223" s="40"/>
      <c r="M10223" s="40">
        <f>WEEKNUM(A10223,2)</f>
        <v>1</v>
      </c>
    </row>
    <row r="10224" spans="1:13" x14ac:dyDescent="0.25">
      <c r="A10224" s="1"/>
      <c r="B10224" s="40"/>
      <c r="C10224" s="40"/>
      <c r="D10224" s="40"/>
      <c r="E10224" s="40"/>
      <c r="F10224" s="40"/>
      <c r="G10224" s="40"/>
      <c r="H10224" s="40"/>
      <c r="I10224" s="40"/>
      <c r="M10224" s="40">
        <f>WEEKNUM(A10224,2)</f>
        <v>1</v>
      </c>
    </row>
    <row r="10225" spans="1:13" x14ac:dyDescent="0.25">
      <c r="A10225" s="1"/>
      <c r="B10225" s="40"/>
      <c r="C10225" s="40"/>
      <c r="D10225" s="40"/>
      <c r="E10225" s="40"/>
      <c r="F10225" s="40"/>
      <c r="G10225" s="40"/>
      <c r="H10225" s="40"/>
      <c r="I10225" s="40"/>
      <c r="M10225" s="40">
        <f>WEEKNUM(A10225,2)</f>
        <v>1</v>
      </c>
    </row>
    <row r="10226" spans="1:13" x14ac:dyDescent="0.25">
      <c r="A10226" s="1"/>
      <c r="B10226" s="40"/>
      <c r="C10226" s="40"/>
      <c r="D10226" s="40"/>
      <c r="E10226" s="40"/>
      <c r="F10226" s="40"/>
      <c r="G10226" s="40"/>
      <c r="H10226" s="40"/>
      <c r="I10226" s="40"/>
      <c r="M10226" s="40">
        <f>WEEKNUM(A10226,2)</f>
        <v>1</v>
      </c>
    </row>
    <row r="10227" spans="1:13" x14ac:dyDescent="0.25">
      <c r="A10227" s="1"/>
      <c r="B10227" s="40"/>
      <c r="C10227" s="40"/>
      <c r="D10227" s="40"/>
      <c r="E10227" s="40"/>
      <c r="F10227" s="40"/>
      <c r="G10227" s="40"/>
      <c r="H10227" s="40"/>
      <c r="I10227" s="40"/>
      <c r="M10227" s="40">
        <f>WEEKNUM(A10227,2)</f>
        <v>1</v>
      </c>
    </row>
    <row r="10228" spans="1:13" x14ac:dyDescent="0.25">
      <c r="A10228" s="1"/>
      <c r="B10228" s="40"/>
      <c r="C10228" s="40"/>
      <c r="D10228" s="40"/>
      <c r="E10228" s="40"/>
      <c r="F10228" s="40"/>
      <c r="G10228" s="40"/>
      <c r="H10228" s="40"/>
      <c r="I10228" s="40"/>
      <c r="M10228" s="40">
        <f>WEEKNUM(A10228,2)</f>
        <v>1</v>
      </c>
    </row>
    <row r="10229" spans="1:13" x14ac:dyDescent="0.25">
      <c r="A10229" s="1"/>
      <c r="B10229" s="40"/>
      <c r="C10229" s="40"/>
      <c r="D10229" s="40"/>
      <c r="E10229" s="40"/>
      <c r="F10229" s="40"/>
      <c r="G10229" s="40"/>
      <c r="H10229" s="40"/>
      <c r="I10229" s="40"/>
      <c r="M10229" s="40">
        <f>WEEKNUM(A10229,2)</f>
        <v>1</v>
      </c>
    </row>
    <row r="10230" spans="1:13" x14ac:dyDescent="0.25">
      <c r="A10230" s="1"/>
      <c r="B10230" s="40"/>
      <c r="C10230" s="40"/>
      <c r="D10230" s="40"/>
      <c r="E10230" s="40"/>
      <c r="F10230" s="40"/>
      <c r="G10230" s="40"/>
      <c r="H10230" s="40"/>
      <c r="I10230" s="40"/>
      <c r="M10230" s="40">
        <f>WEEKNUM(A10230,2)</f>
        <v>1</v>
      </c>
    </row>
    <row r="10231" spans="1:13" x14ac:dyDescent="0.25">
      <c r="A10231" s="1"/>
      <c r="B10231" s="40"/>
      <c r="C10231" s="40"/>
      <c r="D10231" s="40"/>
      <c r="E10231" s="40"/>
      <c r="F10231" s="40"/>
      <c r="G10231" s="40"/>
      <c r="H10231" s="40"/>
      <c r="I10231" s="40"/>
      <c r="M10231" s="40">
        <f>WEEKNUM(A10231,2)</f>
        <v>1</v>
      </c>
    </row>
    <row r="10232" spans="1:13" x14ac:dyDescent="0.25">
      <c r="A10232" s="1"/>
      <c r="B10232" s="40"/>
      <c r="C10232" s="40"/>
      <c r="D10232" s="40"/>
      <c r="E10232" s="40"/>
      <c r="F10232" s="40"/>
      <c r="G10232" s="40"/>
      <c r="H10232" s="40"/>
      <c r="I10232" s="40"/>
      <c r="M10232" s="40">
        <f>WEEKNUM(A10232,2)</f>
        <v>1</v>
      </c>
    </row>
    <row r="10233" spans="1:13" x14ac:dyDescent="0.25">
      <c r="A10233" s="1"/>
      <c r="B10233" s="40"/>
      <c r="C10233" s="40"/>
      <c r="D10233" s="40"/>
      <c r="E10233" s="40"/>
      <c r="F10233" s="40"/>
      <c r="G10233" s="40"/>
      <c r="H10233" s="40"/>
      <c r="I10233" s="40"/>
      <c r="M10233" s="40">
        <f>WEEKNUM(A10233,2)</f>
        <v>1</v>
      </c>
    </row>
    <row r="10234" spans="1:13" x14ac:dyDescent="0.25">
      <c r="A10234" s="1"/>
      <c r="B10234" s="40"/>
      <c r="C10234" s="40"/>
      <c r="D10234" s="40"/>
      <c r="E10234" s="40"/>
      <c r="F10234" s="40"/>
      <c r="G10234" s="40"/>
      <c r="H10234" s="40"/>
      <c r="I10234" s="40"/>
      <c r="M10234" s="40">
        <f>WEEKNUM(A10234,2)</f>
        <v>1</v>
      </c>
    </row>
    <row r="10235" spans="1:13" x14ac:dyDescent="0.25">
      <c r="A10235" s="1"/>
      <c r="B10235" s="40"/>
      <c r="C10235" s="40"/>
      <c r="D10235" s="40"/>
      <c r="E10235" s="40"/>
      <c r="F10235" s="40"/>
      <c r="G10235" s="40"/>
      <c r="H10235" s="40"/>
      <c r="I10235" s="40"/>
      <c r="M10235" s="40">
        <f>WEEKNUM(A10235,2)</f>
        <v>1</v>
      </c>
    </row>
    <row r="10236" spans="1:13" x14ac:dyDescent="0.25">
      <c r="A10236" s="1"/>
      <c r="B10236" s="40"/>
      <c r="C10236" s="40"/>
      <c r="D10236" s="40"/>
      <c r="E10236" s="40"/>
      <c r="F10236" s="40"/>
      <c r="G10236" s="40"/>
      <c r="H10236" s="40"/>
      <c r="I10236" s="40"/>
      <c r="M10236" s="40">
        <f>WEEKNUM(A10236,2)</f>
        <v>1</v>
      </c>
    </row>
    <row r="10237" spans="1:13" x14ac:dyDescent="0.25">
      <c r="A10237" s="1"/>
      <c r="B10237" s="40"/>
      <c r="C10237" s="40"/>
      <c r="D10237" s="40"/>
      <c r="E10237" s="40"/>
      <c r="F10237" s="40"/>
      <c r="G10237" s="40"/>
      <c r="H10237" s="40"/>
      <c r="I10237" s="40"/>
      <c r="M10237" s="40">
        <f>WEEKNUM(A10237,2)</f>
        <v>1</v>
      </c>
    </row>
    <row r="10238" spans="1:13" x14ac:dyDescent="0.25">
      <c r="A10238" s="1"/>
      <c r="B10238" s="40"/>
      <c r="C10238" s="40"/>
      <c r="D10238" s="40"/>
      <c r="E10238" s="40"/>
      <c r="F10238" s="40"/>
      <c r="G10238" s="40"/>
      <c r="H10238" s="40"/>
      <c r="I10238" s="40"/>
      <c r="M10238" s="40">
        <f>WEEKNUM(A10238,2)</f>
        <v>1</v>
      </c>
    </row>
    <row r="10239" spans="1:13" x14ac:dyDescent="0.25">
      <c r="A10239" s="1"/>
      <c r="B10239" s="40"/>
      <c r="C10239" s="40"/>
      <c r="D10239" s="40"/>
      <c r="E10239" s="40"/>
      <c r="F10239" s="40"/>
      <c r="G10239" s="40"/>
      <c r="H10239" s="40"/>
      <c r="I10239" s="40"/>
      <c r="M10239" s="40">
        <f>WEEKNUM(A10239,2)</f>
        <v>1</v>
      </c>
    </row>
    <row r="10240" spans="1:13" x14ac:dyDescent="0.25">
      <c r="A10240" s="1"/>
      <c r="B10240" s="40"/>
      <c r="C10240" s="40"/>
      <c r="D10240" s="40"/>
      <c r="E10240" s="40"/>
      <c r="F10240" s="40"/>
      <c r="G10240" s="40"/>
      <c r="H10240" s="40"/>
      <c r="I10240" s="40"/>
      <c r="M10240" s="40">
        <f>WEEKNUM(A10240,2)</f>
        <v>1</v>
      </c>
    </row>
    <row r="10241" spans="1:13" x14ac:dyDescent="0.25">
      <c r="A10241" s="1"/>
      <c r="B10241" s="40"/>
      <c r="C10241" s="40"/>
      <c r="D10241" s="40"/>
      <c r="E10241" s="40"/>
      <c r="F10241" s="40"/>
      <c r="G10241" s="40"/>
      <c r="H10241" s="40"/>
      <c r="I10241" s="40"/>
      <c r="M10241" s="40">
        <f>WEEKNUM(A10241,2)</f>
        <v>1</v>
      </c>
    </row>
    <row r="10242" spans="1:13" x14ac:dyDescent="0.25">
      <c r="A10242" s="1"/>
      <c r="B10242" s="40"/>
      <c r="C10242" s="40"/>
      <c r="D10242" s="40"/>
      <c r="E10242" s="40"/>
      <c r="F10242" s="40"/>
      <c r="G10242" s="40"/>
      <c r="H10242" s="40"/>
      <c r="I10242" s="40"/>
      <c r="M10242" s="40">
        <f>WEEKNUM(A10242,2)</f>
        <v>1</v>
      </c>
    </row>
    <row r="10243" spans="1:13" x14ac:dyDescent="0.25">
      <c r="A10243" s="1"/>
      <c r="B10243" s="40"/>
      <c r="C10243" s="40"/>
      <c r="D10243" s="40"/>
      <c r="E10243" s="40"/>
      <c r="F10243" s="40"/>
      <c r="G10243" s="40"/>
      <c r="H10243" s="40"/>
      <c r="I10243" s="40"/>
      <c r="M10243" s="40">
        <f>WEEKNUM(A10243,2)</f>
        <v>1</v>
      </c>
    </row>
    <row r="10244" spans="1:13" x14ac:dyDescent="0.25">
      <c r="A10244" s="1"/>
      <c r="B10244" s="40"/>
      <c r="C10244" s="40"/>
      <c r="D10244" s="40"/>
      <c r="E10244" s="40"/>
      <c r="F10244" s="40"/>
      <c r="G10244" s="40"/>
      <c r="H10244" s="40"/>
      <c r="I10244" s="40"/>
      <c r="M10244" s="40">
        <f>WEEKNUM(A10244,2)</f>
        <v>1</v>
      </c>
    </row>
    <row r="10245" spans="1:13" x14ac:dyDescent="0.25">
      <c r="A10245" s="1"/>
      <c r="B10245" s="40"/>
      <c r="C10245" s="40"/>
      <c r="D10245" s="40"/>
      <c r="E10245" s="40"/>
      <c r="F10245" s="40"/>
      <c r="G10245" s="40"/>
      <c r="H10245" s="40"/>
      <c r="I10245" s="40"/>
      <c r="M10245" s="40">
        <f>WEEKNUM(A10245,2)</f>
        <v>1</v>
      </c>
    </row>
    <row r="10246" spans="1:13" x14ac:dyDescent="0.25">
      <c r="A10246" s="1"/>
      <c r="B10246" s="40"/>
      <c r="C10246" s="40"/>
      <c r="D10246" s="40"/>
      <c r="E10246" s="40"/>
      <c r="F10246" s="40"/>
      <c r="G10246" s="40"/>
      <c r="H10246" s="40"/>
      <c r="I10246" s="40"/>
      <c r="M10246" s="40">
        <f>WEEKNUM(A10246,2)</f>
        <v>1</v>
      </c>
    </row>
    <row r="10247" spans="1:13" x14ac:dyDescent="0.25">
      <c r="A10247" s="1"/>
      <c r="B10247" s="40"/>
      <c r="C10247" s="40"/>
      <c r="D10247" s="40"/>
      <c r="E10247" s="40"/>
      <c r="F10247" s="40"/>
      <c r="G10247" s="40"/>
      <c r="H10247" s="40"/>
      <c r="I10247" s="40"/>
      <c r="M10247" s="40">
        <f>WEEKNUM(A10247,2)</f>
        <v>1</v>
      </c>
    </row>
    <row r="10248" spans="1:13" x14ac:dyDescent="0.25">
      <c r="A10248" s="1"/>
      <c r="B10248" s="40"/>
      <c r="C10248" s="40"/>
      <c r="D10248" s="40"/>
      <c r="E10248" s="40"/>
      <c r="F10248" s="40"/>
      <c r="G10248" s="40"/>
      <c r="H10248" s="40"/>
      <c r="I10248" s="40"/>
      <c r="M10248" s="40">
        <f>WEEKNUM(A10248,2)</f>
        <v>1</v>
      </c>
    </row>
    <row r="10249" spans="1:13" x14ac:dyDescent="0.25">
      <c r="A10249" s="1"/>
      <c r="B10249" s="40"/>
      <c r="C10249" s="40"/>
      <c r="D10249" s="40"/>
      <c r="E10249" s="40"/>
      <c r="F10249" s="40"/>
      <c r="G10249" s="40"/>
      <c r="H10249" s="40"/>
      <c r="I10249" s="40"/>
      <c r="M10249" s="40">
        <f>WEEKNUM(A10249,2)</f>
        <v>1</v>
      </c>
    </row>
    <row r="10250" spans="1:13" x14ac:dyDescent="0.25">
      <c r="A10250" s="1"/>
      <c r="B10250" s="40"/>
      <c r="C10250" s="40"/>
      <c r="D10250" s="40"/>
      <c r="E10250" s="40"/>
      <c r="F10250" s="40"/>
      <c r="G10250" s="40"/>
      <c r="H10250" s="40"/>
      <c r="I10250" s="40"/>
      <c r="M10250" s="40">
        <f>WEEKNUM(A10250,2)</f>
        <v>1</v>
      </c>
    </row>
    <row r="10251" spans="1:13" x14ac:dyDescent="0.25">
      <c r="A10251" s="1"/>
      <c r="B10251" s="40"/>
      <c r="C10251" s="40"/>
      <c r="D10251" s="40"/>
      <c r="E10251" s="40"/>
      <c r="F10251" s="40"/>
      <c r="G10251" s="40"/>
      <c r="H10251" s="40"/>
      <c r="I10251" s="40"/>
      <c r="M10251" s="40">
        <f>WEEKNUM(A10251,2)</f>
        <v>1</v>
      </c>
    </row>
    <row r="10252" spans="1:13" x14ac:dyDescent="0.25">
      <c r="A10252" s="1"/>
      <c r="B10252" s="40"/>
      <c r="C10252" s="40"/>
      <c r="D10252" s="40"/>
      <c r="E10252" s="40"/>
      <c r="F10252" s="40"/>
      <c r="G10252" s="40"/>
      <c r="H10252" s="40"/>
      <c r="I10252" s="40"/>
      <c r="M10252" s="40">
        <f>WEEKNUM(A10252,2)</f>
        <v>1</v>
      </c>
    </row>
    <row r="10253" spans="1:13" x14ac:dyDescent="0.25">
      <c r="A10253" s="1"/>
      <c r="B10253" s="40"/>
      <c r="C10253" s="40"/>
      <c r="D10253" s="40"/>
      <c r="E10253" s="40"/>
      <c r="F10253" s="40"/>
      <c r="G10253" s="40"/>
      <c r="H10253" s="40"/>
      <c r="I10253" s="40"/>
      <c r="M10253" s="40">
        <f>WEEKNUM(A10253,2)</f>
        <v>1</v>
      </c>
    </row>
    <row r="10254" spans="1:13" x14ac:dyDescent="0.25">
      <c r="A10254" s="1"/>
      <c r="B10254" s="40"/>
      <c r="C10254" s="40"/>
      <c r="D10254" s="40"/>
      <c r="E10254" s="40"/>
      <c r="F10254" s="40"/>
      <c r="G10254" s="40"/>
      <c r="H10254" s="40"/>
      <c r="I10254" s="40"/>
      <c r="M10254" s="40">
        <f>WEEKNUM(A10254,2)</f>
        <v>1</v>
      </c>
    </row>
    <row r="10255" spans="1:13" x14ac:dyDescent="0.25">
      <c r="A10255" s="1"/>
      <c r="B10255" s="40"/>
      <c r="C10255" s="40"/>
      <c r="D10255" s="40"/>
      <c r="E10255" s="40"/>
      <c r="F10255" s="40"/>
      <c r="G10255" s="40"/>
      <c r="H10255" s="40"/>
      <c r="I10255" s="40"/>
      <c r="M10255" s="40">
        <f>WEEKNUM(A10255,2)</f>
        <v>1</v>
      </c>
    </row>
    <row r="10256" spans="1:13" x14ac:dyDescent="0.25">
      <c r="A10256" s="1"/>
      <c r="B10256" s="40"/>
      <c r="C10256" s="40"/>
      <c r="D10256" s="40"/>
      <c r="E10256" s="40"/>
      <c r="F10256" s="40"/>
      <c r="G10256" s="40"/>
      <c r="H10256" s="40"/>
      <c r="I10256" s="40"/>
      <c r="M10256" s="40">
        <f>WEEKNUM(A10256,2)</f>
        <v>1</v>
      </c>
    </row>
    <row r="10257" spans="1:13" x14ac:dyDescent="0.25">
      <c r="A10257" s="1"/>
      <c r="B10257" s="40"/>
      <c r="C10257" s="40"/>
      <c r="D10257" s="40"/>
      <c r="E10257" s="40"/>
      <c r="F10257" s="40"/>
      <c r="G10257" s="40"/>
      <c r="H10257" s="40"/>
      <c r="I10257" s="40"/>
      <c r="M10257" s="40">
        <f>WEEKNUM(A10257,2)</f>
        <v>1</v>
      </c>
    </row>
    <row r="10258" spans="1:13" x14ac:dyDescent="0.25">
      <c r="A10258" s="1"/>
      <c r="B10258" s="40"/>
      <c r="C10258" s="40"/>
      <c r="D10258" s="40"/>
      <c r="E10258" s="40"/>
      <c r="F10258" s="40"/>
      <c r="G10258" s="40"/>
      <c r="H10258" s="40"/>
      <c r="I10258" s="40"/>
      <c r="M10258" s="40">
        <f>WEEKNUM(A10258,2)</f>
        <v>1</v>
      </c>
    </row>
    <row r="10259" spans="1:13" x14ac:dyDescent="0.25">
      <c r="A10259" s="1"/>
      <c r="B10259" s="40"/>
      <c r="C10259" s="40"/>
      <c r="D10259" s="40"/>
      <c r="E10259" s="40"/>
      <c r="F10259" s="40"/>
      <c r="G10259" s="40"/>
      <c r="H10259" s="40"/>
      <c r="I10259" s="40"/>
      <c r="M10259" s="40">
        <f>WEEKNUM(A10259,2)</f>
        <v>1</v>
      </c>
    </row>
    <row r="10260" spans="1:13" x14ac:dyDescent="0.25">
      <c r="A10260" s="1"/>
      <c r="B10260" s="40"/>
      <c r="C10260" s="40"/>
      <c r="D10260" s="40"/>
      <c r="E10260" s="40"/>
      <c r="F10260" s="40"/>
      <c r="G10260" s="40"/>
      <c r="H10260" s="40"/>
      <c r="I10260" s="40"/>
      <c r="M10260" s="40">
        <f>WEEKNUM(A10260,2)</f>
        <v>1</v>
      </c>
    </row>
    <row r="10261" spans="1:13" x14ac:dyDescent="0.25">
      <c r="A10261" s="1"/>
      <c r="B10261" s="40"/>
      <c r="C10261" s="40"/>
      <c r="D10261" s="40"/>
      <c r="E10261" s="40"/>
      <c r="F10261" s="40"/>
      <c r="G10261" s="40"/>
      <c r="H10261" s="40"/>
      <c r="I10261" s="40"/>
      <c r="M10261" s="40">
        <f>WEEKNUM(A10261,2)</f>
        <v>1</v>
      </c>
    </row>
    <row r="10262" spans="1:13" x14ac:dyDescent="0.25">
      <c r="A10262" s="1"/>
      <c r="B10262" s="40"/>
      <c r="C10262" s="40"/>
      <c r="D10262" s="40"/>
      <c r="E10262" s="40"/>
      <c r="F10262" s="40"/>
      <c r="G10262" s="40"/>
      <c r="H10262" s="40"/>
      <c r="I10262" s="40"/>
      <c r="M10262" s="40">
        <f>WEEKNUM(A10262,2)</f>
        <v>1</v>
      </c>
    </row>
    <row r="10263" spans="1:13" x14ac:dyDescent="0.25">
      <c r="A10263" s="1"/>
      <c r="B10263" s="40"/>
      <c r="C10263" s="40"/>
      <c r="D10263" s="40"/>
      <c r="E10263" s="40"/>
      <c r="F10263" s="40"/>
      <c r="G10263" s="40"/>
      <c r="H10263" s="40"/>
      <c r="I10263" s="40"/>
      <c r="M10263" s="40">
        <f>WEEKNUM(A10263,2)</f>
        <v>1</v>
      </c>
    </row>
    <row r="10264" spans="1:13" x14ac:dyDescent="0.25">
      <c r="A10264" s="1"/>
      <c r="B10264" s="40"/>
      <c r="C10264" s="40"/>
      <c r="D10264" s="40"/>
      <c r="E10264" s="40"/>
      <c r="F10264" s="40"/>
      <c r="G10264" s="40"/>
      <c r="H10264" s="40"/>
      <c r="I10264" s="40"/>
      <c r="M10264" s="40">
        <f>WEEKNUM(A10264,2)</f>
        <v>1</v>
      </c>
    </row>
    <row r="10265" spans="1:13" x14ac:dyDescent="0.25">
      <c r="A10265" s="1"/>
      <c r="B10265" s="40"/>
      <c r="C10265" s="40"/>
      <c r="D10265" s="40"/>
      <c r="E10265" s="40"/>
      <c r="F10265" s="40"/>
      <c r="G10265" s="40"/>
      <c r="H10265" s="40"/>
      <c r="I10265" s="40"/>
      <c r="M10265" s="40">
        <f>WEEKNUM(A10265,2)</f>
        <v>1</v>
      </c>
    </row>
    <row r="10266" spans="1:13" x14ac:dyDescent="0.25">
      <c r="A10266" s="1"/>
      <c r="B10266" s="40"/>
      <c r="C10266" s="40"/>
      <c r="D10266" s="40"/>
      <c r="E10266" s="40"/>
      <c r="F10266" s="40"/>
      <c r="G10266" s="40"/>
      <c r="H10266" s="40"/>
      <c r="I10266" s="40"/>
      <c r="M10266" s="40">
        <f>WEEKNUM(A10266,2)</f>
        <v>1</v>
      </c>
    </row>
    <row r="10267" spans="1:13" x14ac:dyDescent="0.25">
      <c r="A10267" s="1"/>
      <c r="B10267" s="40"/>
      <c r="C10267" s="40"/>
      <c r="D10267" s="40"/>
      <c r="E10267" s="40"/>
      <c r="F10267" s="40"/>
      <c r="G10267" s="40"/>
      <c r="H10267" s="40"/>
      <c r="I10267" s="40"/>
      <c r="M10267" s="40">
        <f>WEEKNUM(A10267,2)</f>
        <v>1</v>
      </c>
    </row>
    <row r="10268" spans="1:13" x14ac:dyDescent="0.25">
      <c r="A10268" s="1"/>
      <c r="B10268" s="40"/>
      <c r="C10268" s="40"/>
      <c r="D10268" s="40"/>
      <c r="E10268" s="40"/>
      <c r="F10268" s="40"/>
      <c r="G10268" s="40"/>
      <c r="H10268" s="40"/>
      <c r="I10268" s="40"/>
      <c r="M10268" s="40">
        <f>WEEKNUM(A10268,2)</f>
        <v>1</v>
      </c>
    </row>
    <row r="10269" spans="1:13" x14ac:dyDescent="0.25">
      <c r="A10269" s="1"/>
      <c r="B10269" s="40"/>
      <c r="C10269" s="40"/>
      <c r="D10269" s="40"/>
      <c r="E10269" s="40"/>
      <c r="F10269" s="40"/>
      <c r="G10269" s="40"/>
      <c r="H10269" s="40"/>
      <c r="I10269" s="40"/>
      <c r="M10269" s="40">
        <f>WEEKNUM(A10269,2)</f>
        <v>1</v>
      </c>
    </row>
    <row r="10270" spans="1:13" x14ac:dyDescent="0.25">
      <c r="A10270" s="1"/>
      <c r="B10270" s="40"/>
      <c r="C10270" s="40"/>
      <c r="D10270" s="40"/>
      <c r="E10270" s="40"/>
      <c r="F10270" s="40"/>
      <c r="G10270" s="40"/>
      <c r="H10270" s="40"/>
      <c r="I10270" s="40"/>
      <c r="M10270" s="40">
        <f>WEEKNUM(A10270,2)</f>
        <v>1</v>
      </c>
    </row>
    <row r="10271" spans="1:13" x14ac:dyDescent="0.25">
      <c r="A10271" s="1"/>
      <c r="B10271" s="40"/>
      <c r="C10271" s="40"/>
      <c r="D10271" s="40"/>
      <c r="E10271" s="40"/>
      <c r="F10271" s="40"/>
      <c r="G10271" s="40"/>
      <c r="H10271" s="40"/>
      <c r="I10271" s="40"/>
      <c r="M10271" s="40">
        <f>WEEKNUM(A10271,2)</f>
        <v>1</v>
      </c>
    </row>
    <row r="10272" spans="1:13" x14ac:dyDescent="0.25">
      <c r="A10272" s="1"/>
      <c r="B10272" s="40"/>
      <c r="C10272" s="40"/>
      <c r="D10272" s="40"/>
      <c r="E10272" s="40"/>
      <c r="F10272" s="40"/>
      <c r="G10272" s="40"/>
      <c r="H10272" s="40"/>
      <c r="I10272" s="40"/>
      <c r="M10272" s="40">
        <f>WEEKNUM(A10272,2)</f>
        <v>1</v>
      </c>
    </row>
    <row r="10273" spans="1:13" x14ac:dyDescent="0.25">
      <c r="A10273" s="1"/>
      <c r="B10273" s="40"/>
      <c r="C10273" s="40"/>
      <c r="D10273" s="40"/>
      <c r="E10273" s="40"/>
      <c r="F10273" s="40"/>
      <c r="G10273" s="40"/>
      <c r="H10273" s="40"/>
      <c r="I10273" s="40"/>
      <c r="M10273" s="40">
        <f>WEEKNUM(A10273,2)</f>
        <v>1</v>
      </c>
    </row>
    <row r="10274" spans="1:13" x14ac:dyDescent="0.25">
      <c r="A10274" s="1"/>
      <c r="B10274" s="40"/>
      <c r="C10274" s="40"/>
      <c r="D10274" s="40"/>
      <c r="E10274" s="40"/>
      <c r="F10274" s="40"/>
      <c r="G10274" s="40"/>
      <c r="H10274" s="40"/>
      <c r="I10274" s="40"/>
      <c r="M10274" s="40">
        <f>WEEKNUM(A10274,2)</f>
        <v>1</v>
      </c>
    </row>
    <row r="10275" spans="1:13" x14ac:dyDescent="0.25">
      <c r="A10275" s="1"/>
      <c r="B10275" s="40"/>
      <c r="C10275" s="40"/>
      <c r="D10275" s="40"/>
      <c r="E10275" s="40"/>
      <c r="F10275" s="40"/>
      <c r="G10275" s="40"/>
      <c r="H10275" s="40"/>
      <c r="I10275" s="40"/>
      <c r="M10275" s="40">
        <f>WEEKNUM(A10275,2)</f>
        <v>1</v>
      </c>
    </row>
    <row r="10276" spans="1:13" x14ac:dyDescent="0.25">
      <c r="A10276" s="1"/>
      <c r="B10276" s="40"/>
      <c r="C10276" s="40"/>
      <c r="D10276" s="40"/>
      <c r="E10276" s="40"/>
      <c r="F10276" s="40"/>
      <c r="G10276" s="40"/>
      <c r="H10276" s="40"/>
      <c r="I10276" s="40"/>
      <c r="M10276" s="40">
        <f>WEEKNUM(A10276,2)</f>
        <v>1</v>
      </c>
    </row>
    <row r="10277" spans="1:13" x14ac:dyDescent="0.25">
      <c r="A10277" s="1"/>
      <c r="B10277" s="40"/>
      <c r="C10277" s="40"/>
      <c r="D10277" s="40"/>
      <c r="E10277" s="40"/>
      <c r="F10277" s="40"/>
      <c r="G10277" s="40"/>
      <c r="H10277" s="40"/>
      <c r="I10277" s="40"/>
      <c r="M10277" s="40">
        <f>WEEKNUM(A10277,2)</f>
        <v>1</v>
      </c>
    </row>
    <row r="10278" spans="1:13" x14ac:dyDescent="0.25">
      <c r="A10278" s="1"/>
      <c r="B10278" s="40"/>
      <c r="C10278" s="40"/>
      <c r="D10278" s="40"/>
      <c r="E10278" s="40"/>
      <c r="F10278" s="40"/>
      <c r="G10278" s="40"/>
      <c r="H10278" s="40"/>
      <c r="I10278" s="40"/>
      <c r="M10278" s="40">
        <f>WEEKNUM(A10278,2)</f>
        <v>1</v>
      </c>
    </row>
    <row r="10279" spans="1:13" x14ac:dyDescent="0.25">
      <c r="A10279" s="1"/>
      <c r="B10279" s="40"/>
      <c r="C10279" s="40"/>
      <c r="D10279" s="40"/>
      <c r="E10279" s="40"/>
      <c r="F10279" s="40"/>
      <c r="G10279" s="40"/>
      <c r="H10279" s="40"/>
      <c r="I10279" s="40"/>
      <c r="M10279" s="40">
        <f>WEEKNUM(A10279,2)</f>
        <v>1</v>
      </c>
    </row>
    <row r="10280" spans="1:13" x14ac:dyDescent="0.25">
      <c r="A10280" s="1"/>
      <c r="B10280" s="40"/>
      <c r="C10280" s="40"/>
      <c r="D10280" s="40"/>
      <c r="E10280" s="40"/>
      <c r="F10280" s="40"/>
      <c r="G10280" s="40"/>
      <c r="H10280" s="40"/>
      <c r="I10280" s="40"/>
      <c r="M10280" s="40">
        <f>WEEKNUM(A10280,2)</f>
        <v>1</v>
      </c>
    </row>
    <row r="10281" spans="1:13" x14ac:dyDescent="0.25">
      <c r="A10281" s="1"/>
      <c r="B10281" s="40"/>
      <c r="C10281" s="40"/>
      <c r="D10281" s="40"/>
      <c r="E10281" s="40"/>
      <c r="F10281" s="40"/>
      <c r="G10281" s="40"/>
      <c r="H10281" s="40"/>
      <c r="I10281" s="40"/>
      <c r="M10281" s="40">
        <f>WEEKNUM(A10281,2)</f>
        <v>1</v>
      </c>
    </row>
    <row r="10282" spans="1:13" x14ac:dyDescent="0.25">
      <c r="A10282" s="1"/>
      <c r="B10282" s="40"/>
      <c r="C10282" s="40"/>
      <c r="D10282" s="40"/>
      <c r="E10282" s="40"/>
      <c r="F10282" s="40"/>
      <c r="G10282" s="40"/>
      <c r="H10282" s="40"/>
      <c r="I10282" s="40"/>
      <c r="M10282" s="40">
        <f>WEEKNUM(A10282,2)</f>
        <v>1</v>
      </c>
    </row>
    <row r="10283" spans="1:13" x14ac:dyDescent="0.25">
      <c r="A10283" s="1"/>
      <c r="B10283" s="40"/>
      <c r="C10283" s="40"/>
      <c r="D10283" s="40"/>
      <c r="E10283" s="40"/>
      <c r="F10283" s="40"/>
      <c r="G10283" s="40"/>
      <c r="H10283" s="40"/>
      <c r="I10283" s="40"/>
      <c r="M10283" s="40">
        <f>WEEKNUM(A10283,2)</f>
        <v>1</v>
      </c>
    </row>
    <row r="10284" spans="1:13" x14ac:dyDescent="0.25">
      <c r="A10284" s="1"/>
      <c r="B10284" s="40"/>
      <c r="C10284" s="40"/>
      <c r="D10284" s="40"/>
      <c r="E10284" s="40"/>
      <c r="F10284" s="40"/>
      <c r="G10284" s="40"/>
      <c r="H10284" s="40"/>
      <c r="I10284" s="40"/>
      <c r="M10284" s="40">
        <f>WEEKNUM(A10284,2)</f>
        <v>1</v>
      </c>
    </row>
    <row r="10285" spans="1:13" x14ac:dyDescent="0.25">
      <c r="A10285" s="1"/>
      <c r="B10285" s="40"/>
      <c r="C10285" s="40"/>
      <c r="D10285" s="40"/>
      <c r="E10285" s="40"/>
      <c r="F10285" s="40"/>
      <c r="G10285" s="40"/>
      <c r="H10285" s="40"/>
      <c r="I10285" s="40"/>
      <c r="M10285" s="40">
        <f>WEEKNUM(A10285,2)</f>
        <v>1</v>
      </c>
    </row>
    <row r="10286" spans="1:13" x14ac:dyDescent="0.25">
      <c r="A10286" s="1"/>
      <c r="B10286" s="40"/>
      <c r="C10286" s="40"/>
      <c r="D10286" s="40"/>
      <c r="E10286" s="40"/>
      <c r="F10286" s="40"/>
      <c r="G10286" s="40"/>
      <c r="H10286" s="40"/>
      <c r="I10286" s="40"/>
      <c r="M10286" s="40">
        <f>WEEKNUM(A10286,2)</f>
        <v>1</v>
      </c>
    </row>
    <row r="10287" spans="1:13" x14ac:dyDescent="0.25">
      <c r="A10287" s="1"/>
      <c r="B10287" s="40"/>
      <c r="C10287" s="40"/>
      <c r="D10287" s="40"/>
      <c r="E10287" s="40"/>
      <c r="F10287" s="40"/>
      <c r="G10287" s="40"/>
      <c r="H10287" s="40"/>
      <c r="I10287" s="40"/>
      <c r="M10287" s="40">
        <f>WEEKNUM(A10287,2)</f>
        <v>1</v>
      </c>
    </row>
    <row r="10288" spans="1:13" x14ac:dyDescent="0.25">
      <c r="A10288" s="1"/>
      <c r="B10288" s="40"/>
      <c r="C10288" s="40"/>
      <c r="D10288" s="40"/>
      <c r="E10288" s="40"/>
      <c r="F10288" s="40"/>
      <c r="G10288" s="40"/>
      <c r="H10288" s="40"/>
      <c r="I10288" s="40"/>
      <c r="M10288" s="40">
        <f>WEEKNUM(A10288,2)</f>
        <v>1</v>
      </c>
    </row>
    <row r="10289" spans="1:13" x14ac:dyDescent="0.25">
      <c r="A10289" s="1"/>
      <c r="B10289" s="40"/>
      <c r="C10289" s="40"/>
      <c r="D10289" s="40"/>
      <c r="E10289" s="40"/>
      <c r="F10289" s="40"/>
      <c r="G10289" s="40"/>
      <c r="H10289" s="40"/>
      <c r="I10289" s="40"/>
      <c r="M10289" s="40">
        <f>WEEKNUM(A10289,2)</f>
        <v>1</v>
      </c>
    </row>
    <row r="10290" spans="1:13" x14ac:dyDescent="0.25">
      <c r="A10290" s="1"/>
      <c r="B10290" s="40"/>
      <c r="C10290" s="40"/>
      <c r="D10290" s="40"/>
      <c r="E10290" s="40"/>
      <c r="F10290" s="40"/>
      <c r="G10290" s="40"/>
      <c r="H10290" s="40"/>
      <c r="I10290" s="40"/>
      <c r="M10290" s="40">
        <f>WEEKNUM(A10290,2)</f>
        <v>1</v>
      </c>
    </row>
    <row r="10291" spans="1:13" x14ac:dyDescent="0.25">
      <c r="A10291" s="1"/>
      <c r="B10291" s="40"/>
      <c r="C10291" s="40"/>
      <c r="D10291" s="40"/>
      <c r="E10291" s="40"/>
      <c r="F10291" s="40"/>
      <c r="G10291" s="40"/>
      <c r="H10291" s="40"/>
      <c r="I10291" s="40"/>
      <c r="M10291" s="40">
        <f>WEEKNUM(A10291,2)</f>
        <v>1</v>
      </c>
    </row>
    <row r="10292" spans="1:13" x14ac:dyDescent="0.25">
      <c r="A10292" s="1"/>
      <c r="B10292" s="40"/>
      <c r="C10292" s="40"/>
      <c r="D10292" s="40"/>
      <c r="E10292" s="40"/>
      <c r="F10292" s="40"/>
      <c r="G10292" s="40"/>
      <c r="H10292" s="40"/>
      <c r="I10292" s="40"/>
      <c r="M10292" s="40">
        <f>WEEKNUM(A10292,2)</f>
        <v>1</v>
      </c>
    </row>
    <row r="10293" spans="1:13" x14ac:dyDescent="0.25">
      <c r="A10293" s="1"/>
      <c r="B10293" s="40"/>
      <c r="C10293" s="40"/>
      <c r="D10293" s="40"/>
      <c r="E10293" s="40"/>
      <c r="F10293" s="40"/>
      <c r="G10293" s="40"/>
      <c r="H10293" s="40"/>
      <c r="I10293" s="40"/>
      <c r="M10293" s="40">
        <f>WEEKNUM(A10293,2)</f>
        <v>1</v>
      </c>
    </row>
    <row r="10294" spans="1:13" x14ac:dyDescent="0.25">
      <c r="A10294" s="1"/>
      <c r="B10294" s="40"/>
      <c r="C10294" s="40"/>
      <c r="D10294" s="40"/>
      <c r="E10294" s="40"/>
      <c r="F10294" s="40"/>
      <c r="G10294" s="40"/>
      <c r="H10294" s="40"/>
      <c r="I10294" s="40"/>
      <c r="M10294" s="40">
        <f>WEEKNUM(A10294,2)</f>
        <v>1</v>
      </c>
    </row>
    <row r="10295" spans="1:13" x14ac:dyDescent="0.25">
      <c r="A10295" s="1"/>
      <c r="B10295" s="40"/>
      <c r="C10295" s="40"/>
      <c r="D10295" s="40"/>
      <c r="E10295" s="40"/>
      <c r="F10295" s="40"/>
      <c r="G10295" s="40"/>
      <c r="H10295" s="40"/>
      <c r="I10295" s="40"/>
      <c r="M10295" s="40">
        <f>WEEKNUM(A10295,2)</f>
        <v>1</v>
      </c>
    </row>
    <row r="10296" spans="1:13" x14ac:dyDescent="0.25">
      <c r="A10296" s="1"/>
      <c r="B10296" s="40"/>
      <c r="C10296" s="40"/>
      <c r="D10296" s="40"/>
      <c r="E10296" s="40"/>
      <c r="F10296" s="40"/>
      <c r="G10296" s="40"/>
      <c r="H10296" s="40"/>
      <c r="I10296" s="40"/>
      <c r="M10296" s="40">
        <f>WEEKNUM(A10296,2)</f>
        <v>1</v>
      </c>
    </row>
    <row r="10297" spans="1:13" x14ac:dyDescent="0.25">
      <c r="A10297" s="1"/>
      <c r="B10297" s="40"/>
      <c r="C10297" s="40"/>
      <c r="D10297" s="40"/>
      <c r="E10297" s="40"/>
      <c r="F10297" s="40"/>
      <c r="G10297" s="40"/>
      <c r="H10297" s="40"/>
      <c r="I10297" s="40"/>
      <c r="M10297" s="40">
        <f>WEEKNUM(A10297,2)</f>
        <v>1</v>
      </c>
    </row>
    <row r="10298" spans="1:13" x14ac:dyDescent="0.25">
      <c r="A10298" s="1"/>
      <c r="B10298" s="40"/>
      <c r="C10298" s="40"/>
      <c r="D10298" s="40"/>
      <c r="E10298" s="40"/>
      <c r="F10298" s="40"/>
      <c r="G10298" s="40"/>
      <c r="H10298" s="40"/>
      <c r="I10298" s="40"/>
      <c r="M10298" s="40">
        <f>WEEKNUM(A10298,2)</f>
        <v>1</v>
      </c>
    </row>
    <row r="10299" spans="1:13" x14ac:dyDescent="0.25">
      <c r="A10299" s="1"/>
      <c r="B10299" s="40"/>
      <c r="C10299" s="40"/>
      <c r="D10299" s="40"/>
      <c r="E10299" s="40"/>
      <c r="F10299" s="40"/>
      <c r="G10299" s="40"/>
      <c r="H10299" s="40"/>
      <c r="I10299" s="40"/>
      <c r="M10299" s="40">
        <f>WEEKNUM(A10299,2)</f>
        <v>1</v>
      </c>
    </row>
    <row r="10300" spans="1:13" x14ac:dyDescent="0.25">
      <c r="A10300" s="1"/>
      <c r="B10300" s="40"/>
      <c r="C10300" s="40"/>
      <c r="D10300" s="40"/>
      <c r="E10300" s="40"/>
      <c r="F10300" s="40"/>
      <c r="G10300" s="40"/>
      <c r="H10300" s="40"/>
      <c r="I10300" s="40"/>
      <c r="M10300" s="40">
        <f>WEEKNUM(A10300,2)</f>
        <v>1</v>
      </c>
    </row>
    <row r="10301" spans="1:13" x14ac:dyDescent="0.25">
      <c r="A10301" s="1"/>
      <c r="B10301" s="40"/>
      <c r="C10301" s="40"/>
      <c r="D10301" s="40"/>
      <c r="E10301" s="40"/>
      <c r="F10301" s="40"/>
      <c r="G10301" s="40"/>
      <c r="H10301" s="40"/>
      <c r="I10301" s="40"/>
      <c r="M10301" s="40">
        <f>WEEKNUM(A10301,2)</f>
        <v>1</v>
      </c>
    </row>
    <row r="10302" spans="1:13" x14ac:dyDescent="0.25">
      <c r="A10302" s="1"/>
      <c r="B10302" s="40"/>
      <c r="C10302" s="40"/>
      <c r="D10302" s="40"/>
      <c r="E10302" s="40"/>
      <c r="F10302" s="40"/>
      <c r="G10302" s="40"/>
      <c r="H10302" s="40"/>
      <c r="I10302" s="40"/>
      <c r="M10302" s="40">
        <f>WEEKNUM(A10302,2)</f>
        <v>1</v>
      </c>
    </row>
    <row r="10303" spans="1:13" x14ac:dyDescent="0.25">
      <c r="A10303" s="1"/>
      <c r="B10303" s="40"/>
      <c r="C10303" s="40"/>
      <c r="D10303" s="40"/>
      <c r="E10303" s="40"/>
      <c r="F10303" s="40"/>
      <c r="G10303" s="40"/>
      <c r="H10303" s="40"/>
      <c r="I10303" s="40"/>
      <c r="M10303" s="40">
        <f>WEEKNUM(A10303,2)</f>
        <v>1</v>
      </c>
    </row>
    <row r="10304" spans="1:13" x14ac:dyDescent="0.25">
      <c r="A10304" s="1"/>
      <c r="B10304" s="40"/>
      <c r="C10304" s="40"/>
      <c r="D10304" s="40"/>
      <c r="E10304" s="40"/>
      <c r="F10304" s="40"/>
      <c r="G10304" s="40"/>
      <c r="H10304" s="40"/>
      <c r="I10304" s="40"/>
      <c r="M10304" s="40">
        <f>WEEKNUM(A10304,2)</f>
        <v>1</v>
      </c>
    </row>
    <row r="10305" spans="1:13" x14ac:dyDescent="0.25">
      <c r="A10305" s="1"/>
      <c r="B10305" s="40"/>
      <c r="C10305" s="40"/>
      <c r="D10305" s="40"/>
      <c r="E10305" s="40"/>
      <c r="F10305" s="40"/>
      <c r="G10305" s="40"/>
      <c r="H10305" s="40"/>
      <c r="I10305" s="40"/>
      <c r="M10305" s="40">
        <f>WEEKNUM(A10305,2)</f>
        <v>1</v>
      </c>
    </row>
    <row r="10306" spans="1:13" x14ac:dyDescent="0.25">
      <c r="A10306" s="1"/>
      <c r="B10306" s="40"/>
      <c r="C10306" s="40"/>
      <c r="D10306" s="40"/>
      <c r="E10306" s="40"/>
      <c r="F10306" s="40"/>
      <c r="G10306" s="40"/>
      <c r="H10306" s="40"/>
      <c r="I10306" s="40"/>
      <c r="M10306" s="40">
        <f>WEEKNUM(A10306,2)</f>
        <v>1</v>
      </c>
    </row>
    <row r="10307" spans="1:13" x14ac:dyDescent="0.25">
      <c r="A10307" s="1"/>
      <c r="B10307" s="40"/>
      <c r="C10307" s="40"/>
      <c r="D10307" s="40"/>
      <c r="E10307" s="40"/>
      <c r="F10307" s="40"/>
      <c r="G10307" s="40"/>
      <c r="H10307" s="40"/>
      <c r="I10307" s="40"/>
      <c r="M10307" s="40">
        <f>WEEKNUM(A10307,2)</f>
        <v>1</v>
      </c>
    </row>
    <row r="10308" spans="1:13" x14ac:dyDescent="0.25">
      <c r="A10308" s="1"/>
      <c r="B10308" s="40"/>
      <c r="C10308" s="40"/>
      <c r="D10308" s="40"/>
      <c r="E10308" s="40"/>
      <c r="F10308" s="40"/>
      <c r="G10308" s="40"/>
      <c r="H10308" s="40"/>
      <c r="I10308" s="40"/>
      <c r="M10308" s="40">
        <f>WEEKNUM(A10308,2)</f>
        <v>1</v>
      </c>
    </row>
    <row r="10309" spans="1:13" x14ac:dyDescent="0.25">
      <c r="A10309" s="1"/>
      <c r="B10309" s="40"/>
      <c r="C10309" s="40"/>
      <c r="D10309" s="40"/>
      <c r="E10309" s="40"/>
      <c r="F10309" s="40"/>
      <c r="G10309" s="40"/>
      <c r="H10309" s="40"/>
      <c r="I10309" s="40"/>
      <c r="M10309" s="40">
        <f>WEEKNUM(A10309,2)</f>
        <v>1</v>
      </c>
    </row>
    <row r="10310" spans="1:13" x14ac:dyDescent="0.25">
      <c r="A10310" s="1"/>
      <c r="B10310" s="40"/>
      <c r="C10310" s="40"/>
      <c r="D10310" s="40"/>
      <c r="E10310" s="40"/>
      <c r="F10310" s="40"/>
      <c r="G10310" s="40"/>
      <c r="H10310" s="40"/>
      <c r="I10310" s="40"/>
      <c r="M10310" s="40">
        <f>WEEKNUM(A10310,2)</f>
        <v>1</v>
      </c>
    </row>
    <row r="10311" spans="1:13" x14ac:dyDescent="0.25">
      <c r="A10311" s="1"/>
      <c r="B10311" s="40"/>
      <c r="C10311" s="40"/>
      <c r="D10311" s="40"/>
      <c r="E10311" s="40"/>
      <c r="F10311" s="40"/>
      <c r="G10311" s="40"/>
      <c r="H10311" s="40"/>
      <c r="I10311" s="40"/>
      <c r="M10311" s="40">
        <f>WEEKNUM(A10311,2)</f>
        <v>1</v>
      </c>
    </row>
    <row r="10312" spans="1:13" x14ac:dyDescent="0.25">
      <c r="A10312" s="1"/>
      <c r="B10312" s="40"/>
      <c r="C10312" s="40"/>
      <c r="D10312" s="40"/>
      <c r="E10312" s="40"/>
      <c r="F10312" s="40"/>
      <c r="G10312" s="40"/>
      <c r="H10312" s="40"/>
      <c r="I10312" s="40"/>
      <c r="M10312" s="40">
        <f>WEEKNUM(A10312,2)</f>
        <v>1</v>
      </c>
    </row>
    <row r="10313" spans="1:13" x14ac:dyDescent="0.25">
      <c r="A10313" s="1"/>
      <c r="B10313" s="40"/>
      <c r="C10313" s="40"/>
      <c r="D10313" s="40"/>
      <c r="E10313" s="40"/>
      <c r="F10313" s="40"/>
      <c r="G10313" s="40"/>
      <c r="H10313" s="40"/>
      <c r="I10313" s="40"/>
      <c r="M10313" s="40">
        <f>WEEKNUM(A10313,2)</f>
        <v>1</v>
      </c>
    </row>
    <row r="10314" spans="1:13" x14ac:dyDescent="0.25">
      <c r="A10314" s="1"/>
      <c r="B10314" s="40"/>
      <c r="C10314" s="40"/>
      <c r="D10314" s="40"/>
      <c r="E10314" s="40"/>
      <c r="F10314" s="40"/>
      <c r="G10314" s="40"/>
      <c r="H10314" s="40"/>
      <c r="I10314" s="40"/>
      <c r="M10314" s="40">
        <f>WEEKNUM(A10314,2)</f>
        <v>1</v>
      </c>
    </row>
    <row r="10315" spans="1:13" x14ac:dyDescent="0.25">
      <c r="A10315" s="1"/>
      <c r="B10315" s="40"/>
      <c r="C10315" s="40"/>
      <c r="D10315" s="40"/>
      <c r="E10315" s="40"/>
      <c r="F10315" s="40"/>
      <c r="G10315" s="40"/>
      <c r="H10315" s="40"/>
      <c r="I10315" s="40"/>
      <c r="M10315" s="40">
        <f>WEEKNUM(A10315,2)</f>
        <v>1</v>
      </c>
    </row>
    <row r="10316" spans="1:13" x14ac:dyDescent="0.25">
      <c r="A10316" s="1"/>
      <c r="B10316" s="40"/>
      <c r="C10316" s="40"/>
      <c r="D10316" s="40"/>
      <c r="E10316" s="40"/>
      <c r="F10316" s="40"/>
      <c r="G10316" s="40"/>
      <c r="H10316" s="40"/>
      <c r="I10316" s="40"/>
      <c r="M10316" s="40">
        <f>WEEKNUM(A10316,2)</f>
        <v>1</v>
      </c>
    </row>
    <row r="10317" spans="1:13" x14ac:dyDescent="0.25">
      <c r="A10317" s="1"/>
      <c r="B10317" s="40"/>
      <c r="C10317" s="40"/>
      <c r="D10317" s="40"/>
      <c r="E10317" s="40"/>
      <c r="F10317" s="40"/>
      <c r="G10317" s="40"/>
      <c r="H10317" s="40"/>
      <c r="I10317" s="40"/>
      <c r="M10317" s="40">
        <f>WEEKNUM(A10317,2)</f>
        <v>1</v>
      </c>
    </row>
    <row r="10318" spans="1:13" x14ac:dyDescent="0.25">
      <c r="A10318" s="1"/>
      <c r="B10318" s="40"/>
      <c r="C10318" s="40"/>
      <c r="D10318" s="40"/>
      <c r="E10318" s="40"/>
      <c r="F10318" s="40"/>
      <c r="G10318" s="40"/>
      <c r="H10318" s="40"/>
      <c r="I10318" s="40"/>
      <c r="M10318" s="40">
        <f>WEEKNUM(A10318,2)</f>
        <v>1</v>
      </c>
    </row>
    <row r="10319" spans="1:13" x14ac:dyDescent="0.25">
      <c r="A10319" s="1"/>
      <c r="B10319" s="40"/>
      <c r="C10319" s="40"/>
      <c r="D10319" s="40"/>
      <c r="E10319" s="40"/>
      <c r="F10319" s="40"/>
      <c r="G10319" s="40"/>
      <c r="H10319" s="40"/>
      <c r="I10319" s="40"/>
      <c r="M10319" s="40">
        <f>WEEKNUM(A10319,2)</f>
        <v>1</v>
      </c>
    </row>
    <row r="10320" spans="1:13" x14ac:dyDescent="0.25">
      <c r="A10320" s="1"/>
      <c r="B10320" s="40"/>
      <c r="C10320" s="40"/>
      <c r="D10320" s="40"/>
      <c r="E10320" s="40"/>
      <c r="F10320" s="40"/>
      <c r="G10320" s="40"/>
      <c r="H10320" s="40"/>
      <c r="I10320" s="40"/>
      <c r="M10320" s="40">
        <f>WEEKNUM(A10320,2)</f>
        <v>1</v>
      </c>
    </row>
    <row r="10321" spans="1:13" x14ac:dyDescent="0.25">
      <c r="A10321" s="1"/>
      <c r="B10321" s="40"/>
      <c r="C10321" s="40"/>
      <c r="D10321" s="40"/>
      <c r="E10321" s="40"/>
      <c r="F10321" s="40"/>
      <c r="G10321" s="40"/>
      <c r="H10321" s="40"/>
      <c r="I10321" s="40"/>
      <c r="M10321" s="40">
        <f>WEEKNUM(A10321,2)</f>
        <v>1</v>
      </c>
    </row>
    <row r="10322" spans="1:13" x14ac:dyDescent="0.25">
      <c r="A10322" s="1"/>
      <c r="B10322" s="40"/>
      <c r="C10322" s="40"/>
      <c r="D10322" s="40"/>
      <c r="E10322" s="40"/>
      <c r="F10322" s="40"/>
      <c r="G10322" s="40"/>
      <c r="H10322" s="40"/>
      <c r="I10322" s="40"/>
      <c r="M10322" s="40">
        <f>WEEKNUM(A10322,2)</f>
        <v>1</v>
      </c>
    </row>
    <row r="10323" spans="1:13" x14ac:dyDescent="0.25">
      <c r="A10323" s="1"/>
      <c r="B10323" s="40"/>
      <c r="C10323" s="40"/>
      <c r="D10323" s="40"/>
      <c r="E10323" s="40"/>
      <c r="F10323" s="40"/>
      <c r="G10323" s="40"/>
      <c r="H10323" s="40"/>
      <c r="I10323" s="40"/>
      <c r="M10323" s="40">
        <f>WEEKNUM(A10323,2)</f>
        <v>1</v>
      </c>
    </row>
    <row r="10324" spans="1:13" x14ac:dyDescent="0.25">
      <c r="A10324" s="1"/>
      <c r="B10324" s="40"/>
      <c r="C10324" s="40"/>
      <c r="D10324" s="40"/>
      <c r="E10324" s="40"/>
      <c r="F10324" s="40"/>
      <c r="G10324" s="40"/>
      <c r="H10324" s="40"/>
      <c r="I10324" s="40"/>
      <c r="M10324" s="40">
        <f>WEEKNUM(A10324,2)</f>
        <v>1</v>
      </c>
    </row>
    <row r="10325" spans="1:13" x14ac:dyDescent="0.25">
      <c r="A10325" s="1"/>
      <c r="B10325" s="40"/>
      <c r="C10325" s="40"/>
      <c r="D10325" s="40"/>
      <c r="E10325" s="40"/>
      <c r="F10325" s="40"/>
      <c r="G10325" s="40"/>
      <c r="H10325" s="40"/>
      <c r="I10325" s="40"/>
      <c r="M10325" s="40">
        <f>WEEKNUM(A10325,2)</f>
        <v>1</v>
      </c>
    </row>
    <row r="10326" spans="1:13" x14ac:dyDescent="0.25">
      <c r="A10326" s="1"/>
      <c r="B10326" s="40"/>
      <c r="C10326" s="40"/>
      <c r="D10326" s="40"/>
      <c r="E10326" s="40"/>
      <c r="F10326" s="40"/>
      <c r="G10326" s="40"/>
      <c r="H10326" s="40"/>
      <c r="I10326" s="40"/>
      <c r="M10326" s="40">
        <f>WEEKNUM(A10326,2)</f>
        <v>1</v>
      </c>
    </row>
    <row r="10327" spans="1:13" x14ac:dyDescent="0.25">
      <c r="A10327" s="1"/>
      <c r="B10327" s="40"/>
      <c r="C10327" s="40"/>
      <c r="D10327" s="40"/>
      <c r="E10327" s="40"/>
      <c r="F10327" s="40"/>
      <c r="G10327" s="40"/>
      <c r="H10327" s="40"/>
      <c r="I10327" s="40"/>
      <c r="M10327" s="40">
        <f>WEEKNUM(A10327,2)</f>
        <v>1</v>
      </c>
    </row>
    <row r="10328" spans="1:13" x14ac:dyDescent="0.25">
      <c r="A10328" s="1"/>
      <c r="B10328" s="40"/>
      <c r="C10328" s="40"/>
      <c r="D10328" s="40"/>
      <c r="E10328" s="40"/>
      <c r="F10328" s="40"/>
      <c r="G10328" s="40"/>
      <c r="H10328" s="40"/>
      <c r="I10328" s="40"/>
      <c r="M10328" s="40">
        <f>WEEKNUM(A10328,2)</f>
        <v>1</v>
      </c>
    </row>
    <row r="10329" spans="1:13" x14ac:dyDescent="0.25">
      <c r="A10329" s="1"/>
      <c r="B10329" s="40"/>
      <c r="C10329" s="40"/>
      <c r="D10329" s="40"/>
      <c r="E10329" s="40"/>
      <c r="F10329" s="40"/>
      <c r="G10329" s="40"/>
      <c r="H10329" s="40"/>
      <c r="I10329" s="40"/>
      <c r="M10329" s="40">
        <f>WEEKNUM(A10329,2)</f>
        <v>1</v>
      </c>
    </row>
    <row r="10330" spans="1:13" x14ac:dyDescent="0.25">
      <c r="A10330" s="1"/>
      <c r="B10330" s="40"/>
      <c r="C10330" s="40"/>
      <c r="D10330" s="40"/>
      <c r="E10330" s="40"/>
      <c r="F10330" s="40"/>
      <c r="G10330" s="40"/>
      <c r="H10330" s="40"/>
      <c r="I10330" s="40"/>
      <c r="M10330" s="40">
        <f>WEEKNUM(A10330,2)</f>
        <v>1</v>
      </c>
    </row>
    <row r="10331" spans="1:13" x14ac:dyDescent="0.25">
      <c r="A10331" s="1"/>
      <c r="B10331" s="40"/>
      <c r="C10331" s="40"/>
      <c r="D10331" s="40"/>
      <c r="E10331" s="40"/>
      <c r="F10331" s="40"/>
      <c r="G10331" s="40"/>
      <c r="H10331" s="40"/>
      <c r="I10331" s="40"/>
      <c r="M10331" s="40">
        <f>WEEKNUM(A10331,2)</f>
        <v>1</v>
      </c>
    </row>
    <row r="10332" spans="1:13" x14ac:dyDescent="0.25">
      <c r="A10332" s="1"/>
      <c r="B10332" s="40"/>
      <c r="C10332" s="40"/>
      <c r="D10332" s="40"/>
      <c r="E10332" s="40"/>
      <c r="F10332" s="40"/>
      <c r="G10332" s="40"/>
      <c r="H10332" s="40"/>
      <c r="I10332" s="40"/>
      <c r="M10332" s="40">
        <f>WEEKNUM(A10332,2)</f>
        <v>1</v>
      </c>
    </row>
    <row r="10333" spans="1:13" x14ac:dyDescent="0.25">
      <c r="A10333" s="1"/>
      <c r="B10333" s="40"/>
      <c r="C10333" s="40"/>
      <c r="D10333" s="40"/>
      <c r="E10333" s="40"/>
      <c r="F10333" s="40"/>
      <c r="G10333" s="40"/>
      <c r="H10333" s="40"/>
      <c r="I10333" s="40"/>
      <c r="M10333" s="40">
        <f>WEEKNUM(A10333,2)</f>
        <v>1</v>
      </c>
    </row>
    <row r="10334" spans="1:13" x14ac:dyDescent="0.25">
      <c r="A10334" s="1"/>
      <c r="B10334" s="40"/>
      <c r="C10334" s="40"/>
      <c r="D10334" s="40"/>
      <c r="E10334" s="40"/>
      <c r="F10334" s="40"/>
      <c r="G10334" s="40"/>
      <c r="H10334" s="40"/>
      <c r="I10334" s="40"/>
      <c r="M10334" s="40">
        <f>WEEKNUM(A10334,2)</f>
        <v>1</v>
      </c>
    </row>
    <row r="10335" spans="1:13" x14ac:dyDescent="0.25">
      <c r="A10335" s="1"/>
      <c r="B10335" s="40"/>
      <c r="C10335" s="40"/>
      <c r="D10335" s="40"/>
      <c r="E10335" s="40"/>
      <c r="F10335" s="40"/>
      <c r="G10335" s="40"/>
      <c r="H10335" s="40"/>
      <c r="I10335" s="40"/>
      <c r="M10335" s="40">
        <f>WEEKNUM(A10335,2)</f>
        <v>1</v>
      </c>
    </row>
    <row r="10336" spans="1:13" x14ac:dyDescent="0.25">
      <c r="A10336" s="1"/>
      <c r="B10336" s="40"/>
      <c r="C10336" s="40"/>
      <c r="D10336" s="40"/>
      <c r="E10336" s="40"/>
      <c r="F10336" s="40"/>
      <c r="G10336" s="40"/>
      <c r="H10336" s="40"/>
      <c r="I10336" s="40"/>
      <c r="M10336" s="40">
        <f>WEEKNUM(A10336,2)</f>
        <v>1</v>
      </c>
    </row>
    <row r="10337" spans="1:13" x14ac:dyDescent="0.25">
      <c r="A10337" s="1"/>
      <c r="B10337" s="40"/>
      <c r="C10337" s="40"/>
      <c r="D10337" s="40"/>
      <c r="E10337" s="40"/>
      <c r="F10337" s="40"/>
      <c r="G10337" s="40"/>
      <c r="H10337" s="40"/>
      <c r="I10337" s="40"/>
      <c r="M10337" s="40">
        <f>WEEKNUM(A10337,2)</f>
        <v>1</v>
      </c>
    </row>
    <row r="10338" spans="1:13" x14ac:dyDescent="0.25">
      <c r="A10338" s="1"/>
      <c r="B10338" s="40"/>
      <c r="C10338" s="40"/>
      <c r="D10338" s="40"/>
      <c r="E10338" s="40"/>
      <c r="F10338" s="40"/>
      <c r="G10338" s="40"/>
      <c r="H10338" s="40"/>
      <c r="I10338" s="40"/>
      <c r="M10338" s="40">
        <f>WEEKNUM(A10338,2)</f>
        <v>1</v>
      </c>
    </row>
    <row r="10339" spans="1:13" x14ac:dyDescent="0.25">
      <c r="A10339" s="1"/>
      <c r="B10339" s="40"/>
      <c r="C10339" s="40"/>
      <c r="D10339" s="40"/>
      <c r="E10339" s="40"/>
      <c r="F10339" s="40"/>
      <c r="G10339" s="40"/>
      <c r="H10339" s="40"/>
      <c r="I10339" s="40"/>
      <c r="M10339" s="40">
        <f>WEEKNUM(A10339,2)</f>
        <v>1</v>
      </c>
    </row>
    <row r="10340" spans="1:13" x14ac:dyDescent="0.25">
      <c r="A10340" s="1"/>
      <c r="B10340" s="40"/>
      <c r="C10340" s="40"/>
      <c r="D10340" s="40"/>
      <c r="E10340" s="40"/>
      <c r="F10340" s="40"/>
      <c r="G10340" s="40"/>
      <c r="H10340" s="40"/>
      <c r="I10340" s="40"/>
      <c r="M10340" s="40">
        <f>WEEKNUM(A10340,2)</f>
        <v>1</v>
      </c>
    </row>
    <row r="10341" spans="1:13" x14ac:dyDescent="0.25">
      <c r="A10341" s="1"/>
      <c r="B10341" s="40"/>
      <c r="C10341" s="40"/>
      <c r="D10341" s="40"/>
      <c r="E10341" s="40"/>
      <c r="F10341" s="40"/>
      <c r="G10341" s="40"/>
      <c r="H10341" s="40"/>
      <c r="I10341" s="40"/>
      <c r="M10341" s="40">
        <f>WEEKNUM(A10341,2)</f>
        <v>1</v>
      </c>
    </row>
    <row r="10342" spans="1:13" x14ac:dyDescent="0.25">
      <c r="A10342" s="1"/>
      <c r="B10342" s="40"/>
      <c r="C10342" s="40"/>
      <c r="D10342" s="40"/>
      <c r="E10342" s="40"/>
      <c r="F10342" s="40"/>
      <c r="G10342" s="40"/>
      <c r="H10342" s="40"/>
      <c r="I10342" s="40"/>
      <c r="M10342" s="40">
        <f>WEEKNUM(A10342,2)</f>
        <v>1</v>
      </c>
    </row>
    <row r="10343" spans="1:13" x14ac:dyDescent="0.25">
      <c r="A10343" s="1"/>
      <c r="B10343" s="40"/>
      <c r="C10343" s="40"/>
      <c r="D10343" s="40"/>
      <c r="E10343" s="40"/>
      <c r="F10343" s="40"/>
      <c r="G10343" s="40"/>
      <c r="H10343" s="40"/>
      <c r="I10343" s="40"/>
      <c r="M10343" s="40">
        <f>WEEKNUM(A10343,2)</f>
        <v>1</v>
      </c>
    </row>
    <row r="10344" spans="1:13" x14ac:dyDescent="0.25">
      <c r="A10344" s="1"/>
      <c r="B10344" s="40"/>
      <c r="C10344" s="40"/>
      <c r="D10344" s="40"/>
      <c r="E10344" s="40"/>
      <c r="F10344" s="40"/>
      <c r="G10344" s="40"/>
      <c r="H10344" s="40"/>
      <c r="I10344" s="40"/>
      <c r="M10344" s="40">
        <f>WEEKNUM(A10344,2)</f>
        <v>1</v>
      </c>
    </row>
    <row r="10345" spans="1:13" x14ac:dyDescent="0.25">
      <c r="A10345" s="1"/>
      <c r="B10345" s="40"/>
      <c r="C10345" s="40"/>
      <c r="D10345" s="40"/>
      <c r="E10345" s="40"/>
      <c r="F10345" s="40"/>
      <c r="G10345" s="40"/>
      <c r="H10345" s="40"/>
      <c r="I10345" s="40"/>
      <c r="M10345" s="40">
        <f>WEEKNUM(A10345,2)</f>
        <v>1</v>
      </c>
    </row>
    <row r="10346" spans="1:13" x14ac:dyDescent="0.25">
      <c r="A10346" s="1"/>
      <c r="B10346" s="40"/>
      <c r="C10346" s="40"/>
      <c r="D10346" s="40"/>
      <c r="E10346" s="40"/>
      <c r="F10346" s="40"/>
      <c r="G10346" s="40"/>
      <c r="H10346" s="40"/>
      <c r="I10346" s="40"/>
      <c r="M10346" s="40">
        <f>WEEKNUM(A10346,2)</f>
        <v>1</v>
      </c>
    </row>
    <row r="10347" spans="1:13" x14ac:dyDescent="0.25">
      <c r="A10347" s="1"/>
      <c r="B10347" s="40"/>
      <c r="C10347" s="40"/>
      <c r="D10347" s="40"/>
      <c r="E10347" s="40"/>
      <c r="F10347" s="40"/>
      <c r="G10347" s="40"/>
      <c r="H10347" s="40"/>
      <c r="I10347" s="40"/>
      <c r="M10347" s="40">
        <f>WEEKNUM(A10347,2)</f>
        <v>1</v>
      </c>
    </row>
    <row r="10348" spans="1:13" x14ac:dyDescent="0.25">
      <c r="A10348" s="1"/>
      <c r="B10348" s="40"/>
      <c r="C10348" s="40"/>
      <c r="D10348" s="40"/>
      <c r="E10348" s="40"/>
      <c r="F10348" s="40"/>
      <c r="G10348" s="40"/>
      <c r="H10348" s="40"/>
      <c r="I10348" s="40"/>
      <c r="M10348" s="40">
        <f>WEEKNUM(A10348,2)</f>
        <v>1</v>
      </c>
    </row>
    <row r="10349" spans="1:13" x14ac:dyDescent="0.25">
      <c r="A10349" s="1"/>
      <c r="B10349" s="40"/>
      <c r="C10349" s="40"/>
      <c r="D10349" s="40"/>
      <c r="E10349" s="40"/>
      <c r="F10349" s="40"/>
      <c r="G10349" s="40"/>
      <c r="H10349" s="40"/>
      <c r="I10349" s="40"/>
      <c r="M10349" s="40">
        <f>WEEKNUM(A10349,2)</f>
        <v>1</v>
      </c>
    </row>
    <row r="10350" spans="1:13" x14ac:dyDescent="0.25">
      <c r="A10350" s="1"/>
      <c r="B10350" s="40"/>
      <c r="C10350" s="40"/>
      <c r="D10350" s="40"/>
      <c r="E10350" s="40"/>
      <c r="F10350" s="40"/>
      <c r="G10350" s="40"/>
      <c r="H10350" s="40"/>
      <c r="I10350" s="40"/>
      <c r="M10350" s="40">
        <f>WEEKNUM(A10350,2)</f>
        <v>1</v>
      </c>
    </row>
    <row r="10351" spans="1:13" x14ac:dyDescent="0.25">
      <c r="A10351" s="1"/>
      <c r="B10351" s="40"/>
      <c r="C10351" s="40"/>
      <c r="D10351" s="40"/>
      <c r="E10351" s="40"/>
      <c r="F10351" s="40"/>
      <c r="G10351" s="40"/>
      <c r="H10351" s="40"/>
      <c r="I10351" s="40"/>
      <c r="M10351" s="40">
        <f>WEEKNUM(A10351,2)</f>
        <v>1</v>
      </c>
    </row>
    <row r="10352" spans="1:13" x14ac:dyDescent="0.25">
      <c r="A10352" s="1"/>
      <c r="B10352" s="40"/>
      <c r="C10352" s="40"/>
      <c r="D10352" s="40"/>
      <c r="E10352" s="40"/>
      <c r="F10352" s="40"/>
      <c r="G10352" s="40"/>
      <c r="H10352" s="40"/>
      <c r="I10352" s="40"/>
      <c r="M10352" s="40">
        <f>WEEKNUM(A10352,2)</f>
        <v>1</v>
      </c>
    </row>
    <row r="10353" spans="1:13" x14ac:dyDescent="0.25">
      <c r="A10353" s="1"/>
      <c r="B10353" s="40"/>
      <c r="C10353" s="40"/>
      <c r="D10353" s="40"/>
      <c r="E10353" s="40"/>
      <c r="F10353" s="40"/>
      <c r="G10353" s="40"/>
      <c r="H10353" s="40"/>
      <c r="I10353" s="40"/>
      <c r="M10353" s="40">
        <f>WEEKNUM(A10353,2)</f>
        <v>1</v>
      </c>
    </row>
    <row r="10354" spans="1:13" x14ac:dyDescent="0.25">
      <c r="A10354" s="1"/>
      <c r="B10354" s="40"/>
      <c r="C10354" s="40"/>
      <c r="D10354" s="40"/>
      <c r="E10354" s="40"/>
      <c r="F10354" s="40"/>
      <c r="G10354" s="40"/>
      <c r="H10354" s="40"/>
      <c r="I10354" s="40"/>
      <c r="M10354" s="40">
        <f>WEEKNUM(A10354,2)</f>
        <v>1</v>
      </c>
    </row>
    <row r="10355" spans="1:13" x14ac:dyDescent="0.25">
      <c r="A10355" s="1"/>
      <c r="B10355" s="40"/>
      <c r="C10355" s="40"/>
      <c r="D10355" s="40"/>
      <c r="E10355" s="40"/>
      <c r="F10355" s="40"/>
      <c r="G10355" s="40"/>
      <c r="H10355" s="40"/>
      <c r="I10355" s="40"/>
      <c r="M10355" s="40">
        <f>WEEKNUM(A10355,2)</f>
        <v>1</v>
      </c>
    </row>
    <row r="10356" spans="1:13" x14ac:dyDescent="0.25">
      <c r="A10356" s="1"/>
      <c r="B10356" s="40"/>
      <c r="C10356" s="40"/>
      <c r="D10356" s="40"/>
      <c r="E10356" s="40"/>
      <c r="F10356" s="40"/>
      <c r="G10356" s="40"/>
      <c r="H10356" s="40"/>
      <c r="I10356" s="40"/>
      <c r="M10356" s="40">
        <f>WEEKNUM(A10356,2)</f>
        <v>1</v>
      </c>
    </row>
    <row r="10357" spans="1:13" x14ac:dyDescent="0.25">
      <c r="A10357" s="1"/>
      <c r="B10357" s="40"/>
      <c r="C10357" s="40"/>
      <c r="D10357" s="40"/>
      <c r="E10357" s="40"/>
      <c r="F10357" s="40"/>
      <c r="G10357" s="40"/>
      <c r="H10357" s="40"/>
      <c r="I10357" s="40"/>
      <c r="M10357" s="40">
        <f>WEEKNUM(A10357,2)</f>
        <v>1</v>
      </c>
    </row>
    <row r="10358" spans="1:13" x14ac:dyDescent="0.25">
      <c r="A10358" s="1"/>
      <c r="B10358" s="40"/>
      <c r="C10358" s="40"/>
      <c r="D10358" s="40"/>
      <c r="E10358" s="40"/>
      <c r="F10358" s="40"/>
      <c r="G10358" s="40"/>
      <c r="H10358" s="40"/>
      <c r="I10358" s="40"/>
      <c r="M10358" s="40">
        <f>WEEKNUM(A10358,2)</f>
        <v>1</v>
      </c>
    </row>
    <row r="10359" spans="1:13" x14ac:dyDescent="0.25">
      <c r="A10359" s="1"/>
      <c r="B10359" s="40"/>
      <c r="C10359" s="40"/>
      <c r="D10359" s="40"/>
      <c r="E10359" s="40"/>
      <c r="F10359" s="40"/>
      <c r="G10359" s="40"/>
      <c r="H10359" s="40"/>
      <c r="I10359" s="40"/>
      <c r="M10359" s="40">
        <f>WEEKNUM(A10359,2)</f>
        <v>1</v>
      </c>
    </row>
    <row r="10360" spans="1:13" x14ac:dyDescent="0.25">
      <c r="A10360" s="1"/>
      <c r="B10360" s="40"/>
      <c r="C10360" s="40"/>
      <c r="D10360" s="40"/>
      <c r="E10360" s="40"/>
      <c r="F10360" s="40"/>
      <c r="G10360" s="40"/>
      <c r="H10360" s="40"/>
      <c r="I10360" s="40"/>
      <c r="M10360" s="40">
        <f>WEEKNUM(A10360,2)</f>
        <v>1</v>
      </c>
    </row>
    <row r="10361" spans="1:13" x14ac:dyDescent="0.25">
      <c r="A10361" s="1"/>
      <c r="B10361" s="40"/>
      <c r="C10361" s="40"/>
      <c r="D10361" s="40"/>
      <c r="E10361" s="40"/>
      <c r="F10361" s="40"/>
      <c r="G10361" s="40"/>
      <c r="H10361" s="40"/>
      <c r="I10361" s="40"/>
      <c r="M10361" s="40">
        <f>WEEKNUM(A10361,2)</f>
        <v>1</v>
      </c>
    </row>
    <row r="10362" spans="1:13" x14ac:dyDescent="0.25">
      <c r="A10362" s="1"/>
      <c r="B10362" s="40"/>
      <c r="C10362" s="40"/>
      <c r="D10362" s="40"/>
      <c r="E10362" s="40"/>
      <c r="F10362" s="40"/>
      <c r="G10362" s="40"/>
      <c r="H10362" s="40"/>
      <c r="I10362" s="40"/>
      <c r="M10362" s="40">
        <f>WEEKNUM(A10362,2)</f>
        <v>1</v>
      </c>
    </row>
    <row r="10363" spans="1:13" x14ac:dyDescent="0.25">
      <c r="A10363" s="1"/>
      <c r="B10363" s="40"/>
      <c r="C10363" s="40"/>
      <c r="D10363" s="40"/>
      <c r="E10363" s="40"/>
      <c r="F10363" s="40"/>
      <c r="G10363" s="40"/>
      <c r="H10363" s="40"/>
      <c r="I10363" s="40"/>
      <c r="M10363" s="40">
        <f>WEEKNUM(A10363,2)</f>
        <v>1</v>
      </c>
    </row>
    <row r="10364" spans="1:13" x14ac:dyDescent="0.25">
      <c r="A10364" s="1"/>
      <c r="B10364" s="40"/>
      <c r="C10364" s="40"/>
      <c r="D10364" s="40"/>
      <c r="E10364" s="40"/>
      <c r="F10364" s="40"/>
      <c r="G10364" s="40"/>
      <c r="H10364" s="40"/>
      <c r="I10364" s="40"/>
      <c r="M10364" s="40">
        <f>WEEKNUM(A10364,2)</f>
        <v>1</v>
      </c>
    </row>
    <row r="10365" spans="1:13" x14ac:dyDescent="0.25">
      <c r="A10365" s="1"/>
      <c r="B10365" s="40"/>
      <c r="C10365" s="40"/>
      <c r="D10365" s="40"/>
      <c r="E10365" s="40"/>
      <c r="F10365" s="40"/>
      <c r="G10365" s="40"/>
      <c r="H10365" s="40"/>
      <c r="I10365" s="40"/>
      <c r="M10365" s="40">
        <f>WEEKNUM(A10365,2)</f>
        <v>1</v>
      </c>
    </row>
    <row r="10366" spans="1:13" x14ac:dyDescent="0.25">
      <c r="A10366" s="1"/>
      <c r="B10366" s="40"/>
      <c r="C10366" s="40"/>
      <c r="D10366" s="40"/>
      <c r="E10366" s="40"/>
      <c r="F10366" s="40"/>
      <c r="G10366" s="40"/>
      <c r="H10366" s="40"/>
      <c r="I10366" s="40"/>
      <c r="M10366" s="40">
        <f>WEEKNUM(A10366,2)</f>
        <v>1</v>
      </c>
    </row>
    <row r="10367" spans="1:13" x14ac:dyDescent="0.25">
      <c r="A10367" s="1"/>
      <c r="B10367" s="40"/>
      <c r="C10367" s="40"/>
      <c r="D10367" s="40"/>
      <c r="E10367" s="40"/>
      <c r="F10367" s="40"/>
      <c r="G10367" s="40"/>
      <c r="H10367" s="40"/>
      <c r="I10367" s="40"/>
      <c r="M10367" s="40">
        <f>WEEKNUM(A10367,2)</f>
        <v>1</v>
      </c>
    </row>
    <row r="10368" spans="1:13" x14ac:dyDescent="0.25">
      <c r="A10368" s="1"/>
      <c r="B10368" s="40"/>
      <c r="C10368" s="40"/>
      <c r="D10368" s="40"/>
      <c r="E10368" s="40"/>
      <c r="F10368" s="40"/>
      <c r="G10368" s="40"/>
      <c r="H10368" s="40"/>
      <c r="I10368" s="40"/>
      <c r="M10368" s="40">
        <f>WEEKNUM(A10368,2)</f>
        <v>1</v>
      </c>
    </row>
    <row r="10369" spans="1:13" x14ac:dyDescent="0.25">
      <c r="A10369" s="1"/>
      <c r="B10369" s="40"/>
      <c r="C10369" s="40"/>
      <c r="D10369" s="40"/>
      <c r="E10369" s="40"/>
      <c r="F10369" s="40"/>
      <c r="G10369" s="40"/>
      <c r="H10369" s="40"/>
      <c r="I10369" s="40"/>
      <c r="M10369" s="40">
        <f>WEEKNUM(A10369,2)</f>
        <v>1</v>
      </c>
    </row>
    <row r="10370" spans="1:13" x14ac:dyDescent="0.25">
      <c r="A10370" s="1"/>
      <c r="B10370" s="40"/>
      <c r="C10370" s="40"/>
      <c r="D10370" s="40"/>
      <c r="E10370" s="40"/>
      <c r="F10370" s="40"/>
      <c r="G10370" s="40"/>
      <c r="H10370" s="40"/>
      <c r="I10370" s="40"/>
      <c r="M10370" s="40">
        <f>WEEKNUM(A10370,2)</f>
        <v>1</v>
      </c>
    </row>
    <row r="10371" spans="1:13" x14ac:dyDescent="0.25">
      <c r="A10371" s="1"/>
      <c r="B10371" s="40"/>
      <c r="C10371" s="40"/>
      <c r="D10371" s="40"/>
      <c r="E10371" s="40"/>
      <c r="F10371" s="40"/>
      <c r="G10371" s="40"/>
      <c r="H10371" s="40"/>
      <c r="I10371" s="40"/>
      <c r="M10371" s="40">
        <f>WEEKNUM(A10371,2)</f>
        <v>1</v>
      </c>
    </row>
    <row r="10372" spans="1:13" x14ac:dyDescent="0.25">
      <c r="A10372" s="1"/>
      <c r="B10372" s="40"/>
      <c r="C10372" s="40"/>
      <c r="D10372" s="40"/>
      <c r="E10372" s="40"/>
      <c r="F10372" s="40"/>
      <c r="G10372" s="40"/>
      <c r="H10372" s="40"/>
      <c r="I10372" s="40"/>
      <c r="M10372" s="40">
        <f>WEEKNUM(A10372,2)</f>
        <v>1</v>
      </c>
    </row>
    <row r="10373" spans="1:13" x14ac:dyDescent="0.25">
      <c r="A10373" s="1"/>
      <c r="B10373" s="40"/>
      <c r="C10373" s="40"/>
      <c r="D10373" s="40"/>
      <c r="E10373" s="40"/>
      <c r="F10373" s="40"/>
      <c r="G10373" s="40"/>
      <c r="H10373" s="40"/>
      <c r="I10373" s="40"/>
      <c r="M10373" s="40">
        <f>WEEKNUM(A10373,2)</f>
        <v>1</v>
      </c>
    </row>
    <row r="10374" spans="1:13" x14ac:dyDescent="0.25">
      <c r="A10374" s="1"/>
      <c r="B10374" s="40"/>
      <c r="C10374" s="40"/>
      <c r="D10374" s="40"/>
      <c r="E10374" s="40"/>
      <c r="F10374" s="40"/>
      <c r="G10374" s="40"/>
      <c r="H10374" s="40"/>
      <c r="I10374" s="40"/>
      <c r="M10374" s="40">
        <f>WEEKNUM(A10374,2)</f>
        <v>1</v>
      </c>
    </row>
    <row r="10375" spans="1:13" x14ac:dyDescent="0.25">
      <c r="A10375" s="1"/>
      <c r="B10375" s="40"/>
      <c r="C10375" s="40"/>
      <c r="D10375" s="40"/>
      <c r="E10375" s="40"/>
      <c r="F10375" s="40"/>
      <c r="G10375" s="40"/>
      <c r="H10375" s="40"/>
      <c r="I10375" s="40"/>
      <c r="M10375" s="40">
        <f>WEEKNUM(A10375,2)</f>
        <v>1</v>
      </c>
    </row>
    <row r="10376" spans="1:13" x14ac:dyDescent="0.25">
      <c r="A10376" s="1"/>
      <c r="B10376" s="40"/>
      <c r="C10376" s="40"/>
      <c r="D10376" s="40"/>
      <c r="E10376" s="40"/>
      <c r="F10376" s="40"/>
      <c r="G10376" s="40"/>
      <c r="H10376" s="40"/>
      <c r="I10376" s="40"/>
      <c r="M10376" s="40">
        <f>WEEKNUM(A10376,2)</f>
        <v>1</v>
      </c>
    </row>
    <row r="10377" spans="1:13" x14ac:dyDescent="0.25">
      <c r="A10377" s="1"/>
      <c r="B10377" s="40"/>
      <c r="C10377" s="40"/>
      <c r="D10377" s="40"/>
      <c r="E10377" s="40"/>
      <c r="F10377" s="40"/>
      <c r="G10377" s="40"/>
      <c r="H10377" s="40"/>
      <c r="I10377" s="40"/>
      <c r="M10377" s="40">
        <f>WEEKNUM(A10377,2)</f>
        <v>1</v>
      </c>
    </row>
    <row r="10378" spans="1:13" x14ac:dyDescent="0.25">
      <c r="A10378" s="1"/>
      <c r="B10378" s="40"/>
      <c r="C10378" s="40"/>
      <c r="D10378" s="40"/>
      <c r="E10378" s="40"/>
      <c r="F10378" s="40"/>
      <c r="G10378" s="40"/>
      <c r="H10378" s="40"/>
      <c r="I10378" s="40"/>
      <c r="M10378" s="40">
        <f>WEEKNUM(A10378,2)</f>
        <v>1</v>
      </c>
    </row>
    <row r="10379" spans="1:13" x14ac:dyDescent="0.25">
      <c r="A10379" s="1"/>
      <c r="B10379" s="40"/>
      <c r="C10379" s="40"/>
      <c r="D10379" s="40"/>
      <c r="E10379" s="40"/>
      <c r="F10379" s="40"/>
      <c r="G10379" s="40"/>
      <c r="H10379" s="40"/>
      <c r="I10379" s="40"/>
      <c r="M10379" s="40">
        <f>WEEKNUM(A10379,2)</f>
        <v>1</v>
      </c>
    </row>
    <row r="10380" spans="1:13" x14ac:dyDescent="0.25">
      <c r="A10380" s="1"/>
      <c r="B10380" s="40"/>
      <c r="C10380" s="40"/>
      <c r="D10380" s="40"/>
      <c r="E10380" s="40"/>
      <c r="F10380" s="40"/>
      <c r="G10380" s="40"/>
      <c r="H10380" s="40"/>
      <c r="I10380" s="40"/>
      <c r="M10380" s="40">
        <f>WEEKNUM(A10380,2)</f>
        <v>1</v>
      </c>
    </row>
    <row r="10381" spans="1:13" x14ac:dyDescent="0.25">
      <c r="A10381" s="1"/>
      <c r="B10381" s="40"/>
      <c r="C10381" s="40"/>
      <c r="D10381" s="40"/>
      <c r="E10381" s="40"/>
      <c r="F10381" s="40"/>
      <c r="G10381" s="40"/>
      <c r="H10381" s="40"/>
      <c r="I10381" s="40"/>
      <c r="M10381" s="40">
        <f>WEEKNUM(A10381,2)</f>
        <v>1</v>
      </c>
    </row>
    <row r="10382" spans="1:13" x14ac:dyDescent="0.25">
      <c r="A10382" s="1"/>
      <c r="B10382" s="40"/>
      <c r="C10382" s="40"/>
      <c r="D10382" s="40"/>
      <c r="E10382" s="40"/>
      <c r="F10382" s="40"/>
      <c r="G10382" s="40"/>
      <c r="H10382" s="40"/>
      <c r="I10382" s="40"/>
      <c r="M10382" s="40">
        <f>WEEKNUM(A10382,2)</f>
        <v>1</v>
      </c>
    </row>
    <row r="10383" spans="1:13" x14ac:dyDescent="0.25">
      <c r="A10383" s="1"/>
      <c r="B10383" s="40"/>
      <c r="C10383" s="40"/>
      <c r="D10383" s="40"/>
      <c r="E10383" s="40"/>
      <c r="F10383" s="40"/>
      <c r="G10383" s="40"/>
      <c r="H10383" s="40"/>
      <c r="I10383" s="40"/>
      <c r="M10383" s="40">
        <f>WEEKNUM(A10383,2)</f>
        <v>1</v>
      </c>
    </row>
    <row r="10384" spans="1:13" x14ac:dyDescent="0.25">
      <c r="A10384" s="1"/>
      <c r="B10384" s="40"/>
      <c r="C10384" s="40"/>
      <c r="D10384" s="40"/>
      <c r="E10384" s="40"/>
      <c r="F10384" s="40"/>
      <c r="G10384" s="40"/>
      <c r="H10384" s="40"/>
      <c r="I10384" s="40"/>
      <c r="M10384" s="40">
        <f>WEEKNUM(A10384,2)</f>
        <v>1</v>
      </c>
    </row>
    <row r="10385" spans="1:13" x14ac:dyDescent="0.25">
      <c r="A10385" s="1"/>
      <c r="B10385" s="40"/>
      <c r="C10385" s="40"/>
      <c r="D10385" s="40"/>
      <c r="E10385" s="40"/>
      <c r="F10385" s="40"/>
      <c r="G10385" s="40"/>
      <c r="H10385" s="40"/>
      <c r="I10385" s="40"/>
      <c r="M10385" s="40">
        <f>WEEKNUM(A10385,2)</f>
        <v>1</v>
      </c>
    </row>
    <row r="10386" spans="1:13" x14ac:dyDescent="0.25">
      <c r="A10386" s="1"/>
      <c r="B10386" s="40"/>
      <c r="C10386" s="40"/>
      <c r="D10386" s="40"/>
      <c r="E10386" s="40"/>
      <c r="F10386" s="40"/>
      <c r="G10386" s="40"/>
      <c r="H10386" s="40"/>
      <c r="I10386" s="40"/>
      <c r="M10386" s="40">
        <f>WEEKNUM(A10386,2)</f>
        <v>1</v>
      </c>
    </row>
    <row r="10387" spans="1:13" x14ac:dyDescent="0.25">
      <c r="A10387" s="1"/>
      <c r="B10387" s="40"/>
      <c r="C10387" s="40"/>
      <c r="D10387" s="40"/>
      <c r="E10387" s="40"/>
      <c r="F10387" s="40"/>
      <c r="G10387" s="40"/>
      <c r="H10387" s="40"/>
      <c r="I10387" s="40"/>
      <c r="M10387" s="40">
        <f>WEEKNUM(A10387,2)</f>
        <v>1</v>
      </c>
    </row>
    <row r="10388" spans="1:13" x14ac:dyDescent="0.25">
      <c r="A10388" s="1"/>
      <c r="B10388" s="40"/>
      <c r="C10388" s="40"/>
      <c r="D10388" s="40"/>
      <c r="E10388" s="40"/>
      <c r="F10388" s="40"/>
      <c r="G10388" s="40"/>
      <c r="H10388" s="40"/>
      <c r="I10388" s="40"/>
      <c r="M10388" s="40">
        <f>WEEKNUM(A10388,2)</f>
        <v>1</v>
      </c>
    </row>
    <row r="10389" spans="1:13" x14ac:dyDescent="0.25">
      <c r="A10389" s="1"/>
      <c r="B10389" s="40"/>
      <c r="C10389" s="40"/>
      <c r="D10389" s="40"/>
      <c r="E10389" s="40"/>
      <c r="F10389" s="40"/>
      <c r="G10389" s="40"/>
      <c r="H10389" s="40"/>
      <c r="I10389" s="40"/>
      <c r="M10389" s="40">
        <f>WEEKNUM(A10389,2)</f>
        <v>1</v>
      </c>
    </row>
    <row r="10390" spans="1:13" x14ac:dyDescent="0.25">
      <c r="A10390" s="1"/>
      <c r="B10390" s="40"/>
      <c r="C10390" s="40"/>
      <c r="D10390" s="40"/>
      <c r="E10390" s="40"/>
      <c r="F10390" s="40"/>
      <c r="G10390" s="40"/>
      <c r="H10390" s="40"/>
      <c r="I10390" s="40"/>
      <c r="M10390" s="40">
        <f>WEEKNUM(A10390,2)</f>
        <v>1</v>
      </c>
    </row>
    <row r="10391" spans="1:13" x14ac:dyDescent="0.25">
      <c r="A10391" s="1"/>
      <c r="B10391" s="40"/>
      <c r="C10391" s="40"/>
      <c r="D10391" s="40"/>
      <c r="E10391" s="40"/>
      <c r="F10391" s="40"/>
      <c r="G10391" s="40"/>
      <c r="H10391" s="40"/>
      <c r="I10391" s="40"/>
      <c r="M10391" s="40">
        <f>WEEKNUM(A10391,2)</f>
        <v>1</v>
      </c>
    </row>
    <row r="10392" spans="1:13" x14ac:dyDescent="0.25">
      <c r="A10392" s="1"/>
      <c r="B10392" s="40"/>
      <c r="C10392" s="40"/>
      <c r="D10392" s="40"/>
      <c r="E10392" s="40"/>
      <c r="F10392" s="40"/>
      <c r="G10392" s="40"/>
      <c r="H10392" s="40"/>
      <c r="I10392" s="40"/>
      <c r="M10392" s="40">
        <f>WEEKNUM(A10392,2)</f>
        <v>1</v>
      </c>
    </row>
    <row r="10393" spans="1:13" x14ac:dyDescent="0.25">
      <c r="A10393" s="1"/>
      <c r="B10393" s="40"/>
      <c r="C10393" s="40"/>
      <c r="D10393" s="40"/>
      <c r="E10393" s="40"/>
      <c r="F10393" s="40"/>
      <c r="G10393" s="40"/>
      <c r="H10393" s="40"/>
      <c r="I10393" s="40"/>
      <c r="M10393" s="40">
        <f>WEEKNUM(A10393,2)</f>
        <v>1</v>
      </c>
    </row>
    <row r="10394" spans="1:13" x14ac:dyDescent="0.25">
      <c r="A10394" s="1"/>
      <c r="B10394" s="40"/>
      <c r="C10394" s="40"/>
      <c r="D10394" s="40"/>
      <c r="E10394" s="40"/>
      <c r="F10394" s="40"/>
      <c r="G10394" s="40"/>
      <c r="H10394" s="40"/>
      <c r="I10394" s="40"/>
      <c r="M10394" s="40">
        <f>WEEKNUM(A10394,2)</f>
        <v>1</v>
      </c>
    </row>
    <row r="10395" spans="1:13" x14ac:dyDescent="0.25">
      <c r="A10395" s="1"/>
      <c r="B10395" s="40"/>
      <c r="C10395" s="40"/>
      <c r="D10395" s="40"/>
      <c r="E10395" s="40"/>
      <c r="F10395" s="40"/>
      <c r="G10395" s="40"/>
      <c r="H10395" s="40"/>
      <c r="I10395" s="40"/>
      <c r="M10395" s="40">
        <f>WEEKNUM(A10395,2)</f>
        <v>1</v>
      </c>
    </row>
    <row r="10396" spans="1:13" x14ac:dyDescent="0.25">
      <c r="A10396" s="1"/>
      <c r="B10396" s="40"/>
      <c r="C10396" s="40"/>
      <c r="D10396" s="40"/>
      <c r="E10396" s="40"/>
      <c r="F10396" s="40"/>
      <c r="G10396" s="40"/>
      <c r="H10396" s="40"/>
      <c r="I10396" s="40"/>
      <c r="M10396" s="40">
        <f>WEEKNUM(A10396,2)</f>
        <v>1</v>
      </c>
    </row>
    <row r="10397" spans="1:13" x14ac:dyDescent="0.25">
      <c r="A10397" s="1"/>
      <c r="B10397" s="40"/>
      <c r="C10397" s="40"/>
      <c r="D10397" s="40"/>
      <c r="E10397" s="40"/>
      <c r="F10397" s="40"/>
      <c r="G10397" s="40"/>
      <c r="H10397" s="40"/>
      <c r="I10397" s="40"/>
      <c r="M10397" s="40">
        <f>WEEKNUM(A10397,2)</f>
        <v>1</v>
      </c>
    </row>
    <row r="10398" spans="1:13" x14ac:dyDescent="0.25">
      <c r="A10398" s="1"/>
      <c r="B10398" s="40"/>
      <c r="C10398" s="40"/>
      <c r="D10398" s="40"/>
      <c r="E10398" s="40"/>
      <c r="F10398" s="40"/>
      <c r="G10398" s="40"/>
      <c r="H10398" s="40"/>
      <c r="I10398" s="40"/>
      <c r="M10398" s="40">
        <f>WEEKNUM(A10398,2)</f>
        <v>1</v>
      </c>
    </row>
    <row r="10399" spans="1:13" x14ac:dyDescent="0.25">
      <c r="A10399" s="1"/>
      <c r="B10399" s="40"/>
      <c r="C10399" s="40"/>
      <c r="D10399" s="40"/>
      <c r="E10399" s="40"/>
      <c r="F10399" s="40"/>
      <c r="G10399" s="40"/>
      <c r="H10399" s="40"/>
      <c r="I10399" s="40"/>
      <c r="M10399" s="40">
        <f>WEEKNUM(A10399,2)</f>
        <v>1</v>
      </c>
    </row>
    <row r="10400" spans="1:13" x14ac:dyDescent="0.25">
      <c r="A10400" s="1"/>
      <c r="B10400" s="40"/>
      <c r="C10400" s="40"/>
      <c r="D10400" s="40"/>
      <c r="E10400" s="40"/>
      <c r="F10400" s="40"/>
      <c r="G10400" s="40"/>
      <c r="H10400" s="40"/>
      <c r="I10400" s="40"/>
      <c r="M10400" s="40">
        <f>WEEKNUM(A10400,2)</f>
        <v>1</v>
      </c>
    </row>
    <row r="10401" spans="1:13" x14ac:dyDescent="0.25">
      <c r="A10401" s="1"/>
      <c r="B10401" s="40"/>
      <c r="C10401" s="40"/>
      <c r="D10401" s="40"/>
      <c r="E10401" s="40"/>
      <c r="F10401" s="40"/>
      <c r="G10401" s="40"/>
      <c r="H10401" s="40"/>
      <c r="I10401" s="40"/>
      <c r="M10401" s="40">
        <f>WEEKNUM(A10401,2)</f>
        <v>1</v>
      </c>
    </row>
    <row r="10402" spans="1:13" x14ac:dyDescent="0.25">
      <c r="A10402" s="1"/>
      <c r="B10402" s="40"/>
      <c r="C10402" s="40"/>
      <c r="D10402" s="40"/>
      <c r="E10402" s="40"/>
      <c r="F10402" s="40"/>
      <c r="G10402" s="40"/>
      <c r="H10402" s="40"/>
      <c r="I10402" s="40"/>
      <c r="M10402" s="40">
        <f>WEEKNUM(A10402,2)</f>
        <v>1</v>
      </c>
    </row>
    <row r="10403" spans="1:13" x14ac:dyDescent="0.25">
      <c r="A10403" s="1"/>
      <c r="B10403" s="40"/>
      <c r="C10403" s="40"/>
      <c r="D10403" s="40"/>
      <c r="E10403" s="40"/>
      <c r="F10403" s="40"/>
      <c r="G10403" s="40"/>
      <c r="H10403" s="40"/>
      <c r="I10403" s="40"/>
      <c r="M10403" s="40">
        <f>WEEKNUM(A10403,2)</f>
        <v>1</v>
      </c>
    </row>
    <row r="10404" spans="1:13" x14ac:dyDescent="0.25">
      <c r="A10404" s="1"/>
      <c r="B10404" s="40"/>
      <c r="C10404" s="40"/>
      <c r="D10404" s="40"/>
      <c r="E10404" s="40"/>
      <c r="F10404" s="40"/>
      <c r="G10404" s="40"/>
      <c r="H10404" s="40"/>
      <c r="I10404" s="40"/>
      <c r="M10404" s="40">
        <f>WEEKNUM(A10404,2)</f>
        <v>1</v>
      </c>
    </row>
    <row r="10405" spans="1:13" x14ac:dyDescent="0.25">
      <c r="A10405" s="1"/>
      <c r="B10405" s="40"/>
      <c r="C10405" s="40"/>
      <c r="D10405" s="40"/>
      <c r="E10405" s="40"/>
      <c r="F10405" s="40"/>
      <c r="G10405" s="40"/>
      <c r="H10405" s="40"/>
      <c r="I10405" s="40"/>
      <c r="M10405" s="40">
        <f>WEEKNUM(A10405,2)</f>
        <v>1</v>
      </c>
    </row>
    <row r="10406" spans="1:13" x14ac:dyDescent="0.25">
      <c r="A10406" s="1"/>
      <c r="B10406" s="40"/>
      <c r="C10406" s="40"/>
      <c r="D10406" s="40"/>
      <c r="E10406" s="40"/>
      <c r="F10406" s="40"/>
      <c r="G10406" s="40"/>
      <c r="H10406" s="40"/>
      <c r="I10406" s="40"/>
      <c r="M10406" s="40">
        <f>WEEKNUM(A10406,2)</f>
        <v>1</v>
      </c>
    </row>
    <row r="10407" spans="1:13" x14ac:dyDescent="0.25">
      <c r="A10407" s="1"/>
      <c r="B10407" s="40"/>
      <c r="C10407" s="40"/>
      <c r="D10407" s="40"/>
      <c r="E10407" s="40"/>
      <c r="F10407" s="40"/>
      <c r="G10407" s="40"/>
      <c r="H10407" s="40"/>
      <c r="I10407" s="40"/>
      <c r="M10407" s="40">
        <f>WEEKNUM(A10407,2)</f>
        <v>1</v>
      </c>
    </row>
    <row r="10408" spans="1:13" x14ac:dyDescent="0.25">
      <c r="A10408" s="1"/>
      <c r="B10408" s="40"/>
      <c r="C10408" s="40"/>
      <c r="D10408" s="40"/>
      <c r="E10408" s="40"/>
      <c r="F10408" s="40"/>
      <c r="G10408" s="40"/>
      <c r="H10408" s="40"/>
      <c r="I10408" s="40"/>
      <c r="M10408" s="40">
        <f>WEEKNUM(A10408,2)</f>
        <v>1</v>
      </c>
    </row>
    <row r="10409" spans="1:13" x14ac:dyDescent="0.25">
      <c r="A10409" s="1"/>
      <c r="B10409" s="40"/>
      <c r="C10409" s="40"/>
      <c r="D10409" s="40"/>
      <c r="E10409" s="40"/>
      <c r="F10409" s="40"/>
      <c r="G10409" s="40"/>
      <c r="H10409" s="40"/>
      <c r="I10409" s="40"/>
      <c r="M10409" s="40">
        <f>WEEKNUM(A10409,2)</f>
        <v>1</v>
      </c>
    </row>
    <row r="10410" spans="1:13" x14ac:dyDescent="0.25">
      <c r="A10410" s="1"/>
      <c r="B10410" s="40"/>
      <c r="C10410" s="40"/>
      <c r="D10410" s="40"/>
      <c r="E10410" s="40"/>
      <c r="F10410" s="40"/>
      <c r="G10410" s="40"/>
      <c r="H10410" s="40"/>
      <c r="I10410" s="40"/>
      <c r="M10410" s="40">
        <f>WEEKNUM(A10410,2)</f>
        <v>1</v>
      </c>
    </row>
    <row r="10411" spans="1:13" x14ac:dyDescent="0.25">
      <c r="A10411" s="1"/>
      <c r="B10411" s="40"/>
      <c r="C10411" s="40"/>
      <c r="D10411" s="40"/>
      <c r="E10411" s="40"/>
      <c r="F10411" s="40"/>
      <c r="G10411" s="40"/>
      <c r="H10411" s="40"/>
      <c r="I10411" s="40"/>
      <c r="M10411" s="40">
        <f>WEEKNUM(A10411,2)</f>
        <v>1</v>
      </c>
    </row>
    <row r="10412" spans="1:13" x14ac:dyDescent="0.25">
      <c r="A10412" s="1"/>
      <c r="B10412" s="40"/>
      <c r="C10412" s="40"/>
      <c r="D10412" s="40"/>
      <c r="E10412" s="40"/>
      <c r="F10412" s="40"/>
      <c r="G10412" s="40"/>
      <c r="H10412" s="40"/>
      <c r="I10412" s="40"/>
      <c r="M10412" s="40">
        <f>WEEKNUM(A10412,2)</f>
        <v>1</v>
      </c>
    </row>
    <row r="10413" spans="1:13" x14ac:dyDescent="0.25">
      <c r="A10413" s="1"/>
      <c r="B10413" s="40"/>
      <c r="C10413" s="40"/>
      <c r="D10413" s="40"/>
      <c r="E10413" s="40"/>
      <c r="F10413" s="40"/>
      <c r="G10413" s="40"/>
      <c r="H10413" s="40"/>
      <c r="I10413" s="40"/>
      <c r="M10413" s="40">
        <f>WEEKNUM(A10413,2)</f>
        <v>1</v>
      </c>
    </row>
    <row r="10414" spans="1:13" x14ac:dyDescent="0.25">
      <c r="A10414" s="1"/>
      <c r="B10414" s="40"/>
      <c r="C10414" s="40"/>
      <c r="D10414" s="40"/>
      <c r="E10414" s="40"/>
      <c r="F10414" s="40"/>
      <c r="G10414" s="40"/>
      <c r="H10414" s="40"/>
      <c r="I10414" s="40"/>
      <c r="M10414" s="40">
        <f>WEEKNUM(A10414,2)</f>
        <v>1</v>
      </c>
    </row>
    <row r="10415" spans="1:13" x14ac:dyDescent="0.25">
      <c r="A10415" s="1"/>
      <c r="B10415" s="40"/>
      <c r="C10415" s="40"/>
      <c r="D10415" s="40"/>
      <c r="E10415" s="40"/>
      <c r="F10415" s="40"/>
      <c r="G10415" s="40"/>
      <c r="H10415" s="40"/>
      <c r="I10415" s="40"/>
      <c r="M10415" s="40">
        <f>WEEKNUM(A10415,2)</f>
        <v>1</v>
      </c>
    </row>
    <row r="10416" spans="1:13" x14ac:dyDescent="0.25">
      <c r="A10416" s="1"/>
      <c r="B10416" s="40"/>
      <c r="C10416" s="40"/>
      <c r="D10416" s="40"/>
      <c r="E10416" s="40"/>
      <c r="F10416" s="40"/>
      <c r="G10416" s="40"/>
      <c r="H10416" s="40"/>
      <c r="I10416" s="40"/>
      <c r="M10416" s="40">
        <f>WEEKNUM(A10416,2)</f>
        <v>1</v>
      </c>
    </row>
    <row r="10417" spans="1:13" x14ac:dyDescent="0.25">
      <c r="A10417" s="1"/>
      <c r="B10417" s="40"/>
      <c r="C10417" s="40"/>
      <c r="D10417" s="40"/>
      <c r="E10417" s="40"/>
      <c r="F10417" s="40"/>
      <c r="G10417" s="40"/>
      <c r="H10417" s="40"/>
      <c r="I10417" s="40"/>
      <c r="M10417" s="40">
        <f>WEEKNUM(A10417,2)</f>
        <v>1</v>
      </c>
    </row>
    <row r="10418" spans="1:13" x14ac:dyDescent="0.25">
      <c r="A10418" s="1"/>
      <c r="B10418" s="40"/>
      <c r="C10418" s="40"/>
      <c r="D10418" s="40"/>
      <c r="E10418" s="40"/>
      <c r="F10418" s="40"/>
      <c r="G10418" s="40"/>
      <c r="H10418" s="40"/>
      <c r="I10418" s="40"/>
      <c r="M10418" s="40">
        <f>WEEKNUM(A10418,2)</f>
        <v>1</v>
      </c>
    </row>
    <row r="10419" spans="1:13" x14ac:dyDescent="0.25">
      <c r="A10419" s="1"/>
      <c r="B10419" s="40"/>
      <c r="C10419" s="40"/>
      <c r="D10419" s="40"/>
      <c r="E10419" s="40"/>
      <c r="F10419" s="40"/>
      <c r="G10419" s="40"/>
      <c r="H10419" s="40"/>
      <c r="I10419" s="40"/>
      <c r="M10419" s="40">
        <f>WEEKNUM(A10419,2)</f>
        <v>1</v>
      </c>
    </row>
    <row r="10420" spans="1:13" x14ac:dyDescent="0.25">
      <c r="A10420" s="1"/>
      <c r="B10420" s="40"/>
      <c r="C10420" s="40"/>
      <c r="D10420" s="40"/>
      <c r="E10420" s="40"/>
      <c r="F10420" s="40"/>
      <c r="G10420" s="40"/>
      <c r="H10420" s="40"/>
      <c r="I10420" s="40"/>
      <c r="M10420" s="40">
        <f>WEEKNUM(A10420,2)</f>
        <v>1</v>
      </c>
    </row>
    <row r="10421" spans="1:13" x14ac:dyDescent="0.25">
      <c r="A10421" s="1"/>
      <c r="B10421" s="40"/>
      <c r="C10421" s="40"/>
      <c r="D10421" s="40"/>
      <c r="E10421" s="40"/>
      <c r="F10421" s="40"/>
      <c r="G10421" s="40"/>
      <c r="H10421" s="40"/>
      <c r="I10421" s="40"/>
      <c r="M10421" s="40">
        <f>WEEKNUM(A10421,2)</f>
        <v>1</v>
      </c>
    </row>
    <row r="10422" spans="1:13" x14ac:dyDescent="0.25">
      <c r="A10422" s="1"/>
      <c r="B10422" s="40"/>
      <c r="C10422" s="40"/>
      <c r="D10422" s="40"/>
      <c r="E10422" s="40"/>
      <c r="F10422" s="40"/>
      <c r="G10422" s="40"/>
      <c r="H10422" s="40"/>
      <c r="I10422" s="40"/>
      <c r="M10422" s="40">
        <f>WEEKNUM(A10422,2)</f>
        <v>1</v>
      </c>
    </row>
    <row r="10423" spans="1:13" x14ac:dyDescent="0.25">
      <c r="A10423" s="1"/>
      <c r="B10423" s="40"/>
      <c r="C10423" s="40"/>
      <c r="D10423" s="40"/>
      <c r="E10423" s="40"/>
      <c r="F10423" s="40"/>
      <c r="G10423" s="40"/>
      <c r="H10423" s="40"/>
      <c r="I10423" s="40"/>
      <c r="M10423" s="40">
        <f>WEEKNUM(A10423,2)</f>
        <v>1</v>
      </c>
    </row>
    <row r="10424" spans="1:13" x14ac:dyDescent="0.25">
      <c r="A10424" s="1"/>
      <c r="B10424" s="40"/>
      <c r="C10424" s="40"/>
      <c r="D10424" s="40"/>
      <c r="E10424" s="40"/>
      <c r="F10424" s="40"/>
      <c r="G10424" s="40"/>
      <c r="H10424" s="40"/>
      <c r="I10424" s="40"/>
      <c r="M10424" s="40">
        <f>WEEKNUM(A10424,2)</f>
        <v>1</v>
      </c>
    </row>
    <row r="10425" spans="1:13" x14ac:dyDescent="0.25">
      <c r="A10425" s="1"/>
      <c r="B10425" s="40"/>
      <c r="C10425" s="40"/>
      <c r="D10425" s="40"/>
      <c r="E10425" s="40"/>
      <c r="F10425" s="40"/>
      <c r="G10425" s="40"/>
      <c r="H10425" s="40"/>
      <c r="I10425" s="40"/>
      <c r="M10425" s="40">
        <f>WEEKNUM(A10425,2)</f>
        <v>1</v>
      </c>
    </row>
    <row r="10426" spans="1:13" x14ac:dyDescent="0.25">
      <c r="A10426" s="1"/>
      <c r="B10426" s="40"/>
      <c r="C10426" s="40"/>
      <c r="D10426" s="40"/>
      <c r="E10426" s="40"/>
      <c r="F10426" s="40"/>
      <c r="G10426" s="40"/>
      <c r="H10426" s="40"/>
      <c r="I10426" s="40"/>
      <c r="M10426" s="40">
        <f>WEEKNUM(A10426,2)</f>
        <v>1</v>
      </c>
    </row>
    <row r="10427" spans="1:13" x14ac:dyDescent="0.25">
      <c r="A10427" s="1"/>
      <c r="B10427" s="40"/>
      <c r="C10427" s="40"/>
      <c r="D10427" s="40"/>
      <c r="E10427" s="40"/>
      <c r="F10427" s="40"/>
      <c r="G10427" s="40"/>
      <c r="H10427" s="40"/>
      <c r="I10427" s="40"/>
      <c r="M10427" s="40">
        <f>WEEKNUM(A10427,2)</f>
        <v>1</v>
      </c>
    </row>
    <row r="10428" spans="1:13" x14ac:dyDescent="0.25">
      <c r="A10428" s="1"/>
      <c r="B10428" s="40"/>
      <c r="C10428" s="40"/>
      <c r="D10428" s="40"/>
      <c r="E10428" s="40"/>
      <c r="F10428" s="40"/>
      <c r="G10428" s="40"/>
      <c r="H10428" s="40"/>
      <c r="I10428" s="40"/>
      <c r="M10428" s="40">
        <f>WEEKNUM(A10428,2)</f>
        <v>1</v>
      </c>
    </row>
    <row r="10429" spans="1:13" x14ac:dyDescent="0.25">
      <c r="A10429" s="1"/>
      <c r="B10429" s="40"/>
      <c r="C10429" s="40"/>
      <c r="D10429" s="40"/>
      <c r="E10429" s="40"/>
      <c r="F10429" s="40"/>
      <c r="G10429" s="40"/>
      <c r="H10429" s="40"/>
      <c r="I10429" s="40"/>
      <c r="M10429" s="40">
        <f>WEEKNUM(A10429,2)</f>
        <v>1</v>
      </c>
    </row>
    <row r="10430" spans="1:13" x14ac:dyDescent="0.25">
      <c r="A10430" s="1"/>
      <c r="B10430" s="40"/>
      <c r="C10430" s="40"/>
      <c r="D10430" s="40"/>
      <c r="E10430" s="40"/>
      <c r="F10430" s="40"/>
      <c r="G10430" s="40"/>
      <c r="H10430" s="40"/>
      <c r="I10430" s="40"/>
      <c r="M10430" s="40">
        <f>WEEKNUM(A10430,2)</f>
        <v>1</v>
      </c>
    </row>
    <row r="10431" spans="1:13" x14ac:dyDescent="0.25">
      <c r="A10431" s="1"/>
      <c r="B10431" s="40"/>
      <c r="C10431" s="40"/>
      <c r="D10431" s="40"/>
      <c r="E10431" s="40"/>
      <c r="F10431" s="40"/>
      <c r="G10431" s="40"/>
      <c r="H10431" s="40"/>
      <c r="I10431" s="40"/>
      <c r="M10431" s="40">
        <f>WEEKNUM(A10431,2)</f>
        <v>1</v>
      </c>
    </row>
    <row r="10432" spans="1:13" x14ac:dyDescent="0.25">
      <c r="A10432" s="1"/>
      <c r="B10432" s="40"/>
      <c r="C10432" s="40"/>
      <c r="D10432" s="40"/>
      <c r="E10432" s="40"/>
      <c r="F10432" s="40"/>
      <c r="G10432" s="40"/>
      <c r="H10432" s="40"/>
      <c r="I10432" s="40"/>
      <c r="M10432" s="40">
        <f>WEEKNUM(A10432,2)</f>
        <v>1</v>
      </c>
    </row>
    <row r="10433" spans="1:13" x14ac:dyDescent="0.25">
      <c r="A10433" s="1"/>
      <c r="B10433" s="40"/>
      <c r="C10433" s="40"/>
      <c r="D10433" s="40"/>
      <c r="E10433" s="40"/>
      <c r="F10433" s="40"/>
      <c r="G10433" s="40"/>
      <c r="H10433" s="40"/>
      <c r="I10433" s="40"/>
      <c r="M10433" s="40">
        <f>WEEKNUM(A10433,2)</f>
        <v>1</v>
      </c>
    </row>
    <row r="10434" spans="1:13" x14ac:dyDescent="0.25">
      <c r="A10434" s="1"/>
      <c r="B10434" s="40"/>
      <c r="C10434" s="40"/>
      <c r="D10434" s="40"/>
      <c r="E10434" s="40"/>
      <c r="F10434" s="40"/>
      <c r="G10434" s="40"/>
      <c r="H10434" s="40"/>
      <c r="I10434" s="40"/>
      <c r="M10434" s="40">
        <f>WEEKNUM(A10434,2)</f>
        <v>1</v>
      </c>
    </row>
    <row r="10435" spans="1:13" x14ac:dyDescent="0.25">
      <c r="A10435" s="1"/>
      <c r="B10435" s="40"/>
      <c r="C10435" s="40"/>
      <c r="D10435" s="40"/>
      <c r="E10435" s="40"/>
      <c r="F10435" s="40"/>
      <c r="G10435" s="40"/>
      <c r="H10435" s="40"/>
      <c r="I10435" s="40"/>
      <c r="M10435" s="40">
        <f>WEEKNUM(A10435,2)</f>
        <v>1</v>
      </c>
    </row>
    <row r="10436" spans="1:13" x14ac:dyDescent="0.25">
      <c r="A10436" s="1"/>
      <c r="B10436" s="40"/>
      <c r="C10436" s="40"/>
      <c r="D10436" s="40"/>
      <c r="E10436" s="40"/>
      <c r="F10436" s="40"/>
      <c r="G10436" s="40"/>
      <c r="H10436" s="40"/>
      <c r="I10436" s="40"/>
      <c r="M10436" s="40">
        <f>WEEKNUM(A10436,2)</f>
        <v>1</v>
      </c>
    </row>
    <row r="10437" spans="1:13" x14ac:dyDescent="0.25">
      <c r="A10437" s="1"/>
      <c r="B10437" s="40"/>
      <c r="C10437" s="40"/>
      <c r="D10437" s="40"/>
      <c r="E10437" s="40"/>
      <c r="F10437" s="40"/>
      <c r="G10437" s="40"/>
      <c r="H10437" s="40"/>
      <c r="I10437" s="40"/>
      <c r="M10437" s="40">
        <f>WEEKNUM(A10437,2)</f>
        <v>1</v>
      </c>
    </row>
    <row r="10438" spans="1:13" x14ac:dyDescent="0.25">
      <c r="A10438" s="1"/>
      <c r="B10438" s="40"/>
      <c r="C10438" s="40"/>
      <c r="D10438" s="40"/>
      <c r="E10438" s="40"/>
      <c r="F10438" s="40"/>
      <c r="G10438" s="40"/>
      <c r="H10438" s="40"/>
      <c r="I10438" s="40"/>
      <c r="M10438" s="40">
        <f>WEEKNUM(A10438,2)</f>
        <v>1</v>
      </c>
    </row>
    <row r="10439" spans="1:13" x14ac:dyDescent="0.25">
      <c r="A10439" s="1"/>
      <c r="B10439" s="40"/>
      <c r="C10439" s="40"/>
      <c r="D10439" s="40"/>
      <c r="E10439" s="40"/>
      <c r="F10439" s="40"/>
      <c r="G10439" s="40"/>
      <c r="H10439" s="40"/>
      <c r="I10439" s="40"/>
      <c r="M10439" s="40">
        <f>WEEKNUM(A10439,2)</f>
        <v>1</v>
      </c>
    </row>
    <row r="10440" spans="1:13" x14ac:dyDescent="0.25">
      <c r="A10440" s="1"/>
      <c r="B10440" s="40"/>
      <c r="C10440" s="40"/>
      <c r="D10440" s="40"/>
      <c r="E10440" s="40"/>
      <c r="F10440" s="40"/>
      <c r="G10440" s="40"/>
      <c r="H10440" s="40"/>
      <c r="I10440" s="40"/>
      <c r="M10440" s="40">
        <f>WEEKNUM(A10440,2)</f>
        <v>1</v>
      </c>
    </row>
    <row r="10441" spans="1:13" x14ac:dyDescent="0.25">
      <c r="A10441" s="1"/>
      <c r="B10441" s="40"/>
      <c r="C10441" s="40"/>
      <c r="D10441" s="40"/>
      <c r="E10441" s="40"/>
      <c r="F10441" s="40"/>
      <c r="G10441" s="40"/>
      <c r="H10441" s="40"/>
      <c r="I10441" s="40"/>
      <c r="M10441" s="40">
        <f>WEEKNUM(A10441,2)</f>
        <v>1</v>
      </c>
    </row>
    <row r="10442" spans="1:13" x14ac:dyDescent="0.25">
      <c r="A10442" s="1"/>
      <c r="B10442" s="40"/>
      <c r="C10442" s="40"/>
      <c r="D10442" s="40"/>
      <c r="E10442" s="40"/>
      <c r="F10442" s="40"/>
      <c r="G10442" s="40"/>
      <c r="H10442" s="40"/>
      <c r="I10442" s="40"/>
      <c r="M10442" s="40">
        <f>WEEKNUM(A10442,2)</f>
        <v>1</v>
      </c>
    </row>
    <row r="10443" spans="1:13" x14ac:dyDescent="0.25">
      <c r="A10443" s="1"/>
      <c r="B10443" s="40"/>
      <c r="C10443" s="40"/>
      <c r="D10443" s="40"/>
      <c r="E10443" s="40"/>
      <c r="F10443" s="40"/>
      <c r="G10443" s="40"/>
      <c r="H10443" s="40"/>
      <c r="I10443" s="40"/>
      <c r="M10443" s="40">
        <f>WEEKNUM(A10443,2)</f>
        <v>1</v>
      </c>
    </row>
    <row r="10444" spans="1:13" x14ac:dyDescent="0.25">
      <c r="A10444" s="1"/>
      <c r="B10444" s="40"/>
      <c r="C10444" s="40"/>
      <c r="D10444" s="40"/>
      <c r="E10444" s="40"/>
      <c r="F10444" s="40"/>
      <c r="G10444" s="40"/>
      <c r="H10444" s="40"/>
      <c r="I10444" s="40"/>
      <c r="M10444" s="40">
        <f>WEEKNUM(A10444,2)</f>
        <v>1</v>
      </c>
    </row>
    <row r="10445" spans="1:13" x14ac:dyDescent="0.25">
      <c r="A10445" s="1"/>
      <c r="B10445" s="40"/>
      <c r="C10445" s="40"/>
      <c r="D10445" s="40"/>
      <c r="E10445" s="40"/>
      <c r="F10445" s="40"/>
      <c r="G10445" s="40"/>
      <c r="H10445" s="40"/>
      <c r="I10445" s="40"/>
      <c r="M10445" s="40">
        <f>WEEKNUM(A10445,2)</f>
        <v>1</v>
      </c>
    </row>
    <row r="10446" spans="1:13" x14ac:dyDescent="0.25">
      <c r="A10446" s="1"/>
      <c r="B10446" s="40"/>
      <c r="C10446" s="40"/>
      <c r="D10446" s="40"/>
      <c r="E10446" s="40"/>
      <c r="F10446" s="40"/>
      <c r="G10446" s="40"/>
      <c r="H10446" s="40"/>
      <c r="I10446" s="40"/>
      <c r="M10446" s="40">
        <f>WEEKNUM(A10446,2)</f>
        <v>1</v>
      </c>
    </row>
    <row r="10447" spans="1:13" x14ac:dyDescent="0.25">
      <c r="A10447" s="1"/>
      <c r="B10447" s="40"/>
      <c r="C10447" s="40"/>
      <c r="D10447" s="40"/>
      <c r="E10447" s="40"/>
      <c r="F10447" s="40"/>
      <c r="G10447" s="40"/>
      <c r="H10447" s="40"/>
      <c r="I10447" s="40"/>
      <c r="M10447" s="40">
        <f>WEEKNUM(A10447,2)</f>
        <v>1</v>
      </c>
    </row>
    <row r="10448" spans="1:13" x14ac:dyDescent="0.25">
      <c r="A10448" s="1"/>
      <c r="B10448" s="40"/>
      <c r="C10448" s="40"/>
      <c r="D10448" s="40"/>
      <c r="E10448" s="40"/>
      <c r="F10448" s="40"/>
      <c r="G10448" s="40"/>
      <c r="H10448" s="40"/>
      <c r="I10448" s="40"/>
      <c r="M10448" s="40">
        <f>WEEKNUM(A10448,2)</f>
        <v>1</v>
      </c>
    </row>
    <row r="10449" spans="1:13" x14ac:dyDescent="0.25">
      <c r="A10449" s="1"/>
      <c r="B10449" s="40"/>
      <c r="C10449" s="40"/>
      <c r="D10449" s="40"/>
      <c r="E10449" s="40"/>
      <c r="F10449" s="40"/>
      <c r="G10449" s="40"/>
      <c r="H10449" s="40"/>
      <c r="I10449" s="40"/>
      <c r="M10449" s="40">
        <f>WEEKNUM(A10449,2)</f>
        <v>1</v>
      </c>
    </row>
    <row r="10450" spans="1:13" x14ac:dyDescent="0.25">
      <c r="A10450" s="1"/>
      <c r="B10450" s="40"/>
      <c r="C10450" s="40"/>
      <c r="D10450" s="40"/>
      <c r="E10450" s="40"/>
      <c r="F10450" s="40"/>
      <c r="G10450" s="40"/>
      <c r="H10450" s="40"/>
      <c r="I10450" s="40"/>
      <c r="M10450" s="40">
        <f>WEEKNUM(A10450,2)</f>
        <v>1</v>
      </c>
    </row>
    <row r="10451" spans="1:13" x14ac:dyDescent="0.25">
      <c r="A10451" s="1"/>
      <c r="B10451" s="40"/>
      <c r="C10451" s="40"/>
      <c r="D10451" s="40"/>
      <c r="E10451" s="40"/>
      <c r="F10451" s="40"/>
      <c r="G10451" s="40"/>
      <c r="H10451" s="40"/>
      <c r="I10451" s="40"/>
      <c r="M10451" s="40">
        <f>WEEKNUM(A10451,2)</f>
        <v>1</v>
      </c>
    </row>
    <row r="10452" spans="1:13" x14ac:dyDescent="0.25">
      <c r="A10452" s="1"/>
      <c r="B10452" s="40"/>
      <c r="C10452" s="40"/>
      <c r="D10452" s="40"/>
      <c r="E10452" s="40"/>
      <c r="F10452" s="40"/>
      <c r="G10452" s="40"/>
      <c r="H10452" s="40"/>
      <c r="I10452" s="40"/>
      <c r="M10452" s="40">
        <f>WEEKNUM(A10452,2)</f>
        <v>1</v>
      </c>
    </row>
    <row r="10453" spans="1:13" x14ac:dyDescent="0.25">
      <c r="A10453" s="1"/>
      <c r="B10453" s="40"/>
      <c r="C10453" s="40"/>
      <c r="D10453" s="40"/>
      <c r="E10453" s="40"/>
      <c r="F10453" s="40"/>
      <c r="G10453" s="40"/>
      <c r="H10453" s="40"/>
      <c r="I10453" s="40"/>
      <c r="M10453" s="40">
        <f>WEEKNUM(A10453,2)</f>
        <v>1</v>
      </c>
    </row>
    <row r="10454" spans="1:13" x14ac:dyDescent="0.25">
      <c r="A10454" s="1"/>
      <c r="B10454" s="40"/>
      <c r="C10454" s="40"/>
      <c r="D10454" s="40"/>
      <c r="E10454" s="40"/>
      <c r="F10454" s="40"/>
      <c r="G10454" s="40"/>
      <c r="H10454" s="40"/>
      <c r="I10454" s="40"/>
      <c r="M10454" s="40">
        <f>WEEKNUM(A10454,2)</f>
        <v>1</v>
      </c>
    </row>
    <row r="10455" spans="1:13" x14ac:dyDescent="0.25">
      <c r="A10455" s="1"/>
      <c r="B10455" s="40"/>
      <c r="C10455" s="40"/>
      <c r="D10455" s="40"/>
      <c r="E10455" s="40"/>
      <c r="F10455" s="40"/>
      <c r="G10455" s="40"/>
      <c r="H10455" s="40"/>
      <c r="I10455" s="40"/>
      <c r="M10455" s="40">
        <f>WEEKNUM(A10455,2)</f>
        <v>1</v>
      </c>
    </row>
    <row r="10456" spans="1:13" x14ac:dyDescent="0.25">
      <c r="A10456" s="1"/>
      <c r="B10456" s="40"/>
      <c r="C10456" s="40"/>
      <c r="D10456" s="40"/>
      <c r="E10456" s="40"/>
      <c r="F10456" s="40"/>
      <c r="G10456" s="40"/>
      <c r="H10456" s="40"/>
      <c r="I10456" s="40"/>
      <c r="M10456" s="40">
        <f>WEEKNUM(A10456,2)</f>
        <v>1</v>
      </c>
    </row>
    <row r="10457" spans="1:13" x14ac:dyDescent="0.25">
      <c r="A10457" s="1"/>
      <c r="B10457" s="40"/>
      <c r="C10457" s="40"/>
      <c r="D10457" s="40"/>
      <c r="E10457" s="40"/>
      <c r="F10457" s="40"/>
      <c r="G10457" s="40"/>
      <c r="H10457" s="40"/>
      <c r="I10457" s="40"/>
      <c r="M10457" s="40">
        <f>WEEKNUM(A10457,2)</f>
        <v>1</v>
      </c>
    </row>
    <row r="10458" spans="1:13" x14ac:dyDescent="0.25">
      <c r="A10458" s="1"/>
      <c r="B10458" s="40"/>
      <c r="C10458" s="40"/>
      <c r="D10458" s="40"/>
      <c r="E10458" s="40"/>
      <c r="F10458" s="40"/>
      <c r="G10458" s="40"/>
      <c r="H10458" s="40"/>
      <c r="I10458" s="40"/>
      <c r="M10458" s="40">
        <f>WEEKNUM(A10458,2)</f>
        <v>1</v>
      </c>
    </row>
    <row r="10459" spans="1:13" x14ac:dyDescent="0.25">
      <c r="A10459" s="1"/>
      <c r="B10459" s="40"/>
      <c r="C10459" s="40"/>
      <c r="D10459" s="40"/>
      <c r="E10459" s="40"/>
      <c r="F10459" s="40"/>
      <c r="G10459" s="40"/>
      <c r="H10459" s="40"/>
      <c r="I10459" s="40"/>
      <c r="M10459" s="40">
        <f>WEEKNUM(A10459,2)</f>
        <v>1</v>
      </c>
    </row>
    <row r="10460" spans="1:13" x14ac:dyDescent="0.25">
      <c r="A10460" s="1"/>
      <c r="B10460" s="40"/>
      <c r="C10460" s="40"/>
      <c r="D10460" s="40"/>
      <c r="E10460" s="40"/>
      <c r="F10460" s="40"/>
      <c r="G10460" s="40"/>
      <c r="H10460" s="40"/>
      <c r="I10460" s="40"/>
      <c r="M10460" s="40">
        <f>WEEKNUM(A10460,2)</f>
        <v>1</v>
      </c>
    </row>
    <row r="10461" spans="1:13" x14ac:dyDescent="0.25">
      <c r="A10461" s="1"/>
      <c r="B10461" s="40"/>
      <c r="C10461" s="40"/>
      <c r="D10461" s="40"/>
      <c r="E10461" s="40"/>
      <c r="F10461" s="40"/>
      <c r="G10461" s="40"/>
      <c r="H10461" s="40"/>
      <c r="I10461" s="40"/>
      <c r="M10461" s="40">
        <f>WEEKNUM(A10461,2)</f>
        <v>1</v>
      </c>
    </row>
    <row r="10462" spans="1:13" x14ac:dyDescent="0.25">
      <c r="A10462" s="1"/>
      <c r="B10462" s="40"/>
      <c r="C10462" s="40"/>
      <c r="D10462" s="40"/>
      <c r="E10462" s="40"/>
      <c r="F10462" s="40"/>
      <c r="G10462" s="40"/>
      <c r="H10462" s="40"/>
      <c r="I10462" s="40"/>
      <c r="M10462" s="40">
        <f>WEEKNUM(A10462,2)</f>
        <v>1</v>
      </c>
    </row>
    <row r="10463" spans="1:13" x14ac:dyDescent="0.25">
      <c r="A10463" s="1"/>
      <c r="B10463" s="40"/>
      <c r="C10463" s="40"/>
      <c r="D10463" s="40"/>
      <c r="E10463" s="40"/>
      <c r="F10463" s="40"/>
      <c r="G10463" s="40"/>
      <c r="H10463" s="40"/>
      <c r="I10463" s="40"/>
      <c r="M10463" s="40">
        <f>WEEKNUM(A10463,2)</f>
        <v>1</v>
      </c>
    </row>
    <row r="10464" spans="1:13" x14ac:dyDescent="0.25">
      <c r="A10464" s="1"/>
      <c r="B10464" s="40"/>
      <c r="C10464" s="40"/>
      <c r="D10464" s="40"/>
      <c r="E10464" s="40"/>
      <c r="F10464" s="40"/>
      <c r="G10464" s="40"/>
      <c r="H10464" s="40"/>
      <c r="I10464" s="40"/>
      <c r="M10464" s="40">
        <f>WEEKNUM(A10464,2)</f>
        <v>1</v>
      </c>
    </row>
    <row r="10465" spans="1:13" x14ac:dyDescent="0.25">
      <c r="A10465" s="1"/>
      <c r="B10465" s="40"/>
      <c r="C10465" s="40"/>
      <c r="D10465" s="40"/>
      <c r="E10465" s="40"/>
      <c r="F10465" s="40"/>
      <c r="G10465" s="40"/>
      <c r="H10465" s="40"/>
      <c r="I10465" s="40"/>
      <c r="M10465" s="40">
        <f>WEEKNUM(A10465,2)</f>
        <v>1</v>
      </c>
    </row>
    <row r="10466" spans="1:13" x14ac:dyDescent="0.25">
      <c r="A10466" s="1"/>
      <c r="B10466" s="40"/>
      <c r="C10466" s="40"/>
      <c r="D10466" s="40"/>
      <c r="E10466" s="40"/>
      <c r="F10466" s="40"/>
      <c r="G10466" s="40"/>
      <c r="H10466" s="40"/>
      <c r="I10466" s="40"/>
      <c r="M10466" s="40">
        <f>WEEKNUM(A10466,2)</f>
        <v>1</v>
      </c>
    </row>
    <row r="10467" spans="1:13" x14ac:dyDescent="0.25">
      <c r="A10467" s="1"/>
      <c r="B10467" s="40"/>
      <c r="C10467" s="40"/>
      <c r="D10467" s="40"/>
      <c r="E10467" s="40"/>
      <c r="F10467" s="40"/>
      <c r="G10467" s="40"/>
      <c r="H10467" s="40"/>
      <c r="I10467" s="40"/>
      <c r="M10467" s="40">
        <f>WEEKNUM(A10467,2)</f>
        <v>1</v>
      </c>
    </row>
    <row r="10468" spans="1:13" x14ac:dyDescent="0.25">
      <c r="A10468" s="1"/>
      <c r="B10468" s="40"/>
      <c r="C10468" s="40"/>
      <c r="D10468" s="40"/>
      <c r="E10468" s="40"/>
      <c r="F10468" s="40"/>
      <c r="G10468" s="40"/>
      <c r="H10468" s="40"/>
      <c r="I10468" s="40"/>
      <c r="M10468" s="40">
        <f>WEEKNUM(A10468,2)</f>
        <v>1</v>
      </c>
    </row>
    <row r="10469" spans="1:13" x14ac:dyDescent="0.25">
      <c r="A10469" s="1"/>
      <c r="B10469" s="40"/>
      <c r="C10469" s="40"/>
      <c r="D10469" s="40"/>
      <c r="E10469" s="40"/>
      <c r="F10469" s="40"/>
      <c r="G10469" s="40"/>
      <c r="H10469" s="40"/>
      <c r="I10469" s="40"/>
      <c r="M10469" s="40">
        <f>WEEKNUM(A10469,2)</f>
        <v>1</v>
      </c>
    </row>
    <row r="10470" spans="1:13" x14ac:dyDescent="0.25">
      <c r="A10470" s="1"/>
      <c r="B10470" s="40"/>
      <c r="C10470" s="40"/>
      <c r="D10470" s="40"/>
      <c r="E10470" s="40"/>
      <c r="F10470" s="40"/>
      <c r="G10470" s="40"/>
      <c r="H10470" s="40"/>
      <c r="I10470" s="40"/>
      <c r="M10470" s="40">
        <f>WEEKNUM(A10470,2)</f>
        <v>1</v>
      </c>
    </row>
    <row r="10471" spans="1:13" x14ac:dyDescent="0.25">
      <c r="A10471" s="1"/>
      <c r="B10471" s="40"/>
      <c r="C10471" s="40"/>
      <c r="D10471" s="40"/>
      <c r="E10471" s="40"/>
      <c r="F10471" s="40"/>
      <c r="G10471" s="40"/>
      <c r="H10471" s="40"/>
      <c r="I10471" s="40"/>
      <c r="M10471" s="40">
        <f>WEEKNUM(A10471,2)</f>
        <v>1</v>
      </c>
    </row>
    <row r="10472" spans="1:13" x14ac:dyDescent="0.25">
      <c r="A10472" s="1"/>
      <c r="B10472" s="40"/>
      <c r="C10472" s="40"/>
      <c r="D10472" s="40"/>
      <c r="E10472" s="40"/>
      <c r="F10472" s="40"/>
      <c r="G10472" s="40"/>
      <c r="H10472" s="40"/>
      <c r="I10472" s="40"/>
      <c r="M10472" s="40">
        <f>WEEKNUM(A10472,2)</f>
        <v>1</v>
      </c>
    </row>
    <row r="10473" spans="1:13" x14ac:dyDescent="0.25">
      <c r="A10473" s="1"/>
      <c r="B10473" s="40"/>
      <c r="C10473" s="40"/>
      <c r="D10473" s="40"/>
      <c r="E10473" s="40"/>
      <c r="F10473" s="40"/>
      <c r="G10473" s="40"/>
      <c r="H10473" s="40"/>
      <c r="I10473" s="40"/>
      <c r="M10473" s="40">
        <f>WEEKNUM(A10473,2)</f>
        <v>1</v>
      </c>
    </row>
    <row r="10474" spans="1:13" x14ac:dyDescent="0.25">
      <c r="A10474" s="1"/>
      <c r="B10474" s="40"/>
      <c r="C10474" s="40"/>
      <c r="D10474" s="40"/>
      <c r="E10474" s="40"/>
      <c r="F10474" s="40"/>
      <c r="G10474" s="40"/>
      <c r="H10474" s="40"/>
      <c r="I10474" s="40"/>
      <c r="M10474" s="40">
        <f>WEEKNUM(A10474,2)</f>
        <v>1</v>
      </c>
    </row>
    <row r="10475" spans="1:13" x14ac:dyDescent="0.25">
      <c r="A10475" s="1"/>
      <c r="B10475" s="40"/>
      <c r="C10475" s="40"/>
      <c r="D10475" s="40"/>
      <c r="E10475" s="40"/>
      <c r="F10475" s="40"/>
      <c r="G10475" s="40"/>
      <c r="H10475" s="40"/>
      <c r="I10475" s="40"/>
      <c r="M10475" s="40">
        <f>WEEKNUM(A10475,2)</f>
        <v>1</v>
      </c>
    </row>
    <row r="10476" spans="1:13" x14ac:dyDescent="0.25">
      <c r="A10476" s="1"/>
      <c r="B10476" s="40"/>
      <c r="C10476" s="40"/>
      <c r="D10476" s="40"/>
      <c r="E10476" s="40"/>
      <c r="F10476" s="40"/>
      <c r="G10476" s="40"/>
      <c r="H10476" s="40"/>
      <c r="I10476" s="40"/>
      <c r="M10476" s="40">
        <f>WEEKNUM(A10476,2)</f>
        <v>1</v>
      </c>
    </row>
    <row r="10477" spans="1:13" x14ac:dyDescent="0.25">
      <c r="A10477" s="1"/>
      <c r="B10477" s="40"/>
      <c r="C10477" s="40"/>
      <c r="D10477" s="40"/>
      <c r="E10477" s="40"/>
      <c r="F10477" s="40"/>
      <c r="G10477" s="40"/>
      <c r="H10477" s="40"/>
      <c r="I10477" s="40"/>
      <c r="M10477" s="40">
        <f>WEEKNUM(A10477,2)</f>
        <v>1</v>
      </c>
    </row>
    <row r="10478" spans="1:13" x14ac:dyDescent="0.25">
      <c r="A10478" s="1"/>
      <c r="B10478" s="40"/>
      <c r="C10478" s="40"/>
      <c r="D10478" s="40"/>
      <c r="E10478" s="40"/>
      <c r="F10478" s="40"/>
      <c r="G10478" s="40"/>
      <c r="H10478" s="40"/>
      <c r="I10478" s="40"/>
      <c r="M10478" s="40">
        <f>WEEKNUM(A10478,2)</f>
        <v>1</v>
      </c>
    </row>
    <row r="10479" spans="1:13" x14ac:dyDescent="0.25">
      <c r="A10479" s="1"/>
      <c r="B10479" s="40"/>
      <c r="C10479" s="40"/>
      <c r="D10479" s="40"/>
      <c r="E10479" s="40"/>
      <c r="F10479" s="40"/>
      <c r="G10479" s="40"/>
      <c r="H10479" s="40"/>
      <c r="I10479" s="40"/>
      <c r="M10479" s="40">
        <f>WEEKNUM(A10479,2)</f>
        <v>1</v>
      </c>
    </row>
    <row r="10480" spans="1:13" x14ac:dyDescent="0.25">
      <c r="A10480" s="1"/>
      <c r="B10480" s="40"/>
      <c r="C10480" s="40"/>
      <c r="D10480" s="40"/>
      <c r="E10480" s="40"/>
      <c r="F10480" s="40"/>
      <c r="G10480" s="40"/>
      <c r="H10480" s="40"/>
      <c r="I10480" s="40"/>
      <c r="M10480" s="40">
        <f>WEEKNUM(A10480,2)</f>
        <v>1</v>
      </c>
    </row>
    <row r="10481" spans="1:13" x14ac:dyDescent="0.25">
      <c r="A10481" s="1"/>
      <c r="B10481" s="40"/>
      <c r="C10481" s="40"/>
      <c r="D10481" s="40"/>
      <c r="E10481" s="40"/>
      <c r="F10481" s="40"/>
      <c r="G10481" s="40"/>
      <c r="H10481" s="40"/>
      <c r="I10481" s="40"/>
      <c r="M10481" s="40">
        <f>WEEKNUM(A10481,2)</f>
        <v>1</v>
      </c>
    </row>
    <row r="10482" spans="1:13" x14ac:dyDescent="0.25">
      <c r="A10482" s="1"/>
      <c r="B10482" s="40"/>
      <c r="C10482" s="40"/>
      <c r="D10482" s="40"/>
      <c r="E10482" s="40"/>
      <c r="F10482" s="40"/>
      <c r="G10482" s="40"/>
      <c r="H10482" s="40"/>
      <c r="I10482" s="40"/>
      <c r="M10482" s="40">
        <f>WEEKNUM(A10482,2)</f>
        <v>1</v>
      </c>
    </row>
    <row r="10483" spans="1:13" x14ac:dyDescent="0.25">
      <c r="A10483" s="1"/>
      <c r="B10483" s="40"/>
      <c r="C10483" s="40"/>
      <c r="D10483" s="40"/>
      <c r="E10483" s="40"/>
      <c r="F10483" s="40"/>
      <c r="G10483" s="40"/>
      <c r="H10483" s="40"/>
      <c r="I10483" s="40"/>
      <c r="M10483" s="40">
        <f>WEEKNUM(A10483,2)</f>
        <v>1</v>
      </c>
    </row>
    <row r="10484" spans="1:13" x14ac:dyDescent="0.25">
      <c r="A10484" s="1"/>
      <c r="B10484" s="40"/>
      <c r="C10484" s="40"/>
      <c r="D10484" s="40"/>
      <c r="E10484" s="40"/>
      <c r="F10484" s="40"/>
      <c r="G10484" s="40"/>
      <c r="H10484" s="40"/>
      <c r="I10484" s="40"/>
      <c r="M10484" s="40">
        <f>WEEKNUM(A10484,2)</f>
        <v>1</v>
      </c>
    </row>
    <row r="10485" spans="1:13" x14ac:dyDescent="0.25">
      <c r="A10485" s="1"/>
      <c r="B10485" s="40"/>
      <c r="C10485" s="40"/>
      <c r="D10485" s="40"/>
      <c r="E10485" s="40"/>
      <c r="F10485" s="40"/>
      <c r="G10485" s="40"/>
      <c r="H10485" s="40"/>
      <c r="I10485" s="40"/>
      <c r="M10485" s="40">
        <f>WEEKNUM(A10485,2)</f>
        <v>1</v>
      </c>
    </row>
    <row r="10486" spans="1:13" x14ac:dyDescent="0.25">
      <c r="A10486" s="1"/>
      <c r="B10486" s="40"/>
      <c r="C10486" s="40"/>
      <c r="D10486" s="40"/>
      <c r="E10486" s="40"/>
      <c r="F10486" s="40"/>
      <c r="G10486" s="40"/>
      <c r="H10486" s="40"/>
      <c r="I10486" s="40"/>
      <c r="M10486" s="40">
        <f>WEEKNUM(A10486,2)</f>
        <v>1</v>
      </c>
    </row>
    <row r="10487" spans="1:13" x14ac:dyDescent="0.25">
      <c r="A10487" s="1"/>
      <c r="B10487" s="40"/>
      <c r="C10487" s="40"/>
      <c r="D10487" s="40"/>
      <c r="E10487" s="40"/>
      <c r="F10487" s="40"/>
      <c r="G10487" s="40"/>
      <c r="H10487" s="40"/>
      <c r="I10487" s="40"/>
      <c r="M10487" s="40">
        <f>WEEKNUM(A10487,2)</f>
        <v>1</v>
      </c>
    </row>
    <row r="10488" spans="1:13" x14ac:dyDescent="0.25">
      <c r="A10488" s="1"/>
      <c r="B10488" s="40"/>
      <c r="C10488" s="40"/>
      <c r="D10488" s="40"/>
      <c r="E10488" s="40"/>
      <c r="F10488" s="40"/>
      <c r="G10488" s="40"/>
      <c r="H10488" s="40"/>
      <c r="I10488" s="40"/>
      <c r="M10488" s="40">
        <f>WEEKNUM(A10488,2)</f>
        <v>1</v>
      </c>
    </row>
    <row r="10489" spans="1:13" x14ac:dyDescent="0.25">
      <c r="A10489" s="1"/>
      <c r="B10489" s="40"/>
      <c r="C10489" s="40"/>
      <c r="D10489" s="40"/>
      <c r="E10489" s="40"/>
      <c r="F10489" s="40"/>
      <c r="G10489" s="40"/>
      <c r="H10489" s="40"/>
      <c r="I10489" s="40"/>
      <c r="M10489" s="40">
        <f>WEEKNUM(A10489,2)</f>
        <v>1</v>
      </c>
    </row>
    <row r="10490" spans="1:13" x14ac:dyDescent="0.25">
      <c r="A10490" s="1"/>
      <c r="B10490" s="40"/>
      <c r="C10490" s="40"/>
      <c r="D10490" s="40"/>
      <c r="E10490" s="40"/>
      <c r="F10490" s="40"/>
      <c r="G10490" s="40"/>
      <c r="H10490" s="40"/>
      <c r="I10490" s="40"/>
      <c r="M10490" s="40">
        <f>WEEKNUM(A10490,2)</f>
        <v>1</v>
      </c>
    </row>
    <row r="10491" spans="1:13" x14ac:dyDescent="0.25">
      <c r="A10491" s="1"/>
      <c r="B10491" s="40"/>
      <c r="C10491" s="40"/>
      <c r="D10491" s="40"/>
      <c r="E10491" s="40"/>
      <c r="F10491" s="40"/>
      <c r="G10491" s="40"/>
      <c r="H10491" s="40"/>
      <c r="I10491" s="40"/>
      <c r="M10491" s="40">
        <f>WEEKNUM(A10491,2)</f>
        <v>1</v>
      </c>
    </row>
    <row r="10492" spans="1:13" x14ac:dyDescent="0.25">
      <c r="A10492" s="1"/>
      <c r="B10492" s="40"/>
      <c r="C10492" s="40"/>
      <c r="D10492" s="40"/>
      <c r="E10492" s="40"/>
      <c r="F10492" s="40"/>
      <c r="G10492" s="40"/>
      <c r="H10492" s="40"/>
      <c r="I10492" s="40"/>
      <c r="M10492" s="40">
        <f>WEEKNUM(A10492,2)</f>
        <v>1</v>
      </c>
    </row>
    <row r="10493" spans="1:13" x14ac:dyDescent="0.25">
      <c r="A10493" s="1"/>
      <c r="B10493" s="40"/>
      <c r="C10493" s="40"/>
      <c r="D10493" s="40"/>
      <c r="E10493" s="40"/>
      <c r="F10493" s="40"/>
      <c r="G10493" s="40"/>
      <c r="H10493" s="40"/>
      <c r="I10493" s="40"/>
      <c r="M10493" s="40">
        <f>WEEKNUM(A10493,2)</f>
        <v>1</v>
      </c>
    </row>
    <row r="10494" spans="1:13" x14ac:dyDescent="0.25">
      <c r="A10494" s="1"/>
      <c r="B10494" s="40"/>
      <c r="C10494" s="40"/>
      <c r="D10494" s="40"/>
      <c r="E10494" s="40"/>
      <c r="F10494" s="40"/>
      <c r="G10494" s="40"/>
      <c r="H10494" s="40"/>
      <c r="I10494" s="40"/>
      <c r="M10494" s="40">
        <f>WEEKNUM(A10494,2)</f>
        <v>1</v>
      </c>
    </row>
    <row r="10495" spans="1:13" x14ac:dyDescent="0.25">
      <c r="A10495" s="1"/>
      <c r="B10495" s="40"/>
      <c r="C10495" s="40"/>
      <c r="D10495" s="40"/>
      <c r="E10495" s="40"/>
      <c r="F10495" s="40"/>
      <c r="G10495" s="40"/>
      <c r="H10495" s="40"/>
      <c r="I10495" s="40"/>
      <c r="M10495" s="40">
        <f>WEEKNUM(A10495,2)</f>
        <v>1</v>
      </c>
    </row>
    <row r="10496" spans="1:13" x14ac:dyDescent="0.25">
      <c r="A10496" s="1"/>
      <c r="B10496" s="40"/>
      <c r="C10496" s="40"/>
      <c r="D10496" s="40"/>
      <c r="E10496" s="40"/>
      <c r="F10496" s="40"/>
      <c r="G10496" s="40"/>
      <c r="H10496" s="40"/>
      <c r="I10496" s="40"/>
      <c r="M10496" s="40">
        <f>WEEKNUM(A10496,2)</f>
        <v>1</v>
      </c>
    </row>
    <row r="10497" spans="1:13" x14ac:dyDescent="0.25">
      <c r="A10497" s="1"/>
      <c r="B10497" s="40"/>
      <c r="C10497" s="40"/>
      <c r="D10497" s="40"/>
      <c r="E10497" s="40"/>
      <c r="F10497" s="40"/>
      <c r="G10497" s="40"/>
      <c r="H10497" s="40"/>
      <c r="I10497" s="40"/>
      <c r="M10497" s="40">
        <f>WEEKNUM(A10497,2)</f>
        <v>1</v>
      </c>
    </row>
    <row r="10498" spans="1:13" x14ac:dyDescent="0.25">
      <c r="A10498" s="1"/>
      <c r="B10498" s="40"/>
      <c r="C10498" s="40"/>
      <c r="D10498" s="40"/>
      <c r="E10498" s="40"/>
      <c r="F10498" s="40"/>
      <c r="G10498" s="40"/>
      <c r="H10498" s="40"/>
      <c r="I10498" s="40"/>
      <c r="M10498" s="40">
        <f>WEEKNUM(A10498,2)</f>
        <v>1</v>
      </c>
    </row>
    <row r="10499" spans="1:13" x14ac:dyDescent="0.25">
      <c r="A10499" s="1"/>
      <c r="B10499" s="40"/>
      <c r="C10499" s="40"/>
      <c r="D10499" s="40"/>
      <c r="E10499" s="40"/>
      <c r="F10499" s="40"/>
      <c r="G10499" s="40"/>
      <c r="H10499" s="40"/>
      <c r="I10499" s="40"/>
      <c r="M10499" s="40">
        <f>WEEKNUM(A10499,2)</f>
        <v>1</v>
      </c>
    </row>
    <row r="10500" spans="1:13" x14ac:dyDescent="0.25">
      <c r="A10500" s="1"/>
      <c r="B10500" s="40"/>
      <c r="C10500" s="40"/>
      <c r="D10500" s="40"/>
      <c r="E10500" s="40"/>
      <c r="F10500" s="40"/>
      <c r="G10500" s="40"/>
      <c r="H10500" s="40"/>
      <c r="I10500" s="40"/>
      <c r="M10500" s="40">
        <f>WEEKNUM(A10500,2)</f>
        <v>1</v>
      </c>
    </row>
    <row r="10501" spans="1:13" x14ac:dyDescent="0.25">
      <c r="A10501" s="1"/>
      <c r="B10501" s="40"/>
      <c r="C10501" s="40"/>
      <c r="D10501" s="40"/>
      <c r="E10501" s="40"/>
      <c r="F10501" s="40"/>
      <c r="G10501" s="40"/>
      <c r="H10501" s="40"/>
      <c r="I10501" s="40"/>
      <c r="M10501" s="40">
        <f>WEEKNUM(A10501,2)</f>
        <v>1</v>
      </c>
    </row>
    <row r="10502" spans="1:13" x14ac:dyDescent="0.25">
      <c r="A10502" s="1"/>
      <c r="B10502" s="40"/>
      <c r="C10502" s="40"/>
      <c r="D10502" s="40"/>
      <c r="E10502" s="40"/>
      <c r="F10502" s="40"/>
      <c r="G10502" s="40"/>
      <c r="H10502" s="40"/>
      <c r="I10502" s="40"/>
      <c r="M10502" s="40">
        <f>WEEKNUM(A10502,2)</f>
        <v>1</v>
      </c>
    </row>
    <row r="10503" spans="1:13" x14ac:dyDescent="0.25">
      <c r="A10503" s="1"/>
      <c r="B10503" s="40"/>
      <c r="C10503" s="40"/>
      <c r="D10503" s="40"/>
      <c r="E10503" s="40"/>
      <c r="F10503" s="40"/>
      <c r="G10503" s="40"/>
      <c r="H10503" s="40"/>
      <c r="I10503" s="40"/>
      <c r="M10503" s="40">
        <f>WEEKNUM(A10503,2)</f>
        <v>1</v>
      </c>
    </row>
    <row r="10504" spans="1:13" x14ac:dyDescent="0.25">
      <c r="A10504" s="1"/>
      <c r="B10504" s="40"/>
      <c r="C10504" s="40"/>
      <c r="D10504" s="40"/>
      <c r="E10504" s="40"/>
      <c r="F10504" s="40"/>
      <c r="G10504" s="40"/>
      <c r="H10504" s="40"/>
      <c r="I10504" s="40"/>
      <c r="M10504" s="40">
        <f>WEEKNUM(A10504,2)</f>
        <v>1</v>
      </c>
    </row>
    <row r="10505" spans="1:13" x14ac:dyDescent="0.25">
      <c r="A10505" s="1"/>
      <c r="B10505" s="40"/>
      <c r="C10505" s="40"/>
      <c r="D10505" s="40"/>
      <c r="E10505" s="40"/>
      <c r="F10505" s="40"/>
      <c r="G10505" s="40"/>
      <c r="H10505" s="40"/>
      <c r="I10505" s="40"/>
      <c r="M10505" s="40">
        <f>WEEKNUM(A10505,2)</f>
        <v>1</v>
      </c>
    </row>
    <row r="10506" spans="1:13" x14ac:dyDescent="0.25">
      <c r="A10506" s="1"/>
      <c r="B10506" s="40"/>
      <c r="C10506" s="40"/>
      <c r="D10506" s="40"/>
      <c r="E10506" s="40"/>
      <c r="F10506" s="40"/>
      <c r="G10506" s="40"/>
      <c r="H10506" s="40"/>
      <c r="I10506" s="40"/>
      <c r="M10506" s="40">
        <f>WEEKNUM(A10506,2)</f>
        <v>1</v>
      </c>
    </row>
    <row r="10507" spans="1:13" x14ac:dyDescent="0.25">
      <c r="A10507" s="1"/>
      <c r="B10507" s="40"/>
      <c r="C10507" s="40"/>
      <c r="D10507" s="40"/>
      <c r="E10507" s="40"/>
      <c r="F10507" s="40"/>
      <c r="G10507" s="40"/>
      <c r="H10507" s="40"/>
      <c r="I10507" s="40"/>
      <c r="M10507" s="40">
        <f>WEEKNUM(A10507,2)</f>
        <v>1</v>
      </c>
    </row>
    <row r="10508" spans="1:13" x14ac:dyDescent="0.25">
      <c r="A10508" s="1"/>
      <c r="B10508" s="40"/>
      <c r="C10508" s="40"/>
      <c r="D10508" s="40"/>
      <c r="E10508" s="40"/>
      <c r="F10508" s="40"/>
      <c r="G10508" s="40"/>
      <c r="H10508" s="40"/>
      <c r="I10508" s="40"/>
      <c r="M10508" s="40">
        <f>WEEKNUM(A10508,2)</f>
        <v>1</v>
      </c>
    </row>
    <row r="10509" spans="1:13" x14ac:dyDescent="0.25">
      <c r="A10509" s="1"/>
      <c r="B10509" s="40"/>
      <c r="C10509" s="40"/>
      <c r="D10509" s="40"/>
      <c r="E10509" s="40"/>
      <c r="F10509" s="40"/>
      <c r="G10509" s="40"/>
      <c r="H10509" s="40"/>
      <c r="I10509" s="40"/>
      <c r="M10509" s="40">
        <f>WEEKNUM(A10509,2)</f>
        <v>1</v>
      </c>
    </row>
    <row r="10510" spans="1:13" x14ac:dyDescent="0.25">
      <c r="A10510" s="1"/>
      <c r="B10510" s="40"/>
      <c r="C10510" s="40"/>
      <c r="D10510" s="40"/>
      <c r="E10510" s="40"/>
      <c r="F10510" s="40"/>
      <c r="G10510" s="40"/>
      <c r="H10510" s="40"/>
      <c r="I10510" s="40"/>
      <c r="M10510" s="40">
        <f>WEEKNUM(A10510,2)</f>
        <v>1</v>
      </c>
    </row>
    <row r="10511" spans="1:13" x14ac:dyDescent="0.25">
      <c r="A10511" s="1"/>
      <c r="B10511" s="40"/>
      <c r="C10511" s="40"/>
      <c r="D10511" s="40"/>
      <c r="E10511" s="40"/>
      <c r="F10511" s="40"/>
      <c r="G10511" s="40"/>
      <c r="H10511" s="40"/>
      <c r="I10511" s="40"/>
      <c r="M10511" s="40">
        <f>WEEKNUM(A10511,2)</f>
        <v>1</v>
      </c>
    </row>
    <row r="10512" spans="1:13" x14ac:dyDescent="0.25">
      <c r="A10512" s="1"/>
      <c r="B10512" s="40"/>
      <c r="C10512" s="40"/>
      <c r="D10512" s="40"/>
      <c r="E10512" s="40"/>
      <c r="F10512" s="40"/>
      <c r="G10512" s="40"/>
      <c r="H10512" s="40"/>
      <c r="I10512" s="40"/>
      <c r="M10512" s="40">
        <f>WEEKNUM(A10512,2)</f>
        <v>1</v>
      </c>
    </row>
    <row r="10513" spans="1:13" x14ac:dyDescent="0.25">
      <c r="A10513" s="1"/>
      <c r="B10513" s="40"/>
      <c r="C10513" s="40"/>
      <c r="D10513" s="40"/>
      <c r="E10513" s="40"/>
      <c r="F10513" s="40"/>
      <c r="G10513" s="40"/>
      <c r="H10513" s="40"/>
      <c r="I10513" s="40"/>
      <c r="M10513" s="40">
        <f>WEEKNUM(A10513,2)</f>
        <v>1</v>
      </c>
    </row>
    <row r="10514" spans="1:13" x14ac:dyDescent="0.25">
      <c r="A10514" s="1"/>
      <c r="B10514" s="40"/>
      <c r="C10514" s="40"/>
      <c r="D10514" s="40"/>
      <c r="E10514" s="40"/>
      <c r="F10514" s="40"/>
      <c r="G10514" s="40"/>
      <c r="H10514" s="40"/>
      <c r="I10514" s="40"/>
      <c r="M10514" s="40">
        <f>WEEKNUM(A10514,2)</f>
        <v>1</v>
      </c>
    </row>
    <row r="10515" spans="1:13" x14ac:dyDescent="0.25">
      <c r="A10515" s="1"/>
      <c r="B10515" s="40"/>
      <c r="C10515" s="40"/>
      <c r="D10515" s="40"/>
      <c r="E10515" s="40"/>
      <c r="F10515" s="40"/>
      <c r="G10515" s="40"/>
      <c r="H10515" s="40"/>
      <c r="I10515" s="40"/>
      <c r="M10515" s="40">
        <f>WEEKNUM(A10515,2)</f>
        <v>1</v>
      </c>
    </row>
    <row r="10516" spans="1:13" x14ac:dyDescent="0.25">
      <c r="A10516" s="1"/>
      <c r="B10516" s="40"/>
      <c r="C10516" s="40"/>
      <c r="D10516" s="40"/>
      <c r="E10516" s="40"/>
      <c r="F10516" s="40"/>
      <c r="G10516" s="40"/>
      <c r="H10516" s="40"/>
      <c r="I10516" s="40"/>
      <c r="M10516" s="40">
        <f>WEEKNUM(A10516,2)</f>
        <v>1</v>
      </c>
    </row>
    <row r="10517" spans="1:13" x14ac:dyDescent="0.25">
      <c r="A10517" s="1"/>
      <c r="B10517" s="40"/>
      <c r="C10517" s="40"/>
      <c r="D10517" s="40"/>
      <c r="E10517" s="40"/>
      <c r="F10517" s="40"/>
      <c r="G10517" s="40"/>
      <c r="H10517" s="40"/>
      <c r="I10517" s="40"/>
      <c r="M10517" s="40">
        <f>WEEKNUM(A10517,2)</f>
        <v>1</v>
      </c>
    </row>
    <row r="10518" spans="1:13" x14ac:dyDescent="0.25">
      <c r="A10518" s="1"/>
      <c r="B10518" s="40"/>
      <c r="C10518" s="40"/>
      <c r="D10518" s="40"/>
      <c r="E10518" s="40"/>
      <c r="F10518" s="40"/>
      <c r="G10518" s="40"/>
      <c r="H10518" s="40"/>
      <c r="I10518" s="40"/>
      <c r="M10518" s="40">
        <f>WEEKNUM(A10518,2)</f>
        <v>1</v>
      </c>
    </row>
    <row r="10519" spans="1:13" x14ac:dyDescent="0.25">
      <c r="A10519" s="1"/>
      <c r="B10519" s="40"/>
      <c r="C10519" s="40"/>
      <c r="D10519" s="40"/>
      <c r="E10519" s="40"/>
      <c r="F10519" s="40"/>
      <c r="G10519" s="40"/>
      <c r="H10519" s="40"/>
      <c r="I10519" s="40"/>
      <c r="M10519" s="40">
        <f>WEEKNUM(A10519,2)</f>
        <v>1</v>
      </c>
    </row>
    <row r="10520" spans="1:13" x14ac:dyDescent="0.25">
      <c r="A10520" s="1"/>
      <c r="B10520" s="40"/>
      <c r="C10520" s="40"/>
      <c r="D10520" s="40"/>
      <c r="E10520" s="40"/>
      <c r="F10520" s="40"/>
      <c r="G10520" s="40"/>
      <c r="H10520" s="40"/>
      <c r="I10520" s="40"/>
      <c r="M10520" s="40">
        <f>WEEKNUM(A10520,2)</f>
        <v>1</v>
      </c>
    </row>
    <row r="10521" spans="1:13" x14ac:dyDescent="0.25">
      <c r="A10521" s="1"/>
      <c r="B10521" s="40"/>
      <c r="C10521" s="40"/>
      <c r="D10521" s="40"/>
      <c r="E10521" s="40"/>
      <c r="F10521" s="40"/>
      <c r="G10521" s="40"/>
      <c r="H10521" s="40"/>
      <c r="I10521" s="40"/>
      <c r="M10521" s="40">
        <f>WEEKNUM(A10521,2)</f>
        <v>1</v>
      </c>
    </row>
    <row r="10522" spans="1:13" x14ac:dyDescent="0.25">
      <c r="A10522" s="1"/>
      <c r="B10522" s="40"/>
      <c r="C10522" s="40"/>
      <c r="D10522" s="40"/>
      <c r="E10522" s="40"/>
      <c r="F10522" s="40"/>
      <c r="G10522" s="40"/>
      <c r="H10522" s="40"/>
      <c r="I10522" s="40"/>
      <c r="M10522" s="40">
        <f>WEEKNUM(A10522,2)</f>
        <v>1</v>
      </c>
    </row>
    <row r="10523" spans="1:13" x14ac:dyDescent="0.25">
      <c r="A10523" s="1"/>
      <c r="B10523" s="40"/>
      <c r="C10523" s="40"/>
      <c r="D10523" s="40"/>
      <c r="E10523" s="40"/>
      <c r="F10523" s="40"/>
      <c r="G10523" s="40"/>
      <c r="H10523" s="40"/>
      <c r="I10523" s="40"/>
      <c r="M10523" s="40">
        <f>WEEKNUM(A10523,2)</f>
        <v>1</v>
      </c>
    </row>
    <row r="10524" spans="1:13" x14ac:dyDescent="0.25">
      <c r="A10524" s="1"/>
      <c r="B10524" s="40"/>
      <c r="C10524" s="40"/>
      <c r="D10524" s="40"/>
      <c r="E10524" s="40"/>
      <c r="F10524" s="40"/>
      <c r="G10524" s="40"/>
      <c r="H10524" s="40"/>
      <c r="I10524" s="40"/>
      <c r="M10524" s="40">
        <f>WEEKNUM(A10524,2)</f>
        <v>1</v>
      </c>
    </row>
    <row r="10525" spans="1:13" x14ac:dyDescent="0.25">
      <c r="A10525" s="1"/>
      <c r="B10525" s="40"/>
      <c r="C10525" s="40"/>
      <c r="D10525" s="40"/>
      <c r="E10525" s="40"/>
      <c r="F10525" s="40"/>
      <c r="G10525" s="40"/>
      <c r="H10525" s="40"/>
      <c r="I10525" s="40"/>
      <c r="M10525" s="40">
        <f>WEEKNUM(A10525,2)</f>
        <v>1</v>
      </c>
    </row>
    <row r="10526" spans="1:13" x14ac:dyDescent="0.25">
      <c r="A10526" s="1"/>
      <c r="B10526" s="40"/>
      <c r="C10526" s="40"/>
      <c r="D10526" s="40"/>
      <c r="E10526" s="40"/>
      <c r="F10526" s="40"/>
      <c r="G10526" s="40"/>
      <c r="H10526" s="40"/>
      <c r="I10526" s="40"/>
      <c r="M10526" s="40">
        <f>WEEKNUM(A10526,2)</f>
        <v>1</v>
      </c>
    </row>
    <row r="10527" spans="1:13" x14ac:dyDescent="0.25">
      <c r="A10527" s="1"/>
      <c r="B10527" s="40"/>
      <c r="C10527" s="40"/>
      <c r="D10527" s="40"/>
      <c r="E10527" s="40"/>
      <c r="F10527" s="40"/>
      <c r="G10527" s="40"/>
      <c r="H10527" s="40"/>
      <c r="I10527" s="40"/>
      <c r="M10527" s="40">
        <f>WEEKNUM(A10527,2)</f>
        <v>1</v>
      </c>
    </row>
    <row r="10528" spans="1:13" x14ac:dyDescent="0.25">
      <c r="A10528" s="1"/>
      <c r="B10528" s="40"/>
      <c r="C10528" s="40"/>
      <c r="D10528" s="40"/>
      <c r="E10528" s="40"/>
      <c r="F10528" s="40"/>
      <c r="G10528" s="40"/>
      <c r="H10528" s="40"/>
      <c r="I10528" s="40"/>
      <c r="M10528" s="40">
        <f>WEEKNUM(A10528,2)</f>
        <v>1</v>
      </c>
    </row>
    <row r="10529" spans="1:13" x14ac:dyDescent="0.25">
      <c r="A10529" s="1"/>
      <c r="B10529" s="40"/>
      <c r="C10529" s="40"/>
      <c r="D10529" s="40"/>
      <c r="E10529" s="40"/>
      <c r="F10529" s="40"/>
      <c r="G10529" s="40"/>
      <c r="H10529" s="40"/>
      <c r="I10529" s="40"/>
      <c r="M10529" s="40">
        <f>WEEKNUM(A10529,2)</f>
        <v>1</v>
      </c>
    </row>
    <row r="10530" spans="1:13" x14ac:dyDescent="0.25">
      <c r="A10530" s="1"/>
      <c r="B10530" s="40"/>
      <c r="C10530" s="40"/>
      <c r="D10530" s="40"/>
      <c r="E10530" s="40"/>
      <c r="F10530" s="40"/>
      <c r="G10530" s="40"/>
      <c r="H10530" s="40"/>
      <c r="I10530" s="40"/>
      <c r="M10530" s="40">
        <f>WEEKNUM(A10530,2)</f>
        <v>1</v>
      </c>
    </row>
    <row r="10531" spans="1:13" x14ac:dyDescent="0.25">
      <c r="A10531" s="1"/>
      <c r="B10531" s="40"/>
      <c r="C10531" s="40"/>
      <c r="D10531" s="40"/>
      <c r="E10531" s="40"/>
      <c r="F10531" s="40"/>
      <c r="G10531" s="40"/>
      <c r="H10531" s="40"/>
      <c r="I10531" s="40"/>
      <c r="M10531" s="40">
        <f>WEEKNUM(A10531,2)</f>
        <v>1</v>
      </c>
    </row>
    <row r="10532" spans="1:13" x14ac:dyDescent="0.25">
      <c r="A10532" s="1"/>
      <c r="B10532" s="40"/>
      <c r="C10532" s="40"/>
      <c r="D10532" s="40"/>
      <c r="E10532" s="40"/>
      <c r="F10532" s="40"/>
      <c r="G10532" s="40"/>
      <c r="H10532" s="40"/>
      <c r="I10532" s="40"/>
      <c r="M10532" s="40">
        <f>WEEKNUM(A10532,2)</f>
        <v>1</v>
      </c>
    </row>
    <row r="10533" spans="1:13" x14ac:dyDescent="0.25">
      <c r="A10533" s="1"/>
      <c r="B10533" s="40"/>
      <c r="C10533" s="40"/>
      <c r="D10533" s="40"/>
      <c r="E10533" s="40"/>
      <c r="F10533" s="40"/>
      <c r="G10533" s="40"/>
      <c r="H10533" s="40"/>
      <c r="I10533" s="40"/>
      <c r="M10533" s="40">
        <f>WEEKNUM(A10533,2)</f>
        <v>1</v>
      </c>
    </row>
    <row r="10534" spans="1:13" x14ac:dyDescent="0.25">
      <c r="A10534" s="1"/>
      <c r="B10534" s="40"/>
      <c r="C10534" s="40"/>
      <c r="D10534" s="40"/>
      <c r="E10534" s="40"/>
      <c r="F10534" s="40"/>
      <c r="G10534" s="40"/>
      <c r="H10534" s="40"/>
      <c r="I10534" s="40"/>
      <c r="M10534" s="40">
        <f>WEEKNUM(A10534,2)</f>
        <v>1</v>
      </c>
    </row>
    <row r="10535" spans="1:13" x14ac:dyDescent="0.25">
      <c r="A10535" s="1"/>
      <c r="B10535" s="40"/>
      <c r="C10535" s="40"/>
      <c r="D10535" s="40"/>
      <c r="E10535" s="40"/>
      <c r="F10535" s="40"/>
      <c r="G10535" s="40"/>
      <c r="H10535" s="40"/>
      <c r="I10535" s="40"/>
      <c r="M10535" s="40">
        <f>WEEKNUM(A10535,2)</f>
        <v>1</v>
      </c>
    </row>
    <row r="10536" spans="1:13" x14ac:dyDescent="0.25">
      <c r="A10536" s="1"/>
      <c r="B10536" s="40"/>
      <c r="C10536" s="40"/>
      <c r="D10536" s="40"/>
      <c r="E10536" s="40"/>
      <c r="F10536" s="40"/>
      <c r="G10536" s="40"/>
      <c r="H10536" s="40"/>
      <c r="I10536" s="40"/>
      <c r="M10536" s="40">
        <f>WEEKNUM(A10536,2)</f>
        <v>1</v>
      </c>
    </row>
    <row r="10537" spans="1:13" x14ac:dyDescent="0.25">
      <c r="A10537" s="1"/>
      <c r="B10537" s="40"/>
      <c r="C10537" s="40"/>
      <c r="D10537" s="40"/>
      <c r="E10537" s="40"/>
      <c r="F10537" s="40"/>
      <c r="G10537" s="40"/>
      <c r="H10537" s="40"/>
      <c r="I10537" s="40"/>
      <c r="M10537" s="40">
        <f>WEEKNUM(A10537,2)</f>
        <v>1</v>
      </c>
    </row>
    <row r="10538" spans="1:13" x14ac:dyDescent="0.25">
      <c r="A10538" s="1"/>
      <c r="B10538" s="40"/>
      <c r="C10538" s="40"/>
      <c r="D10538" s="40"/>
      <c r="E10538" s="40"/>
      <c r="F10538" s="40"/>
      <c r="G10538" s="40"/>
      <c r="H10538" s="40"/>
      <c r="I10538" s="40"/>
      <c r="M10538" s="40">
        <f>WEEKNUM(A10538,2)</f>
        <v>1</v>
      </c>
    </row>
    <row r="10539" spans="1:13" x14ac:dyDescent="0.25">
      <c r="A10539" s="1"/>
      <c r="B10539" s="40"/>
      <c r="C10539" s="40"/>
      <c r="D10539" s="40"/>
      <c r="E10539" s="40"/>
      <c r="F10539" s="40"/>
      <c r="G10539" s="40"/>
      <c r="H10539" s="40"/>
      <c r="I10539" s="40"/>
      <c r="M10539" s="40">
        <f>WEEKNUM(A10539,2)</f>
        <v>1</v>
      </c>
    </row>
    <row r="10540" spans="1:13" x14ac:dyDescent="0.25">
      <c r="A10540" s="1"/>
      <c r="B10540" s="40"/>
      <c r="C10540" s="40"/>
      <c r="D10540" s="40"/>
      <c r="E10540" s="40"/>
      <c r="F10540" s="40"/>
      <c r="G10540" s="40"/>
      <c r="H10540" s="40"/>
      <c r="I10540" s="40"/>
      <c r="M10540" s="40">
        <f>WEEKNUM(A10540,2)</f>
        <v>1</v>
      </c>
    </row>
    <row r="10541" spans="1:13" x14ac:dyDescent="0.25">
      <c r="A10541" s="1"/>
      <c r="B10541" s="40"/>
      <c r="C10541" s="40"/>
      <c r="D10541" s="40"/>
      <c r="E10541" s="40"/>
      <c r="F10541" s="40"/>
      <c r="G10541" s="40"/>
      <c r="H10541" s="40"/>
      <c r="I10541" s="40"/>
      <c r="M10541" s="40">
        <f>WEEKNUM(A10541,2)</f>
        <v>1</v>
      </c>
    </row>
    <row r="10542" spans="1:13" x14ac:dyDescent="0.25">
      <c r="A10542" s="1"/>
      <c r="B10542" s="40"/>
      <c r="C10542" s="40"/>
      <c r="D10542" s="40"/>
      <c r="E10542" s="40"/>
      <c r="F10542" s="40"/>
      <c r="G10542" s="40"/>
      <c r="H10542" s="40"/>
      <c r="I10542" s="40"/>
      <c r="M10542" s="40">
        <f>WEEKNUM(A10542,2)</f>
        <v>1</v>
      </c>
    </row>
    <row r="10543" spans="1:13" x14ac:dyDescent="0.25">
      <c r="A10543" s="1"/>
      <c r="B10543" s="40"/>
      <c r="C10543" s="40"/>
      <c r="D10543" s="40"/>
      <c r="E10543" s="40"/>
      <c r="F10543" s="40"/>
      <c r="G10543" s="40"/>
      <c r="H10543" s="40"/>
      <c r="I10543" s="40"/>
      <c r="M10543" s="40">
        <f>WEEKNUM(A10543,2)</f>
        <v>1</v>
      </c>
    </row>
    <row r="10544" spans="1:13" x14ac:dyDescent="0.25">
      <c r="A10544" s="1"/>
      <c r="B10544" s="40"/>
      <c r="C10544" s="40"/>
      <c r="D10544" s="40"/>
      <c r="E10544" s="40"/>
      <c r="F10544" s="40"/>
      <c r="G10544" s="40"/>
      <c r="H10544" s="40"/>
      <c r="I10544" s="40"/>
      <c r="M10544" s="40">
        <f>WEEKNUM(A10544,2)</f>
        <v>1</v>
      </c>
    </row>
    <row r="10545" spans="1:13" x14ac:dyDescent="0.25">
      <c r="A10545" s="1"/>
      <c r="B10545" s="40"/>
      <c r="C10545" s="40"/>
      <c r="D10545" s="40"/>
      <c r="E10545" s="40"/>
      <c r="F10545" s="40"/>
      <c r="G10545" s="40"/>
      <c r="H10545" s="40"/>
      <c r="I10545" s="40"/>
      <c r="M10545" s="40">
        <f>WEEKNUM(A10545,2)</f>
        <v>1</v>
      </c>
    </row>
    <row r="10546" spans="1:13" x14ac:dyDescent="0.25">
      <c r="A10546" s="1"/>
      <c r="B10546" s="40"/>
      <c r="C10546" s="40"/>
      <c r="D10546" s="40"/>
      <c r="E10546" s="40"/>
      <c r="F10546" s="40"/>
      <c r="G10546" s="40"/>
      <c r="H10546" s="40"/>
      <c r="I10546" s="40"/>
      <c r="M10546" s="40">
        <f>WEEKNUM(A10546,2)</f>
        <v>1</v>
      </c>
    </row>
    <row r="10547" spans="1:13" x14ac:dyDescent="0.25">
      <c r="A10547" s="1"/>
      <c r="B10547" s="40"/>
      <c r="C10547" s="40"/>
      <c r="D10547" s="40"/>
      <c r="E10547" s="40"/>
      <c r="F10547" s="40"/>
      <c r="G10547" s="40"/>
      <c r="H10547" s="40"/>
      <c r="I10547" s="40"/>
      <c r="M10547" s="40">
        <f>WEEKNUM(A10547,2)</f>
        <v>1</v>
      </c>
    </row>
    <row r="10548" spans="1:13" x14ac:dyDescent="0.25">
      <c r="A10548" s="1"/>
      <c r="B10548" s="40"/>
      <c r="C10548" s="40"/>
      <c r="D10548" s="40"/>
      <c r="E10548" s="40"/>
      <c r="F10548" s="40"/>
      <c r="G10548" s="40"/>
      <c r="H10548" s="40"/>
      <c r="I10548" s="40"/>
      <c r="M10548" s="40">
        <f>WEEKNUM(A10548,2)</f>
        <v>1</v>
      </c>
    </row>
    <row r="10549" spans="1:13" x14ac:dyDescent="0.25">
      <c r="A10549" s="1"/>
      <c r="B10549" s="40"/>
      <c r="C10549" s="40"/>
      <c r="D10549" s="40"/>
      <c r="E10549" s="40"/>
      <c r="F10549" s="40"/>
      <c r="G10549" s="40"/>
      <c r="H10549" s="40"/>
      <c r="I10549" s="40"/>
      <c r="M10549" s="40">
        <f>WEEKNUM(A10549,2)</f>
        <v>1</v>
      </c>
    </row>
    <row r="10550" spans="1:13" x14ac:dyDescent="0.25">
      <c r="A10550" s="1"/>
      <c r="B10550" s="40"/>
      <c r="C10550" s="40"/>
      <c r="D10550" s="40"/>
      <c r="E10550" s="40"/>
      <c r="F10550" s="40"/>
      <c r="G10550" s="40"/>
      <c r="H10550" s="40"/>
      <c r="I10550" s="40"/>
      <c r="M10550" s="40">
        <f>WEEKNUM(A10550,2)</f>
        <v>1</v>
      </c>
    </row>
    <row r="10551" spans="1:13" x14ac:dyDescent="0.25">
      <c r="A10551" s="1"/>
      <c r="B10551" s="40"/>
      <c r="C10551" s="40"/>
      <c r="D10551" s="40"/>
      <c r="E10551" s="40"/>
      <c r="F10551" s="40"/>
      <c r="G10551" s="40"/>
      <c r="H10551" s="40"/>
      <c r="I10551" s="40"/>
      <c r="M10551" s="40">
        <f>WEEKNUM(A10551,2)</f>
        <v>1</v>
      </c>
    </row>
    <row r="10552" spans="1:13" x14ac:dyDescent="0.25">
      <c r="A10552" s="1"/>
      <c r="B10552" s="40"/>
      <c r="C10552" s="40"/>
      <c r="D10552" s="40"/>
      <c r="E10552" s="40"/>
      <c r="F10552" s="40"/>
      <c r="G10552" s="40"/>
      <c r="H10552" s="40"/>
      <c r="I10552" s="40"/>
      <c r="M10552" s="40">
        <f>WEEKNUM(A10552,2)</f>
        <v>1</v>
      </c>
    </row>
    <row r="10553" spans="1:13" x14ac:dyDescent="0.25">
      <c r="A10553" s="1"/>
      <c r="B10553" s="40"/>
      <c r="C10553" s="40"/>
      <c r="D10553" s="40"/>
      <c r="E10553" s="40"/>
      <c r="F10553" s="40"/>
      <c r="G10553" s="40"/>
      <c r="H10553" s="40"/>
      <c r="I10553" s="40"/>
      <c r="M10553" s="40">
        <f>WEEKNUM(A10553,2)</f>
        <v>1</v>
      </c>
    </row>
    <row r="10554" spans="1:13" x14ac:dyDescent="0.25">
      <c r="A10554" s="1"/>
      <c r="B10554" s="40"/>
      <c r="C10554" s="40"/>
      <c r="D10554" s="40"/>
      <c r="E10554" s="40"/>
      <c r="F10554" s="40"/>
      <c r="G10554" s="40"/>
      <c r="H10554" s="40"/>
      <c r="I10554" s="40"/>
      <c r="M10554" s="40">
        <f>WEEKNUM(A10554,2)</f>
        <v>1</v>
      </c>
    </row>
    <row r="10555" spans="1:13" x14ac:dyDescent="0.25">
      <c r="A10555" s="1"/>
      <c r="B10555" s="40"/>
      <c r="C10555" s="40"/>
      <c r="D10555" s="40"/>
      <c r="E10555" s="40"/>
      <c r="F10555" s="40"/>
      <c r="G10555" s="40"/>
      <c r="H10555" s="40"/>
      <c r="I10555" s="40"/>
      <c r="M10555" s="40">
        <f>WEEKNUM(A10555,2)</f>
        <v>1</v>
      </c>
    </row>
    <row r="10556" spans="1:13" x14ac:dyDescent="0.25">
      <c r="A10556" s="1"/>
      <c r="B10556" s="40"/>
      <c r="C10556" s="40"/>
      <c r="D10556" s="40"/>
      <c r="E10556" s="40"/>
      <c r="F10556" s="40"/>
      <c r="G10556" s="40"/>
      <c r="H10556" s="40"/>
      <c r="I10556" s="40"/>
      <c r="M10556" s="40">
        <f>WEEKNUM(A10556,2)</f>
        <v>1</v>
      </c>
    </row>
    <row r="10557" spans="1:13" x14ac:dyDescent="0.25">
      <c r="A10557" s="1"/>
      <c r="B10557" s="40"/>
      <c r="C10557" s="40"/>
      <c r="D10557" s="40"/>
      <c r="E10557" s="40"/>
      <c r="F10557" s="40"/>
      <c r="G10557" s="40"/>
      <c r="H10557" s="40"/>
      <c r="I10557" s="40"/>
      <c r="M10557" s="40">
        <f>WEEKNUM(A10557,2)</f>
        <v>1</v>
      </c>
    </row>
    <row r="10558" spans="1:13" x14ac:dyDescent="0.25">
      <c r="A10558" s="1"/>
      <c r="B10558" s="40"/>
      <c r="C10558" s="40"/>
      <c r="D10558" s="40"/>
      <c r="E10558" s="40"/>
      <c r="F10558" s="40"/>
      <c r="G10558" s="40"/>
      <c r="H10558" s="40"/>
      <c r="I10558" s="40"/>
      <c r="M10558" s="40">
        <f>WEEKNUM(A10558,2)</f>
        <v>1</v>
      </c>
    </row>
    <row r="10559" spans="1:13" x14ac:dyDescent="0.25">
      <c r="A10559" s="1"/>
      <c r="B10559" s="40"/>
      <c r="C10559" s="40"/>
      <c r="D10559" s="40"/>
      <c r="E10559" s="40"/>
      <c r="F10559" s="40"/>
      <c r="G10559" s="40"/>
      <c r="H10559" s="40"/>
      <c r="I10559" s="40"/>
      <c r="M10559" s="40">
        <f>WEEKNUM(A10559,2)</f>
        <v>1</v>
      </c>
    </row>
    <row r="10560" spans="1:13" x14ac:dyDescent="0.25">
      <c r="A10560" s="1"/>
      <c r="B10560" s="40"/>
      <c r="C10560" s="40"/>
      <c r="D10560" s="40"/>
      <c r="E10560" s="40"/>
      <c r="F10560" s="40"/>
      <c r="G10560" s="40"/>
      <c r="H10560" s="40"/>
      <c r="I10560" s="40"/>
      <c r="M10560" s="40">
        <f>WEEKNUM(A10560,2)</f>
        <v>1</v>
      </c>
    </row>
    <row r="10561" spans="1:13" x14ac:dyDescent="0.25">
      <c r="A10561" s="1"/>
      <c r="B10561" s="40"/>
      <c r="C10561" s="40"/>
      <c r="D10561" s="40"/>
      <c r="E10561" s="40"/>
      <c r="F10561" s="40"/>
      <c r="G10561" s="40"/>
      <c r="H10561" s="40"/>
      <c r="I10561" s="40"/>
      <c r="M10561" s="40">
        <f>WEEKNUM(A10561,2)</f>
        <v>1</v>
      </c>
    </row>
    <row r="10562" spans="1:13" x14ac:dyDescent="0.25">
      <c r="A10562" s="1"/>
      <c r="B10562" s="40"/>
      <c r="C10562" s="40"/>
      <c r="D10562" s="40"/>
      <c r="E10562" s="40"/>
      <c r="F10562" s="40"/>
      <c r="G10562" s="40"/>
      <c r="H10562" s="40"/>
      <c r="I10562" s="40"/>
      <c r="M10562" s="40">
        <f>WEEKNUM(A10562,2)</f>
        <v>1</v>
      </c>
    </row>
    <row r="10563" spans="1:13" x14ac:dyDescent="0.25">
      <c r="A10563" s="1"/>
      <c r="B10563" s="40"/>
      <c r="C10563" s="40"/>
      <c r="D10563" s="40"/>
      <c r="E10563" s="40"/>
      <c r="F10563" s="40"/>
      <c r="G10563" s="40"/>
      <c r="H10563" s="40"/>
      <c r="I10563" s="40"/>
      <c r="M10563" s="40">
        <f>WEEKNUM(A10563,2)</f>
        <v>1</v>
      </c>
    </row>
    <row r="10564" spans="1:13" x14ac:dyDescent="0.25">
      <c r="A10564" s="1"/>
      <c r="B10564" s="40"/>
      <c r="C10564" s="40"/>
      <c r="D10564" s="40"/>
      <c r="E10564" s="40"/>
      <c r="F10564" s="40"/>
      <c r="G10564" s="40"/>
      <c r="H10564" s="40"/>
      <c r="I10564" s="40"/>
      <c r="M10564" s="40">
        <f>WEEKNUM(A10564,2)</f>
        <v>1</v>
      </c>
    </row>
    <row r="10565" spans="1:13" x14ac:dyDescent="0.25">
      <c r="A10565" s="1"/>
      <c r="B10565" s="40"/>
      <c r="C10565" s="40"/>
      <c r="D10565" s="40"/>
      <c r="E10565" s="40"/>
      <c r="F10565" s="40"/>
      <c r="G10565" s="40"/>
      <c r="H10565" s="40"/>
      <c r="I10565" s="40"/>
      <c r="M10565" s="40">
        <f>WEEKNUM(A10565,2)</f>
        <v>1</v>
      </c>
    </row>
    <row r="10566" spans="1:13" x14ac:dyDescent="0.25">
      <c r="A10566" s="1"/>
      <c r="B10566" s="40"/>
      <c r="C10566" s="40"/>
      <c r="D10566" s="40"/>
      <c r="E10566" s="40"/>
      <c r="F10566" s="40"/>
      <c r="G10566" s="40"/>
      <c r="H10566" s="40"/>
      <c r="I10566" s="40"/>
      <c r="M10566" s="40">
        <f>WEEKNUM(A10566,2)</f>
        <v>1</v>
      </c>
    </row>
    <row r="10567" spans="1:13" x14ac:dyDescent="0.25">
      <c r="A10567" s="1"/>
      <c r="B10567" s="40"/>
      <c r="C10567" s="40"/>
      <c r="D10567" s="40"/>
      <c r="E10567" s="40"/>
      <c r="F10567" s="40"/>
      <c r="G10567" s="40"/>
      <c r="H10567" s="40"/>
      <c r="I10567" s="40"/>
      <c r="M10567" s="40">
        <f>WEEKNUM(A10567,2)</f>
        <v>1</v>
      </c>
    </row>
    <row r="10568" spans="1:13" x14ac:dyDescent="0.25">
      <c r="A10568" s="1"/>
      <c r="B10568" s="40"/>
      <c r="C10568" s="40"/>
      <c r="D10568" s="40"/>
      <c r="E10568" s="40"/>
      <c r="F10568" s="40"/>
      <c r="G10568" s="40"/>
      <c r="H10568" s="40"/>
      <c r="I10568" s="40"/>
      <c r="M10568" s="40">
        <f>WEEKNUM(A10568,2)</f>
        <v>1</v>
      </c>
    </row>
    <row r="10569" spans="1:13" x14ac:dyDescent="0.25">
      <c r="A10569" s="1"/>
      <c r="B10569" s="40"/>
      <c r="C10569" s="40"/>
      <c r="D10569" s="40"/>
      <c r="E10569" s="40"/>
      <c r="F10569" s="40"/>
      <c r="G10569" s="40"/>
      <c r="H10569" s="40"/>
      <c r="I10569" s="40"/>
      <c r="M10569" s="40">
        <f>WEEKNUM(A10569,2)</f>
        <v>1</v>
      </c>
    </row>
    <row r="10570" spans="1:13" x14ac:dyDescent="0.25">
      <c r="A10570" s="1"/>
      <c r="B10570" s="40"/>
      <c r="C10570" s="40"/>
      <c r="D10570" s="40"/>
      <c r="E10570" s="40"/>
      <c r="F10570" s="40"/>
      <c r="G10570" s="40"/>
      <c r="H10570" s="40"/>
      <c r="I10570" s="40"/>
      <c r="M10570" s="40">
        <f>WEEKNUM(A10570,2)</f>
        <v>1</v>
      </c>
    </row>
    <row r="10571" spans="1:13" x14ac:dyDescent="0.25">
      <c r="A10571" s="1"/>
      <c r="B10571" s="40"/>
      <c r="C10571" s="40"/>
      <c r="D10571" s="40"/>
      <c r="E10571" s="40"/>
      <c r="F10571" s="40"/>
      <c r="G10571" s="40"/>
      <c r="H10571" s="40"/>
      <c r="I10571" s="40"/>
      <c r="M10571" s="40">
        <f>WEEKNUM(A10571,2)</f>
        <v>1</v>
      </c>
    </row>
    <row r="10572" spans="1:13" x14ac:dyDescent="0.25">
      <c r="A10572" s="1"/>
      <c r="B10572" s="40"/>
      <c r="C10572" s="40"/>
      <c r="D10572" s="40"/>
      <c r="E10572" s="40"/>
      <c r="F10572" s="40"/>
      <c r="G10572" s="40"/>
      <c r="H10572" s="40"/>
      <c r="I10572" s="40"/>
      <c r="M10572" s="40">
        <f>WEEKNUM(A10572,2)</f>
        <v>1</v>
      </c>
    </row>
    <row r="10573" spans="1:13" x14ac:dyDescent="0.25">
      <c r="A10573" s="1"/>
      <c r="B10573" s="40"/>
      <c r="C10573" s="40"/>
      <c r="D10573" s="40"/>
      <c r="E10573" s="40"/>
      <c r="F10573" s="40"/>
      <c r="G10573" s="40"/>
      <c r="H10573" s="40"/>
      <c r="I10573" s="40"/>
      <c r="M10573" s="40">
        <f>WEEKNUM(A10573,2)</f>
        <v>1</v>
      </c>
    </row>
    <row r="10574" spans="1:13" x14ac:dyDescent="0.25">
      <c r="A10574" s="1"/>
      <c r="B10574" s="40"/>
      <c r="C10574" s="40"/>
      <c r="D10574" s="40"/>
      <c r="E10574" s="40"/>
      <c r="F10574" s="40"/>
      <c r="G10574" s="40"/>
      <c r="H10574" s="40"/>
      <c r="I10574" s="40"/>
      <c r="M10574" s="40">
        <f>WEEKNUM(A10574,2)</f>
        <v>1</v>
      </c>
    </row>
    <row r="10575" spans="1:13" x14ac:dyDescent="0.25">
      <c r="A10575" s="1"/>
      <c r="B10575" s="40"/>
      <c r="C10575" s="40"/>
      <c r="D10575" s="40"/>
      <c r="E10575" s="40"/>
      <c r="F10575" s="40"/>
      <c r="G10575" s="40"/>
      <c r="H10575" s="40"/>
      <c r="I10575" s="40"/>
      <c r="M10575" s="40">
        <f>WEEKNUM(A10575,2)</f>
        <v>1</v>
      </c>
    </row>
    <row r="10576" spans="1:13" x14ac:dyDescent="0.25">
      <c r="A10576" s="1"/>
      <c r="B10576" s="40"/>
      <c r="C10576" s="40"/>
      <c r="D10576" s="40"/>
      <c r="E10576" s="40"/>
      <c r="F10576" s="40"/>
      <c r="G10576" s="40"/>
      <c r="H10576" s="40"/>
      <c r="I10576" s="40"/>
      <c r="M10576" s="40">
        <f>WEEKNUM(A10576,2)</f>
        <v>1</v>
      </c>
    </row>
    <row r="10577" spans="1:13" x14ac:dyDescent="0.25">
      <c r="A10577" s="1"/>
      <c r="B10577" s="40"/>
      <c r="C10577" s="40"/>
      <c r="D10577" s="40"/>
      <c r="E10577" s="40"/>
      <c r="F10577" s="40"/>
      <c r="G10577" s="40"/>
      <c r="H10577" s="40"/>
      <c r="I10577" s="40"/>
      <c r="M10577" s="40">
        <f>WEEKNUM(A10577,2)</f>
        <v>1</v>
      </c>
    </row>
    <row r="10578" spans="1:13" x14ac:dyDescent="0.25">
      <c r="A10578" s="1"/>
      <c r="B10578" s="40"/>
      <c r="C10578" s="40"/>
      <c r="D10578" s="40"/>
      <c r="E10578" s="40"/>
      <c r="F10578" s="40"/>
      <c r="G10578" s="40"/>
      <c r="H10578" s="40"/>
      <c r="I10578" s="40"/>
      <c r="M10578" s="40">
        <f>WEEKNUM(A10578,2)</f>
        <v>1</v>
      </c>
    </row>
    <row r="10579" spans="1:13" x14ac:dyDescent="0.25">
      <c r="A10579" s="1"/>
      <c r="B10579" s="40"/>
      <c r="C10579" s="40"/>
      <c r="D10579" s="40"/>
      <c r="E10579" s="40"/>
      <c r="F10579" s="40"/>
      <c r="G10579" s="40"/>
      <c r="H10579" s="40"/>
      <c r="I10579" s="40"/>
      <c r="M10579" s="40">
        <f>WEEKNUM(A10579,2)</f>
        <v>1</v>
      </c>
    </row>
    <row r="10580" spans="1:13" x14ac:dyDescent="0.25">
      <c r="A10580" s="1"/>
      <c r="B10580" s="40"/>
      <c r="C10580" s="40"/>
      <c r="D10580" s="40"/>
      <c r="E10580" s="40"/>
      <c r="F10580" s="40"/>
      <c r="G10580" s="40"/>
      <c r="H10580" s="40"/>
      <c r="I10580" s="40"/>
      <c r="M10580" s="40">
        <f>WEEKNUM(A10580,2)</f>
        <v>1</v>
      </c>
    </row>
    <row r="10581" spans="1:13" x14ac:dyDescent="0.25">
      <c r="A10581" s="1"/>
      <c r="B10581" s="40"/>
      <c r="C10581" s="40"/>
      <c r="D10581" s="40"/>
      <c r="E10581" s="40"/>
      <c r="F10581" s="40"/>
      <c r="G10581" s="40"/>
      <c r="H10581" s="40"/>
      <c r="I10581" s="40"/>
      <c r="M10581" s="40">
        <f>WEEKNUM(A10581,2)</f>
        <v>1</v>
      </c>
    </row>
    <row r="10582" spans="1:13" x14ac:dyDescent="0.25">
      <c r="A10582" s="1"/>
      <c r="B10582" s="40"/>
      <c r="C10582" s="40"/>
      <c r="D10582" s="40"/>
      <c r="E10582" s="40"/>
      <c r="F10582" s="40"/>
      <c r="G10582" s="40"/>
      <c r="H10582" s="40"/>
      <c r="I10582" s="40"/>
      <c r="M10582" s="40">
        <f>WEEKNUM(A10582,2)</f>
        <v>1</v>
      </c>
    </row>
    <row r="10583" spans="1:13" x14ac:dyDescent="0.25">
      <c r="A10583" s="1"/>
      <c r="B10583" s="40"/>
      <c r="C10583" s="40"/>
      <c r="D10583" s="40"/>
      <c r="E10583" s="40"/>
      <c r="F10583" s="40"/>
      <c r="G10583" s="40"/>
      <c r="H10583" s="40"/>
      <c r="I10583" s="40"/>
      <c r="M10583" s="40">
        <f>WEEKNUM(A10583,2)</f>
        <v>1</v>
      </c>
    </row>
    <row r="10584" spans="1:13" x14ac:dyDescent="0.25">
      <c r="A10584" s="1"/>
      <c r="B10584" s="40"/>
      <c r="C10584" s="40"/>
      <c r="D10584" s="40"/>
      <c r="E10584" s="40"/>
      <c r="F10584" s="40"/>
      <c r="G10584" s="40"/>
      <c r="H10584" s="40"/>
      <c r="I10584" s="40"/>
      <c r="M10584" s="40">
        <f>WEEKNUM(A10584,2)</f>
        <v>1</v>
      </c>
    </row>
    <row r="10585" spans="1:13" x14ac:dyDescent="0.25">
      <c r="A10585" s="1"/>
      <c r="B10585" s="40"/>
      <c r="C10585" s="40"/>
      <c r="D10585" s="40"/>
      <c r="E10585" s="40"/>
      <c r="F10585" s="40"/>
      <c r="G10585" s="40"/>
      <c r="H10585" s="40"/>
      <c r="I10585" s="40"/>
      <c r="M10585" s="40">
        <f>WEEKNUM(A10585,2)</f>
        <v>1</v>
      </c>
    </row>
    <row r="10586" spans="1:13" x14ac:dyDescent="0.25">
      <c r="A10586" s="1"/>
      <c r="B10586" s="40"/>
      <c r="C10586" s="40"/>
      <c r="D10586" s="40"/>
      <c r="E10586" s="40"/>
      <c r="F10586" s="40"/>
      <c r="G10586" s="40"/>
      <c r="H10586" s="40"/>
      <c r="I10586" s="40"/>
      <c r="M10586" s="40">
        <f>WEEKNUM(A10586,2)</f>
        <v>1</v>
      </c>
    </row>
    <row r="10587" spans="1:13" x14ac:dyDescent="0.25">
      <c r="A10587" s="1"/>
      <c r="B10587" s="40"/>
      <c r="C10587" s="40"/>
      <c r="D10587" s="40"/>
      <c r="E10587" s="40"/>
      <c r="F10587" s="40"/>
      <c r="G10587" s="40"/>
      <c r="H10587" s="40"/>
      <c r="I10587" s="40"/>
      <c r="M10587" s="40">
        <f>WEEKNUM(A10587,2)</f>
        <v>1</v>
      </c>
    </row>
    <row r="10588" spans="1:13" x14ac:dyDescent="0.25">
      <c r="A10588" s="1"/>
      <c r="B10588" s="40"/>
      <c r="C10588" s="40"/>
      <c r="D10588" s="40"/>
      <c r="E10588" s="40"/>
      <c r="F10588" s="40"/>
      <c r="G10588" s="40"/>
      <c r="H10588" s="40"/>
      <c r="I10588" s="40"/>
      <c r="M10588" s="40">
        <f>WEEKNUM(A10588,2)</f>
        <v>1</v>
      </c>
    </row>
    <row r="10589" spans="1:13" x14ac:dyDescent="0.25">
      <c r="A10589" s="1"/>
      <c r="B10589" s="40"/>
      <c r="C10589" s="40"/>
      <c r="D10589" s="40"/>
      <c r="E10589" s="40"/>
      <c r="F10589" s="40"/>
      <c r="G10589" s="40"/>
      <c r="H10589" s="40"/>
      <c r="I10589" s="40"/>
      <c r="M10589" s="40">
        <f>WEEKNUM(A10589,2)</f>
        <v>1</v>
      </c>
    </row>
    <row r="10590" spans="1:13" x14ac:dyDescent="0.25">
      <c r="A10590" s="1"/>
      <c r="B10590" s="40"/>
      <c r="C10590" s="40"/>
      <c r="D10590" s="40"/>
      <c r="E10590" s="40"/>
      <c r="F10590" s="40"/>
      <c r="G10590" s="40"/>
      <c r="H10590" s="40"/>
      <c r="I10590" s="40"/>
      <c r="M10590" s="40">
        <f>WEEKNUM(A10590,2)</f>
        <v>1</v>
      </c>
    </row>
    <row r="10591" spans="1:13" x14ac:dyDescent="0.25">
      <c r="A10591" s="1"/>
      <c r="B10591" s="40"/>
      <c r="C10591" s="40"/>
      <c r="D10591" s="40"/>
      <c r="E10591" s="40"/>
      <c r="F10591" s="40"/>
      <c r="G10591" s="40"/>
      <c r="H10591" s="40"/>
      <c r="I10591" s="40"/>
      <c r="M10591" s="40">
        <f>WEEKNUM(A10591,2)</f>
        <v>1</v>
      </c>
    </row>
    <row r="10592" spans="1:13" x14ac:dyDescent="0.25">
      <c r="A10592" s="1"/>
      <c r="B10592" s="40"/>
      <c r="C10592" s="40"/>
      <c r="D10592" s="40"/>
      <c r="E10592" s="40"/>
      <c r="F10592" s="40"/>
      <c r="G10592" s="40"/>
      <c r="H10592" s="40"/>
      <c r="I10592" s="40"/>
      <c r="M10592" s="40">
        <f>WEEKNUM(A10592,2)</f>
        <v>1</v>
      </c>
    </row>
    <row r="10593" spans="1:13" x14ac:dyDescent="0.25">
      <c r="A10593" s="1"/>
      <c r="B10593" s="40"/>
      <c r="C10593" s="40"/>
      <c r="D10593" s="40"/>
      <c r="E10593" s="40"/>
      <c r="F10593" s="40"/>
      <c r="G10593" s="40"/>
      <c r="H10593" s="40"/>
      <c r="I10593" s="40"/>
      <c r="M10593" s="40">
        <f>WEEKNUM(A10593,2)</f>
        <v>1</v>
      </c>
    </row>
    <row r="10594" spans="1:13" x14ac:dyDescent="0.25">
      <c r="A10594" s="1"/>
      <c r="B10594" s="40"/>
      <c r="C10594" s="40"/>
      <c r="D10594" s="40"/>
      <c r="E10594" s="40"/>
      <c r="F10594" s="40"/>
      <c r="G10594" s="40"/>
      <c r="H10594" s="40"/>
      <c r="I10594" s="40"/>
      <c r="M10594" s="40">
        <f>WEEKNUM(A10594,2)</f>
        <v>1</v>
      </c>
    </row>
    <row r="10595" spans="1:13" x14ac:dyDescent="0.25">
      <c r="A10595" s="1"/>
      <c r="B10595" s="40"/>
      <c r="C10595" s="40"/>
      <c r="D10595" s="40"/>
      <c r="E10595" s="40"/>
      <c r="F10595" s="40"/>
      <c r="G10595" s="40"/>
      <c r="H10595" s="40"/>
      <c r="I10595" s="40"/>
      <c r="M10595" s="40">
        <f>WEEKNUM(A10595,2)</f>
        <v>1</v>
      </c>
    </row>
    <row r="10596" spans="1:13" x14ac:dyDescent="0.25">
      <c r="A10596" s="1"/>
      <c r="B10596" s="40"/>
      <c r="C10596" s="40"/>
      <c r="D10596" s="40"/>
      <c r="E10596" s="40"/>
      <c r="F10596" s="40"/>
      <c r="G10596" s="40"/>
      <c r="H10596" s="40"/>
      <c r="I10596" s="40"/>
      <c r="M10596" s="40">
        <f>WEEKNUM(A10596,2)</f>
        <v>1</v>
      </c>
    </row>
    <row r="10597" spans="1:13" x14ac:dyDescent="0.25">
      <c r="A10597" s="1"/>
      <c r="B10597" s="40"/>
      <c r="C10597" s="40"/>
      <c r="D10597" s="40"/>
      <c r="E10597" s="40"/>
      <c r="F10597" s="40"/>
      <c r="G10597" s="40"/>
      <c r="H10597" s="40"/>
      <c r="I10597" s="40"/>
      <c r="M10597" s="40">
        <f>WEEKNUM(A10597,2)</f>
        <v>1</v>
      </c>
    </row>
    <row r="10598" spans="1:13" x14ac:dyDescent="0.25">
      <c r="A10598" s="1"/>
      <c r="B10598" s="40"/>
      <c r="C10598" s="40"/>
      <c r="D10598" s="40"/>
      <c r="E10598" s="40"/>
      <c r="F10598" s="40"/>
      <c r="G10598" s="40"/>
      <c r="H10598" s="40"/>
      <c r="I10598" s="40"/>
      <c r="M10598" s="40">
        <f>WEEKNUM(A10598,2)</f>
        <v>1</v>
      </c>
    </row>
    <row r="10599" spans="1:13" x14ac:dyDescent="0.25">
      <c r="A10599" s="1"/>
      <c r="B10599" s="40"/>
      <c r="C10599" s="40"/>
      <c r="D10599" s="40"/>
      <c r="E10599" s="40"/>
      <c r="F10599" s="40"/>
      <c r="G10599" s="40"/>
      <c r="H10599" s="40"/>
      <c r="I10599" s="40"/>
      <c r="M10599" s="40">
        <f>WEEKNUM(A10599,2)</f>
        <v>1</v>
      </c>
    </row>
    <row r="10600" spans="1:13" x14ac:dyDescent="0.25">
      <c r="A10600" s="1"/>
      <c r="B10600" s="40"/>
      <c r="C10600" s="40"/>
      <c r="D10600" s="40"/>
      <c r="E10600" s="40"/>
      <c r="F10600" s="40"/>
      <c r="G10600" s="40"/>
      <c r="H10600" s="40"/>
      <c r="I10600" s="40"/>
      <c r="M10600" s="40">
        <f>WEEKNUM(A10600,2)</f>
        <v>1</v>
      </c>
    </row>
    <row r="10601" spans="1:13" x14ac:dyDescent="0.25">
      <c r="A10601" s="1"/>
      <c r="B10601" s="40"/>
      <c r="C10601" s="40"/>
      <c r="D10601" s="40"/>
      <c r="E10601" s="40"/>
      <c r="F10601" s="40"/>
      <c r="G10601" s="40"/>
      <c r="H10601" s="40"/>
      <c r="I10601" s="40"/>
      <c r="M10601" s="40">
        <f>WEEKNUM(A10601,2)</f>
        <v>1</v>
      </c>
    </row>
    <row r="10602" spans="1:13" x14ac:dyDescent="0.25">
      <c r="A10602" s="1"/>
      <c r="B10602" s="40"/>
      <c r="C10602" s="40"/>
      <c r="D10602" s="40"/>
      <c r="E10602" s="40"/>
      <c r="F10602" s="40"/>
      <c r="G10602" s="40"/>
      <c r="H10602" s="40"/>
      <c r="I10602" s="40"/>
      <c r="M10602" s="40">
        <f>WEEKNUM(A10602,2)</f>
        <v>1</v>
      </c>
    </row>
    <row r="10603" spans="1:13" x14ac:dyDescent="0.25">
      <c r="A10603" s="1"/>
      <c r="B10603" s="40"/>
      <c r="C10603" s="40"/>
      <c r="D10603" s="40"/>
      <c r="E10603" s="40"/>
      <c r="F10603" s="40"/>
      <c r="G10603" s="40"/>
      <c r="H10603" s="40"/>
      <c r="I10603" s="40"/>
      <c r="M10603" s="40">
        <f>WEEKNUM(A10603,2)</f>
        <v>1</v>
      </c>
    </row>
    <row r="10604" spans="1:13" x14ac:dyDescent="0.25">
      <c r="A10604" s="1"/>
      <c r="B10604" s="40"/>
      <c r="C10604" s="40"/>
      <c r="D10604" s="40"/>
      <c r="E10604" s="40"/>
      <c r="F10604" s="40"/>
      <c r="G10604" s="40"/>
      <c r="H10604" s="40"/>
      <c r="I10604" s="40"/>
      <c r="M10604" s="40">
        <f>WEEKNUM(A10604,2)</f>
        <v>1</v>
      </c>
    </row>
    <row r="10605" spans="1:13" x14ac:dyDescent="0.25">
      <c r="A10605" s="1"/>
      <c r="B10605" s="40"/>
      <c r="C10605" s="40"/>
      <c r="D10605" s="40"/>
      <c r="E10605" s="40"/>
      <c r="F10605" s="40"/>
      <c r="G10605" s="40"/>
      <c r="H10605" s="40"/>
      <c r="I10605" s="40"/>
      <c r="M10605" s="40">
        <f>WEEKNUM(A10605,2)</f>
        <v>1</v>
      </c>
    </row>
    <row r="10606" spans="1:13" x14ac:dyDescent="0.25">
      <c r="A10606" s="1"/>
      <c r="B10606" s="40"/>
      <c r="C10606" s="40"/>
      <c r="D10606" s="40"/>
      <c r="E10606" s="40"/>
      <c r="F10606" s="40"/>
      <c r="G10606" s="40"/>
      <c r="H10606" s="40"/>
      <c r="I10606" s="40"/>
      <c r="M10606" s="40">
        <f>WEEKNUM(A10606,2)</f>
        <v>1</v>
      </c>
    </row>
    <row r="10607" spans="1:13" x14ac:dyDescent="0.25">
      <c r="A10607" s="1"/>
      <c r="B10607" s="40"/>
      <c r="C10607" s="40"/>
      <c r="D10607" s="40"/>
      <c r="E10607" s="40"/>
      <c r="F10607" s="40"/>
      <c r="G10607" s="40"/>
      <c r="H10607" s="40"/>
      <c r="I10607" s="40"/>
      <c r="M10607" s="40">
        <f>WEEKNUM(A10607,2)</f>
        <v>1</v>
      </c>
    </row>
    <row r="10608" spans="1:13" x14ac:dyDescent="0.25">
      <c r="A10608" s="1"/>
      <c r="B10608" s="40"/>
      <c r="C10608" s="40"/>
      <c r="D10608" s="40"/>
      <c r="E10608" s="40"/>
      <c r="F10608" s="40"/>
      <c r="G10608" s="40"/>
      <c r="H10608" s="40"/>
      <c r="I10608" s="40"/>
      <c r="M10608" s="40">
        <f>WEEKNUM(A10608,2)</f>
        <v>1</v>
      </c>
    </row>
    <row r="10609" spans="1:13" x14ac:dyDescent="0.25">
      <c r="A10609" s="1"/>
      <c r="B10609" s="40"/>
      <c r="C10609" s="40"/>
      <c r="D10609" s="40"/>
      <c r="E10609" s="40"/>
      <c r="F10609" s="40"/>
      <c r="G10609" s="40"/>
      <c r="H10609" s="40"/>
      <c r="I10609" s="40"/>
      <c r="M10609" s="40">
        <f>WEEKNUM(A10609,2)</f>
        <v>1</v>
      </c>
    </row>
    <row r="10610" spans="1:13" x14ac:dyDescent="0.25">
      <c r="A10610" s="1"/>
      <c r="B10610" s="40"/>
      <c r="C10610" s="40"/>
      <c r="D10610" s="40"/>
      <c r="E10610" s="40"/>
      <c r="F10610" s="40"/>
      <c r="G10610" s="40"/>
      <c r="H10610" s="40"/>
      <c r="I10610" s="40"/>
      <c r="M10610" s="40">
        <f>WEEKNUM(A10610,2)</f>
        <v>1</v>
      </c>
    </row>
    <row r="10611" spans="1:13" x14ac:dyDescent="0.25">
      <c r="A10611" s="1"/>
      <c r="B10611" s="40"/>
      <c r="C10611" s="40"/>
      <c r="D10611" s="40"/>
      <c r="E10611" s="40"/>
      <c r="F10611" s="40"/>
      <c r="G10611" s="40"/>
      <c r="H10611" s="40"/>
      <c r="I10611" s="40"/>
      <c r="M10611" s="40">
        <f>WEEKNUM(A10611,2)</f>
        <v>1</v>
      </c>
    </row>
    <row r="10612" spans="1:13" x14ac:dyDescent="0.25">
      <c r="A10612" s="1"/>
      <c r="B10612" s="40"/>
      <c r="C10612" s="40"/>
      <c r="D10612" s="40"/>
      <c r="E10612" s="40"/>
      <c r="F10612" s="40"/>
      <c r="G10612" s="40"/>
      <c r="H10612" s="40"/>
      <c r="I10612" s="40"/>
      <c r="M10612" s="40">
        <f>WEEKNUM(A10612,2)</f>
        <v>1</v>
      </c>
    </row>
    <row r="10613" spans="1:13" x14ac:dyDescent="0.25">
      <c r="A10613" s="1"/>
      <c r="B10613" s="40"/>
      <c r="C10613" s="40"/>
      <c r="D10613" s="40"/>
      <c r="E10613" s="40"/>
      <c r="F10613" s="40"/>
      <c r="G10613" s="40"/>
      <c r="H10613" s="40"/>
      <c r="I10613" s="40"/>
      <c r="M10613" s="40">
        <f>WEEKNUM(A10613,2)</f>
        <v>1</v>
      </c>
    </row>
    <row r="10614" spans="1:13" x14ac:dyDescent="0.25">
      <c r="A10614" s="1"/>
      <c r="B10614" s="40"/>
      <c r="C10614" s="40"/>
      <c r="D10614" s="40"/>
      <c r="E10614" s="40"/>
      <c r="F10614" s="40"/>
      <c r="G10614" s="40"/>
      <c r="H10614" s="40"/>
      <c r="I10614" s="40"/>
      <c r="M10614" s="40">
        <f>WEEKNUM(A10614,2)</f>
        <v>1</v>
      </c>
    </row>
    <row r="10615" spans="1:13" x14ac:dyDescent="0.25">
      <c r="A10615" s="1"/>
      <c r="B10615" s="40"/>
      <c r="C10615" s="40"/>
      <c r="D10615" s="40"/>
      <c r="E10615" s="40"/>
      <c r="F10615" s="40"/>
      <c r="G10615" s="40"/>
      <c r="H10615" s="40"/>
      <c r="I10615" s="40"/>
      <c r="M10615" s="40">
        <f>WEEKNUM(A10615,2)</f>
        <v>1</v>
      </c>
    </row>
    <row r="10616" spans="1:13" x14ac:dyDescent="0.25">
      <c r="A10616" s="1"/>
      <c r="B10616" s="40"/>
      <c r="C10616" s="40"/>
      <c r="D10616" s="40"/>
      <c r="E10616" s="40"/>
      <c r="F10616" s="40"/>
      <c r="G10616" s="40"/>
      <c r="H10616" s="40"/>
      <c r="I10616" s="40"/>
      <c r="M10616" s="40">
        <f>WEEKNUM(A10616,2)</f>
        <v>1</v>
      </c>
    </row>
    <row r="10617" spans="1:13" x14ac:dyDescent="0.25">
      <c r="A10617" s="1"/>
      <c r="B10617" s="40"/>
      <c r="C10617" s="40"/>
      <c r="D10617" s="40"/>
      <c r="E10617" s="40"/>
      <c r="F10617" s="40"/>
      <c r="G10617" s="40"/>
      <c r="H10617" s="40"/>
      <c r="I10617" s="40"/>
      <c r="M10617" s="40">
        <f>WEEKNUM(A10617,2)</f>
        <v>1</v>
      </c>
    </row>
    <row r="10618" spans="1:13" x14ac:dyDescent="0.25">
      <c r="A10618" s="1"/>
      <c r="B10618" s="40"/>
      <c r="C10618" s="40"/>
      <c r="D10618" s="40"/>
      <c r="E10618" s="40"/>
      <c r="F10618" s="40"/>
      <c r="G10618" s="40"/>
      <c r="H10618" s="40"/>
      <c r="I10618" s="40"/>
      <c r="M10618" s="40">
        <f>WEEKNUM(A10618,2)</f>
        <v>1</v>
      </c>
    </row>
    <row r="10619" spans="1:13" x14ac:dyDescent="0.25">
      <c r="A10619" s="1"/>
      <c r="B10619" s="40"/>
      <c r="C10619" s="40"/>
      <c r="D10619" s="40"/>
      <c r="E10619" s="40"/>
      <c r="F10619" s="40"/>
      <c r="G10619" s="40"/>
      <c r="H10619" s="40"/>
      <c r="I10619" s="40"/>
      <c r="M10619" s="40">
        <f>WEEKNUM(A10619,2)</f>
        <v>1</v>
      </c>
    </row>
    <row r="10620" spans="1:13" x14ac:dyDescent="0.25">
      <c r="A10620" s="1"/>
      <c r="B10620" s="40"/>
      <c r="C10620" s="40"/>
      <c r="D10620" s="40"/>
      <c r="E10620" s="40"/>
      <c r="F10620" s="40"/>
      <c r="G10620" s="40"/>
      <c r="H10620" s="40"/>
      <c r="I10620" s="40"/>
      <c r="M10620" s="40">
        <f>WEEKNUM(A10620,2)</f>
        <v>1</v>
      </c>
    </row>
    <row r="10621" spans="1:13" x14ac:dyDescent="0.25">
      <c r="A10621" s="1"/>
      <c r="B10621" s="40"/>
      <c r="C10621" s="40"/>
      <c r="D10621" s="40"/>
      <c r="E10621" s="40"/>
      <c r="F10621" s="40"/>
      <c r="G10621" s="40"/>
      <c r="H10621" s="40"/>
      <c r="I10621" s="40"/>
      <c r="M10621" s="40">
        <f>WEEKNUM(A10621,2)</f>
        <v>1</v>
      </c>
    </row>
    <row r="10622" spans="1:13" x14ac:dyDescent="0.25">
      <c r="A10622" s="1"/>
      <c r="B10622" s="40"/>
      <c r="C10622" s="40"/>
      <c r="D10622" s="40"/>
      <c r="E10622" s="40"/>
      <c r="F10622" s="40"/>
      <c r="G10622" s="40"/>
      <c r="H10622" s="40"/>
      <c r="I10622" s="40"/>
      <c r="M10622" s="40">
        <f>WEEKNUM(A10622,2)</f>
        <v>1</v>
      </c>
    </row>
    <row r="10623" spans="1:13" x14ac:dyDescent="0.25">
      <c r="A10623" s="1"/>
      <c r="B10623" s="40"/>
      <c r="C10623" s="40"/>
      <c r="D10623" s="40"/>
      <c r="E10623" s="40"/>
      <c r="F10623" s="40"/>
      <c r="G10623" s="40"/>
      <c r="H10623" s="40"/>
      <c r="I10623" s="40"/>
      <c r="M10623" s="40">
        <f>WEEKNUM(A10623,2)</f>
        <v>1</v>
      </c>
    </row>
    <row r="10624" spans="1:13" x14ac:dyDescent="0.25">
      <c r="A10624" s="1"/>
      <c r="B10624" s="40"/>
      <c r="C10624" s="40"/>
      <c r="D10624" s="40"/>
      <c r="E10624" s="40"/>
      <c r="F10624" s="40"/>
      <c r="G10624" s="40"/>
      <c r="H10624" s="40"/>
      <c r="I10624" s="40"/>
      <c r="M10624" s="40">
        <f>WEEKNUM(A10624,2)</f>
        <v>1</v>
      </c>
    </row>
    <row r="10625" spans="1:13" x14ac:dyDescent="0.25">
      <c r="A10625" s="1"/>
      <c r="B10625" s="40"/>
      <c r="C10625" s="40"/>
      <c r="D10625" s="40"/>
      <c r="E10625" s="40"/>
      <c r="F10625" s="40"/>
      <c r="G10625" s="40"/>
      <c r="H10625" s="40"/>
      <c r="I10625" s="40"/>
      <c r="M10625" s="40">
        <f>WEEKNUM(A10625,2)</f>
        <v>1</v>
      </c>
    </row>
    <row r="10626" spans="1:13" x14ac:dyDescent="0.25">
      <c r="A10626" s="1"/>
      <c r="B10626" s="40"/>
      <c r="C10626" s="40"/>
      <c r="D10626" s="40"/>
      <c r="E10626" s="40"/>
      <c r="F10626" s="40"/>
      <c r="G10626" s="40"/>
      <c r="H10626" s="40"/>
      <c r="I10626" s="40"/>
      <c r="M10626" s="40">
        <f>WEEKNUM(A10626,2)</f>
        <v>1</v>
      </c>
    </row>
    <row r="10627" spans="1:13" x14ac:dyDescent="0.25">
      <c r="A10627" s="1"/>
      <c r="B10627" s="40"/>
      <c r="C10627" s="40"/>
      <c r="D10627" s="40"/>
      <c r="E10627" s="40"/>
      <c r="F10627" s="40"/>
      <c r="G10627" s="40"/>
      <c r="H10627" s="40"/>
      <c r="I10627" s="40"/>
      <c r="M10627" s="40">
        <f>WEEKNUM(A10627,2)</f>
        <v>1</v>
      </c>
    </row>
    <row r="10628" spans="1:13" x14ac:dyDescent="0.25">
      <c r="A10628" s="1"/>
      <c r="B10628" s="40"/>
      <c r="C10628" s="40"/>
      <c r="D10628" s="40"/>
      <c r="E10628" s="40"/>
      <c r="F10628" s="40"/>
      <c r="G10628" s="40"/>
      <c r="H10628" s="40"/>
      <c r="I10628" s="40"/>
      <c r="M10628" s="40">
        <f>WEEKNUM(A10628,2)</f>
        <v>1</v>
      </c>
    </row>
    <row r="10629" spans="1:13" x14ac:dyDescent="0.25">
      <c r="A10629" s="1"/>
      <c r="B10629" s="40"/>
      <c r="C10629" s="40"/>
      <c r="D10629" s="40"/>
      <c r="E10629" s="40"/>
      <c r="F10629" s="40"/>
      <c r="G10629" s="40"/>
      <c r="H10629" s="40"/>
      <c r="I10629" s="40"/>
      <c r="M10629" s="40">
        <f>WEEKNUM(A10629,2)</f>
        <v>1</v>
      </c>
    </row>
    <row r="10630" spans="1:13" x14ac:dyDescent="0.25">
      <c r="A10630" s="1"/>
      <c r="B10630" s="40"/>
      <c r="C10630" s="40"/>
      <c r="D10630" s="40"/>
      <c r="E10630" s="40"/>
      <c r="F10630" s="40"/>
      <c r="G10630" s="40"/>
      <c r="H10630" s="40"/>
      <c r="I10630" s="40"/>
      <c r="M10630" s="40">
        <f>WEEKNUM(A10630,2)</f>
        <v>1</v>
      </c>
    </row>
    <row r="10631" spans="1:13" x14ac:dyDescent="0.25">
      <c r="A10631" s="1"/>
      <c r="B10631" s="40"/>
      <c r="C10631" s="40"/>
      <c r="D10631" s="40"/>
      <c r="E10631" s="40"/>
      <c r="F10631" s="40"/>
      <c r="G10631" s="40"/>
      <c r="H10631" s="40"/>
      <c r="I10631" s="40"/>
      <c r="M10631" s="40">
        <f>WEEKNUM(A10631,2)</f>
        <v>1</v>
      </c>
    </row>
    <row r="10632" spans="1:13" x14ac:dyDescent="0.25">
      <c r="A10632" s="1"/>
      <c r="B10632" s="40"/>
      <c r="C10632" s="40"/>
      <c r="D10632" s="40"/>
      <c r="E10632" s="40"/>
      <c r="F10632" s="40"/>
      <c r="G10632" s="40"/>
      <c r="H10632" s="40"/>
      <c r="I10632" s="40"/>
      <c r="M10632" s="40">
        <f>WEEKNUM(A10632,2)</f>
        <v>1</v>
      </c>
    </row>
    <row r="10633" spans="1:13" x14ac:dyDescent="0.25">
      <c r="A10633" s="1"/>
      <c r="B10633" s="40"/>
      <c r="C10633" s="40"/>
      <c r="D10633" s="40"/>
      <c r="E10633" s="40"/>
      <c r="F10633" s="40"/>
      <c r="G10633" s="40"/>
      <c r="H10633" s="40"/>
      <c r="I10633" s="40"/>
      <c r="M10633" s="40">
        <f>WEEKNUM(A10633,2)</f>
        <v>1</v>
      </c>
    </row>
    <row r="10634" spans="1:13" x14ac:dyDescent="0.25">
      <c r="A10634" s="1"/>
      <c r="B10634" s="40"/>
      <c r="C10634" s="40"/>
      <c r="D10634" s="40"/>
      <c r="E10634" s="40"/>
      <c r="F10634" s="40"/>
      <c r="G10634" s="40"/>
      <c r="H10634" s="40"/>
      <c r="I10634" s="40"/>
      <c r="M10634" s="40">
        <f>WEEKNUM(A10634,2)</f>
        <v>1</v>
      </c>
    </row>
    <row r="10635" spans="1:13" x14ac:dyDescent="0.25">
      <c r="A10635" s="1"/>
      <c r="B10635" s="40"/>
      <c r="C10635" s="40"/>
      <c r="D10635" s="40"/>
      <c r="E10635" s="40"/>
      <c r="F10635" s="40"/>
      <c r="G10635" s="40"/>
      <c r="H10635" s="40"/>
      <c r="I10635" s="40"/>
      <c r="M10635" s="40">
        <f>WEEKNUM(A10635,2)</f>
        <v>1</v>
      </c>
    </row>
    <row r="10636" spans="1:13" x14ac:dyDescent="0.25">
      <c r="A10636" s="1"/>
      <c r="B10636" s="40"/>
      <c r="C10636" s="40"/>
      <c r="D10636" s="40"/>
      <c r="E10636" s="40"/>
      <c r="F10636" s="40"/>
      <c r="G10636" s="40"/>
      <c r="H10636" s="40"/>
      <c r="I10636" s="40"/>
      <c r="M10636" s="40">
        <f>WEEKNUM(A10636,2)</f>
        <v>1</v>
      </c>
    </row>
    <row r="10637" spans="1:13" x14ac:dyDescent="0.25">
      <c r="A10637" s="1"/>
      <c r="B10637" s="40"/>
      <c r="C10637" s="40"/>
      <c r="D10637" s="40"/>
      <c r="E10637" s="40"/>
      <c r="F10637" s="40"/>
      <c r="G10637" s="40"/>
      <c r="H10637" s="40"/>
      <c r="I10637" s="40"/>
      <c r="M10637" s="40">
        <f>WEEKNUM(A10637,2)</f>
        <v>1</v>
      </c>
    </row>
    <row r="10638" spans="1:13" x14ac:dyDescent="0.25">
      <c r="A10638" s="1"/>
      <c r="B10638" s="40"/>
      <c r="C10638" s="40"/>
      <c r="D10638" s="40"/>
      <c r="E10638" s="40"/>
      <c r="F10638" s="40"/>
      <c r="G10638" s="40"/>
      <c r="H10638" s="40"/>
      <c r="I10638" s="40"/>
      <c r="M10638" s="40">
        <f>WEEKNUM(A10638,2)</f>
        <v>1</v>
      </c>
    </row>
    <row r="10639" spans="1:13" x14ac:dyDescent="0.25">
      <c r="A10639" s="1"/>
      <c r="B10639" s="40"/>
      <c r="C10639" s="40"/>
      <c r="D10639" s="40"/>
      <c r="E10639" s="40"/>
      <c r="F10639" s="40"/>
      <c r="G10639" s="40"/>
      <c r="H10639" s="40"/>
      <c r="I10639" s="40"/>
      <c r="M10639" s="40">
        <f>WEEKNUM(A10639,2)</f>
        <v>1</v>
      </c>
    </row>
    <row r="10640" spans="1:13" x14ac:dyDescent="0.25">
      <c r="A10640" s="1"/>
      <c r="B10640" s="40"/>
      <c r="C10640" s="40"/>
      <c r="D10640" s="40"/>
      <c r="E10640" s="40"/>
      <c r="F10640" s="40"/>
      <c r="G10640" s="40"/>
      <c r="H10640" s="40"/>
      <c r="I10640" s="40"/>
      <c r="M10640" s="40">
        <f>WEEKNUM(A10640,2)</f>
        <v>1</v>
      </c>
    </row>
    <row r="10641" spans="1:13" x14ac:dyDescent="0.25">
      <c r="A10641" s="1"/>
      <c r="B10641" s="40"/>
      <c r="C10641" s="40"/>
      <c r="D10641" s="40"/>
      <c r="E10641" s="40"/>
      <c r="F10641" s="40"/>
      <c r="G10641" s="40"/>
      <c r="H10641" s="40"/>
      <c r="I10641" s="40"/>
      <c r="M10641" s="40">
        <f>WEEKNUM(A10641,2)</f>
        <v>1</v>
      </c>
    </row>
    <row r="10642" spans="1:13" x14ac:dyDescent="0.25">
      <c r="A10642" s="1"/>
      <c r="B10642" s="40"/>
      <c r="C10642" s="40"/>
      <c r="D10642" s="40"/>
      <c r="E10642" s="40"/>
      <c r="F10642" s="40"/>
      <c r="G10642" s="40"/>
      <c r="H10642" s="40"/>
      <c r="I10642" s="40"/>
      <c r="M10642" s="40">
        <f>WEEKNUM(A10642,2)</f>
        <v>1</v>
      </c>
    </row>
    <row r="10643" spans="1:13" x14ac:dyDescent="0.25">
      <c r="A10643" s="1"/>
      <c r="B10643" s="40"/>
      <c r="C10643" s="40"/>
      <c r="D10643" s="40"/>
      <c r="E10643" s="40"/>
      <c r="F10643" s="40"/>
      <c r="G10643" s="40"/>
      <c r="H10643" s="40"/>
      <c r="I10643" s="40"/>
      <c r="M10643" s="40">
        <f>WEEKNUM(A10643,2)</f>
        <v>1</v>
      </c>
    </row>
    <row r="10644" spans="1:13" x14ac:dyDescent="0.25">
      <c r="A10644" s="1"/>
      <c r="B10644" s="40"/>
      <c r="C10644" s="40"/>
      <c r="D10644" s="40"/>
      <c r="E10644" s="40"/>
      <c r="F10644" s="40"/>
      <c r="G10644" s="40"/>
      <c r="H10644" s="40"/>
      <c r="I10644" s="40"/>
      <c r="M10644" s="40">
        <f>WEEKNUM(A10644,2)</f>
        <v>1</v>
      </c>
    </row>
    <row r="10645" spans="1:13" x14ac:dyDescent="0.25">
      <c r="A10645" s="1"/>
      <c r="B10645" s="40"/>
      <c r="C10645" s="40"/>
      <c r="D10645" s="40"/>
      <c r="E10645" s="40"/>
      <c r="F10645" s="40"/>
      <c r="G10645" s="40"/>
      <c r="H10645" s="40"/>
      <c r="I10645" s="40"/>
      <c r="M10645" s="40">
        <f>WEEKNUM(A10645,2)</f>
        <v>1</v>
      </c>
    </row>
    <row r="10646" spans="1:13" x14ac:dyDescent="0.25">
      <c r="A10646" s="1"/>
      <c r="B10646" s="40"/>
      <c r="C10646" s="40"/>
      <c r="D10646" s="40"/>
      <c r="E10646" s="40"/>
      <c r="F10646" s="40"/>
      <c r="G10646" s="40"/>
      <c r="H10646" s="40"/>
      <c r="I10646" s="40"/>
      <c r="M10646" s="40">
        <f>WEEKNUM(A10646,2)</f>
        <v>1</v>
      </c>
    </row>
    <row r="10647" spans="1:13" x14ac:dyDescent="0.25">
      <c r="A10647" s="1"/>
      <c r="B10647" s="40"/>
      <c r="C10647" s="40"/>
      <c r="D10647" s="40"/>
      <c r="E10647" s="40"/>
      <c r="F10647" s="40"/>
      <c r="G10647" s="40"/>
      <c r="H10647" s="40"/>
      <c r="I10647" s="40"/>
      <c r="M10647" s="40">
        <f>WEEKNUM(A10647,2)</f>
        <v>1</v>
      </c>
    </row>
    <row r="10648" spans="1:13" x14ac:dyDescent="0.25">
      <c r="A10648" s="1"/>
      <c r="B10648" s="40"/>
      <c r="C10648" s="40"/>
      <c r="D10648" s="40"/>
      <c r="E10648" s="40"/>
      <c r="F10648" s="40"/>
      <c r="G10648" s="40"/>
      <c r="H10648" s="40"/>
      <c r="I10648" s="40"/>
      <c r="M10648" s="40">
        <f>WEEKNUM(A10648,2)</f>
        <v>1</v>
      </c>
    </row>
    <row r="10649" spans="1:13" x14ac:dyDescent="0.25">
      <c r="A10649" s="1"/>
      <c r="B10649" s="40"/>
      <c r="C10649" s="40"/>
      <c r="D10649" s="40"/>
      <c r="E10649" s="40"/>
      <c r="F10649" s="40"/>
      <c r="G10649" s="40"/>
      <c r="H10649" s="40"/>
      <c r="I10649" s="40"/>
      <c r="M10649" s="40">
        <f>WEEKNUM(A10649,2)</f>
        <v>1</v>
      </c>
    </row>
    <row r="10650" spans="1:13" x14ac:dyDescent="0.25">
      <c r="A10650" s="1"/>
      <c r="B10650" s="40"/>
      <c r="C10650" s="40"/>
      <c r="D10650" s="40"/>
      <c r="E10650" s="40"/>
      <c r="F10650" s="40"/>
      <c r="G10650" s="40"/>
      <c r="H10650" s="40"/>
      <c r="I10650" s="40"/>
      <c r="M10650" s="40">
        <f>WEEKNUM(A10650,2)</f>
        <v>1</v>
      </c>
    </row>
    <row r="10651" spans="1:13" x14ac:dyDescent="0.25">
      <c r="A10651" s="1"/>
      <c r="B10651" s="40"/>
      <c r="C10651" s="40"/>
      <c r="D10651" s="40"/>
      <c r="E10651" s="40"/>
      <c r="F10651" s="40"/>
      <c r="G10651" s="40"/>
      <c r="H10651" s="40"/>
      <c r="I10651" s="40"/>
      <c r="M10651" s="40">
        <f>WEEKNUM(A10651,2)</f>
        <v>1</v>
      </c>
    </row>
    <row r="10652" spans="1:13" x14ac:dyDescent="0.25">
      <c r="A10652" s="1"/>
      <c r="B10652" s="40"/>
      <c r="C10652" s="40"/>
      <c r="D10652" s="40"/>
      <c r="E10652" s="40"/>
      <c r="F10652" s="40"/>
      <c r="G10652" s="40"/>
      <c r="H10652" s="40"/>
      <c r="I10652" s="40"/>
      <c r="M10652" s="40">
        <f>WEEKNUM(A10652,2)</f>
        <v>1</v>
      </c>
    </row>
    <row r="10653" spans="1:13" x14ac:dyDescent="0.25">
      <c r="A10653" s="1"/>
      <c r="B10653" s="40"/>
      <c r="C10653" s="40"/>
      <c r="D10653" s="40"/>
      <c r="E10653" s="40"/>
      <c r="F10653" s="40"/>
      <c r="G10653" s="40"/>
      <c r="H10653" s="40"/>
      <c r="I10653" s="40"/>
      <c r="M10653" s="40">
        <f>WEEKNUM(A10653,2)</f>
        <v>1</v>
      </c>
    </row>
    <row r="10654" spans="1:13" x14ac:dyDescent="0.25">
      <c r="A10654" s="1"/>
      <c r="B10654" s="40"/>
      <c r="C10654" s="40"/>
      <c r="D10654" s="40"/>
      <c r="E10654" s="40"/>
      <c r="F10654" s="40"/>
      <c r="G10654" s="40"/>
      <c r="H10654" s="40"/>
      <c r="I10654" s="40"/>
      <c r="M10654" s="40">
        <f>WEEKNUM(A10654,2)</f>
        <v>1</v>
      </c>
    </row>
    <row r="10655" spans="1:13" x14ac:dyDescent="0.25">
      <c r="A10655" s="1"/>
      <c r="B10655" s="40"/>
      <c r="C10655" s="40"/>
      <c r="D10655" s="40"/>
      <c r="E10655" s="40"/>
      <c r="F10655" s="40"/>
      <c r="G10655" s="40"/>
      <c r="H10655" s="40"/>
      <c r="I10655" s="40"/>
      <c r="M10655" s="40">
        <f>WEEKNUM(A10655,2)</f>
        <v>1</v>
      </c>
    </row>
    <row r="10656" spans="1:13" x14ac:dyDescent="0.25">
      <c r="A10656" s="1"/>
      <c r="B10656" s="40"/>
      <c r="C10656" s="40"/>
      <c r="D10656" s="40"/>
      <c r="E10656" s="40"/>
      <c r="F10656" s="40"/>
      <c r="G10656" s="40"/>
      <c r="H10656" s="40"/>
      <c r="I10656" s="40"/>
      <c r="M10656" s="40">
        <f>WEEKNUM(A10656,2)</f>
        <v>1</v>
      </c>
    </row>
    <row r="10657" spans="1:13" x14ac:dyDescent="0.25">
      <c r="A10657" s="1"/>
      <c r="B10657" s="40"/>
      <c r="C10657" s="40"/>
      <c r="D10657" s="40"/>
      <c r="E10657" s="40"/>
      <c r="F10657" s="40"/>
      <c r="G10657" s="40"/>
      <c r="H10657" s="40"/>
      <c r="I10657" s="40"/>
      <c r="M10657" s="40">
        <f>WEEKNUM(A10657,2)</f>
        <v>1</v>
      </c>
    </row>
    <row r="10658" spans="1:13" x14ac:dyDescent="0.25">
      <c r="A10658" s="1"/>
      <c r="B10658" s="40"/>
      <c r="C10658" s="40"/>
      <c r="D10658" s="40"/>
      <c r="E10658" s="40"/>
      <c r="F10658" s="40"/>
      <c r="G10658" s="40"/>
      <c r="H10658" s="40"/>
      <c r="I10658" s="40"/>
      <c r="M10658" s="40">
        <f>WEEKNUM(A10658,2)</f>
        <v>1</v>
      </c>
    </row>
    <row r="10659" spans="1:13" x14ac:dyDescent="0.25">
      <c r="A10659" s="1"/>
      <c r="B10659" s="40"/>
      <c r="C10659" s="40"/>
      <c r="D10659" s="40"/>
      <c r="E10659" s="40"/>
      <c r="F10659" s="40"/>
      <c r="G10659" s="40"/>
      <c r="H10659" s="40"/>
      <c r="I10659" s="40"/>
      <c r="M10659" s="40">
        <f>WEEKNUM(A10659,2)</f>
        <v>1</v>
      </c>
    </row>
    <row r="10660" spans="1:13" x14ac:dyDescent="0.25">
      <c r="A10660" s="1"/>
      <c r="B10660" s="40"/>
      <c r="C10660" s="40"/>
      <c r="D10660" s="40"/>
      <c r="E10660" s="40"/>
      <c r="F10660" s="40"/>
      <c r="G10660" s="40"/>
      <c r="H10660" s="40"/>
      <c r="I10660" s="40"/>
      <c r="M10660" s="40">
        <f>WEEKNUM(A10660,2)</f>
        <v>1</v>
      </c>
    </row>
    <row r="10661" spans="1:13" x14ac:dyDescent="0.25">
      <c r="A10661" s="1"/>
      <c r="B10661" s="40"/>
      <c r="C10661" s="40"/>
      <c r="D10661" s="40"/>
      <c r="E10661" s="40"/>
      <c r="F10661" s="40"/>
      <c r="G10661" s="40"/>
      <c r="H10661" s="40"/>
      <c r="I10661" s="40"/>
      <c r="M10661" s="40">
        <f>WEEKNUM(A10661,2)</f>
        <v>1</v>
      </c>
    </row>
    <row r="10662" spans="1:13" x14ac:dyDescent="0.25">
      <c r="A10662" s="1"/>
      <c r="B10662" s="40"/>
      <c r="C10662" s="40"/>
      <c r="D10662" s="40"/>
      <c r="E10662" s="40"/>
      <c r="F10662" s="40"/>
      <c r="G10662" s="40"/>
      <c r="H10662" s="40"/>
      <c r="I10662" s="40"/>
      <c r="M10662" s="40">
        <f>WEEKNUM(A10662,2)</f>
        <v>1</v>
      </c>
    </row>
    <row r="10663" spans="1:13" x14ac:dyDescent="0.25">
      <c r="A10663" s="1"/>
      <c r="B10663" s="40"/>
      <c r="C10663" s="40"/>
      <c r="D10663" s="40"/>
      <c r="E10663" s="40"/>
      <c r="F10663" s="40"/>
      <c r="G10663" s="40"/>
      <c r="H10663" s="40"/>
      <c r="I10663" s="40"/>
      <c r="M10663" s="40">
        <f>WEEKNUM(A10663,2)</f>
        <v>1</v>
      </c>
    </row>
    <row r="10664" spans="1:13" x14ac:dyDescent="0.25">
      <c r="A10664" s="1"/>
      <c r="B10664" s="40"/>
      <c r="C10664" s="40"/>
      <c r="D10664" s="40"/>
      <c r="E10664" s="40"/>
      <c r="F10664" s="40"/>
      <c r="G10664" s="40"/>
      <c r="H10664" s="40"/>
      <c r="I10664" s="40"/>
      <c r="M10664" s="40">
        <f>WEEKNUM(A10664,2)</f>
        <v>1</v>
      </c>
    </row>
    <row r="10665" spans="1:13" x14ac:dyDescent="0.25">
      <c r="A10665" s="1"/>
      <c r="B10665" s="40"/>
      <c r="C10665" s="40"/>
      <c r="D10665" s="40"/>
      <c r="E10665" s="40"/>
      <c r="F10665" s="40"/>
      <c r="G10665" s="40"/>
      <c r="H10665" s="40"/>
      <c r="I10665" s="40"/>
      <c r="M10665" s="40">
        <f>WEEKNUM(A10665,2)</f>
        <v>1</v>
      </c>
    </row>
    <row r="10666" spans="1:13" x14ac:dyDescent="0.25">
      <c r="A10666" s="1"/>
      <c r="B10666" s="40"/>
      <c r="C10666" s="40"/>
      <c r="D10666" s="40"/>
      <c r="E10666" s="40"/>
      <c r="F10666" s="40"/>
      <c r="G10666" s="40"/>
      <c r="H10666" s="40"/>
      <c r="I10666" s="40"/>
      <c r="M10666" s="40">
        <f>WEEKNUM(A10666,2)</f>
        <v>1</v>
      </c>
    </row>
    <row r="10667" spans="1:13" x14ac:dyDescent="0.25">
      <c r="A10667" s="1"/>
      <c r="B10667" s="40"/>
      <c r="C10667" s="40"/>
      <c r="D10667" s="40"/>
      <c r="E10667" s="40"/>
      <c r="F10667" s="40"/>
      <c r="G10667" s="40"/>
      <c r="H10667" s="40"/>
      <c r="I10667" s="40"/>
      <c r="M10667" s="40">
        <f>WEEKNUM(A10667,2)</f>
        <v>1</v>
      </c>
    </row>
    <row r="10668" spans="1:13" x14ac:dyDescent="0.25">
      <c r="A10668" s="1"/>
      <c r="B10668" s="40"/>
      <c r="C10668" s="40"/>
      <c r="D10668" s="40"/>
      <c r="E10668" s="40"/>
      <c r="F10668" s="40"/>
      <c r="G10668" s="40"/>
      <c r="H10668" s="40"/>
      <c r="I10668" s="40"/>
      <c r="M10668" s="40">
        <f>WEEKNUM(A10668,2)</f>
        <v>1</v>
      </c>
    </row>
    <row r="10669" spans="1:13" x14ac:dyDescent="0.25">
      <c r="A10669" s="1"/>
      <c r="B10669" s="40"/>
      <c r="C10669" s="40"/>
      <c r="D10669" s="40"/>
      <c r="E10669" s="40"/>
      <c r="F10669" s="40"/>
      <c r="G10669" s="40"/>
      <c r="H10669" s="40"/>
      <c r="I10669" s="40"/>
      <c r="M10669" s="40">
        <f>WEEKNUM(A10669,2)</f>
        <v>1</v>
      </c>
    </row>
    <row r="10670" spans="1:13" x14ac:dyDescent="0.25">
      <c r="A10670" s="1"/>
      <c r="B10670" s="40"/>
      <c r="C10670" s="40"/>
      <c r="D10670" s="40"/>
      <c r="E10670" s="40"/>
      <c r="F10670" s="40"/>
      <c r="G10670" s="40"/>
      <c r="H10670" s="40"/>
      <c r="I10670" s="40"/>
      <c r="M10670" s="40">
        <f>WEEKNUM(A10670,2)</f>
        <v>1</v>
      </c>
    </row>
    <row r="10671" spans="1:13" x14ac:dyDescent="0.25">
      <c r="A10671" s="1"/>
      <c r="B10671" s="40"/>
      <c r="C10671" s="40"/>
      <c r="D10671" s="40"/>
      <c r="E10671" s="40"/>
      <c r="F10671" s="40"/>
      <c r="G10671" s="40"/>
      <c r="H10671" s="40"/>
      <c r="I10671" s="40"/>
      <c r="M10671" s="40">
        <f>WEEKNUM(A10671,2)</f>
        <v>1</v>
      </c>
    </row>
    <row r="10672" spans="1:13" x14ac:dyDescent="0.25">
      <c r="A10672" s="1"/>
      <c r="B10672" s="40"/>
      <c r="C10672" s="40"/>
      <c r="D10672" s="40"/>
      <c r="E10672" s="40"/>
      <c r="F10672" s="40"/>
      <c r="G10672" s="40"/>
      <c r="H10672" s="40"/>
      <c r="I10672" s="40"/>
      <c r="M10672" s="40">
        <f>WEEKNUM(A10672,2)</f>
        <v>1</v>
      </c>
    </row>
    <row r="10673" spans="1:13" x14ac:dyDescent="0.25">
      <c r="A10673" s="1"/>
      <c r="B10673" s="40"/>
      <c r="C10673" s="40"/>
      <c r="D10673" s="40"/>
      <c r="E10673" s="40"/>
      <c r="F10673" s="40"/>
      <c r="G10673" s="40"/>
      <c r="H10673" s="40"/>
      <c r="I10673" s="40"/>
      <c r="M10673" s="40">
        <f>WEEKNUM(A10673,2)</f>
        <v>1</v>
      </c>
    </row>
    <row r="10674" spans="1:13" x14ac:dyDescent="0.25">
      <c r="A10674" s="1"/>
      <c r="B10674" s="40"/>
      <c r="C10674" s="40"/>
      <c r="D10674" s="40"/>
      <c r="E10674" s="40"/>
      <c r="F10674" s="40"/>
      <c r="G10674" s="40"/>
      <c r="H10674" s="40"/>
      <c r="I10674" s="40"/>
      <c r="M10674" s="40">
        <f>WEEKNUM(A10674,2)</f>
        <v>1</v>
      </c>
    </row>
    <row r="10675" spans="1:13" x14ac:dyDescent="0.25">
      <c r="A10675" s="1"/>
      <c r="B10675" s="40"/>
      <c r="C10675" s="40"/>
      <c r="D10675" s="40"/>
      <c r="E10675" s="40"/>
      <c r="F10675" s="40"/>
      <c r="G10675" s="40"/>
      <c r="H10675" s="40"/>
      <c r="I10675" s="40"/>
      <c r="M10675" s="40">
        <f>WEEKNUM(A10675,2)</f>
        <v>1</v>
      </c>
    </row>
    <row r="10676" spans="1:13" x14ac:dyDescent="0.25">
      <c r="A10676" s="1"/>
      <c r="B10676" s="40"/>
      <c r="C10676" s="40"/>
      <c r="D10676" s="40"/>
      <c r="E10676" s="40"/>
      <c r="F10676" s="40"/>
      <c r="G10676" s="40"/>
      <c r="H10676" s="40"/>
      <c r="I10676" s="40"/>
      <c r="M10676" s="40">
        <f>WEEKNUM(A10676,2)</f>
        <v>1</v>
      </c>
    </row>
    <row r="10677" spans="1:13" x14ac:dyDescent="0.25">
      <c r="A10677" s="1"/>
      <c r="B10677" s="40"/>
      <c r="C10677" s="40"/>
      <c r="D10677" s="40"/>
      <c r="E10677" s="40"/>
      <c r="F10677" s="40"/>
      <c r="G10677" s="40"/>
      <c r="H10677" s="40"/>
      <c r="I10677" s="40"/>
      <c r="M10677" s="40">
        <f>WEEKNUM(A10677,2)</f>
        <v>1</v>
      </c>
    </row>
    <row r="10678" spans="1:13" x14ac:dyDescent="0.25">
      <c r="A10678" s="1"/>
      <c r="B10678" s="40"/>
      <c r="C10678" s="40"/>
      <c r="D10678" s="40"/>
      <c r="E10678" s="40"/>
      <c r="F10678" s="40"/>
      <c r="G10678" s="40"/>
      <c r="H10678" s="40"/>
      <c r="I10678" s="40"/>
      <c r="M10678" s="40">
        <f>WEEKNUM(A10678,2)</f>
        <v>1</v>
      </c>
    </row>
    <row r="10679" spans="1:13" x14ac:dyDescent="0.25">
      <c r="A10679" s="1"/>
      <c r="B10679" s="40"/>
      <c r="C10679" s="40"/>
      <c r="D10679" s="40"/>
      <c r="E10679" s="40"/>
      <c r="F10679" s="40"/>
      <c r="G10679" s="40"/>
      <c r="H10679" s="40"/>
      <c r="I10679" s="40"/>
      <c r="M10679" s="40">
        <f>WEEKNUM(A10679,2)</f>
        <v>1</v>
      </c>
    </row>
    <row r="10680" spans="1:13" x14ac:dyDescent="0.25">
      <c r="A10680" s="1"/>
      <c r="B10680" s="40"/>
      <c r="C10680" s="40"/>
      <c r="D10680" s="40"/>
      <c r="E10680" s="40"/>
      <c r="F10680" s="40"/>
      <c r="G10680" s="40"/>
      <c r="H10680" s="40"/>
      <c r="I10680" s="40"/>
      <c r="M10680" s="40">
        <f>WEEKNUM(A10680,2)</f>
        <v>1</v>
      </c>
    </row>
    <row r="10681" spans="1:13" x14ac:dyDescent="0.25">
      <c r="A10681" s="1"/>
      <c r="B10681" s="40"/>
      <c r="C10681" s="40"/>
      <c r="D10681" s="40"/>
      <c r="E10681" s="40"/>
      <c r="F10681" s="40"/>
      <c r="G10681" s="40"/>
      <c r="H10681" s="40"/>
      <c r="I10681" s="40"/>
      <c r="M10681" s="40">
        <f>WEEKNUM(A10681,2)</f>
        <v>1</v>
      </c>
    </row>
    <row r="10682" spans="1:13" x14ac:dyDescent="0.25">
      <c r="A10682" s="1"/>
      <c r="B10682" s="40"/>
      <c r="C10682" s="40"/>
      <c r="D10682" s="40"/>
      <c r="E10682" s="40"/>
      <c r="F10682" s="40"/>
      <c r="G10682" s="40"/>
      <c r="H10682" s="40"/>
      <c r="I10682" s="40"/>
      <c r="M10682" s="40">
        <f>WEEKNUM(A10682,2)</f>
        <v>1</v>
      </c>
    </row>
    <row r="10683" spans="1:13" x14ac:dyDescent="0.25">
      <c r="A10683" s="1"/>
      <c r="B10683" s="40"/>
      <c r="C10683" s="40"/>
      <c r="D10683" s="40"/>
      <c r="E10683" s="40"/>
      <c r="F10683" s="40"/>
      <c r="G10683" s="40"/>
      <c r="H10683" s="40"/>
      <c r="I10683" s="40"/>
      <c r="M10683" s="40">
        <f>WEEKNUM(A10683,2)</f>
        <v>1</v>
      </c>
    </row>
    <row r="10684" spans="1:13" x14ac:dyDescent="0.25">
      <c r="A10684" s="1"/>
      <c r="B10684" s="40"/>
      <c r="C10684" s="40"/>
      <c r="D10684" s="40"/>
      <c r="E10684" s="40"/>
      <c r="F10684" s="40"/>
      <c r="G10684" s="40"/>
      <c r="H10684" s="40"/>
      <c r="I10684" s="40"/>
      <c r="M10684" s="40">
        <f>WEEKNUM(A10684,2)</f>
        <v>1</v>
      </c>
    </row>
    <row r="10685" spans="1:13" x14ac:dyDescent="0.25">
      <c r="A10685" s="1"/>
      <c r="B10685" s="40"/>
      <c r="C10685" s="40"/>
      <c r="D10685" s="40"/>
      <c r="E10685" s="40"/>
      <c r="F10685" s="40"/>
      <c r="G10685" s="40"/>
      <c r="H10685" s="40"/>
      <c r="I10685" s="40"/>
      <c r="M10685" s="40">
        <f>WEEKNUM(A10685,2)</f>
        <v>1</v>
      </c>
    </row>
    <row r="10686" spans="1:13" x14ac:dyDescent="0.25">
      <c r="A10686" s="1"/>
      <c r="B10686" s="40"/>
      <c r="C10686" s="40"/>
      <c r="D10686" s="40"/>
      <c r="E10686" s="40"/>
      <c r="F10686" s="40"/>
      <c r="G10686" s="40"/>
      <c r="H10686" s="40"/>
      <c r="I10686" s="40"/>
      <c r="M10686" s="40">
        <f>WEEKNUM(A10686,2)</f>
        <v>1</v>
      </c>
    </row>
    <row r="10687" spans="1:13" x14ac:dyDescent="0.25">
      <c r="A10687" s="1"/>
      <c r="B10687" s="40"/>
      <c r="C10687" s="40"/>
      <c r="D10687" s="40"/>
      <c r="E10687" s="40"/>
      <c r="F10687" s="40"/>
      <c r="G10687" s="40"/>
      <c r="H10687" s="40"/>
      <c r="I10687" s="40"/>
      <c r="M10687" s="40">
        <f>WEEKNUM(A10687,2)</f>
        <v>1</v>
      </c>
    </row>
    <row r="10688" spans="1:13" x14ac:dyDescent="0.25">
      <c r="A10688" s="1"/>
      <c r="B10688" s="40"/>
      <c r="C10688" s="40"/>
      <c r="D10688" s="40"/>
      <c r="E10688" s="40"/>
      <c r="F10688" s="40"/>
      <c r="G10688" s="40"/>
      <c r="H10688" s="40"/>
      <c r="I10688" s="40"/>
      <c r="M10688" s="40">
        <f>WEEKNUM(A10688,2)</f>
        <v>1</v>
      </c>
    </row>
    <row r="10689" spans="1:13" x14ac:dyDescent="0.25">
      <c r="A10689" s="1"/>
      <c r="B10689" s="40"/>
      <c r="C10689" s="40"/>
      <c r="D10689" s="40"/>
      <c r="E10689" s="40"/>
      <c r="F10689" s="40"/>
      <c r="G10689" s="40"/>
      <c r="H10689" s="40"/>
      <c r="I10689" s="40"/>
      <c r="M10689" s="40">
        <f>WEEKNUM(A10689,2)</f>
        <v>1</v>
      </c>
    </row>
    <row r="10690" spans="1:13" x14ac:dyDescent="0.25">
      <c r="A10690" s="1"/>
      <c r="B10690" s="40"/>
      <c r="C10690" s="40"/>
      <c r="D10690" s="40"/>
      <c r="E10690" s="40"/>
      <c r="F10690" s="40"/>
      <c r="G10690" s="40"/>
      <c r="H10690" s="40"/>
      <c r="I10690" s="40"/>
      <c r="M10690" s="40">
        <f>WEEKNUM(A10690,2)</f>
        <v>1</v>
      </c>
    </row>
    <row r="10691" spans="1:13" x14ac:dyDescent="0.25">
      <c r="A10691" s="1"/>
      <c r="B10691" s="40"/>
      <c r="C10691" s="40"/>
      <c r="D10691" s="40"/>
      <c r="E10691" s="40"/>
      <c r="F10691" s="40"/>
      <c r="G10691" s="40"/>
      <c r="H10691" s="40"/>
      <c r="I10691" s="40"/>
      <c r="M10691" s="40">
        <f>WEEKNUM(A10691,2)</f>
        <v>1</v>
      </c>
    </row>
    <row r="10692" spans="1:13" x14ac:dyDescent="0.25">
      <c r="A10692" s="1"/>
      <c r="B10692" s="40"/>
      <c r="C10692" s="40"/>
      <c r="D10692" s="40"/>
      <c r="E10692" s="40"/>
      <c r="F10692" s="40"/>
      <c r="G10692" s="40"/>
      <c r="H10692" s="40"/>
      <c r="I10692" s="40"/>
      <c r="M10692" s="40">
        <f>WEEKNUM(A10692,2)</f>
        <v>1</v>
      </c>
    </row>
    <row r="10693" spans="1:13" x14ac:dyDescent="0.25">
      <c r="A10693" s="1"/>
      <c r="B10693" s="40"/>
      <c r="C10693" s="40"/>
      <c r="D10693" s="40"/>
      <c r="E10693" s="40"/>
      <c r="F10693" s="40"/>
      <c r="G10693" s="40"/>
      <c r="H10693" s="40"/>
      <c r="I10693" s="40"/>
      <c r="M10693" s="40">
        <f>WEEKNUM(A10693,2)</f>
        <v>1</v>
      </c>
    </row>
    <row r="10694" spans="1:13" x14ac:dyDescent="0.25">
      <c r="A10694" s="1"/>
      <c r="B10694" s="40"/>
      <c r="C10694" s="40"/>
      <c r="D10694" s="40"/>
      <c r="E10694" s="40"/>
      <c r="F10694" s="40"/>
      <c r="G10694" s="40"/>
      <c r="H10694" s="40"/>
      <c r="I10694" s="40"/>
      <c r="M10694" s="40">
        <f>WEEKNUM(A10694,2)</f>
        <v>1</v>
      </c>
    </row>
    <row r="10695" spans="1:13" x14ac:dyDescent="0.25">
      <c r="A10695" s="1"/>
      <c r="B10695" s="40"/>
      <c r="C10695" s="40"/>
      <c r="D10695" s="40"/>
      <c r="E10695" s="40"/>
      <c r="F10695" s="40"/>
      <c r="G10695" s="40"/>
      <c r="H10695" s="40"/>
      <c r="I10695" s="40"/>
      <c r="M10695" s="40">
        <f>WEEKNUM(A10695,2)</f>
        <v>1</v>
      </c>
    </row>
    <row r="10696" spans="1:13" x14ac:dyDescent="0.25">
      <c r="A10696" s="1"/>
      <c r="B10696" s="40"/>
      <c r="C10696" s="40"/>
      <c r="D10696" s="40"/>
      <c r="E10696" s="40"/>
      <c r="F10696" s="40"/>
      <c r="G10696" s="40"/>
      <c r="H10696" s="40"/>
      <c r="I10696" s="40"/>
      <c r="M10696" s="40">
        <f>WEEKNUM(A10696,2)</f>
        <v>1</v>
      </c>
    </row>
    <row r="10697" spans="1:13" x14ac:dyDescent="0.25">
      <c r="A10697" s="1"/>
      <c r="B10697" s="40"/>
      <c r="C10697" s="40"/>
      <c r="D10697" s="40"/>
      <c r="E10697" s="40"/>
      <c r="F10697" s="40"/>
      <c r="G10697" s="40"/>
      <c r="H10697" s="40"/>
      <c r="I10697" s="40"/>
      <c r="M10697" s="40">
        <f>WEEKNUM(A10697,2)</f>
        <v>1</v>
      </c>
    </row>
    <row r="10698" spans="1:13" x14ac:dyDescent="0.25">
      <c r="A10698" s="1"/>
      <c r="B10698" s="40"/>
      <c r="C10698" s="40"/>
      <c r="D10698" s="40"/>
      <c r="E10698" s="40"/>
      <c r="F10698" s="40"/>
      <c r="G10698" s="40"/>
      <c r="H10698" s="40"/>
      <c r="I10698" s="40"/>
      <c r="M10698" s="40">
        <f>WEEKNUM(A10698,2)</f>
        <v>1</v>
      </c>
    </row>
    <row r="10699" spans="1:13" x14ac:dyDescent="0.25">
      <c r="A10699" s="1"/>
      <c r="B10699" s="40"/>
      <c r="C10699" s="40"/>
      <c r="D10699" s="40"/>
      <c r="E10699" s="40"/>
      <c r="F10699" s="40"/>
      <c r="G10699" s="40"/>
      <c r="H10699" s="40"/>
      <c r="I10699" s="40"/>
      <c r="M10699" s="40">
        <f>WEEKNUM(A10699,2)</f>
        <v>1</v>
      </c>
    </row>
    <row r="10700" spans="1:13" x14ac:dyDescent="0.25">
      <c r="A10700" s="1"/>
      <c r="B10700" s="40"/>
      <c r="C10700" s="40"/>
      <c r="D10700" s="40"/>
      <c r="E10700" s="40"/>
      <c r="F10700" s="40"/>
      <c r="G10700" s="40"/>
      <c r="H10700" s="40"/>
      <c r="I10700" s="40"/>
      <c r="M10700" s="40">
        <f>WEEKNUM(A10700,2)</f>
        <v>1</v>
      </c>
    </row>
    <row r="10701" spans="1:13" x14ac:dyDescent="0.25">
      <c r="A10701" s="1"/>
      <c r="B10701" s="40"/>
      <c r="C10701" s="40"/>
      <c r="D10701" s="40"/>
      <c r="E10701" s="40"/>
      <c r="F10701" s="40"/>
      <c r="G10701" s="40"/>
      <c r="H10701" s="40"/>
      <c r="I10701" s="40"/>
      <c r="M10701" s="40">
        <f>WEEKNUM(A10701,2)</f>
        <v>1</v>
      </c>
    </row>
    <row r="10702" spans="1:13" x14ac:dyDescent="0.25">
      <c r="A10702" s="1"/>
      <c r="B10702" s="40"/>
      <c r="C10702" s="40"/>
      <c r="D10702" s="40"/>
      <c r="E10702" s="40"/>
      <c r="F10702" s="40"/>
      <c r="G10702" s="40"/>
      <c r="H10702" s="40"/>
      <c r="I10702" s="40"/>
      <c r="M10702" s="40">
        <f>WEEKNUM(A10702,2)</f>
        <v>1</v>
      </c>
    </row>
    <row r="10703" spans="1:13" x14ac:dyDescent="0.25">
      <c r="A10703" s="1"/>
      <c r="B10703" s="40"/>
      <c r="C10703" s="40"/>
      <c r="D10703" s="40"/>
      <c r="E10703" s="40"/>
      <c r="F10703" s="40"/>
      <c r="G10703" s="40"/>
      <c r="H10703" s="40"/>
      <c r="I10703" s="40"/>
      <c r="M10703" s="40">
        <f>WEEKNUM(A10703,2)</f>
        <v>1</v>
      </c>
    </row>
    <row r="10704" spans="1:13" x14ac:dyDescent="0.25">
      <c r="A10704" s="1"/>
      <c r="B10704" s="40"/>
      <c r="C10704" s="40"/>
      <c r="D10704" s="40"/>
      <c r="E10704" s="40"/>
      <c r="F10704" s="40"/>
      <c r="G10704" s="40"/>
      <c r="H10704" s="40"/>
      <c r="I10704" s="40"/>
      <c r="M10704" s="40">
        <f>WEEKNUM(A10704,2)</f>
        <v>1</v>
      </c>
    </row>
    <row r="10705" spans="1:13" x14ac:dyDescent="0.25">
      <c r="A10705" s="1"/>
      <c r="B10705" s="40"/>
      <c r="C10705" s="40"/>
      <c r="D10705" s="40"/>
      <c r="E10705" s="40"/>
      <c r="F10705" s="40"/>
      <c r="G10705" s="40"/>
      <c r="H10705" s="40"/>
      <c r="I10705" s="40"/>
      <c r="M10705" s="40">
        <f>WEEKNUM(A10705,2)</f>
        <v>1</v>
      </c>
    </row>
    <row r="10706" spans="1:13" x14ac:dyDescent="0.25">
      <c r="A10706" s="1"/>
      <c r="B10706" s="40"/>
      <c r="C10706" s="40"/>
      <c r="D10706" s="40"/>
      <c r="E10706" s="40"/>
      <c r="F10706" s="40"/>
      <c r="G10706" s="40"/>
      <c r="H10706" s="40"/>
      <c r="I10706" s="40"/>
      <c r="M10706" s="40">
        <f>WEEKNUM(A10706,2)</f>
        <v>1</v>
      </c>
    </row>
    <row r="10707" spans="1:13" x14ac:dyDescent="0.25">
      <c r="A10707" s="1"/>
      <c r="B10707" s="40"/>
      <c r="C10707" s="40"/>
      <c r="D10707" s="40"/>
      <c r="E10707" s="40"/>
      <c r="F10707" s="40"/>
      <c r="G10707" s="40"/>
      <c r="H10707" s="40"/>
      <c r="I10707" s="40"/>
      <c r="M10707" s="40">
        <f>WEEKNUM(A10707,2)</f>
        <v>1</v>
      </c>
    </row>
    <row r="10708" spans="1:13" x14ac:dyDescent="0.25">
      <c r="A10708" s="1"/>
      <c r="B10708" s="40"/>
      <c r="C10708" s="40"/>
      <c r="D10708" s="40"/>
      <c r="E10708" s="40"/>
      <c r="F10708" s="40"/>
      <c r="G10708" s="40"/>
      <c r="H10708" s="40"/>
      <c r="I10708" s="40"/>
      <c r="M10708" s="40">
        <f>WEEKNUM(A10708,2)</f>
        <v>1</v>
      </c>
    </row>
    <row r="10709" spans="1:13" x14ac:dyDescent="0.25">
      <c r="A10709" s="1"/>
      <c r="B10709" s="40"/>
      <c r="C10709" s="40"/>
      <c r="D10709" s="40"/>
      <c r="E10709" s="40"/>
      <c r="F10709" s="40"/>
      <c r="G10709" s="40"/>
      <c r="H10709" s="40"/>
      <c r="I10709" s="40"/>
      <c r="M10709" s="40">
        <f>WEEKNUM(A10709,2)</f>
        <v>1</v>
      </c>
    </row>
    <row r="10710" spans="1:13" x14ac:dyDescent="0.25">
      <c r="A10710" s="1"/>
      <c r="B10710" s="40"/>
      <c r="C10710" s="40"/>
      <c r="D10710" s="40"/>
      <c r="E10710" s="40"/>
      <c r="F10710" s="40"/>
      <c r="G10710" s="40"/>
      <c r="H10710" s="40"/>
      <c r="I10710" s="40"/>
      <c r="M10710" s="40">
        <f>WEEKNUM(A10710,2)</f>
        <v>1</v>
      </c>
    </row>
    <row r="10711" spans="1:13" x14ac:dyDescent="0.25">
      <c r="A10711" s="1"/>
      <c r="B10711" s="40"/>
      <c r="C10711" s="40"/>
      <c r="D10711" s="40"/>
      <c r="E10711" s="40"/>
      <c r="F10711" s="40"/>
      <c r="G10711" s="40"/>
      <c r="H10711" s="40"/>
      <c r="I10711" s="40"/>
      <c r="M10711" s="40">
        <f>WEEKNUM(A10711,2)</f>
        <v>1</v>
      </c>
    </row>
    <row r="10712" spans="1:13" x14ac:dyDescent="0.25">
      <c r="A10712" s="1"/>
      <c r="B10712" s="40"/>
      <c r="C10712" s="40"/>
      <c r="D10712" s="40"/>
      <c r="E10712" s="40"/>
      <c r="F10712" s="40"/>
      <c r="G10712" s="40"/>
      <c r="H10712" s="40"/>
      <c r="I10712" s="40"/>
      <c r="M10712" s="40">
        <f>WEEKNUM(A10712,2)</f>
        <v>1</v>
      </c>
    </row>
    <row r="10713" spans="1:13" x14ac:dyDescent="0.25">
      <c r="A10713" s="1"/>
      <c r="B10713" s="40"/>
      <c r="C10713" s="40"/>
      <c r="D10713" s="40"/>
      <c r="E10713" s="40"/>
      <c r="F10713" s="40"/>
      <c r="G10713" s="40"/>
      <c r="H10713" s="40"/>
      <c r="I10713" s="40"/>
      <c r="M10713" s="40">
        <f>WEEKNUM(A10713,2)</f>
        <v>1</v>
      </c>
    </row>
    <row r="10714" spans="1:13" x14ac:dyDescent="0.25">
      <c r="A10714" s="1"/>
      <c r="B10714" s="40"/>
      <c r="C10714" s="40"/>
      <c r="D10714" s="40"/>
      <c r="E10714" s="40"/>
      <c r="F10714" s="40"/>
      <c r="G10714" s="40"/>
      <c r="H10714" s="40"/>
      <c r="I10714" s="40"/>
      <c r="M10714" s="40">
        <f>WEEKNUM(A10714,2)</f>
        <v>1</v>
      </c>
    </row>
    <row r="10715" spans="1:13" x14ac:dyDescent="0.25">
      <c r="A10715" s="1"/>
      <c r="B10715" s="40"/>
      <c r="C10715" s="40"/>
      <c r="D10715" s="40"/>
      <c r="E10715" s="40"/>
      <c r="F10715" s="40"/>
      <c r="G10715" s="40"/>
      <c r="H10715" s="40"/>
      <c r="I10715" s="40"/>
      <c r="M10715" s="40">
        <f>WEEKNUM(A10715,2)</f>
        <v>1</v>
      </c>
    </row>
    <row r="10716" spans="1:13" x14ac:dyDescent="0.25">
      <c r="A10716" s="1"/>
      <c r="B10716" s="40"/>
      <c r="C10716" s="40"/>
      <c r="D10716" s="40"/>
      <c r="E10716" s="40"/>
      <c r="F10716" s="40"/>
      <c r="G10716" s="40"/>
      <c r="H10716" s="40"/>
      <c r="I10716" s="40"/>
      <c r="M10716" s="40">
        <f>WEEKNUM(A10716,2)</f>
        <v>1</v>
      </c>
    </row>
    <row r="10717" spans="1:13" x14ac:dyDescent="0.25">
      <c r="A10717" s="1"/>
      <c r="B10717" s="40"/>
      <c r="C10717" s="40"/>
      <c r="D10717" s="40"/>
      <c r="E10717" s="40"/>
      <c r="F10717" s="40"/>
      <c r="G10717" s="40"/>
      <c r="H10717" s="40"/>
      <c r="I10717" s="40"/>
      <c r="M10717" s="40">
        <f>WEEKNUM(A10717,2)</f>
        <v>1</v>
      </c>
    </row>
    <row r="10718" spans="1:13" x14ac:dyDescent="0.25">
      <c r="A10718" s="1"/>
      <c r="B10718" s="40"/>
      <c r="C10718" s="40"/>
      <c r="D10718" s="40"/>
      <c r="E10718" s="40"/>
      <c r="F10718" s="40"/>
      <c r="G10718" s="40"/>
      <c r="H10718" s="40"/>
      <c r="I10718" s="40"/>
      <c r="M10718" s="40">
        <f>WEEKNUM(A10718,2)</f>
        <v>1</v>
      </c>
    </row>
    <row r="10719" spans="1:13" x14ac:dyDescent="0.25">
      <c r="A10719" s="1"/>
      <c r="B10719" s="40"/>
      <c r="C10719" s="40"/>
      <c r="D10719" s="40"/>
      <c r="E10719" s="40"/>
      <c r="F10719" s="40"/>
      <c r="G10719" s="40"/>
      <c r="H10719" s="40"/>
      <c r="I10719" s="40"/>
      <c r="M10719" s="40">
        <f>WEEKNUM(A10719,2)</f>
        <v>1</v>
      </c>
    </row>
    <row r="10720" spans="1:13" x14ac:dyDescent="0.25">
      <c r="A10720" s="1"/>
      <c r="B10720" s="40"/>
      <c r="C10720" s="40"/>
      <c r="D10720" s="40"/>
      <c r="E10720" s="40"/>
      <c r="F10720" s="40"/>
      <c r="G10720" s="40"/>
      <c r="H10720" s="40"/>
      <c r="I10720" s="40"/>
      <c r="M10720" s="40">
        <f>WEEKNUM(A10720,2)</f>
        <v>1</v>
      </c>
    </row>
    <row r="10721" spans="1:13" x14ac:dyDescent="0.25">
      <c r="A10721" s="1"/>
      <c r="B10721" s="40"/>
      <c r="C10721" s="40"/>
      <c r="D10721" s="40"/>
      <c r="E10721" s="40"/>
      <c r="F10721" s="40"/>
      <c r="G10721" s="40"/>
      <c r="H10721" s="40"/>
      <c r="I10721" s="40"/>
      <c r="M10721" s="40">
        <f>WEEKNUM(A10721,2)</f>
        <v>1</v>
      </c>
    </row>
    <row r="10722" spans="1:13" x14ac:dyDescent="0.25">
      <c r="A10722" s="1"/>
      <c r="B10722" s="40"/>
      <c r="C10722" s="40"/>
      <c r="D10722" s="40"/>
      <c r="E10722" s="40"/>
      <c r="F10722" s="40"/>
      <c r="G10722" s="40"/>
      <c r="H10722" s="40"/>
      <c r="I10722" s="40"/>
      <c r="M10722" s="40">
        <f>WEEKNUM(A10722,2)</f>
        <v>1</v>
      </c>
    </row>
    <row r="10723" spans="1:13" x14ac:dyDescent="0.25">
      <c r="A10723" s="1"/>
      <c r="B10723" s="40"/>
      <c r="C10723" s="40"/>
      <c r="D10723" s="40"/>
      <c r="E10723" s="40"/>
      <c r="F10723" s="40"/>
      <c r="G10723" s="40"/>
      <c r="H10723" s="40"/>
      <c r="I10723" s="40"/>
      <c r="M10723" s="40">
        <f>WEEKNUM(A10723,2)</f>
        <v>1</v>
      </c>
    </row>
    <row r="10724" spans="1:13" x14ac:dyDescent="0.25">
      <c r="A10724" s="1"/>
      <c r="B10724" s="40"/>
      <c r="C10724" s="40"/>
      <c r="D10724" s="40"/>
      <c r="E10724" s="40"/>
      <c r="F10724" s="40"/>
      <c r="G10724" s="40"/>
      <c r="H10724" s="40"/>
      <c r="I10724" s="40"/>
      <c r="M10724" s="40">
        <f>WEEKNUM(A10724,2)</f>
        <v>1</v>
      </c>
    </row>
    <row r="10725" spans="1:13" x14ac:dyDescent="0.25">
      <c r="A10725" s="1"/>
      <c r="B10725" s="40"/>
      <c r="C10725" s="40"/>
      <c r="D10725" s="40"/>
      <c r="E10725" s="40"/>
      <c r="F10725" s="40"/>
      <c r="G10725" s="40"/>
      <c r="H10725" s="40"/>
      <c r="I10725" s="40"/>
      <c r="M10725" s="40">
        <f>WEEKNUM(A10725,2)</f>
        <v>1</v>
      </c>
    </row>
    <row r="10726" spans="1:13" x14ac:dyDescent="0.25">
      <c r="A10726" s="1"/>
      <c r="B10726" s="40"/>
      <c r="C10726" s="40"/>
      <c r="D10726" s="40"/>
      <c r="E10726" s="40"/>
      <c r="F10726" s="40"/>
      <c r="G10726" s="40"/>
      <c r="H10726" s="40"/>
      <c r="I10726" s="40"/>
      <c r="M10726" s="40">
        <f>WEEKNUM(A10726,2)</f>
        <v>1</v>
      </c>
    </row>
    <row r="10727" spans="1:13" x14ac:dyDescent="0.25">
      <c r="A10727" s="1"/>
      <c r="B10727" s="40"/>
      <c r="C10727" s="40"/>
      <c r="D10727" s="40"/>
      <c r="E10727" s="40"/>
      <c r="F10727" s="40"/>
      <c r="G10727" s="40"/>
      <c r="H10727" s="40"/>
      <c r="I10727" s="40"/>
      <c r="M10727" s="40">
        <f>WEEKNUM(A10727,2)</f>
        <v>1</v>
      </c>
    </row>
    <row r="10728" spans="1:13" x14ac:dyDescent="0.25">
      <c r="A10728" s="1"/>
      <c r="B10728" s="40"/>
      <c r="C10728" s="40"/>
      <c r="D10728" s="40"/>
      <c r="E10728" s="40"/>
      <c r="F10728" s="40"/>
      <c r="G10728" s="40"/>
      <c r="H10728" s="40"/>
      <c r="I10728" s="40"/>
      <c r="M10728" s="40">
        <f>WEEKNUM(A10728,2)</f>
        <v>1</v>
      </c>
    </row>
    <row r="10729" spans="1:13" x14ac:dyDescent="0.25">
      <c r="A10729" s="1"/>
      <c r="B10729" s="40"/>
      <c r="C10729" s="40"/>
      <c r="D10729" s="40"/>
      <c r="E10729" s="40"/>
      <c r="F10729" s="40"/>
      <c r="G10729" s="40"/>
      <c r="H10729" s="40"/>
      <c r="I10729" s="40"/>
      <c r="M10729" s="40">
        <f>WEEKNUM(A10729,2)</f>
        <v>1</v>
      </c>
    </row>
    <row r="10730" spans="1:13" x14ac:dyDescent="0.25">
      <c r="A10730" s="1"/>
      <c r="B10730" s="40"/>
      <c r="C10730" s="40"/>
      <c r="D10730" s="40"/>
      <c r="E10730" s="40"/>
      <c r="F10730" s="40"/>
      <c r="G10730" s="40"/>
      <c r="H10730" s="40"/>
      <c r="I10730" s="40"/>
      <c r="M10730" s="40">
        <f>WEEKNUM(A10730,2)</f>
        <v>1</v>
      </c>
    </row>
    <row r="10731" spans="1:13" x14ac:dyDescent="0.25">
      <c r="A10731" s="1"/>
      <c r="B10731" s="40"/>
      <c r="C10731" s="40"/>
      <c r="D10731" s="40"/>
      <c r="E10731" s="40"/>
      <c r="F10731" s="40"/>
      <c r="G10731" s="40"/>
      <c r="H10731" s="40"/>
      <c r="I10731" s="40"/>
      <c r="M10731" s="40">
        <f>WEEKNUM(A10731,2)</f>
        <v>1</v>
      </c>
    </row>
    <row r="10732" spans="1:13" x14ac:dyDescent="0.25">
      <c r="A10732" s="1"/>
      <c r="B10732" s="40"/>
      <c r="C10732" s="40"/>
      <c r="D10732" s="40"/>
      <c r="E10732" s="40"/>
      <c r="F10732" s="40"/>
      <c r="G10732" s="40"/>
      <c r="H10732" s="40"/>
      <c r="I10732" s="40"/>
      <c r="M10732" s="40">
        <f>WEEKNUM(A10732,2)</f>
        <v>1</v>
      </c>
    </row>
    <row r="10733" spans="1:13" x14ac:dyDescent="0.25">
      <c r="A10733" s="1"/>
      <c r="B10733" s="40"/>
      <c r="C10733" s="40"/>
      <c r="D10733" s="40"/>
      <c r="E10733" s="40"/>
      <c r="F10733" s="40"/>
      <c r="G10733" s="40"/>
      <c r="H10733" s="40"/>
      <c r="I10733" s="40"/>
      <c r="M10733" s="40">
        <f>WEEKNUM(A10733,2)</f>
        <v>1</v>
      </c>
    </row>
    <row r="10734" spans="1:13" x14ac:dyDescent="0.25">
      <c r="A10734" s="1"/>
      <c r="B10734" s="40"/>
      <c r="C10734" s="40"/>
      <c r="D10734" s="40"/>
      <c r="E10734" s="40"/>
      <c r="F10734" s="40"/>
      <c r="G10734" s="40"/>
      <c r="H10734" s="40"/>
      <c r="I10734" s="40"/>
      <c r="M10734" s="40">
        <f>WEEKNUM(A10734,2)</f>
        <v>1</v>
      </c>
    </row>
    <row r="10735" spans="1:13" x14ac:dyDescent="0.25">
      <c r="A10735" s="1"/>
      <c r="B10735" s="40"/>
      <c r="C10735" s="40"/>
      <c r="D10735" s="40"/>
      <c r="E10735" s="40"/>
      <c r="F10735" s="40"/>
      <c r="G10735" s="40"/>
      <c r="H10735" s="40"/>
      <c r="I10735" s="40"/>
      <c r="M10735" s="40">
        <f>WEEKNUM(A10735,2)</f>
        <v>1</v>
      </c>
    </row>
    <row r="10736" spans="1:13" x14ac:dyDescent="0.25">
      <c r="A10736" s="1"/>
      <c r="B10736" s="40"/>
      <c r="C10736" s="40"/>
      <c r="D10736" s="40"/>
      <c r="E10736" s="40"/>
      <c r="F10736" s="40"/>
      <c r="G10736" s="40"/>
      <c r="H10736" s="40"/>
      <c r="I10736" s="40"/>
      <c r="M10736" s="40">
        <f>WEEKNUM(A10736,2)</f>
        <v>1</v>
      </c>
    </row>
    <row r="10737" spans="1:13" x14ac:dyDescent="0.25">
      <c r="A10737" s="1"/>
      <c r="B10737" s="40"/>
      <c r="C10737" s="40"/>
      <c r="D10737" s="40"/>
      <c r="E10737" s="40"/>
      <c r="F10737" s="40"/>
      <c r="G10737" s="40"/>
      <c r="H10737" s="40"/>
      <c r="I10737" s="40"/>
      <c r="M10737" s="40">
        <f>WEEKNUM(A10737,2)</f>
        <v>1</v>
      </c>
    </row>
    <row r="10738" spans="1:13" x14ac:dyDescent="0.25">
      <c r="A10738" s="1"/>
      <c r="B10738" s="40"/>
      <c r="C10738" s="40"/>
      <c r="D10738" s="40"/>
      <c r="E10738" s="40"/>
      <c r="F10738" s="40"/>
      <c r="G10738" s="40"/>
      <c r="H10738" s="40"/>
      <c r="I10738" s="40"/>
      <c r="M10738" s="40">
        <f>WEEKNUM(A10738,2)</f>
        <v>1</v>
      </c>
    </row>
    <row r="10739" spans="1:13" x14ac:dyDescent="0.25">
      <c r="A10739" s="1"/>
      <c r="B10739" s="40"/>
      <c r="C10739" s="40"/>
      <c r="D10739" s="40"/>
      <c r="E10739" s="40"/>
      <c r="F10739" s="40"/>
      <c r="G10739" s="40"/>
      <c r="H10739" s="40"/>
      <c r="I10739" s="40"/>
      <c r="M10739" s="40">
        <f>WEEKNUM(A10739,2)</f>
        <v>1</v>
      </c>
    </row>
    <row r="10740" spans="1:13" x14ac:dyDescent="0.25">
      <c r="A10740" s="1"/>
      <c r="B10740" s="40"/>
      <c r="C10740" s="40"/>
      <c r="D10740" s="40"/>
      <c r="E10740" s="40"/>
      <c r="F10740" s="40"/>
      <c r="G10740" s="40"/>
      <c r="H10740" s="40"/>
      <c r="I10740" s="40"/>
      <c r="M10740" s="40">
        <f>WEEKNUM(A10740,2)</f>
        <v>1</v>
      </c>
    </row>
    <row r="10741" spans="1:13" x14ac:dyDescent="0.25">
      <c r="A10741" s="1"/>
      <c r="B10741" s="40"/>
      <c r="C10741" s="40"/>
      <c r="D10741" s="40"/>
      <c r="E10741" s="40"/>
      <c r="F10741" s="40"/>
      <c r="G10741" s="40"/>
      <c r="H10741" s="40"/>
      <c r="I10741" s="40"/>
      <c r="M10741" s="40">
        <f>WEEKNUM(A10741,2)</f>
        <v>1</v>
      </c>
    </row>
    <row r="10742" spans="1:13" x14ac:dyDescent="0.25">
      <c r="A10742" s="1"/>
      <c r="B10742" s="40"/>
      <c r="C10742" s="40"/>
      <c r="D10742" s="40"/>
      <c r="E10742" s="40"/>
      <c r="F10742" s="40"/>
      <c r="G10742" s="40"/>
      <c r="H10742" s="40"/>
      <c r="I10742" s="40"/>
      <c r="M10742" s="40">
        <f>WEEKNUM(A10742,2)</f>
        <v>1</v>
      </c>
    </row>
    <row r="10743" spans="1:13" x14ac:dyDescent="0.25">
      <c r="A10743" s="1"/>
      <c r="B10743" s="40"/>
      <c r="C10743" s="40"/>
      <c r="D10743" s="40"/>
      <c r="E10743" s="40"/>
      <c r="F10743" s="40"/>
      <c r="G10743" s="40"/>
      <c r="H10743" s="40"/>
      <c r="I10743" s="40"/>
      <c r="M10743" s="40">
        <f>WEEKNUM(A10743,2)</f>
        <v>1</v>
      </c>
    </row>
    <row r="10744" spans="1:13" x14ac:dyDescent="0.25">
      <c r="A10744" s="1"/>
      <c r="B10744" s="40"/>
      <c r="C10744" s="40"/>
      <c r="D10744" s="40"/>
      <c r="E10744" s="40"/>
      <c r="F10744" s="40"/>
      <c r="G10744" s="40"/>
      <c r="H10744" s="40"/>
      <c r="I10744" s="40"/>
      <c r="M10744" s="40">
        <f>WEEKNUM(A10744,2)</f>
        <v>1</v>
      </c>
    </row>
    <row r="10745" spans="1:13" x14ac:dyDescent="0.25">
      <c r="A10745" s="1"/>
      <c r="B10745" s="40"/>
      <c r="C10745" s="40"/>
      <c r="D10745" s="40"/>
      <c r="E10745" s="40"/>
      <c r="F10745" s="40"/>
      <c r="G10745" s="40"/>
      <c r="H10745" s="40"/>
      <c r="I10745" s="40"/>
      <c r="M10745" s="40">
        <f>WEEKNUM(A10745,2)</f>
        <v>1</v>
      </c>
    </row>
    <row r="10746" spans="1:13" x14ac:dyDescent="0.25">
      <c r="A10746" s="1"/>
      <c r="B10746" s="40"/>
      <c r="C10746" s="40"/>
      <c r="D10746" s="40"/>
      <c r="E10746" s="40"/>
      <c r="F10746" s="40"/>
      <c r="G10746" s="40"/>
      <c r="H10746" s="40"/>
      <c r="I10746" s="40"/>
      <c r="M10746" s="40">
        <f>WEEKNUM(A10746,2)</f>
        <v>1</v>
      </c>
    </row>
    <row r="10747" spans="1:13" x14ac:dyDescent="0.25">
      <c r="A10747" s="1"/>
      <c r="B10747" s="40"/>
      <c r="C10747" s="40"/>
      <c r="D10747" s="40"/>
      <c r="E10747" s="40"/>
      <c r="F10747" s="40"/>
      <c r="G10747" s="40"/>
      <c r="H10747" s="40"/>
      <c r="I10747" s="40"/>
      <c r="M10747" s="40">
        <f>WEEKNUM(A10747,2)</f>
        <v>1</v>
      </c>
    </row>
    <row r="10748" spans="1:13" x14ac:dyDescent="0.25">
      <c r="A10748" s="1"/>
      <c r="B10748" s="40"/>
      <c r="C10748" s="40"/>
      <c r="D10748" s="40"/>
      <c r="E10748" s="40"/>
      <c r="F10748" s="40"/>
      <c r="G10748" s="40"/>
      <c r="H10748" s="40"/>
      <c r="I10748" s="40"/>
      <c r="M10748" s="40">
        <f>WEEKNUM(A10748,2)</f>
        <v>1</v>
      </c>
    </row>
    <row r="10749" spans="1:13" x14ac:dyDescent="0.25">
      <c r="A10749" s="1"/>
      <c r="B10749" s="40"/>
      <c r="C10749" s="40"/>
      <c r="D10749" s="40"/>
      <c r="E10749" s="40"/>
      <c r="F10749" s="40"/>
      <c r="G10749" s="40"/>
      <c r="H10749" s="40"/>
      <c r="I10749" s="40"/>
      <c r="M10749" s="40">
        <f>WEEKNUM(A10749,2)</f>
        <v>1</v>
      </c>
    </row>
    <row r="10750" spans="1:13" x14ac:dyDescent="0.25">
      <c r="A10750" s="1"/>
      <c r="B10750" s="40"/>
      <c r="C10750" s="40"/>
      <c r="D10750" s="40"/>
      <c r="E10750" s="40"/>
      <c r="F10750" s="40"/>
      <c r="G10750" s="40"/>
      <c r="H10750" s="40"/>
      <c r="I10750" s="40"/>
      <c r="M10750" s="40">
        <f>WEEKNUM(A10750,2)</f>
        <v>1</v>
      </c>
    </row>
    <row r="10751" spans="1:13" x14ac:dyDescent="0.25">
      <c r="A10751" s="1"/>
      <c r="B10751" s="40"/>
      <c r="C10751" s="40"/>
      <c r="D10751" s="40"/>
      <c r="E10751" s="40"/>
      <c r="F10751" s="40"/>
      <c r="G10751" s="40"/>
      <c r="H10751" s="40"/>
      <c r="I10751" s="40"/>
      <c r="M10751" s="40">
        <f>WEEKNUM(A10751,2)</f>
        <v>1</v>
      </c>
    </row>
    <row r="10752" spans="1:13" x14ac:dyDescent="0.25">
      <c r="A10752" s="1"/>
      <c r="B10752" s="40"/>
      <c r="C10752" s="40"/>
      <c r="D10752" s="40"/>
      <c r="E10752" s="40"/>
      <c r="F10752" s="40"/>
      <c r="G10752" s="40"/>
      <c r="H10752" s="40"/>
      <c r="I10752" s="40"/>
      <c r="M10752" s="40">
        <f>WEEKNUM(A10752,2)</f>
        <v>1</v>
      </c>
    </row>
    <row r="10753" spans="1:13" x14ac:dyDescent="0.25">
      <c r="A10753" s="1"/>
      <c r="B10753" s="40"/>
      <c r="C10753" s="40"/>
      <c r="D10753" s="40"/>
      <c r="E10753" s="40"/>
      <c r="F10753" s="40"/>
      <c r="G10753" s="40"/>
      <c r="H10753" s="40"/>
      <c r="I10753" s="40"/>
      <c r="M10753" s="40">
        <f>WEEKNUM(A10753,2)</f>
        <v>1</v>
      </c>
    </row>
    <row r="10754" spans="1:13" x14ac:dyDescent="0.25">
      <c r="A10754" s="1"/>
      <c r="B10754" s="40"/>
      <c r="C10754" s="40"/>
      <c r="D10754" s="40"/>
      <c r="E10754" s="40"/>
      <c r="F10754" s="40"/>
      <c r="G10754" s="40"/>
      <c r="H10754" s="40"/>
      <c r="I10754" s="40"/>
      <c r="M10754" s="40">
        <f>WEEKNUM(A10754,2)</f>
        <v>1</v>
      </c>
    </row>
    <row r="10755" spans="1:13" x14ac:dyDescent="0.25">
      <c r="A10755" s="1"/>
      <c r="B10755" s="40"/>
      <c r="C10755" s="40"/>
      <c r="D10755" s="40"/>
      <c r="E10755" s="40"/>
      <c r="F10755" s="40"/>
      <c r="G10755" s="40"/>
      <c r="H10755" s="40"/>
      <c r="I10755" s="40"/>
      <c r="M10755" s="40">
        <f>WEEKNUM(A10755,2)</f>
        <v>1</v>
      </c>
    </row>
    <row r="10756" spans="1:13" x14ac:dyDescent="0.25">
      <c r="A10756" s="1"/>
      <c r="B10756" s="40"/>
      <c r="C10756" s="40"/>
      <c r="D10756" s="40"/>
      <c r="E10756" s="40"/>
      <c r="F10756" s="40"/>
      <c r="G10756" s="40"/>
      <c r="H10756" s="40"/>
      <c r="I10756" s="40"/>
      <c r="M10756" s="40">
        <f>WEEKNUM(A10756,2)</f>
        <v>1</v>
      </c>
    </row>
    <row r="10757" spans="1:13" x14ac:dyDescent="0.25">
      <c r="A10757" s="1"/>
      <c r="B10757" s="40"/>
      <c r="C10757" s="40"/>
      <c r="D10757" s="40"/>
      <c r="E10757" s="40"/>
      <c r="F10757" s="40"/>
      <c r="G10757" s="40"/>
      <c r="H10757" s="40"/>
      <c r="I10757" s="40"/>
      <c r="M10757" s="40">
        <f>WEEKNUM(A10757,2)</f>
        <v>1</v>
      </c>
    </row>
    <row r="10758" spans="1:13" x14ac:dyDescent="0.25">
      <c r="A10758" s="1"/>
      <c r="B10758" s="40"/>
      <c r="C10758" s="40"/>
      <c r="D10758" s="40"/>
      <c r="E10758" s="40"/>
      <c r="F10758" s="40"/>
      <c r="G10758" s="40"/>
      <c r="H10758" s="40"/>
      <c r="I10758" s="40"/>
      <c r="M10758" s="40">
        <f>WEEKNUM(A10758,2)</f>
        <v>1</v>
      </c>
    </row>
    <row r="10759" spans="1:13" x14ac:dyDescent="0.25">
      <c r="A10759" s="1"/>
      <c r="B10759" s="40"/>
      <c r="C10759" s="40"/>
      <c r="D10759" s="40"/>
      <c r="E10759" s="40"/>
      <c r="F10759" s="40"/>
      <c r="G10759" s="40"/>
      <c r="H10759" s="40"/>
      <c r="I10759" s="40"/>
      <c r="M10759" s="40">
        <f>WEEKNUM(A10759,2)</f>
        <v>1</v>
      </c>
    </row>
    <row r="10760" spans="1:13" x14ac:dyDescent="0.25">
      <c r="A10760" s="1"/>
      <c r="B10760" s="40"/>
      <c r="C10760" s="40"/>
      <c r="D10760" s="40"/>
      <c r="E10760" s="40"/>
      <c r="F10760" s="40"/>
      <c r="G10760" s="40"/>
      <c r="H10760" s="40"/>
      <c r="I10760" s="40"/>
      <c r="M10760" s="40">
        <f>WEEKNUM(A10760,2)</f>
        <v>1</v>
      </c>
    </row>
    <row r="10761" spans="1:13" x14ac:dyDescent="0.25">
      <c r="A10761" s="1"/>
      <c r="B10761" s="40"/>
      <c r="C10761" s="40"/>
      <c r="D10761" s="40"/>
      <c r="E10761" s="40"/>
      <c r="F10761" s="40"/>
      <c r="G10761" s="40"/>
      <c r="H10761" s="40"/>
      <c r="I10761" s="40"/>
      <c r="M10761" s="40">
        <f>WEEKNUM(A10761,2)</f>
        <v>1</v>
      </c>
    </row>
    <row r="10762" spans="1:13" x14ac:dyDescent="0.25">
      <c r="A10762" s="1"/>
      <c r="B10762" s="40"/>
      <c r="C10762" s="40"/>
      <c r="D10762" s="40"/>
      <c r="E10762" s="40"/>
      <c r="F10762" s="40"/>
      <c r="G10762" s="40"/>
      <c r="H10762" s="40"/>
      <c r="I10762" s="40"/>
      <c r="M10762" s="40">
        <f>WEEKNUM(A10762,2)</f>
        <v>1</v>
      </c>
    </row>
    <row r="10763" spans="1:13" x14ac:dyDescent="0.25">
      <c r="A10763" s="1"/>
      <c r="B10763" s="40"/>
      <c r="C10763" s="40"/>
      <c r="D10763" s="40"/>
      <c r="E10763" s="40"/>
      <c r="F10763" s="40"/>
      <c r="G10763" s="40"/>
      <c r="H10763" s="40"/>
      <c r="I10763" s="40"/>
      <c r="M10763" s="40">
        <f>WEEKNUM(A10763,2)</f>
        <v>1</v>
      </c>
    </row>
    <row r="10764" spans="1:13" x14ac:dyDescent="0.25">
      <c r="A10764" s="1"/>
      <c r="B10764" s="40"/>
      <c r="C10764" s="40"/>
      <c r="D10764" s="40"/>
      <c r="E10764" s="40"/>
      <c r="F10764" s="40"/>
      <c r="G10764" s="40"/>
      <c r="H10764" s="40"/>
      <c r="I10764" s="40"/>
      <c r="M10764" s="40">
        <f>WEEKNUM(A10764,2)</f>
        <v>1</v>
      </c>
    </row>
    <row r="10765" spans="1:13" x14ac:dyDescent="0.25">
      <c r="A10765" s="1"/>
      <c r="B10765" s="40"/>
      <c r="C10765" s="40"/>
      <c r="D10765" s="40"/>
      <c r="E10765" s="40"/>
      <c r="F10765" s="40"/>
      <c r="G10765" s="40"/>
      <c r="H10765" s="40"/>
      <c r="I10765" s="40"/>
      <c r="M10765" s="40">
        <f>WEEKNUM(A10765,2)</f>
        <v>1</v>
      </c>
    </row>
    <row r="10766" spans="1:13" x14ac:dyDescent="0.25">
      <c r="A10766" s="1"/>
      <c r="B10766" s="40"/>
      <c r="C10766" s="40"/>
      <c r="D10766" s="40"/>
      <c r="E10766" s="40"/>
      <c r="F10766" s="40"/>
      <c r="G10766" s="40"/>
      <c r="H10766" s="40"/>
      <c r="I10766" s="40"/>
      <c r="M10766" s="40">
        <f>WEEKNUM(A10766,2)</f>
        <v>1</v>
      </c>
    </row>
    <row r="10767" spans="1:13" x14ac:dyDescent="0.25">
      <c r="A10767" s="1"/>
      <c r="B10767" s="40"/>
      <c r="C10767" s="40"/>
      <c r="D10767" s="40"/>
      <c r="E10767" s="40"/>
      <c r="F10767" s="40"/>
      <c r="G10767" s="40"/>
      <c r="H10767" s="40"/>
      <c r="I10767" s="40"/>
      <c r="M10767" s="40">
        <f>WEEKNUM(A10767,2)</f>
        <v>1</v>
      </c>
    </row>
    <row r="10768" spans="1:13" x14ac:dyDescent="0.25">
      <c r="A10768" s="1"/>
      <c r="B10768" s="40"/>
      <c r="C10768" s="40"/>
      <c r="D10768" s="40"/>
      <c r="E10768" s="40"/>
      <c r="F10768" s="40"/>
      <c r="G10768" s="40"/>
      <c r="H10768" s="40"/>
      <c r="I10768" s="40"/>
      <c r="M10768" s="40">
        <f>WEEKNUM(A10768,2)</f>
        <v>1</v>
      </c>
    </row>
    <row r="10769" spans="1:13" x14ac:dyDescent="0.25">
      <c r="A10769" s="1"/>
      <c r="B10769" s="40"/>
      <c r="C10769" s="40"/>
      <c r="D10769" s="40"/>
      <c r="E10769" s="40"/>
      <c r="F10769" s="40"/>
      <c r="G10769" s="40"/>
      <c r="H10769" s="40"/>
      <c r="I10769" s="40"/>
      <c r="M10769" s="40">
        <f>WEEKNUM(A10769,2)</f>
        <v>1</v>
      </c>
    </row>
    <row r="10770" spans="1:13" x14ac:dyDescent="0.25">
      <c r="A10770" s="1"/>
      <c r="B10770" s="40"/>
      <c r="C10770" s="40"/>
      <c r="D10770" s="40"/>
      <c r="E10770" s="40"/>
      <c r="F10770" s="40"/>
      <c r="G10770" s="40"/>
      <c r="H10770" s="40"/>
      <c r="I10770" s="40"/>
      <c r="M10770" s="40">
        <f>WEEKNUM(A10770,2)</f>
        <v>1</v>
      </c>
    </row>
    <row r="10771" spans="1:13" x14ac:dyDescent="0.25">
      <c r="A10771" s="1"/>
      <c r="B10771" s="40"/>
      <c r="C10771" s="40"/>
      <c r="D10771" s="40"/>
      <c r="E10771" s="40"/>
      <c r="F10771" s="40"/>
      <c r="G10771" s="40"/>
      <c r="H10771" s="40"/>
      <c r="I10771" s="40"/>
      <c r="M10771" s="40">
        <f>WEEKNUM(A10771,2)</f>
        <v>1</v>
      </c>
    </row>
    <row r="10772" spans="1:13" x14ac:dyDescent="0.25">
      <c r="A10772" s="1"/>
      <c r="B10772" s="40"/>
      <c r="C10772" s="40"/>
      <c r="D10772" s="40"/>
      <c r="E10772" s="40"/>
      <c r="F10772" s="40"/>
      <c r="G10772" s="40"/>
      <c r="H10772" s="40"/>
      <c r="I10772" s="40"/>
      <c r="M10772" s="40">
        <f>WEEKNUM(A10772,2)</f>
        <v>1</v>
      </c>
    </row>
    <row r="10773" spans="1:13" x14ac:dyDescent="0.25">
      <c r="A10773" s="1"/>
      <c r="B10773" s="40"/>
      <c r="C10773" s="40"/>
      <c r="D10773" s="40"/>
      <c r="E10773" s="40"/>
      <c r="F10773" s="40"/>
      <c r="G10773" s="40"/>
      <c r="H10773" s="40"/>
      <c r="I10773" s="40"/>
      <c r="M10773" s="40">
        <f>WEEKNUM(A10773,2)</f>
        <v>1</v>
      </c>
    </row>
    <row r="10774" spans="1:13" x14ac:dyDescent="0.25">
      <c r="A10774" s="1"/>
      <c r="B10774" s="40"/>
      <c r="C10774" s="40"/>
      <c r="D10774" s="40"/>
      <c r="E10774" s="40"/>
      <c r="F10774" s="40"/>
      <c r="G10774" s="40"/>
      <c r="H10774" s="40"/>
      <c r="I10774" s="40"/>
      <c r="M10774" s="40">
        <f>WEEKNUM(A10774,2)</f>
        <v>1</v>
      </c>
    </row>
    <row r="10775" spans="1:13" x14ac:dyDescent="0.25">
      <c r="A10775" s="1"/>
      <c r="B10775" s="40"/>
      <c r="C10775" s="40"/>
      <c r="D10775" s="40"/>
      <c r="E10775" s="40"/>
      <c r="F10775" s="40"/>
      <c r="G10775" s="40"/>
      <c r="H10775" s="40"/>
      <c r="I10775" s="40"/>
      <c r="M10775" s="40">
        <f>WEEKNUM(A10775,2)</f>
        <v>1</v>
      </c>
    </row>
    <row r="10776" spans="1:13" x14ac:dyDescent="0.25">
      <c r="A10776" s="1"/>
      <c r="B10776" s="40"/>
      <c r="C10776" s="40"/>
      <c r="D10776" s="40"/>
      <c r="E10776" s="40"/>
      <c r="F10776" s="40"/>
      <c r="G10776" s="40"/>
      <c r="H10776" s="40"/>
      <c r="I10776" s="40"/>
      <c r="M10776" s="40">
        <f>WEEKNUM(A10776,2)</f>
        <v>1</v>
      </c>
    </row>
    <row r="10777" spans="1:13" x14ac:dyDescent="0.25">
      <c r="A10777" s="1"/>
      <c r="B10777" s="40"/>
      <c r="C10777" s="40"/>
      <c r="D10777" s="40"/>
      <c r="E10777" s="40"/>
      <c r="F10777" s="40"/>
      <c r="G10777" s="40"/>
      <c r="H10777" s="40"/>
      <c r="I10777" s="40"/>
      <c r="M10777" s="40">
        <f>WEEKNUM(A10777,2)</f>
        <v>1</v>
      </c>
    </row>
    <row r="10778" spans="1:13" x14ac:dyDescent="0.25">
      <c r="A10778" s="1"/>
      <c r="B10778" s="40"/>
      <c r="C10778" s="40"/>
      <c r="D10778" s="40"/>
      <c r="E10778" s="40"/>
      <c r="F10778" s="40"/>
      <c r="G10778" s="40"/>
      <c r="H10778" s="40"/>
      <c r="I10778" s="40"/>
      <c r="M10778" s="40">
        <f>WEEKNUM(A10778,2)</f>
        <v>1</v>
      </c>
    </row>
    <row r="10779" spans="1:13" x14ac:dyDescent="0.25">
      <c r="A10779" s="1"/>
      <c r="B10779" s="40"/>
      <c r="C10779" s="40"/>
      <c r="D10779" s="40"/>
      <c r="E10779" s="40"/>
      <c r="F10779" s="40"/>
      <c r="G10779" s="40"/>
      <c r="H10779" s="40"/>
      <c r="I10779" s="40"/>
      <c r="M10779" s="40">
        <f>WEEKNUM(A10779,2)</f>
        <v>1</v>
      </c>
    </row>
    <row r="10780" spans="1:13" x14ac:dyDescent="0.25">
      <c r="A10780" s="1"/>
      <c r="B10780" s="40"/>
      <c r="C10780" s="40"/>
      <c r="D10780" s="40"/>
      <c r="E10780" s="40"/>
      <c r="F10780" s="40"/>
      <c r="G10780" s="40"/>
      <c r="H10780" s="40"/>
      <c r="I10780" s="40"/>
      <c r="M10780" s="40">
        <f>WEEKNUM(A10780,2)</f>
        <v>1</v>
      </c>
    </row>
    <row r="10781" spans="1:13" x14ac:dyDescent="0.25">
      <c r="A10781" s="1"/>
      <c r="B10781" s="40"/>
      <c r="C10781" s="40"/>
      <c r="D10781" s="40"/>
      <c r="E10781" s="40"/>
      <c r="F10781" s="40"/>
      <c r="G10781" s="40"/>
      <c r="H10781" s="40"/>
      <c r="I10781" s="40"/>
      <c r="M10781" s="40">
        <f>WEEKNUM(A10781,2)</f>
        <v>1</v>
      </c>
    </row>
    <row r="10782" spans="1:13" x14ac:dyDescent="0.25">
      <c r="A10782" s="1"/>
      <c r="B10782" s="40"/>
      <c r="C10782" s="40"/>
      <c r="D10782" s="40"/>
      <c r="E10782" s="40"/>
      <c r="F10782" s="40"/>
      <c r="G10782" s="40"/>
      <c r="H10782" s="40"/>
      <c r="I10782" s="40"/>
      <c r="M10782" s="40">
        <f>WEEKNUM(A10782,2)</f>
        <v>1</v>
      </c>
    </row>
    <row r="10783" spans="1:13" x14ac:dyDescent="0.25">
      <c r="A10783" s="1"/>
      <c r="B10783" s="40"/>
      <c r="C10783" s="40"/>
      <c r="D10783" s="40"/>
      <c r="E10783" s="40"/>
      <c r="F10783" s="40"/>
      <c r="G10783" s="40"/>
      <c r="H10783" s="40"/>
      <c r="I10783" s="40"/>
      <c r="M10783" s="40">
        <f>WEEKNUM(A10783,2)</f>
        <v>1</v>
      </c>
    </row>
    <row r="10784" spans="1:13" x14ac:dyDescent="0.25">
      <c r="A10784" s="1"/>
      <c r="B10784" s="40"/>
      <c r="C10784" s="40"/>
      <c r="D10784" s="40"/>
      <c r="E10784" s="40"/>
      <c r="F10784" s="40"/>
      <c r="G10784" s="40"/>
      <c r="H10784" s="40"/>
      <c r="I10784" s="40"/>
      <c r="M10784" s="40">
        <f>WEEKNUM(A10784,2)</f>
        <v>1</v>
      </c>
    </row>
    <row r="10785" spans="1:13" x14ac:dyDescent="0.25">
      <c r="A10785" s="1"/>
      <c r="B10785" s="40"/>
      <c r="C10785" s="40"/>
      <c r="D10785" s="40"/>
      <c r="E10785" s="40"/>
      <c r="F10785" s="40"/>
      <c r="G10785" s="40"/>
      <c r="H10785" s="40"/>
      <c r="I10785" s="40"/>
      <c r="M10785" s="40">
        <f>WEEKNUM(A10785,2)</f>
        <v>1</v>
      </c>
    </row>
    <row r="10786" spans="1:13" x14ac:dyDescent="0.25">
      <c r="A10786" s="1"/>
      <c r="B10786" s="40"/>
      <c r="C10786" s="40"/>
      <c r="D10786" s="40"/>
      <c r="E10786" s="40"/>
      <c r="F10786" s="40"/>
      <c r="G10786" s="40"/>
      <c r="H10786" s="40"/>
      <c r="I10786" s="40"/>
      <c r="M10786" s="40">
        <f>WEEKNUM(A10786,2)</f>
        <v>1</v>
      </c>
    </row>
    <row r="10787" spans="1:13" x14ac:dyDescent="0.25">
      <c r="A10787" s="1"/>
      <c r="B10787" s="40"/>
      <c r="C10787" s="40"/>
      <c r="D10787" s="40"/>
      <c r="E10787" s="40"/>
      <c r="F10787" s="40"/>
      <c r="G10787" s="40"/>
      <c r="H10787" s="40"/>
      <c r="I10787" s="40"/>
      <c r="M10787" s="40">
        <f>WEEKNUM(A10787,2)</f>
        <v>1</v>
      </c>
    </row>
    <row r="10788" spans="1:13" x14ac:dyDescent="0.25">
      <c r="A10788" s="1"/>
      <c r="B10788" s="40"/>
      <c r="C10788" s="40"/>
      <c r="D10788" s="40"/>
      <c r="E10788" s="40"/>
      <c r="F10788" s="40"/>
      <c r="G10788" s="40"/>
      <c r="H10788" s="40"/>
      <c r="I10788" s="40"/>
      <c r="M10788" s="40">
        <f>WEEKNUM(A10788,2)</f>
        <v>1</v>
      </c>
    </row>
    <row r="10789" spans="1:13" x14ac:dyDescent="0.25">
      <c r="A10789" s="1"/>
      <c r="B10789" s="40"/>
      <c r="C10789" s="40"/>
      <c r="D10789" s="40"/>
      <c r="E10789" s="40"/>
      <c r="F10789" s="40"/>
      <c r="G10789" s="40"/>
      <c r="H10789" s="40"/>
      <c r="I10789" s="40"/>
      <c r="M10789" s="40">
        <f>WEEKNUM(A10789,2)</f>
        <v>1</v>
      </c>
    </row>
    <row r="10790" spans="1:13" x14ac:dyDescent="0.25">
      <c r="A10790" s="1"/>
      <c r="B10790" s="40"/>
      <c r="C10790" s="40"/>
      <c r="D10790" s="40"/>
      <c r="E10790" s="40"/>
      <c r="F10790" s="40"/>
      <c r="G10790" s="40"/>
      <c r="H10790" s="40"/>
      <c r="I10790" s="40"/>
      <c r="M10790" s="40">
        <f>WEEKNUM(A10790,2)</f>
        <v>1</v>
      </c>
    </row>
    <row r="10791" spans="1:13" x14ac:dyDescent="0.25">
      <c r="A10791" s="1"/>
      <c r="B10791" s="40"/>
      <c r="C10791" s="40"/>
      <c r="D10791" s="40"/>
      <c r="E10791" s="40"/>
      <c r="F10791" s="40"/>
      <c r="G10791" s="40"/>
      <c r="H10791" s="40"/>
      <c r="I10791" s="40"/>
      <c r="M10791" s="40">
        <f>WEEKNUM(A10791,2)</f>
        <v>1</v>
      </c>
    </row>
    <row r="10792" spans="1:13" x14ac:dyDescent="0.25">
      <c r="A10792" s="1"/>
      <c r="B10792" s="40"/>
      <c r="C10792" s="40"/>
      <c r="D10792" s="40"/>
      <c r="E10792" s="40"/>
      <c r="F10792" s="40"/>
      <c r="G10792" s="40"/>
      <c r="H10792" s="40"/>
      <c r="I10792" s="40"/>
      <c r="M10792" s="40">
        <f>WEEKNUM(A10792,2)</f>
        <v>1</v>
      </c>
    </row>
    <row r="10793" spans="1:13" x14ac:dyDescent="0.25">
      <c r="A10793" s="1"/>
      <c r="B10793" s="40"/>
      <c r="C10793" s="40"/>
      <c r="D10793" s="40"/>
      <c r="E10793" s="40"/>
      <c r="F10793" s="40"/>
      <c r="G10793" s="40"/>
      <c r="H10793" s="40"/>
      <c r="I10793" s="40"/>
      <c r="M10793" s="40">
        <f>WEEKNUM(A10793,2)</f>
        <v>1</v>
      </c>
    </row>
    <row r="10794" spans="1:13" x14ac:dyDescent="0.25">
      <c r="A10794" s="1"/>
      <c r="B10794" s="40"/>
      <c r="C10794" s="40"/>
      <c r="D10794" s="40"/>
      <c r="E10794" s="40"/>
      <c r="F10794" s="40"/>
      <c r="G10794" s="40"/>
      <c r="H10794" s="40"/>
      <c r="I10794" s="40"/>
      <c r="M10794" s="40">
        <f>WEEKNUM(A10794,2)</f>
        <v>1</v>
      </c>
    </row>
    <row r="10795" spans="1:13" x14ac:dyDescent="0.25">
      <c r="A10795" s="1"/>
      <c r="B10795" s="40"/>
      <c r="C10795" s="40"/>
      <c r="D10795" s="40"/>
      <c r="E10795" s="40"/>
      <c r="F10795" s="40"/>
      <c r="G10795" s="40"/>
      <c r="H10795" s="40"/>
      <c r="I10795" s="40"/>
      <c r="M10795" s="40">
        <f>WEEKNUM(A10795,2)</f>
        <v>1</v>
      </c>
    </row>
    <row r="10796" spans="1:13" x14ac:dyDescent="0.25">
      <c r="A10796" s="1"/>
      <c r="B10796" s="40"/>
      <c r="C10796" s="40"/>
      <c r="D10796" s="40"/>
      <c r="E10796" s="40"/>
      <c r="F10796" s="40"/>
      <c r="G10796" s="40"/>
      <c r="H10796" s="40"/>
      <c r="I10796" s="40"/>
      <c r="M10796" s="40">
        <f>WEEKNUM(A10796,2)</f>
        <v>1</v>
      </c>
    </row>
    <row r="10797" spans="1:13" x14ac:dyDescent="0.25">
      <c r="A10797" s="1"/>
      <c r="B10797" s="40"/>
      <c r="C10797" s="40"/>
      <c r="D10797" s="40"/>
      <c r="E10797" s="40"/>
      <c r="F10797" s="40"/>
      <c r="G10797" s="40"/>
      <c r="H10797" s="40"/>
      <c r="I10797" s="40"/>
      <c r="M10797" s="40">
        <f>WEEKNUM(A10797,2)</f>
        <v>1</v>
      </c>
    </row>
    <row r="10798" spans="1:13" x14ac:dyDescent="0.25">
      <c r="A10798" s="1"/>
      <c r="B10798" s="40"/>
      <c r="C10798" s="40"/>
      <c r="D10798" s="40"/>
      <c r="E10798" s="40"/>
      <c r="F10798" s="40"/>
      <c r="G10798" s="40"/>
      <c r="H10798" s="40"/>
      <c r="I10798" s="40"/>
      <c r="M10798" s="40">
        <f>WEEKNUM(A10798,2)</f>
        <v>1</v>
      </c>
    </row>
    <row r="10799" spans="1:13" x14ac:dyDescent="0.25">
      <c r="A10799" s="1"/>
      <c r="B10799" s="40"/>
      <c r="C10799" s="40"/>
      <c r="D10799" s="40"/>
      <c r="E10799" s="40"/>
      <c r="F10799" s="40"/>
      <c r="G10799" s="40"/>
      <c r="H10799" s="40"/>
      <c r="I10799" s="40"/>
      <c r="M10799" s="40">
        <f>WEEKNUM(A10799,2)</f>
        <v>1</v>
      </c>
    </row>
    <row r="10800" spans="1:13" x14ac:dyDescent="0.25">
      <c r="A10800" s="1"/>
      <c r="B10800" s="40"/>
      <c r="C10800" s="40"/>
      <c r="D10800" s="40"/>
      <c r="E10800" s="40"/>
      <c r="F10800" s="40"/>
      <c r="G10800" s="40"/>
      <c r="H10800" s="40"/>
      <c r="I10800" s="40"/>
      <c r="M10800" s="40">
        <f>WEEKNUM(A10800,2)</f>
        <v>1</v>
      </c>
    </row>
    <row r="10801" spans="1:13" x14ac:dyDescent="0.25">
      <c r="A10801" s="1"/>
      <c r="B10801" s="40"/>
      <c r="C10801" s="40"/>
      <c r="D10801" s="40"/>
      <c r="E10801" s="40"/>
      <c r="F10801" s="40"/>
      <c r="G10801" s="40"/>
      <c r="H10801" s="40"/>
      <c r="I10801" s="40"/>
      <c r="M10801" s="40">
        <f>WEEKNUM(A10801,2)</f>
        <v>1</v>
      </c>
    </row>
    <row r="10802" spans="1:13" x14ac:dyDescent="0.25">
      <c r="A10802" s="1"/>
      <c r="B10802" s="40"/>
      <c r="C10802" s="40"/>
      <c r="D10802" s="40"/>
      <c r="E10802" s="40"/>
      <c r="F10802" s="40"/>
      <c r="G10802" s="40"/>
      <c r="H10802" s="40"/>
      <c r="I10802" s="40"/>
      <c r="M10802" s="40">
        <f>WEEKNUM(A10802,2)</f>
        <v>1</v>
      </c>
    </row>
    <row r="10803" spans="1:13" x14ac:dyDescent="0.25">
      <c r="A10803" s="1"/>
      <c r="B10803" s="40"/>
      <c r="C10803" s="40"/>
      <c r="D10803" s="40"/>
      <c r="E10803" s="40"/>
      <c r="F10803" s="40"/>
      <c r="G10803" s="40"/>
      <c r="H10803" s="40"/>
      <c r="I10803" s="40"/>
      <c r="M10803" s="40">
        <f>WEEKNUM(A10803,2)</f>
        <v>1</v>
      </c>
    </row>
    <row r="10804" spans="1:13" x14ac:dyDescent="0.25">
      <c r="A10804" s="1"/>
      <c r="B10804" s="40"/>
      <c r="C10804" s="40"/>
      <c r="D10804" s="40"/>
      <c r="E10804" s="40"/>
      <c r="F10804" s="40"/>
      <c r="G10804" s="40"/>
      <c r="H10804" s="40"/>
      <c r="I10804" s="40"/>
      <c r="M10804" s="40">
        <f>WEEKNUM(A10804,2)</f>
        <v>1</v>
      </c>
    </row>
    <row r="10805" spans="1:13" x14ac:dyDescent="0.25">
      <c r="A10805" s="1"/>
      <c r="B10805" s="40"/>
      <c r="C10805" s="40"/>
      <c r="D10805" s="40"/>
      <c r="E10805" s="40"/>
      <c r="F10805" s="40"/>
      <c r="G10805" s="40"/>
      <c r="H10805" s="40"/>
      <c r="I10805" s="40"/>
      <c r="M10805" s="40">
        <f>WEEKNUM(A10805,2)</f>
        <v>1</v>
      </c>
    </row>
    <row r="10806" spans="1:13" x14ac:dyDescent="0.25">
      <c r="A10806" s="1"/>
      <c r="B10806" s="40"/>
      <c r="C10806" s="40"/>
      <c r="D10806" s="40"/>
      <c r="E10806" s="40"/>
      <c r="F10806" s="40"/>
      <c r="G10806" s="40"/>
      <c r="H10806" s="40"/>
      <c r="I10806" s="40"/>
      <c r="M10806" s="40">
        <f>WEEKNUM(A10806,2)</f>
        <v>1</v>
      </c>
    </row>
    <row r="10807" spans="1:13" x14ac:dyDescent="0.25">
      <c r="A10807" s="1"/>
      <c r="B10807" s="40"/>
      <c r="C10807" s="40"/>
      <c r="D10807" s="40"/>
      <c r="E10807" s="40"/>
      <c r="F10807" s="40"/>
      <c r="G10807" s="40"/>
      <c r="H10807" s="40"/>
      <c r="I10807" s="40"/>
      <c r="M10807" s="40">
        <f>WEEKNUM(A10807,2)</f>
        <v>1</v>
      </c>
    </row>
    <row r="10808" spans="1:13" x14ac:dyDescent="0.25">
      <c r="A10808" s="1"/>
      <c r="B10808" s="40"/>
      <c r="C10808" s="40"/>
      <c r="D10808" s="40"/>
      <c r="E10808" s="40"/>
      <c r="F10808" s="40"/>
      <c r="G10808" s="40"/>
      <c r="H10808" s="40"/>
      <c r="I10808" s="40"/>
      <c r="M10808" s="40">
        <f>WEEKNUM(A10808,2)</f>
        <v>1</v>
      </c>
    </row>
    <row r="10809" spans="1:13" x14ac:dyDescent="0.25">
      <c r="A10809" s="1"/>
      <c r="B10809" s="40"/>
      <c r="C10809" s="40"/>
      <c r="D10809" s="40"/>
      <c r="E10809" s="40"/>
      <c r="F10809" s="40"/>
      <c r="G10809" s="40"/>
      <c r="H10809" s="40"/>
      <c r="I10809" s="40"/>
      <c r="M10809" s="40">
        <f>WEEKNUM(A10809,2)</f>
        <v>1</v>
      </c>
    </row>
    <row r="10810" spans="1:13" x14ac:dyDescent="0.25">
      <c r="A10810" s="1"/>
      <c r="B10810" s="40"/>
      <c r="C10810" s="40"/>
      <c r="D10810" s="40"/>
      <c r="E10810" s="40"/>
      <c r="F10810" s="40"/>
      <c r="G10810" s="40"/>
      <c r="H10810" s="40"/>
      <c r="I10810" s="40"/>
      <c r="M10810" s="40">
        <f>WEEKNUM(A10810,2)</f>
        <v>1</v>
      </c>
    </row>
    <row r="10811" spans="1:13" x14ac:dyDescent="0.25">
      <c r="A10811" s="1"/>
      <c r="B10811" s="40"/>
      <c r="C10811" s="40"/>
      <c r="D10811" s="40"/>
      <c r="E10811" s="40"/>
      <c r="F10811" s="40"/>
      <c r="G10811" s="40"/>
      <c r="H10811" s="40"/>
      <c r="I10811" s="40"/>
      <c r="M10811" s="40">
        <f>WEEKNUM(A10811,2)</f>
        <v>1</v>
      </c>
    </row>
    <row r="10812" spans="1:13" x14ac:dyDescent="0.25">
      <c r="A10812" s="1"/>
      <c r="B10812" s="40"/>
      <c r="C10812" s="40"/>
      <c r="D10812" s="40"/>
      <c r="E10812" s="40"/>
      <c r="F10812" s="40"/>
      <c r="G10812" s="40"/>
      <c r="H10812" s="40"/>
      <c r="I10812" s="40"/>
      <c r="M10812" s="40">
        <f>WEEKNUM(A10812,2)</f>
        <v>1</v>
      </c>
    </row>
    <row r="10813" spans="1:13" x14ac:dyDescent="0.25">
      <c r="A10813" s="1"/>
      <c r="B10813" s="40"/>
      <c r="C10813" s="40"/>
      <c r="D10813" s="40"/>
      <c r="E10813" s="40"/>
      <c r="F10813" s="40"/>
      <c r="G10813" s="40"/>
      <c r="H10813" s="40"/>
      <c r="I10813" s="40"/>
      <c r="M10813" s="40">
        <f>WEEKNUM(A10813,2)</f>
        <v>1</v>
      </c>
    </row>
    <row r="10814" spans="1:13" x14ac:dyDescent="0.25">
      <c r="A10814" s="1"/>
      <c r="B10814" s="40"/>
      <c r="C10814" s="40"/>
      <c r="D10814" s="40"/>
      <c r="E10814" s="40"/>
      <c r="F10814" s="40"/>
      <c r="G10814" s="40"/>
      <c r="H10814" s="40"/>
      <c r="I10814" s="40"/>
      <c r="M10814" s="40">
        <f>WEEKNUM(A10814,2)</f>
        <v>1</v>
      </c>
    </row>
    <row r="10815" spans="1:13" x14ac:dyDescent="0.25">
      <c r="A10815" s="1"/>
      <c r="B10815" s="40"/>
      <c r="C10815" s="40"/>
      <c r="D10815" s="40"/>
      <c r="E10815" s="40"/>
      <c r="F10815" s="40"/>
      <c r="G10815" s="40"/>
      <c r="H10815" s="40"/>
      <c r="I10815" s="40"/>
      <c r="M10815" s="40">
        <f>WEEKNUM(A10815,2)</f>
        <v>1</v>
      </c>
    </row>
    <row r="10816" spans="1:13" x14ac:dyDescent="0.25">
      <c r="A10816" s="1"/>
      <c r="B10816" s="40"/>
      <c r="C10816" s="40"/>
      <c r="D10816" s="40"/>
      <c r="E10816" s="40"/>
      <c r="F10816" s="40"/>
      <c r="G10816" s="40"/>
      <c r="H10816" s="40"/>
      <c r="I10816" s="40"/>
      <c r="M10816" s="40">
        <f>WEEKNUM(A10816,2)</f>
        <v>1</v>
      </c>
    </row>
    <row r="10817" spans="1:13" x14ac:dyDescent="0.25">
      <c r="A10817" s="1"/>
      <c r="B10817" s="40"/>
      <c r="C10817" s="40"/>
      <c r="D10817" s="40"/>
      <c r="E10817" s="40"/>
      <c r="F10817" s="40"/>
      <c r="G10817" s="40"/>
      <c r="H10817" s="40"/>
      <c r="I10817" s="40"/>
      <c r="M10817" s="40">
        <f>WEEKNUM(A10817,2)</f>
        <v>1</v>
      </c>
    </row>
    <row r="10818" spans="1:13" x14ac:dyDescent="0.25">
      <c r="A10818" s="1"/>
      <c r="B10818" s="40"/>
      <c r="C10818" s="40"/>
      <c r="D10818" s="40"/>
      <c r="E10818" s="40"/>
      <c r="F10818" s="40"/>
      <c r="G10818" s="40"/>
      <c r="H10818" s="40"/>
      <c r="I10818" s="40"/>
      <c r="M10818" s="40">
        <f>WEEKNUM(A10818,2)</f>
        <v>1</v>
      </c>
    </row>
    <row r="10819" spans="1:13" x14ac:dyDescent="0.25">
      <c r="A10819" s="1"/>
      <c r="B10819" s="40"/>
      <c r="C10819" s="40"/>
      <c r="D10819" s="40"/>
      <c r="E10819" s="40"/>
      <c r="F10819" s="40"/>
      <c r="G10819" s="40"/>
      <c r="H10819" s="40"/>
      <c r="I10819" s="40"/>
      <c r="M10819" s="40">
        <f>WEEKNUM(A10819,2)</f>
        <v>1</v>
      </c>
    </row>
    <row r="10820" spans="1:13" x14ac:dyDescent="0.25">
      <c r="A10820" s="1"/>
      <c r="B10820" s="40"/>
      <c r="C10820" s="40"/>
      <c r="D10820" s="40"/>
      <c r="E10820" s="40"/>
      <c r="F10820" s="40"/>
      <c r="G10820" s="40"/>
      <c r="H10820" s="40"/>
      <c r="I10820" s="40"/>
      <c r="M10820" s="40">
        <f>WEEKNUM(A10820,2)</f>
        <v>1</v>
      </c>
    </row>
    <row r="10821" spans="1:13" x14ac:dyDescent="0.25">
      <c r="A10821" s="1"/>
      <c r="B10821" s="40"/>
      <c r="C10821" s="40"/>
      <c r="D10821" s="40"/>
      <c r="E10821" s="40"/>
      <c r="F10821" s="40"/>
      <c r="G10821" s="40"/>
      <c r="H10821" s="40"/>
      <c r="I10821" s="40"/>
      <c r="M10821" s="40">
        <f>WEEKNUM(A10821,2)</f>
        <v>1</v>
      </c>
    </row>
    <row r="10822" spans="1:13" x14ac:dyDescent="0.25">
      <c r="A10822" s="1"/>
      <c r="B10822" s="40"/>
      <c r="C10822" s="40"/>
      <c r="D10822" s="40"/>
      <c r="E10822" s="40"/>
      <c r="F10822" s="40"/>
      <c r="G10822" s="40"/>
      <c r="H10822" s="40"/>
      <c r="I10822" s="40"/>
      <c r="M10822" s="40">
        <f>WEEKNUM(A10822,2)</f>
        <v>1</v>
      </c>
    </row>
    <row r="10823" spans="1:13" x14ac:dyDescent="0.25">
      <c r="A10823" s="1"/>
      <c r="B10823" s="40"/>
      <c r="C10823" s="40"/>
      <c r="D10823" s="40"/>
      <c r="E10823" s="40"/>
      <c r="F10823" s="40"/>
      <c r="G10823" s="40"/>
      <c r="H10823" s="40"/>
      <c r="I10823" s="40"/>
      <c r="M10823" s="40">
        <f>WEEKNUM(A10823,2)</f>
        <v>1</v>
      </c>
    </row>
    <row r="10824" spans="1:13" x14ac:dyDescent="0.25">
      <c r="A10824" s="1"/>
      <c r="B10824" s="40"/>
      <c r="C10824" s="40"/>
      <c r="D10824" s="40"/>
      <c r="E10824" s="40"/>
      <c r="F10824" s="40"/>
      <c r="G10824" s="40"/>
      <c r="H10824" s="40"/>
      <c r="I10824" s="40"/>
      <c r="M10824" s="40">
        <f>WEEKNUM(A10824,2)</f>
        <v>1</v>
      </c>
    </row>
    <row r="10825" spans="1:13" x14ac:dyDescent="0.25">
      <c r="A10825" s="1"/>
      <c r="B10825" s="40"/>
      <c r="C10825" s="40"/>
      <c r="D10825" s="40"/>
      <c r="E10825" s="40"/>
      <c r="F10825" s="40"/>
      <c r="G10825" s="40"/>
      <c r="H10825" s="40"/>
      <c r="I10825" s="40"/>
      <c r="M10825" s="40">
        <f>WEEKNUM(A10825,2)</f>
        <v>1</v>
      </c>
    </row>
    <row r="10826" spans="1:13" x14ac:dyDescent="0.25">
      <c r="A10826" s="1"/>
      <c r="B10826" s="40"/>
      <c r="C10826" s="40"/>
      <c r="D10826" s="40"/>
      <c r="E10826" s="40"/>
      <c r="F10826" s="40"/>
      <c r="G10826" s="40"/>
      <c r="H10826" s="40"/>
      <c r="I10826" s="40"/>
      <c r="M10826" s="40">
        <f>WEEKNUM(A10826,2)</f>
        <v>1</v>
      </c>
    </row>
    <row r="10827" spans="1:13" x14ac:dyDescent="0.25">
      <c r="A10827" s="1"/>
      <c r="B10827" s="40"/>
      <c r="C10827" s="40"/>
      <c r="D10827" s="40"/>
      <c r="E10827" s="40"/>
      <c r="F10827" s="40"/>
      <c r="G10827" s="40"/>
      <c r="H10827" s="40"/>
      <c r="I10827" s="40"/>
      <c r="M10827" s="40">
        <f>WEEKNUM(A10827,2)</f>
        <v>1</v>
      </c>
    </row>
    <row r="10828" spans="1:13" x14ac:dyDescent="0.25">
      <c r="A10828" s="1"/>
      <c r="B10828" s="40"/>
      <c r="C10828" s="40"/>
      <c r="D10828" s="40"/>
      <c r="E10828" s="40"/>
      <c r="F10828" s="40"/>
      <c r="G10828" s="40"/>
      <c r="H10828" s="40"/>
      <c r="I10828" s="40"/>
      <c r="M10828" s="40">
        <f>WEEKNUM(A10828,2)</f>
        <v>1</v>
      </c>
    </row>
    <row r="10829" spans="1:13" x14ac:dyDescent="0.25">
      <c r="A10829" s="1"/>
      <c r="B10829" s="40"/>
      <c r="C10829" s="40"/>
      <c r="D10829" s="40"/>
      <c r="E10829" s="40"/>
      <c r="F10829" s="40"/>
      <c r="G10829" s="40"/>
      <c r="H10829" s="40"/>
      <c r="I10829" s="40"/>
      <c r="M10829" s="40">
        <f>WEEKNUM(A10829,2)</f>
        <v>1</v>
      </c>
    </row>
    <row r="10830" spans="1:13" x14ac:dyDescent="0.25">
      <c r="A10830" s="1"/>
      <c r="B10830" s="40"/>
      <c r="C10830" s="40"/>
      <c r="D10830" s="40"/>
      <c r="E10830" s="40"/>
      <c r="F10830" s="40"/>
      <c r="G10830" s="40"/>
      <c r="H10830" s="40"/>
      <c r="I10830" s="40"/>
      <c r="M10830" s="40">
        <f>WEEKNUM(A10830,2)</f>
        <v>1</v>
      </c>
    </row>
    <row r="10831" spans="1:13" x14ac:dyDescent="0.25">
      <c r="A10831" s="1"/>
      <c r="B10831" s="40"/>
      <c r="C10831" s="40"/>
      <c r="D10831" s="40"/>
      <c r="E10831" s="40"/>
      <c r="F10831" s="40"/>
      <c r="G10831" s="40"/>
      <c r="H10831" s="40"/>
      <c r="I10831" s="40"/>
      <c r="M10831" s="40">
        <f>WEEKNUM(A10831,2)</f>
        <v>1</v>
      </c>
    </row>
    <row r="10832" spans="1:13" x14ac:dyDescent="0.25">
      <c r="A10832" s="1"/>
      <c r="B10832" s="40"/>
      <c r="C10832" s="40"/>
      <c r="D10832" s="40"/>
      <c r="E10832" s="40"/>
      <c r="F10832" s="40"/>
      <c r="G10832" s="40"/>
      <c r="H10832" s="40"/>
      <c r="I10832" s="40"/>
      <c r="M10832" s="40">
        <f>WEEKNUM(A10832,2)</f>
        <v>1</v>
      </c>
    </row>
    <row r="10833" spans="1:13" x14ac:dyDescent="0.25">
      <c r="A10833" s="1"/>
      <c r="B10833" s="40"/>
      <c r="C10833" s="40"/>
      <c r="D10833" s="40"/>
      <c r="E10833" s="40"/>
      <c r="F10833" s="40"/>
      <c r="G10833" s="40"/>
      <c r="H10833" s="40"/>
      <c r="I10833" s="40"/>
      <c r="M10833" s="40">
        <f>WEEKNUM(A10833,2)</f>
        <v>1</v>
      </c>
    </row>
    <row r="10834" spans="1:13" x14ac:dyDescent="0.25">
      <c r="A10834" s="1"/>
      <c r="B10834" s="40"/>
      <c r="C10834" s="40"/>
      <c r="D10834" s="40"/>
      <c r="E10834" s="40"/>
      <c r="F10834" s="40"/>
      <c r="G10834" s="40"/>
      <c r="H10834" s="40"/>
      <c r="I10834" s="40"/>
      <c r="M10834" s="40">
        <f>WEEKNUM(A10834,2)</f>
        <v>1</v>
      </c>
    </row>
    <row r="10835" spans="1:13" x14ac:dyDescent="0.25">
      <c r="A10835" s="1"/>
      <c r="B10835" s="40"/>
      <c r="C10835" s="40"/>
      <c r="D10835" s="40"/>
      <c r="E10835" s="40"/>
      <c r="F10835" s="40"/>
      <c r="G10835" s="40"/>
      <c r="H10835" s="40"/>
      <c r="I10835" s="40"/>
      <c r="M10835" s="40">
        <f>WEEKNUM(A10835,2)</f>
        <v>1</v>
      </c>
    </row>
    <row r="10836" spans="1:13" x14ac:dyDescent="0.25">
      <c r="A10836" s="1"/>
      <c r="B10836" s="40"/>
      <c r="C10836" s="40"/>
      <c r="D10836" s="40"/>
      <c r="E10836" s="40"/>
      <c r="F10836" s="40"/>
      <c r="G10836" s="40"/>
      <c r="H10836" s="40"/>
      <c r="I10836" s="40"/>
      <c r="M10836" s="40">
        <f>WEEKNUM(A10836,2)</f>
        <v>1</v>
      </c>
    </row>
    <row r="10837" spans="1:13" x14ac:dyDescent="0.25">
      <c r="A10837" s="1"/>
      <c r="B10837" s="40"/>
      <c r="C10837" s="40"/>
      <c r="D10837" s="40"/>
      <c r="E10837" s="40"/>
      <c r="F10837" s="40"/>
      <c r="G10837" s="40"/>
      <c r="H10837" s="40"/>
      <c r="I10837" s="40"/>
      <c r="M10837" s="40">
        <f>WEEKNUM(A10837,2)</f>
        <v>1</v>
      </c>
    </row>
    <row r="10838" spans="1:13" x14ac:dyDescent="0.25">
      <c r="A10838" s="1"/>
      <c r="B10838" s="40"/>
      <c r="C10838" s="40"/>
      <c r="D10838" s="40"/>
      <c r="E10838" s="40"/>
      <c r="F10838" s="40"/>
      <c r="G10838" s="40"/>
      <c r="H10838" s="40"/>
      <c r="I10838" s="40"/>
      <c r="M10838" s="40">
        <f>WEEKNUM(A10838,2)</f>
        <v>1</v>
      </c>
    </row>
    <row r="10839" spans="1:13" x14ac:dyDescent="0.25">
      <c r="A10839" s="1"/>
      <c r="B10839" s="40"/>
      <c r="C10839" s="40"/>
      <c r="D10839" s="40"/>
      <c r="E10839" s="40"/>
      <c r="F10839" s="40"/>
      <c r="G10839" s="40"/>
      <c r="H10839" s="40"/>
      <c r="I10839" s="40"/>
      <c r="M10839" s="40">
        <f>WEEKNUM(A10839,2)</f>
        <v>1</v>
      </c>
    </row>
    <row r="10840" spans="1:13" x14ac:dyDescent="0.25">
      <c r="A10840" s="1"/>
      <c r="B10840" s="40"/>
      <c r="C10840" s="40"/>
      <c r="D10840" s="40"/>
      <c r="E10840" s="40"/>
      <c r="F10840" s="40"/>
      <c r="G10840" s="40"/>
      <c r="H10840" s="40"/>
      <c r="I10840" s="40"/>
      <c r="M10840" s="40">
        <f>WEEKNUM(A10840,2)</f>
        <v>1</v>
      </c>
    </row>
    <row r="10841" spans="1:13" x14ac:dyDescent="0.25">
      <c r="A10841" s="1"/>
      <c r="B10841" s="40"/>
      <c r="C10841" s="40"/>
      <c r="D10841" s="40"/>
      <c r="E10841" s="40"/>
      <c r="F10841" s="40"/>
      <c r="G10841" s="40"/>
      <c r="H10841" s="40"/>
      <c r="I10841" s="40"/>
      <c r="M10841" s="40">
        <f>WEEKNUM(A10841,2)</f>
        <v>1</v>
      </c>
    </row>
    <row r="10842" spans="1:13" x14ac:dyDescent="0.25">
      <c r="A10842" s="1"/>
      <c r="B10842" s="40"/>
      <c r="C10842" s="40"/>
      <c r="D10842" s="40"/>
      <c r="E10842" s="40"/>
      <c r="F10842" s="40"/>
      <c r="G10842" s="40"/>
      <c r="H10842" s="40"/>
      <c r="I10842" s="40"/>
      <c r="M10842" s="40">
        <f>WEEKNUM(A10842,2)</f>
        <v>1</v>
      </c>
    </row>
    <row r="10843" spans="1:13" x14ac:dyDescent="0.25">
      <c r="A10843" s="1"/>
      <c r="B10843" s="40"/>
      <c r="C10843" s="40"/>
      <c r="D10843" s="40"/>
      <c r="E10843" s="40"/>
      <c r="F10843" s="40"/>
      <c r="G10843" s="40"/>
      <c r="H10843" s="40"/>
      <c r="I10843" s="40"/>
      <c r="M10843" s="40">
        <f>WEEKNUM(A10843,2)</f>
        <v>1</v>
      </c>
    </row>
    <row r="10844" spans="1:13" x14ac:dyDescent="0.25">
      <c r="A10844" s="1"/>
      <c r="B10844" s="40"/>
      <c r="C10844" s="40"/>
      <c r="D10844" s="40"/>
      <c r="E10844" s="40"/>
      <c r="F10844" s="40"/>
      <c r="G10844" s="40"/>
      <c r="H10844" s="40"/>
      <c r="I10844" s="40"/>
      <c r="M10844" s="40">
        <f>WEEKNUM(A10844,2)</f>
        <v>1</v>
      </c>
    </row>
    <row r="10845" spans="1:13" x14ac:dyDescent="0.25">
      <c r="A10845" s="1"/>
      <c r="B10845" s="40"/>
      <c r="C10845" s="40"/>
      <c r="D10845" s="40"/>
      <c r="E10845" s="40"/>
      <c r="F10845" s="40"/>
      <c r="G10845" s="40"/>
      <c r="H10845" s="40"/>
      <c r="I10845" s="40"/>
      <c r="M10845" s="40">
        <f>WEEKNUM(A10845,2)</f>
        <v>1</v>
      </c>
    </row>
    <row r="10846" spans="1:13" x14ac:dyDescent="0.25">
      <c r="A10846" s="1"/>
      <c r="B10846" s="40"/>
      <c r="C10846" s="40"/>
      <c r="D10846" s="40"/>
      <c r="E10846" s="40"/>
      <c r="F10846" s="40"/>
      <c r="G10846" s="40"/>
      <c r="H10846" s="40"/>
      <c r="I10846" s="40"/>
      <c r="M10846" s="40">
        <f>WEEKNUM(A10846,2)</f>
        <v>1</v>
      </c>
    </row>
    <row r="10847" spans="1:13" x14ac:dyDescent="0.25">
      <c r="A10847" s="1"/>
      <c r="B10847" s="40"/>
      <c r="C10847" s="40"/>
      <c r="D10847" s="40"/>
      <c r="E10847" s="40"/>
      <c r="F10847" s="40"/>
      <c r="G10847" s="40"/>
      <c r="H10847" s="40"/>
      <c r="I10847" s="40"/>
      <c r="M10847" s="40">
        <f>WEEKNUM(A10847,2)</f>
        <v>1</v>
      </c>
    </row>
    <row r="10848" spans="1:13" x14ac:dyDescent="0.25">
      <c r="A10848" s="1"/>
      <c r="B10848" s="40"/>
      <c r="C10848" s="40"/>
      <c r="D10848" s="40"/>
      <c r="E10848" s="40"/>
      <c r="F10848" s="40"/>
      <c r="G10848" s="40"/>
      <c r="H10848" s="40"/>
      <c r="I10848" s="40"/>
      <c r="M10848" s="40">
        <f>WEEKNUM(A10848,2)</f>
        <v>1</v>
      </c>
    </row>
    <row r="10849" spans="1:13" x14ac:dyDescent="0.25">
      <c r="A10849" s="1"/>
      <c r="B10849" s="40"/>
      <c r="C10849" s="40"/>
      <c r="D10849" s="40"/>
      <c r="E10849" s="40"/>
      <c r="F10849" s="40"/>
      <c r="G10849" s="40"/>
      <c r="H10849" s="40"/>
      <c r="I10849" s="40"/>
      <c r="M10849" s="40">
        <f>WEEKNUM(A10849,2)</f>
        <v>1</v>
      </c>
    </row>
    <row r="10850" spans="1:13" x14ac:dyDescent="0.25">
      <c r="A10850" s="1"/>
      <c r="B10850" s="40"/>
      <c r="C10850" s="40"/>
      <c r="D10850" s="40"/>
      <c r="E10850" s="40"/>
      <c r="F10850" s="40"/>
      <c r="G10850" s="40"/>
      <c r="H10850" s="40"/>
      <c r="I10850" s="40"/>
      <c r="M10850" s="40">
        <f>WEEKNUM(A10850,2)</f>
        <v>1</v>
      </c>
    </row>
    <row r="10851" spans="1:13" x14ac:dyDescent="0.25">
      <c r="A10851" s="1"/>
      <c r="B10851" s="40"/>
      <c r="C10851" s="40"/>
      <c r="D10851" s="40"/>
      <c r="E10851" s="40"/>
      <c r="F10851" s="40"/>
      <c r="G10851" s="40"/>
      <c r="H10851" s="40"/>
      <c r="I10851" s="40"/>
      <c r="M10851" s="40">
        <f>WEEKNUM(A10851,2)</f>
        <v>1</v>
      </c>
    </row>
    <row r="10852" spans="1:13" x14ac:dyDescent="0.25">
      <c r="A10852" s="1"/>
      <c r="B10852" s="40"/>
      <c r="C10852" s="40"/>
      <c r="D10852" s="40"/>
      <c r="E10852" s="40"/>
      <c r="F10852" s="40"/>
      <c r="G10852" s="40"/>
      <c r="H10852" s="40"/>
      <c r="I10852" s="40"/>
      <c r="M10852" s="40">
        <f>WEEKNUM(A10852,2)</f>
        <v>1</v>
      </c>
    </row>
    <row r="10853" spans="1:13" x14ac:dyDescent="0.25">
      <c r="A10853" s="1"/>
      <c r="B10853" s="40"/>
      <c r="C10853" s="40"/>
      <c r="D10853" s="40"/>
      <c r="E10853" s="40"/>
      <c r="F10853" s="40"/>
      <c r="G10853" s="40"/>
      <c r="H10853" s="40"/>
      <c r="I10853" s="40"/>
      <c r="M10853" s="40">
        <f>WEEKNUM(A10853,2)</f>
        <v>1</v>
      </c>
    </row>
    <row r="10854" spans="1:13" x14ac:dyDescent="0.25">
      <c r="A10854" s="1"/>
      <c r="B10854" s="40"/>
      <c r="C10854" s="40"/>
      <c r="D10854" s="40"/>
      <c r="E10854" s="40"/>
      <c r="F10854" s="40"/>
      <c r="G10854" s="40"/>
      <c r="H10854" s="40"/>
      <c r="I10854" s="40"/>
      <c r="M10854" s="40">
        <f>WEEKNUM(A10854,2)</f>
        <v>1</v>
      </c>
    </row>
    <row r="10855" spans="1:13" x14ac:dyDescent="0.25">
      <c r="A10855" s="1"/>
      <c r="B10855" s="40"/>
      <c r="C10855" s="40"/>
      <c r="D10855" s="40"/>
      <c r="E10855" s="40"/>
      <c r="F10855" s="40"/>
      <c r="G10855" s="40"/>
      <c r="H10855" s="40"/>
      <c r="I10855" s="40"/>
      <c r="M10855" s="40">
        <f>WEEKNUM(A10855,2)</f>
        <v>1</v>
      </c>
    </row>
    <row r="10856" spans="1:13" x14ac:dyDescent="0.25">
      <c r="A10856" s="1"/>
      <c r="B10856" s="40"/>
      <c r="C10856" s="40"/>
      <c r="D10856" s="40"/>
      <c r="E10856" s="40"/>
      <c r="F10856" s="40"/>
      <c r="G10856" s="40"/>
      <c r="H10856" s="40"/>
      <c r="I10856" s="40"/>
      <c r="M10856" s="40">
        <f>WEEKNUM(A10856,2)</f>
        <v>1</v>
      </c>
    </row>
    <row r="10857" spans="1:13" x14ac:dyDescent="0.25">
      <c r="A10857" s="1"/>
      <c r="B10857" s="40"/>
      <c r="C10857" s="40"/>
      <c r="D10857" s="40"/>
      <c r="E10857" s="40"/>
      <c r="F10857" s="40"/>
      <c r="G10857" s="40"/>
      <c r="H10857" s="40"/>
      <c r="I10857" s="40"/>
      <c r="M10857" s="40">
        <f>WEEKNUM(A10857,2)</f>
        <v>1</v>
      </c>
    </row>
    <row r="10858" spans="1:13" x14ac:dyDescent="0.25">
      <c r="A10858" s="1"/>
      <c r="B10858" s="40"/>
      <c r="C10858" s="40"/>
      <c r="D10858" s="40"/>
      <c r="E10858" s="40"/>
      <c r="F10858" s="40"/>
      <c r="G10858" s="40"/>
      <c r="H10858" s="40"/>
      <c r="I10858" s="40"/>
      <c r="M10858" s="40">
        <f>WEEKNUM(A10858,2)</f>
        <v>1</v>
      </c>
    </row>
    <row r="10859" spans="1:13" x14ac:dyDescent="0.25">
      <c r="A10859" s="1"/>
      <c r="B10859" s="40"/>
      <c r="C10859" s="40"/>
      <c r="D10859" s="40"/>
      <c r="E10859" s="40"/>
      <c r="F10859" s="40"/>
      <c r="G10859" s="40"/>
      <c r="H10859" s="40"/>
      <c r="I10859" s="40"/>
      <c r="M10859" s="40">
        <f>WEEKNUM(A10859,2)</f>
        <v>1</v>
      </c>
    </row>
    <row r="10860" spans="1:13" x14ac:dyDescent="0.25">
      <c r="A10860" s="1"/>
      <c r="B10860" s="40"/>
      <c r="C10860" s="40"/>
      <c r="D10860" s="40"/>
      <c r="E10860" s="40"/>
      <c r="F10860" s="40"/>
      <c r="G10860" s="40"/>
      <c r="H10860" s="40"/>
      <c r="I10860" s="40"/>
      <c r="M10860" s="40">
        <f>WEEKNUM(A10860,2)</f>
        <v>1</v>
      </c>
    </row>
    <row r="10861" spans="1:13" x14ac:dyDescent="0.25">
      <c r="A10861" s="1"/>
      <c r="B10861" s="40"/>
      <c r="C10861" s="40"/>
      <c r="D10861" s="40"/>
      <c r="E10861" s="40"/>
      <c r="F10861" s="40"/>
      <c r="G10861" s="40"/>
      <c r="H10861" s="40"/>
      <c r="I10861" s="40"/>
      <c r="M10861" s="40">
        <f>WEEKNUM(A10861,2)</f>
        <v>1</v>
      </c>
    </row>
    <row r="10862" spans="1:13" x14ac:dyDescent="0.25">
      <c r="A10862" s="1"/>
      <c r="B10862" s="40"/>
      <c r="C10862" s="40"/>
      <c r="D10862" s="40"/>
      <c r="E10862" s="40"/>
      <c r="F10862" s="40"/>
      <c r="G10862" s="40"/>
      <c r="H10862" s="40"/>
      <c r="I10862" s="40"/>
      <c r="M10862" s="40">
        <f>WEEKNUM(A10862,2)</f>
        <v>1</v>
      </c>
    </row>
    <row r="10863" spans="1:13" x14ac:dyDescent="0.25">
      <c r="A10863" s="1"/>
      <c r="B10863" s="40"/>
      <c r="C10863" s="40"/>
      <c r="D10863" s="40"/>
      <c r="E10863" s="40"/>
      <c r="F10863" s="40"/>
      <c r="G10863" s="40"/>
      <c r="H10863" s="40"/>
      <c r="I10863" s="40"/>
      <c r="M10863" s="40">
        <f>WEEKNUM(A10863,2)</f>
        <v>1</v>
      </c>
    </row>
    <row r="10864" spans="1:13" x14ac:dyDescent="0.25">
      <c r="A10864" s="1"/>
      <c r="B10864" s="40"/>
      <c r="C10864" s="40"/>
      <c r="D10864" s="40"/>
      <c r="E10864" s="40"/>
      <c r="F10864" s="40"/>
      <c r="G10864" s="40"/>
      <c r="H10864" s="40"/>
      <c r="I10864" s="40"/>
      <c r="M10864" s="40">
        <f>WEEKNUM(A10864,2)</f>
        <v>1</v>
      </c>
    </row>
    <row r="10865" spans="1:13" x14ac:dyDescent="0.25">
      <c r="A10865" s="1"/>
      <c r="B10865" s="40"/>
      <c r="C10865" s="40"/>
      <c r="D10865" s="40"/>
      <c r="E10865" s="40"/>
      <c r="F10865" s="40"/>
      <c r="G10865" s="40"/>
      <c r="H10865" s="40"/>
      <c r="I10865" s="40"/>
      <c r="M10865" s="40">
        <f>WEEKNUM(A10865,2)</f>
        <v>1</v>
      </c>
    </row>
    <row r="10866" spans="1:13" x14ac:dyDescent="0.25">
      <c r="A10866" s="1"/>
      <c r="B10866" s="40"/>
      <c r="C10866" s="40"/>
      <c r="D10866" s="40"/>
      <c r="E10866" s="40"/>
      <c r="F10866" s="40"/>
      <c r="G10866" s="40"/>
      <c r="H10866" s="40"/>
      <c r="I10866" s="40"/>
      <c r="M10866" s="40">
        <f>WEEKNUM(A10866,2)</f>
        <v>1</v>
      </c>
    </row>
    <row r="10867" spans="1:13" x14ac:dyDescent="0.25">
      <c r="A10867" s="1"/>
      <c r="B10867" s="40"/>
      <c r="C10867" s="40"/>
      <c r="D10867" s="40"/>
      <c r="E10867" s="40"/>
      <c r="F10867" s="40"/>
      <c r="G10867" s="40"/>
      <c r="H10867" s="40"/>
      <c r="I10867" s="40"/>
      <c r="M10867" s="40">
        <f>WEEKNUM(A10867,2)</f>
        <v>1</v>
      </c>
    </row>
    <row r="10868" spans="1:13" x14ac:dyDescent="0.25">
      <c r="A10868" s="1"/>
      <c r="B10868" s="40"/>
      <c r="C10868" s="40"/>
      <c r="D10868" s="40"/>
      <c r="E10868" s="40"/>
      <c r="F10868" s="40"/>
      <c r="G10868" s="40"/>
      <c r="H10868" s="40"/>
      <c r="I10868" s="40"/>
      <c r="M10868" s="40">
        <f>WEEKNUM(A10868,2)</f>
        <v>1</v>
      </c>
    </row>
    <row r="10869" spans="1:13" x14ac:dyDescent="0.25">
      <c r="A10869" s="1"/>
      <c r="B10869" s="40"/>
      <c r="C10869" s="40"/>
      <c r="D10869" s="40"/>
      <c r="E10869" s="40"/>
      <c r="F10869" s="40"/>
      <c r="G10869" s="40"/>
      <c r="H10869" s="40"/>
      <c r="I10869" s="40"/>
      <c r="M10869" s="40">
        <f>WEEKNUM(A10869,2)</f>
        <v>1</v>
      </c>
    </row>
    <row r="10870" spans="1:13" x14ac:dyDescent="0.25">
      <c r="A10870" s="1"/>
      <c r="B10870" s="40"/>
      <c r="C10870" s="40"/>
      <c r="D10870" s="40"/>
      <c r="E10870" s="40"/>
      <c r="F10870" s="40"/>
      <c r="G10870" s="40"/>
      <c r="H10870" s="40"/>
      <c r="I10870" s="40"/>
      <c r="M10870" s="40">
        <f>WEEKNUM(A10870,2)</f>
        <v>1</v>
      </c>
    </row>
    <row r="10871" spans="1:13" x14ac:dyDescent="0.25">
      <c r="A10871" s="1"/>
      <c r="B10871" s="40"/>
      <c r="C10871" s="40"/>
      <c r="D10871" s="40"/>
      <c r="E10871" s="40"/>
      <c r="F10871" s="40"/>
      <c r="G10871" s="40"/>
      <c r="H10871" s="40"/>
      <c r="I10871" s="40"/>
      <c r="M10871" s="40">
        <f>WEEKNUM(A10871,2)</f>
        <v>1</v>
      </c>
    </row>
    <row r="10872" spans="1:13" x14ac:dyDescent="0.25">
      <c r="A10872" s="1"/>
      <c r="B10872" s="40"/>
      <c r="C10872" s="40"/>
      <c r="D10872" s="40"/>
      <c r="E10872" s="40"/>
      <c r="F10872" s="40"/>
      <c r="G10872" s="40"/>
      <c r="H10872" s="40"/>
      <c r="I10872" s="40"/>
      <c r="M10872" s="40">
        <f>WEEKNUM(A10872,2)</f>
        <v>1</v>
      </c>
    </row>
    <row r="10873" spans="1:13" x14ac:dyDescent="0.25">
      <c r="A10873" s="1"/>
      <c r="B10873" s="40"/>
      <c r="C10873" s="40"/>
      <c r="D10873" s="40"/>
      <c r="E10873" s="40"/>
      <c r="F10873" s="40"/>
      <c r="G10873" s="40"/>
      <c r="H10873" s="40"/>
      <c r="I10873" s="40"/>
      <c r="M10873" s="40">
        <f>WEEKNUM(A10873,2)</f>
        <v>1</v>
      </c>
    </row>
    <row r="10874" spans="1:13" x14ac:dyDescent="0.25">
      <c r="A10874" s="1"/>
      <c r="B10874" s="40"/>
      <c r="C10874" s="40"/>
      <c r="D10874" s="40"/>
      <c r="E10874" s="40"/>
      <c r="F10874" s="40"/>
      <c r="G10874" s="40"/>
      <c r="H10874" s="40"/>
      <c r="I10874" s="40"/>
      <c r="M10874" s="40">
        <f>WEEKNUM(A10874,2)</f>
        <v>1</v>
      </c>
    </row>
    <row r="10875" spans="1:13" x14ac:dyDescent="0.25">
      <c r="A10875" s="1"/>
      <c r="B10875" s="40"/>
      <c r="C10875" s="40"/>
      <c r="D10875" s="40"/>
      <c r="E10875" s="40"/>
      <c r="F10875" s="40"/>
      <c r="G10875" s="40"/>
      <c r="H10875" s="40"/>
      <c r="I10875" s="40"/>
      <c r="M10875" s="40">
        <f>WEEKNUM(A10875,2)</f>
        <v>1</v>
      </c>
    </row>
    <row r="10876" spans="1:13" x14ac:dyDescent="0.25">
      <c r="A10876" s="1"/>
      <c r="B10876" s="40"/>
      <c r="C10876" s="40"/>
      <c r="D10876" s="40"/>
      <c r="E10876" s="40"/>
      <c r="F10876" s="40"/>
      <c r="G10876" s="40"/>
      <c r="H10876" s="40"/>
      <c r="I10876" s="40"/>
      <c r="M10876" s="40">
        <f>WEEKNUM(A10876,2)</f>
        <v>1</v>
      </c>
    </row>
    <row r="10877" spans="1:13" x14ac:dyDescent="0.25">
      <c r="A10877" s="1"/>
      <c r="B10877" s="40"/>
      <c r="C10877" s="40"/>
      <c r="D10877" s="40"/>
      <c r="E10877" s="40"/>
      <c r="F10877" s="40"/>
      <c r="G10877" s="40"/>
      <c r="H10877" s="40"/>
      <c r="I10877" s="40"/>
      <c r="M10877" s="40">
        <f>WEEKNUM(A10877,2)</f>
        <v>1</v>
      </c>
    </row>
    <row r="10878" spans="1:13" x14ac:dyDescent="0.25">
      <c r="A10878" s="1"/>
      <c r="B10878" s="40"/>
      <c r="C10878" s="40"/>
      <c r="D10878" s="40"/>
      <c r="E10878" s="40"/>
      <c r="F10878" s="40"/>
      <c r="G10878" s="40"/>
      <c r="H10878" s="40"/>
      <c r="I10878" s="40"/>
      <c r="M10878" s="40">
        <f>WEEKNUM(A10878,2)</f>
        <v>1</v>
      </c>
    </row>
    <row r="10879" spans="1:13" x14ac:dyDescent="0.25">
      <c r="A10879" s="1"/>
      <c r="B10879" s="40"/>
      <c r="C10879" s="40"/>
      <c r="D10879" s="40"/>
      <c r="E10879" s="40"/>
      <c r="F10879" s="40"/>
      <c r="G10879" s="40"/>
      <c r="H10879" s="40"/>
      <c r="I10879" s="40"/>
      <c r="M10879" s="40">
        <f>WEEKNUM(A10879,2)</f>
        <v>1</v>
      </c>
    </row>
    <row r="10880" spans="1:13" x14ac:dyDescent="0.25">
      <c r="A10880" s="1"/>
      <c r="B10880" s="40"/>
      <c r="C10880" s="40"/>
      <c r="D10880" s="40"/>
      <c r="E10880" s="40"/>
      <c r="F10880" s="40"/>
      <c r="G10880" s="40"/>
      <c r="H10880" s="40"/>
      <c r="I10880" s="40"/>
      <c r="M10880" s="40">
        <f>WEEKNUM(A10880,2)</f>
        <v>1</v>
      </c>
    </row>
    <row r="10881" spans="1:13" x14ac:dyDescent="0.25">
      <c r="A10881" s="1"/>
      <c r="B10881" s="40"/>
      <c r="C10881" s="40"/>
      <c r="D10881" s="40"/>
      <c r="E10881" s="40"/>
      <c r="F10881" s="40"/>
      <c r="G10881" s="40"/>
      <c r="H10881" s="40"/>
      <c r="I10881" s="40"/>
      <c r="M10881" s="40">
        <f>WEEKNUM(A10881,2)</f>
        <v>1</v>
      </c>
    </row>
    <row r="10882" spans="1:13" x14ac:dyDescent="0.25">
      <c r="A10882" s="1"/>
      <c r="B10882" s="40"/>
      <c r="C10882" s="40"/>
      <c r="D10882" s="40"/>
      <c r="E10882" s="40"/>
      <c r="F10882" s="40"/>
      <c r="G10882" s="40"/>
      <c r="H10882" s="40"/>
      <c r="I10882" s="40"/>
      <c r="M10882" s="40">
        <f>WEEKNUM(A10882,2)</f>
        <v>1</v>
      </c>
    </row>
    <row r="10883" spans="1:13" x14ac:dyDescent="0.25">
      <c r="A10883" s="1"/>
      <c r="B10883" s="40"/>
      <c r="C10883" s="40"/>
      <c r="D10883" s="40"/>
      <c r="E10883" s="40"/>
      <c r="F10883" s="40"/>
      <c r="G10883" s="40"/>
      <c r="H10883" s="40"/>
      <c r="I10883" s="40"/>
      <c r="M10883" s="40">
        <f>WEEKNUM(A10883,2)</f>
        <v>1</v>
      </c>
    </row>
    <row r="10884" spans="1:13" x14ac:dyDescent="0.25">
      <c r="A10884" s="1"/>
      <c r="B10884" s="40"/>
      <c r="C10884" s="40"/>
      <c r="D10884" s="40"/>
      <c r="E10884" s="40"/>
      <c r="F10884" s="40"/>
      <c r="G10884" s="40"/>
      <c r="H10884" s="40"/>
      <c r="I10884" s="40"/>
      <c r="M10884" s="40">
        <f>WEEKNUM(A10884,2)</f>
        <v>1</v>
      </c>
    </row>
    <row r="10885" spans="1:13" x14ac:dyDescent="0.25">
      <c r="A10885" s="1"/>
      <c r="B10885" s="40"/>
      <c r="C10885" s="40"/>
      <c r="D10885" s="40"/>
      <c r="E10885" s="40"/>
      <c r="F10885" s="40"/>
      <c r="G10885" s="40"/>
      <c r="H10885" s="40"/>
      <c r="I10885" s="40"/>
      <c r="M10885" s="40">
        <f>WEEKNUM(A10885,2)</f>
        <v>1</v>
      </c>
    </row>
    <row r="10886" spans="1:13" x14ac:dyDescent="0.25">
      <c r="A10886" s="1"/>
      <c r="B10886" s="40"/>
      <c r="C10886" s="40"/>
      <c r="D10886" s="40"/>
      <c r="E10886" s="40"/>
      <c r="F10886" s="40"/>
      <c r="G10886" s="40"/>
      <c r="H10886" s="40"/>
      <c r="I10886" s="40"/>
      <c r="M10886" s="40">
        <f>WEEKNUM(A10886,2)</f>
        <v>1</v>
      </c>
    </row>
    <row r="10887" spans="1:13" x14ac:dyDescent="0.25">
      <c r="A10887" s="1"/>
      <c r="B10887" s="40"/>
      <c r="C10887" s="40"/>
      <c r="D10887" s="40"/>
      <c r="E10887" s="40"/>
      <c r="F10887" s="40"/>
      <c r="G10887" s="40"/>
      <c r="H10887" s="40"/>
      <c r="I10887" s="40"/>
      <c r="M10887" s="40">
        <f>WEEKNUM(A10887,2)</f>
        <v>1</v>
      </c>
    </row>
    <row r="10888" spans="1:13" x14ac:dyDescent="0.25">
      <c r="A10888" s="1"/>
      <c r="B10888" s="40"/>
      <c r="C10888" s="40"/>
      <c r="D10888" s="40"/>
      <c r="E10888" s="40"/>
      <c r="F10888" s="40"/>
      <c r="G10888" s="40"/>
      <c r="H10888" s="40"/>
      <c r="I10888" s="40"/>
      <c r="M10888" s="40">
        <f>WEEKNUM(A10888,2)</f>
        <v>1</v>
      </c>
    </row>
    <row r="10889" spans="1:13" x14ac:dyDescent="0.25">
      <c r="A10889" s="1"/>
      <c r="B10889" s="40"/>
      <c r="C10889" s="40"/>
      <c r="D10889" s="40"/>
      <c r="E10889" s="40"/>
      <c r="F10889" s="40"/>
      <c r="G10889" s="40"/>
      <c r="H10889" s="40"/>
      <c r="I10889" s="40"/>
      <c r="M10889" s="40">
        <f>WEEKNUM(A10889,2)</f>
        <v>1</v>
      </c>
    </row>
    <row r="10890" spans="1:13" x14ac:dyDescent="0.25">
      <c r="A10890" s="1"/>
      <c r="B10890" s="40"/>
      <c r="C10890" s="40"/>
      <c r="D10890" s="40"/>
      <c r="E10890" s="40"/>
      <c r="F10890" s="40"/>
      <c r="G10890" s="40"/>
      <c r="H10890" s="40"/>
      <c r="I10890" s="40"/>
      <c r="M10890" s="40">
        <f>WEEKNUM(A10890,2)</f>
        <v>1</v>
      </c>
    </row>
    <row r="10891" spans="1:13" x14ac:dyDescent="0.25">
      <c r="A10891" s="1"/>
      <c r="B10891" s="40"/>
      <c r="C10891" s="40"/>
      <c r="D10891" s="40"/>
      <c r="E10891" s="40"/>
      <c r="F10891" s="40"/>
      <c r="G10891" s="40"/>
      <c r="H10891" s="40"/>
      <c r="I10891" s="40"/>
      <c r="M10891" s="40">
        <f>WEEKNUM(A10891,2)</f>
        <v>1</v>
      </c>
    </row>
    <row r="10892" spans="1:13" x14ac:dyDescent="0.25">
      <c r="A10892" s="1"/>
      <c r="B10892" s="40"/>
      <c r="C10892" s="40"/>
      <c r="D10892" s="40"/>
      <c r="E10892" s="40"/>
      <c r="F10892" s="40"/>
      <c r="G10892" s="40"/>
      <c r="H10892" s="40"/>
      <c r="I10892" s="40"/>
      <c r="M10892" s="40">
        <f>WEEKNUM(A10892,2)</f>
        <v>1</v>
      </c>
    </row>
    <row r="10893" spans="1:13" x14ac:dyDescent="0.25">
      <c r="A10893" s="1"/>
      <c r="B10893" s="40"/>
      <c r="C10893" s="40"/>
      <c r="D10893" s="40"/>
      <c r="E10893" s="40"/>
      <c r="F10893" s="40"/>
      <c r="G10893" s="40"/>
      <c r="H10893" s="40"/>
      <c r="I10893" s="40"/>
      <c r="M10893" s="40">
        <f>WEEKNUM(A10893,2)</f>
        <v>1</v>
      </c>
    </row>
    <row r="10894" spans="1:13" x14ac:dyDescent="0.25">
      <c r="A10894" s="1"/>
      <c r="B10894" s="40"/>
      <c r="C10894" s="40"/>
      <c r="D10894" s="40"/>
      <c r="E10894" s="40"/>
      <c r="F10894" s="40"/>
      <c r="G10894" s="40"/>
      <c r="H10894" s="40"/>
      <c r="I10894" s="40"/>
      <c r="M10894" s="40">
        <f>WEEKNUM(A10894,2)</f>
        <v>1</v>
      </c>
    </row>
    <row r="10895" spans="1:13" x14ac:dyDescent="0.25">
      <c r="A10895" s="1"/>
      <c r="B10895" s="40"/>
      <c r="C10895" s="40"/>
      <c r="D10895" s="40"/>
      <c r="E10895" s="40"/>
      <c r="F10895" s="40"/>
      <c r="G10895" s="40"/>
      <c r="H10895" s="40"/>
      <c r="I10895" s="40"/>
      <c r="M10895" s="40">
        <f>WEEKNUM(A10895,2)</f>
        <v>1</v>
      </c>
    </row>
    <row r="10896" spans="1:13" x14ac:dyDescent="0.25">
      <c r="A10896" s="1"/>
      <c r="B10896" s="40"/>
      <c r="C10896" s="40"/>
      <c r="D10896" s="40"/>
      <c r="E10896" s="40"/>
      <c r="F10896" s="40"/>
      <c r="G10896" s="40"/>
      <c r="H10896" s="40"/>
      <c r="I10896" s="40"/>
      <c r="M10896" s="40">
        <f>WEEKNUM(A10896,2)</f>
        <v>1</v>
      </c>
    </row>
    <row r="10897" spans="1:13" x14ac:dyDescent="0.25">
      <c r="A10897" s="1"/>
      <c r="B10897" s="40"/>
      <c r="C10897" s="40"/>
      <c r="D10897" s="40"/>
      <c r="E10897" s="40"/>
      <c r="F10897" s="40"/>
      <c r="G10897" s="40"/>
      <c r="H10897" s="40"/>
      <c r="I10897" s="40"/>
      <c r="M10897" s="40">
        <f>WEEKNUM(A10897,2)</f>
        <v>1</v>
      </c>
    </row>
    <row r="10898" spans="1:13" x14ac:dyDescent="0.25">
      <c r="A10898" s="1"/>
      <c r="B10898" s="40"/>
      <c r="C10898" s="40"/>
      <c r="D10898" s="40"/>
      <c r="E10898" s="40"/>
      <c r="F10898" s="40"/>
      <c r="G10898" s="40"/>
      <c r="H10898" s="40"/>
      <c r="I10898" s="40"/>
      <c r="M10898" s="40">
        <f>WEEKNUM(A10898,2)</f>
        <v>1</v>
      </c>
    </row>
    <row r="10899" spans="1:13" x14ac:dyDescent="0.25">
      <c r="A10899" s="1"/>
      <c r="B10899" s="40"/>
      <c r="C10899" s="40"/>
      <c r="D10899" s="40"/>
      <c r="E10899" s="40"/>
      <c r="F10899" s="40"/>
      <c r="G10899" s="40"/>
      <c r="H10899" s="40"/>
      <c r="I10899" s="40"/>
      <c r="M10899" s="40">
        <f>WEEKNUM(A10899,2)</f>
        <v>1</v>
      </c>
    </row>
    <row r="10900" spans="1:13" x14ac:dyDescent="0.25">
      <c r="A10900" s="1"/>
      <c r="B10900" s="40"/>
      <c r="C10900" s="40"/>
      <c r="D10900" s="40"/>
      <c r="E10900" s="40"/>
      <c r="F10900" s="40"/>
      <c r="G10900" s="40"/>
      <c r="H10900" s="40"/>
      <c r="I10900" s="40"/>
      <c r="M10900" s="40">
        <f>WEEKNUM(A10900,2)</f>
        <v>1</v>
      </c>
    </row>
    <row r="10901" spans="1:13" x14ac:dyDescent="0.25">
      <c r="A10901" s="1"/>
      <c r="B10901" s="40"/>
      <c r="C10901" s="40"/>
      <c r="D10901" s="40"/>
      <c r="E10901" s="40"/>
      <c r="F10901" s="40"/>
      <c r="G10901" s="40"/>
      <c r="H10901" s="40"/>
      <c r="I10901" s="40"/>
      <c r="M10901" s="40">
        <f>WEEKNUM(A10901,2)</f>
        <v>1</v>
      </c>
    </row>
    <row r="10902" spans="1:13" x14ac:dyDescent="0.25">
      <c r="A10902" s="1"/>
      <c r="B10902" s="40"/>
      <c r="C10902" s="40"/>
      <c r="D10902" s="40"/>
      <c r="E10902" s="40"/>
      <c r="F10902" s="40"/>
      <c r="G10902" s="40"/>
      <c r="H10902" s="40"/>
      <c r="I10902" s="40"/>
      <c r="M10902" s="40">
        <f>WEEKNUM(A10902,2)</f>
        <v>1</v>
      </c>
    </row>
    <row r="10903" spans="1:13" x14ac:dyDescent="0.25">
      <c r="A10903" s="1"/>
      <c r="B10903" s="40"/>
      <c r="C10903" s="40"/>
      <c r="D10903" s="40"/>
      <c r="E10903" s="40"/>
      <c r="F10903" s="40"/>
      <c r="G10903" s="40"/>
      <c r="H10903" s="40"/>
      <c r="I10903" s="40"/>
      <c r="M10903" s="40">
        <f>WEEKNUM(A10903,2)</f>
        <v>1</v>
      </c>
    </row>
    <row r="10904" spans="1:13" x14ac:dyDescent="0.25">
      <c r="A10904" s="1"/>
      <c r="B10904" s="40"/>
      <c r="C10904" s="40"/>
      <c r="D10904" s="40"/>
      <c r="E10904" s="40"/>
      <c r="F10904" s="40"/>
      <c r="G10904" s="40"/>
      <c r="H10904" s="40"/>
      <c r="I10904" s="40"/>
      <c r="M10904" s="40">
        <f>WEEKNUM(A10904,2)</f>
        <v>1</v>
      </c>
    </row>
    <row r="10905" spans="1:13" x14ac:dyDescent="0.25">
      <c r="A10905" s="1"/>
      <c r="B10905" s="40"/>
      <c r="C10905" s="40"/>
      <c r="D10905" s="40"/>
      <c r="E10905" s="40"/>
      <c r="F10905" s="40"/>
      <c r="G10905" s="40"/>
      <c r="H10905" s="40"/>
      <c r="I10905" s="40"/>
      <c r="M10905" s="40">
        <f>WEEKNUM(A10905,2)</f>
        <v>1</v>
      </c>
    </row>
    <row r="10906" spans="1:13" x14ac:dyDescent="0.25">
      <c r="A10906" s="1"/>
      <c r="B10906" s="40"/>
      <c r="C10906" s="40"/>
      <c r="D10906" s="40"/>
      <c r="E10906" s="40"/>
      <c r="F10906" s="40"/>
      <c r="G10906" s="40"/>
      <c r="H10906" s="40"/>
      <c r="I10906" s="40"/>
      <c r="M10906" s="40">
        <f>WEEKNUM(A10906,2)</f>
        <v>1</v>
      </c>
    </row>
    <row r="10907" spans="1:13" x14ac:dyDescent="0.25">
      <c r="A10907" s="1"/>
      <c r="B10907" s="40"/>
      <c r="C10907" s="40"/>
      <c r="D10907" s="40"/>
      <c r="E10907" s="40"/>
      <c r="F10907" s="40"/>
      <c r="G10907" s="40"/>
      <c r="H10907" s="40"/>
      <c r="I10907" s="40"/>
      <c r="M10907" s="40">
        <f>WEEKNUM(A10907,2)</f>
        <v>1</v>
      </c>
    </row>
    <row r="10908" spans="1:13" x14ac:dyDescent="0.25">
      <c r="A10908" s="1"/>
      <c r="B10908" s="40"/>
      <c r="C10908" s="40"/>
      <c r="D10908" s="40"/>
      <c r="E10908" s="40"/>
      <c r="F10908" s="40"/>
      <c r="G10908" s="40"/>
      <c r="H10908" s="40"/>
      <c r="I10908" s="40"/>
      <c r="M10908" s="40">
        <f>WEEKNUM(A10908,2)</f>
        <v>1</v>
      </c>
    </row>
    <row r="10909" spans="1:13" x14ac:dyDescent="0.25">
      <c r="A10909" s="1"/>
      <c r="B10909" s="40"/>
      <c r="C10909" s="40"/>
      <c r="D10909" s="40"/>
      <c r="E10909" s="40"/>
      <c r="F10909" s="40"/>
      <c r="G10909" s="40"/>
      <c r="H10909" s="40"/>
      <c r="I10909" s="40"/>
      <c r="M10909" s="40">
        <f>WEEKNUM(A10909,2)</f>
        <v>1</v>
      </c>
    </row>
    <row r="10910" spans="1:13" x14ac:dyDescent="0.25">
      <c r="A10910" s="1"/>
      <c r="B10910" s="40"/>
      <c r="C10910" s="40"/>
      <c r="D10910" s="40"/>
      <c r="E10910" s="40"/>
      <c r="F10910" s="40"/>
      <c r="G10910" s="40"/>
      <c r="H10910" s="40"/>
      <c r="I10910" s="40"/>
      <c r="M10910" s="40">
        <f>WEEKNUM(A10910,2)</f>
        <v>1</v>
      </c>
    </row>
    <row r="10911" spans="1:13" x14ac:dyDescent="0.25">
      <c r="A10911" s="1"/>
      <c r="B10911" s="40"/>
      <c r="C10911" s="40"/>
      <c r="D10911" s="40"/>
      <c r="E10911" s="40"/>
      <c r="F10911" s="40"/>
      <c r="G10911" s="40"/>
      <c r="H10911" s="40"/>
      <c r="I10911" s="40"/>
      <c r="M10911" s="40">
        <f>WEEKNUM(A10911,2)</f>
        <v>1</v>
      </c>
    </row>
    <row r="10912" spans="1:13" x14ac:dyDescent="0.25">
      <c r="A10912" s="1"/>
      <c r="B10912" s="40"/>
      <c r="C10912" s="40"/>
      <c r="D10912" s="40"/>
      <c r="E10912" s="40"/>
      <c r="F10912" s="40"/>
      <c r="G10912" s="40"/>
      <c r="H10912" s="40"/>
      <c r="I10912" s="40"/>
      <c r="M10912" s="40">
        <f>WEEKNUM(A10912,2)</f>
        <v>1</v>
      </c>
    </row>
    <row r="10913" spans="1:13" x14ac:dyDescent="0.25">
      <c r="A10913" s="1"/>
      <c r="B10913" s="40"/>
      <c r="C10913" s="40"/>
      <c r="D10913" s="40"/>
      <c r="E10913" s="40"/>
      <c r="F10913" s="40"/>
      <c r="G10913" s="40"/>
      <c r="H10913" s="40"/>
      <c r="I10913" s="40"/>
      <c r="M10913" s="40">
        <f>WEEKNUM(A10913,2)</f>
        <v>1</v>
      </c>
    </row>
    <row r="10914" spans="1:13" x14ac:dyDescent="0.25">
      <c r="A10914" s="1"/>
      <c r="B10914" s="40"/>
      <c r="C10914" s="40"/>
      <c r="D10914" s="40"/>
      <c r="E10914" s="40"/>
      <c r="F10914" s="40"/>
      <c r="G10914" s="40"/>
      <c r="H10914" s="40"/>
      <c r="I10914" s="40"/>
      <c r="M10914" s="40">
        <f>WEEKNUM(A10914,2)</f>
        <v>1</v>
      </c>
    </row>
    <row r="10915" spans="1:13" x14ac:dyDescent="0.25">
      <c r="A10915" s="1"/>
      <c r="B10915" s="40"/>
      <c r="C10915" s="40"/>
      <c r="D10915" s="40"/>
      <c r="E10915" s="40"/>
      <c r="F10915" s="40"/>
      <c r="G10915" s="40"/>
      <c r="H10915" s="40"/>
      <c r="I10915" s="40"/>
      <c r="M10915" s="40">
        <f>WEEKNUM(A10915,2)</f>
        <v>1</v>
      </c>
    </row>
    <row r="10916" spans="1:13" x14ac:dyDescent="0.25">
      <c r="A10916" s="1"/>
      <c r="B10916" s="40"/>
      <c r="C10916" s="40"/>
      <c r="D10916" s="40"/>
      <c r="E10916" s="40"/>
      <c r="F10916" s="40"/>
      <c r="G10916" s="40"/>
      <c r="H10916" s="40"/>
      <c r="I10916" s="40"/>
      <c r="M10916" s="40">
        <f>WEEKNUM(A10916,2)</f>
        <v>1</v>
      </c>
    </row>
    <row r="10917" spans="1:13" x14ac:dyDescent="0.25">
      <c r="A10917" s="1"/>
      <c r="B10917" s="40"/>
      <c r="C10917" s="40"/>
      <c r="D10917" s="40"/>
      <c r="E10917" s="40"/>
      <c r="F10917" s="40"/>
      <c r="G10917" s="40"/>
      <c r="H10917" s="40"/>
      <c r="I10917" s="40"/>
      <c r="M10917" s="40">
        <f>WEEKNUM(A10917,2)</f>
        <v>1</v>
      </c>
    </row>
    <row r="10918" spans="1:13" x14ac:dyDescent="0.25">
      <c r="A10918" s="1"/>
      <c r="B10918" s="40"/>
      <c r="C10918" s="40"/>
      <c r="D10918" s="40"/>
      <c r="E10918" s="40"/>
      <c r="F10918" s="40"/>
      <c r="G10918" s="40"/>
      <c r="H10918" s="40"/>
      <c r="I10918" s="40"/>
      <c r="M10918" s="40">
        <f>WEEKNUM(A10918,2)</f>
        <v>1</v>
      </c>
    </row>
    <row r="10919" spans="1:13" x14ac:dyDescent="0.25">
      <c r="A10919" s="1"/>
      <c r="B10919" s="40"/>
      <c r="C10919" s="40"/>
      <c r="D10919" s="40"/>
      <c r="E10919" s="40"/>
      <c r="F10919" s="40"/>
      <c r="G10919" s="40"/>
      <c r="H10919" s="40"/>
      <c r="I10919" s="40"/>
      <c r="M10919" s="40">
        <f>WEEKNUM(A10919,2)</f>
        <v>1</v>
      </c>
    </row>
    <row r="10920" spans="1:13" x14ac:dyDescent="0.25">
      <c r="A10920" s="1"/>
      <c r="B10920" s="40"/>
      <c r="C10920" s="40"/>
      <c r="D10920" s="40"/>
      <c r="E10920" s="40"/>
      <c r="F10920" s="40"/>
      <c r="G10920" s="40"/>
      <c r="H10920" s="40"/>
      <c r="I10920" s="40"/>
      <c r="M10920" s="40">
        <f>WEEKNUM(A10920,2)</f>
        <v>1</v>
      </c>
    </row>
    <row r="10921" spans="1:13" x14ac:dyDescent="0.25">
      <c r="A10921" s="1"/>
      <c r="B10921" s="40"/>
      <c r="C10921" s="40"/>
      <c r="D10921" s="40"/>
      <c r="E10921" s="40"/>
      <c r="F10921" s="40"/>
      <c r="G10921" s="40"/>
      <c r="H10921" s="40"/>
      <c r="I10921" s="40"/>
      <c r="M10921" s="40">
        <f>WEEKNUM(A10921,2)</f>
        <v>1</v>
      </c>
    </row>
    <row r="10922" spans="1:13" x14ac:dyDescent="0.25">
      <c r="A10922" s="1"/>
      <c r="B10922" s="40"/>
      <c r="C10922" s="40"/>
      <c r="D10922" s="40"/>
      <c r="E10922" s="40"/>
      <c r="F10922" s="40"/>
      <c r="G10922" s="40"/>
      <c r="H10922" s="40"/>
      <c r="I10922" s="40"/>
      <c r="M10922" s="40">
        <f>WEEKNUM(A10922,2)</f>
        <v>1</v>
      </c>
    </row>
    <row r="10923" spans="1:13" x14ac:dyDescent="0.25">
      <c r="A10923" s="1"/>
      <c r="B10923" s="40"/>
      <c r="C10923" s="40"/>
      <c r="D10923" s="40"/>
      <c r="E10923" s="40"/>
      <c r="F10923" s="40"/>
      <c r="G10923" s="40"/>
      <c r="H10923" s="40"/>
      <c r="I10923" s="40"/>
      <c r="M10923" s="40">
        <f>WEEKNUM(A10923,2)</f>
        <v>1</v>
      </c>
    </row>
    <row r="10924" spans="1:13" x14ac:dyDescent="0.25">
      <c r="A10924" s="1"/>
      <c r="B10924" s="40"/>
      <c r="C10924" s="40"/>
      <c r="D10924" s="40"/>
      <c r="E10924" s="40"/>
      <c r="F10924" s="40"/>
      <c r="G10924" s="40"/>
      <c r="H10924" s="40"/>
      <c r="I10924" s="40"/>
      <c r="M10924" s="40">
        <f>WEEKNUM(A10924,2)</f>
        <v>1</v>
      </c>
    </row>
    <row r="10925" spans="1:13" x14ac:dyDescent="0.25">
      <c r="A10925" s="1"/>
      <c r="B10925" s="40"/>
      <c r="C10925" s="40"/>
      <c r="D10925" s="40"/>
      <c r="E10925" s="40"/>
      <c r="F10925" s="40"/>
      <c r="G10925" s="40"/>
      <c r="H10925" s="40"/>
      <c r="I10925" s="40"/>
      <c r="M10925" s="40">
        <f>WEEKNUM(A10925,2)</f>
        <v>1</v>
      </c>
    </row>
    <row r="10926" spans="1:13" x14ac:dyDescent="0.25">
      <c r="A10926" s="1"/>
      <c r="B10926" s="40"/>
      <c r="C10926" s="40"/>
      <c r="D10926" s="40"/>
      <c r="E10926" s="40"/>
      <c r="F10926" s="40"/>
      <c r="G10926" s="40"/>
      <c r="H10926" s="40"/>
      <c r="I10926" s="40"/>
      <c r="M10926" s="40">
        <f>WEEKNUM(A10926,2)</f>
        <v>1</v>
      </c>
    </row>
    <row r="10927" spans="1:13" x14ac:dyDescent="0.25">
      <c r="A10927" s="1"/>
      <c r="B10927" s="40"/>
      <c r="C10927" s="40"/>
      <c r="D10927" s="40"/>
      <c r="E10927" s="40"/>
      <c r="F10927" s="40"/>
      <c r="G10927" s="40"/>
      <c r="H10927" s="40"/>
      <c r="I10927" s="40"/>
      <c r="M10927" s="40">
        <f>WEEKNUM(A10927,2)</f>
        <v>1</v>
      </c>
    </row>
    <row r="10928" spans="1:13" x14ac:dyDescent="0.25">
      <c r="A10928" s="1"/>
      <c r="B10928" s="40"/>
      <c r="C10928" s="40"/>
      <c r="D10928" s="40"/>
      <c r="E10928" s="40"/>
      <c r="F10928" s="40"/>
      <c r="G10928" s="40"/>
      <c r="H10928" s="40"/>
      <c r="I10928" s="40"/>
      <c r="M10928" s="40">
        <f>WEEKNUM(A10928,2)</f>
        <v>1</v>
      </c>
    </row>
    <row r="10929" spans="1:13" x14ac:dyDescent="0.25">
      <c r="A10929" s="1"/>
      <c r="B10929" s="40"/>
      <c r="C10929" s="40"/>
      <c r="D10929" s="40"/>
      <c r="E10929" s="40"/>
      <c r="F10929" s="40"/>
      <c r="G10929" s="40"/>
      <c r="H10929" s="40"/>
      <c r="I10929" s="40"/>
      <c r="M10929" s="40">
        <f>WEEKNUM(A10929,2)</f>
        <v>1</v>
      </c>
    </row>
    <row r="10930" spans="1:13" x14ac:dyDescent="0.25">
      <c r="A10930" s="1"/>
      <c r="B10930" s="40"/>
      <c r="C10930" s="40"/>
      <c r="D10930" s="40"/>
      <c r="E10930" s="40"/>
      <c r="F10930" s="40"/>
      <c r="G10930" s="40"/>
      <c r="H10930" s="40"/>
      <c r="I10930" s="40"/>
      <c r="M10930" s="40">
        <f>WEEKNUM(A10930,2)</f>
        <v>1</v>
      </c>
    </row>
    <row r="10931" spans="1:13" x14ac:dyDescent="0.25">
      <c r="A10931" s="1"/>
      <c r="B10931" s="40"/>
      <c r="C10931" s="40"/>
      <c r="D10931" s="40"/>
      <c r="E10931" s="40"/>
      <c r="F10931" s="40"/>
      <c r="G10931" s="40"/>
      <c r="H10931" s="40"/>
      <c r="I10931" s="40"/>
      <c r="M10931" s="40">
        <f>WEEKNUM(A10931,2)</f>
        <v>1</v>
      </c>
    </row>
    <row r="10932" spans="1:13" x14ac:dyDescent="0.25">
      <c r="A10932" s="1"/>
      <c r="B10932" s="40"/>
      <c r="C10932" s="40"/>
      <c r="D10932" s="40"/>
      <c r="E10932" s="40"/>
      <c r="F10932" s="40"/>
      <c r="G10932" s="40"/>
      <c r="H10932" s="40"/>
      <c r="I10932" s="40"/>
      <c r="M10932" s="40">
        <f>WEEKNUM(A10932,2)</f>
        <v>1</v>
      </c>
    </row>
    <row r="10933" spans="1:13" x14ac:dyDescent="0.25">
      <c r="A10933" s="1"/>
      <c r="B10933" s="40"/>
      <c r="C10933" s="40"/>
      <c r="D10933" s="40"/>
      <c r="E10933" s="40"/>
      <c r="F10933" s="40"/>
      <c r="G10933" s="40"/>
      <c r="H10933" s="40"/>
      <c r="I10933" s="40"/>
      <c r="M10933" s="40">
        <f>WEEKNUM(A10933,2)</f>
        <v>1</v>
      </c>
    </row>
    <row r="10934" spans="1:13" x14ac:dyDescent="0.25">
      <c r="A10934" s="1"/>
      <c r="B10934" s="40"/>
      <c r="C10934" s="40"/>
      <c r="D10934" s="40"/>
      <c r="E10934" s="40"/>
      <c r="F10934" s="40"/>
      <c r="G10934" s="40"/>
      <c r="H10934" s="40"/>
      <c r="I10934" s="40"/>
      <c r="M10934" s="40">
        <f>WEEKNUM(A10934,2)</f>
        <v>1</v>
      </c>
    </row>
    <row r="10935" spans="1:13" x14ac:dyDescent="0.25">
      <c r="A10935" s="1"/>
      <c r="B10935" s="40"/>
      <c r="C10935" s="40"/>
      <c r="D10935" s="40"/>
      <c r="E10935" s="40"/>
      <c r="F10935" s="40"/>
      <c r="G10935" s="40"/>
      <c r="H10935" s="40"/>
      <c r="I10935" s="40"/>
      <c r="M10935" s="40">
        <f>WEEKNUM(A10935,2)</f>
        <v>1</v>
      </c>
    </row>
    <row r="10936" spans="1:13" x14ac:dyDescent="0.25">
      <c r="A10936" s="1"/>
      <c r="B10936" s="40"/>
      <c r="C10936" s="40"/>
      <c r="D10936" s="40"/>
      <c r="E10936" s="40"/>
      <c r="F10936" s="40"/>
      <c r="G10936" s="40"/>
      <c r="H10936" s="40"/>
      <c r="I10936" s="40"/>
      <c r="M10936" s="40">
        <f>WEEKNUM(A10936,2)</f>
        <v>1</v>
      </c>
    </row>
    <row r="10937" spans="1:13" x14ac:dyDescent="0.25">
      <c r="A10937" s="1"/>
      <c r="B10937" s="40"/>
      <c r="C10937" s="40"/>
      <c r="D10937" s="40"/>
      <c r="E10937" s="40"/>
      <c r="F10937" s="40"/>
      <c r="G10937" s="40"/>
      <c r="H10937" s="40"/>
      <c r="I10937" s="40"/>
      <c r="M10937" s="40">
        <f>WEEKNUM(A10937,2)</f>
        <v>1</v>
      </c>
    </row>
    <row r="10938" spans="1:13" x14ac:dyDescent="0.25">
      <c r="A10938" s="1"/>
      <c r="B10938" s="40"/>
      <c r="C10938" s="40"/>
      <c r="D10938" s="40"/>
      <c r="E10938" s="40"/>
      <c r="F10938" s="40"/>
      <c r="G10938" s="40"/>
      <c r="H10938" s="40"/>
      <c r="I10938" s="40"/>
      <c r="M10938" s="40">
        <f>WEEKNUM(A10938,2)</f>
        <v>1</v>
      </c>
    </row>
    <row r="10939" spans="1:13" x14ac:dyDescent="0.25">
      <c r="A10939" s="1"/>
      <c r="B10939" s="40"/>
      <c r="C10939" s="40"/>
      <c r="D10939" s="40"/>
      <c r="E10939" s="40"/>
      <c r="F10939" s="40"/>
      <c r="G10939" s="40"/>
      <c r="H10939" s="40"/>
      <c r="I10939" s="40"/>
      <c r="M10939" s="40">
        <f>WEEKNUM(A10939,2)</f>
        <v>1</v>
      </c>
    </row>
    <row r="10940" spans="1:13" x14ac:dyDescent="0.25">
      <c r="A10940" s="1"/>
      <c r="B10940" s="40"/>
      <c r="C10940" s="40"/>
      <c r="D10940" s="40"/>
      <c r="E10940" s="40"/>
      <c r="F10940" s="40"/>
      <c r="G10940" s="40"/>
      <c r="H10940" s="40"/>
      <c r="I10940" s="40"/>
      <c r="M10940" s="40">
        <f>WEEKNUM(A10940,2)</f>
        <v>1</v>
      </c>
    </row>
    <row r="10941" spans="1:13" x14ac:dyDescent="0.25">
      <c r="A10941" s="1"/>
      <c r="B10941" s="40"/>
      <c r="C10941" s="40"/>
      <c r="D10941" s="40"/>
      <c r="E10941" s="40"/>
      <c r="F10941" s="40"/>
      <c r="G10941" s="40"/>
      <c r="H10941" s="40"/>
      <c r="I10941" s="40"/>
      <c r="M10941" s="40">
        <f>WEEKNUM(A10941,2)</f>
        <v>1</v>
      </c>
    </row>
    <row r="10942" spans="1:13" x14ac:dyDescent="0.25">
      <c r="A10942" s="1"/>
      <c r="B10942" s="40"/>
      <c r="C10942" s="40"/>
      <c r="D10942" s="40"/>
      <c r="E10942" s="40"/>
      <c r="F10942" s="40"/>
      <c r="G10942" s="40"/>
      <c r="H10942" s="40"/>
      <c r="I10942" s="40"/>
      <c r="M10942" s="40">
        <f>WEEKNUM(A10942,2)</f>
        <v>1</v>
      </c>
    </row>
    <row r="10943" spans="1:13" x14ac:dyDescent="0.25">
      <c r="A10943" s="1"/>
      <c r="B10943" s="40"/>
      <c r="C10943" s="40"/>
      <c r="D10943" s="40"/>
      <c r="E10943" s="40"/>
      <c r="F10943" s="40"/>
      <c r="G10943" s="40"/>
      <c r="H10943" s="40"/>
      <c r="I10943" s="40"/>
      <c r="M10943" s="40">
        <f>WEEKNUM(A10943,2)</f>
        <v>1</v>
      </c>
    </row>
    <row r="10944" spans="1:13" x14ac:dyDescent="0.25">
      <c r="A10944" s="1"/>
      <c r="B10944" s="40"/>
      <c r="C10944" s="40"/>
      <c r="D10944" s="40"/>
      <c r="E10944" s="40"/>
      <c r="F10944" s="40"/>
      <c r="G10944" s="40"/>
      <c r="H10944" s="40"/>
      <c r="I10944" s="40"/>
      <c r="M10944" s="40">
        <f>WEEKNUM(A10944,2)</f>
        <v>1</v>
      </c>
    </row>
    <row r="10945" spans="1:13" x14ac:dyDescent="0.25">
      <c r="A10945" s="1"/>
      <c r="B10945" s="40"/>
      <c r="C10945" s="40"/>
      <c r="D10945" s="40"/>
      <c r="E10945" s="40"/>
      <c r="F10945" s="40"/>
      <c r="G10945" s="40"/>
      <c r="H10945" s="40"/>
      <c r="I10945" s="40"/>
      <c r="M10945" s="40">
        <f>WEEKNUM(A10945,2)</f>
        <v>1</v>
      </c>
    </row>
    <row r="10946" spans="1:13" x14ac:dyDescent="0.25">
      <c r="A10946" s="1"/>
      <c r="B10946" s="40"/>
      <c r="C10946" s="40"/>
      <c r="D10946" s="40"/>
      <c r="E10946" s="40"/>
      <c r="F10946" s="40"/>
      <c r="G10946" s="40"/>
      <c r="H10946" s="40"/>
      <c r="I10946" s="40"/>
      <c r="M10946" s="40">
        <f>WEEKNUM(A10946,2)</f>
        <v>1</v>
      </c>
    </row>
    <row r="10947" spans="1:13" x14ac:dyDescent="0.25">
      <c r="A10947" s="1"/>
      <c r="B10947" s="40"/>
      <c r="C10947" s="40"/>
      <c r="D10947" s="40"/>
      <c r="E10947" s="40"/>
      <c r="F10947" s="40"/>
      <c r="G10947" s="40"/>
      <c r="H10947" s="40"/>
      <c r="I10947" s="40"/>
      <c r="M10947" s="40">
        <f>WEEKNUM(A10947,2)</f>
        <v>1</v>
      </c>
    </row>
    <row r="10948" spans="1:13" x14ac:dyDescent="0.25">
      <c r="A10948" s="1"/>
      <c r="B10948" s="40"/>
      <c r="C10948" s="40"/>
      <c r="D10948" s="40"/>
      <c r="E10948" s="40"/>
      <c r="F10948" s="40"/>
      <c r="G10948" s="40"/>
      <c r="H10948" s="40"/>
      <c r="I10948" s="40"/>
      <c r="M10948" s="40">
        <f>WEEKNUM(A10948,2)</f>
        <v>1</v>
      </c>
    </row>
    <row r="10949" spans="1:13" x14ac:dyDescent="0.25">
      <c r="A10949" s="1"/>
      <c r="B10949" s="40"/>
      <c r="C10949" s="40"/>
      <c r="D10949" s="40"/>
      <c r="E10949" s="40"/>
      <c r="F10949" s="40"/>
      <c r="G10949" s="40"/>
      <c r="H10949" s="40"/>
      <c r="I10949" s="40"/>
      <c r="M10949" s="40">
        <f>WEEKNUM(A10949,2)</f>
        <v>1</v>
      </c>
    </row>
    <row r="10950" spans="1:13" x14ac:dyDescent="0.25">
      <c r="A10950" s="1"/>
      <c r="B10950" s="40"/>
      <c r="C10950" s="40"/>
      <c r="D10950" s="40"/>
      <c r="E10950" s="40"/>
      <c r="F10950" s="40"/>
      <c r="G10950" s="40"/>
      <c r="H10950" s="40"/>
      <c r="I10950" s="40"/>
      <c r="M10950" s="40">
        <f>WEEKNUM(A10950,2)</f>
        <v>1</v>
      </c>
    </row>
    <row r="10951" spans="1:13" x14ac:dyDescent="0.25">
      <c r="A10951" s="1"/>
      <c r="B10951" s="40"/>
      <c r="C10951" s="40"/>
      <c r="D10951" s="40"/>
      <c r="E10951" s="40"/>
      <c r="F10951" s="40"/>
      <c r="G10951" s="40"/>
      <c r="H10951" s="40"/>
      <c r="I10951" s="40"/>
      <c r="M10951" s="40">
        <f>WEEKNUM(A10951,2)</f>
        <v>1</v>
      </c>
    </row>
    <row r="10952" spans="1:13" x14ac:dyDescent="0.25">
      <c r="A10952" s="1"/>
      <c r="B10952" s="40"/>
      <c r="C10952" s="40"/>
      <c r="D10952" s="40"/>
      <c r="E10952" s="40"/>
      <c r="F10952" s="40"/>
      <c r="G10952" s="40"/>
      <c r="H10952" s="40"/>
      <c r="I10952" s="40"/>
      <c r="M10952" s="40">
        <f>WEEKNUM(A10952,2)</f>
        <v>1</v>
      </c>
    </row>
    <row r="10953" spans="1:13" x14ac:dyDescent="0.25">
      <c r="A10953" s="1"/>
      <c r="B10953" s="40"/>
      <c r="C10953" s="40"/>
      <c r="D10953" s="40"/>
      <c r="E10953" s="40"/>
      <c r="F10953" s="40"/>
      <c r="G10953" s="40"/>
      <c r="H10953" s="40"/>
      <c r="I10953" s="40"/>
      <c r="M10953" s="40">
        <f>WEEKNUM(A10953,2)</f>
        <v>1</v>
      </c>
    </row>
    <row r="10954" spans="1:13" x14ac:dyDescent="0.25">
      <c r="A10954" s="1"/>
      <c r="B10954" s="40"/>
      <c r="C10954" s="40"/>
      <c r="D10954" s="40"/>
      <c r="E10954" s="40"/>
      <c r="F10954" s="40"/>
      <c r="G10954" s="40"/>
      <c r="H10954" s="40"/>
      <c r="I10954" s="40"/>
      <c r="M10954" s="40">
        <f>WEEKNUM(A10954,2)</f>
        <v>1</v>
      </c>
    </row>
    <row r="10955" spans="1:13" x14ac:dyDescent="0.25">
      <c r="A10955" s="1"/>
      <c r="B10955" s="40"/>
      <c r="C10955" s="40"/>
      <c r="D10955" s="40"/>
      <c r="E10955" s="40"/>
      <c r="F10955" s="40"/>
      <c r="G10955" s="40"/>
      <c r="H10955" s="40"/>
      <c r="I10955" s="40"/>
      <c r="M10955" s="40">
        <f>WEEKNUM(A10955,2)</f>
        <v>1</v>
      </c>
    </row>
    <row r="10956" spans="1:13" x14ac:dyDescent="0.25">
      <c r="A10956" s="1"/>
      <c r="B10956" s="40"/>
      <c r="C10956" s="40"/>
      <c r="D10956" s="40"/>
      <c r="E10956" s="40"/>
      <c r="F10956" s="40"/>
      <c r="G10956" s="40"/>
      <c r="H10956" s="40"/>
      <c r="I10956" s="40"/>
      <c r="M10956" s="40">
        <f>WEEKNUM(A10956,2)</f>
        <v>1</v>
      </c>
    </row>
    <row r="10957" spans="1:13" x14ac:dyDescent="0.25">
      <c r="A10957" s="1"/>
      <c r="B10957" s="40"/>
      <c r="C10957" s="40"/>
      <c r="D10957" s="40"/>
      <c r="E10957" s="40"/>
      <c r="F10957" s="40"/>
      <c r="G10957" s="40"/>
      <c r="H10957" s="40"/>
      <c r="I10957" s="40"/>
      <c r="M10957" s="40">
        <f>WEEKNUM(A10957,2)</f>
        <v>1</v>
      </c>
    </row>
    <row r="10958" spans="1:13" x14ac:dyDescent="0.25">
      <c r="A10958" s="1"/>
      <c r="B10958" s="40"/>
      <c r="C10958" s="40"/>
      <c r="D10958" s="40"/>
      <c r="E10958" s="40"/>
      <c r="F10958" s="40"/>
      <c r="G10958" s="40"/>
      <c r="H10958" s="40"/>
      <c r="I10958" s="40"/>
      <c r="M10958" s="40">
        <f>WEEKNUM(A10958,2)</f>
        <v>1</v>
      </c>
    </row>
    <row r="10959" spans="1:13" x14ac:dyDescent="0.25">
      <c r="A10959" s="1"/>
      <c r="B10959" s="40"/>
      <c r="C10959" s="40"/>
      <c r="D10959" s="40"/>
      <c r="E10959" s="40"/>
      <c r="F10959" s="40"/>
      <c r="G10959" s="40"/>
      <c r="H10959" s="40"/>
      <c r="I10959" s="40"/>
      <c r="M10959" s="40">
        <f>WEEKNUM(A10959,2)</f>
        <v>1</v>
      </c>
    </row>
    <row r="10960" spans="1:13" x14ac:dyDescent="0.25">
      <c r="A10960" s="1"/>
      <c r="B10960" s="40"/>
      <c r="C10960" s="40"/>
      <c r="D10960" s="40"/>
      <c r="E10960" s="40"/>
      <c r="F10960" s="40"/>
      <c r="G10960" s="40"/>
      <c r="H10960" s="40"/>
      <c r="I10960" s="40"/>
      <c r="M10960" s="40">
        <f>WEEKNUM(A10960,2)</f>
        <v>1</v>
      </c>
    </row>
    <row r="10961" spans="1:13" x14ac:dyDescent="0.25">
      <c r="A10961" s="1"/>
      <c r="B10961" s="40"/>
      <c r="C10961" s="40"/>
      <c r="D10961" s="40"/>
      <c r="E10961" s="40"/>
      <c r="F10961" s="40"/>
      <c r="G10961" s="40"/>
      <c r="H10961" s="40"/>
      <c r="I10961" s="40"/>
      <c r="M10961" s="40">
        <f>WEEKNUM(A10961,2)</f>
        <v>1</v>
      </c>
    </row>
    <row r="10962" spans="1:13" x14ac:dyDescent="0.25">
      <c r="A10962" s="1"/>
      <c r="B10962" s="40"/>
      <c r="C10962" s="40"/>
      <c r="D10962" s="40"/>
      <c r="E10962" s="40"/>
      <c r="F10962" s="40"/>
      <c r="G10962" s="40"/>
      <c r="H10962" s="40"/>
      <c r="I10962" s="40"/>
      <c r="M10962" s="40">
        <f>WEEKNUM(A10962,2)</f>
        <v>1</v>
      </c>
    </row>
    <row r="10963" spans="1:13" x14ac:dyDescent="0.25">
      <c r="A10963" s="1"/>
      <c r="B10963" s="40"/>
      <c r="C10963" s="40"/>
      <c r="D10963" s="40"/>
      <c r="E10963" s="40"/>
      <c r="F10963" s="40"/>
      <c r="G10963" s="40"/>
      <c r="H10963" s="40"/>
      <c r="I10963" s="40"/>
      <c r="M10963" s="40">
        <f>WEEKNUM(A10963,2)</f>
        <v>1</v>
      </c>
    </row>
    <row r="10964" spans="1:13" x14ac:dyDescent="0.25">
      <c r="A10964" s="1"/>
      <c r="B10964" s="40"/>
      <c r="C10964" s="40"/>
      <c r="D10964" s="40"/>
      <c r="E10964" s="40"/>
      <c r="F10964" s="40"/>
      <c r="G10964" s="40"/>
      <c r="H10964" s="40"/>
      <c r="I10964" s="40"/>
      <c r="M10964" s="40">
        <f>WEEKNUM(A10964,2)</f>
        <v>1</v>
      </c>
    </row>
    <row r="10965" spans="1:13" x14ac:dyDescent="0.25">
      <c r="A10965" s="1"/>
      <c r="B10965" s="40"/>
      <c r="C10965" s="40"/>
      <c r="D10965" s="40"/>
      <c r="E10965" s="40"/>
      <c r="F10965" s="40"/>
      <c r="G10965" s="40"/>
      <c r="H10965" s="40"/>
      <c r="I10965" s="40"/>
      <c r="M10965" s="40">
        <f>WEEKNUM(A10965,2)</f>
        <v>1</v>
      </c>
    </row>
    <row r="10966" spans="1:13" x14ac:dyDescent="0.25">
      <c r="A10966" s="1"/>
      <c r="B10966" s="40"/>
      <c r="C10966" s="40"/>
      <c r="D10966" s="40"/>
      <c r="E10966" s="40"/>
      <c r="F10966" s="40"/>
      <c r="G10966" s="40"/>
      <c r="H10966" s="40"/>
      <c r="I10966" s="40"/>
      <c r="M10966" s="40">
        <f>WEEKNUM(A10966,2)</f>
        <v>1</v>
      </c>
    </row>
    <row r="10967" spans="1:13" x14ac:dyDescent="0.25">
      <c r="A10967" s="1"/>
      <c r="B10967" s="40"/>
      <c r="C10967" s="40"/>
      <c r="D10967" s="40"/>
      <c r="E10967" s="40"/>
      <c r="F10967" s="40"/>
      <c r="G10967" s="40"/>
      <c r="H10967" s="40"/>
      <c r="I10967" s="40"/>
      <c r="M10967" s="40">
        <f>WEEKNUM(A10967,2)</f>
        <v>1</v>
      </c>
    </row>
    <row r="10968" spans="1:13" x14ac:dyDescent="0.25">
      <c r="A10968" s="1"/>
      <c r="B10968" s="40"/>
      <c r="C10968" s="40"/>
      <c r="D10968" s="40"/>
      <c r="E10968" s="40"/>
      <c r="F10968" s="40"/>
      <c r="G10968" s="40"/>
      <c r="H10968" s="40"/>
      <c r="I10968" s="40"/>
      <c r="M10968" s="40">
        <f>WEEKNUM(A10968,2)</f>
        <v>1</v>
      </c>
    </row>
    <row r="10969" spans="1:13" x14ac:dyDescent="0.25">
      <c r="A10969" s="1"/>
      <c r="B10969" s="40"/>
      <c r="C10969" s="40"/>
      <c r="D10969" s="40"/>
      <c r="E10969" s="40"/>
      <c r="F10969" s="40"/>
      <c r="G10969" s="40"/>
      <c r="H10969" s="40"/>
      <c r="I10969" s="40"/>
      <c r="M10969" s="40">
        <f>WEEKNUM(A10969,2)</f>
        <v>1</v>
      </c>
    </row>
    <row r="10970" spans="1:13" x14ac:dyDescent="0.25">
      <c r="A10970" s="1"/>
      <c r="B10970" s="40"/>
      <c r="C10970" s="40"/>
      <c r="D10970" s="40"/>
      <c r="E10970" s="40"/>
      <c r="F10970" s="40"/>
      <c r="G10970" s="40"/>
      <c r="H10970" s="40"/>
      <c r="I10970" s="40"/>
      <c r="M10970" s="40">
        <f>WEEKNUM(A10970,2)</f>
        <v>1</v>
      </c>
    </row>
    <row r="10971" spans="1:13" x14ac:dyDescent="0.25">
      <c r="A10971" s="1"/>
      <c r="B10971" s="40"/>
      <c r="C10971" s="40"/>
      <c r="D10971" s="40"/>
      <c r="E10971" s="40"/>
      <c r="F10971" s="40"/>
      <c r="G10971" s="40"/>
      <c r="H10971" s="40"/>
      <c r="I10971" s="40"/>
      <c r="M10971" s="40">
        <f>WEEKNUM(A10971,2)</f>
        <v>1</v>
      </c>
    </row>
    <row r="10972" spans="1:13" x14ac:dyDescent="0.25">
      <c r="A10972" s="1"/>
      <c r="B10972" s="40"/>
      <c r="C10972" s="40"/>
      <c r="D10972" s="40"/>
      <c r="E10972" s="40"/>
      <c r="F10972" s="40"/>
      <c r="G10972" s="40"/>
      <c r="H10972" s="40"/>
      <c r="I10972" s="40"/>
      <c r="M10972" s="40">
        <f>WEEKNUM(A10972,2)</f>
        <v>1</v>
      </c>
    </row>
    <row r="10973" spans="1:13" x14ac:dyDescent="0.25">
      <c r="A10973" s="1"/>
      <c r="B10973" s="40"/>
      <c r="C10973" s="40"/>
      <c r="D10973" s="40"/>
      <c r="E10973" s="40"/>
      <c r="F10973" s="40"/>
      <c r="G10973" s="40"/>
      <c r="H10973" s="40"/>
      <c r="I10973" s="40"/>
      <c r="M10973" s="40">
        <f>WEEKNUM(A10973,2)</f>
        <v>1</v>
      </c>
    </row>
    <row r="10974" spans="1:13" x14ac:dyDescent="0.25">
      <c r="A10974" s="1"/>
      <c r="B10974" s="40"/>
      <c r="C10974" s="40"/>
      <c r="D10974" s="40"/>
      <c r="E10974" s="40"/>
      <c r="F10974" s="40"/>
      <c r="G10974" s="40"/>
      <c r="H10974" s="40"/>
      <c r="I10974" s="40"/>
      <c r="M10974" s="40">
        <f>WEEKNUM(A10974,2)</f>
        <v>1</v>
      </c>
    </row>
    <row r="10975" spans="1:13" x14ac:dyDescent="0.25">
      <c r="A10975" s="1"/>
      <c r="B10975" s="40"/>
      <c r="C10975" s="40"/>
      <c r="D10975" s="40"/>
      <c r="E10975" s="40"/>
      <c r="F10975" s="40"/>
      <c r="G10975" s="40"/>
      <c r="H10975" s="40"/>
      <c r="I10975" s="40"/>
      <c r="M10975" s="40">
        <f>WEEKNUM(A10975,2)</f>
        <v>1</v>
      </c>
    </row>
    <row r="10976" spans="1:13" x14ac:dyDescent="0.25">
      <c r="A10976" s="1"/>
      <c r="B10976" s="40"/>
      <c r="C10976" s="40"/>
      <c r="D10976" s="40"/>
      <c r="E10976" s="40"/>
      <c r="F10976" s="40"/>
      <c r="G10976" s="40"/>
      <c r="H10976" s="40"/>
      <c r="I10976" s="40"/>
      <c r="M10976" s="40">
        <f>WEEKNUM(A10976,2)</f>
        <v>1</v>
      </c>
    </row>
    <row r="10977" spans="1:13" x14ac:dyDescent="0.25">
      <c r="A10977" s="1"/>
      <c r="B10977" s="40"/>
      <c r="C10977" s="40"/>
      <c r="D10977" s="40"/>
      <c r="E10977" s="40"/>
      <c r="F10977" s="40"/>
      <c r="G10977" s="40"/>
      <c r="H10977" s="40"/>
      <c r="I10977" s="40"/>
      <c r="M10977" s="40">
        <f>WEEKNUM(A10977,2)</f>
        <v>1</v>
      </c>
    </row>
    <row r="10978" spans="1:13" x14ac:dyDescent="0.25">
      <c r="A10978" s="1"/>
      <c r="B10978" s="40"/>
      <c r="C10978" s="40"/>
      <c r="D10978" s="40"/>
      <c r="E10978" s="40"/>
      <c r="F10978" s="40"/>
      <c r="G10978" s="40"/>
      <c r="H10978" s="40"/>
      <c r="I10978" s="40"/>
      <c r="M10978" s="40">
        <f>WEEKNUM(A10978,2)</f>
        <v>1</v>
      </c>
    </row>
    <row r="10979" spans="1:13" x14ac:dyDescent="0.25">
      <c r="A10979" s="1"/>
      <c r="B10979" s="40"/>
      <c r="C10979" s="40"/>
      <c r="D10979" s="40"/>
      <c r="E10979" s="40"/>
      <c r="F10979" s="40"/>
      <c r="G10979" s="40"/>
      <c r="H10979" s="40"/>
      <c r="I10979" s="40"/>
      <c r="M10979" s="40">
        <f>WEEKNUM(A10979,2)</f>
        <v>1</v>
      </c>
    </row>
    <row r="10980" spans="1:13" x14ac:dyDescent="0.25">
      <c r="A10980" s="1"/>
      <c r="B10980" s="40"/>
      <c r="C10980" s="40"/>
      <c r="D10980" s="40"/>
      <c r="E10980" s="40"/>
      <c r="F10980" s="40"/>
      <c r="G10980" s="40"/>
      <c r="H10980" s="40"/>
      <c r="I10980" s="40"/>
      <c r="M10980" s="40">
        <f>WEEKNUM(A10980,2)</f>
        <v>1</v>
      </c>
    </row>
    <row r="10981" spans="1:13" x14ac:dyDescent="0.25">
      <c r="A10981" s="1"/>
      <c r="B10981" s="40"/>
      <c r="C10981" s="40"/>
      <c r="D10981" s="40"/>
      <c r="E10981" s="40"/>
      <c r="F10981" s="40"/>
      <c r="G10981" s="40"/>
      <c r="H10981" s="40"/>
      <c r="I10981" s="40"/>
      <c r="M10981" s="40">
        <f>WEEKNUM(A10981,2)</f>
        <v>1</v>
      </c>
    </row>
    <row r="10982" spans="1:13" x14ac:dyDescent="0.25">
      <c r="A10982" s="1"/>
      <c r="B10982" s="40"/>
      <c r="C10982" s="40"/>
      <c r="D10982" s="40"/>
      <c r="E10982" s="40"/>
      <c r="F10982" s="40"/>
      <c r="G10982" s="40"/>
      <c r="H10982" s="40"/>
      <c r="I10982" s="40"/>
      <c r="M10982" s="40">
        <f>WEEKNUM(A10982,2)</f>
        <v>1</v>
      </c>
    </row>
    <row r="10983" spans="1:13" x14ac:dyDescent="0.25">
      <c r="A10983" s="1"/>
      <c r="B10983" s="40"/>
      <c r="C10983" s="40"/>
      <c r="D10983" s="40"/>
      <c r="E10983" s="40"/>
      <c r="F10983" s="40"/>
      <c r="G10983" s="40"/>
      <c r="H10983" s="40"/>
      <c r="I10983" s="40"/>
      <c r="M10983" s="40">
        <f>WEEKNUM(A10983,2)</f>
        <v>1</v>
      </c>
    </row>
    <row r="10984" spans="1:13" x14ac:dyDescent="0.25">
      <c r="A10984" s="1"/>
      <c r="B10984" s="40"/>
      <c r="C10984" s="40"/>
      <c r="D10984" s="40"/>
      <c r="E10984" s="40"/>
      <c r="F10984" s="40"/>
      <c r="G10984" s="40"/>
      <c r="H10984" s="40"/>
      <c r="I10984" s="40"/>
      <c r="M10984" s="40">
        <f>WEEKNUM(A10984,2)</f>
        <v>1</v>
      </c>
    </row>
    <row r="10985" spans="1:13" x14ac:dyDescent="0.25">
      <c r="A10985" s="1"/>
      <c r="B10985" s="40"/>
      <c r="C10985" s="40"/>
      <c r="D10985" s="40"/>
      <c r="E10985" s="40"/>
      <c r="F10985" s="40"/>
      <c r="G10985" s="40"/>
      <c r="H10985" s="40"/>
      <c r="I10985" s="40"/>
      <c r="M10985" s="40">
        <f>WEEKNUM(A10985,2)</f>
        <v>1</v>
      </c>
    </row>
    <row r="10986" spans="1:13" x14ac:dyDescent="0.25">
      <c r="A10986" s="1"/>
      <c r="B10986" s="40"/>
      <c r="C10986" s="40"/>
      <c r="D10986" s="40"/>
      <c r="E10986" s="40"/>
      <c r="F10986" s="40"/>
      <c r="G10986" s="40"/>
      <c r="H10986" s="40"/>
      <c r="I10986" s="40"/>
      <c r="M10986" s="40">
        <f>WEEKNUM(A10986,2)</f>
        <v>1</v>
      </c>
    </row>
    <row r="10987" spans="1:13" x14ac:dyDescent="0.25">
      <c r="A10987" s="1"/>
      <c r="B10987" s="40"/>
      <c r="C10987" s="40"/>
      <c r="D10987" s="40"/>
      <c r="E10987" s="40"/>
      <c r="F10987" s="40"/>
      <c r="G10987" s="40"/>
      <c r="H10987" s="40"/>
      <c r="I10987" s="40"/>
      <c r="M10987" s="40">
        <f>WEEKNUM(A10987,2)</f>
        <v>1</v>
      </c>
    </row>
    <row r="10988" spans="1:13" x14ac:dyDescent="0.25">
      <c r="A10988" s="1"/>
      <c r="B10988" s="40"/>
      <c r="C10988" s="40"/>
      <c r="D10988" s="40"/>
      <c r="E10988" s="40"/>
      <c r="F10988" s="40"/>
      <c r="G10988" s="40"/>
      <c r="H10988" s="40"/>
      <c r="I10988" s="40"/>
      <c r="M10988" s="40">
        <f>WEEKNUM(A10988,2)</f>
        <v>1</v>
      </c>
    </row>
    <row r="10989" spans="1:13" x14ac:dyDescent="0.25">
      <c r="A10989" s="1"/>
      <c r="B10989" s="40"/>
      <c r="C10989" s="40"/>
      <c r="D10989" s="40"/>
      <c r="E10989" s="40"/>
      <c r="F10989" s="40"/>
      <c r="G10989" s="40"/>
      <c r="H10989" s="40"/>
      <c r="I10989" s="40"/>
      <c r="M10989" s="40">
        <f>WEEKNUM(A10989,2)</f>
        <v>1</v>
      </c>
    </row>
    <row r="10990" spans="1:13" x14ac:dyDescent="0.25">
      <c r="A10990" s="1"/>
      <c r="B10990" s="40"/>
      <c r="C10990" s="40"/>
      <c r="D10990" s="40"/>
      <c r="E10990" s="40"/>
      <c r="F10990" s="40"/>
      <c r="G10990" s="40"/>
      <c r="H10990" s="40"/>
      <c r="I10990" s="40"/>
      <c r="M10990" s="40">
        <f>WEEKNUM(A10990,2)</f>
        <v>1</v>
      </c>
    </row>
    <row r="10991" spans="1:13" x14ac:dyDescent="0.25">
      <c r="A10991" s="1"/>
      <c r="B10991" s="40"/>
      <c r="C10991" s="40"/>
      <c r="D10991" s="40"/>
      <c r="E10991" s="40"/>
      <c r="F10991" s="40"/>
      <c r="G10991" s="40"/>
      <c r="H10991" s="40"/>
      <c r="I10991" s="40"/>
      <c r="M10991" s="40">
        <f>WEEKNUM(A10991,2)</f>
        <v>1</v>
      </c>
    </row>
    <row r="10992" spans="1:13" x14ac:dyDescent="0.25">
      <c r="A10992" s="1"/>
      <c r="B10992" s="40"/>
      <c r="C10992" s="40"/>
      <c r="D10992" s="40"/>
      <c r="E10992" s="40"/>
      <c r="F10992" s="40"/>
      <c r="G10992" s="40"/>
      <c r="H10992" s="40"/>
      <c r="I10992" s="40"/>
      <c r="M10992" s="40">
        <f>WEEKNUM(A10992,2)</f>
        <v>1</v>
      </c>
    </row>
    <row r="10993" spans="1:13" x14ac:dyDescent="0.25">
      <c r="A10993" s="1"/>
      <c r="B10993" s="40"/>
      <c r="C10993" s="40"/>
      <c r="D10993" s="40"/>
      <c r="E10993" s="40"/>
      <c r="F10993" s="40"/>
      <c r="G10993" s="40"/>
      <c r="H10993" s="40"/>
      <c r="I10993" s="40"/>
      <c r="M10993" s="40">
        <f>WEEKNUM(A10993,2)</f>
        <v>1</v>
      </c>
    </row>
    <row r="10994" spans="1:13" x14ac:dyDescent="0.25">
      <c r="A10994" s="1"/>
      <c r="B10994" s="40"/>
      <c r="C10994" s="40"/>
      <c r="D10994" s="40"/>
      <c r="E10994" s="40"/>
      <c r="F10994" s="40"/>
      <c r="G10994" s="40"/>
      <c r="H10994" s="40"/>
      <c r="I10994" s="40"/>
      <c r="M10994" s="40">
        <f>WEEKNUM(A10994,2)</f>
        <v>1</v>
      </c>
    </row>
    <row r="10995" spans="1:13" x14ac:dyDescent="0.25">
      <c r="A10995" s="1"/>
      <c r="B10995" s="40"/>
      <c r="C10995" s="40"/>
      <c r="D10995" s="40"/>
      <c r="E10995" s="40"/>
      <c r="F10995" s="40"/>
      <c r="G10995" s="40"/>
      <c r="H10995" s="40"/>
      <c r="I10995" s="40"/>
      <c r="M10995" s="40">
        <f>WEEKNUM(A10995,2)</f>
        <v>1</v>
      </c>
    </row>
    <row r="10996" spans="1:13" x14ac:dyDescent="0.25">
      <c r="A10996" s="1"/>
      <c r="B10996" s="40"/>
      <c r="C10996" s="40"/>
      <c r="D10996" s="40"/>
      <c r="E10996" s="40"/>
      <c r="F10996" s="40"/>
      <c r="G10996" s="40"/>
      <c r="H10996" s="40"/>
      <c r="I10996" s="40"/>
      <c r="M10996" s="40">
        <f>WEEKNUM(A10996,2)</f>
        <v>1</v>
      </c>
    </row>
    <row r="10997" spans="1:13" x14ac:dyDescent="0.25">
      <c r="A10997" s="1"/>
      <c r="B10997" s="40"/>
      <c r="C10997" s="40"/>
      <c r="D10997" s="40"/>
      <c r="E10997" s="40"/>
      <c r="F10997" s="40"/>
      <c r="G10997" s="40"/>
      <c r="H10997" s="40"/>
      <c r="I10997" s="40"/>
      <c r="M10997" s="40">
        <f>WEEKNUM(A10997,2)</f>
        <v>1</v>
      </c>
    </row>
    <row r="10998" spans="1:13" x14ac:dyDescent="0.25">
      <c r="A10998" s="1"/>
      <c r="B10998" s="40"/>
      <c r="C10998" s="40"/>
      <c r="D10998" s="40"/>
      <c r="E10998" s="40"/>
      <c r="F10998" s="40"/>
      <c r="G10998" s="40"/>
      <c r="H10998" s="40"/>
      <c r="I10998" s="40"/>
      <c r="M10998" s="40">
        <f>WEEKNUM(A10998,2)</f>
        <v>1</v>
      </c>
    </row>
    <row r="10999" spans="1:13" x14ac:dyDescent="0.25">
      <c r="A10999" s="1"/>
      <c r="B10999" s="40"/>
      <c r="C10999" s="40"/>
      <c r="D10999" s="40"/>
      <c r="E10999" s="40"/>
      <c r="F10999" s="40"/>
      <c r="G10999" s="40"/>
      <c r="H10999" s="40"/>
      <c r="I10999" s="40"/>
      <c r="M10999" s="40">
        <f>WEEKNUM(A10999,2)</f>
        <v>1</v>
      </c>
    </row>
    <row r="11000" spans="1:13" x14ac:dyDescent="0.25">
      <c r="A11000" s="1"/>
      <c r="B11000" s="40"/>
      <c r="C11000" s="40"/>
      <c r="D11000" s="40"/>
      <c r="E11000" s="40"/>
      <c r="F11000" s="40"/>
      <c r="G11000" s="40"/>
      <c r="H11000" s="40"/>
      <c r="I11000" s="40"/>
      <c r="M11000" s="40">
        <f>WEEKNUM(A11000,2)</f>
        <v>1</v>
      </c>
    </row>
    <row r="11001" spans="1:13" x14ac:dyDescent="0.25">
      <c r="A11001" s="1"/>
      <c r="B11001" s="40"/>
      <c r="C11001" s="40"/>
      <c r="D11001" s="40"/>
      <c r="E11001" s="40"/>
      <c r="F11001" s="40"/>
      <c r="G11001" s="40"/>
      <c r="H11001" s="40"/>
      <c r="I11001" s="40"/>
      <c r="M11001" s="40">
        <f>WEEKNUM(A11001,2)</f>
        <v>1</v>
      </c>
    </row>
    <row r="11002" spans="1:13" x14ac:dyDescent="0.25">
      <c r="A11002" s="1"/>
      <c r="B11002" s="40"/>
      <c r="C11002" s="40"/>
      <c r="D11002" s="40"/>
      <c r="E11002" s="40"/>
      <c r="F11002" s="40"/>
      <c r="G11002" s="40"/>
      <c r="H11002" s="40"/>
      <c r="I11002" s="40"/>
      <c r="M11002" s="40">
        <f>WEEKNUM(A11002,2)</f>
        <v>1</v>
      </c>
    </row>
    <row r="11003" spans="1:13" x14ac:dyDescent="0.25">
      <c r="A11003" s="1"/>
      <c r="B11003" s="40"/>
      <c r="C11003" s="40"/>
      <c r="D11003" s="40"/>
      <c r="E11003" s="40"/>
      <c r="F11003" s="40"/>
      <c r="G11003" s="40"/>
      <c r="H11003" s="40"/>
      <c r="I11003" s="40"/>
      <c r="M11003" s="40">
        <f>WEEKNUM(A11003,2)</f>
        <v>1</v>
      </c>
    </row>
    <row r="11004" spans="1:13" x14ac:dyDescent="0.25">
      <c r="A11004" s="1"/>
      <c r="B11004" s="40"/>
      <c r="C11004" s="40"/>
      <c r="D11004" s="40"/>
      <c r="E11004" s="40"/>
      <c r="F11004" s="40"/>
      <c r="G11004" s="40"/>
      <c r="H11004" s="40"/>
      <c r="I11004" s="40"/>
      <c r="M11004" s="40">
        <f>WEEKNUM(A11004,2)</f>
        <v>1</v>
      </c>
    </row>
    <row r="11005" spans="1:13" x14ac:dyDescent="0.25">
      <c r="A11005" s="1"/>
      <c r="B11005" s="40"/>
      <c r="C11005" s="40"/>
      <c r="D11005" s="40"/>
      <c r="E11005" s="40"/>
      <c r="F11005" s="40"/>
      <c r="G11005" s="40"/>
      <c r="H11005" s="40"/>
      <c r="I11005" s="40"/>
      <c r="M11005" s="40">
        <f>WEEKNUM(A11005,2)</f>
        <v>1</v>
      </c>
    </row>
    <row r="11006" spans="1:13" x14ac:dyDescent="0.25">
      <c r="A11006" s="1"/>
      <c r="B11006" s="40"/>
      <c r="C11006" s="40"/>
      <c r="D11006" s="40"/>
      <c r="E11006" s="40"/>
      <c r="F11006" s="40"/>
      <c r="G11006" s="40"/>
      <c r="H11006" s="40"/>
      <c r="I11006" s="40"/>
      <c r="M11006" s="40">
        <f>WEEKNUM(A11006,2)</f>
        <v>1</v>
      </c>
    </row>
    <row r="11007" spans="1:13" x14ac:dyDescent="0.25">
      <c r="A11007" s="1"/>
      <c r="B11007" s="40"/>
      <c r="C11007" s="40"/>
      <c r="D11007" s="40"/>
      <c r="E11007" s="40"/>
      <c r="F11007" s="40"/>
      <c r="G11007" s="40"/>
      <c r="H11007" s="40"/>
      <c r="I11007" s="40"/>
      <c r="M11007" s="40">
        <f>WEEKNUM(A11007,2)</f>
        <v>1</v>
      </c>
    </row>
    <row r="11008" spans="1:13" x14ac:dyDescent="0.25">
      <c r="A11008" s="1"/>
      <c r="B11008" s="40"/>
      <c r="C11008" s="40"/>
      <c r="D11008" s="40"/>
      <c r="E11008" s="40"/>
      <c r="F11008" s="40"/>
      <c r="G11008" s="40"/>
      <c r="H11008" s="40"/>
      <c r="I11008" s="40"/>
      <c r="M11008" s="40">
        <f>WEEKNUM(A11008,2)</f>
        <v>1</v>
      </c>
    </row>
    <row r="11009" spans="1:13" x14ac:dyDescent="0.25">
      <c r="A11009" s="1"/>
      <c r="B11009" s="40"/>
      <c r="C11009" s="40"/>
      <c r="D11009" s="40"/>
      <c r="E11009" s="40"/>
      <c r="F11009" s="40"/>
      <c r="G11009" s="40"/>
      <c r="H11009" s="40"/>
      <c r="I11009" s="40"/>
      <c r="M11009" s="40">
        <f>WEEKNUM(A11009,2)</f>
        <v>1</v>
      </c>
    </row>
    <row r="11010" spans="1:13" x14ac:dyDescent="0.25">
      <c r="A11010" s="1"/>
      <c r="B11010" s="40"/>
      <c r="C11010" s="40"/>
      <c r="D11010" s="40"/>
      <c r="E11010" s="40"/>
      <c r="F11010" s="40"/>
      <c r="G11010" s="40"/>
      <c r="H11010" s="40"/>
      <c r="I11010" s="40"/>
      <c r="M11010" s="40">
        <f>WEEKNUM(A11010,2)</f>
        <v>1</v>
      </c>
    </row>
    <row r="11011" spans="1:13" x14ac:dyDescent="0.25">
      <c r="A11011" s="1"/>
      <c r="B11011" s="40"/>
      <c r="C11011" s="40"/>
      <c r="D11011" s="40"/>
      <c r="E11011" s="40"/>
      <c r="F11011" s="40"/>
      <c r="G11011" s="40"/>
      <c r="H11011" s="40"/>
      <c r="I11011" s="40"/>
      <c r="M11011" s="40">
        <f>WEEKNUM(A11011,2)</f>
        <v>1</v>
      </c>
    </row>
    <row r="11012" spans="1:13" x14ac:dyDescent="0.25">
      <c r="A11012" s="1"/>
      <c r="B11012" s="40"/>
      <c r="C11012" s="40"/>
      <c r="D11012" s="40"/>
      <c r="E11012" s="40"/>
      <c r="F11012" s="40"/>
      <c r="G11012" s="40"/>
      <c r="H11012" s="40"/>
      <c r="I11012" s="40"/>
      <c r="M11012" s="40">
        <f>WEEKNUM(A11012,2)</f>
        <v>1</v>
      </c>
    </row>
    <row r="11013" spans="1:13" x14ac:dyDescent="0.25">
      <c r="A11013" s="1"/>
      <c r="B11013" s="40"/>
      <c r="C11013" s="40"/>
      <c r="D11013" s="40"/>
      <c r="E11013" s="40"/>
      <c r="F11013" s="40"/>
      <c r="G11013" s="40"/>
      <c r="H11013" s="40"/>
      <c r="I11013" s="40"/>
      <c r="M11013" s="40">
        <f>WEEKNUM(A11013,2)</f>
        <v>1</v>
      </c>
    </row>
    <row r="11014" spans="1:13" x14ac:dyDescent="0.25">
      <c r="A11014" s="1"/>
      <c r="B11014" s="40"/>
      <c r="C11014" s="40"/>
      <c r="D11014" s="40"/>
      <c r="E11014" s="40"/>
      <c r="F11014" s="40"/>
      <c r="G11014" s="40"/>
      <c r="H11014" s="40"/>
      <c r="I11014" s="40"/>
      <c r="M11014" s="40">
        <f>WEEKNUM(A11014,2)</f>
        <v>1</v>
      </c>
    </row>
    <row r="11015" spans="1:13" x14ac:dyDescent="0.25">
      <c r="A11015" s="1"/>
      <c r="B11015" s="40"/>
      <c r="C11015" s="40"/>
      <c r="D11015" s="40"/>
      <c r="E11015" s="40"/>
      <c r="F11015" s="40"/>
      <c r="G11015" s="40"/>
      <c r="H11015" s="40"/>
      <c r="I11015" s="40"/>
      <c r="M11015" s="40">
        <f>WEEKNUM(A11015,2)</f>
        <v>1</v>
      </c>
    </row>
    <row r="11016" spans="1:13" x14ac:dyDescent="0.25">
      <c r="A11016" s="1"/>
      <c r="B11016" s="40"/>
      <c r="C11016" s="40"/>
      <c r="D11016" s="40"/>
      <c r="E11016" s="40"/>
      <c r="F11016" s="40"/>
      <c r="G11016" s="40"/>
      <c r="H11016" s="40"/>
      <c r="I11016" s="40"/>
      <c r="M11016" s="40">
        <f>WEEKNUM(A11016,2)</f>
        <v>1</v>
      </c>
    </row>
    <row r="11017" spans="1:13" x14ac:dyDescent="0.25">
      <c r="A11017" s="1"/>
      <c r="B11017" s="40"/>
      <c r="C11017" s="40"/>
      <c r="D11017" s="40"/>
      <c r="E11017" s="40"/>
      <c r="F11017" s="40"/>
      <c r="G11017" s="40"/>
      <c r="H11017" s="40"/>
      <c r="I11017" s="40"/>
      <c r="M11017" s="40">
        <f>WEEKNUM(A11017,2)</f>
        <v>1</v>
      </c>
    </row>
    <row r="11018" spans="1:13" x14ac:dyDescent="0.25">
      <c r="A11018" s="1"/>
      <c r="B11018" s="40"/>
      <c r="C11018" s="40"/>
      <c r="D11018" s="40"/>
      <c r="E11018" s="40"/>
      <c r="F11018" s="40"/>
      <c r="G11018" s="40"/>
      <c r="H11018" s="40"/>
      <c r="I11018" s="40"/>
      <c r="M11018" s="40">
        <f>WEEKNUM(A11018,2)</f>
        <v>1</v>
      </c>
    </row>
    <row r="11019" spans="1:13" x14ac:dyDescent="0.25">
      <c r="A11019" s="1"/>
      <c r="B11019" s="40"/>
      <c r="C11019" s="40"/>
      <c r="D11019" s="40"/>
      <c r="E11019" s="40"/>
      <c r="F11019" s="40"/>
      <c r="G11019" s="40"/>
      <c r="H11019" s="40"/>
      <c r="I11019" s="40"/>
      <c r="M11019" s="40">
        <f>WEEKNUM(A11019,2)</f>
        <v>1</v>
      </c>
    </row>
    <row r="11020" spans="1:13" x14ac:dyDescent="0.25">
      <c r="A11020" s="1"/>
      <c r="B11020" s="40"/>
      <c r="C11020" s="40"/>
      <c r="D11020" s="40"/>
      <c r="E11020" s="40"/>
      <c r="F11020" s="40"/>
      <c r="G11020" s="40"/>
      <c r="H11020" s="40"/>
      <c r="I11020" s="40"/>
      <c r="M11020" s="40">
        <f>WEEKNUM(A11020,2)</f>
        <v>1</v>
      </c>
    </row>
    <row r="11021" spans="1:13" x14ac:dyDescent="0.25">
      <c r="A11021" s="1"/>
      <c r="B11021" s="40"/>
      <c r="C11021" s="40"/>
      <c r="D11021" s="40"/>
      <c r="E11021" s="40"/>
      <c r="F11021" s="40"/>
      <c r="G11021" s="40"/>
      <c r="H11021" s="40"/>
      <c r="I11021" s="40"/>
      <c r="M11021" s="40">
        <f>WEEKNUM(A11021,2)</f>
        <v>1</v>
      </c>
    </row>
    <row r="11022" spans="1:13" x14ac:dyDescent="0.25">
      <c r="A11022" s="1"/>
      <c r="B11022" s="40"/>
      <c r="C11022" s="40"/>
      <c r="D11022" s="40"/>
      <c r="E11022" s="40"/>
      <c r="F11022" s="40"/>
      <c r="G11022" s="40"/>
      <c r="H11022" s="40"/>
      <c r="I11022" s="40"/>
      <c r="M11022" s="40">
        <f>WEEKNUM(A11022,2)</f>
        <v>1</v>
      </c>
    </row>
    <row r="11023" spans="1:13" x14ac:dyDescent="0.25">
      <c r="A11023" s="1"/>
      <c r="B11023" s="40"/>
      <c r="C11023" s="40"/>
      <c r="D11023" s="40"/>
      <c r="E11023" s="40"/>
      <c r="F11023" s="40"/>
      <c r="G11023" s="40"/>
      <c r="H11023" s="40"/>
      <c r="I11023" s="40"/>
      <c r="M11023" s="40">
        <f>WEEKNUM(A11023,2)</f>
        <v>1</v>
      </c>
    </row>
    <row r="11024" spans="1:13" x14ac:dyDescent="0.25">
      <c r="A11024" s="1"/>
      <c r="B11024" s="40"/>
      <c r="C11024" s="40"/>
      <c r="D11024" s="40"/>
      <c r="E11024" s="40"/>
      <c r="F11024" s="40"/>
      <c r="G11024" s="40"/>
      <c r="H11024" s="40"/>
      <c r="I11024" s="40"/>
      <c r="M11024" s="40">
        <f>WEEKNUM(A11024,2)</f>
        <v>1</v>
      </c>
    </row>
    <row r="11025" spans="1:13" x14ac:dyDescent="0.25">
      <c r="A11025" s="1"/>
      <c r="B11025" s="40"/>
      <c r="C11025" s="40"/>
      <c r="D11025" s="40"/>
      <c r="E11025" s="40"/>
      <c r="F11025" s="40"/>
      <c r="G11025" s="40"/>
      <c r="H11025" s="40"/>
      <c r="I11025" s="40"/>
      <c r="M11025" s="40">
        <f>WEEKNUM(A11025,2)</f>
        <v>1</v>
      </c>
    </row>
    <row r="11026" spans="1:13" x14ac:dyDescent="0.25">
      <c r="A11026" s="1"/>
      <c r="B11026" s="40"/>
      <c r="C11026" s="40"/>
      <c r="D11026" s="40"/>
      <c r="E11026" s="40"/>
      <c r="F11026" s="40"/>
      <c r="G11026" s="40"/>
      <c r="H11026" s="40"/>
      <c r="I11026" s="40"/>
      <c r="M11026" s="40">
        <f>WEEKNUM(A11026,2)</f>
        <v>1</v>
      </c>
    </row>
    <row r="11027" spans="1:13" x14ac:dyDescent="0.25">
      <c r="A11027" s="1"/>
      <c r="B11027" s="40"/>
      <c r="C11027" s="40"/>
      <c r="D11027" s="40"/>
      <c r="E11027" s="40"/>
      <c r="F11027" s="40"/>
      <c r="G11027" s="40"/>
      <c r="H11027" s="40"/>
      <c r="I11027" s="40"/>
      <c r="M11027" s="40">
        <f>WEEKNUM(A11027,2)</f>
        <v>1</v>
      </c>
    </row>
    <row r="11028" spans="1:13" x14ac:dyDescent="0.25">
      <c r="A11028" s="1"/>
      <c r="B11028" s="40"/>
      <c r="C11028" s="40"/>
      <c r="D11028" s="40"/>
      <c r="E11028" s="40"/>
      <c r="F11028" s="40"/>
      <c r="G11028" s="40"/>
      <c r="H11028" s="40"/>
      <c r="I11028" s="40"/>
      <c r="M11028" s="40">
        <f>WEEKNUM(A11028,2)</f>
        <v>1</v>
      </c>
    </row>
    <row r="11029" spans="1:13" x14ac:dyDescent="0.25">
      <c r="A11029" s="1"/>
      <c r="B11029" s="40"/>
      <c r="C11029" s="40"/>
      <c r="D11029" s="40"/>
      <c r="E11029" s="40"/>
      <c r="F11029" s="40"/>
      <c r="G11029" s="40"/>
      <c r="H11029" s="40"/>
      <c r="I11029" s="40"/>
      <c r="M11029" s="40">
        <f>WEEKNUM(A11029,2)</f>
        <v>1</v>
      </c>
    </row>
    <row r="11030" spans="1:13" x14ac:dyDescent="0.25">
      <c r="A11030" s="1"/>
      <c r="B11030" s="40"/>
      <c r="C11030" s="40"/>
      <c r="D11030" s="40"/>
      <c r="E11030" s="40"/>
      <c r="F11030" s="40"/>
      <c r="G11030" s="40"/>
      <c r="H11030" s="40"/>
      <c r="I11030" s="40"/>
      <c r="M11030" s="40">
        <f>WEEKNUM(A11030,2)</f>
        <v>1</v>
      </c>
    </row>
    <row r="11031" spans="1:13" x14ac:dyDescent="0.25">
      <c r="A11031" s="1"/>
      <c r="B11031" s="40"/>
      <c r="C11031" s="40"/>
      <c r="D11031" s="40"/>
      <c r="E11031" s="40"/>
      <c r="F11031" s="40"/>
      <c r="G11031" s="40"/>
      <c r="H11031" s="40"/>
      <c r="I11031" s="40"/>
      <c r="M11031" s="40">
        <f>WEEKNUM(A11031,2)</f>
        <v>1</v>
      </c>
    </row>
    <row r="11032" spans="1:13" x14ac:dyDescent="0.25">
      <c r="A11032" s="1"/>
      <c r="B11032" s="40"/>
      <c r="C11032" s="40"/>
      <c r="D11032" s="40"/>
      <c r="E11032" s="40"/>
      <c r="F11032" s="40"/>
      <c r="G11032" s="40"/>
      <c r="H11032" s="40"/>
      <c r="I11032" s="40"/>
      <c r="M11032" s="40">
        <f>WEEKNUM(A11032,2)</f>
        <v>1</v>
      </c>
    </row>
    <row r="11033" spans="1:13" x14ac:dyDescent="0.25">
      <c r="A11033" s="1"/>
      <c r="B11033" s="40"/>
      <c r="C11033" s="40"/>
      <c r="D11033" s="40"/>
      <c r="E11033" s="40"/>
      <c r="F11033" s="40"/>
      <c r="G11033" s="40"/>
      <c r="H11033" s="40"/>
      <c r="I11033" s="40"/>
      <c r="M11033" s="40">
        <f>WEEKNUM(A11033,2)</f>
        <v>1</v>
      </c>
    </row>
    <row r="11034" spans="1:13" x14ac:dyDescent="0.25">
      <c r="A11034" s="1"/>
      <c r="B11034" s="40"/>
      <c r="C11034" s="40"/>
      <c r="D11034" s="40"/>
      <c r="E11034" s="40"/>
      <c r="F11034" s="40"/>
      <c r="G11034" s="40"/>
      <c r="H11034" s="40"/>
      <c r="I11034" s="40"/>
      <c r="M11034" s="40">
        <f>WEEKNUM(A11034,2)</f>
        <v>1</v>
      </c>
    </row>
    <row r="11035" spans="1:13" x14ac:dyDescent="0.25">
      <c r="A11035" s="1"/>
      <c r="B11035" s="40"/>
      <c r="C11035" s="40"/>
      <c r="D11035" s="40"/>
      <c r="E11035" s="40"/>
      <c r="F11035" s="40"/>
      <c r="G11035" s="40"/>
      <c r="H11035" s="40"/>
      <c r="I11035" s="40"/>
      <c r="M11035" s="40">
        <f>WEEKNUM(A11035,2)</f>
        <v>1</v>
      </c>
    </row>
    <row r="11036" spans="1:13" x14ac:dyDescent="0.25">
      <c r="A11036" s="1"/>
      <c r="B11036" s="40"/>
      <c r="C11036" s="40"/>
      <c r="D11036" s="40"/>
      <c r="E11036" s="40"/>
      <c r="F11036" s="40"/>
      <c r="G11036" s="40"/>
      <c r="H11036" s="40"/>
      <c r="I11036" s="40"/>
      <c r="M11036" s="40">
        <f>WEEKNUM(A11036,2)</f>
        <v>1</v>
      </c>
    </row>
    <row r="11037" spans="1:13" x14ac:dyDescent="0.25">
      <c r="A11037" s="1"/>
      <c r="B11037" s="40"/>
      <c r="C11037" s="40"/>
      <c r="D11037" s="40"/>
      <c r="E11037" s="40"/>
      <c r="F11037" s="40"/>
      <c r="G11037" s="40"/>
      <c r="H11037" s="40"/>
      <c r="I11037" s="40"/>
      <c r="M11037" s="40">
        <f>WEEKNUM(A11037,2)</f>
        <v>1</v>
      </c>
    </row>
    <row r="11038" spans="1:13" x14ac:dyDescent="0.25">
      <c r="A11038" s="1"/>
      <c r="B11038" s="40"/>
      <c r="C11038" s="40"/>
      <c r="D11038" s="40"/>
      <c r="E11038" s="40"/>
      <c r="F11038" s="40"/>
      <c r="G11038" s="40"/>
      <c r="H11038" s="40"/>
      <c r="I11038" s="40"/>
      <c r="M11038" s="40">
        <f>WEEKNUM(A11038,2)</f>
        <v>1</v>
      </c>
    </row>
    <row r="11039" spans="1:13" x14ac:dyDescent="0.25">
      <c r="A11039" s="1"/>
      <c r="B11039" s="40"/>
      <c r="C11039" s="40"/>
      <c r="D11039" s="40"/>
      <c r="E11039" s="40"/>
      <c r="F11039" s="40"/>
      <c r="G11039" s="40"/>
      <c r="H11039" s="40"/>
      <c r="I11039" s="40"/>
      <c r="M11039" s="40">
        <f>WEEKNUM(A11039,2)</f>
        <v>1</v>
      </c>
    </row>
    <row r="11040" spans="1:13" x14ac:dyDescent="0.25">
      <c r="A11040" s="1"/>
      <c r="B11040" s="40"/>
      <c r="C11040" s="40"/>
      <c r="D11040" s="40"/>
      <c r="E11040" s="40"/>
      <c r="F11040" s="40"/>
      <c r="G11040" s="40"/>
      <c r="H11040" s="40"/>
      <c r="I11040" s="40"/>
      <c r="M11040" s="40">
        <f>WEEKNUM(A11040,2)</f>
        <v>1</v>
      </c>
    </row>
    <row r="11041" spans="1:13" x14ac:dyDescent="0.25">
      <c r="A11041" s="1"/>
      <c r="B11041" s="40"/>
      <c r="C11041" s="40"/>
      <c r="D11041" s="40"/>
      <c r="E11041" s="40"/>
      <c r="F11041" s="40"/>
      <c r="G11041" s="40"/>
      <c r="H11041" s="40"/>
      <c r="I11041" s="40"/>
      <c r="M11041" s="40">
        <f>WEEKNUM(A11041,2)</f>
        <v>1</v>
      </c>
    </row>
    <row r="11042" spans="1:13" x14ac:dyDescent="0.25">
      <c r="A11042" s="1"/>
      <c r="B11042" s="40"/>
      <c r="C11042" s="40"/>
      <c r="D11042" s="40"/>
      <c r="E11042" s="40"/>
      <c r="F11042" s="40"/>
      <c r="G11042" s="40"/>
      <c r="H11042" s="40"/>
      <c r="I11042" s="40"/>
      <c r="M11042" s="40">
        <f>WEEKNUM(A11042,2)</f>
        <v>1</v>
      </c>
    </row>
    <row r="11043" spans="1:13" x14ac:dyDescent="0.25">
      <c r="A11043" s="1"/>
      <c r="B11043" s="40"/>
      <c r="C11043" s="40"/>
      <c r="D11043" s="40"/>
      <c r="E11043" s="40"/>
      <c r="F11043" s="40"/>
      <c r="G11043" s="40"/>
      <c r="H11043" s="40"/>
      <c r="I11043" s="40"/>
      <c r="M11043" s="40">
        <f>WEEKNUM(A11043,2)</f>
        <v>1</v>
      </c>
    </row>
    <row r="11044" spans="1:13" x14ac:dyDescent="0.25">
      <c r="A11044" s="1"/>
      <c r="B11044" s="40"/>
      <c r="C11044" s="40"/>
      <c r="D11044" s="40"/>
      <c r="E11044" s="40"/>
      <c r="F11044" s="40"/>
      <c r="G11044" s="40"/>
      <c r="H11044" s="40"/>
      <c r="I11044" s="40"/>
      <c r="M11044" s="40">
        <f>WEEKNUM(A11044,2)</f>
        <v>1</v>
      </c>
    </row>
    <row r="11045" spans="1:13" x14ac:dyDescent="0.25">
      <c r="A11045" s="1"/>
      <c r="B11045" s="40"/>
      <c r="C11045" s="40"/>
      <c r="D11045" s="40"/>
      <c r="E11045" s="40"/>
      <c r="F11045" s="40"/>
      <c r="G11045" s="40"/>
      <c r="H11045" s="40"/>
      <c r="I11045" s="40"/>
      <c r="M11045" s="40">
        <f>WEEKNUM(A11045,2)</f>
        <v>1</v>
      </c>
    </row>
    <row r="11046" spans="1:13" x14ac:dyDescent="0.25">
      <c r="A11046" s="1"/>
      <c r="B11046" s="40"/>
      <c r="C11046" s="40"/>
      <c r="D11046" s="40"/>
      <c r="E11046" s="40"/>
      <c r="F11046" s="40"/>
      <c r="G11046" s="40"/>
      <c r="H11046" s="40"/>
      <c r="I11046" s="40"/>
      <c r="M11046" s="40">
        <f>WEEKNUM(A11046,2)</f>
        <v>1</v>
      </c>
    </row>
    <row r="11047" spans="1:13" x14ac:dyDescent="0.25">
      <c r="A11047" s="1"/>
      <c r="B11047" s="40"/>
      <c r="C11047" s="40"/>
      <c r="D11047" s="40"/>
      <c r="E11047" s="40"/>
      <c r="F11047" s="40"/>
      <c r="G11047" s="40"/>
      <c r="H11047" s="40"/>
      <c r="I11047" s="40"/>
      <c r="M11047" s="40">
        <f>WEEKNUM(A11047,2)</f>
        <v>1</v>
      </c>
    </row>
    <row r="11048" spans="1:13" x14ac:dyDescent="0.25">
      <c r="A11048" s="1"/>
      <c r="B11048" s="40"/>
      <c r="C11048" s="40"/>
      <c r="D11048" s="40"/>
      <c r="E11048" s="40"/>
      <c r="F11048" s="40"/>
      <c r="G11048" s="40"/>
      <c r="H11048" s="40"/>
      <c r="I11048" s="40"/>
      <c r="M11048" s="40">
        <f>WEEKNUM(A11048,2)</f>
        <v>1</v>
      </c>
    </row>
    <row r="11049" spans="1:13" x14ac:dyDescent="0.25">
      <c r="A11049" s="1"/>
      <c r="B11049" s="40"/>
      <c r="C11049" s="40"/>
      <c r="D11049" s="40"/>
      <c r="E11049" s="40"/>
      <c r="F11049" s="40"/>
      <c r="G11049" s="40"/>
      <c r="H11049" s="40"/>
      <c r="I11049" s="40"/>
      <c r="M11049" s="40">
        <f>WEEKNUM(A11049,2)</f>
        <v>1</v>
      </c>
    </row>
    <row r="11050" spans="1:13" x14ac:dyDescent="0.25">
      <c r="A11050" s="1"/>
      <c r="B11050" s="40"/>
      <c r="C11050" s="40"/>
      <c r="D11050" s="40"/>
      <c r="E11050" s="40"/>
      <c r="F11050" s="40"/>
      <c r="G11050" s="40"/>
      <c r="H11050" s="40"/>
      <c r="I11050" s="40"/>
      <c r="M11050" s="40">
        <f>WEEKNUM(A11050,2)</f>
        <v>1</v>
      </c>
    </row>
    <row r="11051" spans="1:13" x14ac:dyDescent="0.25">
      <c r="A11051" s="1"/>
      <c r="B11051" s="40"/>
      <c r="C11051" s="40"/>
      <c r="D11051" s="40"/>
      <c r="E11051" s="40"/>
      <c r="F11051" s="40"/>
      <c r="G11051" s="40"/>
      <c r="H11051" s="40"/>
      <c r="I11051" s="40"/>
      <c r="M11051" s="40">
        <f>WEEKNUM(A11051,2)</f>
        <v>1</v>
      </c>
    </row>
    <row r="11052" spans="1:13" x14ac:dyDescent="0.25">
      <c r="A11052" s="1"/>
      <c r="B11052" s="40"/>
      <c r="C11052" s="40"/>
      <c r="D11052" s="40"/>
      <c r="E11052" s="40"/>
      <c r="F11052" s="40"/>
      <c r="G11052" s="40"/>
      <c r="H11052" s="40"/>
      <c r="I11052" s="40"/>
      <c r="M11052" s="40">
        <f>WEEKNUM(A11052,2)</f>
        <v>1</v>
      </c>
    </row>
    <row r="11053" spans="1:13" x14ac:dyDescent="0.25">
      <c r="A11053" s="1"/>
      <c r="B11053" s="40"/>
      <c r="C11053" s="40"/>
      <c r="D11053" s="40"/>
      <c r="E11053" s="40"/>
      <c r="F11053" s="40"/>
      <c r="G11053" s="40"/>
      <c r="H11053" s="40"/>
      <c r="I11053" s="40"/>
      <c r="M11053" s="40">
        <f>WEEKNUM(A11053,2)</f>
        <v>1</v>
      </c>
    </row>
    <row r="11054" spans="1:13" x14ac:dyDescent="0.25">
      <c r="A11054" s="1"/>
      <c r="B11054" s="40"/>
      <c r="C11054" s="40"/>
      <c r="D11054" s="40"/>
      <c r="E11054" s="40"/>
      <c r="F11054" s="40"/>
      <c r="G11054" s="40"/>
      <c r="H11054" s="40"/>
      <c r="I11054" s="40"/>
      <c r="M11054" s="40">
        <f>WEEKNUM(A11054,2)</f>
        <v>1</v>
      </c>
    </row>
    <row r="11055" spans="1:13" x14ac:dyDescent="0.25">
      <c r="A11055" s="1"/>
      <c r="B11055" s="40"/>
      <c r="C11055" s="40"/>
      <c r="D11055" s="40"/>
      <c r="E11055" s="40"/>
      <c r="F11055" s="40"/>
      <c r="G11055" s="40"/>
      <c r="H11055" s="40"/>
      <c r="I11055" s="40"/>
      <c r="M11055" s="40">
        <f>WEEKNUM(A11055,2)</f>
        <v>1</v>
      </c>
    </row>
    <row r="11056" spans="1:13" x14ac:dyDescent="0.25">
      <c r="A11056" s="1"/>
      <c r="B11056" s="40"/>
      <c r="C11056" s="40"/>
      <c r="D11056" s="40"/>
      <c r="E11056" s="40"/>
      <c r="F11056" s="40"/>
      <c r="G11056" s="40"/>
      <c r="H11056" s="40"/>
      <c r="I11056" s="40"/>
      <c r="M11056" s="40">
        <f>WEEKNUM(A11056,2)</f>
        <v>1</v>
      </c>
    </row>
    <row r="11057" spans="1:13" x14ac:dyDescent="0.25">
      <c r="A11057" s="1"/>
      <c r="B11057" s="40"/>
      <c r="C11057" s="40"/>
      <c r="D11057" s="40"/>
      <c r="E11057" s="40"/>
      <c r="F11057" s="40"/>
      <c r="G11057" s="40"/>
      <c r="H11057" s="40"/>
      <c r="I11057" s="40"/>
      <c r="M11057" s="40">
        <f>WEEKNUM(A11057,2)</f>
        <v>1</v>
      </c>
    </row>
    <row r="11058" spans="1:13" x14ac:dyDescent="0.25">
      <c r="A11058" s="1"/>
      <c r="B11058" s="40"/>
      <c r="C11058" s="40"/>
      <c r="D11058" s="40"/>
      <c r="E11058" s="40"/>
      <c r="F11058" s="40"/>
      <c r="G11058" s="40"/>
      <c r="H11058" s="40"/>
      <c r="I11058" s="40"/>
      <c r="M11058" s="40">
        <f>WEEKNUM(A11058,2)</f>
        <v>1</v>
      </c>
    </row>
    <row r="11059" spans="1:13" x14ac:dyDescent="0.25">
      <c r="A11059" s="1"/>
      <c r="B11059" s="40"/>
      <c r="C11059" s="40"/>
      <c r="D11059" s="40"/>
      <c r="E11059" s="40"/>
      <c r="F11059" s="40"/>
      <c r="G11059" s="40"/>
      <c r="H11059" s="40"/>
      <c r="I11059" s="40"/>
      <c r="M11059" s="40">
        <f>WEEKNUM(A11059,2)</f>
        <v>1</v>
      </c>
    </row>
    <row r="11060" spans="1:13" x14ac:dyDescent="0.25">
      <c r="A11060" s="1"/>
      <c r="B11060" s="40"/>
      <c r="C11060" s="40"/>
      <c r="D11060" s="40"/>
      <c r="E11060" s="40"/>
      <c r="F11060" s="40"/>
      <c r="G11060" s="40"/>
      <c r="H11060" s="40"/>
      <c r="I11060" s="40"/>
      <c r="M11060" s="40">
        <f>WEEKNUM(A11060,2)</f>
        <v>1</v>
      </c>
    </row>
    <row r="11061" spans="1:13" x14ac:dyDescent="0.25">
      <c r="A11061" s="1"/>
      <c r="B11061" s="40"/>
      <c r="C11061" s="40"/>
      <c r="D11061" s="40"/>
      <c r="E11061" s="40"/>
      <c r="F11061" s="40"/>
      <c r="G11061" s="40"/>
      <c r="H11061" s="40"/>
      <c r="I11061" s="40"/>
      <c r="M11061" s="40">
        <f>WEEKNUM(A11061,2)</f>
        <v>1</v>
      </c>
    </row>
    <row r="11062" spans="1:13" x14ac:dyDescent="0.25">
      <c r="A11062" s="1"/>
      <c r="B11062" s="40"/>
      <c r="C11062" s="40"/>
      <c r="D11062" s="40"/>
      <c r="E11062" s="40"/>
      <c r="F11062" s="40"/>
      <c r="G11062" s="40"/>
      <c r="H11062" s="40"/>
      <c r="I11062" s="40"/>
      <c r="M11062" s="40">
        <f>WEEKNUM(A11062,2)</f>
        <v>1</v>
      </c>
    </row>
    <row r="11063" spans="1:13" x14ac:dyDescent="0.25">
      <c r="A11063" s="1"/>
      <c r="B11063" s="40"/>
      <c r="C11063" s="40"/>
      <c r="D11063" s="40"/>
      <c r="E11063" s="40"/>
      <c r="F11063" s="40"/>
      <c r="G11063" s="40"/>
      <c r="H11063" s="40"/>
      <c r="I11063" s="40"/>
      <c r="M11063" s="40">
        <f>WEEKNUM(A11063,2)</f>
        <v>1</v>
      </c>
    </row>
    <row r="11064" spans="1:13" x14ac:dyDescent="0.25">
      <c r="A11064" s="1"/>
      <c r="B11064" s="40"/>
      <c r="C11064" s="40"/>
      <c r="D11064" s="40"/>
      <c r="E11064" s="40"/>
      <c r="F11064" s="40"/>
      <c r="G11064" s="40"/>
      <c r="H11064" s="40"/>
      <c r="I11064" s="40"/>
      <c r="M11064" s="40">
        <f>WEEKNUM(A11064,2)</f>
        <v>1</v>
      </c>
    </row>
    <row r="11065" spans="1:13" x14ac:dyDescent="0.25">
      <c r="A11065" s="1"/>
      <c r="B11065" s="40"/>
      <c r="C11065" s="40"/>
      <c r="D11065" s="40"/>
      <c r="E11065" s="40"/>
      <c r="F11065" s="40"/>
      <c r="G11065" s="40"/>
      <c r="H11065" s="40"/>
      <c r="I11065" s="40"/>
      <c r="M11065" s="40">
        <f>WEEKNUM(A11065,2)</f>
        <v>1</v>
      </c>
    </row>
    <row r="11066" spans="1:13" x14ac:dyDescent="0.25">
      <c r="A11066" s="1"/>
      <c r="B11066" s="40"/>
      <c r="C11066" s="40"/>
      <c r="D11066" s="40"/>
      <c r="E11066" s="40"/>
      <c r="F11066" s="40"/>
      <c r="G11066" s="40"/>
      <c r="H11066" s="40"/>
      <c r="I11066" s="40"/>
      <c r="M11066" s="40">
        <f>WEEKNUM(A11066,2)</f>
        <v>1</v>
      </c>
    </row>
    <row r="11067" spans="1:13" x14ac:dyDescent="0.25">
      <c r="A11067" s="1"/>
      <c r="B11067" s="40"/>
      <c r="C11067" s="40"/>
      <c r="D11067" s="40"/>
      <c r="E11067" s="40"/>
      <c r="F11067" s="40"/>
      <c r="G11067" s="40"/>
      <c r="H11067" s="40"/>
      <c r="I11067" s="40"/>
      <c r="M11067" s="40">
        <f>WEEKNUM(A11067,2)</f>
        <v>1</v>
      </c>
    </row>
    <row r="11068" spans="1:13" x14ac:dyDescent="0.25">
      <c r="A11068" s="1"/>
      <c r="B11068" s="40"/>
      <c r="C11068" s="40"/>
      <c r="D11068" s="40"/>
      <c r="E11068" s="40"/>
      <c r="F11068" s="40"/>
      <c r="G11068" s="40"/>
      <c r="H11068" s="40"/>
      <c r="I11068" s="40"/>
      <c r="M11068" s="40">
        <f>WEEKNUM(A11068,2)</f>
        <v>1</v>
      </c>
    </row>
    <row r="11069" spans="1:13" x14ac:dyDescent="0.25">
      <c r="A11069" s="1"/>
      <c r="B11069" s="40"/>
      <c r="C11069" s="40"/>
      <c r="D11069" s="40"/>
      <c r="E11069" s="40"/>
      <c r="F11069" s="40"/>
      <c r="G11069" s="40"/>
      <c r="H11069" s="40"/>
      <c r="I11069" s="40"/>
      <c r="M11069" s="40">
        <f>WEEKNUM(A11069,2)</f>
        <v>1</v>
      </c>
    </row>
    <row r="11070" spans="1:13" x14ac:dyDescent="0.25">
      <c r="A11070" s="1"/>
      <c r="B11070" s="40"/>
      <c r="C11070" s="40"/>
      <c r="D11070" s="40"/>
      <c r="E11070" s="40"/>
      <c r="F11070" s="40"/>
      <c r="G11070" s="40"/>
      <c r="H11070" s="40"/>
      <c r="I11070" s="40"/>
      <c r="M11070" s="40">
        <f>WEEKNUM(A11070,2)</f>
        <v>1</v>
      </c>
    </row>
    <row r="11071" spans="1:13" x14ac:dyDescent="0.25">
      <c r="A11071" s="1"/>
      <c r="B11071" s="40"/>
      <c r="C11071" s="40"/>
      <c r="D11071" s="40"/>
      <c r="E11071" s="40"/>
      <c r="F11071" s="40"/>
      <c r="G11071" s="40"/>
      <c r="H11071" s="40"/>
      <c r="I11071" s="40"/>
      <c r="M11071" s="40">
        <f>WEEKNUM(A11071,2)</f>
        <v>1</v>
      </c>
    </row>
    <row r="11072" spans="1:13" x14ac:dyDescent="0.25">
      <c r="A11072" s="1"/>
      <c r="B11072" s="40"/>
      <c r="C11072" s="40"/>
      <c r="D11072" s="40"/>
      <c r="E11072" s="40"/>
      <c r="F11072" s="40"/>
      <c r="G11072" s="40"/>
      <c r="H11072" s="40"/>
      <c r="I11072" s="40"/>
      <c r="M11072" s="40">
        <f>WEEKNUM(A11072,2)</f>
        <v>1</v>
      </c>
    </row>
    <row r="11073" spans="1:13" x14ac:dyDescent="0.25">
      <c r="A11073" s="1"/>
      <c r="B11073" s="40"/>
      <c r="C11073" s="40"/>
      <c r="D11073" s="40"/>
      <c r="E11073" s="40"/>
      <c r="F11073" s="40"/>
      <c r="G11073" s="40"/>
      <c r="H11073" s="40"/>
      <c r="I11073" s="40"/>
      <c r="M11073" s="40">
        <f>WEEKNUM(A11073,2)</f>
        <v>1</v>
      </c>
    </row>
    <row r="11074" spans="1:13" x14ac:dyDescent="0.25">
      <c r="A11074" s="1"/>
      <c r="B11074" s="40"/>
      <c r="C11074" s="40"/>
      <c r="D11074" s="40"/>
      <c r="E11074" s="40"/>
      <c r="F11074" s="40"/>
      <c r="G11074" s="40"/>
      <c r="H11074" s="40"/>
      <c r="I11074" s="40"/>
      <c r="M11074" s="40">
        <f>WEEKNUM(A11074,2)</f>
        <v>1</v>
      </c>
    </row>
    <row r="11075" spans="1:13" x14ac:dyDescent="0.25">
      <c r="A11075" s="1"/>
      <c r="B11075" s="40"/>
      <c r="C11075" s="40"/>
      <c r="D11075" s="40"/>
      <c r="E11075" s="40"/>
      <c r="F11075" s="40"/>
      <c r="G11075" s="40"/>
      <c r="H11075" s="40"/>
      <c r="I11075" s="40"/>
      <c r="M11075" s="40">
        <f>WEEKNUM(A11075,2)</f>
        <v>1</v>
      </c>
    </row>
    <row r="11076" spans="1:13" x14ac:dyDescent="0.25">
      <c r="A11076" s="1"/>
      <c r="B11076" s="40"/>
      <c r="C11076" s="40"/>
      <c r="D11076" s="40"/>
      <c r="E11076" s="40"/>
      <c r="F11076" s="40"/>
      <c r="G11076" s="40"/>
      <c r="H11076" s="40"/>
      <c r="I11076" s="40"/>
      <c r="M11076" s="40">
        <f>WEEKNUM(A11076,2)</f>
        <v>1</v>
      </c>
    </row>
    <row r="11077" spans="1:13" x14ac:dyDescent="0.25">
      <c r="A11077" s="1"/>
      <c r="B11077" s="40"/>
      <c r="C11077" s="40"/>
      <c r="D11077" s="40"/>
      <c r="E11077" s="40"/>
      <c r="F11077" s="40"/>
      <c r="G11077" s="40"/>
      <c r="H11077" s="40"/>
      <c r="I11077" s="40"/>
      <c r="M11077" s="40">
        <f>WEEKNUM(A11077,2)</f>
        <v>1</v>
      </c>
    </row>
    <row r="11078" spans="1:13" x14ac:dyDescent="0.25">
      <c r="A11078" s="1"/>
      <c r="B11078" s="40"/>
      <c r="C11078" s="40"/>
      <c r="D11078" s="40"/>
      <c r="E11078" s="40"/>
      <c r="F11078" s="40"/>
      <c r="G11078" s="40"/>
      <c r="H11078" s="40"/>
      <c r="I11078" s="40"/>
      <c r="M11078" s="40">
        <f>WEEKNUM(A11078,2)</f>
        <v>1</v>
      </c>
    </row>
    <row r="11079" spans="1:13" x14ac:dyDescent="0.25">
      <c r="A11079" s="1"/>
      <c r="B11079" s="40"/>
      <c r="C11079" s="40"/>
      <c r="D11079" s="40"/>
      <c r="E11079" s="40"/>
      <c r="F11079" s="40"/>
      <c r="G11079" s="40"/>
      <c r="H11079" s="40"/>
      <c r="I11079" s="40"/>
      <c r="M11079" s="40">
        <f>WEEKNUM(A11079,2)</f>
        <v>1</v>
      </c>
    </row>
    <row r="11080" spans="1:13" x14ac:dyDescent="0.25">
      <c r="A11080" s="1"/>
      <c r="B11080" s="40"/>
      <c r="C11080" s="40"/>
      <c r="D11080" s="40"/>
      <c r="E11080" s="40"/>
      <c r="F11080" s="40"/>
      <c r="G11080" s="40"/>
      <c r="H11080" s="40"/>
      <c r="I11080" s="40"/>
      <c r="M11080" s="40">
        <f>WEEKNUM(A11080,2)</f>
        <v>1</v>
      </c>
    </row>
    <row r="11081" spans="1:13" x14ac:dyDescent="0.25">
      <c r="A11081" s="1"/>
      <c r="B11081" s="40"/>
      <c r="C11081" s="40"/>
      <c r="D11081" s="40"/>
      <c r="E11081" s="40"/>
      <c r="F11081" s="40"/>
      <c r="G11081" s="40"/>
      <c r="H11081" s="40"/>
      <c r="I11081" s="40"/>
      <c r="M11081" s="40">
        <f>WEEKNUM(A11081,2)</f>
        <v>1</v>
      </c>
    </row>
    <row r="11082" spans="1:13" x14ac:dyDescent="0.25">
      <c r="A11082" s="1"/>
      <c r="B11082" s="40"/>
      <c r="C11082" s="40"/>
      <c r="D11082" s="40"/>
      <c r="E11082" s="40"/>
      <c r="F11082" s="40"/>
      <c r="G11082" s="40"/>
      <c r="H11082" s="40"/>
      <c r="I11082" s="40"/>
      <c r="M11082" s="40">
        <f>WEEKNUM(A11082,2)</f>
        <v>1</v>
      </c>
    </row>
    <row r="11083" spans="1:13" x14ac:dyDescent="0.25">
      <c r="A11083" s="1"/>
      <c r="B11083" s="40"/>
      <c r="C11083" s="40"/>
      <c r="D11083" s="40"/>
      <c r="E11083" s="40"/>
      <c r="F11083" s="40"/>
      <c r="G11083" s="40"/>
      <c r="H11083" s="40"/>
      <c r="I11083" s="40"/>
      <c r="M11083" s="40">
        <f>WEEKNUM(A11083,2)</f>
        <v>1</v>
      </c>
    </row>
    <row r="11084" spans="1:13" x14ac:dyDescent="0.25">
      <c r="A11084" s="1"/>
      <c r="B11084" s="40"/>
      <c r="C11084" s="40"/>
      <c r="D11084" s="40"/>
      <c r="E11084" s="40"/>
      <c r="F11084" s="40"/>
      <c r="G11084" s="40"/>
      <c r="H11084" s="40"/>
      <c r="I11084" s="40"/>
      <c r="M11084" s="40">
        <f>WEEKNUM(A11084,2)</f>
        <v>1</v>
      </c>
    </row>
    <row r="11085" spans="1:13" x14ac:dyDescent="0.25">
      <c r="A11085" s="1"/>
      <c r="B11085" s="40"/>
      <c r="C11085" s="40"/>
      <c r="D11085" s="40"/>
      <c r="E11085" s="40"/>
      <c r="F11085" s="40"/>
      <c r="G11085" s="40"/>
      <c r="H11085" s="40"/>
      <c r="I11085" s="40"/>
      <c r="M11085" s="40">
        <f>WEEKNUM(A11085,2)</f>
        <v>1</v>
      </c>
    </row>
    <row r="11086" spans="1:13" x14ac:dyDescent="0.25">
      <c r="A11086" s="1"/>
      <c r="B11086" s="40"/>
      <c r="C11086" s="40"/>
      <c r="D11086" s="40"/>
      <c r="E11086" s="40"/>
      <c r="F11086" s="40"/>
      <c r="G11086" s="40"/>
      <c r="H11086" s="40"/>
      <c r="I11086" s="40"/>
      <c r="M11086" s="40">
        <f>WEEKNUM(A11086,2)</f>
        <v>1</v>
      </c>
    </row>
    <row r="11087" spans="1:13" x14ac:dyDescent="0.25">
      <c r="A11087" s="1"/>
      <c r="B11087" s="40"/>
      <c r="C11087" s="40"/>
      <c r="D11087" s="40"/>
      <c r="E11087" s="40"/>
      <c r="F11087" s="40"/>
      <c r="G11087" s="40"/>
      <c r="H11087" s="40"/>
      <c r="I11087" s="40"/>
      <c r="M11087" s="40">
        <f>WEEKNUM(A11087,2)</f>
        <v>1</v>
      </c>
    </row>
    <row r="11088" spans="1:13" x14ac:dyDescent="0.25">
      <c r="A11088" s="1"/>
      <c r="B11088" s="40"/>
      <c r="C11088" s="40"/>
      <c r="D11088" s="40"/>
      <c r="E11088" s="40"/>
      <c r="F11088" s="40"/>
      <c r="G11088" s="40"/>
      <c r="H11088" s="40"/>
      <c r="I11088" s="40"/>
      <c r="M11088" s="40">
        <f>WEEKNUM(A11088,2)</f>
        <v>1</v>
      </c>
    </row>
    <row r="11089" spans="1:13" x14ac:dyDescent="0.25">
      <c r="A11089" s="1"/>
      <c r="B11089" s="40"/>
      <c r="C11089" s="40"/>
      <c r="D11089" s="40"/>
      <c r="E11089" s="40"/>
      <c r="F11089" s="40"/>
      <c r="G11089" s="40"/>
      <c r="H11089" s="40"/>
      <c r="I11089" s="40"/>
      <c r="M11089" s="40">
        <f>WEEKNUM(A11089,2)</f>
        <v>1</v>
      </c>
    </row>
    <row r="11090" spans="1:13" x14ac:dyDescent="0.25">
      <c r="A11090" s="1"/>
      <c r="B11090" s="40"/>
      <c r="C11090" s="40"/>
      <c r="D11090" s="40"/>
      <c r="E11090" s="40"/>
      <c r="F11090" s="40"/>
      <c r="G11090" s="40"/>
      <c r="H11090" s="40"/>
      <c r="I11090" s="40"/>
      <c r="M11090" s="40">
        <f>WEEKNUM(A11090,2)</f>
        <v>1</v>
      </c>
    </row>
    <row r="11091" spans="1:13" x14ac:dyDescent="0.25">
      <c r="A11091" s="1"/>
      <c r="B11091" s="40"/>
      <c r="C11091" s="40"/>
      <c r="D11091" s="40"/>
      <c r="E11091" s="40"/>
      <c r="F11091" s="40"/>
      <c r="G11091" s="40"/>
      <c r="H11091" s="40"/>
      <c r="I11091" s="40"/>
      <c r="M11091" s="40">
        <f>WEEKNUM(A11091,2)</f>
        <v>1</v>
      </c>
    </row>
    <row r="11092" spans="1:13" x14ac:dyDescent="0.25">
      <c r="A11092" s="1"/>
      <c r="B11092" s="40"/>
      <c r="C11092" s="40"/>
      <c r="D11092" s="40"/>
      <c r="E11092" s="40"/>
      <c r="F11092" s="40"/>
      <c r="G11092" s="40"/>
      <c r="H11092" s="40"/>
      <c r="I11092" s="40"/>
      <c r="M11092" s="40">
        <f>WEEKNUM(A11092,2)</f>
        <v>1</v>
      </c>
    </row>
    <row r="11093" spans="1:13" x14ac:dyDescent="0.25">
      <c r="A11093" s="1"/>
      <c r="B11093" s="40"/>
      <c r="C11093" s="40"/>
      <c r="D11093" s="40"/>
      <c r="E11093" s="40"/>
      <c r="F11093" s="40"/>
      <c r="G11093" s="40"/>
      <c r="H11093" s="40"/>
      <c r="I11093" s="40"/>
      <c r="M11093" s="40">
        <f>WEEKNUM(A11093,2)</f>
        <v>1</v>
      </c>
    </row>
    <row r="11094" spans="1:13" x14ac:dyDescent="0.25">
      <c r="A11094" s="1"/>
      <c r="B11094" s="40"/>
      <c r="C11094" s="40"/>
      <c r="D11094" s="40"/>
      <c r="E11094" s="40"/>
      <c r="F11094" s="40"/>
      <c r="G11094" s="40"/>
      <c r="H11094" s="40"/>
      <c r="I11094" s="40"/>
      <c r="M11094" s="40">
        <f>WEEKNUM(A11094,2)</f>
        <v>1</v>
      </c>
    </row>
    <row r="11095" spans="1:13" x14ac:dyDescent="0.25">
      <c r="A11095" s="1"/>
      <c r="B11095" s="40"/>
      <c r="C11095" s="40"/>
      <c r="D11095" s="40"/>
      <c r="E11095" s="40"/>
      <c r="F11095" s="40"/>
      <c r="G11095" s="40"/>
      <c r="H11095" s="40"/>
      <c r="I11095" s="40"/>
      <c r="M11095" s="40">
        <f>WEEKNUM(A11095,2)</f>
        <v>1</v>
      </c>
    </row>
    <row r="11096" spans="1:13" x14ac:dyDescent="0.25">
      <c r="A11096" s="1"/>
      <c r="B11096" s="40"/>
      <c r="C11096" s="40"/>
      <c r="D11096" s="40"/>
      <c r="E11096" s="40"/>
      <c r="F11096" s="40"/>
      <c r="G11096" s="40"/>
      <c r="H11096" s="40"/>
      <c r="I11096" s="40"/>
      <c r="M11096" s="40">
        <f>WEEKNUM(A11096,2)</f>
        <v>1</v>
      </c>
    </row>
    <row r="11097" spans="1:13" x14ac:dyDescent="0.25">
      <c r="A11097" s="1"/>
      <c r="B11097" s="40"/>
      <c r="C11097" s="40"/>
      <c r="D11097" s="40"/>
      <c r="E11097" s="40"/>
      <c r="F11097" s="40"/>
      <c r="G11097" s="40"/>
      <c r="H11097" s="40"/>
      <c r="I11097" s="40"/>
      <c r="M11097" s="40">
        <f>WEEKNUM(A11097,2)</f>
        <v>1</v>
      </c>
    </row>
    <row r="11098" spans="1:13" x14ac:dyDescent="0.25">
      <c r="A11098" s="1"/>
      <c r="B11098" s="40"/>
      <c r="C11098" s="40"/>
      <c r="D11098" s="40"/>
      <c r="E11098" s="40"/>
      <c r="F11098" s="40"/>
      <c r="G11098" s="40"/>
      <c r="H11098" s="40"/>
      <c r="I11098" s="40"/>
      <c r="M11098" s="40">
        <f>WEEKNUM(A11098,2)</f>
        <v>1</v>
      </c>
    </row>
    <row r="11099" spans="1:13" x14ac:dyDescent="0.25">
      <c r="A11099" s="1"/>
      <c r="B11099" s="40"/>
      <c r="C11099" s="40"/>
      <c r="D11099" s="40"/>
      <c r="E11099" s="40"/>
      <c r="F11099" s="40"/>
      <c r="G11099" s="40"/>
      <c r="H11099" s="40"/>
      <c r="I11099" s="40"/>
      <c r="M11099" s="40">
        <f>WEEKNUM(A11099,2)</f>
        <v>1</v>
      </c>
    </row>
    <row r="11100" spans="1:13" x14ac:dyDescent="0.25">
      <c r="A11100" s="1"/>
      <c r="B11100" s="40"/>
      <c r="C11100" s="40"/>
      <c r="D11100" s="40"/>
      <c r="E11100" s="40"/>
      <c r="F11100" s="40"/>
      <c r="G11100" s="40"/>
      <c r="H11100" s="40"/>
      <c r="I11100" s="40"/>
      <c r="M11100" s="40">
        <f>WEEKNUM(A11100,2)</f>
        <v>1</v>
      </c>
    </row>
    <row r="11101" spans="1:13" x14ac:dyDescent="0.25">
      <c r="A11101" s="1"/>
      <c r="B11101" s="40"/>
      <c r="C11101" s="40"/>
      <c r="D11101" s="40"/>
      <c r="E11101" s="40"/>
      <c r="F11101" s="40"/>
      <c r="G11101" s="40"/>
      <c r="H11101" s="40"/>
      <c r="I11101" s="40"/>
      <c r="M11101" s="40">
        <f>WEEKNUM(A11101,2)</f>
        <v>1</v>
      </c>
    </row>
    <row r="11102" spans="1:13" x14ac:dyDescent="0.25">
      <c r="A11102" s="1"/>
      <c r="B11102" s="40"/>
      <c r="C11102" s="40"/>
      <c r="D11102" s="40"/>
      <c r="E11102" s="40"/>
      <c r="F11102" s="40"/>
      <c r="G11102" s="40"/>
      <c r="H11102" s="40"/>
      <c r="I11102" s="40"/>
      <c r="M11102" s="40">
        <f>WEEKNUM(A11102,2)</f>
        <v>1</v>
      </c>
    </row>
    <row r="11103" spans="1:13" x14ac:dyDescent="0.25">
      <c r="A11103" s="1"/>
      <c r="B11103" s="40"/>
      <c r="C11103" s="40"/>
      <c r="D11103" s="40"/>
      <c r="E11103" s="40"/>
      <c r="F11103" s="40"/>
      <c r="G11103" s="40"/>
      <c r="H11103" s="40"/>
      <c r="I11103" s="40"/>
      <c r="M11103" s="40">
        <f>WEEKNUM(A11103,2)</f>
        <v>1</v>
      </c>
    </row>
    <row r="11104" spans="1:13" x14ac:dyDescent="0.25">
      <c r="A11104" s="1"/>
      <c r="B11104" s="40"/>
      <c r="C11104" s="40"/>
      <c r="D11104" s="40"/>
      <c r="E11104" s="40"/>
      <c r="F11104" s="40"/>
      <c r="G11104" s="40"/>
      <c r="H11104" s="40"/>
      <c r="I11104" s="40"/>
      <c r="M11104" s="40">
        <f>WEEKNUM(A11104,2)</f>
        <v>1</v>
      </c>
    </row>
    <row r="11105" spans="1:13" x14ac:dyDescent="0.25">
      <c r="A11105" s="1"/>
      <c r="B11105" s="40"/>
      <c r="C11105" s="40"/>
      <c r="D11105" s="40"/>
      <c r="E11105" s="40"/>
      <c r="F11105" s="40"/>
      <c r="G11105" s="40"/>
      <c r="H11105" s="40"/>
      <c r="I11105" s="40"/>
      <c r="M11105" s="40">
        <f>WEEKNUM(A11105,2)</f>
        <v>1</v>
      </c>
    </row>
    <row r="11106" spans="1:13" x14ac:dyDescent="0.25">
      <c r="A11106" s="1"/>
      <c r="B11106" s="40"/>
      <c r="C11106" s="40"/>
      <c r="D11106" s="40"/>
      <c r="E11106" s="40"/>
      <c r="F11106" s="40"/>
      <c r="G11106" s="40"/>
      <c r="H11106" s="40"/>
      <c r="I11106" s="40"/>
      <c r="M11106" s="40">
        <f>WEEKNUM(A11106,2)</f>
        <v>1</v>
      </c>
    </row>
    <row r="11107" spans="1:13" x14ac:dyDescent="0.25">
      <c r="A11107" s="1"/>
      <c r="B11107" s="40"/>
      <c r="C11107" s="40"/>
      <c r="D11107" s="40"/>
      <c r="E11107" s="40"/>
      <c r="F11107" s="40"/>
      <c r="G11107" s="40"/>
      <c r="H11107" s="40"/>
      <c r="I11107" s="40"/>
      <c r="M11107" s="40">
        <f>WEEKNUM(A11107,2)</f>
        <v>1</v>
      </c>
    </row>
    <row r="11108" spans="1:13" x14ac:dyDescent="0.25">
      <c r="A11108" s="1"/>
      <c r="B11108" s="40"/>
      <c r="C11108" s="40"/>
      <c r="D11108" s="40"/>
      <c r="E11108" s="40"/>
      <c r="F11108" s="40"/>
      <c r="G11108" s="40"/>
      <c r="H11108" s="40"/>
      <c r="I11108" s="40"/>
      <c r="M11108" s="40">
        <f>WEEKNUM(A11108,2)</f>
        <v>1</v>
      </c>
    </row>
    <row r="11109" spans="1:13" x14ac:dyDescent="0.25">
      <c r="A11109" s="1"/>
      <c r="B11109" s="40"/>
      <c r="C11109" s="40"/>
      <c r="D11109" s="40"/>
      <c r="E11109" s="40"/>
      <c r="F11109" s="40"/>
      <c r="G11109" s="40"/>
      <c r="H11109" s="40"/>
      <c r="I11109" s="40"/>
      <c r="M11109" s="40">
        <f>WEEKNUM(A11109,2)</f>
        <v>1</v>
      </c>
    </row>
    <row r="11110" spans="1:13" x14ac:dyDescent="0.25">
      <c r="A11110" s="1"/>
      <c r="B11110" s="40"/>
      <c r="C11110" s="40"/>
      <c r="D11110" s="40"/>
      <c r="E11110" s="40"/>
      <c r="F11110" s="40"/>
      <c r="G11110" s="40"/>
      <c r="H11110" s="40"/>
      <c r="I11110" s="40"/>
      <c r="M11110" s="40">
        <f>WEEKNUM(A11110,2)</f>
        <v>1</v>
      </c>
    </row>
    <row r="11111" spans="1:13" x14ac:dyDescent="0.25">
      <c r="A11111" s="1"/>
      <c r="B11111" s="40"/>
      <c r="C11111" s="40"/>
      <c r="D11111" s="40"/>
      <c r="E11111" s="40"/>
      <c r="F11111" s="40"/>
      <c r="G11111" s="40"/>
      <c r="H11111" s="40"/>
      <c r="I11111" s="40"/>
      <c r="M11111" s="40">
        <f>WEEKNUM(A11111,2)</f>
        <v>1</v>
      </c>
    </row>
    <row r="11112" spans="1:13" x14ac:dyDescent="0.25">
      <c r="A11112" s="1"/>
      <c r="B11112" s="40"/>
      <c r="C11112" s="40"/>
      <c r="D11112" s="40"/>
      <c r="E11112" s="40"/>
      <c r="F11112" s="40"/>
      <c r="G11112" s="40"/>
      <c r="H11112" s="40"/>
      <c r="I11112" s="40"/>
      <c r="M11112" s="40">
        <f>WEEKNUM(A11112,2)</f>
        <v>1</v>
      </c>
    </row>
    <row r="11113" spans="1:13" x14ac:dyDescent="0.25">
      <c r="A11113" s="1"/>
      <c r="B11113" s="40"/>
      <c r="C11113" s="40"/>
      <c r="D11113" s="40"/>
      <c r="E11113" s="40"/>
      <c r="F11113" s="40"/>
      <c r="G11113" s="40"/>
      <c r="H11113" s="40"/>
      <c r="I11113" s="40"/>
      <c r="M11113" s="40">
        <f>WEEKNUM(A11113,2)</f>
        <v>1</v>
      </c>
    </row>
    <row r="11114" spans="1:13" x14ac:dyDescent="0.25">
      <c r="A11114" s="1"/>
      <c r="B11114" s="40"/>
      <c r="C11114" s="40"/>
      <c r="D11114" s="40"/>
      <c r="E11114" s="40"/>
      <c r="F11114" s="40"/>
      <c r="G11114" s="40"/>
      <c r="H11114" s="40"/>
      <c r="I11114" s="40"/>
      <c r="M11114" s="40">
        <f>WEEKNUM(A11114,2)</f>
        <v>1</v>
      </c>
    </row>
    <row r="11115" spans="1:13" x14ac:dyDescent="0.25">
      <c r="A11115" s="1"/>
      <c r="B11115" s="40"/>
      <c r="C11115" s="40"/>
      <c r="D11115" s="40"/>
      <c r="E11115" s="40"/>
      <c r="F11115" s="40"/>
      <c r="G11115" s="40"/>
      <c r="H11115" s="40"/>
      <c r="I11115" s="40"/>
      <c r="M11115" s="40">
        <f>WEEKNUM(A11115,2)</f>
        <v>1</v>
      </c>
    </row>
    <row r="11116" spans="1:13" x14ac:dyDescent="0.25">
      <c r="A11116" s="1"/>
      <c r="B11116" s="40"/>
      <c r="C11116" s="40"/>
      <c r="D11116" s="40"/>
      <c r="E11116" s="40"/>
      <c r="F11116" s="40"/>
      <c r="G11116" s="40"/>
      <c r="H11116" s="40"/>
      <c r="I11116" s="40"/>
      <c r="M11116" s="40">
        <f>WEEKNUM(A11116,2)</f>
        <v>1</v>
      </c>
    </row>
    <row r="11117" spans="1:13" x14ac:dyDescent="0.25">
      <c r="A11117" s="1"/>
      <c r="B11117" s="40"/>
      <c r="C11117" s="40"/>
      <c r="D11117" s="40"/>
      <c r="E11117" s="40"/>
      <c r="F11117" s="40"/>
      <c r="G11117" s="40"/>
      <c r="H11117" s="40"/>
      <c r="I11117" s="40"/>
      <c r="M11117" s="40">
        <f>WEEKNUM(A11117,2)</f>
        <v>1</v>
      </c>
    </row>
    <row r="11118" spans="1:13" x14ac:dyDescent="0.25">
      <c r="A11118" s="1"/>
      <c r="B11118" s="40"/>
      <c r="C11118" s="40"/>
      <c r="D11118" s="40"/>
      <c r="E11118" s="40"/>
      <c r="F11118" s="40"/>
      <c r="G11118" s="40"/>
      <c r="H11118" s="40"/>
      <c r="I11118" s="40"/>
      <c r="M11118" s="40">
        <f>WEEKNUM(A11118,2)</f>
        <v>1</v>
      </c>
    </row>
    <row r="11119" spans="1:13" x14ac:dyDescent="0.25">
      <c r="A11119" s="1"/>
      <c r="B11119" s="40"/>
      <c r="C11119" s="40"/>
      <c r="D11119" s="40"/>
      <c r="E11119" s="40"/>
      <c r="F11119" s="40"/>
      <c r="G11119" s="40"/>
      <c r="H11119" s="40"/>
      <c r="I11119" s="40"/>
      <c r="M11119" s="40">
        <f>WEEKNUM(A11119,2)</f>
        <v>1</v>
      </c>
    </row>
    <row r="11120" spans="1:13" x14ac:dyDescent="0.25">
      <c r="A11120" s="1"/>
      <c r="B11120" s="40"/>
      <c r="C11120" s="40"/>
      <c r="D11120" s="40"/>
      <c r="E11120" s="40"/>
      <c r="F11120" s="40"/>
      <c r="G11120" s="40"/>
      <c r="H11120" s="40"/>
      <c r="I11120" s="40"/>
      <c r="M11120" s="40">
        <f>WEEKNUM(A11120,2)</f>
        <v>1</v>
      </c>
    </row>
    <row r="11121" spans="1:13" x14ac:dyDescent="0.25">
      <c r="A11121" s="1"/>
      <c r="B11121" s="40"/>
      <c r="C11121" s="40"/>
      <c r="D11121" s="40"/>
      <c r="E11121" s="40"/>
      <c r="F11121" s="40"/>
      <c r="G11121" s="40"/>
      <c r="H11121" s="40"/>
      <c r="I11121" s="40"/>
      <c r="M11121" s="40">
        <f>WEEKNUM(A11121,2)</f>
        <v>1</v>
      </c>
    </row>
    <row r="11122" spans="1:13" x14ac:dyDescent="0.25">
      <c r="A11122" s="1"/>
      <c r="B11122" s="40"/>
      <c r="C11122" s="40"/>
      <c r="D11122" s="40"/>
      <c r="E11122" s="40"/>
      <c r="F11122" s="40"/>
      <c r="G11122" s="40"/>
      <c r="H11122" s="40"/>
      <c r="I11122" s="40"/>
      <c r="M11122" s="40">
        <f>WEEKNUM(A11122,2)</f>
        <v>1</v>
      </c>
    </row>
    <row r="11123" spans="1:13" x14ac:dyDescent="0.25">
      <c r="A11123" s="1"/>
      <c r="B11123" s="40"/>
      <c r="C11123" s="40"/>
      <c r="D11123" s="40"/>
      <c r="E11123" s="40"/>
      <c r="F11123" s="40"/>
      <c r="G11123" s="40"/>
      <c r="H11123" s="40"/>
      <c r="I11123" s="40"/>
      <c r="M11123" s="40">
        <f>WEEKNUM(A11123,2)</f>
        <v>1</v>
      </c>
    </row>
    <row r="11124" spans="1:13" x14ac:dyDescent="0.25">
      <c r="A11124" s="1"/>
      <c r="B11124" s="40"/>
      <c r="C11124" s="40"/>
      <c r="D11124" s="40"/>
      <c r="E11124" s="40"/>
      <c r="F11124" s="40"/>
      <c r="G11124" s="40"/>
      <c r="H11124" s="40"/>
      <c r="I11124" s="40"/>
      <c r="M11124" s="40">
        <f>WEEKNUM(A11124,2)</f>
        <v>1</v>
      </c>
    </row>
    <row r="11125" spans="1:13" x14ac:dyDescent="0.25">
      <c r="A11125" s="1"/>
      <c r="B11125" s="40"/>
      <c r="C11125" s="40"/>
      <c r="D11125" s="40"/>
      <c r="E11125" s="40"/>
      <c r="F11125" s="40"/>
      <c r="G11125" s="40"/>
      <c r="H11125" s="40"/>
      <c r="I11125" s="40"/>
      <c r="M11125" s="40">
        <f>WEEKNUM(A11125,2)</f>
        <v>1</v>
      </c>
    </row>
    <row r="11126" spans="1:13" x14ac:dyDescent="0.25">
      <c r="A11126" s="1"/>
      <c r="B11126" s="40"/>
      <c r="C11126" s="40"/>
      <c r="D11126" s="40"/>
      <c r="E11126" s="40"/>
      <c r="F11126" s="40"/>
      <c r="G11126" s="40"/>
      <c r="H11126" s="40"/>
      <c r="I11126" s="40"/>
      <c r="M11126" s="40">
        <f>WEEKNUM(A11126,2)</f>
        <v>1</v>
      </c>
    </row>
    <row r="11127" spans="1:13" x14ac:dyDescent="0.25">
      <c r="A11127" s="1"/>
      <c r="B11127" s="40"/>
      <c r="C11127" s="40"/>
      <c r="D11127" s="40"/>
      <c r="E11127" s="40"/>
      <c r="F11127" s="40"/>
      <c r="G11127" s="40"/>
      <c r="H11127" s="40"/>
      <c r="I11127" s="40"/>
      <c r="M11127" s="40">
        <f>WEEKNUM(A11127,2)</f>
        <v>1</v>
      </c>
    </row>
    <row r="11128" spans="1:13" x14ac:dyDescent="0.25">
      <c r="A11128" s="1"/>
      <c r="B11128" s="40"/>
      <c r="C11128" s="40"/>
      <c r="D11128" s="40"/>
      <c r="E11128" s="40"/>
      <c r="F11128" s="40"/>
      <c r="G11128" s="40"/>
      <c r="H11128" s="40"/>
      <c r="I11128" s="40"/>
      <c r="M11128" s="40">
        <f>WEEKNUM(A11128,2)</f>
        <v>1</v>
      </c>
    </row>
    <row r="11129" spans="1:13" x14ac:dyDescent="0.25">
      <c r="A11129" s="1"/>
      <c r="B11129" s="40"/>
      <c r="C11129" s="40"/>
      <c r="D11129" s="40"/>
      <c r="E11129" s="40"/>
      <c r="F11129" s="40"/>
      <c r="G11129" s="40"/>
      <c r="H11129" s="40"/>
      <c r="I11129" s="40"/>
      <c r="M11129" s="40">
        <f>WEEKNUM(A11129,2)</f>
        <v>1</v>
      </c>
    </row>
    <row r="11130" spans="1:13" x14ac:dyDescent="0.25">
      <c r="A11130" s="1"/>
      <c r="B11130" s="40"/>
      <c r="C11130" s="40"/>
      <c r="D11130" s="40"/>
      <c r="E11130" s="40"/>
      <c r="F11130" s="40"/>
      <c r="G11130" s="40"/>
      <c r="H11130" s="40"/>
      <c r="I11130" s="40"/>
      <c r="M11130" s="40">
        <f>WEEKNUM(A11130,2)</f>
        <v>1</v>
      </c>
    </row>
    <row r="11131" spans="1:13" x14ac:dyDescent="0.25">
      <c r="A11131" s="1"/>
      <c r="B11131" s="40"/>
      <c r="C11131" s="40"/>
      <c r="D11131" s="40"/>
      <c r="E11131" s="40"/>
      <c r="F11131" s="40"/>
      <c r="G11131" s="40"/>
      <c r="H11131" s="40"/>
      <c r="I11131" s="40"/>
      <c r="M11131" s="40">
        <f>WEEKNUM(A11131,2)</f>
        <v>1</v>
      </c>
    </row>
    <row r="11132" spans="1:13" x14ac:dyDescent="0.25">
      <c r="A11132" s="1"/>
      <c r="B11132" s="40"/>
      <c r="C11132" s="40"/>
      <c r="D11132" s="40"/>
      <c r="E11132" s="40"/>
      <c r="F11132" s="40"/>
      <c r="G11132" s="40"/>
      <c r="H11132" s="40"/>
      <c r="I11132" s="40"/>
      <c r="M11132" s="40">
        <f>WEEKNUM(A11132,2)</f>
        <v>1</v>
      </c>
    </row>
    <row r="11133" spans="1:13" x14ac:dyDescent="0.25">
      <c r="A11133" s="1"/>
      <c r="B11133" s="40"/>
      <c r="C11133" s="40"/>
      <c r="D11133" s="40"/>
      <c r="E11133" s="40"/>
      <c r="F11133" s="40"/>
      <c r="G11133" s="40"/>
      <c r="H11133" s="40"/>
      <c r="I11133" s="40"/>
      <c r="M11133" s="40">
        <f>WEEKNUM(A11133,2)</f>
        <v>1</v>
      </c>
    </row>
    <row r="11134" spans="1:13" x14ac:dyDescent="0.25">
      <c r="A11134" s="1"/>
      <c r="B11134" s="40"/>
      <c r="C11134" s="40"/>
      <c r="D11134" s="40"/>
      <c r="E11134" s="40"/>
      <c r="F11134" s="40"/>
      <c r="G11134" s="40"/>
      <c r="H11134" s="40"/>
      <c r="I11134" s="40"/>
      <c r="M11134" s="40">
        <f>WEEKNUM(A11134,2)</f>
        <v>1</v>
      </c>
    </row>
    <row r="11135" spans="1:13" x14ac:dyDescent="0.25">
      <c r="A11135" s="1"/>
      <c r="B11135" s="40"/>
      <c r="C11135" s="40"/>
      <c r="D11135" s="40"/>
      <c r="E11135" s="40"/>
      <c r="F11135" s="40"/>
      <c r="G11135" s="40"/>
      <c r="H11135" s="40"/>
      <c r="I11135" s="40"/>
      <c r="M11135" s="40">
        <f>WEEKNUM(A11135,2)</f>
        <v>1</v>
      </c>
    </row>
    <row r="11136" spans="1:13" x14ac:dyDescent="0.25">
      <c r="A11136" s="1"/>
      <c r="B11136" s="40"/>
      <c r="C11136" s="40"/>
      <c r="D11136" s="40"/>
      <c r="E11136" s="40"/>
      <c r="F11136" s="40"/>
      <c r="G11136" s="40"/>
      <c r="H11136" s="40"/>
      <c r="I11136" s="40"/>
      <c r="M11136" s="40">
        <f>WEEKNUM(A11136,2)</f>
        <v>1</v>
      </c>
    </row>
    <row r="11137" spans="1:13" x14ac:dyDescent="0.25">
      <c r="A11137" s="1"/>
      <c r="B11137" s="40"/>
      <c r="C11137" s="40"/>
      <c r="D11137" s="40"/>
      <c r="E11137" s="40"/>
      <c r="F11137" s="40"/>
      <c r="G11137" s="40"/>
      <c r="H11137" s="40"/>
      <c r="I11137" s="40"/>
      <c r="M11137" s="40">
        <f>WEEKNUM(A11137,2)</f>
        <v>1</v>
      </c>
    </row>
    <row r="11138" spans="1:13" x14ac:dyDescent="0.25">
      <c r="A11138" s="1"/>
      <c r="B11138" s="40"/>
      <c r="C11138" s="40"/>
      <c r="D11138" s="40"/>
      <c r="E11138" s="40"/>
      <c r="F11138" s="40"/>
      <c r="G11138" s="40"/>
      <c r="H11138" s="40"/>
      <c r="I11138" s="40"/>
      <c r="M11138" s="40">
        <f>WEEKNUM(A11138,2)</f>
        <v>1</v>
      </c>
    </row>
    <row r="11139" spans="1:13" x14ac:dyDescent="0.25">
      <c r="A11139" s="1"/>
      <c r="B11139" s="40"/>
      <c r="C11139" s="40"/>
      <c r="D11139" s="40"/>
      <c r="E11139" s="40"/>
      <c r="F11139" s="40"/>
      <c r="G11139" s="40"/>
      <c r="H11139" s="40"/>
      <c r="I11139" s="40"/>
      <c r="M11139" s="40">
        <f>WEEKNUM(A11139,2)</f>
        <v>1</v>
      </c>
    </row>
    <row r="11140" spans="1:13" x14ac:dyDescent="0.25">
      <c r="A11140" s="1"/>
      <c r="B11140" s="40"/>
      <c r="C11140" s="40"/>
      <c r="D11140" s="40"/>
      <c r="E11140" s="40"/>
      <c r="F11140" s="40"/>
      <c r="G11140" s="40"/>
      <c r="H11140" s="40"/>
      <c r="I11140" s="40"/>
      <c r="M11140" s="40">
        <f>WEEKNUM(A11140,2)</f>
        <v>1</v>
      </c>
    </row>
    <row r="11141" spans="1:13" x14ac:dyDescent="0.25">
      <c r="A11141" s="1"/>
      <c r="B11141" s="40"/>
      <c r="C11141" s="40"/>
      <c r="D11141" s="40"/>
      <c r="E11141" s="40"/>
      <c r="F11141" s="40"/>
      <c r="G11141" s="40"/>
      <c r="H11141" s="40"/>
      <c r="I11141" s="40"/>
      <c r="M11141" s="40">
        <f>WEEKNUM(A11141,2)</f>
        <v>1</v>
      </c>
    </row>
    <row r="11142" spans="1:13" x14ac:dyDescent="0.25">
      <c r="A11142" s="1"/>
      <c r="B11142" s="40"/>
      <c r="C11142" s="40"/>
      <c r="D11142" s="40"/>
      <c r="E11142" s="40"/>
      <c r="F11142" s="40"/>
      <c r="G11142" s="40"/>
      <c r="H11142" s="40"/>
      <c r="I11142" s="40"/>
      <c r="M11142" s="40">
        <f>WEEKNUM(A11142,2)</f>
        <v>1</v>
      </c>
    </row>
    <row r="11143" spans="1:13" x14ac:dyDescent="0.25">
      <c r="A11143" s="1"/>
      <c r="B11143" s="40"/>
      <c r="C11143" s="40"/>
      <c r="D11143" s="40"/>
      <c r="E11143" s="40"/>
      <c r="F11143" s="40"/>
      <c r="G11143" s="40"/>
      <c r="H11143" s="40"/>
      <c r="I11143" s="40"/>
      <c r="M11143" s="40">
        <f>WEEKNUM(A11143,2)</f>
        <v>1</v>
      </c>
    </row>
    <row r="11144" spans="1:13" x14ac:dyDescent="0.25">
      <c r="A11144" s="1"/>
      <c r="B11144" s="40"/>
      <c r="C11144" s="40"/>
      <c r="D11144" s="40"/>
      <c r="E11144" s="40"/>
      <c r="F11144" s="40"/>
      <c r="G11144" s="40"/>
      <c r="H11144" s="40"/>
      <c r="I11144" s="40"/>
      <c r="M11144" s="40">
        <f>WEEKNUM(A11144,2)</f>
        <v>1</v>
      </c>
    </row>
    <row r="11145" spans="1:13" x14ac:dyDescent="0.25">
      <c r="A11145" s="1"/>
      <c r="B11145" s="40"/>
      <c r="C11145" s="40"/>
      <c r="D11145" s="40"/>
      <c r="E11145" s="40"/>
      <c r="F11145" s="40"/>
      <c r="G11145" s="40"/>
      <c r="H11145" s="40"/>
      <c r="I11145" s="40"/>
      <c r="M11145" s="40">
        <f>WEEKNUM(A11145,2)</f>
        <v>1</v>
      </c>
    </row>
    <row r="11146" spans="1:13" x14ac:dyDescent="0.25">
      <c r="A11146" s="1"/>
      <c r="B11146" s="40"/>
      <c r="C11146" s="40"/>
      <c r="D11146" s="40"/>
      <c r="E11146" s="40"/>
      <c r="F11146" s="40"/>
      <c r="G11146" s="40"/>
      <c r="H11146" s="40"/>
      <c r="I11146" s="40"/>
      <c r="M11146" s="40">
        <f>WEEKNUM(A11146,2)</f>
        <v>1</v>
      </c>
    </row>
    <row r="11147" spans="1:13" x14ac:dyDescent="0.25">
      <c r="A11147" s="1"/>
      <c r="B11147" s="40"/>
      <c r="C11147" s="40"/>
      <c r="D11147" s="40"/>
      <c r="E11147" s="40"/>
      <c r="F11147" s="40"/>
      <c r="G11147" s="40"/>
      <c r="H11147" s="40"/>
      <c r="I11147" s="40"/>
      <c r="M11147" s="40">
        <f>WEEKNUM(A11147,2)</f>
        <v>1</v>
      </c>
    </row>
    <row r="11148" spans="1:13" x14ac:dyDescent="0.25">
      <c r="A11148" s="1"/>
      <c r="B11148" s="40"/>
      <c r="C11148" s="40"/>
      <c r="D11148" s="40"/>
      <c r="E11148" s="40"/>
      <c r="F11148" s="40"/>
      <c r="G11148" s="40"/>
      <c r="H11148" s="40"/>
      <c r="I11148" s="40"/>
      <c r="M11148" s="40">
        <f>WEEKNUM(A11148,2)</f>
        <v>1</v>
      </c>
    </row>
    <row r="11149" spans="1:13" x14ac:dyDescent="0.25">
      <c r="A11149" s="1"/>
      <c r="B11149" s="40"/>
      <c r="C11149" s="40"/>
      <c r="D11149" s="40"/>
      <c r="E11149" s="40"/>
      <c r="F11149" s="40"/>
      <c r="G11149" s="40"/>
      <c r="H11149" s="40"/>
      <c r="I11149" s="40"/>
      <c r="M11149" s="40">
        <f>WEEKNUM(A11149,2)</f>
        <v>1</v>
      </c>
    </row>
    <row r="11150" spans="1:13" x14ac:dyDescent="0.25">
      <c r="A11150" s="1"/>
      <c r="B11150" s="40"/>
      <c r="C11150" s="40"/>
      <c r="D11150" s="40"/>
      <c r="E11150" s="40"/>
      <c r="F11150" s="40"/>
      <c r="G11150" s="40"/>
      <c r="H11150" s="40"/>
      <c r="I11150" s="40"/>
      <c r="M11150" s="40">
        <f>WEEKNUM(A11150,2)</f>
        <v>1</v>
      </c>
    </row>
    <row r="11151" spans="1:13" x14ac:dyDescent="0.25">
      <c r="A11151" s="1"/>
      <c r="B11151" s="40"/>
      <c r="C11151" s="40"/>
      <c r="D11151" s="40"/>
      <c r="E11151" s="40"/>
      <c r="F11151" s="40"/>
      <c r="G11151" s="40"/>
      <c r="H11151" s="40"/>
      <c r="I11151" s="40"/>
      <c r="M11151" s="40">
        <f>WEEKNUM(A11151,2)</f>
        <v>1</v>
      </c>
    </row>
    <row r="11152" spans="1:13" x14ac:dyDescent="0.25">
      <c r="A11152" s="1"/>
      <c r="B11152" s="40"/>
      <c r="C11152" s="40"/>
      <c r="D11152" s="40"/>
      <c r="E11152" s="40"/>
      <c r="F11152" s="40"/>
      <c r="G11152" s="40"/>
      <c r="H11152" s="40"/>
      <c r="I11152" s="40"/>
      <c r="M11152" s="40">
        <f>WEEKNUM(A11152,2)</f>
        <v>1</v>
      </c>
    </row>
    <row r="11153" spans="1:13" x14ac:dyDescent="0.25">
      <c r="A11153" s="1"/>
      <c r="B11153" s="40"/>
      <c r="C11153" s="40"/>
      <c r="D11153" s="40"/>
      <c r="E11153" s="40"/>
      <c r="F11153" s="40"/>
      <c r="G11153" s="40"/>
      <c r="H11153" s="40"/>
      <c r="I11153" s="40"/>
      <c r="M11153" s="40">
        <f>WEEKNUM(A11153,2)</f>
        <v>1</v>
      </c>
    </row>
    <row r="11154" spans="1:13" x14ac:dyDescent="0.25">
      <c r="A11154" s="1"/>
      <c r="B11154" s="40"/>
      <c r="C11154" s="40"/>
      <c r="D11154" s="40"/>
      <c r="E11154" s="40"/>
      <c r="F11154" s="40"/>
      <c r="G11154" s="40"/>
      <c r="H11154" s="40"/>
      <c r="I11154" s="40"/>
      <c r="M11154" s="40">
        <f>WEEKNUM(A11154,2)</f>
        <v>1</v>
      </c>
    </row>
    <row r="11155" spans="1:13" x14ac:dyDescent="0.25">
      <c r="A11155" s="1"/>
      <c r="B11155" s="40"/>
      <c r="C11155" s="40"/>
      <c r="D11155" s="40"/>
      <c r="E11155" s="40"/>
      <c r="F11155" s="40"/>
      <c r="G11155" s="40"/>
      <c r="H11155" s="40"/>
      <c r="I11155" s="40"/>
      <c r="M11155" s="40">
        <f>WEEKNUM(A11155,2)</f>
        <v>1</v>
      </c>
    </row>
    <row r="11156" spans="1:13" x14ac:dyDescent="0.25">
      <c r="A11156" s="1"/>
      <c r="B11156" s="40"/>
      <c r="C11156" s="40"/>
      <c r="D11156" s="40"/>
      <c r="E11156" s="40"/>
      <c r="F11156" s="40"/>
      <c r="G11156" s="40"/>
      <c r="H11156" s="40"/>
      <c r="I11156" s="40"/>
      <c r="M11156" s="40">
        <f>WEEKNUM(A11156,2)</f>
        <v>1</v>
      </c>
    </row>
    <row r="11157" spans="1:13" x14ac:dyDescent="0.25">
      <c r="A11157" s="1"/>
      <c r="B11157" s="40"/>
      <c r="C11157" s="40"/>
      <c r="D11157" s="40"/>
      <c r="E11157" s="40"/>
      <c r="F11157" s="40"/>
      <c r="G11157" s="40"/>
      <c r="H11157" s="40"/>
      <c r="I11157" s="40"/>
      <c r="M11157" s="40">
        <f>WEEKNUM(A11157,2)</f>
        <v>1</v>
      </c>
    </row>
    <row r="11158" spans="1:13" x14ac:dyDescent="0.25">
      <c r="A11158" s="1"/>
      <c r="B11158" s="40"/>
      <c r="C11158" s="40"/>
      <c r="D11158" s="40"/>
      <c r="E11158" s="40"/>
      <c r="F11158" s="40"/>
      <c r="G11158" s="40"/>
      <c r="H11158" s="40"/>
      <c r="I11158" s="40"/>
      <c r="M11158" s="40">
        <f>WEEKNUM(A11158,2)</f>
        <v>1</v>
      </c>
    </row>
    <row r="11159" spans="1:13" x14ac:dyDescent="0.25">
      <c r="A11159" s="1"/>
      <c r="B11159" s="40"/>
      <c r="C11159" s="40"/>
      <c r="D11159" s="40"/>
      <c r="E11159" s="40"/>
      <c r="F11159" s="40"/>
      <c r="G11159" s="40"/>
      <c r="H11159" s="40"/>
      <c r="I11159" s="40"/>
      <c r="M11159" s="40">
        <f>WEEKNUM(A11159,2)</f>
        <v>1</v>
      </c>
    </row>
    <row r="11160" spans="1:13" x14ac:dyDescent="0.25">
      <c r="A11160" s="1"/>
      <c r="B11160" s="40"/>
      <c r="C11160" s="40"/>
      <c r="D11160" s="40"/>
      <c r="E11160" s="40"/>
      <c r="F11160" s="40"/>
      <c r="G11160" s="40"/>
      <c r="H11160" s="40"/>
      <c r="I11160" s="40"/>
      <c r="M11160" s="40">
        <f>WEEKNUM(A11160,2)</f>
        <v>1</v>
      </c>
    </row>
    <row r="11161" spans="1:13" x14ac:dyDescent="0.25">
      <c r="A11161" s="1"/>
      <c r="B11161" s="40"/>
      <c r="C11161" s="40"/>
      <c r="D11161" s="40"/>
      <c r="E11161" s="40"/>
      <c r="F11161" s="40"/>
      <c r="G11161" s="40"/>
      <c r="H11161" s="40"/>
      <c r="I11161" s="40"/>
      <c r="M11161" s="40">
        <f>WEEKNUM(A11161,2)</f>
        <v>1</v>
      </c>
    </row>
    <row r="11162" spans="1:13" x14ac:dyDescent="0.25">
      <c r="A11162" s="1"/>
      <c r="B11162" s="40"/>
      <c r="C11162" s="40"/>
      <c r="D11162" s="40"/>
      <c r="E11162" s="40"/>
      <c r="F11162" s="40"/>
      <c r="G11162" s="40"/>
      <c r="H11162" s="40"/>
      <c r="I11162" s="40"/>
      <c r="M11162" s="40">
        <f>WEEKNUM(A11162,2)</f>
        <v>1</v>
      </c>
    </row>
    <row r="11163" spans="1:13" x14ac:dyDescent="0.25">
      <c r="A11163" s="1"/>
      <c r="B11163" s="40"/>
      <c r="C11163" s="40"/>
      <c r="D11163" s="40"/>
      <c r="E11163" s="40"/>
      <c r="F11163" s="40"/>
      <c r="G11163" s="40"/>
      <c r="H11163" s="40"/>
      <c r="I11163" s="40"/>
      <c r="M11163" s="40">
        <f>WEEKNUM(A11163,2)</f>
        <v>1</v>
      </c>
    </row>
    <row r="11164" spans="1:13" x14ac:dyDescent="0.25">
      <c r="A11164" s="1"/>
      <c r="B11164" s="40"/>
      <c r="C11164" s="40"/>
      <c r="D11164" s="40"/>
      <c r="E11164" s="40"/>
      <c r="F11164" s="40"/>
      <c r="G11164" s="40"/>
      <c r="H11164" s="40"/>
      <c r="I11164" s="40"/>
      <c r="M11164" s="40">
        <f>WEEKNUM(A11164,2)</f>
        <v>1</v>
      </c>
    </row>
    <row r="11165" spans="1:13" x14ac:dyDescent="0.25">
      <c r="A11165" s="1"/>
      <c r="B11165" s="40"/>
      <c r="C11165" s="40"/>
      <c r="D11165" s="40"/>
      <c r="E11165" s="40"/>
      <c r="F11165" s="40"/>
      <c r="G11165" s="40"/>
      <c r="H11165" s="40"/>
      <c r="I11165" s="40"/>
      <c r="M11165" s="40">
        <f>WEEKNUM(A11165,2)</f>
        <v>1</v>
      </c>
    </row>
    <row r="11166" spans="1:13" x14ac:dyDescent="0.25">
      <c r="A11166" s="1"/>
      <c r="B11166" s="40"/>
      <c r="C11166" s="40"/>
      <c r="D11166" s="40"/>
      <c r="E11166" s="40"/>
      <c r="F11166" s="40"/>
      <c r="G11166" s="40"/>
      <c r="H11166" s="40"/>
      <c r="I11166" s="40"/>
      <c r="M11166" s="40">
        <f>WEEKNUM(A11166,2)</f>
        <v>1</v>
      </c>
    </row>
    <row r="11167" spans="1:13" x14ac:dyDescent="0.25">
      <c r="A11167" s="1"/>
      <c r="B11167" s="40"/>
      <c r="C11167" s="40"/>
      <c r="D11167" s="40"/>
      <c r="E11167" s="40"/>
      <c r="F11167" s="40"/>
      <c r="G11167" s="40"/>
      <c r="H11167" s="40"/>
      <c r="I11167" s="40"/>
      <c r="M11167" s="40">
        <f>WEEKNUM(A11167,2)</f>
        <v>1</v>
      </c>
    </row>
    <row r="11168" spans="1:13" x14ac:dyDescent="0.25">
      <c r="A11168" s="1"/>
      <c r="B11168" s="40"/>
      <c r="C11168" s="40"/>
      <c r="D11168" s="40"/>
      <c r="E11168" s="40"/>
      <c r="F11168" s="40"/>
      <c r="G11168" s="40"/>
      <c r="H11168" s="40"/>
      <c r="I11168" s="40"/>
      <c r="M11168" s="40">
        <f>WEEKNUM(A11168,2)</f>
        <v>1</v>
      </c>
    </row>
    <row r="11169" spans="1:13" x14ac:dyDescent="0.25">
      <c r="A11169" s="1"/>
      <c r="B11169" s="40"/>
      <c r="C11169" s="40"/>
      <c r="D11169" s="40"/>
      <c r="E11169" s="40"/>
      <c r="F11169" s="40"/>
      <c r="G11169" s="40"/>
      <c r="H11169" s="40"/>
      <c r="I11169" s="40"/>
      <c r="M11169" s="40">
        <f>WEEKNUM(A11169,2)</f>
        <v>1</v>
      </c>
    </row>
    <row r="11170" spans="1:13" x14ac:dyDescent="0.25">
      <c r="A11170" s="1"/>
      <c r="B11170" s="40"/>
      <c r="C11170" s="40"/>
      <c r="D11170" s="40"/>
      <c r="E11170" s="40"/>
      <c r="F11170" s="40"/>
      <c r="G11170" s="40"/>
      <c r="H11170" s="40"/>
      <c r="I11170" s="40"/>
      <c r="M11170" s="40">
        <f>WEEKNUM(A11170,2)</f>
        <v>1</v>
      </c>
    </row>
    <row r="11171" spans="1:13" x14ac:dyDescent="0.25">
      <c r="A11171" s="1"/>
      <c r="B11171" s="40"/>
      <c r="C11171" s="40"/>
      <c r="D11171" s="40"/>
      <c r="E11171" s="40"/>
      <c r="F11171" s="40"/>
      <c r="G11171" s="40"/>
      <c r="H11171" s="40"/>
      <c r="I11171" s="40"/>
      <c r="M11171" s="40">
        <f>WEEKNUM(A11171,2)</f>
        <v>1</v>
      </c>
    </row>
    <row r="11172" spans="1:13" x14ac:dyDescent="0.25">
      <c r="A11172" s="1"/>
      <c r="B11172" s="40"/>
      <c r="C11172" s="40"/>
      <c r="D11172" s="40"/>
      <c r="E11172" s="40"/>
      <c r="F11172" s="40"/>
      <c r="G11172" s="40"/>
      <c r="H11172" s="40"/>
      <c r="I11172" s="40"/>
      <c r="M11172" s="40">
        <f>WEEKNUM(A11172,2)</f>
        <v>1</v>
      </c>
    </row>
    <row r="11173" spans="1:13" x14ac:dyDescent="0.25">
      <c r="A11173" s="1"/>
      <c r="B11173" s="40"/>
      <c r="C11173" s="40"/>
      <c r="D11173" s="40"/>
      <c r="E11173" s="40"/>
      <c r="F11173" s="40"/>
      <c r="G11173" s="40"/>
      <c r="H11173" s="40"/>
      <c r="I11173" s="40"/>
      <c r="M11173" s="40">
        <f>WEEKNUM(A11173,2)</f>
        <v>1</v>
      </c>
    </row>
    <row r="11174" spans="1:13" x14ac:dyDescent="0.25">
      <c r="A11174" s="1"/>
      <c r="B11174" s="40"/>
      <c r="C11174" s="40"/>
      <c r="D11174" s="40"/>
      <c r="E11174" s="40"/>
      <c r="F11174" s="40"/>
      <c r="G11174" s="40"/>
      <c r="H11174" s="40"/>
      <c r="I11174" s="40"/>
      <c r="M11174" s="40">
        <f>WEEKNUM(A11174,2)</f>
        <v>1</v>
      </c>
    </row>
    <row r="11175" spans="1:13" x14ac:dyDescent="0.25">
      <c r="A11175" s="1"/>
      <c r="B11175" s="40"/>
      <c r="C11175" s="40"/>
      <c r="D11175" s="40"/>
      <c r="E11175" s="40"/>
      <c r="F11175" s="40"/>
      <c r="G11175" s="40"/>
      <c r="H11175" s="40"/>
      <c r="I11175" s="40"/>
      <c r="M11175" s="40">
        <f>WEEKNUM(A11175,2)</f>
        <v>1</v>
      </c>
    </row>
    <row r="11176" spans="1:13" x14ac:dyDescent="0.25">
      <c r="A11176" s="1"/>
      <c r="B11176" s="40"/>
      <c r="C11176" s="40"/>
      <c r="D11176" s="40"/>
      <c r="E11176" s="40"/>
      <c r="F11176" s="40"/>
      <c r="G11176" s="40"/>
      <c r="H11176" s="40"/>
      <c r="I11176" s="40"/>
      <c r="M11176" s="40">
        <f>WEEKNUM(A11176,2)</f>
        <v>1</v>
      </c>
    </row>
    <row r="11177" spans="1:13" x14ac:dyDescent="0.25">
      <c r="A11177" s="1"/>
      <c r="B11177" s="40"/>
      <c r="C11177" s="40"/>
      <c r="D11177" s="40"/>
      <c r="E11177" s="40"/>
      <c r="F11177" s="40"/>
      <c r="G11177" s="40"/>
      <c r="H11177" s="40"/>
      <c r="I11177" s="40"/>
      <c r="M11177" s="40">
        <f>WEEKNUM(A11177,2)</f>
        <v>1</v>
      </c>
    </row>
    <row r="11178" spans="1:13" x14ac:dyDescent="0.25">
      <c r="A11178" s="1"/>
      <c r="B11178" s="40"/>
      <c r="C11178" s="40"/>
      <c r="D11178" s="40"/>
      <c r="E11178" s="40"/>
      <c r="F11178" s="40"/>
      <c r="G11178" s="40"/>
      <c r="H11178" s="40"/>
      <c r="I11178" s="40"/>
      <c r="M11178" s="40">
        <f>WEEKNUM(A11178,2)</f>
        <v>1</v>
      </c>
    </row>
    <row r="11179" spans="1:13" x14ac:dyDescent="0.25">
      <c r="A11179" s="1"/>
      <c r="B11179" s="40"/>
      <c r="C11179" s="40"/>
      <c r="D11179" s="40"/>
      <c r="E11179" s="40"/>
      <c r="F11179" s="40"/>
      <c r="G11179" s="40"/>
      <c r="H11179" s="40"/>
      <c r="I11179" s="40"/>
      <c r="M11179" s="40">
        <f>WEEKNUM(A11179,2)</f>
        <v>1</v>
      </c>
    </row>
    <row r="11180" spans="1:13" x14ac:dyDescent="0.25">
      <c r="A11180" s="1"/>
      <c r="B11180" s="40"/>
      <c r="C11180" s="40"/>
      <c r="D11180" s="40"/>
      <c r="E11180" s="40"/>
      <c r="F11180" s="40"/>
      <c r="G11180" s="40"/>
      <c r="H11180" s="40"/>
      <c r="I11180" s="40"/>
      <c r="M11180" s="40">
        <f>WEEKNUM(A11180,2)</f>
        <v>1</v>
      </c>
    </row>
    <row r="11181" spans="1:13" x14ac:dyDescent="0.25">
      <c r="A11181" s="1"/>
      <c r="B11181" s="40"/>
      <c r="C11181" s="40"/>
      <c r="D11181" s="40"/>
      <c r="E11181" s="40"/>
      <c r="F11181" s="40"/>
      <c r="G11181" s="40"/>
      <c r="H11181" s="40"/>
      <c r="I11181" s="40"/>
      <c r="M11181" s="40">
        <f>WEEKNUM(A11181,2)</f>
        <v>1</v>
      </c>
    </row>
    <row r="11182" spans="1:13" x14ac:dyDescent="0.25">
      <c r="A11182" s="1"/>
      <c r="B11182" s="40"/>
      <c r="C11182" s="40"/>
      <c r="D11182" s="40"/>
      <c r="E11182" s="40"/>
      <c r="F11182" s="40"/>
      <c r="G11182" s="40"/>
      <c r="H11182" s="40"/>
      <c r="I11182" s="40"/>
      <c r="M11182" s="40">
        <f>WEEKNUM(A11182,2)</f>
        <v>1</v>
      </c>
    </row>
    <row r="11183" spans="1:13" x14ac:dyDescent="0.25">
      <c r="A11183" s="1"/>
      <c r="B11183" s="40"/>
      <c r="C11183" s="40"/>
      <c r="D11183" s="40"/>
      <c r="E11183" s="40"/>
      <c r="F11183" s="40"/>
      <c r="G11183" s="40"/>
      <c r="H11183" s="40"/>
      <c r="I11183" s="40"/>
      <c r="M11183" s="40">
        <f>WEEKNUM(A11183,2)</f>
        <v>1</v>
      </c>
    </row>
    <row r="11184" spans="1:13" x14ac:dyDescent="0.25">
      <c r="A11184" s="1"/>
      <c r="B11184" s="40"/>
      <c r="C11184" s="40"/>
      <c r="D11184" s="40"/>
      <c r="E11184" s="40"/>
      <c r="F11184" s="40"/>
      <c r="G11184" s="40"/>
      <c r="H11184" s="40"/>
      <c r="I11184" s="40"/>
      <c r="M11184" s="40">
        <f>WEEKNUM(A11184,2)</f>
        <v>1</v>
      </c>
    </row>
    <row r="11185" spans="1:13" x14ac:dyDescent="0.25">
      <c r="A11185" s="1"/>
      <c r="B11185" s="40"/>
      <c r="C11185" s="40"/>
      <c r="D11185" s="40"/>
      <c r="E11185" s="40"/>
      <c r="F11185" s="40"/>
      <c r="G11185" s="40"/>
      <c r="H11185" s="40"/>
      <c r="I11185" s="40"/>
      <c r="M11185" s="40">
        <f>WEEKNUM(A11185,2)</f>
        <v>1</v>
      </c>
    </row>
    <row r="11186" spans="1:13" x14ac:dyDescent="0.25">
      <c r="A11186" s="1"/>
      <c r="B11186" s="40"/>
      <c r="C11186" s="40"/>
      <c r="D11186" s="40"/>
      <c r="E11186" s="40"/>
      <c r="F11186" s="40"/>
      <c r="G11186" s="40"/>
      <c r="H11186" s="40"/>
      <c r="I11186" s="40"/>
      <c r="M11186" s="40">
        <f>WEEKNUM(A11186,2)</f>
        <v>1</v>
      </c>
    </row>
    <row r="11187" spans="1:13" x14ac:dyDescent="0.25">
      <c r="A11187" s="1"/>
      <c r="B11187" s="40"/>
      <c r="C11187" s="40"/>
      <c r="D11187" s="40"/>
      <c r="E11187" s="40"/>
      <c r="F11187" s="40"/>
      <c r="G11187" s="40"/>
      <c r="H11187" s="40"/>
      <c r="I11187" s="40"/>
      <c r="M11187" s="40">
        <f>WEEKNUM(A11187,2)</f>
        <v>1</v>
      </c>
    </row>
    <row r="11188" spans="1:13" x14ac:dyDescent="0.25">
      <c r="A11188" s="1"/>
      <c r="B11188" s="40"/>
      <c r="C11188" s="40"/>
      <c r="D11188" s="40"/>
      <c r="E11188" s="40"/>
      <c r="F11188" s="40"/>
      <c r="G11188" s="40"/>
      <c r="H11188" s="40"/>
      <c r="I11188" s="40"/>
      <c r="M11188" s="40">
        <f>WEEKNUM(A11188,2)</f>
        <v>1</v>
      </c>
    </row>
    <row r="11189" spans="1:13" x14ac:dyDescent="0.25">
      <c r="A11189" s="1"/>
      <c r="B11189" s="40"/>
      <c r="C11189" s="40"/>
      <c r="D11189" s="40"/>
      <c r="E11189" s="40"/>
      <c r="F11189" s="40"/>
      <c r="G11189" s="40"/>
      <c r="H11189" s="40"/>
      <c r="I11189" s="40"/>
      <c r="M11189" s="40">
        <f>WEEKNUM(A11189,2)</f>
        <v>1</v>
      </c>
    </row>
    <row r="11190" spans="1:13" x14ac:dyDescent="0.25">
      <c r="A11190" s="1"/>
      <c r="B11190" s="40"/>
      <c r="C11190" s="40"/>
      <c r="D11190" s="40"/>
      <c r="E11190" s="40"/>
      <c r="F11190" s="40"/>
      <c r="G11190" s="40"/>
      <c r="H11190" s="40"/>
      <c r="I11190" s="40"/>
      <c r="M11190" s="40">
        <f>WEEKNUM(A11190,2)</f>
        <v>1</v>
      </c>
    </row>
    <row r="11191" spans="1:13" x14ac:dyDescent="0.25">
      <c r="A11191" s="1"/>
      <c r="B11191" s="40"/>
      <c r="C11191" s="40"/>
      <c r="D11191" s="40"/>
      <c r="E11191" s="40"/>
      <c r="F11191" s="40"/>
      <c r="G11191" s="40"/>
      <c r="H11191" s="40"/>
      <c r="I11191" s="40"/>
      <c r="M11191" s="40">
        <f>WEEKNUM(A11191,2)</f>
        <v>1</v>
      </c>
    </row>
    <row r="11192" spans="1:13" x14ac:dyDescent="0.25">
      <c r="A11192" s="1"/>
      <c r="B11192" s="40"/>
      <c r="C11192" s="40"/>
      <c r="D11192" s="40"/>
      <c r="E11192" s="40"/>
      <c r="F11192" s="40"/>
      <c r="G11192" s="40"/>
      <c r="H11192" s="40"/>
      <c r="I11192" s="40"/>
      <c r="M11192" s="40">
        <f>WEEKNUM(A11192,2)</f>
        <v>1</v>
      </c>
    </row>
    <row r="11193" spans="1:13" x14ac:dyDescent="0.25">
      <c r="A11193" s="1"/>
      <c r="B11193" s="40"/>
      <c r="C11193" s="40"/>
      <c r="D11193" s="40"/>
      <c r="E11193" s="40"/>
      <c r="F11193" s="40"/>
      <c r="G11193" s="40"/>
      <c r="H11193" s="40"/>
      <c r="I11193" s="40"/>
      <c r="M11193" s="40">
        <f>WEEKNUM(A11193,2)</f>
        <v>1</v>
      </c>
    </row>
    <row r="11194" spans="1:13" x14ac:dyDescent="0.25">
      <c r="A11194" s="1"/>
      <c r="B11194" s="40"/>
      <c r="C11194" s="40"/>
      <c r="D11194" s="40"/>
      <c r="E11194" s="40"/>
      <c r="F11194" s="40"/>
      <c r="G11194" s="40"/>
      <c r="H11194" s="40"/>
      <c r="I11194" s="40"/>
      <c r="M11194" s="40">
        <f>WEEKNUM(A11194,2)</f>
        <v>1</v>
      </c>
    </row>
    <row r="11195" spans="1:13" x14ac:dyDescent="0.25">
      <c r="A11195" s="1"/>
      <c r="B11195" s="40"/>
      <c r="C11195" s="40"/>
      <c r="D11195" s="40"/>
      <c r="E11195" s="40"/>
      <c r="F11195" s="40"/>
      <c r="G11195" s="40"/>
      <c r="H11195" s="40"/>
      <c r="I11195" s="40"/>
      <c r="M11195" s="40">
        <f>WEEKNUM(A11195,2)</f>
        <v>1</v>
      </c>
    </row>
    <row r="11196" spans="1:13" x14ac:dyDescent="0.25">
      <c r="A11196" s="1"/>
      <c r="B11196" s="40"/>
      <c r="C11196" s="40"/>
      <c r="D11196" s="40"/>
      <c r="E11196" s="40"/>
      <c r="F11196" s="40"/>
      <c r="G11196" s="40"/>
      <c r="H11196" s="40"/>
      <c r="I11196" s="40"/>
      <c r="M11196" s="40">
        <f>WEEKNUM(A11196,2)</f>
        <v>1</v>
      </c>
    </row>
    <row r="11197" spans="1:13" x14ac:dyDescent="0.25">
      <c r="A11197" s="1"/>
      <c r="B11197" s="40"/>
      <c r="C11197" s="40"/>
      <c r="D11197" s="40"/>
      <c r="E11197" s="40"/>
      <c r="F11197" s="40"/>
      <c r="G11197" s="40"/>
      <c r="H11197" s="40"/>
      <c r="I11197" s="40"/>
      <c r="M11197" s="40">
        <f>WEEKNUM(A11197,2)</f>
        <v>1</v>
      </c>
    </row>
    <row r="11198" spans="1:13" x14ac:dyDescent="0.25">
      <c r="A11198" s="1"/>
      <c r="B11198" s="40"/>
      <c r="C11198" s="40"/>
      <c r="D11198" s="40"/>
      <c r="E11198" s="40"/>
      <c r="F11198" s="40"/>
      <c r="G11198" s="40"/>
      <c r="H11198" s="40"/>
      <c r="I11198" s="40"/>
      <c r="M11198" s="40">
        <f>WEEKNUM(A11198,2)</f>
        <v>1</v>
      </c>
    </row>
    <row r="11199" spans="1:13" x14ac:dyDescent="0.25">
      <c r="A11199" s="1"/>
      <c r="B11199" s="40"/>
      <c r="C11199" s="40"/>
      <c r="D11199" s="40"/>
      <c r="E11199" s="40"/>
      <c r="F11199" s="40"/>
      <c r="G11199" s="40"/>
      <c r="H11199" s="40"/>
      <c r="I11199" s="40"/>
      <c r="M11199" s="40">
        <f>WEEKNUM(A11199,2)</f>
        <v>1</v>
      </c>
    </row>
    <row r="11200" spans="1:13" x14ac:dyDescent="0.25">
      <c r="A11200" s="1"/>
      <c r="B11200" s="40"/>
      <c r="C11200" s="40"/>
      <c r="D11200" s="40"/>
      <c r="E11200" s="40"/>
      <c r="F11200" s="40"/>
      <c r="G11200" s="40"/>
      <c r="H11200" s="40"/>
      <c r="I11200" s="40"/>
      <c r="M11200" s="40">
        <f>WEEKNUM(A11200,2)</f>
        <v>1</v>
      </c>
    </row>
    <row r="11201" spans="1:13" x14ac:dyDescent="0.25">
      <c r="A11201" s="1"/>
      <c r="B11201" s="40"/>
      <c r="C11201" s="40"/>
      <c r="D11201" s="40"/>
      <c r="E11201" s="40"/>
      <c r="F11201" s="40"/>
      <c r="G11201" s="40"/>
      <c r="H11201" s="40"/>
      <c r="I11201" s="40"/>
      <c r="M11201" s="40">
        <f>WEEKNUM(A11201,2)</f>
        <v>1</v>
      </c>
    </row>
    <row r="11202" spans="1:13" x14ac:dyDescent="0.25">
      <c r="A11202" s="1"/>
      <c r="B11202" s="40"/>
      <c r="C11202" s="40"/>
      <c r="D11202" s="40"/>
      <c r="E11202" s="40"/>
      <c r="F11202" s="40"/>
      <c r="G11202" s="40"/>
      <c r="H11202" s="40"/>
      <c r="I11202" s="40"/>
      <c r="M11202" s="40">
        <f>WEEKNUM(A11202,2)</f>
        <v>1</v>
      </c>
    </row>
    <row r="11203" spans="1:13" x14ac:dyDescent="0.25">
      <c r="A11203" s="1"/>
      <c r="B11203" s="40"/>
      <c r="C11203" s="40"/>
      <c r="D11203" s="40"/>
      <c r="E11203" s="40"/>
      <c r="F11203" s="40"/>
      <c r="G11203" s="40"/>
      <c r="H11203" s="40"/>
      <c r="I11203" s="40"/>
      <c r="M11203" s="40">
        <f>WEEKNUM(A11203,2)</f>
        <v>1</v>
      </c>
    </row>
    <row r="11204" spans="1:13" x14ac:dyDescent="0.25">
      <c r="A11204" s="1"/>
      <c r="B11204" s="40"/>
      <c r="C11204" s="40"/>
      <c r="D11204" s="40"/>
      <c r="E11204" s="40"/>
      <c r="F11204" s="40"/>
      <c r="G11204" s="40"/>
      <c r="H11204" s="40"/>
      <c r="I11204" s="40"/>
      <c r="M11204" s="40">
        <f>WEEKNUM(A11204,2)</f>
        <v>1</v>
      </c>
    </row>
    <row r="11205" spans="1:13" x14ac:dyDescent="0.25">
      <c r="A11205" s="1"/>
      <c r="B11205" s="40"/>
      <c r="C11205" s="40"/>
      <c r="D11205" s="40"/>
      <c r="E11205" s="40"/>
      <c r="F11205" s="40"/>
      <c r="G11205" s="40"/>
      <c r="H11205" s="40"/>
      <c r="I11205" s="40"/>
      <c r="M11205" s="40">
        <f>WEEKNUM(A11205,2)</f>
        <v>1</v>
      </c>
    </row>
    <row r="11206" spans="1:13" x14ac:dyDescent="0.25">
      <c r="A11206" s="1"/>
      <c r="B11206" s="40"/>
      <c r="C11206" s="40"/>
      <c r="D11206" s="40"/>
      <c r="E11206" s="40"/>
      <c r="F11206" s="40"/>
      <c r="G11206" s="40"/>
      <c r="H11206" s="40"/>
      <c r="I11206" s="40"/>
      <c r="M11206" s="40">
        <f>WEEKNUM(A11206,2)</f>
        <v>1</v>
      </c>
    </row>
    <row r="11207" spans="1:13" x14ac:dyDescent="0.25">
      <c r="A11207" s="1"/>
      <c r="B11207" s="40"/>
      <c r="C11207" s="40"/>
      <c r="D11207" s="40"/>
      <c r="E11207" s="40"/>
      <c r="F11207" s="40"/>
      <c r="G11207" s="40"/>
      <c r="H11207" s="40"/>
      <c r="I11207" s="40"/>
      <c r="M11207" s="40">
        <f>WEEKNUM(A11207,2)</f>
        <v>1</v>
      </c>
    </row>
    <row r="11208" spans="1:13" x14ac:dyDescent="0.25">
      <c r="A11208" s="1"/>
      <c r="B11208" s="40"/>
      <c r="C11208" s="40"/>
      <c r="D11208" s="40"/>
      <c r="E11208" s="40"/>
      <c r="F11208" s="40"/>
      <c r="G11208" s="40"/>
      <c r="H11208" s="40"/>
      <c r="I11208" s="40"/>
      <c r="M11208" s="40">
        <f>WEEKNUM(A11208,2)</f>
        <v>1</v>
      </c>
    </row>
    <row r="11209" spans="1:13" x14ac:dyDescent="0.25">
      <c r="A11209" s="1"/>
      <c r="B11209" s="40"/>
      <c r="C11209" s="40"/>
      <c r="D11209" s="40"/>
      <c r="E11209" s="40"/>
      <c r="F11209" s="40"/>
      <c r="G11209" s="40"/>
      <c r="H11209" s="40"/>
      <c r="I11209" s="40"/>
      <c r="M11209" s="40">
        <f>WEEKNUM(A11209,2)</f>
        <v>1</v>
      </c>
    </row>
    <row r="11210" spans="1:13" x14ac:dyDescent="0.25">
      <c r="A11210" s="1"/>
      <c r="B11210" s="40"/>
      <c r="C11210" s="40"/>
      <c r="D11210" s="40"/>
      <c r="E11210" s="40"/>
      <c r="F11210" s="40"/>
      <c r="G11210" s="40"/>
      <c r="H11210" s="40"/>
      <c r="I11210" s="40"/>
      <c r="M11210" s="40">
        <f>WEEKNUM(A11210,2)</f>
        <v>1</v>
      </c>
    </row>
    <row r="11211" spans="1:13" x14ac:dyDescent="0.25">
      <c r="A11211" s="1"/>
      <c r="B11211" s="40"/>
      <c r="C11211" s="40"/>
      <c r="D11211" s="40"/>
      <c r="E11211" s="40"/>
      <c r="F11211" s="40"/>
      <c r="G11211" s="40"/>
      <c r="H11211" s="40"/>
      <c r="I11211" s="40"/>
      <c r="M11211" s="40">
        <f>WEEKNUM(A11211,2)</f>
        <v>1</v>
      </c>
    </row>
    <row r="11212" spans="1:13" x14ac:dyDescent="0.25">
      <c r="A11212" s="1"/>
      <c r="B11212" s="40"/>
      <c r="C11212" s="40"/>
      <c r="D11212" s="40"/>
      <c r="E11212" s="40"/>
      <c r="F11212" s="40"/>
      <c r="G11212" s="40"/>
      <c r="H11212" s="40"/>
      <c r="I11212" s="40"/>
      <c r="M11212" s="40">
        <f>WEEKNUM(A11212,2)</f>
        <v>1</v>
      </c>
    </row>
    <row r="11213" spans="1:13" x14ac:dyDescent="0.25">
      <c r="A11213" s="1"/>
      <c r="B11213" s="40"/>
      <c r="C11213" s="40"/>
      <c r="D11213" s="40"/>
      <c r="E11213" s="40"/>
      <c r="F11213" s="40"/>
      <c r="G11213" s="40"/>
      <c r="H11213" s="40"/>
      <c r="I11213" s="40"/>
      <c r="M11213" s="40">
        <f>WEEKNUM(A11213,2)</f>
        <v>1</v>
      </c>
    </row>
    <row r="11214" spans="1:13" x14ac:dyDescent="0.25">
      <c r="A11214" s="1"/>
      <c r="B11214" s="40"/>
      <c r="C11214" s="40"/>
      <c r="D11214" s="40"/>
      <c r="E11214" s="40"/>
      <c r="F11214" s="40"/>
      <c r="G11214" s="40"/>
      <c r="H11214" s="40"/>
      <c r="I11214" s="40"/>
      <c r="M11214" s="40">
        <f>WEEKNUM(A11214,2)</f>
        <v>1</v>
      </c>
    </row>
    <row r="11215" spans="1:13" x14ac:dyDescent="0.25">
      <c r="A11215" s="1"/>
      <c r="B11215" s="40"/>
      <c r="C11215" s="40"/>
      <c r="D11215" s="40"/>
      <c r="E11215" s="40"/>
      <c r="F11215" s="40"/>
      <c r="G11215" s="40"/>
      <c r="H11215" s="40"/>
      <c r="I11215" s="40"/>
      <c r="M11215" s="40">
        <f>WEEKNUM(A11215,2)</f>
        <v>1</v>
      </c>
    </row>
    <row r="11216" spans="1:13" x14ac:dyDescent="0.25">
      <c r="A11216" s="1"/>
      <c r="B11216" s="40"/>
      <c r="C11216" s="40"/>
      <c r="D11216" s="40"/>
      <c r="E11216" s="40"/>
      <c r="F11216" s="40"/>
      <c r="G11216" s="40"/>
      <c r="H11216" s="40"/>
      <c r="I11216" s="40"/>
      <c r="M11216" s="40">
        <f>WEEKNUM(A11216,2)</f>
        <v>1</v>
      </c>
    </row>
    <row r="11217" spans="1:13" x14ac:dyDescent="0.25">
      <c r="A11217" s="1"/>
      <c r="B11217" s="40"/>
      <c r="C11217" s="40"/>
      <c r="D11217" s="40"/>
      <c r="E11217" s="40"/>
      <c r="F11217" s="40"/>
      <c r="G11217" s="40"/>
      <c r="H11217" s="40"/>
      <c r="I11217" s="40"/>
      <c r="M11217" s="40">
        <f>WEEKNUM(A11217,2)</f>
        <v>1</v>
      </c>
    </row>
    <row r="11218" spans="1:13" x14ac:dyDescent="0.25">
      <c r="A11218" s="1"/>
      <c r="B11218" s="40"/>
      <c r="C11218" s="40"/>
      <c r="D11218" s="40"/>
      <c r="E11218" s="40"/>
      <c r="F11218" s="40"/>
      <c r="G11218" s="40"/>
      <c r="H11218" s="40"/>
      <c r="I11218" s="40"/>
      <c r="M11218" s="40">
        <f>WEEKNUM(A11218,2)</f>
        <v>1</v>
      </c>
    </row>
    <row r="11219" spans="1:13" x14ac:dyDescent="0.25">
      <c r="A11219" s="1"/>
      <c r="B11219" s="40"/>
      <c r="C11219" s="40"/>
      <c r="D11219" s="40"/>
      <c r="E11219" s="40"/>
      <c r="F11219" s="40"/>
      <c r="G11219" s="40"/>
      <c r="H11219" s="40"/>
      <c r="I11219" s="40"/>
      <c r="M11219" s="40">
        <f>WEEKNUM(A11219,2)</f>
        <v>1</v>
      </c>
    </row>
    <row r="11220" spans="1:13" x14ac:dyDescent="0.25">
      <c r="A11220" s="1"/>
      <c r="B11220" s="40"/>
      <c r="C11220" s="40"/>
      <c r="D11220" s="40"/>
      <c r="E11220" s="40"/>
      <c r="F11220" s="40"/>
      <c r="G11220" s="40"/>
      <c r="H11220" s="40"/>
      <c r="I11220" s="40"/>
      <c r="M11220" s="40">
        <f>WEEKNUM(A11220,2)</f>
        <v>1</v>
      </c>
    </row>
    <row r="11221" spans="1:13" x14ac:dyDescent="0.25">
      <c r="A11221" s="1"/>
      <c r="B11221" s="40"/>
      <c r="C11221" s="40"/>
      <c r="D11221" s="40"/>
      <c r="E11221" s="40"/>
      <c r="F11221" s="40"/>
      <c r="G11221" s="40"/>
      <c r="H11221" s="40"/>
      <c r="I11221" s="40"/>
      <c r="M11221" s="40">
        <f>WEEKNUM(A11221,2)</f>
        <v>1</v>
      </c>
    </row>
    <row r="11222" spans="1:13" x14ac:dyDescent="0.25">
      <c r="A11222" s="1"/>
      <c r="B11222" s="40"/>
      <c r="C11222" s="40"/>
      <c r="D11222" s="40"/>
      <c r="E11222" s="40"/>
      <c r="F11222" s="40"/>
      <c r="G11222" s="40"/>
      <c r="H11222" s="40"/>
      <c r="I11222" s="40"/>
      <c r="M11222" s="40">
        <f>WEEKNUM(A11222,2)</f>
        <v>1</v>
      </c>
    </row>
    <row r="11223" spans="1:13" x14ac:dyDescent="0.25">
      <c r="A11223" s="1"/>
      <c r="B11223" s="40"/>
      <c r="C11223" s="40"/>
      <c r="D11223" s="40"/>
      <c r="E11223" s="40"/>
      <c r="F11223" s="40"/>
      <c r="G11223" s="40"/>
      <c r="H11223" s="40"/>
      <c r="I11223" s="40"/>
      <c r="M11223" s="40">
        <f>WEEKNUM(A11223,2)</f>
        <v>1</v>
      </c>
    </row>
    <row r="11224" spans="1:13" x14ac:dyDescent="0.25">
      <c r="A11224" s="1"/>
      <c r="B11224" s="40"/>
      <c r="C11224" s="40"/>
      <c r="D11224" s="40"/>
      <c r="E11224" s="40"/>
      <c r="F11224" s="40"/>
      <c r="G11224" s="40"/>
      <c r="H11224" s="40"/>
      <c r="I11224" s="40"/>
      <c r="M11224" s="40">
        <f>WEEKNUM(A11224,2)</f>
        <v>1</v>
      </c>
    </row>
    <row r="11225" spans="1:13" x14ac:dyDescent="0.25">
      <c r="A11225" s="1"/>
      <c r="B11225" s="40"/>
      <c r="C11225" s="40"/>
      <c r="D11225" s="40"/>
      <c r="E11225" s="40"/>
      <c r="F11225" s="40"/>
      <c r="G11225" s="40"/>
      <c r="H11225" s="40"/>
      <c r="I11225" s="40"/>
      <c r="M11225" s="40">
        <f>WEEKNUM(A11225,2)</f>
        <v>1</v>
      </c>
    </row>
    <row r="11226" spans="1:13" x14ac:dyDescent="0.25">
      <c r="A11226" s="1"/>
      <c r="B11226" s="40"/>
      <c r="C11226" s="40"/>
      <c r="D11226" s="40"/>
      <c r="E11226" s="40"/>
      <c r="F11226" s="40"/>
      <c r="G11226" s="40"/>
      <c r="H11226" s="40"/>
      <c r="I11226" s="40"/>
      <c r="M11226" s="40">
        <f>WEEKNUM(A11226,2)</f>
        <v>1</v>
      </c>
    </row>
    <row r="11227" spans="1:13" x14ac:dyDescent="0.25">
      <c r="A11227" s="1"/>
      <c r="B11227" s="40"/>
      <c r="C11227" s="40"/>
      <c r="D11227" s="40"/>
      <c r="E11227" s="40"/>
      <c r="F11227" s="40"/>
      <c r="G11227" s="40"/>
      <c r="H11227" s="40"/>
      <c r="I11227" s="40"/>
      <c r="M11227" s="40">
        <f>WEEKNUM(A11227,2)</f>
        <v>1</v>
      </c>
    </row>
    <row r="11228" spans="1:13" x14ac:dyDescent="0.25">
      <c r="A11228" s="1"/>
      <c r="B11228" s="40"/>
      <c r="C11228" s="40"/>
      <c r="D11228" s="40"/>
      <c r="E11228" s="40"/>
      <c r="F11228" s="40"/>
      <c r="G11228" s="40"/>
      <c r="H11228" s="40"/>
      <c r="I11228" s="40"/>
      <c r="M11228" s="40">
        <f>WEEKNUM(A11228,2)</f>
        <v>1</v>
      </c>
    </row>
    <row r="11229" spans="1:13" x14ac:dyDescent="0.25">
      <c r="A11229" s="1"/>
      <c r="B11229" s="40"/>
      <c r="C11229" s="40"/>
      <c r="D11229" s="40"/>
      <c r="E11229" s="40"/>
      <c r="F11229" s="40"/>
      <c r="G11229" s="40"/>
      <c r="H11229" s="40"/>
      <c r="I11229" s="40"/>
      <c r="M11229" s="40">
        <f>WEEKNUM(A11229,2)</f>
        <v>1</v>
      </c>
    </row>
    <row r="11230" spans="1:13" x14ac:dyDescent="0.25">
      <c r="A11230" s="1"/>
      <c r="B11230" s="40"/>
      <c r="C11230" s="40"/>
      <c r="D11230" s="40"/>
      <c r="E11230" s="40"/>
      <c r="F11230" s="40"/>
      <c r="G11230" s="40"/>
      <c r="H11230" s="40"/>
      <c r="I11230" s="40"/>
      <c r="M11230" s="40">
        <f>WEEKNUM(A11230,2)</f>
        <v>1</v>
      </c>
    </row>
    <row r="11231" spans="1:13" x14ac:dyDescent="0.25">
      <c r="A11231" s="1"/>
      <c r="B11231" s="40"/>
      <c r="C11231" s="40"/>
      <c r="D11231" s="40"/>
      <c r="E11231" s="40"/>
      <c r="F11231" s="40"/>
      <c r="G11231" s="40"/>
      <c r="H11231" s="40"/>
      <c r="I11231" s="40"/>
      <c r="M11231" s="40">
        <f>WEEKNUM(A11231,2)</f>
        <v>1</v>
      </c>
    </row>
    <row r="11232" spans="1:13" x14ac:dyDescent="0.25">
      <c r="A11232" s="1"/>
      <c r="B11232" s="40"/>
      <c r="C11232" s="40"/>
      <c r="D11232" s="40"/>
      <c r="E11232" s="40"/>
      <c r="F11232" s="40"/>
      <c r="G11232" s="40"/>
      <c r="H11232" s="40"/>
      <c r="I11232" s="40"/>
      <c r="M11232" s="40">
        <f>WEEKNUM(A11232,2)</f>
        <v>1</v>
      </c>
    </row>
    <row r="11233" spans="1:13" x14ac:dyDescent="0.25">
      <c r="A11233" s="1"/>
      <c r="B11233" s="40"/>
      <c r="C11233" s="40"/>
      <c r="D11233" s="40"/>
      <c r="E11233" s="40"/>
      <c r="F11233" s="40"/>
      <c r="G11233" s="40"/>
      <c r="H11233" s="40"/>
      <c r="I11233" s="40"/>
      <c r="M11233" s="40">
        <f>WEEKNUM(A11233,2)</f>
        <v>1</v>
      </c>
    </row>
    <row r="11234" spans="1:13" x14ac:dyDescent="0.25">
      <c r="A11234" s="1"/>
      <c r="B11234" s="40"/>
      <c r="C11234" s="40"/>
      <c r="D11234" s="40"/>
      <c r="E11234" s="40"/>
      <c r="F11234" s="40"/>
      <c r="G11234" s="40"/>
      <c r="H11234" s="40"/>
      <c r="I11234" s="40"/>
      <c r="M11234" s="40">
        <f>WEEKNUM(A11234,2)</f>
        <v>1</v>
      </c>
    </row>
    <row r="11235" spans="1:13" x14ac:dyDescent="0.25">
      <c r="A11235" s="1"/>
      <c r="B11235" s="40"/>
      <c r="C11235" s="40"/>
      <c r="D11235" s="40"/>
      <c r="E11235" s="40"/>
      <c r="F11235" s="40"/>
      <c r="G11235" s="40"/>
      <c r="H11235" s="40"/>
      <c r="I11235" s="40"/>
      <c r="M11235" s="40">
        <f>WEEKNUM(A11235,2)</f>
        <v>1</v>
      </c>
    </row>
    <row r="11236" spans="1:13" x14ac:dyDescent="0.25">
      <c r="A11236" s="1"/>
      <c r="B11236" s="40"/>
      <c r="C11236" s="40"/>
      <c r="D11236" s="40"/>
      <c r="E11236" s="40"/>
      <c r="F11236" s="40"/>
      <c r="G11236" s="40"/>
      <c r="H11236" s="40"/>
      <c r="I11236" s="40"/>
      <c r="M11236" s="40">
        <f>WEEKNUM(A11236,2)</f>
        <v>1</v>
      </c>
    </row>
    <row r="11237" spans="1:13" x14ac:dyDescent="0.25">
      <c r="A11237" s="1"/>
      <c r="B11237" s="40"/>
      <c r="C11237" s="40"/>
      <c r="D11237" s="40"/>
      <c r="E11237" s="40"/>
      <c r="F11237" s="40"/>
      <c r="G11237" s="40"/>
      <c r="H11237" s="40"/>
      <c r="I11237" s="40"/>
      <c r="M11237" s="40">
        <f>WEEKNUM(A11237,2)</f>
        <v>1</v>
      </c>
    </row>
    <row r="11238" spans="1:13" x14ac:dyDescent="0.25">
      <c r="A11238" s="1"/>
      <c r="B11238" s="40"/>
      <c r="C11238" s="40"/>
      <c r="D11238" s="40"/>
      <c r="E11238" s="40"/>
      <c r="F11238" s="40"/>
      <c r="G11238" s="40"/>
      <c r="H11238" s="40"/>
      <c r="I11238" s="40"/>
      <c r="M11238" s="40">
        <f>WEEKNUM(A11238,2)</f>
        <v>1</v>
      </c>
    </row>
    <row r="11239" spans="1:13" x14ac:dyDescent="0.25">
      <c r="A11239" s="1"/>
      <c r="B11239" s="40"/>
      <c r="C11239" s="40"/>
      <c r="D11239" s="40"/>
      <c r="E11239" s="40"/>
      <c r="F11239" s="40"/>
      <c r="G11239" s="40"/>
      <c r="H11239" s="40"/>
      <c r="I11239" s="40"/>
      <c r="M11239" s="40">
        <f>WEEKNUM(A11239,2)</f>
        <v>1</v>
      </c>
    </row>
    <row r="11240" spans="1:13" x14ac:dyDescent="0.25">
      <c r="A11240" s="1"/>
      <c r="B11240" s="40"/>
      <c r="C11240" s="40"/>
      <c r="D11240" s="40"/>
      <c r="E11240" s="40"/>
      <c r="F11240" s="40"/>
      <c r="G11240" s="40"/>
      <c r="H11240" s="40"/>
      <c r="I11240" s="40"/>
      <c r="M11240" s="40">
        <f>WEEKNUM(A11240,2)</f>
        <v>1</v>
      </c>
    </row>
    <row r="11241" spans="1:13" x14ac:dyDescent="0.25">
      <c r="A11241" s="1"/>
      <c r="B11241" s="40"/>
      <c r="C11241" s="40"/>
      <c r="D11241" s="40"/>
      <c r="E11241" s="40"/>
      <c r="F11241" s="40"/>
      <c r="G11241" s="40"/>
      <c r="H11241" s="40"/>
      <c r="I11241" s="40"/>
      <c r="M11241" s="40">
        <f>WEEKNUM(A11241,2)</f>
        <v>1</v>
      </c>
    </row>
    <row r="11242" spans="1:13" x14ac:dyDescent="0.25">
      <c r="A11242" s="1"/>
      <c r="B11242" s="40"/>
      <c r="C11242" s="40"/>
      <c r="D11242" s="40"/>
      <c r="E11242" s="40"/>
      <c r="F11242" s="40"/>
      <c r="G11242" s="40"/>
      <c r="H11242" s="40"/>
      <c r="I11242" s="40"/>
      <c r="M11242" s="40">
        <f>WEEKNUM(A11242,2)</f>
        <v>1</v>
      </c>
    </row>
    <row r="11243" spans="1:13" x14ac:dyDescent="0.25">
      <c r="A11243" s="1"/>
      <c r="B11243" s="40"/>
      <c r="C11243" s="40"/>
      <c r="D11243" s="40"/>
      <c r="E11243" s="40"/>
      <c r="F11243" s="40"/>
      <c r="G11243" s="40"/>
      <c r="H11243" s="40"/>
      <c r="I11243" s="40"/>
      <c r="M11243" s="40">
        <f>WEEKNUM(A11243,2)</f>
        <v>1</v>
      </c>
    </row>
    <row r="11244" spans="1:13" x14ac:dyDescent="0.25">
      <c r="A11244" s="1"/>
      <c r="B11244" s="40"/>
      <c r="C11244" s="40"/>
      <c r="D11244" s="40"/>
      <c r="E11244" s="40"/>
      <c r="F11244" s="40"/>
      <c r="G11244" s="40"/>
      <c r="H11244" s="40"/>
      <c r="I11244" s="40"/>
      <c r="M11244" s="40">
        <f>WEEKNUM(A11244,2)</f>
        <v>1</v>
      </c>
    </row>
    <row r="11245" spans="1:13" x14ac:dyDescent="0.25">
      <c r="A11245" s="1"/>
      <c r="B11245" s="40"/>
      <c r="C11245" s="40"/>
      <c r="D11245" s="40"/>
      <c r="E11245" s="40"/>
      <c r="F11245" s="40"/>
      <c r="G11245" s="40"/>
      <c r="H11245" s="40"/>
      <c r="I11245" s="40"/>
      <c r="M11245" s="40">
        <f>WEEKNUM(A11245,2)</f>
        <v>1</v>
      </c>
    </row>
    <row r="11246" spans="1:13" x14ac:dyDescent="0.25">
      <c r="A11246" s="1"/>
      <c r="B11246" s="40"/>
      <c r="C11246" s="40"/>
      <c r="D11246" s="40"/>
      <c r="E11246" s="40"/>
      <c r="F11246" s="40"/>
      <c r="G11246" s="40"/>
      <c r="H11246" s="40"/>
      <c r="I11246" s="40"/>
      <c r="M11246" s="40">
        <f>WEEKNUM(A11246,2)</f>
        <v>1</v>
      </c>
    </row>
    <row r="11247" spans="1:13" x14ac:dyDescent="0.25">
      <c r="A11247" s="1"/>
      <c r="B11247" s="40"/>
      <c r="C11247" s="40"/>
      <c r="D11247" s="40"/>
      <c r="E11247" s="40"/>
      <c r="F11247" s="40"/>
      <c r="G11247" s="40"/>
      <c r="H11247" s="40"/>
      <c r="I11247" s="40"/>
      <c r="M11247" s="40">
        <f>WEEKNUM(A11247,2)</f>
        <v>1</v>
      </c>
    </row>
    <row r="11248" spans="1:13" x14ac:dyDescent="0.25">
      <c r="A11248" s="1"/>
      <c r="B11248" s="40"/>
      <c r="C11248" s="40"/>
      <c r="D11248" s="40"/>
      <c r="E11248" s="40"/>
      <c r="F11248" s="40"/>
      <c r="G11248" s="40"/>
      <c r="H11248" s="40"/>
      <c r="I11248" s="40"/>
      <c r="M11248" s="40">
        <f>WEEKNUM(A11248,2)</f>
        <v>1</v>
      </c>
    </row>
    <row r="11249" spans="1:13" x14ac:dyDescent="0.25">
      <c r="A11249" s="1"/>
      <c r="B11249" s="40"/>
      <c r="C11249" s="40"/>
      <c r="D11249" s="40"/>
      <c r="E11249" s="40"/>
      <c r="F11249" s="40"/>
      <c r="G11249" s="40"/>
      <c r="H11249" s="40"/>
      <c r="I11249" s="40"/>
      <c r="M11249" s="40">
        <f>WEEKNUM(A11249,2)</f>
        <v>1</v>
      </c>
    </row>
    <row r="11250" spans="1:13" x14ac:dyDescent="0.25">
      <c r="A11250" s="1"/>
      <c r="B11250" s="40"/>
      <c r="C11250" s="40"/>
      <c r="D11250" s="40"/>
      <c r="E11250" s="40"/>
      <c r="F11250" s="40"/>
      <c r="G11250" s="40"/>
      <c r="H11250" s="40"/>
      <c r="I11250" s="40"/>
      <c r="M11250" s="40">
        <f>WEEKNUM(A11250,2)</f>
        <v>1</v>
      </c>
    </row>
    <row r="11251" spans="1:13" x14ac:dyDescent="0.25">
      <c r="A11251" s="1"/>
      <c r="B11251" s="40"/>
      <c r="C11251" s="40"/>
      <c r="D11251" s="40"/>
      <c r="E11251" s="40"/>
      <c r="F11251" s="40"/>
      <c r="G11251" s="40"/>
      <c r="H11251" s="40"/>
      <c r="I11251" s="40"/>
      <c r="M11251" s="40">
        <f>WEEKNUM(A11251,2)</f>
        <v>1</v>
      </c>
    </row>
    <row r="11252" spans="1:13" x14ac:dyDescent="0.25">
      <c r="A11252" s="1"/>
      <c r="B11252" s="40"/>
      <c r="C11252" s="40"/>
      <c r="D11252" s="40"/>
      <c r="E11252" s="40"/>
      <c r="F11252" s="40"/>
      <c r="G11252" s="40"/>
      <c r="H11252" s="40"/>
      <c r="I11252" s="40"/>
      <c r="M11252" s="40">
        <f>WEEKNUM(A11252,2)</f>
        <v>1</v>
      </c>
    </row>
    <row r="11253" spans="1:13" x14ac:dyDescent="0.25">
      <c r="A11253" s="1"/>
      <c r="B11253" s="40"/>
      <c r="C11253" s="40"/>
      <c r="D11253" s="40"/>
      <c r="E11253" s="40"/>
      <c r="F11253" s="40"/>
      <c r="G11253" s="40"/>
      <c r="H11253" s="40"/>
      <c r="I11253" s="40"/>
      <c r="M11253" s="40">
        <f>WEEKNUM(A11253,2)</f>
        <v>1</v>
      </c>
    </row>
    <row r="11254" spans="1:13" x14ac:dyDescent="0.25">
      <c r="A11254" s="1"/>
      <c r="B11254" s="40"/>
      <c r="C11254" s="40"/>
      <c r="D11254" s="40"/>
      <c r="E11254" s="40"/>
      <c r="F11254" s="40"/>
      <c r="G11254" s="40"/>
      <c r="H11254" s="40"/>
      <c r="I11254" s="40"/>
      <c r="M11254" s="40">
        <f>WEEKNUM(A11254,2)</f>
        <v>1</v>
      </c>
    </row>
    <row r="11255" spans="1:13" x14ac:dyDescent="0.25">
      <c r="A11255" s="1"/>
      <c r="B11255" s="40"/>
      <c r="C11255" s="40"/>
      <c r="D11255" s="40"/>
      <c r="E11255" s="40"/>
      <c r="F11255" s="40"/>
      <c r="G11255" s="40"/>
      <c r="H11255" s="40"/>
      <c r="I11255" s="40"/>
      <c r="M11255" s="40">
        <f>WEEKNUM(A11255,2)</f>
        <v>1</v>
      </c>
    </row>
    <row r="11256" spans="1:13" x14ac:dyDescent="0.25">
      <c r="A11256" s="1"/>
      <c r="B11256" s="40"/>
      <c r="C11256" s="40"/>
      <c r="D11256" s="40"/>
      <c r="E11256" s="40"/>
      <c r="F11256" s="40"/>
      <c r="G11256" s="40"/>
      <c r="H11256" s="40"/>
      <c r="I11256" s="40"/>
      <c r="M11256" s="40">
        <f>WEEKNUM(A11256,2)</f>
        <v>1</v>
      </c>
    </row>
    <row r="11257" spans="1:13" x14ac:dyDescent="0.25">
      <c r="A11257" s="1"/>
      <c r="B11257" s="40"/>
      <c r="C11257" s="40"/>
      <c r="D11257" s="40"/>
      <c r="E11257" s="40"/>
      <c r="F11257" s="40"/>
      <c r="G11257" s="40"/>
      <c r="H11257" s="40"/>
      <c r="I11257" s="40"/>
      <c r="M11257" s="40">
        <f>WEEKNUM(A11257,2)</f>
        <v>1</v>
      </c>
    </row>
    <row r="11258" spans="1:13" x14ac:dyDescent="0.25">
      <c r="A11258" s="1"/>
      <c r="B11258" s="40"/>
      <c r="C11258" s="40"/>
      <c r="D11258" s="40"/>
      <c r="E11258" s="40"/>
      <c r="F11258" s="40"/>
      <c r="G11258" s="40"/>
      <c r="H11258" s="40"/>
      <c r="I11258" s="40"/>
      <c r="M11258" s="40">
        <f>WEEKNUM(A11258,2)</f>
        <v>1</v>
      </c>
    </row>
    <row r="11259" spans="1:13" x14ac:dyDescent="0.25">
      <c r="A11259" s="1"/>
      <c r="B11259" s="40"/>
      <c r="C11259" s="40"/>
      <c r="D11259" s="40"/>
      <c r="E11259" s="40"/>
      <c r="F11259" s="40"/>
      <c r="G11259" s="40"/>
      <c r="H11259" s="40"/>
      <c r="I11259" s="40"/>
      <c r="M11259" s="40">
        <f>WEEKNUM(A11259,2)</f>
        <v>1</v>
      </c>
    </row>
    <row r="11260" spans="1:13" x14ac:dyDescent="0.25">
      <c r="A11260" s="1"/>
      <c r="B11260" s="40"/>
      <c r="C11260" s="40"/>
      <c r="D11260" s="40"/>
      <c r="E11260" s="40"/>
      <c r="F11260" s="40"/>
      <c r="G11260" s="40"/>
      <c r="H11260" s="40"/>
      <c r="I11260" s="40"/>
      <c r="M11260" s="40">
        <f>WEEKNUM(A11260,2)</f>
        <v>1</v>
      </c>
    </row>
    <row r="11261" spans="1:13" x14ac:dyDescent="0.25">
      <c r="A11261" s="1"/>
      <c r="B11261" s="40"/>
      <c r="C11261" s="40"/>
      <c r="D11261" s="40"/>
      <c r="E11261" s="40"/>
      <c r="F11261" s="40"/>
      <c r="G11261" s="40"/>
      <c r="H11261" s="40"/>
      <c r="I11261" s="40"/>
      <c r="M11261" s="40">
        <f>WEEKNUM(A11261,2)</f>
        <v>1</v>
      </c>
    </row>
    <row r="11262" spans="1:13" x14ac:dyDescent="0.25">
      <c r="A11262" s="1"/>
      <c r="B11262" s="40"/>
      <c r="C11262" s="40"/>
      <c r="D11262" s="40"/>
      <c r="E11262" s="40"/>
      <c r="F11262" s="40"/>
      <c r="G11262" s="40"/>
      <c r="H11262" s="40"/>
      <c r="I11262" s="40"/>
      <c r="M11262" s="40">
        <f>WEEKNUM(A11262,2)</f>
        <v>1</v>
      </c>
    </row>
    <row r="11263" spans="1:13" x14ac:dyDescent="0.25">
      <c r="A11263" s="1"/>
      <c r="B11263" s="40"/>
      <c r="C11263" s="40"/>
      <c r="D11263" s="40"/>
      <c r="E11263" s="40"/>
      <c r="F11263" s="40"/>
      <c r="G11263" s="40"/>
      <c r="H11263" s="40"/>
      <c r="I11263" s="40"/>
      <c r="M11263" s="40">
        <f>WEEKNUM(A11263,2)</f>
        <v>1</v>
      </c>
    </row>
    <row r="11264" spans="1:13" x14ac:dyDescent="0.25">
      <c r="A11264" s="1"/>
      <c r="B11264" s="40"/>
      <c r="C11264" s="40"/>
      <c r="D11264" s="40"/>
      <c r="E11264" s="40"/>
      <c r="F11264" s="40"/>
      <c r="G11264" s="40"/>
      <c r="H11264" s="40"/>
      <c r="I11264" s="40"/>
      <c r="M11264" s="40">
        <f>WEEKNUM(A11264,2)</f>
        <v>1</v>
      </c>
    </row>
    <row r="11265" spans="1:13" x14ac:dyDescent="0.25">
      <c r="A11265" s="1"/>
      <c r="B11265" s="40"/>
      <c r="C11265" s="40"/>
      <c r="D11265" s="40"/>
      <c r="E11265" s="40"/>
      <c r="F11265" s="40"/>
      <c r="G11265" s="40"/>
      <c r="H11265" s="40"/>
      <c r="I11265" s="40"/>
      <c r="M11265" s="40">
        <f>WEEKNUM(A11265,2)</f>
        <v>1</v>
      </c>
    </row>
    <row r="11266" spans="1:13" x14ac:dyDescent="0.25">
      <c r="A11266" s="1"/>
      <c r="B11266" s="40"/>
      <c r="C11266" s="40"/>
      <c r="D11266" s="40"/>
      <c r="E11266" s="40"/>
      <c r="F11266" s="40"/>
      <c r="G11266" s="40"/>
      <c r="H11266" s="40"/>
      <c r="I11266" s="40"/>
      <c r="M11266" s="40">
        <f>WEEKNUM(A11266,2)</f>
        <v>1</v>
      </c>
    </row>
    <row r="11267" spans="1:13" x14ac:dyDescent="0.25">
      <c r="A11267" s="1"/>
      <c r="B11267" s="40"/>
      <c r="C11267" s="40"/>
      <c r="D11267" s="40"/>
      <c r="E11267" s="40"/>
      <c r="F11267" s="40"/>
      <c r="G11267" s="40"/>
      <c r="H11267" s="40"/>
      <c r="I11267" s="40"/>
      <c r="M11267" s="40">
        <f>WEEKNUM(A11267,2)</f>
        <v>1</v>
      </c>
    </row>
    <row r="11268" spans="1:13" x14ac:dyDescent="0.25">
      <c r="A11268" s="1"/>
      <c r="B11268" s="40"/>
      <c r="C11268" s="40"/>
      <c r="D11268" s="40"/>
      <c r="E11268" s="40"/>
      <c r="F11268" s="40"/>
      <c r="G11268" s="40"/>
      <c r="H11268" s="40"/>
      <c r="I11268" s="40"/>
      <c r="M11268" s="40">
        <f>WEEKNUM(A11268,2)</f>
        <v>1</v>
      </c>
    </row>
    <row r="11269" spans="1:13" x14ac:dyDescent="0.25">
      <c r="A11269" s="1"/>
      <c r="B11269" s="40"/>
      <c r="C11269" s="40"/>
      <c r="D11269" s="40"/>
      <c r="E11269" s="40"/>
      <c r="F11269" s="40"/>
      <c r="G11269" s="40"/>
      <c r="H11269" s="40"/>
      <c r="I11269" s="40"/>
      <c r="M11269" s="40">
        <f>WEEKNUM(A11269,2)</f>
        <v>1</v>
      </c>
    </row>
    <row r="11270" spans="1:13" x14ac:dyDescent="0.25">
      <c r="A11270" s="1"/>
      <c r="B11270" s="40"/>
      <c r="C11270" s="40"/>
      <c r="D11270" s="40"/>
      <c r="E11270" s="40"/>
      <c r="F11270" s="40"/>
      <c r="G11270" s="40"/>
      <c r="H11270" s="40"/>
      <c r="I11270" s="40"/>
      <c r="M11270" s="40">
        <f>WEEKNUM(A11270,2)</f>
        <v>1</v>
      </c>
    </row>
    <row r="11271" spans="1:13" x14ac:dyDescent="0.25">
      <c r="A11271" s="1"/>
      <c r="B11271" s="40"/>
      <c r="C11271" s="40"/>
      <c r="D11271" s="40"/>
      <c r="E11271" s="40"/>
      <c r="F11271" s="40"/>
      <c r="G11271" s="40"/>
      <c r="H11271" s="40"/>
      <c r="I11271" s="40"/>
      <c r="M11271" s="40">
        <f>WEEKNUM(A11271,2)</f>
        <v>1</v>
      </c>
    </row>
    <row r="11272" spans="1:13" x14ac:dyDescent="0.25">
      <c r="A11272" s="1"/>
      <c r="B11272" s="40"/>
      <c r="C11272" s="40"/>
      <c r="D11272" s="40"/>
      <c r="E11272" s="40"/>
      <c r="F11272" s="40"/>
      <c r="G11272" s="40"/>
      <c r="H11272" s="40"/>
      <c r="I11272" s="40"/>
      <c r="M11272" s="40">
        <f>WEEKNUM(A11272,2)</f>
        <v>1</v>
      </c>
    </row>
    <row r="11273" spans="1:13" x14ac:dyDescent="0.25">
      <c r="A11273" s="1"/>
      <c r="B11273" s="40"/>
      <c r="C11273" s="40"/>
      <c r="D11273" s="40"/>
      <c r="E11273" s="40"/>
      <c r="F11273" s="40"/>
      <c r="G11273" s="40"/>
      <c r="H11273" s="40"/>
      <c r="I11273" s="40"/>
      <c r="M11273" s="40">
        <f>WEEKNUM(A11273,2)</f>
        <v>1</v>
      </c>
    </row>
    <row r="11274" spans="1:13" x14ac:dyDescent="0.25">
      <c r="A11274" s="1"/>
      <c r="B11274" s="40"/>
      <c r="C11274" s="40"/>
      <c r="D11274" s="40"/>
      <c r="E11274" s="40"/>
      <c r="F11274" s="40"/>
      <c r="G11274" s="40"/>
      <c r="H11274" s="40"/>
      <c r="I11274" s="40"/>
      <c r="M11274" s="40">
        <f>WEEKNUM(A11274,2)</f>
        <v>1</v>
      </c>
    </row>
    <row r="11275" spans="1:13" x14ac:dyDescent="0.25">
      <c r="A11275" s="1"/>
      <c r="B11275" s="40"/>
      <c r="C11275" s="40"/>
      <c r="D11275" s="40"/>
      <c r="E11275" s="40"/>
      <c r="F11275" s="40"/>
      <c r="G11275" s="40"/>
      <c r="H11275" s="40"/>
      <c r="I11275" s="40"/>
      <c r="M11275" s="40">
        <f>WEEKNUM(A11275,2)</f>
        <v>1</v>
      </c>
    </row>
    <row r="11276" spans="1:13" x14ac:dyDescent="0.25">
      <c r="A11276" s="1"/>
      <c r="B11276" s="40"/>
      <c r="C11276" s="40"/>
      <c r="D11276" s="40"/>
      <c r="E11276" s="40"/>
      <c r="F11276" s="40"/>
      <c r="G11276" s="40"/>
      <c r="H11276" s="40"/>
      <c r="I11276" s="40"/>
      <c r="M11276" s="40">
        <f>WEEKNUM(A11276,2)</f>
        <v>1</v>
      </c>
    </row>
    <row r="11277" spans="1:13" x14ac:dyDescent="0.25">
      <c r="A11277" s="1"/>
      <c r="B11277" s="40"/>
      <c r="C11277" s="40"/>
      <c r="D11277" s="40"/>
      <c r="E11277" s="40"/>
      <c r="F11277" s="40"/>
      <c r="G11277" s="40"/>
      <c r="H11277" s="40"/>
      <c r="I11277" s="40"/>
      <c r="M11277" s="40">
        <f>WEEKNUM(A11277,2)</f>
        <v>1</v>
      </c>
    </row>
    <row r="11278" spans="1:13" x14ac:dyDescent="0.25">
      <c r="A11278" s="1"/>
      <c r="B11278" s="40"/>
      <c r="C11278" s="40"/>
      <c r="D11278" s="40"/>
      <c r="E11278" s="40"/>
      <c r="F11278" s="40"/>
      <c r="G11278" s="40"/>
      <c r="H11278" s="40"/>
      <c r="I11278" s="40"/>
      <c r="M11278" s="40">
        <f>WEEKNUM(A11278,2)</f>
        <v>1</v>
      </c>
    </row>
    <row r="11279" spans="1:13" x14ac:dyDescent="0.25">
      <c r="A11279" s="1"/>
      <c r="B11279" s="40"/>
      <c r="C11279" s="40"/>
      <c r="D11279" s="40"/>
      <c r="E11279" s="40"/>
      <c r="F11279" s="40"/>
      <c r="G11279" s="40"/>
      <c r="H11279" s="40"/>
      <c r="I11279" s="40"/>
      <c r="M11279" s="40">
        <f>WEEKNUM(A11279,2)</f>
        <v>1</v>
      </c>
    </row>
    <row r="11280" spans="1:13" x14ac:dyDescent="0.25">
      <c r="A11280" s="1"/>
      <c r="B11280" s="40"/>
      <c r="C11280" s="40"/>
      <c r="D11280" s="40"/>
      <c r="E11280" s="40"/>
      <c r="F11280" s="40"/>
      <c r="G11280" s="40"/>
      <c r="H11280" s="40"/>
      <c r="I11280" s="40"/>
      <c r="M11280" s="40">
        <f>WEEKNUM(A11280,2)</f>
        <v>1</v>
      </c>
    </row>
    <row r="11281" spans="1:13" x14ac:dyDescent="0.25">
      <c r="A11281" s="1"/>
      <c r="B11281" s="40"/>
      <c r="C11281" s="40"/>
      <c r="D11281" s="40"/>
      <c r="E11281" s="40"/>
      <c r="F11281" s="40"/>
      <c r="G11281" s="40"/>
      <c r="H11281" s="40"/>
      <c r="I11281" s="40"/>
      <c r="M11281" s="40">
        <f>WEEKNUM(A11281,2)</f>
        <v>1</v>
      </c>
    </row>
    <row r="11282" spans="1:13" x14ac:dyDescent="0.25">
      <c r="A11282" s="1"/>
      <c r="B11282" s="40"/>
      <c r="C11282" s="40"/>
      <c r="D11282" s="40"/>
      <c r="E11282" s="40"/>
      <c r="F11282" s="40"/>
      <c r="G11282" s="40"/>
      <c r="H11282" s="40"/>
      <c r="I11282" s="40"/>
      <c r="M11282" s="40">
        <f>WEEKNUM(A11282,2)</f>
        <v>1</v>
      </c>
    </row>
    <row r="11283" spans="1:13" x14ac:dyDescent="0.25">
      <c r="A11283" s="1"/>
      <c r="B11283" s="40"/>
      <c r="C11283" s="40"/>
      <c r="D11283" s="40"/>
      <c r="E11283" s="40"/>
      <c r="F11283" s="40"/>
      <c r="G11283" s="40"/>
      <c r="H11283" s="40"/>
      <c r="I11283" s="40"/>
      <c r="M11283" s="40">
        <f>WEEKNUM(A11283,2)</f>
        <v>1</v>
      </c>
    </row>
    <row r="11284" spans="1:13" x14ac:dyDescent="0.25">
      <c r="A11284" s="1"/>
      <c r="B11284" s="40"/>
      <c r="C11284" s="40"/>
      <c r="D11284" s="40"/>
      <c r="E11284" s="40"/>
      <c r="F11284" s="40"/>
      <c r="G11284" s="40"/>
      <c r="H11284" s="40"/>
      <c r="I11284" s="40"/>
      <c r="M11284" s="40">
        <f>WEEKNUM(A11284,2)</f>
        <v>1</v>
      </c>
    </row>
    <row r="11285" spans="1:13" x14ac:dyDescent="0.25">
      <c r="A11285" s="1"/>
      <c r="B11285" s="40"/>
      <c r="C11285" s="40"/>
      <c r="D11285" s="40"/>
      <c r="E11285" s="40"/>
      <c r="F11285" s="40"/>
      <c r="G11285" s="40"/>
      <c r="H11285" s="40"/>
      <c r="I11285" s="40"/>
      <c r="M11285" s="40">
        <f>WEEKNUM(A11285,2)</f>
        <v>1</v>
      </c>
    </row>
    <row r="11286" spans="1:13" x14ac:dyDescent="0.25">
      <c r="A11286" s="1"/>
      <c r="B11286" s="40"/>
      <c r="C11286" s="40"/>
      <c r="D11286" s="40"/>
      <c r="E11286" s="40"/>
      <c r="F11286" s="40"/>
      <c r="G11286" s="40"/>
      <c r="H11286" s="40"/>
      <c r="I11286" s="40"/>
      <c r="M11286" s="40">
        <f>WEEKNUM(A11286,2)</f>
        <v>1</v>
      </c>
    </row>
    <row r="11287" spans="1:13" x14ac:dyDescent="0.25">
      <c r="A11287" s="1"/>
      <c r="B11287" s="40"/>
      <c r="C11287" s="40"/>
      <c r="D11287" s="40"/>
      <c r="E11287" s="40"/>
      <c r="F11287" s="40"/>
      <c r="G11287" s="40"/>
      <c r="H11287" s="40"/>
      <c r="I11287" s="40"/>
      <c r="M11287" s="40">
        <f>WEEKNUM(A11287,2)</f>
        <v>1</v>
      </c>
    </row>
    <row r="11288" spans="1:13" x14ac:dyDescent="0.25">
      <c r="A11288" s="1"/>
      <c r="B11288" s="40"/>
      <c r="C11288" s="40"/>
      <c r="D11288" s="40"/>
      <c r="E11288" s="40"/>
      <c r="F11288" s="40"/>
      <c r="G11288" s="40"/>
      <c r="H11288" s="40"/>
      <c r="I11288" s="40"/>
      <c r="M11288" s="40">
        <f>WEEKNUM(A11288,2)</f>
        <v>1</v>
      </c>
    </row>
    <row r="11289" spans="1:13" x14ac:dyDescent="0.25">
      <c r="A11289" s="1"/>
      <c r="B11289" s="40"/>
      <c r="C11289" s="40"/>
      <c r="D11289" s="40"/>
      <c r="E11289" s="40"/>
      <c r="F11289" s="40"/>
      <c r="G11289" s="40"/>
      <c r="H11289" s="40"/>
      <c r="I11289" s="40"/>
      <c r="M11289" s="40">
        <f>WEEKNUM(A11289,2)</f>
        <v>1</v>
      </c>
    </row>
    <row r="11290" spans="1:13" x14ac:dyDescent="0.25">
      <c r="A11290" s="1"/>
      <c r="B11290" s="40"/>
      <c r="C11290" s="40"/>
      <c r="D11290" s="40"/>
      <c r="E11290" s="40"/>
      <c r="F11290" s="40"/>
      <c r="G11290" s="40"/>
      <c r="H11290" s="40"/>
      <c r="I11290" s="40"/>
      <c r="M11290" s="40">
        <f>WEEKNUM(A11290,2)</f>
        <v>1</v>
      </c>
    </row>
    <row r="11291" spans="1:13" x14ac:dyDescent="0.25">
      <c r="A11291" s="1"/>
      <c r="B11291" s="40"/>
      <c r="C11291" s="40"/>
      <c r="D11291" s="40"/>
      <c r="E11291" s="40"/>
      <c r="F11291" s="40"/>
      <c r="G11291" s="40"/>
      <c r="H11291" s="40"/>
      <c r="I11291" s="40"/>
      <c r="M11291" s="40">
        <f>WEEKNUM(A11291,2)</f>
        <v>1</v>
      </c>
    </row>
    <row r="11292" spans="1:13" x14ac:dyDescent="0.25">
      <c r="A11292" s="1"/>
      <c r="B11292" s="40"/>
      <c r="C11292" s="40"/>
      <c r="D11292" s="40"/>
      <c r="E11292" s="40"/>
      <c r="F11292" s="40"/>
      <c r="G11292" s="40"/>
      <c r="H11292" s="40"/>
      <c r="I11292" s="40"/>
      <c r="M11292" s="40">
        <f>WEEKNUM(A11292,2)</f>
        <v>1</v>
      </c>
    </row>
    <row r="11293" spans="1:13" x14ac:dyDescent="0.25">
      <c r="A11293" s="1"/>
      <c r="B11293" s="40"/>
      <c r="C11293" s="40"/>
      <c r="D11293" s="40"/>
      <c r="E11293" s="40"/>
      <c r="F11293" s="40"/>
      <c r="G11293" s="40"/>
      <c r="H11293" s="40"/>
      <c r="I11293" s="40"/>
      <c r="M11293" s="40">
        <f>WEEKNUM(A11293,2)</f>
        <v>1</v>
      </c>
    </row>
    <row r="11294" spans="1:13" x14ac:dyDescent="0.25">
      <c r="A11294" s="1"/>
      <c r="B11294" s="40"/>
      <c r="C11294" s="40"/>
      <c r="D11294" s="40"/>
      <c r="E11294" s="40"/>
      <c r="F11294" s="40"/>
      <c r="G11294" s="40"/>
      <c r="H11294" s="40"/>
      <c r="I11294" s="40"/>
      <c r="M11294" s="40">
        <f>WEEKNUM(A11294,2)</f>
        <v>1</v>
      </c>
    </row>
    <row r="11295" spans="1:13" x14ac:dyDescent="0.25">
      <c r="A11295" s="1"/>
      <c r="B11295" s="40"/>
      <c r="C11295" s="40"/>
      <c r="D11295" s="40"/>
      <c r="E11295" s="40"/>
      <c r="F11295" s="40"/>
      <c r="G11295" s="40"/>
      <c r="H11295" s="40"/>
      <c r="I11295" s="40"/>
      <c r="M11295" s="40">
        <f>WEEKNUM(A11295,2)</f>
        <v>1</v>
      </c>
    </row>
    <row r="11296" spans="1:13" x14ac:dyDescent="0.25">
      <c r="A11296" s="1"/>
      <c r="B11296" s="40"/>
      <c r="C11296" s="40"/>
      <c r="D11296" s="40"/>
      <c r="E11296" s="40"/>
      <c r="F11296" s="40"/>
      <c r="G11296" s="40"/>
      <c r="H11296" s="40"/>
      <c r="I11296" s="40"/>
      <c r="M11296" s="40">
        <f>WEEKNUM(A11296,2)</f>
        <v>1</v>
      </c>
    </row>
    <row r="11297" spans="1:13" x14ac:dyDescent="0.25">
      <c r="A11297" s="1"/>
      <c r="B11297" s="40"/>
      <c r="C11297" s="40"/>
      <c r="D11297" s="40"/>
      <c r="E11297" s="40"/>
      <c r="F11297" s="40"/>
      <c r="G11297" s="40"/>
      <c r="H11297" s="40"/>
      <c r="I11297" s="40"/>
      <c r="M11297" s="40">
        <f>WEEKNUM(A11297,2)</f>
        <v>1</v>
      </c>
    </row>
    <row r="11298" spans="1:13" x14ac:dyDescent="0.25">
      <c r="A11298" s="1"/>
      <c r="B11298" s="40"/>
      <c r="C11298" s="40"/>
      <c r="D11298" s="40"/>
      <c r="E11298" s="40"/>
      <c r="F11298" s="40"/>
      <c r="G11298" s="40"/>
      <c r="H11298" s="40"/>
      <c r="I11298" s="40"/>
      <c r="M11298" s="40">
        <f>WEEKNUM(A11298,2)</f>
        <v>1</v>
      </c>
    </row>
    <row r="11299" spans="1:13" x14ac:dyDescent="0.25">
      <c r="A11299" s="1"/>
      <c r="B11299" s="40"/>
      <c r="C11299" s="40"/>
      <c r="D11299" s="40"/>
      <c r="E11299" s="40"/>
      <c r="F11299" s="40"/>
      <c r="G11299" s="40"/>
      <c r="H11299" s="40"/>
      <c r="I11299" s="40"/>
      <c r="M11299" s="40">
        <f>WEEKNUM(A11299,2)</f>
        <v>1</v>
      </c>
    </row>
    <row r="11300" spans="1:13" x14ac:dyDescent="0.25">
      <c r="A11300" s="1"/>
      <c r="B11300" s="40"/>
      <c r="C11300" s="40"/>
      <c r="D11300" s="40"/>
      <c r="E11300" s="40"/>
      <c r="F11300" s="40"/>
      <c r="G11300" s="40"/>
      <c r="H11300" s="40"/>
      <c r="I11300" s="40"/>
      <c r="M11300" s="40">
        <f>WEEKNUM(A11300,2)</f>
        <v>1</v>
      </c>
    </row>
    <row r="11301" spans="1:13" x14ac:dyDescent="0.25">
      <c r="A11301" s="1"/>
      <c r="B11301" s="40"/>
      <c r="C11301" s="40"/>
      <c r="D11301" s="40"/>
      <c r="E11301" s="40"/>
      <c r="F11301" s="40"/>
      <c r="G11301" s="40"/>
      <c r="H11301" s="40"/>
      <c r="I11301" s="40"/>
      <c r="M11301" s="40">
        <f>WEEKNUM(A11301,2)</f>
        <v>1</v>
      </c>
    </row>
    <row r="11302" spans="1:13" x14ac:dyDescent="0.25">
      <c r="A11302" s="1"/>
      <c r="B11302" s="40"/>
      <c r="C11302" s="40"/>
      <c r="D11302" s="40"/>
      <c r="E11302" s="40"/>
      <c r="F11302" s="40"/>
      <c r="G11302" s="40"/>
      <c r="H11302" s="40"/>
      <c r="I11302" s="40"/>
      <c r="M11302" s="40">
        <f>WEEKNUM(A11302,2)</f>
        <v>1</v>
      </c>
    </row>
    <row r="11303" spans="1:13" x14ac:dyDescent="0.25">
      <c r="A11303" s="1"/>
      <c r="B11303" s="40"/>
      <c r="C11303" s="40"/>
      <c r="D11303" s="40"/>
      <c r="E11303" s="40"/>
      <c r="F11303" s="40"/>
      <c r="G11303" s="40"/>
      <c r="H11303" s="40"/>
      <c r="I11303" s="40"/>
      <c r="M11303" s="40">
        <f>WEEKNUM(A11303,2)</f>
        <v>1</v>
      </c>
    </row>
    <row r="11304" spans="1:13" x14ac:dyDescent="0.25">
      <c r="A11304" s="1"/>
      <c r="B11304" s="40"/>
      <c r="C11304" s="40"/>
      <c r="D11304" s="40"/>
      <c r="E11304" s="40"/>
      <c r="F11304" s="40"/>
      <c r="G11304" s="40"/>
      <c r="H11304" s="40"/>
      <c r="I11304" s="40"/>
      <c r="M11304" s="40">
        <f>WEEKNUM(A11304,2)</f>
        <v>1</v>
      </c>
    </row>
    <row r="11305" spans="1:13" x14ac:dyDescent="0.25">
      <c r="A11305" s="1"/>
      <c r="B11305" s="40"/>
      <c r="C11305" s="40"/>
      <c r="D11305" s="40"/>
      <c r="E11305" s="40"/>
      <c r="F11305" s="40"/>
      <c r="G11305" s="40"/>
      <c r="H11305" s="40"/>
      <c r="I11305" s="40"/>
      <c r="M11305" s="40">
        <f>WEEKNUM(A11305,2)</f>
        <v>1</v>
      </c>
    </row>
    <row r="11306" spans="1:13" x14ac:dyDescent="0.25">
      <c r="A11306" s="1"/>
      <c r="B11306" s="40"/>
      <c r="C11306" s="40"/>
      <c r="D11306" s="40"/>
      <c r="E11306" s="40"/>
      <c r="F11306" s="40"/>
      <c r="G11306" s="40"/>
      <c r="H11306" s="40"/>
      <c r="I11306" s="40"/>
      <c r="M11306" s="40">
        <f>WEEKNUM(A11306,2)</f>
        <v>1</v>
      </c>
    </row>
    <row r="11307" spans="1:13" x14ac:dyDescent="0.25">
      <c r="A11307" s="1"/>
      <c r="B11307" s="40"/>
      <c r="C11307" s="40"/>
      <c r="D11307" s="40"/>
      <c r="E11307" s="40"/>
      <c r="F11307" s="40"/>
      <c r="G11307" s="40"/>
      <c r="H11307" s="40"/>
      <c r="I11307" s="40"/>
      <c r="M11307" s="40">
        <f>WEEKNUM(A11307,2)</f>
        <v>1</v>
      </c>
    </row>
    <row r="11308" spans="1:13" x14ac:dyDescent="0.25">
      <c r="A11308" s="1"/>
      <c r="B11308" s="40"/>
      <c r="C11308" s="40"/>
      <c r="D11308" s="40"/>
      <c r="E11308" s="40"/>
      <c r="F11308" s="40"/>
      <c r="G11308" s="40"/>
      <c r="H11308" s="40"/>
      <c r="I11308" s="40"/>
      <c r="M11308" s="40">
        <f>WEEKNUM(A11308,2)</f>
        <v>1</v>
      </c>
    </row>
    <row r="11309" spans="1:13" x14ac:dyDescent="0.25">
      <c r="A11309" s="1"/>
      <c r="B11309" s="40"/>
      <c r="C11309" s="40"/>
      <c r="D11309" s="40"/>
      <c r="E11309" s="40"/>
      <c r="F11309" s="40"/>
      <c r="G11309" s="40"/>
      <c r="H11309" s="40"/>
      <c r="I11309" s="40"/>
      <c r="M11309" s="40">
        <f>WEEKNUM(A11309,2)</f>
        <v>1</v>
      </c>
    </row>
    <row r="11310" spans="1:13" x14ac:dyDescent="0.25">
      <c r="A11310" s="1"/>
      <c r="B11310" s="40"/>
      <c r="C11310" s="40"/>
      <c r="D11310" s="40"/>
      <c r="E11310" s="40"/>
      <c r="F11310" s="40"/>
      <c r="G11310" s="40"/>
      <c r="H11310" s="40"/>
      <c r="I11310" s="40"/>
      <c r="M11310" s="40">
        <f>WEEKNUM(A11310,2)</f>
        <v>1</v>
      </c>
    </row>
    <row r="11311" spans="1:13" x14ac:dyDescent="0.25">
      <c r="A11311" s="1"/>
      <c r="B11311" s="40"/>
      <c r="C11311" s="40"/>
      <c r="D11311" s="40"/>
      <c r="E11311" s="40"/>
      <c r="F11311" s="40"/>
      <c r="G11311" s="40"/>
      <c r="H11311" s="40"/>
      <c r="I11311" s="40"/>
      <c r="M11311" s="40">
        <f>WEEKNUM(A11311,2)</f>
        <v>1</v>
      </c>
    </row>
    <row r="11312" spans="1:13" x14ac:dyDescent="0.25">
      <c r="A11312" s="1"/>
      <c r="B11312" s="40"/>
      <c r="C11312" s="40"/>
      <c r="D11312" s="40"/>
      <c r="E11312" s="40"/>
      <c r="F11312" s="40"/>
      <c r="G11312" s="40"/>
      <c r="H11312" s="40"/>
      <c r="I11312" s="40"/>
      <c r="M11312" s="40">
        <f>WEEKNUM(A11312,2)</f>
        <v>1</v>
      </c>
    </row>
    <row r="11313" spans="1:13" x14ac:dyDescent="0.25">
      <c r="A11313" s="1"/>
      <c r="B11313" s="40"/>
      <c r="C11313" s="40"/>
      <c r="D11313" s="40"/>
      <c r="E11313" s="40"/>
      <c r="F11313" s="40"/>
      <c r="G11313" s="40"/>
      <c r="H11313" s="40"/>
      <c r="I11313" s="40"/>
      <c r="M11313" s="40">
        <f>WEEKNUM(A11313,2)</f>
        <v>1</v>
      </c>
    </row>
    <row r="11314" spans="1:13" x14ac:dyDescent="0.25">
      <c r="A11314" s="1"/>
      <c r="B11314" s="40"/>
      <c r="C11314" s="40"/>
      <c r="D11314" s="40"/>
      <c r="E11314" s="40"/>
      <c r="F11314" s="40"/>
      <c r="G11314" s="40"/>
      <c r="H11314" s="40"/>
      <c r="I11314" s="40"/>
      <c r="M11314" s="40">
        <f>WEEKNUM(A11314,2)</f>
        <v>1</v>
      </c>
    </row>
    <row r="11315" spans="1:13" x14ac:dyDescent="0.25">
      <c r="A11315" s="1"/>
      <c r="B11315" s="40"/>
      <c r="C11315" s="40"/>
      <c r="D11315" s="40"/>
      <c r="E11315" s="40"/>
      <c r="F11315" s="40"/>
      <c r="G11315" s="40"/>
      <c r="H11315" s="40"/>
      <c r="I11315" s="40"/>
      <c r="M11315" s="40">
        <f>WEEKNUM(A11315,2)</f>
        <v>1</v>
      </c>
    </row>
    <row r="11316" spans="1:13" x14ac:dyDescent="0.25">
      <c r="A11316" s="1"/>
      <c r="B11316" s="40"/>
      <c r="C11316" s="40"/>
      <c r="D11316" s="40"/>
      <c r="E11316" s="40"/>
      <c r="F11316" s="40"/>
      <c r="G11316" s="40"/>
      <c r="H11316" s="40"/>
      <c r="I11316" s="40"/>
      <c r="M11316" s="40">
        <f>WEEKNUM(A11316,2)</f>
        <v>1</v>
      </c>
    </row>
    <row r="11317" spans="1:13" x14ac:dyDescent="0.25">
      <c r="A11317" s="1"/>
      <c r="B11317" s="40"/>
      <c r="C11317" s="40"/>
      <c r="D11317" s="40"/>
      <c r="E11317" s="40"/>
      <c r="F11317" s="40"/>
      <c r="G11317" s="40"/>
      <c r="H11317" s="40"/>
      <c r="I11317" s="40"/>
      <c r="M11317" s="40">
        <f>WEEKNUM(A11317,2)</f>
        <v>1</v>
      </c>
    </row>
    <row r="11318" spans="1:13" x14ac:dyDescent="0.25">
      <c r="A11318" s="1"/>
      <c r="B11318" s="40"/>
      <c r="C11318" s="40"/>
      <c r="D11318" s="40"/>
      <c r="E11318" s="40"/>
      <c r="F11318" s="40"/>
      <c r="G11318" s="40"/>
      <c r="H11318" s="40"/>
      <c r="I11318" s="40"/>
      <c r="M11318" s="40">
        <f>WEEKNUM(A11318,2)</f>
        <v>1</v>
      </c>
    </row>
    <row r="11319" spans="1:13" x14ac:dyDescent="0.25">
      <c r="A11319" s="1"/>
      <c r="B11319" s="40"/>
      <c r="C11319" s="40"/>
      <c r="D11319" s="40"/>
      <c r="E11319" s="40"/>
      <c r="F11319" s="40"/>
      <c r="G11319" s="40"/>
      <c r="H11319" s="40"/>
      <c r="I11319" s="40"/>
      <c r="M11319" s="40">
        <f>WEEKNUM(A11319,2)</f>
        <v>1</v>
      </c>
    </row>
    <row r="11320" spans="1:13" x14ac:dyDescent="0.25">
      <c r="A11320" s="1"/>
      <c r="B11320" s="40"/>
      <c r="C11320" s="40"/>
      <c r="D11320" s="40"/>
      <c r="E11320" s="40"/>
      <c r="F11320" s="40"/>
      <c r="G11320" s="40"/>
      <c r="H11320" s="40"/>
      <c r="I11320" s="40"/>
      <c r="M11320" s="40">
        <f>WEEKNUM(A11320,2)</f>
        <v>1</v>
      </c>
    </row>
    <row r="11321" spans="1:13" x14ac:dyDescent="0.25">
      <c r="A11321" s="1"/>
      <c r="B11321" s="40"/>
      <c r="C11321" s="40"/>
      <c r="D11321" s="40"/>
      <c r="E11321" s="40"/>
      <c r="F11321" s="40"/>
      <c r="G11321" s="40"/>
      <c r="H11321" s="40"/>
      <c r="I11321" s="40"/>
      <c r="M11321" s="40">
        <f>WEEKNUM(A11321,2)</f>
        <v>1</v>
      </c>
    </row>
    <row r="11322" spans="1:13" x14ac:dyDescent="0.25">
      <c r="A11322" s="1"/>
      <c r="B11322" s="40"/>
      <c r="C11322" s="40"/>
      <c r="D11322" s="40"/>
      <c r="E11322" s="40"/>
      <c r="F11322" s="40"/>
      <c r="G11322" s="40"/>
      <c r="H11322" s="40"/>
      <c r="I11322" s="40"/>
      <c r="M11322" s="40">
        <f>WEEKNUM(A11322,2)</f>
        <v>1</v>
      </c>
    </row>
    <row r="11323" spans="1:13" x14ac:dyDescent="0.25">
      <c r="A11323" s="1"/>
      <c r="B11323" s="40"/>
      <c r="C11323" s="40"/>
      <c r="D11323" s="40"/>
      <c r="E11323" s="40"/>
      <c r="F11323" s="40"/>
      <c r="G11323" s="40"/>
      <c r="H11323" s="40"/>
      <c r="I11323" s="40"/>
      <c r="M11323" s="40">
        <f>WEEKNUM(A11323,2)</f>
        <v>1</v>
      </c>
    </row>
    <row r="11324" spans="1:13" x14ac:dyDescent="0.25">
      <c r="A11324" s="1"/>
      <c r="B11324" s="40"/>
      <c r="C11324" s="40"/>
      <c r="D11324" s="40"/>
      <c r="E11324" s="40"/>
      <c r="F11324" s="40"/>
      <c r="G11324" s="40"/>
      <c r="H11324" s="40"/>
      <c r="I11324" s="40"/>
      <c r="M11324" s="40">
        <f>WEEKNUM(A11324,2)</f>
        <v>1</v>
      </c>
    </row>
    <row r="11325" spans="1:13" x14ac:dyDescent="0.25">
      <c r="A11325" s="1"/>
      <c r="B11325" s="40"/>
      <c r="C11325" s="40"/>
      <c r="D11325" s="40"/>
      <c r="E11325" s="40"/>
      <c r="F11325" s="40"/>
      <c r="G11325" s="40"/>
      <c r="H11325" s="40"/>
      <c r="I11325" s="40"/>
      <c r="M11325" s="40">
        <f>WEEKNUM(A11325,2)</f>
        <v>1</v>
      </c>
    </row>
    <row r="11326" spans="1:13" x14ac:dyDescent="0.25">
      <c r="A11326" s="1"/>
      <c r="B11326" s="40"/>
      <c r="C11326" s="40"/>
      <c r="D11326" s="40"/>
      <c r="E11326" s="40"/>
      <c r="F11326" s="40"/>
      <c r="G11326" s="40"/>
      <c r="H11326" s="40"/>
      <c r="I11326" s="40"/>
      <c r="M11326" s="40">
        <f>WEEKNUM(A11326,2)</f>
        <v>1</v>
      </c>
    </row>
    <row r="11327" spans="1:13" x14ac:dyDescent="0.25">
      <c r="A11327" s="1"/>
      <c r="B11327" s="40"/>
      <c r="C11327" s="40"/>
      <c r="D11327" s="40"/>
      <c r="E11327" s="40"/>
      <c r="F11327" s="40"/>
      <c r="G11327" s="40"/>
      <c r="H11327" s="40"/>
      <c r="I11327" s="40"/>
      <c r="M11327" s="40">
        <f>WEEKNUM(A11327,2)</f>
        <v>1</v>
      </c>
    </row>
    <row r="11328" spans="1:13" x14ac:dyDescent="0.25">
      <c r="A11328" s="1"/>
      <c r="B11328" s="40"/>
      <c r="C11328" s="40"/>
      <c r="D11328" s="40"/>
      <c r="E11328" s="40"/>
      <c r="F11328" s="40"/>
      <c r="G11328" s="40"/>
      <c r="H11328" s="40"/>
      <c r="I11328" s="40"/>
      <c r="M11328" s="40">
        <f>WEEKNUM(A11328,2)</f>
        <v>1</v>
      </c>
    </row>
    <row r="11329" spans="1:13" x14ac:dyDescent="0.25">
      <c r="A11329" s="1"/>
      <c r="B11329" s="40"/>
      <c r="C11329" s="40"/>
      <c r="D11329" s="40"/>
      <c r="E11329" s="40"/>
      <c r="F11329" s="40"/>
      <c r="G11329" s="40"/>
      <c r="H11329" s="40"/>
      <c r="I11329" s="40"/>
      <c r="M11329" s="40">
        <f>WEEKNUM(A11329,2)</f>
        <v>1</v>
      </c>
    </row>
    <row r="11330" spans="1:13" x14ac:dyDescent="0.25">
      <c r="A11330" s="1"/>
      <c r="B11330" s="40"/>
      <c r="C11330" s="40"/>
      <c r="D11330" s="40"/>
      <c r="E11330" s="40"/>
      <c r="F11330" s="40"/>
      <c r="G11330" s="40"/>
      <c r="H11330" s="40"/>
      <c r="I11330" s="40"/>
      <c r="M11330" s="40">
        <f>WEEKNUM(A11330,2)</f>
        <v>1</v>
      </c>
    </row>
    <row r="11331" spans="1:13" x14ac:dyDescent="0.25">
      <c r="A11331" s="1"/>
      <c r="B11331" s="40"/>
      <c r="C11331" s="40"/>
      <c r="D11331" s="40"/>
      <c r="E11331" s="40"/>
      <c r="F11331" s="40"/>
      <c r="G11331" s="40"/>
      <c r="H11331" s="40"/>
      <c r="I11331" s="40"/>
      <c r="M11331" s="40">
        <f>WEEKNUM(A11331,2)</f>
        <v>1</v>
      </c>
    </row>
    <row r="11332" spans="1:13" x14ac:dyDescent="0.25">
      <c r="A11332" s="1"/>
      <c r="B11332" s="40"/>
      <c r="C11332" s="40"/>
      <c r="D11332" s="40"/>
      <c r="E11332" s="40"/>
      <c r="F11332" s="40"/>
      <c r="G11332" s="40"/>
      <c r="H11332" s="40"/>
      <c r="I11332" s="40"/>
      <c r="M11332" s="40">
        <f>WEEKNUM(A11332,2)</f>
        <v>1</v>
      </c>
    </row>
    <row r="11333" spans="1:13" x14ac:dyDescent="0.25">
      <c r="A11333" s="1"/>
      <c r="B11333" s="40"/>
      <c r="C11333" s="40"/>
      <c r="D11333" s="40"/>
      <c r="E11333" s="40"/>
      <c r="F11333" s="40"/>
      <c r="G11333" s="40"/>
      <c r="H11333" s="40"/>
      <c r="I11333" s="40"/>
      <c r="M11333" s="40">
        <f>WEEKNUM(A11333,2)</f>
        <v>1</v>
      </c>
    </row>
    <row r="11334" spans="1:13" x14ac:dyDescent="0.25">
      <c r="A11334" s="1"/>
      <c r="B11334" s="40"/>
      <c r="C11334" s="40"/>
      <c r="D11334" s="40"/>
      <c r="E11334" s="40"/>
      <c r="F11334" s="40"/>
      <c r="G11334" s="40"/>
      <c r="H11334" s="40"/>
      <c r="I11334" s="40"/>
      <c r="M11334" s="40">
        <f>WEEKNUM(A11334,2)</f>
        <v>1</v>
      </c>
    </row>
    <row r="11335" spans="1:13" x14ac:dyDescent="0.25">
      <c r="A11335" s="1"/>
      <c r="B11335" s="40"/>
      <c r="C11335" s="40"/>
      <c r="D11335" s="40"/>
      <c r="E11335" s="40"/>
      <c r="F11335" s="40"/>
      <c r="G11335" s="40"/>
      <c r="H11335" s="40"/>
      <c r="I11335" s="40"/>
      <c r="M11335" s="40">
        <f>WEEKNUM(A11335,2)</f>
        <v>1</v>
      </c>
    </row>
    <row r="11336" spans="1:13" x14ac:dyDescent="0.25">
      <c r="A11336" s="1"/>
      <c r="B11336" s="40"/>
      <c r="C11336" s="40"/>
      <c r="D11336" s="40"/>
      <c r="E11336" s="40"/>
      <c r="F11336" s="40"/>
      <c r="G11336" s="40"/>
      <c r="H11336" s="40"/>
      <c r="I11336" s="40"/>
      <c r="M11336" s="40">
        <f>WEEKNUM(A11336,2)</f>
        <v>1</v>
      </c>
    </row>
    <row r="11337" spans="1:13" x14ac:dyDescent="0.25">
      <c r="A11337" s="1"/>
      <c r="B11337" s="40"/>
      <c r="C11337" s="40"/>
      <c r="D11337" s="40"/>
      <c r="E11337" s="40"/>
      <c r="F11337" s="40"/>
      <c r="G11337" s="40"/>
      <c r="H11337" s="40"/>
      <c r="I11337" s="40"/>
      <c r="M11337" s="40">
        <f>WEEKNUM(A11337,2)</f>
        <v>1</v>
      </c>
    </row>
    <row r="11338" spans="1:13" x14ac:dyDescent="0.25">
      <c r="A11338" s="1"/>
      <c r="B11338" s="40"/>
      <c r="C11338" s="40"/>
      <c r="D11338" s="40"/>
      <c r="E11338" s="40"/>
      <c r="F11338" s="40"/>
      <c r="G11338" s="40"/>
      <c r="H11338" s="40"/>
      <c r="I11338" s="40"/>
      <c r="M11338" s="40">
        <f>WEEKNUM(A11338,2)</f>
        <v>1</v>
      </c>
    </row>
    <row r="11339" spans="1:13" x14ac:dyDescent="0.25">
      <c r="A11339" s="1"/>
      <c r="B11339" s="40"/>
      <c r="C11339" s="40"/>
      <c r="D11339" s="40"/>
      <c r="E11339" s="40"/>
      <c r="F11339" s="40"/>
      <c r="G11339" s="40"/>
      <c r="H11339" s="40"/>
      <c r="I11339" s="40"/>
      <c r="M11339" s="40">
        <f>WEEKNUM(A11339,2)</f>
        <v>1</v>
      </c>
    </row>
    <row r="11340" spans="1:13" x14ac:dyDescent="0.25">
      <c r="A11340" s="1"/>
      <c r="B11340" s="40"/>
      <c r="C11340" s="40"/>
      <c r="D11340" s="40"/>
      <c r="E11340" s="40"/>
      <c r="F11340" s="40"/>
      <c r="G11340" s="40"/>
      <c r="H11340" s="40"/>
      <c r="I11340" s="40"/>
      <c r="M11340" s="40">
        <f>WEEKNUM(A11340,2)</f>
        <v>1</v>
      </c>
    </row>
    <row r="11341" spans="1:13" x14ac:dyDescent="0.25">
      <c r="A11341" s="1"/>
      <c r="B11341" s="40"/>
      <c r="C11341" s="40"/>
      <c r="D11341" s="40"/>
      <c r="E11341" s="40"/>
      <c r="F11341" s="40"/>
      <c r="G11341" s="40"/>
      <c r="H11341" s="40"/>
      <c r="I11341" s="40"/>
      <c r="M11341" s="40">
        <f>WEEKNUM(A11341,2)</f>
        <v>1</v>
      </c>
    </row>
    <row r="11342" spans="1:13" x14ac:dyDescent="0.25">
      <c r="A11342" s="1"/>
      <c r="B11342" s="40"/>
      <c r="C11342" s="40"/>
      <c r="D11342" s="40"/>
      <c r="E11342" s="40"/>
      <c r="F11342" s="40"/>
      <c r="G11342" s="40"/>
      <c r="H11342" s="40"/>
      <c r="I11342" s="40"/>
      <c r="M11342" s="40">
        <f>WEEKNUM(A11342,2)</f>
        <v>1</v>
      </c>
    </row>
    <row r="11343" spans="1:13" x14ac:dyDescent="0.25">
      <c r="A11343" s="1"/>
      <c r="B11343" s="40"/>
      <c r="C11343" s="40"/>
      <c r="D11343" s="40"/>
      <c r="E11343" s="40"/>
      <c r="F11343" s="40"/>
      <c r="G11343" s="40"/>
      <c r="H11343" s="40"/>
      <c r="I11343" s="40"/>
      <c r="M11343" s="40">
        <f>WEEKNUM(A11343,2)</f>
        <v>1</v>
      </c>
    </row>
    <row r="11344" spans="1:13" x14ac:dyDescent="0.25">
      <c r="A11344" s="1"/>
      <c r="B11344" s="40"/>
      <c r="C11344" s="40"/>
      <c r="D11344" s="40"/>
      <c r="E11344" s="40"/>
      <c r="F11344" s="40"/>
      <c r="G11344" s="40"/>
      <c r="H11344" s="40"/>
      <c r="I11344" s="40"/>
      <c r="M11344" s="40">
        <f>WEEKNUM(A11344,2)</f>
        <v>1</v>
      </c>
    </row>
    <row r="11345" spans="1:13" x14ac:dyDescent="0.25">
      <c r="A11345" s="1"/>
      <c r="B11345" s="40"/>
      <c r="C11345" s="40"/>
      <c r="D11345" s="40"/>
      <c r="E11345" s="40"/>
      <c r="F11345" s="40"/>
      <c r="G11345" s="40"/>
      <c r="H11345" s="40"/>
      <c r="I11345" s="40"/>
      <c r="M11345" s="40">
        <f>WEEKNUM(A11345,2)</f>
        <v>1</v>
      </c>
    </row>
    <row r="11346" spans="1:13" x14ac:dyDescent="0.25">
      <c r="A11346" s="1"/>
      <c r="B11346" s="40"/>
      <c r="C11346" s="40"/>
      <c r="D11346" s="40"/>
      <c r="E11346" s="40"/>
      <c r="F11346" s="40"/>
      <c r="G11346" s="40"/>
      <c r="H11346" s="40"/>
      <c r="I11346" s="40"/>
      <c r="M11346" s="40">
        <f>WEEKNUM(A11346,2)</f>
        <v>1</v>
      </c>
    </row>
    <row r="11347" spans="1:13" x14ac:dyDescent="0.25">
      <c r="A11347" s="1"/>
      <c r="B11347" s="40"/>
      <c r="C11347" s="40"/>
      <c r="D11347" s="40"/>
      <c r="E11347" s="40"/>
      <c r="F11347" s="40"/>
      <c r="G11347" s="40"/>
      <c r="H11347" s="40"/>
      <c r="I11347" s="40"/>
      <c r="M11347" s="40">
        <f>WEEKNUM(A11347,2)</f>
        <v>1</v>
      </c>
    </row>
    <row r="11348" spans="1:13" x14ac:dyDescent="0.25">
      <c r="A11348" s="1"/>
      <c r="B11348" s="40"/>
      <c r="C11348" s="40"/>
      <c r="D11348" s="40"/>
      <c r="E11348" s="40"/>
      <c r="F11348" s="40"/>
      <c r="G11348" s="40"/>
      <c r="H11348" s="40"/>
      <c r="I11348" s="40"/>
      <c r="M11348" s="40">
        <f>WEEKNUM(A11348,2)</f>
        <v>1</v>
      </c>
    </row>
    <row r="11349" spans="1:13" x14ac:dyDescent="0.25">
      <c r="A11349" s="1"/>
      <c r="B11349" s="40"/>
      <c r="C11349" s="40"/>
      <c r="D11349" s="40"/>
      <c r="E11349" s="40"/>
      <c r="F11349" s="40"/>
      <c r="G11349" s="40"/>
      <c r="H11349" s="40"/>
      <c r="I11349" s="40"/>
      <c r="M11349" s="40">
        <f>WEEKNUM(A11349,2)</f>
        <v>1</v>
      </c>
    </row>
    <row r="11350" spans="1:13" x14ac:dyDescent="0.25">
      <c r="A11350" s="1"/>
      <c r="B11350" s="40"/>
      <c r="C11350" s="40"/>
      <c r="D11350" s="40"/>
      <c r="E11350" s="40"/>
      <c r="F11350" s="40"/>
      <c r="G11350" s="40"/>
      <c r="H11350" s="40"/>
      <c r="I11350" s="40"/>
      <c r="M11350" s="40">
        <f>WEEKNUM(A11350,2)</f>
        <v>1</v>
      </c>
    </row>
    <row r="11351" spans="1:13" x14ac:dyDescent="0.25">
      <c r="A11351" s="1"/>
      <c r="B11351" s="40"/>
      <c r="C11351" s="40"/>
      <c r="D11351" s="40"/>
      <c r="E11351" s="40"/>
      <c r="F11351" s="40"/>
      <c r="G11351" s="40"/>
      <c r="H11351" s="40"/>
      <c r="I11351" s="40"/>
      <c r="M11351" s="40">
        <f>WEEKNUM(A11351,2)</f>
        <v>1</v>
      </c>
    </row>
    <row r="11352" spans="1:13" x14ac:dyDescent="0.25">
      <c r="A11352" s="1"/>
      <c r="B11352" s="40"/>
      <c r="C11352" s="40"/>
      <c r="D11352" s="40"/>
      <c r="E11352" s="40"/>
      <c r="F11352" s="40"/>
      <c r="G11352" s="40"/>
      <c r="H11352" s="40"/>
      <c r="I11352" s="40"/>
      <c r="M11352" s="40">
        <f>WEEKNUM(A11352,2)</f>
        <v>1</v>
      </c>
    </row>
    <row r="11353" spans="1:13" x14ac:dyDescent="0.25">
      <c r="A11353" s="1"/>
      <c r="B11353" s="40"/>
      <c r="C11353" s="40"/>
      <c r="D11353" s="40"/>
      <c r="E11353" s="40"/>
      <c r="F11353" s="40"/>
      <c r="G11353" s="40"/>
      <c r="H11353" s="40"/>
      <c r="I11353" s="40"/>
      <c r="M11353" s="40">
        <f>WEEKNUM(A11353,2)</f>
        <v>1</v>
      </c>
    </row>
    <row r="11354" spans="1:13" x14ac:dyDescent="0.25">
      <c r="A11354" s="1"/>
      <c r="B11354" s="40"/>
      <c r="C11354" s="40"/>
      <c r="D11354" s="40"/>
      <c r="E11354" s="40"/>
      <c r="F11354" s="40"/>
      <c r="G11354" s="40"/>
      <c r="H11354" s="40"/>
      <c r="I11354" s="40"/>
      <c r="M11354" s="40">
        <f>WEEKNUM(A11354,2)</f>
        <v>1</v>
      </c>
    </row>
    <row r="11355" spans="1:13" x14ac:dyDescent="0.25">
      <c r="A11355" s="1"/>
      <c r="B11355" s="40"/>
      <c r="C11355" s="40"/>
      <c r="D11355" s="40"/>
      <c r="E11355" s="40"/>
      <c r="F11355" s="40"/>
      <c r="G11355" s="40"/>
      <c r="H11355" s="40"/>
      <c r="I11355" s="40"/>
      <c r="M11355" s="40">
        <f>WEEKNUM(A11355,2)</f>
        <v>1</v>
      </c>
    </row>
    <row r="11356" spans="1:13" x14ac:dyDescent="0.25">
      <c r="A11356" s="1"/>
      <c r="B11356" s="40"/>
      <c r="C11356" s="40"/>
      <c r="D11356" s="40"/>
      <c r="E11356" s="40"/>
      <c r="F11356" s="40"/>
      <c r="G11356" s="40"/>
      <c r="H11356" s="40"/>
      <c r="I11356" s="40"/>
      <c r="M11356" s="40">
        <f>WEEKNUM(A11356,2)</f>
        <v>1</v>
      </c>
    </row>
    <row r="11357" spans="1:13" x14ac:dyDescent="0.25">
      <c r="A11357" s="1"/>
      <c r="B11357" s="40"/>
      <c r="C11357" s="40"/>
      <c r="D11357" s="40"/>
      <c r="E11357" s="40"/>
      <c r="F11357" s="40"/>
      <c r="G11357" s="40"/>
      <c r="H11357" s="40"/>
      <c r="I11357" s="40"/>
      <c r="M11357" s="40">
        <f>WEEKNUM(A11357,2)</f>
        <v>1</v>
      </c>
    </row>
    <row r="11358" spans="1:13" x14ac:dyDescent="0.25">
      <c r="A11358" s="1"/>
      <c r="B11358" s="40"/>
      <c r="C11358" s="40"/>
      <c r="D11358" s="40"/>
      <c r="E11358" s="40"/>
      <c r="F11358" s="40"/>
      <c r="G11358" s="40"/>
      <c r="H11358" s="40"/>
      <c r="I11358" s="40"/>
      <c r="M11358" s="40">
        <f>WEEKNUM(A11358,2)</f>
        <v>1</v>
      </c>
    </row>
    <row r="11359" spans="1:13" x14ac:dyDescent="0.25">
      <c r="A11359" s="1"/>
      <c r="B11359" s="40"/>
      <c r="C11359" s="40"/>
      <c r="D11359" s="40"/>
      <c r="E11359" s="40"/>
      <c r="F11359" s="40"/>
      <c r="G11359" s="40"/>
      <c r="H11359" s="40"/>
      <c r="I11359" s="40"/>
      <c r="M11359" s="40">
        <f>WEEKNUM(A11359,2)</f>
        <v>1</v>
      </c>
    </row>
    <row r="11360" spans="1:13" x14ac:dyDescent="0.25">
      <c r="A11360" s="1"/>
      <c r="B11360" s="40"/>
      <c r="C11360" s="40"/>
      <c r="D11360" s="40"/>
      <c r="E11360" s="40"/>
      <c r="F11360" s="40"/>
      <c r="G11360" s="40"/>
      <c r="H11360" s="40"/>
      <c r="I11360" s="40"/>
      <c r="M11360" s="40">
        <f>WEEKNUM(A11360,2)</f>
        <v>1</v>
      </c>
    </row>
    <row r="11361" spans="1:13" x14ac:dyDescent="0.25">
      <c r="A11361" s="1"/>
      <c r="B11361" s="40"/>
      <c r="C11361" s="40"/>
      <c r="D11361" s="40"/>
      <c r="E11361" s="40"/>
      <c r="F11361" s="40"/>
      <c r="G11361" s="40"/>
      <c r="H11361" s="40"/>
      <c r="I11361" s="40"/>
      <c r="M11361" s="40">
        <f>WEEKNUM(A11361,2)</f>
        <v>1</v>
      </c>
    </row>
    <row r="11362" spans="1:13" x14ac:dyDescent="0.25">
      <c r="A11362" s="1"/>
      <c r="B11362" s="40"/>
      <c r="C11362" s="40"/>
      <c r="D11362" s="40"/>
      <c r="E11362" s="40"/>
      <c r="F11362" s="40"/>
      <c r="G11362" s="40"/>
      <c r="H11362" s="40"/>
      <c r="I11362" s="40"/>
      <c r="M11362" s="40">
        <f>WEEKNUM(A11362,2)</f>
        <v>1</v>
      </c>
    </row>
    <row r="11363" spans="1:13" x14ac:dyDescent="0.25">
      <c r="A11363" s="1"/>
      <c r="B11363" s="40"/>
      <c r="C11363" s="40"/>
      <c r="D11363" s="40"/>
      <c r="E11363" s="40"/>
      <c r="F11363" s="40"/>
      <c r="G11363" s="40"/>
      <c r="H11363" s="40"/>
      <c r="I11363" s="40"/>
      <c r="M11363" s="40">
        <f>WEEKNUM(A11363,2)</f>
        <v>1</v>
      </c>
    </row>
    <row r="11364" spans="1:13" x14ac:dyDescent="0.25">
      <c r="A11364" s="1"/>
      <c r="B11364" s="40"/>
      <c r="C11364" s="40"/>
      <c r="D11364" s="40"/>
      <c r="E11364" s="40"/>
      <c r="F11364" s="40"/>
      <c r="G11364" s="40"/>
      <c r="H11364" s="40"/>
      <c r="I11364" s="40"/>
      <c r="M11364" s="40">
        <f>WEEKNUM(A11364,2)</f>
        <v>1</v>
      </c>
    </row>
    <row r="11365" spans="1:13" x14ac:dyDescent="0.25">
      <c r="A11365" s="1"/>
      <c r="B11365" s="40"/>
      <c r="C11365" s="40"/>
      <c r="D11365" s="40"/>
      <c r="E11365" s="40"/>
      <c r="F11365" s="40"/>
      <c r="G11365" s="40"/>
      <c r="H11365" s="40"/>
      <c r="I11365" s="40"/>
      <c r="M11365" s="40">
        <f>WEEKNUM(A11365,2)</f>
        <v>1</v>
      </c>
    </row>
    <row r="11366" spans="1:13" x14ac:dyDescent="0.25">
      <c r="A11366" s="1"/>
      <c r="B11366" s="40"/>
      <c r="C11366" s="40"/>
      <c r="D11366" s="40"/>
      <c r="E11366" s="40"/>
      <c r="F11366" s="40"/>
      <c r="G11366" s="40"/>
      <c r="H11366" s="40"/>
      <c r="I11366" s="40"/>
      <c r="M11366" s="40">
        <f>WEEKNUM(A11366,2)</f>
        <v>1</v>
      </c>
    </row>
    <row r="11367" spans="1:13" x14ac:dyDescent="0.25">
      <c r="A11367" s="1"/>
      <c r="B11367" s="40"/>
      <c r="C11367" s="40"/>
      <c r="D11367" s="40"/>
      <c r="E11367" s="40"/>
      <c r="F11367" s="40"/>
      <c r="G11367" s="40"/>
      <c r="H11367" s="40"/>
      <c r="I11367" s="40"/>
      <c r="M11367" s="40">
        <f>WEEKNUM(A11367,2)</f>
        <v>1</v>
      </c>
    </row>
    <row r="11368" spans="1:13" x14ac:dyDescent="0.25">
      <c r="A11368" s="1"/>
      <c r="B11368" s="40"/>
      <c r="C11368" s="40"/>
      <c r="D11368" s="40"/>
      <c r="E11368" s="40"/>
      <c r="F11368" s="40"/>
      <c r="G11368" s="40"/>
      <c r="H11368" s="40"/>
      <c r="I11368" s="40"/>
      <c r="M11368" s="40">
        <f>WEEKNUM(A11368,2)</f>
        <v>1</v>
      </c>
    </row>
    <row r="11369" spans="1:13" x14ac:dyDescent="0.25">
      <c r="A11369" s="1"/>
      <c r="B11369" s="40"/>
      <c r="C11369" s="40"/>
      <c r="D11369" s="40"/>
      <c r="E11369" s="40"/>
      <c r="F11369" s="40"/>
      <c r="G11369" s="40"/>
      <c r="H11369" s="40"/>
      <c r="I11369" s="40"/>
      <c r="M11369" s="40">
        <f>WEEKNUM(A11369,2)</f>
        <v>1</v>
      </c>
    </row>
    <row r="11370" spans="1:13" x14ac:dyDescent="0.25">
      <c r="A11370" s="1"/>
      <c r="B11370" s="40"/>
      <c r="C11370" s="40"/>
      <c r="D11370" s="40"/>
      <c r="E11370" s="40"/>
      <c r="F11370" s="40"/>
      <c r="G11370" s="40"/>
      <c r="H11370" s="40"/>
      <c r="I11370" s="40"/>
      <c r="M11370" s="40">
        <f>WEEKNUM(A11370,2)</f>
        <v>1</v>
      </c>
    </row>
    <row r="11371" spans="1:13" x14ac:dyDescent="0.25">
      <c r="A11371" s="1"/>
      <c r="B11371" s="40"/>
      <c r="C11371" s="40"/>
      <c r="D11371" s="40"/>
      <c r="E11371" s="40"/>
      <c r="F11371" s="40"/>
      <c r="G11371" s="40"/>
      <c r="H11371" s="40"/>
      <c r="I11371" s="40"/>
      <c r="M11371" s="40">
        <f>WEEKNUM(A11371,2)</f>
        <v>1</v>
      </c>
    </row>
    <row r="11372" spans="1:13" x14ac:dyDescent="0.25">
      <c r="A11372" s="1"/>
      <c r="B11372" s="40"/>
      <c r="C11372" s="40"/>
      <c r="D11372" s="40"/>
      <c r="E11372" s="40"/>
      <c r="F11372" s="40"/>
      <c r="G11372" s="40"/>
      <c r="H11372" s="40"/>
      <c r="I11372" s="40"/>
      <c r="M11372" s="40">
        <f>WEEKNUM(A11372,2)</f>
        <v>1</v>
      </c>
    </row>
    <row r="11373" spans="1:13" x14ac:dyDescent="0.25">
      <c r="A11373" s="1"/>
      <c r="B11373" s="40"/>
      <c r="C11373" s="40"/>
      <c r="D11373" s="40"/>
      <c r="E11373" s="40"/>
      <c r="F11373" s="40"/>
      <c r="G11373" s="40"/>
      <c r="H11373" s="40"/>
      <c r="I11373" s="40"/>
      <c r="M11373" s="40">
        <f>WEEKNUM(A11373,2)</f>
        <v>1</v>
      </c>
    </row>
    <row r="11374" spans="1:13" x14ac:dyDescent="0.25">
      <c r="A11374" s="1"/>
      <c r="B11374" s="40"/>
      <c r="C11374" s="40"/>
      <c r="D11374" s="40"/>
      <c r="E11374" s="40"/>
      <c r="F11374" s="40"/>
      <c r="G11374" s="40"/>
      <c r="H11374" s="40"/>
      <c r="I11374" s="40"/>
      <c r="M11374" s="40">
        <f>WEEKNUM(A11374,2)</f>
        <v>1</v>
      </c>
    </row>
    <row r="11375" spans="1:13" x14ac:dyDescent="0.25">
      <c r="A11375" s="1"/>
      <c r="B11375" s="40"/>
      <c r="C11375" s="40"/>
      <c r="D11375" s="40"/>
      <c r="E11375" s="40"/>
      <c r="F11375" s="40"/>
      <c r="G11375" s="40"/>
      <c r="H11375" s="40"/>
      <c r="I11375" s="40"/>
      <c r="M11375" s="40">
        <f>WEEKNUM(A11375,2)</f>
        <v>1</v>
      </c>
    </row>
    <row r="11376" spans="1:13" x14ac:dyDescent="0.25">
      <c r="A11376" s="1"/>
      <c r="B11376" s="40"/>
      <c r="C11376" s="40"/>
      <c r="D11376" s="40"/>
      <c r="E11376" s="40"/>
      <c r="F11376" s="40"/>
      <c r="G11376" s="40"/>
      <c r="H11376" s="40"/>
      <c r="I11376" s="40"/>
      <c r="M11376" s="40">
        <f>WEEKNUM(A11376,2)</f>
        <v>1</v>
      </c>
    </row>
    <row r="11377" spans="1:13" x14ac:dyDescent="0.25">
      <c r="A11377" s="1"/>
      <c r="B11377" s="40"/>
      <c r="C11377" s="40"/>
      <c r="D11377" s="40"/>
      <c r="E11377" s="40"/>
      <c r="F11377" s="40"/>
      <c r="G11377" s="40"/>
      <c r="H11377" s="40"/>
      <c r="I11377" s="40"/>
      <c r="M11377" s="40">
        <f>WEEKNUM(A11377,2)</f>
        <v>1</v>
      </c>
    </row>
    <row r="11378" spans="1:13" x14ac:dyDescent="0.25">
      <c r="A11378" s="1"/>
      <c r="B11378" s="40"/>
      <c r="C11378" s="40"/>
      <c r="D11378" s="40"/>
      <c r="E11378" s="40"/>
      <c r="F11378" s="40"/>
      <c r="G11378" s="40"/>
      <c r="H11378" s="40"/>
      <c r="I11378" s="40"/>
      <c r="M11378" s="40">
        <f>WEEKNUM(A11378,2)</f>
        <v>1</v>
      </c>
    </row>
    <row r="11379" spans="1:13" x14ac:dyDescent="0.25">
      <c r="A11379" s="1"/>
      <c r="B11379" s="40"/>
      <c r="C11379" s="40"/>
      <c r="D11379" s="40"/>
      <c r="E11379" s="40"/>
      <c r="F11379" s="40"/>
      <c r="G11379" s="40"/>
      <c r="H11379" s="40"/>
      <c r="I11379" s="40"/>
      <c r="M11379" s="40">
        <f>WEEKNUM(A11379,2)</f>
        <v>1</v>
      </c>
    </row>
    <row r="11380" spans="1:13" x14ac:dyDescent="0.25">
      <c r="A11380" s="1"/>
      <c r="B11380" s="40"/>
      <c r="C11380" s="40"/>
      <c r="D11380" s="40"/>
      <c r="E11380" s="40"/>
      <c r="F11380" s="40"/>
      <c r="G11380" s="40"/>
      <c r="H11380" s="40"/>
      <c r="I11380" s="40"/>
      <c r="M11380" s="40">
        <f>WEEKNUM(A11380,2)</f>
        <v>1</v>
      </c>
    </row>
    <row r="11381" spans="1:13" x14ac:dyDescent="0.25">
      <c r="A11381" s="1"/>
      <c r="B11381" s="40"/>
      <c r="C11381" s="40"/>
      <c r="D11381" s="40"/>
      <c r="E11381" s="40"/>
      <c r="F11381" s="40"/>
      <c r="G11381" s="40"/>
      <c r="H11381" s="40"/>
      <c r="I11381" s="40"/>
      <c r="M11381" s="40">
        <f>WEEKNUM(A11381,2)</f>
        <v>1</v>
      </c>
    </row>
    <row r="11382" spans="1:13" x14ac:dyDescent="0.25">
      <c r="A11382" s="1"/>
      <c r="B11382" s="40"/>
      <c r="C11382" s="40"/>
      <c r="D11382" s="40"/>
      <c r="E11382" s="40"/>
      <c r="F11382" s="40"/>
      <c r="G11382" s="40"/>
      <c r="H11382" s="40"/>
      <c r="I11382" s="40"/>
      <c r="M11382" s="40">
        <f>WEEKNUM(A11382,2)</f>
        <v>1</v>
      </c>
    </row>
    <row r="11383" spans="1:13" x14ac:dyDescent="0.25">
      <c r="A11383" s="1"/>
      <c r="B11383" s="40"/>
      <c r="C11383" s="40"/>
      <c r="D11383" s="40"/>
      <c r="E11383" s="40"/>
      <c r="F11383" s="40"/>
      <c r="G11383" s="40"/>
      <c r="H11383" s="40"/>
      <c r="I11383" s="40"/>
      <c r="M11383" s="40">
        <f>WEEKNUM(A11383,2)</f>
        <v>1</v>
      </c>
    </row>
    <row r="11384" spans="1:13" x14ac:dyDescent="0.25">
      <c r="A11384" s="1"/>
      <c r="B11384" s="40"/>
      <c r="C11384" s="40"/>
      <c r="D11384" s="40"/>
      <c r="E11384" s="40"/>
      <c r="F11384" s="40"/>
      <c r="G11384" s="40"/>
      <c r="H11384" s="40"/>
      <c r="I11384" s="40"/>
      <c r="M11384" s="40">
        <f>WEEKNUM(A11384,2)</f>
        <v>1</v>
      </c>
    </row>
    <row r="11385" spans="1:13" x14ac:dyDescent="0.25">
      <c r="A11385" s="1"/>
      <c r="B11385" s="40"/>
      <c r="C11385" s="40"/>
      <c r="D11385" s="40"/>
      <c r="E11385" s="40"/>
      <c r="F11385" s="40"/>
      <c r="G11385" s="40"/>
      <c r="H11385" s="40"/>
      <c r="I11385" s="40"/>
      <c r="M11385" s="40">
        <f>WEEKNUM(A11385,2)</f>
        <v>1</v>
      </c>
    </row>
    <row r="11386" spans="1:13" x14ac:dyDescent="0.25">
      <c r="A11386" s="1"/>
      <c r="B11386" s="40"/>
      <c r="C11386" s="40"/>
      <c r="D11386" s="40"/>
      <c r="E11386" s="40"/>
      <c r="F11386" s="40"/>
      <c r="G11386" s="40"/>
      <c r="H11386" s="40"/>
      <c r="I11386" s="40"/>
      <c r="M11386" s="40">
        <f>WEEKNUM(A11386,2)</f>
        <v>1</v>
      </c>
    </row>
    <row r="11387" spans="1:13" x14ac:dyDescent="0.25">
      <c r="A11387" s="1"/>
      <c r="B11387" s="40"/>
      <c r="C11387" s="40"/>
      <c r="D11387" s="40"/>
      <c r="E11387" s="40"/>
      <c r="F11387" s="40"/>
      <c r="G11387" s="40"/>
      <c r="H11387" s="40"/>
      <c r="I11387" s="40"/>
      <c r="M11387" s="40">
        <f>WEEKNUM(A11387,2)</f>
        <v>1</v>
      </c>
    </row>
    <row r="11388" spans="1:13" x14ac:dyDescent="0.25">
      <c r="A11388" s="1"/>
      <c r="B11388" s="40"/>
      <c r="C11388" s="40"/>
      <c r="D11388" s="40"/>
      <c r="E11388" s="40"/>
      <c r="F11388" s="40"/>
      <c r="G11388" s="40"/>
      <c r="H11388" s="40"/>
      <c r="I11388" s="40"/>
      <c r="M11388" s="40">
        <f>WEEKNUM(A11388,2)</f>
        <v>1</v>
      </c>
    </row>
    <row r="11389" spans="1:13" x14ac:dyDescent="0.25">
      <c r="A11389" s="1"/>
      <c r="B11389" s="40"/>
      <c r="C11389" s="40"/>
      <c r="D11389" s="40"/>
      <c r="E11389" s="40"/>
      <c r="F11389" s="40"/>
      <c r="G11389" s="40"/>
      <c r="H11389" s="40"/>
      <c r="I11389" s="40"/>
      <c r="M11389" s="40">
        <f>WEEKNUM(A11389,2)</f>
        <v>1</v>
      </c>
    </row>
    <row r="11390" spans="1:13" x14ac:dyDescent="0.25">
      <c r="A11390" s="1"/>
      <c r="B11390" s="40"/>
      <c r="C11390" s="40"/>
      <c r="D11390" s="40"/>
      <c r="E11390" s="40"/>
      <c r="F11390" s="40"/>
      <c r="G11390" s="40"/>
      <c r="H11390" s="40"/>
      <c r="I11390" s="40"/>
      <c r="M11390" s="40">
        <f>WEEKNUM(A11390,2)</f>
        <v>1</v>
      </c>
    </row>
    <row r="11391" spans="1:13" x14ac:dyDescent="0.25">
      <c r="A11391" s="1"/>
      <c r="B11391" s="40"/>
      <c r="C11391" s="40"/>
      <c r="D11391" s="40"/>
      <c r="E11391" s="40"/>
      <c r="F11391" s="40"/>
      <c r="G11391" s="40"/>
      <c r="H11391" s="40"/>
      <c r="I11391" s="40"/>
      <c r="M11391" s="40">
        <f>WEEKNUM(A11391,2)</f>
        <v>1</v>
      </c>
    </row>
    <row r="11392" spans="1:13" x14ac:dyDescent="0.25">
      <c r="A11392" s="1"/>
      <c r="B11392" s="40"/>
      <c r="C11392" s="40"/>
      <c r="D11392" s="40"/>
      <c r="E11392" s="40"/>
      <c r="F11392" s="40"/>
      <c r="G11392" s="40"/>
      <c r="H11392" s="40"/>
      <c r="I11392" s="40"/>
      <c r="M11392" s="40">
        <f>WEEKNUM(A11392,2)</f>
        <v>1</v>
      </c>
    </row>
    <row r="11393" spans="1:13" x14ac:dyDescent="0.25">
      <c r="A11393" s="1"/>
      <c r="B11393" s="40"/>
      <c r="C11393" s="40"/>
      <c r="D11393" s="40"/>
      <c r="E11393" s="40"/>
      <c r="F11393" s="40"/>
      <c r="G11393" s="40"/>
      <c r="H11393" s="40"/>
      <c r="I11393" s="40"/>
      <c r="M11393" s="40">
        <f>WEEKNUM(A11393,2)</f>
        <v>1</v>
      </c>
    </row>
    <row r="11394" spans="1:13" x14ac:dyDescent="0.25">
      <c r="A11394" s="1"/>
      <c r="B11394" s="40"/>
      <c r="C11394" s="40"/>
      <c r="D11394" s="40"/>
      <c r="E11394" s="40"/>
      <c r="F11394" s="40"/>
      <c r="G11394" s="40"/>
      <c r="H11394" s="40"/>
      <c r="I11394" s="40"/>
      <c r="M11394" s="40">
        <f>WEEKNUM(A11394,2)</f>
        <v>1</v>
      </c>
    </row>
    <row r="11395" spans="1:13" x14ac:dyDescent="0.25">
      <c r="A11395" s="1"/>
      <c r="B11395" s="40"/>
      <c r="C11395" s="40"/>
      <c r="D11395" s="40"/>
      <c r="E11395" s="40"/>
      <c r="F11395" s="40"/>
      <c r="G11395" s="40"/>
      <c r="H11395" s="40"/>
      <c r="I11395" s="40"/>
      <c r="M11395" s="40">
        <f>WEEKNUM(A11395,2)</f>
        <v>1</v>
      </c>
    </row>
    <row r="11396" spans="1:13" x14ac:dyDescent="0.25">
      <c r="A11396" s="1"/>
      <c r="B11396" s="40"/>
      <c r="C11396" s="40"/>
      <c r="D11396" s="40"/>
      <c r="E11396" s="40"/>
      <c r="F11396" s="40"/>
      <c r="G11396" s="40"/>
      <c r="H11396" s="40"/>
      <c r="I11396" s="40"/>
      <c r="M11396" s="40">
        <f>WEEKNUM(A11396,2)</f>
        <v>1</v>
      </c>
    </row>
    <row r="11397" spans="1:13" x14ac:dyDescent="0.25">
      <c r="A11397" s="1"/>
      <c r="B11397" s="40"/>
      <c r="C11397" s="40"/>
      <c r="D11397" s="40"/>
      <c r="E11397" s="40"/>
      <c r="F11397" s="40"/>
      <c r="G11397" s="40"/>
      <c r="H11397" s="40"/>
      <c r="I11397" s="40"/>
      <c r="M11397" s="40">
        <f>WEEKNUM(A11397,2)</f>
        <v>1</v>
      </c>
    </row>
    <row r="11398" spans="1:13" x14ac:dyDescent="0.25">
      <c r="A11398" s="1"/>
      <c r="B11398" s="40"/>
      <c r="C11398" s="40"/>
      <c r="D11398" s="40"/>
      <c r="E11398" s="40"/>
      <c r="F11398" s="40"/>
      <c r="G11398" s="40"/>
      <c r="H11398" s="40"/>
      <c r="I11398" s="40"/>
      <c r="M11398" s="40">
        <f>WEEKNUM(A11398,2)</f>
        <v>1</v>
      </c>
    </row>
    <row r="11399" spans="1:13" x14ac:dyDescent="0.25">
      <c r="A11399" s="1"/>
      <c r="B11399" s="40"/>
      <c r="C11399" s="40"/>
      <c r="D11399" s="40"/>
      <c r="E11399" s="40"/>
      <c r="F11399" s="40"/>
      <c r="G11399" s="40"/>
      <c r="H11399" s="40"/>
      <c r="I11399" s="40"/>
      <c r="M11399" s="40">
        <f>WEEKNUM(A11399,2)</f>
        <v>1</v>
      </c>
    </row>
    <row r="11400" spans="1:13" x14ac:dyDescent="0.25">
      <c r="A11400" s="1"/>
      <c r="B11400" s="40"/>
      <c r="C11400" s="40"/>
      <c r="D11400" s="40"/>
      <c r="E11400" s="40"/>
      <c r="F11400" s="40"/>
      <c r="G11400" s="40"/>
      <c r="H11400" s="40"/>
      <c r="I11400" s="40"/>
      <c r="M11400" s="40">
        <f>WEEKNUM(A11400,2)</f>
        <v>1</v>
      </c>
    </row>
    <row r="11401" spans="1:13" x14ac:dyDescent="0.25">
      <c r="A11401" s="1"/>
      <c r="B11401" s="40"/>
      <c r="C11401" s="40"/>
      <c r="D11401" s="40"/>
      <c r="E11401" s="40"/>
      <c r="F11401" s="40"/>
      <c r="G11401" s="40"/>
      <c r="H11401" s="40"/>
      <c r="I11401" s="40"/>
      <c r="M11401" s="40">
        <f>WEEKNUM(A11401,2)</f>
        <v>1</v>
      </c>
    </row>
    <row r="11402" spans="1:13" x14ac:dyDescent="0.25">
      <c r="A11402" s="1"/>
      <c r="B11402" s="40"/>
      <c r="C11402" s="40"/>
      <c r="D11402" s="40"/>
      <c r="E11402" s="40"/>
      <c r="F11402" s="40"/>
      <c r="G11402" s="40"/>
      <c r="H11402" s="40"/>
      <c r="I11402" s="40"/>
      <c r="M11402" s="40">
        <f>WEEKNUM(A11402,2)</f>
        <v>1</v>
      </c>
    </row>
    <row r="11403" spans="1:13" x14ac:dyDescent="0.25">
      <c r="A11403" s="1"/>
      <c r="B11403" s="40"/>
      <c r="C11403" s="40"/>
      <c r="D11403" s="40"/>
      <c r="E11403" s="40"/>
      <c r="F11403" s="40"/>
      <c r="G11403" s="40"/>
      <c r="H11403" s="40"/>
      <c r="I11403" s="40"/>
      <c r="M11403" s="40">
        <f>WEEKNUM(A11403,2)</f>
        <v>1</v>
      </c>
    </row>
    <row r="11404" spans="1:13" x14ac:dyDescent="0.25">
      <c r="A11404" s="1"/>
      <c r="B11404" s="40"/>
      <c r="C11404" s="40"/>
      <c r="D11404" s="40"/>
      <c r="E11404" s="40"/>
      <c r="F11404" s="40"/>
      <c r="G11404" s="40"/>
      <c r="H11404" s="40"/>
      <c r="I11404" s="40"/>
      <c r="M11404" s="40">
        <f>WEEKNUM(A11404,2)</f>
        <v>1</v>
      </c>
    </row>
    <row r="11405" spans="1:13" x14ac:dyDescent="0.25">
      <c r="A11405" s="1"/>
      <c r="B11405" s="40"/>
      <c r="C11405" s="40"/>
      <c r="D11405" s="40"/>
      <c r="E11405" s="40"/>
      <c r="F11405" s="40"/>
      <c r="G11405" s="40"/>
      <c r="H11405" s="40"/>
      <c r="I11405" s="40"/>
      <c r="M11405" s="40">
        <f>WEEKNUM(A11405,2)</f>
        <v>1</v>
      </c>
    </row>
    <row r="11406" spans="1:13" x14ac:dyDescent="0.25">
      <c r="A11406" s="1"/>
      <c r="B11406" s="40"/>
      <c r="C11406" s="40"/>
      <c r="D11406" s="40"/>
      <c r="E11406" s="40"/>
      <c r="F11406" s="40"/>
      <c r="G11406" s="40"/>
      <c r="H11406" s="40"/>
      <c r="I11406" s="40"/>
      <c r="M11406" s="40">
        <f>WEEKNUM(A11406,2)</f>
        <v>1</v>
      </c>
    </row>
    <row r="11407" spans="1:13" x14ac:dyDescent="0.25">
      <c r="A11407" s="1"/>
      <c r="B11407" s="40"/>
      <c r="C11407" s="40"/>
      <c r="D11407" s="40"/>
      <c r="E11407" s="40"/>
      <c r="F11407" s="40"/>
      <c r="G11407" s="40"/>
      <c r="H11407" s="40"/>
      <c r="I11407" s="40"/>
      <c r="M11407" s="40">
        <f>WEEKNUM(A11407,2)</f>
        <v>1</v>
      </c>
    </row>
    <row r="11408" spans="1:13" x14ac:dyDescent="0.25">
      <c r="A11408" s="1"/>
      <c r="B11408" s="40"/>
      <c r="C11408" s="40"/>
      <c r="D11408" s="40"/>
      <c r="E11408" s="40"/>
      <c r="F11408" s="40"/>
      <c r="G11408" s="40"/>
      <c r="H11408" s="40"/>
      <c r="I11408" s="40"/>
      <c r="M11408" s="40">
        <f>WEEKNUM(A11408,2)</f>
        <v>1</v>
      </c>
    </row>
    <row r="11409" spans="1:13" x14ac:dyDescent="0.25">
      <c r="A11409" s="1"/>
      <c r="B11409" s="40"/>
      <c r="C11409" s="40"/>
      <c r="D11409" s="40"/>
      <c r="E11409" s="40"/>
      <c r="F11409" s="40"/>
      <c r="G11409" s="40"/>
      <c r="H11409" s="40"/>
      <c r="I11409" s="40"/>
      <c r="M11409" s="40">
        <f>WEEKNUM(A11409,2)</f>
        <v>1</v>
      </c>
    </row>
    <row r="11410" spans="1:13" x14ac:dyDescent="0.25">
      <c r="A11410" s="1"/>
      <c r="B11410" s="40"/>
      <c r="C11410" s="40"/>
      <c r="D11410" s="40"/>
      <c r="E11410" s="40"/>
      <c r="F11410" s="40"/>
      <c r="G11410" s="40"/>
      <c r="H11410" s="40"/>
      <c r="I11410" s="40"/>
      <c r="M11410" s="40">
        <f>WEEKNUM(A11410,2)</f>
        <v>1</v>
      </c>
    </row>
    <row r="11411" spans="1:13" x14ac:dyDescent="0.25">
      <c r="A11411" s="1"/>
      <c r="B11411" s="40"/>
      <c r="C11411" s="40"/>
      <c r="D11411" s="40"/>
      <c r="E11411" s="40"/>
      <c r="F11411" s="40"/>
      <c r="G11411" s="40"/>
      <c r="H11411" s="40"/>
      <c r="I11411" s="40"/>
      <c r="M11411" s="40">
        <f>WEEKNUM(A11411,2)</f>
        <v>1</v>
      </c>
    </row>
    <row r="11412" spans="1:13" x14ac:dyDescent="0.25">
      <c r="A11412" s="1"/>
      <c r="B11412" s="40"/>
      <c r="C11412" s="40"/>
      <c r="D11412" s="40"/>
      <c r="E11412" s="40"/>
      <c r="F11412" s="40"/>
      <c r="G11412" s="40"/>
      <c r="H11412" s="40"/>
      <c r="I11412" s="40"/>
      <c r="M11412" s="40">
        <f>WEEKNUM(A11412,2)</f>
        <v>1</v>
      </c>
    </row>
    <row r="11413" spans="1:13" x14ac:dyDescent="0.25">
      <c r="A11413" s="1"/>
      <c r="B11413" s="40"/>
      <c r="C11413" s="40"/>
      <c r="D11413" s="40"/>
      <c r="E11413" s="40"/>
      <c r="F11413" s="40"/>
      <c r="G11413" s="40"/>
      <c r="H11413" s="40"/>
      <c r="I11413" s="40"/>
      <c r="M11413" s="40">
        <f>WEEKNUM(A11413,2)</f>
        <v>1</v>
      </c>
    </row>
    <row r="11414" spans="1:13" x14ac:dyDescent="0.25">
      <c r="A11414" s="1"/>
      <c r="B11414" s="40"/>
      <c r="C11414" s="40"/>
      <c r="D11414" s="40"/>
      <c r="E11414" s="40"/>
      <c r="F11414" s="40"/>
      <c r="G11414" s="40"/>
      <c r="H11414" s="40"/>
      <c r="I11414" s="40"/>
      <c r="M11414" s="40">
        <f>WEEKNUM(A11414,2)</f>
        <v>1</v>
      </c>
    </row>
    <row r="11415" spans="1:13" x14ac:dyDescent="0.25">
      <c r="A11415" s="1"/>
      <c r="B11415" s="40"/>
      <c r="C11415" s="40"/>
      <c r="D11415" s="40"/>
      <c r="E11415" s="40"/>
      <c r="F11415" s="40"/>
      <c r="G11415" s="40"/>
      <c r="H11415" s="40"/>
      <c r="I11415" s="40"/>
      <c r="M11415" s="40">
        <f>WEEKNUM(A11415,2)</f>
        <v>1</v>
      </c>
    </row>
    <row r="11416" spans="1:13" x14ac:dyDescent="0.25">
      <c r="A11416" s="1"/>
      <c r="B11416" s="40"/>
      <c r="C11416" s="40"/>
      <c r="D11416" s="40"/>
      <c r="E11416" s="40"/>
      <c r="F11416" s="40"/>
      <c r="G11416" s="40"/>
      <c r="H11416" s="40"/>
      <c r="I11416" s="40"/>
      <c r="M11416" s="40">
        <f>WEEKNUM(A11416,2)</f>
        <v>1</v>
      </c>
    </row>
    <row r="11417" spans="1:13" x14ac:dyDescent="0.25">
      <c r="A11417" s="1"/>
      <c r="B11417" s="40"/>
      <c r="C11417" s="40"/>
      <c r="D11417" s="40"/>
      <c r="E11417" s="40"/>
      <c r="F11417" s="40"/>
      <c r="G11417" s="40"/>
      <c r="H11417" s="40"/>
      <c r="I11417" s="40"/>
      <c r="M11417" s="40">
        <f>WEEKNUM(A11417,2)</f>
        <v>1</v>
      </c>
    </row>
    <row r="11418" spans="1:13" x14ac:dyDescent="0.25">
      <c r="A11418" s="1"/>
      <c r="B11418" s="40"/>
      <c r="C11418" s="40"/>
      <c r="D11418" s="40"/>
      <c r="E11418" s="40"/>
      <c r="F11418" s="40"/>
      <c r="G11418" s="40"/>
      <c r="H11418" s="40"/>
      <c r="I11418" s="40"/>
      <c r="M11418" s="40">
        <f>WEEKNUM(A11418,2)</f>
        <v>1</v>
      </c>
    </row>
    <row r="11419" spans="1:13" x14ac:dyDescent="0.25">
      <c r="A11419" s="1"/>
      <c r="B11419" s="40"/>
      <c r="C11419" s="40"/>
      <c r="D11419" s="40"/>
      <c r="E11419" s="40"/>
      <c r="F11419" s="40"/>
      <c r="G11419" s="40"/>
      <c r="H11419" s="40"/>
      <c r="I11419" s="40"/>
      <c r="M11419" s="40">
        <f>WEEKNUM(A11419,2)</f>
        <v>1</v>
      </c>
    </row>
    <row r="11420" spans="1:13" x14ac:dyDescent="0.25">
      <c r="A11420" s="1"/>
      <c r="B11420" s="40"/>
      <c r="C11420" s="40"/>
      <c r="D11420" s="40"/>
      <c r="E11420" s="40"/>
      <c r="F11420" s="40"/>
      <c r="G11420" s="40"/>
      <c r="H11420" s="40"/>
      <c r="I11420" s="40"/>
      <c r="M11420" s="40">
        <f>WEEKNUM(A11420,2)</f>
        <v>1</v>
      </c>
    </row>
    <row r="11421" spans="1:13" x14ac:dyDescent="0.25">
      <c r="A11421" s="1"/>
      <c r="B11421" s="40"/>
      <c r="C11421" s="40"/>
      <c r="D11421" s="40"/>
      <c r="E11421" s="40"/>
      <c r="F11421" s="40"/>
      <c r="G11421" s="40"/>
      <c r="H11421" s="40"/>
      <c r="I11421" s="40"/>
      <c r="M11421" s="40">
        <f>WEEKNUM(A11421,2)</f>
        <v>1</v>
      </c>
    </row>
    <row r="11422" spans="1:13" x14ac:dyDescent="0.25">
      <c r="A11422" s="1"/>
      <c r="B11422" s="40"/>
      <c r="C11422" s="40"/>
      <c r="D11422" s="40"/>
      <c r="E11422" s="40"/>
      <c r="F11422" s="40"/>
      <c r="G11422" s="40"/>
      <c r="H11422" s="40"/>
      <c r="I11422" s="40"/>
      <c r="M11422" s="40">
        <f>WEEKNUM(A11422,2)</f>
        <v>1</v>
      </c>
    </row>
    <row r="11423" spans="1:13" x14ac:dyDescent="0.25">
      <c r="A11423" s="1"/>
      <c r="B11423" s="40"/>
      <c r="C11423" s="40"/>
      <c r="D11423" s="40"/>
      <c r="E11423" s="40"/>
      <c r="F11423" s="40"/>
      <c r="G11423" s="40"/>
      <c r="H11423" s="40"/>
      <c r="I11423" s="40"/>
      <c r="M11423" s="40">
        <f>WEEKNUM(A11423,2)</f>
        <v>1</v>
      </c>
    </row>
    <row r="11424" spans="1:13" x14ac:dyDescent="0.25">
      <c r="A11424" s="1"/>
      <c r="B11424" s="40"/>
      <c r="C11424" s="40"/>
      <c r="D11424" s="40"/>
      <c r="E11424" s="40"/>
      <c r="F11424" s="40"/>
      <c r="G11424" s="40"/>
      <c r="H11424" s="40"/>
      <c r="I11424" s="40"/>
      <c r="M11424" s="40">
        <f>WEEKNUM(A11424,2)</f>
        <v>1</v>
      </c>
    </row>
    <row r="11425" spans="1:13" x14ac:dyDescent="0.25">
      <c r="A11425" s="1"/>
      <c r="B11425" s="40"/>
      <c r="C11425" s="40"/>
      <c r="D11425" s="40"/>
      <c r="E11425" s="40"/>
      <c r="F11425" s="40"/>
      <c r="G11425" s="40"/>
      <c r="H11425" s="40"/>
      <c r="I11425" s="40"/>
      <c r="M11425" s="40">
        <f>WEEKNUM(A11425,2)</f>
        <v>1</v>
      </c>
    </row>
    <row r="11426" spans="1:13" x14ac:dyDescent="0.25">
      <c r="A11426" s="1"/>
      <c r="B11426" s="40"/>
      <c r="C11426" s="40"/>
      <c r="D11426" s="40"/>
      <c r="E11426" s="40"/>
      <c r="F11426" s="40"/>
      <c r="G11426" s="40"/>
      <c r="H11426" s="40"/>
      <c r="I11426" s="40"/>
      <c r="M11426" s="40">
        <f>WEEKNUM(A11426,2)</f>
        <v>1</v>
      </c>
    </row>
    <row r="11427" spans="1:13" x14ac:dyDescent="0.25">
      <c r="A11427" s="1"/>
      <c r="B11427" s="40"/>
      <c r="C11427" s="40"/>
      <c r="D11427" s="40"/>
      <c r="E11427" s="40"/>
      <c r="F11427" s="40"/>
      <c r="G11427" s="40"/>
      <c r="H11427" s="40"/>
      <c r="I11427" s="40"/>
      <c r="M11427" s="40">
        <f>WEEKNUM(A11427,2)</f>
        <v>1</v>
      </c>
    </row>
    <row r="11428" spans="1:13" x14ac:dyDescent="0.25">
      <c r="A11428" s="1"/>
      <c r="B11428" s="40"/>
      <c r="C11428" s="40"/>
      <c r="D11428" s="40"/>
      <c r="E11428" s="40"/>
      <c r="F11428" s="40"/>
      <c r="G11428" s="40"/>
      <c r="H11428" s="40"/>
      <c r="I11428" s="40"/>
      <c r="M11428" s="40">
        <f>WEEKNUM(A11428,2)</f>
        <v>1</v>
      </c>
    </row>
    <row r="11429" spans="1:13" x14ac:dyDescent="0.25">
      <c r="A11429" s="1"/>
      <c r="B11429" s="40"/>
      <c r="C11429" s="40"/>
      <c r="D11429" s="40"/>
      <c r="E11429" s="40"/>
      <c r="F11429" s="40"/>
      <c r="G11429" s="40"/>
      <c r="H11429" s="40"/>
      <c r="I11429" s="40"/>
      <c r="M11429" s="40">
        <f>WEEKNUM(A11429,2)</f>
        <v>1</v>
      </c>
    </row>
    <row r="11430" spans="1:13" x14ac:dyDescent="0.25">
      <c r="A11430" s="1"/>
      <c r="B11430" s="40"/>
      <c r="C11430" s="40"/>
      <c r="D11430" s="40"/>
      <c r="E11430" s="40"/>
      <c r="F11430" s="40"/>
      <c r="G11430" s="40"/>
      <c r="H11430" s="40"/>
      <c r="I11430" s="40"/>
      <c r="M11430" s="40">
        <f>WEEKNUM(A11430,2)</f>
        <v>1</v>
      </c>
    </row>
    <row r="11431" spans="1:13" x14ac:dyDescent="0.25">
      <c r="A11431" s="1"/>
      <c r="B11431" s="40"/>
      <c r="C11431" s="40"/>
      <c r="D11431" s="40"/>
      <c r="E11431" s="40"/>
      <c r="F11431" s="40"/>
      <c r="G11431" s="40"/>
      <c r="H11431" s="40"/>
      <c r="I11431" s="40"/>
      <c r="M11431" s="40">
        <f>WEEKNUM(A11431,2)</f>
        <v>1</v>
      </c>
    </row>
    <row r="11432" spans="1:13" x14ac:dyDescent="0.25">
      <c r="A11432" s="1"/>
      <c r="B11432" s="40"/>
      <c r="C11432" s="40"/>
      <c r="D11432" s="40"/>
      <c r="E11432" s="40"/>
      <c r="F11432" s="40"/>
      <c r="G11432" s="40"/>
      <c r="H11432" s="40"/>
      <c r="I11432" s="40"/>
      <c r="M11432" s="40">
        <f>WEEKNUM(A11432,2)</f>
        <v>1</v>
      </c>
    </row>
    <row r="11433" spans="1:13" x14ac:dyDescent="0.25">
      <c r="A11433" s="1"/>
      <c r="B11433" s="40"/>
      <c r="C11433" s="40"/>
      <c r="D11433" s="40"/>
      <c r="E11433" s="40"/>
      <c r="F11433" s="40"/>
      <c r="G11433" s="40"/>
      <c r="H11433" s="40"/>
      <c r="I11433" s="40"/>
      <c r="M11433" s="40">
        <f>WEEKNUM(A11433,2)</f>
        <v>1</v>
      </c>
    </row>
    <row r="11434" spans="1:13" x14ac:dyDescent="0.25">
      <c r="A11434" s="1"/>
      <c r="B11434" s="40"/>
      <c r="C11434" s="40"/>
      <c r="D11434" s="40"/>
      <c r="E11434" s="40"/>
      <c r="F11434" s="40"/>
      <c r="G11434" s="40"/>
      <c r="H11434" s="40"/>
      <c r="I11434" s="40"/>
      <c r="M11434" s="40">
        <f>WEEKNUM(A11434,2)</f>
        <v>1</v>
      </c>
    </row>
    <row r="11435" spans="1:13" x14ac:dyDescent="0.25">
      <c r="A11435" s="1"/>
      <c r="B11435" s="40"/>
      <c r="C11435" s="40"/>
      <c r="D11435" s="40"/>
      <c r="E11435" s="40"/>
      <c r="F11435" s="40"/>
      <c r="G11435" s="40"/>
      <c r="H11435" s="40"/>
      <c r="I11435" s="40"/>
      <c r="M11435" s="40">
        <f>WEEKNUM(A11435,2)</f>
        <v>1</v>
      </c>
    </row>
    <row r="11436" spans="1:13" x14ac:dyDescent="0.25">
      <c r="A11436" s="1"/>
      <c r="B11436" s="40"/>
      <c r="C11436" s="40"/>
      <c r="D11436" s="40"/>
      <c r="E11436" s="40"/>
      <c r="F11436" s="40"/>
      <c r="G11436" s="40"/>
      <c r="H11436" s="40"/>
      <c r="I11436" s="40"/>
      <c r="M11436" s="40">
        <f>WEEKNUM(A11436,2)</f>
        <v>1</v>
      </c>
    </row>
    <row r="11437" spans="1:13" x14ac:dyDescent="0.25">
      <c r="A11437" s="1"/>
      <c r="B11437" s="40"/>
      <c r="C11437" s="40"/>
      <c r="D11437" s="40"/>
      <c r="E11437" s="40"/>
      <c r="F11437" s="40"/>
      <c r="G11437" s="40"/>
      <c r="H11437" s="40"/>
      <c r="I11437" s="40"/>
      <c r="M11437" s="40">
        <f>WEEKNUM(A11437,2)</f>
        <v>1</v>
      </c>
    </row>
    <row r="11438" spans="1:13" x14ac:dyDescent="0.25">
      <c r="A11438" s="1"/>
      <c r="B11438" s="40"/>
      <c r="C11438" s="40"/>
      <c r="D11438" s="40"/>
      <c r="E11438" s="40"/>
      <c r="F11438" s="40"/>
      <c r="G11438" s="40"/>
      <c r="H11438" s="40"/>
      <c r="I11438" s="40"/>
      <c r="M11438" s="40">
        <f>WEEKNUM(A11438,2)</f>
        <v>1</v>
      </c>
    </row>
    <row r="11439" spans="1:13" x14ac:dyDescent="0.25">
      <c r="A11439" s="1"/>
      <c r="B11439" s="40"/>
      <c r="C11439" s="40"/>
      <c r="D11439" s="40"/>
      <c r="E11439" s="40"/>
      <c r="F11439" s="40"/>
      <c r="G11439" s="40"/>
      <c r="H11439" s="40"/>
      <c r="I11439" s="40"/>
      <c r="M11439" s="40">
        <f>WEEKNUM(A11439,2)</f>
        <v>1</v>
      </c>
    </row>
    <row r="11440" spans="1:13" x14ac:dyDescent="0.25">
      <c r="A11440" s="1"/>
      <c r="B11440" s="40"/>
      <c r="C11440" s="40"/>
      <c r="D11440" s="40"/>
      <c r="E11440" s="40"/>
      <c r="F11440" s="40"/>
      <c r="G11440" s="40"/>
      <c r="H11440" s="40"/>
      <c r="I11440" s="40"/>
      <c r="M11440" s="40">
        <f>WEEKNUM(A11440,2)</f>
        <v>1</v>
      </c>
    </row>
    <row r="11441" spans="1:13" x14ac:dyDescent="0.25">
      <c r="A11441" s="1"/>
      <c r="B11441" s="40"/>
      <c r="C11441" s="40"/>
      <c r="D11441" s="40"/>
      <c r="E11441" s="40"/>
      <c r="F11441" s="40"/>
      <c r="G11441" s="40"/>
      <c r="H11441" s="40"/>
      <c r="I11441" s="40"/>
      <c r="M11441" s="40">
        <f>WEEKNUM(A11441,2)</f>
        <v>1</v>
      </c>
    </row>
    <row r="11442" spans="1:13" x14ac:dyDescent="0.25">
      <c r="A11442" s="1"/>
      <c r="B11442" s="40"/>
      <c r="C11442" s="40"/>
      <c r="D11442" s="40"/>
      <c r="E11442" s="40"/>
      <c r="F11442" s="40"/>
      <c r="G11442" s="40"/>
      <c r="H11442" s="40"/>
      <c r="I11442" s="40"/>
      <c r="M11442" s="40">
        <f>WEEKNUM(A11442,2)</f>
        <v>1</v>
      </c>
    </row>
    <row r="11443" spans="1:13" x14ac:dyDescent="0.25">
      <c r="A11443" s="1"/>
      <c r="B11443" s="40"/>
      <c r="C11443" s="40"/>
      <c r="D11443" s="40"/>
      <c r="E11443" s="40"/>
      <c r="F11443" s="40"/>
      <c r="G11443" s="40"/>
      <c r="H11443" s="40"/>
      <c r="I11443" s="40"/>
      <c r="M11443" s="40">
        <f>WEEKNUM(A11443,2)</f>
        <v>1</v>
      </c>
    </row>
    <row r="11444" spans="1:13" x14ac:dyDescent="0.25">
      <c r="A11444" s="1"/>
      <c r="B11444" s="40"/>
      <c r="C11444" s="40"/>
      <c r="D11444" s="40"/>
      <c r="E11444" s="40"/>
      <c r="F11444" s="40"/>
      <c r="G11444" s="40"/>
      <c r="H11444" s="40"/>
      <c r="I11444" s="40"/>
      <c r="M11444" s="40">
        <f>WEEKNUM(A11444,2)</f>
        <v>1</v>
      </c>
    </row>
    <row r="11445" spans="1:13" x14ac:dyDescent="0.25">
      <c r="A11445" s="1"/>
      <c r="B11445" s="40"/>
      <c r="C11445" s="40"/>
      <c r="D11445" s="40"/>
      <c r="E11445" s="40"/>
      <c r="F11445" s="40"/>
      <c r="G11445" s="40"/>
      <c r="H11445" s="40"/>
      <c r="I11445" s="40"/>
      <c r="M11445" s="40">
        <f>WEEKNUM(A11445,2)</f>
        <v>1</v>
      </c>
    </row>
    <row r="11446" spans="1:13" x14ac:dyDescent="0.25">
      <c r="A11446" s="1"/>
      <c r="B11446" s="40"/>
      <c r="C11446" s="40"/>
      <c r="D11446" s="40"/>
      <c r="E11446" s="40"/>
      <c r="F11446" s="40"/>
      <c r="G11446" s="40"/>
      <c r="H11446" s="40"/>
      <c r="I11446" s="40"/>
      <c r="M11446" s="40">
        <f>WEEKNUM(A11446,2)</f>
        <v>1</v>
      </c>
    </row>
    <row r="11447" spans="1:13" x14ac:dyDescent="0.25">
      <c r="A11447" s="1"/>
      <c r="B11447" s="40"/>
      <c r="C11447" s="40"/>
      <c r="D11447" s="40"/>
      <c r="E11447" s="40"/>
      <c r="F11447" s="40"/>
      <c r="G11447" s="40"/>
      <c r="H11447" s="40"/>
      <c r="I11447" s="40"/>
      <c r="M11447" s="40">
        <f>WEEKNUM(A11447,2)</f>
        <v>1</v>
      </c>
    </row>
    <row r="11448" spans="1:13" x14ac:dyDescent="0.25">
      <c r="A11448" s="1"/>
      <c r="B11448" s="40"/>
      <c r="C11448" s="40"/>
      <c r="D11448" s="40"/>
      <c r="E11448" s="40"/>
      <c r="F11448" s="40"/>
      <c r="G11448" s="40"/>
      <c r="H11448" s="40"/>
      <c r="I11448" s="40"/>
      <c r="M11448" s="40">
        <f>WEEKNUM(A11448,2)</f>
        <v>1</v>
      </c>
    </row>
    <row r="11449" spans="1:13" x14ac:dyDescent="0.25">
      <c r="A11449" s="1"/>
      <c r="B11449" s="40"/>
      <c r="C11449" s="40"/>
      <c r="D11449" s="40"/>
      <c r="E11449" s="40"/>
      <c r="F11449" s="40"/>
      <c r="G11449" s="40"/>
      <c r="H11449" s="40"/>
      <c r="I11449" s="40"/>
      <c r="M11449" s="40">
        <f>WEEKNUM(A11449,2)</f>
        <v>1</v>
      </c>
    </row>
    <row r="11450" spans="1:13" x14ac:dyDescent="0.25">
      <c r="A11450" s="1"/>
      <c r="B11450" s="40"/>
      <c r="C11450" s="40"/>
      <c r="D11450" s="40"/>
      <c r="E11450" s="40"/>
      <c r="F11450" s="40"/>
      <c r="G11450" s="40"/>
      <c r="H11450" s="40"/>
      <c r="I11450" s="40"/>
      <c r="M11450" s="40">
        <f>WEEKNUM(A11450,2)</f>
        <v>1</v>
      </c>
    </row>
    <row r="11451" spans="1:13" x14ac:dyDescent="0.25">
      <c r="A11451" s="1"/>
      <c r="B11451" s="40"/>
      <c r="C11451" s="40"/>
      <c r="D11451" s="40"/>
      <c r="E11451" s="40"/>
      <c r="F11451" s="40"/>
      <c r="G11451" s="40"/>
      <c r="H11451" s="40"/>
      <c r="I11451" s="40"/>
      <c r="M11451" s="40">
        <f>WEEKNUM(A11451,2)</f>
        <v>1</v>
      </c>
    </row>
    <row r="11452" spans="1:13" x14ac:dyDescent="0.25">
      <c r="A11452" s="1"/>
      <c r="B11452" s="40"/>
      <c r="C11452" s="40"/>
      <c r="D11452" s="40"/>
      <c r="E11452" s="40"/>
      <c r="F11452" s="40"/>
      <c r="G11452" s="40"/>
      <c r="H11452" s="40"/>
      <c r="I11452" s="40"/>
      <c r="M11452" s="40">
        <f>WEEKNUM(A11452,2)</f>
        <v>1</v>
      </c>
    </row>
    <row r="11453" spans="1:13" x14ac:dyDescent="0.25">
      <c r="A11453" s="1"/>
      <c r="B11453" s="40"/>
      <c r="C11453" s="40"/>
      <c r="D11453" s="40"/>
      <c r="E11453" s="40"/>
      <c r="F11453" s="40"/>
      <c r="G11453" s="40"/>
      <c r="H11453" s="40"/>
      <c r="I11453" s="40"/>
      <c r="M11453" s="40">
        <f>WEEKNUM(A11453,2)</f>
        <v>1</v>
      </c>
    </row>
    <row r="11454" spans="1:13" x14ac:dyDescent="0.25">
      <c r="A11454" s="1"/>
      <c r="B11454" s="40"/>
      <c r="C11454" s="40"/>
      <c r="D11454" s="40"/>
      <c r="E11454" s="40"/>
      <c r="F11454" s="40"/>
      <c r="G11454" s="40"/>
      <c r="H11454" s="40"/>
      <c r="I11454" s="40"/>
      <c r="M11454" s="40">
        <f>WEEKNUM(A11454,2)</f>
        <v>1</v>
      </c>
    </row>
    <row r="11455" spans="1:13" x14ac:dyDescent="0.25">
      <c r="A11455" s="1"/>
      <c r="B11455" s="40"/>
      <c r="C11455" s="40"/>
      <c r="D11455" s="40"/>
      <c r="E11455" s="40"/>
      <c r="F11455" s="40"/>
      <c r="G11455" s="40"/>
      <c r="H11455" s="40"/>
      <c r="I11455" s="40"/>
      <c r="M11455" s="40">
        <f>WEEKNUM(A11455,2)</f>
        <v>1</v>
      </c>
    </row>
    <row r="11456" spans="1:13" x14ac:dyDescent="0.25">
      <c r="A11456" s="1"/>
      <c r="B11456" s="40"/>
      <c r="C11456" s="40"/>
      <c r="D11456" s="40"/>
      <c r="E11456" s="40"/>
      <c r="F11456" s="40"/>
      <c r="G11456" s="40"/>
      <c r="H11456" s="40"/>
      <c r="I11456" s="40"/>
      <c r="M11456" s="40">
        <f>WEEKNUM(A11456,2)</f>
        <v>1</v>
      </c>
    </row>
    <row r="11457" spans="1:13" x14ac:dyDescent="0.25">
      <c r="A11457" s="1"/>
      <c r="B11457" s="40"/>
      <c r="C11457" s="40"/>
      <c r="D11457" s="40"/>
      <c r="E11457" s="40"/>
      <c r="F11457" s="40"/>
      <c r="G11457" s="40"/>
      <c r="H11457" s="40"/>
      <c r="I11457" s="40"/>
      <c r="M11457" s="40">
        <f>WEEKNUM(A11457,2)</f>
        <v>1</v>
      </c>
    </row>
    <row r="11458" spans="1:13" x14ac:dyDescent="0.25">
      <c r="A11458" s="1"/>
      <c r="B11458" s="40"/>
      <c r="C11458" s="40"/>
      <c r="D11458" s="40"/>
      <c r="E11458" s="40"/>
      <c r="F11458" s="40"/>
      <c r="G11458" s="40"/>
      <c r="H11458" s="40"/>
      <c r="I11458" s="40"/>
      <c r="M11458" s="40">
        <f>WEEKNUM(A11458,2)</f>
        <v>1</v>
      </c>
    </row>
    <row r="11459" spans="1:13" x14ac:dyDescent="0.25">
      <c r="A11459" s="1"/>
      <c r="B11459" s="40"/>
      <c r="C11459" s="40"/>
      <c r="D11459" s="40"/>
      <c r="E11459" s="40"/>
      <c r="F11459" s="40"/>
      <c r="G11459" s="40"/>
      <c r="H11459" s="40"/>
      <c r="I11459" s="40"/>
      <c r="M11459" s="40">
        <f>WEEKNUM(A11459,2)</f>
        <v>1</v>
      </c>
    </row>
    <row r="11460" spans="1:13" x14ac:dyDescent="0.25">
      <c r="A11460" s="1"/>
      <c r="B11460" s="40"/>
      <c r="C11460" s="40"/>
      <c r="D11460" s="40"/>
      <c r="E11460" s="40"/>
      <c r="F11460" s="40"/>
      <c r="G11460" s="40"/>
      <c r="H11460" s="40"/>
      <c r="I11460" s="40"/>
      <c r="M11460" s="40">
        <f>WEEKNUM(A11460,2)</f>
        <v>1</v>
      </c>
    </row>
    <row r="11461" spans="1:13" x14ac:dyDescent="0.25">
      <c r="A11461" s="1"/>
      <c r="B11461" s="40"/>
      <c r="C11461" s="40"/>
      <c r="D11461" s="40"/>
      <c r="E11461" s="40"/>
      <c r="F11461" s="40"/>
      <c r="G11461" s="40"/>
      <c r="H11461" s="40"/>
      <c r="I11461" s="40"/>
      <c r="M11461" s="40">
        <f>WEEKNUM(A11461,2)</f>
        <v>1</v>
      </c>
    </row>
    <row r="11462" spans="1:13" x14ac:dyDescent="0.25">
      <c r="A11462" s="1"/>
      <c r="B11462" s="40"/>
      <c r="C11462" s="40"/>
      <c r="D11462" s="40"/>
      <c r="E11462" s="40"/>
      <c r="F11462" s="40"/>
      <c r="G11462" s="40"/>
      <c r="H11462" s="40"/>
      <c r="I11462" s="40"/>
      <c r="M11462" s="40">
        <f>WEEKNUM(A11462,2)</f>
        <v>1</v>
      </c>
    </row>
    <row r="11463" spans="1:13" x14ac:dyDescent="0.25">
      <c r="A11463" s="1"/>
      <c r="B11463" s="40"/>
      <c r="C11463" s="40"/>
      <c r="D11463" s="40"/>
      <c r="E11463" s="40"/>
      <c r="F11463" s="40"/>
      <c r="G11463" s="40"/>
      <c r="H11463" s="40"/>
      <c r="I11463" s="40"/>
      <c r="M11463" s="40">
        <f>WEEKNUM(A11463,2)</f>
        <v>1</v>
      </c>
    </row>
    <row r="11464" spans="1:13" x14ac:dyDescent="0.25">
      <c r="A11464" s="1"/>
      <c r="B11464" s="40"/>
      <c r="C11464" s="40"/>
      <c r="D11464" s="40"/>
      <c r="E11464" s="40"/>
      <c r="F11464" s="40"/>
      <c r="G11464" s="40"/>
      <c r="H11464" s="40"/>
      <c r="I11464" s="40"/>
      <c r="M11464" s="40">
        <f>WEEKNUM(A11464,2)</f>
        <v>1</v>
      </c>
    </row>
    <row r="11465" spans="1:13" x14ac:dyDescent="0.25">
      <c r="A11465" s="1"/>
      <c r="B11465" s="40"/>
      <c r="C11465" s="40"/>
      <c r="D11465" s="40"/>
      <c r="E11465" s="40"/>
      <c r="F11465" s="40"/>
      <c r="G11465" s="40"/>
      <c r="H11465" s="40"/>
      <c r="I11465" s="40"/>
      <c r="M11465" s="40">
        <f>WEEKNUM(A11465,2)</f>
        <v>1</v>
      </c>
    </row>
    <row r="11466" spans="1:13" x14ac:dyDescent="0.25">
      <c r="A11466" s="1"/>
      <c r="B11466" s="40"/>
      <c r="C11466" s="40"/>
      <c r="D11466" s="40"/>
      <c r="E11466" s="40"/>
      <c r="F11466" s="40"/>
      <c r="G11466" s="40"/>
      <c r="H11466" s="40"/>
      <c r="I11466" s="40"/>
      <c r="M11466" s="40">
        <f>WEEKNUM(A11466,2)</f>
        <v>1</v>
      </c>
    </row>
    <row r="11467" spans="1:13" x14ac:dyDescent="0.25">
      <c r="A11467" s="1"/>
      <c r="B11467" s="40"/>
      <c r="C11467" s="40"/>
      <c r="D11467" s="40"/>
      <c r="E11467" s="40"/>
      <c r="F11467" s="40"/>
      <c r="G11467" s="40"/>
      <c r="H11467" s="40"/>
      <c r="I11467" s="40"/>
      <c r="M11467" s="40">
        <f>WEEKNUM(A11467,2)</f>
        <v>1</v>
      </c>
    </row>
    <row r="11468" spans="1:13" x14ac:dyDescent="0.25">
      <c r="A11468" s="1"/>
      <c r="B11468" s="40"/>
      <c r="C11468" s="40"/>
      <c r="D11468" s="40"/>
      <c r="E11468" s="40"/>
      <c r="F11468" s="40"/>
      <c r="G11468" s="40"/>
      <c r="H11468" s="40"/>
      <c r="I11468" s="40"/>
      <c r="M11468" s="40">
        <f>WEEKNUM(A11468,2)</f>
        <v>1</v>
      </c>
    </row>
    <row r="11469" spans="1:13" x14ac:dyDescent="0.25">
      <c r="A11469" s="1"/>
      <c r="B11469" s="40"/>
      <c r="C11469" s="40"/>
      <c r="D11469" s="40"/>
      <c r="E11469" s="40"/>
      <c r="F11469" s="40"/>
      <c r="G11469" s="40"/>
      <c r="H11469" s="40"/>
      <c r="I11469" s="40"/>
      <c r="M11469" s="40">
        <f>WEEKNUM(A11469,2)</f>
        <v>1</v>
      </c>
    </row>
    <row r="11470" spans="1:13" x14ac:dyDescent="0.25">
      <c r="A11470" s="1"/>
      <c r="B11470" s="40"/>
      <c r="C11470" s="40"/>
      <c r="D11470" s="40"/>
      <c r="E11470" s="40"/>
      <c r="F11470" s="40"/>
      <c r="G11470" s="40"/>
      <c r="H11470" s="40"/>
      <c r="I11470" s="40"/>
      <c r="M11470" s="40">
        <f>WEEKNUM(A11470,2)</f>
        <v>1</v>
      </c>
    </row>
    <row r="11471" spans="1:13" x14ac:dyDescent="0.25">
      <c r="A11471" s="1"/>
      <c r="B11471" s="40"/>
      <c r="C11471" s="40"/>
      <c r="D11471" s="40"/>
      <c r="E11471" s="40"/>
      <c r="F11471" s="40"/>
      <c r="G11471" s="40"/>
      <c r="H11471" s="40"/>
      <c r="I11471" s="40"/>
      <c r="M11471" s="40">
        <f>WEEKNUM(A11471,2)</f>
        <v>1</v>
      </c>
    </row>
    <row r="11472" spans="1:13" x14ac:dyDescent="0.25">
      <c r="A11472" s="1"/>
      <c r="B11472" s="40"/>
      <c r="C11472" s="40"/>
      <c r="D11472" s="40"/>
      <c r="E11472" s="40"/>
      <c r="F11472" s="40"/>
      <c r="G11472" s="40"/>
      <c r="H11472" s="40"/>
      <c r="I11472" s="40"/>
      <c r="M11472" s="40">
        <f>WEEKNUM(A11472,2)</f>
        <v>1</v>
      </c>
    </row>
    <row r="11473" spans="1:13" x14ac:dyDescent="0.25">
      <c r="A11473" s="1"/>
      <c r="B11473" s="40"/>
      <c r="C11473" s="40"/>
      <c r="D11473" s="40"/>
      <c r="E11473" s="40"/>
      <c r="F11473" s="40"/>
      <c r="G11473" s="40"/>
      <c r="H11473" s="40"/>
      <c r="I11473" s="40"/>
      <c r="M11473" s="40">
        <f>WEEKNUM(A11473,2)</f>
        <v>1</v>
      </c>
    </row>
    <row r="11474" spans="1:13" x14ac:dyDescent="0.25">
      <c r="A11474" s="1"/>
      <c r="B11474" s="40"/>
      <c r="C11474" s="40"/>
      <c r="D11474" s="40"/>
      <c r="E11474" s="40"/>
      <c r="F11474" s="40"/>
      <c r="G11474" s="40"/>
      <c r="H11474" s="40"/>
      <c r="I11474" s="40"/>
      <c r="M11474" s="40">
        <f>WEEKNUM(A11474,2)</f>
        <v>1</v>
      </c>
    </row>
    <row r="11475" spans="1:13" x14ac:dyDescent="0.25">
      <c r="A11475" s="1"/>
      <c r="B11475" s="40"/>
      <c r="C11475" s="40"/>
      <c r="D11475" s="40"/>
      <c r="E11475" s="40"/>
      <c r="F11475" s="40"/>
      <c r="G11475" s="40"/>
      <c r="H11475" s="40"/>
      <c r="I11475" s="40"/>
      <c r="M11475" s="40">
        <f>WEEKNUM(A11475,2)</f>
        <v>1</v>
      </c>
    </row>
    <row r="11476" spans="1:13" x14ac:dyDescent="0.25">
      <c r="A11476" s="1"/>
      <c r="B11476" s="40"/>
      <c r="C11476" s="40"/>
      <c r="D11476" s="40"/>
      <c r="E11476" s="40"/>
      <c r="F11476" s="40"/>
      <c r="G11476" s="40"/>
      <c r="H11476" s="40"/>
      <c r="I11476" s="40"/>
      <c r="M11476" s="40">
        <f>WEEKNUM(A11476,2)</f>
        <v>1</v>
      </c>
    </row>
    <row r="11477" spans="1:13" x14ac:dyDescent="0.25">
      <c r="A11477" s="1"/>
      <c r="B11477" s="40"/>
      <c r="C11477" s="40"/>
      <c r="D11477" s="40"/>
      <c r="E11477" s="40"/>
      <c r="F11477" s="40"/>
      <c r="G11477" s="40"/>
      <c r="H11477" s="40"/>
      <c r="I11477" s="40"/>
      <c r="M11477" s="40">
        <f>WEEKNUM(A11477,2)</f>
        <v>1</v>
      </c>
    </row>
    <row r="11478" spans="1:13" x14ac:dyDescent="0.25">
      <c r="A11478" s="1"/>
      <c r="B11478" s="40"/>
      <c r="C11478" s="40"/>
      <c r="D11478" s="40"/>
      <c r="E11478" s="40"/>
      <c r="F11478" s="40"/>
      <c r="G11478" s="40"/>
      <c r="H11478" s="40"/>
      <c r="I11478" s="40"/>
      <c r="M11478" s="40">
        <f>WEEKNUM(A11478,2)</f>
        <v>1</v>
      </c>
    </row>
    <row r="11479" spans="1:13" x14ac:dyDescent="0.25">
      <c r="A11479" s="1"/>
      <c r="B11479" s="40"/>
      <c r="C11479" s="40"/>
      <c r="D11479" s="40"/>
      <c r="E11479" s="40"/>
      <c r="F11479" s="40"/>
      <c r="G11479" s="40"/>
      <c r="H11479" s="40"/>
      <c r="I11479" s="40"/>
      <c r="M11479" s="40">
        <f>WEEKNUM(A11479,2)</f>
        <v>1</v>
      </c>
    </row>
    <row r="11480" spans="1:13" x14ac:dyDescent="0.25">
      <c r="A11480" s="1"/>
      <c r="B11480" s="40"/>
      <c r="C11480" s="40"/>
      <c r="D11480" s="40"/>
      <c r="E11480" s="40"/>
      <c r="F11480" s="40"/>
      <c r="G11480" s="40"/>
      <c r="H11480" s="40"/>
      <c r="I11480" s="40"/>
      <c r="M11480" s="40">
        <f>WEEKNUM(A11480,2)</f>
        <v>1</v>
      </c>
    </row>
    <row r="11481" spans="1:13" x14ac:dyDescent="0.25">
      <c r="A11481" s="1"/>
      <c r="B11481" s="40"/>
      <c r="C11481" s="40"/>
      <c r="D11481" s="40"/>
      <c r="E11481" s="40"/>
      <c r="F11481" s="40"/>
      <c r="G11481" s="40"/>
      <c r="H11481" s="40"/>
      <c r="I11481" s="40"/>
      <c r="M11481" s="40">
        <f>WEEKNUM(A11481,2)</f>
        <v>1</v>
      </c>
    </row>
    <row r="11482" spans="1:13" x14ac:dyDescent="0.25">
      <c r="A11482" s="1"/>
      <c r="B11482" s="40"/>
      <c r="C11482" s="40"/>
      <c r="D11482" s="40"/>
      <c r="E11482" s="40"/>
      <c r="F11482" s="40"/>
      <c r="G11482" s="40"/>
      <c r="H11482" s="40"/>
      <c r="I11482" s="40"/>
      <c r="M11482" s="40">
        <f>WEEKNUM(A11482,2)</f>
        <v>1</v>
      </c>
    </row>
    <row r="11483" spans="1:13" x14ac:dyDescent="0.25">
      <c r="A11483" s="1"/>
      <c r="B11483" s="40"/>
      <c r="C11483" s="40"/>
      <c r="D11483" s="40"/>
      <c r="E11483" s="40"/>
      <c r="F11483" s="40"/>
      <c r="G11483" s="40"/>
      <c r="H11483" s="40"/>
      <c r="I11483" s="40"/>
      <c r="M11483" s="40">
        <f>WEEKNUM(A11483,2)</f>
        <v>1</v>
      </c>
    </row>
    <row r="11484" spans="1:13" x14ac:dyDescent="0.25">
      <c r="A11484" s="1"/>
      <c r="B11484" s="40"/>
      <c r="C11484" s="40"/>
      <c r="D11484" s="40"/>
      <c r="E11484" s="40"/>
      <c r="F11484" s="40"/>
      <c r="G11484" s="40"/>
      <c r="H11484" s="40"/>
      <c r="I11484" s="40"/>
      <c r="M11484" s="40">
        <f>WEEKNUM(A11484,2)</f>
        <v>1</v>
      </c>
    </row>
    <row r="11485" spans="1:13" x14ac:dyDescent="0.25">
      <c r="A11485" s="1"/>
      <c r="B11485" s="40"/>
      <c r="C11485" s="40"/>
      <c r="D11485" s="40"/>
      <c r="E11485" s="40"/>
      <c r="F11485" s="40"/>
      <c r="G11485" s="40"/>
      <c r="H11485" s="40"/>
      <c r="I11485" s="40"/>
      <c r="M11485" s="40">
        <f>WEEKNUM(A11485,2)</f>
        <v>1</v>
      </c>
    </row>
    <row r="11486" spans="1:13" x14ac:dyDescent="0.25">
      <c r="A11486" s="1"/>
      <c r="B11486" s="40"/>
      <c r="C11486" s="40"/>
      <c r="D11486" s="40"/>
      <c r="E11486" s="40"/>
      <c r="F11486" s="40"/>
      <c r="G11486" s="40"/>
      <c r="H11486" s="40"/>
      <c r="I11486" s="40"/>
      <c r="M11486" s="40">
        <f>WEEKNUM(A11486,2)</f>
        <v>1</v>
      </c>
    </row>
    <row r="11487" spans="1:13" x14ac:dyDescent="0.25">
      <c r="A11487" s="1"/>
      <c r="B11487" s="40"/>
      <c r="C11487" s="40"/>
      <c r="D11487" s="40"/>
      <c r="E11487" s="40"/>
      <c r="F11487" s="40"/>
      <c r="G11487" s="40"/>
      <c r="H11487" s="40"/>
      <c r="I11487" s="40"/>
      <c r="M11487" s="40">
        <f>WEEKNUM(A11487,2)</f>
        <v>1</v>
      </c>
    </row>
    <row r="11488" spans="1:13" x14ac:dyDescent="0.25">
      <c r="A11488" s="1"/>
      <c r="B11488" s="40"/>
      <c r="C11488" s="40"/>
      <c r="D11488" s="40"/>
      <c r="E11488" s="40"/>
      <c r="F11488" s="40"/>
      <c r="G11488" s="40"/>
      <c r="H11488" s="40"/>
      <c r="I11488" s="40"/>
      <c r="M11488" s="40">
        <f>WEEKNUM(A11488,2)</f>
        <v>1</v>
      </c>
    </row>
    <row r="11489" spans="1:13" x14ac:dyDescent="0.25">
      <c r="A11489" s="1"/>
      <c r="B11489" s="40"/>
      <c r="C11489" s="40"/>
      <c r="D11489" s="40"/>
      <c r="E11489" s="40"/>
      <c r="F11489" s="40"/>
      <c r="G11489" s="40"/>
      <c r="H11489" s="40"/>
      <c r="I11489" s="40"/>
      <c r="M11489" s="40">
        <f>WEEKNUM(A11489,2)</f>
        <v>1</v>
      </c>
    </row>
    <row r="11490" spans="1:13" x14ac:dyDescent="0.25">
      <c r="A11490" s="1"/>
      <c r="B11490" s="40"/>
      <c r="C11490" s="40"/>
      <c r="D11490" s="40"/>
      <c r="E11490" s="40"/>
      <c r="F11490" s="40"/>
      <c r="G11490" s="40"/>
      <c r="H11490" s="40"/>
      <c r="I11490" s="40"/>
      <c r="M11490" s="40">
        <f>WEEKNUM(A11490,2)</f>
        <v>1</v>
      </c>
    </row>
    <row r="11491" spans="1:13" x14ac:dyDescent="0.25">
      <c r="A11491" s="1"/>
      <c r="B11491" s="40"/>
      <c r="C11491" s="40"/>
      <c r="D11491" s="40"/>
      <c r="E11491" s="40"/>
      <c r="F11491" s="40"/>
      <c r="G11491" s="40"/>
      <c r="H11491" s="40"/>
      <c r="I11491" s="40"/>
      <c r="M11491" s="40">
        <f>WEEKNUM(A11491,2)</f>
        <v>1</v>
      </c>
    </row>
    <row r="11492" spans="1:13" x14ac:dyDescent="0.25">
      <c r="A11492" s="1"/>
      <c r="B11492" s="40"/>
      <c r="C11492" s="40"/>
      <c r="D11492" s="40"/>
      <c r="E11492" s="40"/>
      <c r="F11492" s="40"/>
      <c r="G11492" s="40"/>
      <c r="H11492" s="40"/>
      <c r="I11492" s="40"/>
      <c r="M11492" s="40">
        <f>WEEKNUM(A11492,2)</f>
        <v>1</v>
      </c>
    </row>
    <row r="11493" spans="1:13" x14ac:dyDescent="0.25">
      <c r="A11493" s="1"/>
      <c r="B11493" s="40"/>
      <c r="C11493" s="40"/>
      <c r="D11493" s="40"/>
      <c r="E11493" s="40"/>
      <c r="F11493" s="40"/>
      <c r="G11493" s="40"/>
      <c r="H11493" s="40"/>
      <c r="I11493" s="40"/>
      <c r="M11493" s="40">
        <f>WEEKNUM(A11493,2)</f>
        <v>1</v>
      </c>
    </row>
    <row r="11494" spans="1:13" x14ac:dyDescent="0.25">
      <c r="A11494" s="1"/>
      <c r="B11494" s="40"/>
      <c r="C11494" s="40"/>
      <c r="D11494" s="40"/>
      <c r="E11494" s="40"/>
      <c r="F11494" s="40"/>
      <c r="G11494" s="40"/>
      <c r="H11494" s="40"/>
      <c r="I11494" s="40"/>
      <c r="M11494" s="40">
        <f>WEEKNUM(A11494,2)</f>
        <v>1</v>
      </c>
    </row>
    <row r="11495" spans="1:13" x14ac:dyDescent="0.25">
      <c r="A11495" s="1"/>
      <c r="B11495" s="40"/>
      <c r="C11495" s="40"/>
      <c r="D11495" s="40"/>
      <c r="E11495" s="40"/>
      <c r="F11495" s="40"/>
      <c r="G11495" s="40"/>
      <c r="H11495" s="40"/>
      <c r="I11495" s="40"/>
      <c r="M11495" s="40">
        <f>WEEKNUM(A11495,2)</f>
        <v>1</v>
      </c>
    </row>
    <row r="11496" spans="1:13" x14ac:dyDescent="0.25">
      <c r="A11496" s="1"/>
      <c r="B11496" s="40"/>
      <c r="C11496" s="40"/>
      <c r="D11496" s="40"/>
      <c r="E11496" s="40"/>
      <c r="F11496" s="40"/>
      <c r="G11496" s="40"/>
      <c r="H11496" s="40"/>
      <c r="I11496" s="40"/>
      <c r="M11496" s="40">
        <f>WEEKNUM(A11496,2)</f>
        <v>1</v>
      </c>
    </row>
    <row r="11497" spans="1:13" x14ac:dyDescent="0.25">
      <c r="A11497" s="1"/>
      <c r="B11497" s="40"/>
      <c r="C11497" s="40"/>
      <c r="D11497" s="40"/>
      <c r="E11497" s="40"/>
      <c r="F11497" s="40"/>
      <c r="G11497" s="40"/>
      <c r="H11497" s="40"/>
      <c r="I11497" s="40"/>
      <c r="M11497" s="40">
        <f>WEEKNUM(A11497,2)</f>
        <v>1</v>
      </c>
    </row>
    <row r="11498" spans="1:13" x14ac:dyDescent="0.25">
      <c r="A11498" s="1"/>
      <c r="B11498" s="40"/>
      <c r="C11498" s="40"/>
      <c r="D11498" s="40"/>
      <c r="E11498" s="40"/>
      <c r="F11498" s="40"/>
      <c r="G11498" s="40"/>
      <c r="H11498" s="40"/>
      <c r="I11498" s="40"/>
      <c r="M11498" s="40">
        <f>WEEKNUM(A11498,2)</f>
        <v>1</v>
      </c>
    </row>
    <row r="11499" spans="1:13" x14ac:dyDescent="0.25">
      <c r="A11499" s="1"/>
      <c r="B11499" s="40"/>
      <c r="C11499" s="40"/>
      <c r="D11499" s="40"/>
      <c r="E11499" s="40"/>
      <c r="F11499" s="40"/>
      <c r="G11499" s="40"/>
      <c r="H11499" s="40"/>
      <c r="I11499" s="40"/>
      <c r="M11499" s="40">
        <f>WEEKNUM(A11499,2)</f>
        <v>1</v>
      </c>
    </row>
    <row r="11500" spans="1:13" x14ac:dyDescent="0.25">
      <c r="A11500" s="1"/>
      <c r="B11500" s="40"/>
      <c r="C11500" s="40"/>
      <c r="D11500" s="40"/>
      <c r="E11500" s="40"/>
      <c r="F11500" s="40"/>
      <c r="G11500" s="40"/>
      <c r="H11500" s="40"/>
      <c r="I11500" s="40"/>
      <c r="M11500" s="40">
        <f>WEEKNUM(A11500,2)</f>
        <v>1</v>
      </c>
    </row>
    <row r="11501" spans="1:13" x14ac:dyDescent="0.25">
      <c r="A11501" s="1"/>
      <c r="B11501" s="40"/>
      <c r="C11501" s="40"/>
      <c r="D11501" s="40"/>
      <c r="E11501" s="40"/>
      <c r="F11501" s="40"/>
      <c r="G11501" s="40"/>
      <c r="H11501" s="40"/>
      <c r="I11501" s="40"/>
      <c r="M11501" s="40">
        <f>WEEKNUM(A11501,2)</f>
        <v>1</v>
      </c>
    </row>
    <row r="11502" spans="1:13" x14ac:dyDescent="0.25">
      <c r="A11502" s="1"/>
      <c r="B11502" s="40"/>
      <c r="C11502" s="40"/>
      <c r="D11502" s="40"/>
      <c r="E11502" s="40"/>
      <c r="F11502" s="40"/>
      <c r="G11502" s="40"/>
      <c r="H11502" s="40"/>
      <c r="I11502" s="40"/>
      <c r="M11502" s="40">
        <f>WEEKNUM(A11502,2)</f>
        <v>1</v>
      </c>
    </row>
    <row r="11503" spans="1:13" x14ac:dyDescent="0.25">
      <c r="A11503" s="1"/>
      <c r="B11503" s="40"/>
      <c r="C11503" s="40"/>
      <c r="D11503" s="40"/>
      <c r="E11503" s="40"/>
      <c r="F11503" s="40"/>
      <c r="G11503" s="40"/>
      <c r="H11503" s="40"/>
      <c r="I11503" s="40"/>
      <c r="M11503" s="40">
        <f>WEEKNUM(A11503,2)</f>
        <v>1</v>
      </c>
    </row>
    <row r="11504" spans="1:13" x14ac:dyDescent="0.25">
      <c r="A11504" s="1"/>
      <c r="B11504" s="40"/>
      <c r="C11504" s="40"/>
      <c r="D11504" s="40"/>
      <c r="E11504" s="40"/>
      <c r="F11504" s="40"/>
      <c r="G11504" s="40"/>
      <c r="H11504" s="40"/>
      <c r="I11504" s="40"/>
      <c r="M11504" s="40">
        <f>WEEKNUM(A11504,2)</f>
        <v>1</v>
      </c>
    </row>
    <row r="11505" spans="1:13" x14ac:dyDescent="0.25">
      <c r="A11505" s="1"/>
      <c r="B11505" s="40"/>
      <c r="C11505" s="40"/>
      <c r="D11505" s="40"/>
      <c r="E11505" s="40"/>
      <c r="F11505" s="40"/>
      <c r="G11505" s="40"/>
      <c r="H11505" s="40"/>
      <c r="I11505" s="40"/>
      <c r="M11505" s="40">
        <f>WEEKNUM(A11505,2)</f>
        <v>1</v>
      </c>
    </row>
    <row r="11506" spans="1:13" x14ac:dyDescent="0.25">
      <c r="A11506" s="1"/>
      <c r="B11506" s="40"/>
      <c r="C11506" s="40"/>
      <c r="D11506" s="40"/>
      <c r="E11506" s="40"/>
      <c r="F11506" s="40"/>
      <c r="G11506" s="40"/>
      <c r="H11506" s="40"/>
      <c r="I11506" s="40"/>
      <c r="M11506" s="40">
        <f>WEEKNUM(A11506,2)</f>
        <v>1</v>
      </c>
    </row>
    <row r="11507" spans="1:13" x14ac:dyDescent="0.25">
      <c r="A11507" s="1"/>
      <c r="B11507" s="40"/>
      <c r="C11507" s="40"/>
      <c r="D11507" s="40"/>
      <c r="E11507" s="40"/>
      <c r="F11507" s="40"/>
      <c r="G11507" s="40"/>
      <c r="H11507" s="40"/>
      <c r="I11507" s="40"/>
      <c r="M11507" s="40">
        <f>WEEKNUM(A11507,2)</f>
        <v>1</v>
      </c>
    </row>
    <row r="11508" spans="1:13" x14ac:dyDescent="0.25">
      <c r="A11508" s="1"/>
      <c r="B11508" s="40"/>
      <c r="C11508" s="40"/>
      <c r="D11508" s="40"/>
      <c r="E11508" s="40"/>
      <c r="F11508" s="40"/>
      <c r="G11508" s="40"/>
      <c r="H11508" s="40"/>
      <c r="I11508" s="40"/>
      <c r="M11508" s="40">
        <f>WEEKNUM(A11508,2)</f>
        <v>1</v>
      </c>
    </row>
    <row r="11509" spans="1:13" x14ac:dyDescent="0.25">
      <c r="A11509" s="1"/>
      <c r="B11509" s="40"/>
      <c r="C11509" s="40"/>
      <c r="D11509" s="40"/>
      <c r="E11509" s="40"/>
      <c r="F11509" s="40"/>
      <c r="G11509" s="40"/>
      <c r="H11509" s="40"/>
      <c r="I11509" s="40"/>
      <c r="M11509" s="40">
        <f>WEEKNUM(A11509,2)</f>
        <v>1</v>
      </c>
    </row>
    <row r="11510" spans="1:13" x14ac:dyDescent="0.25">
      <c r="A11510" s="1"/>
      <c r="B11510" s="40"/>
      <c r="C11510" s="40"/>
      <c r="D11510" s="40"/>
      <c r="E11510" s="40"/>
      <c r="F11510" s="40"/>
      <c r="G11510" s="40"/>
      <c r="H11510" s="40"/>
      <c r="I11510" s="40"/>
      <c r="M11510" s="40">
        <f>WEEKNUM(A11510,2)</f>
        <v>1</v>
      </c>
    </row>
    <row r="11511" spans="1:13" x14ac:dyDescent="0.25">
      <c r="A11511" s="1"/>
      <c r="B11511" s="40"/>
      <c r="C11511" s="40"/>
      <c r="D11511" s="40"/>
      <c r="E11511" s="40"/>
      <c r="F11511" s="40"/>
      <c r="G11511" s="40"/>
      <c r="H11511" s="40"/>
      <c r="I11511" s="40"/>
      <c r="M11511" s="40">
        <f>WEEKNUM(A11511,2)</f>
        <v>1</v>
      </c>
    </row>
    <row r="11512" spans="1:13" x14ac:dyDescent="0.25">
      <c r="A11512" s="1"/>
      <c r="B11512" s="40"/>
      <c r="C11512" s="40"/>
      <c r="D11512" s="40"/>
      <c r="E11512" s="40"/>
      <c r="F11512" s="40"/>
      <c r="G11512" s="40"/>
      <c r="H11512" s="40"/>
      <c r="I11512" s="40"/>
      <c r="M11512" s="40">
        <f>WEEKNUM(A11512,2)</f>
        <v>1</v>
      </c>
    </row>
    <row r="11513" spans="1:13" x14ac:dyDescent="0.25">
      <c r="A11513" s="1"/>
      <c r="B11513" s="40"/>
      <c r="C11513" s="40"/>
      <c r="D11513" s="40"/>
      <c r="E11513" s="40"/>
      <c r="F11513" s="40"/>
      <c r="G11513" s="40"/>
      <c r="H11513" s="40"/>
      <c r="I11513" s="40"/>
      <c r="M11513" s="40">
        <f>WEEKNUM(A11513,2)</f>
        <v>1</v>
      </c>
    </row>
    <row r="11514" spans="1:13" x14ac:dyDescent="0.25">
      <c r="A11514" s="1"/>
      <c r="B11514" s="40"/>
      <c r="C11514" s="40"/>
      <c r="D11514" s="40"/>
      <c r="E11514" s="40"/>
      <c r="F11514" s="40"/>
      <c r="G11514" s="40"/>
      <c r="H11514" s="40"/>
      <c r="I11514" s="40"/>
      <c r="M11514" s="40">
        <f>WEEKNUM(A11514,2)</f>
        <v>1</v>
      </c>
    </row>
    <row r="11515" spans="1:13" x14ac:dyDescent="0.25">
      <c r="A11515" s="1"/>
      <c r="B11515" s="40"/>
      <c r="C11515" s="40"/>
      <c r="D11515" s="40"/>
      <c r="E11515" s="40"/>
      <c r="F11515" s="40"/>
      <c r="G11515" s="40"/>
      <c r="H11515" s="40"/>
      <c r="I11515" s="40"/>
      <c r="M11515" s="40">
        <f>WEEKNUM(A11515,2)</f>
        <v>1</v>
      </c>
    </row>
    <row r="11516" spans="1:13" x14ac:dyDescent="0.25">
      <c r="A11516" s="1"/>
      <c r="B11516" s="40"/>
      <c r="C11516" s="40"/>
      <c r="D11516" s="40"/>
      <c r="E11516" s="40"/>
      <c r="F11516" s="40"/>
      <c r="G11516" s="40"/>
      <c r="H11516" s="40"/>
      <c r="I11516" s="40"/>
      <c r="M11516" s="40">
        <f>WEEKNUM(A11516,2)</f>
        <v>1</v>
      </c>
    </row>
    <row r="11517" spans="1:13" x14ac:dyDescent="0.25">
      <c r="A11517" s="1"/>
      <c r="B11517" s="40"/>
      <c r="C11517" s="40"/>
      <c r="D11517" s="40"/>
      <c r="E11517" s="40"/>
      <c r="F11517" s="40"/>
      <c r="G11517" s="40"/>
      <c r="H11517" s="40"/>
      <c r="I11517" s="40"/>
      <c r="M11517" s="40">
        <f>WEEKNUM(A11517,2)</f>
        <v>1</v>
      </c>
    </row>
    <row r="11518" spans="1:13" x14ac:dyDescent="0.25">
      <c r="A11518" s="1"/>
      <c r="B11518" s="40"/>
      <c r="C11518" s="40"/>
      <c r="D11518" s="40"/>
      <c r="E11518" s="40"/>
      <c r="F11518" s="40"/>
      <c r="G11518" s="40"/>
      <c r="H11518" s="40"/>
      <c r="I11518" s="40"/>
      <c r="M11518" s="40">
        <f>WEEKNUM(A11518,2)</f>
        <v>1</v>
      </c>
    </row>
    <row r="11519" spans="1:13" x14ac:dyDescent="0.25">
      <c r="A11519" s="1"/>
      <c r="B11519" s="40"/>
      <c r="C11519" s="40"/>
      <c r="D11519" s="40"/>
      <c r="E11519" s="40"/>
      <c r="F11519" s="40"/>
      <c r="G11519" s="40"/>
      <c r="H11519" s="40"/>
      <c r="I11519" s="40"/>
      <c r="M11519" s="40">
        <f>WEEKNUM(A11519,2)</f>
        <v>1</v>
      </c>
    </row>
    <row r="11520" spans="1:13" x14ac:dyDescent="0.25">
      <c r="A11520" s="1"/>
      <c r="B11520" s="40"/>
      <c r="C11520" s="40"/>
      <c r="D11520" s="40"/>
      <c r="E11520" s="40"/>
      <c r="F11520" s="40"/>
      <c r="G11520" s="40"/>
      <c r="H11520" s="40"/>
      <c r="I11520" s="40"/>
      <c r="M11520" s="40">
        <f>WEEKNUM(A11520,2)</f>
        <v>1</v>
      </c>
    </row>
    <row r="11521" spans="1:13" x14ac:dyDescent="0.25">
      <c r="A11521" s="1"/>
      <c r="B11521" s="40"/>
      <c r="C11521" s="40"/>
      <c r="D11521" s="40"/>
      <c r="E11521" s="40"/>
      <c r="F11521" s="40"/>
      <c r="G11521" s="40"/>
      <c r="H11521" s="40"/>
      <c r="I11521" s="40"/>
      <c r="M11521" s="40">
        <f>WEEKNUM(A11521,2)</f>
        <v>1</v>
      </c>
    </row>
    <row r="11522" spans="1:13" x14ac:dyDescent="0.25">
      <c r="A11522" s="1"/>
      <c r="B11522" s="40"/>
      <c r="C11522" s="40"/>
      <c r="D11522" s="40"/>
      <c r="E11522" s="40"/>
      <c r="F11522" s="40"/>
      <c r="G11522" s="40"/>
      <c r="H11522" s="40"/>
      <c r="I11522" s="40"/>
      <c r="M11522" s="40">
        <f>WEEKNUM(A11522,2)</f>
        <v>1</v>
      </c>
    </row>
    <row r="11523" spans="1:13" x14ac:dyDescent="0.25">
      <c r="A11523" s="1"/>
      <c r="B11523" s="40"/>
      <c r="C11523" s="40"/>
      <c r="D11523" s="40"/>
      <c r="E11523" s="40"/>
      <c r="F11523" s="40"/>
      <c r="G11523" s="40"/>
      <c r="H11523" s="40"/>
      <c r="I11523" s="40"/>
      <c r="M11523" s="40">
        <f>WEEKNUM(A11523,2)</f>
        <v>1</v>
      </c>
    </row>
    <row r="11524" spans="1:13" x14ac:dyDescent="0.25">
      <c r="A11524" s="1"/>
      <c r="B11524" s="40"/>
      <c r="C11524" s="40"/>
      <c r="D11524" s="40"/>
      <c r="E11524" s="40"/>
      <c r="F11524" s="40"/>
      <c r="G11524" s="40"/>
      <c r="H11524" s="40"/>
      <c r="I11524" s="40"/>
      <c r="M11524" s="40">
        <f>WEEKNUM(A11524,2)</f>
        <v>1</v>
      </c>
    </row>
    <row r="11525" spans="1:13" x14ac:dyDescent="0.25">
      <c r="A11525" s="1"/>
      <c r="B11525" s="40"/>
      <c r="C11525" s="40"/>
      <c r="D11525" s="40"/>
      <c r="E11525" s="40"/>
      <c r="F11525" s="40"/>
      <c r="G11525" s="40"/>
      <c r="H11525" s="40"/>
      <c r="I11525" s="40"/>
      <c r="M11525" s="40">
        <f>WEEKNUM(A11525,2)</f>
        <v>1</v>
      </c>
    </row>
    <row r="11526" spans="1:13" x14ac:dyDescent="0.25">
      <c r="A11526" s="1"/>
      <c r="B11526" s="40"/>
      <c r="C11526" s="40"/>
      <c r="D11526" s="40"/>
      <c r="E11526" s="40"/>
      <c r="F11526" s="40"/>
      <c r="G11526" s="40"/>
      <c r="H11526" s="40"/>
      <c r="I11526" s="40"/>
      <c r="M11526" s="40">
        <f>WEEKNUM(A11526,2)</f>
        <v>1</v>
      </c>
    </row>
    <row r="11527" spans="1:13" x14ac:dyDescent="0.25">
      <c r="A11527" s="1"/>
      <c r="B11527" s="40"/>
      <c r="C11527" s="40"/>
      <c r="D11527" s="40"/>
      <c r="E11527" s="40"/>
      <c r="F11527" s="40"/>
      <c r="G11527" s="40"/>
      <c r="H11527" s="40"/>
      <c r="I11527" s="40"/>
      <c r="M11527" s="40">
        <f>WEEKNUM(A11527,2)</f>
        <v>1</v>
      </c>
    </row>
    <row r="11528" spans="1:13" x14ac:dyDescent="0.25">
      <c r="A11528" s="1"/>
      <c r="B11528" s="40"/>
      <c r="C11528" s="40"/>
      <c r="D11528" s="40"/>
      <c r="E11528" s="40"/>
      <c r="F11528" s="40"/>
      <c r="G11528" s="40"/>
      <c r="H11528" s="40"/>
      <c r="I11528" s="40"/>
      <c r="M11528" s="40">
        <f>WEEKNUM(A11528,2)</f>
        <v>1</v>
      </c>
    </row>
    <row r="11529" spans="1:13" x14ac:dyDescent="0.25">
      <c r="A11529" s="1"/>
      <c r="B11529" s="40"/>
      <c r="C11529" s="40"/>
      <c r="D11529" s="40"/>
      <c r="E11529" s="40"/>
      <c r="F11529" s="40"/>
      <c r="G11529" s="40"/>
      <c r="H11529" s="40"/>
      <c r="I11529" s="40"/>
      <c r="M11529" s="40">
        <f>WEEKNUM(A11529,2)</f>
        <v>1</v>
      </c>
    </row>
    <row r="11530" spans="1:13" x14ac:dyDescent="0.25">
      <c r="A11530" s="1"/>
      <c r="B11530" s="40"/>
      <c r="C11530" s="40"/>
      <c r="D11530" s="40"/>
      <c r="E11530" s="40"/>
      <c r="F11530" s="40"/>
      <c r="G11530" s="40"/>
      <c r="H11530" s="40"/>
      <c r="I11530" s="40"/>
      <c r="M11530" s="40">
        <f>WEEKNUM(A11530,2)</f>
        <v>1</v>
      </c>
    </row>
    <row r="11531" spans="1:13" x14ac:dyDescent="0.25">
      <c r="A11531" s="1"/>
      <c r="B11531" s="40"/>
      <c r="C11531" s="40"/>
      <c r="D11531" s="40"/>
      <c r="E11531" s="40"/>
      <c r="F11531" s="40"/>
      <c r="G11531" s="40"/>
      <c r="H11531" s="40"/>
      <c r="I11531" s="40"/>
      <c r="M11531" s="40">
        <f>WEEKNUM(A11531,2)</f>
        <v>1</v>
      </c>
    </row>
    <row r="11532" spans="1:13" x14ac:dyDescent="0.25">
      <c r="A11532" s="1"/>
      <c r="B11532" s="40"/>
      <c r="C11532" s="40"/>
      <c r="D11532" s="40"/>
      <c r="E11532" s="40"/>
      <c r="F11532" s="40"/>
      <c r="G11532" s="40"/>
      <c r="H11532" s="40"/>
      <c r="I11532" s="40"/>
      <c r="M11532" s="40">
        <f>WEEKNUM(A11532,2)</f>
        <v>1</v>
      </c>
    </row>
    <row r="11533" spans="1:13" x14ac:dyDescent="0.25">
      <c r="A11533" s="1"/>
      <c r="B11533" s="40"/>
      <c r="C11533" s="40"/>
      <c r="D11533" s="40"/>
      <c r="E11533" s="40"/>
      <c r="F11533" s="40"/>
      <c r="G11533" s="40"/>
      <c r="H11533" s="40"/>
      <c r="I11533" s="40"/>
      <c r="M11533" s="40">
        <f>WEEKNUM(A11533,2)</f>
        <v>1</v>
      </c>
    </row>
    <row r="11534" spans="1:13" x14ac:dyDescent="0.25">
      <c r="A11534" s="1"/>
      <c r="B11534" s="40"/>
      <c r="C11534" s="40"/>
      <c r="D11534" s="40"/>
      <c r="E11534" s="40"/>
      <c r="F11534" s="40"/>
      <c r="G11534" s="40"/>
      <c r="H11534" s="40"/>
      <c r="I11534" s="40"/>
      <c r="M11534" s="40">
        <f>WEEKNUM(A11534,2)</f>
        <v>1</v>
      </c>
    </row>
    <row r="11535" spans="1:13" x14ac:dyDescent="0.25">
      <c r="A11535" s="1"/>
      <c r="B11535" s="40"/>
      <c r="C11535" s="40"/>
      <c r="D11535" s="40"/>
      <c r="E11535" s="40"/>
      <c r="F11535" s="40"/>
      <c r="G11535" s="40"/>
      <c r="H11535" s="40"/>
      <c r="I11535" s="40"/>
      <c r="M11535" s="40">
        <f>WEEKNUM(A11535,2)</f>
        <v>1</v>
      </c>
    </row>
    <row r="11536" spans="1:13" x14ac:dyDescent="0.25">
      <c r="A11536" s="1"/>
      <c r="B11536" s="40"/>
      <c r="C11536" s="40"/>
      <c r="D11536" s="40"/>
      <c r="E11536" s="40"/>
      <c r="F11536" s="40"/>
      <c r="G11536" s="40"/>
      <c r="H11536" s="40"/>
      <c r="I11536" s="40"/>
      <c r="M11536" s="40">
        <f>WEEKNUM(A11536,2)</f>
        <v>1</v>
      </c>
    </row>
    <row r="11537" spans="1:13" x14ac:dyDescent="0.25">
      <c r="A11537" s="1"/>
      <c r="B11537" s="40"/>
      <c r="C11537" s="40"/>
      <c r="D11537" s="40"/>
      <c r="E11537" s="40"/>
      <c r="F11537" s="40"/>
      <c r="G11537" s="40"/>
      <c r="H11537" s="40"/>
      <c r="I11537" s="40"/>
      <c r="M11537" s="40">
        <f>WEEKNUM(A11537,2)</f>
        <v>1</v>
      </c>
    </row>
    <row r="11538" spans="1:13" x14ac:dyDescent="0.25">
      <c r="A11538" s="1"/>
      <c r="B11538" s="40"/>
      <c r="C11538" s="40"/>
      <c r="D11538" s="40"/>
      <c r="E11538" s="40"/>
      <c r="F11538" s="40"/>
      <c r="G11538" s="40"/>
      <c r="H11538" s="40"/>
      <c r="I11538" s="40"/>
      <c r="M11538" s="40">
        <f>WEEKNUM(A11538,2)</f>
        <v>1</v>
      </c>
    </row>
    <row r="11539" spans="1:13" x14ac:dyDescent="0.25">
      <c r="A11539" s="1"/>
      <c r="B11539" s="40"/>
      <c r="C11539" s="40"/>
      <c r="D11539" s="40"/>
      <c r="E11539" s="40"/>
      <c r="F11539" s="40"/>
      <c r="G11539" s="40"/>
      <c r="H11539" s="40"/>
      <c r="I11539" s="40"/>
      <c r="M11539" s="40">
        <f>WEEKNUM(A11539,2)</f>
        <v>1</v>
      </c>
    </row>
    <row r="11540" spans="1:13" x14ac:dyDescent="0.25">
      <c r="A11540" s="1"/>
      <c r="B11540" s="40"/>
      <c r="C11540" s="40"/>
      <c r="D11540" s="40"/>
      <c r="E11540" s="40"/>
      <c r="F11540" s="40"/>
      <c r="G11540" s="40"/>
      <c r="H11540" s="40"/>
      <c r="I11540" s="40"/>
      <c r="M11540" s="40">
        <f>WEEKNUM(A11540,2)</f>
        <v>1</v>
      </c>
    </row>
    <row r="11541" spans="1:13" x14ac:dyDescent="0.25">
      <c r="A11541" s="1"/>
      <c r="B11541" s="40"/>
      <c r="C11541" s="40"/>
      <c r="D11541" s="40"/>
      <c r="E11541" s="40"/>
      <c r="F11541" s="40"/>
      <c r="G11541" s="40"/>
      <c r="H11541" s="40"/>
      <c r="I11541" s="40"/>
      <c r="M11541" s="40">
        <f>WEEKNUM(A11541,2)</f>
        <v>1</v>
      </c>
    </row>
    <row r="11542" spans="1:13" x14ac:dyDescent="0.25">
      <c r="A11542" s="1"/>
      <c r="B11542" s="40"/>
      <c r="C11542" s="40"/>
      <c r="D11542" s="40"/>
      <c r="E11542" s="40"/>
      <c r="F11542" s="40"/>
      <c r="G11542" s="40"/>
      <c r="H11542" s="40"/>
      <c r="I11542" s="40"/>
      <c r="M11542" s="40">
        <f>WEEKNUM(A11542,2)</f>
        <v>1</v>
      </c>
    </row>
    <row r="11543" spans="1:13" x14ac:dyDescent="0.25">
      <c r="A11543" s="1"/>
      <c r="B11543" s="40"/>
      <c r="C11543" s="40"/>
      <c r="D11543" s="40"/>
      <c r="E11543" s="40"/>
      <c r="F11543" s="40"/>
      <c r="G11543" s="40"/>
      <c r="H11543" s="40"/>
      <c r="I11543" s="40"/>
      <c r="M11543" s="40">
        <f>WEEKNUM(A11543,2)</f>
        <v>1</v>
      </c>
    </row>
    <row r="11544" spans="1:13" x14ac:dyDescent="0.25">
      <c r="A11544" s="1"/>
      <c r="B11544" s="40"/>
      <c r="C11544" s="40"/>
      <c r="D11544" s="40"/>
      <c r="E11544" s="40"/>
      <c r="F11544" s="40"/>
      <c r="G11544" s="40"/>
      <c r="H11544" s="40"/>
      <c r="I11544" s="40"/>
      <c r="M11544" s="40">
        <f>WEEKNUM(A11544,2)</f>
        <v>1</v>
      </c>
    </row>
    <row r="11545" spans="1:13" x14ac:dyDescent="0.25">
      <c r="A11545" s="1"/>
      <c r="B11545" s="40"/>
      <c r="C11545" s="40"/>
      <c r="D11545" s="40"/>
      <c r="E11545" s="40"/>
      <c r="F11545" s="40"/>
      <c r="G11545" s="40"/>
      <c r="H11545" s="40"/>
      <c r="I11545" s="40"/>
      <c r="M11545" s="40">
        <f>WEEKNUM(A11545,2)</f>
        <v>1</v>
      </c>
    </row>
    <row r="11546" spans="1:13" x14ac:dyDescent="0.25">
      <c r="A11546" s="1"/>
      <c r="B11546" s="40"/>
      <c r="C11546" s="40"/>
      <c r="D11546" s="40"/>
      <c r="E11546" s="40"/>
      <c r="F11546" s="40"/>
      <c r="G11546" s="40"/>
      <c r="H11546" s="40"/>
      <c r="I11546" s="40"/>
      <c r="M11546" s="40">
        <f>WEEKNUM(A11546,2)</f>
        <v>1</v>
      </c>
    </row>
    <row r="11547" spans="1:13" x14ac:dyDescent="0.25">
      <c r="A11547" s="1"/>
      <c r="B11547" s="40"/>
      <c r="C11547" s="40"/>
      <c r="D11547" s="40"/>
      <c r="E11547" s="40"/>
      <c r="F11547" s="40"/>
      <c r="G11547" s="40"/>
      <c r="H11547" s="40"/>
      <c r="I11547" s="40"/>
      <c r="M11547" s="40">
        <f>WEEKNUM(A11547,2)</f>
        <v>1</v>
      </c>
    </row>
    <row r="11548" spans="1:13" x14ac:dyDescent="0.25">
      <c r="A11548" s="1"/>
      <c r="B11548" s="40"/>
      <c r="C11548" s="40"/>
      <c r="D11548" s="40"/>
      <c r="E11548" s="40"/>
      <c r="F11548" s="40"/>
      <c r="G11548" s="40"/>
      <c r="H11548" s="40"/>
      <c r="I11548" s="40"/>
      <c r="M11548" s="40">
        <f>WEEKNUM(A11548,2)</f>
        <v>1</v>
      </c>
    </row>
    <row r="11549" spans="1:13" x14ac:dyDescent="0.25">
      <c r="A11549" s="1"/>
      <c r="B11549" s="40"/>
      <c r="C11549" s="40"/>
      <c r="D11549" s="40"/>
      <c r="E11549" s="40"/>
      <c r="F11549" s="40"/>
      <c r="G11549" s="40"/>
      <c r="H11549" s="40"/>
      <c r="I11549" s="40"/>
      <c r="M11549" s="40">
        <f>WEEKNUM(A11549,2)</f>
        <v>1</v>
      </c>
    </row>
    <row r="11550" spans="1:13" x14ac:dyDescent="0.25">
      <c r="A11550" s="1"/>
      <c r="B11550" s="40"/>
      <c r="C11550" s="40"/>
      <c r="D11550" s="40"/>
      <c r="E11550" s="40"/>
      <c r="F11550" s="40"/>
      <c r="G11550" s="40"/>
      <c r="H11550" s="40"/>
      <c r="I11550" s="40"/>
      <c r="M11550" s="40">
        <f>WEEKNUM(A11550,2)</f>
        <v>1</v>
      </c>
    </row>
    <row r="11551" spans="1:13" x14ac:dyDescent="0.25">
      <c r="A11551" s="1"/>
      <c r="B11551" s="40"/>
      <c r="C11551" s="40"/>
      <c r="D11551" s="40"/>
      <c r="E11551" s="40"/>
      <c r="F11551" s="40"/>
      <c r="G11551" s="40"/>
      <c r="H11551" s="40"/>
      <c r="I11551" s="40"/>
      <c r="M11551" s="40">
        <f>WEEKNUM(A11551,2)</f>
        <v>1</v>
      </c>
    </row>
    <row r="11552" spans="1:13" x14ac:dyDescent="0.25">
      <c r="A11552" s="1"/>
      <c r="B11552" s="40"/>
      <c r="C11552" s="40"/>
      <c r="D11552" s="40"/>
      <c r="E11552" s="40"/>
      <c r="F11552" s="40"/>
      <c r="G11552" s="40"/>
      <c r="H11552" s="40"/>
      <c r="I11552" s="40"/>
      <c r="M11552" s="40">
        <f>WEEKNUM(A11552,2)</f>
        <v>1</v>
      </c>
    </row>
    <row r="11553" spans="1:13" x14ac:dyDescent="0.25">
      <c r="A11553" s="1"/>
      <c r="B11553" s="40"/>
      <c r="C11553" s="40"/>
      <c r="D11553" s="40"/>
      <c r="E11553" s="40"/>
      <c r="F11553" s="40"/>
      <c r="G11553" s="40"/>
      <c r="H11553" s="40"/>
      <c r="I11553" s="40"/>
      <c r="M11553" s="40">
        <f>WEEKNUM(A11553,2)</f>
        <v>1</v>
      </c>
    </row>
    <row r="11554" spans="1:13" x14ac:dyDescent="0.25">
      <c r="A11554" s="1"/>
      <c r="B11554" s="40"/>
      <c r="C11554" s="40"/>
      <c r="D11554" s="40"/>
      <c r="E11554" s="40"/>
      <c r="F11554" s="40"/>
      <c r="G11554" s="40"/>
      <c r="H11554" s="40"/>
      <c r="I11554" s="40"/>
      <c r="M11554" s="40">
        <f>WEEKNUM(A11554,2)</f>
        <v>1</v>
      </c>
    </row>
    <row r="11555" spans="1:13" x14ac:dyDescent="0.25">
      <c r="A11555" s="1"/>
      <c r="B11555" s="40"/>
      <c r="C11555" s="40"/>
      <c r="D11555" s="40"/>
      <c r="E11555" s="40"/>
      <c r="F11555" s="40"/>
      <c r="G11555" s="40"/>
      <c r="H11555" s="40"/>
      <c r="I11555" s="40"/>
      <c r="M11555" s="40">
        <f>WEEKNUM(A11555,2)</f>
        <v>1</v>
      </c>
    </row>
    <row r="11556" spans="1:13" x14ac:dyDescent="0.25">
      <c r="A11556" s="1"/>
      <c r="B11556" s="40"/>
      <c r="C11556" s="40"/>
      <c r="D11556" s="40"/>
      <c r="E11556" s="40"/>
      <c r="F11556" s="40"/>
      <c r="G11556" s="40"/>
      <c r="H11556" s="40"/>
      <c r="I11556" s="40"/>
      <c r="M11556" s="40">
        <f>WEEKNUM(A11556,2)</f>
        <v>1</v>
      </c>
    </row>
    <row r="11557" spans="1:13" x14ac:dyDescent="0.25">
      <c r="A11557" s="1"/>
      <c r="B11557" s="40"/>
      <c r="C11557" s="40"/>
      <c r="D11557" s="40"/>
      <c r="E11557" s="40"/>
      <c r="F11557" s="40"/>
      <c r="G11557" s="40"/>
      <c r="H11557" s="40"/>
      <c r="I11557" s="40"/>
      <c r="M11557" s="40">
        <f>WEEKNUM(A11557,2)</f>
        <v>1</v>
      </c>
    </row>
    <row r="11558" spans="1:13" x14ac:dyDescent="0.25">
      <c r="A11558" s="1"/>
      <c r="B11558" s="40"/>
      <c r="C11558" s="40"/>
      <c r="D11558" s="40"/>
      <c r="E11558" s="40"/>
      <c r="F11558" s="40"/>
      <c r="G11558" s="40"/>
      <c r="H11558" s="40"/>
      <c r="I11558" s="40"/>
      <c r="M11558" s="40">
        <f>WEEKNUM(A11558,2)</f>
        <v>1</v>
      </c>
    </row>
    <row r="11559" spans="1:13" x14ac:dyDescent="0.25">
      <c r="A11559" s="1"/>
      <c r="B11559" s="40"/>
      <c r="C11559" s="40"/>
      <c r="D11559" s="40"/>
      <c r="E11559" s="40"/>
      <c r="F11559" s="40"/>
      <c r="G11559" s="40"/>
      <c r="H11559" s="40"/>
      <c r="I11559" s="40"/>
      <c r="M11559" s="40">
        <f>WEEKNUM(A11559,2)</f>
        <v>1</v>
      </c>
    </row>
    <row r="11560" spans="1:13" x14ac:dyDescent="0.25">
      <c r="A11560" s="1"/>
      <c r="B11560" s="40"/>
      <c r="C11560" s="40"/>
      <c r="D11560" s="40"/>
      <c r="E11560" s="40"/>
      <c r="F11560" s="40"/>
      <c r="G11560" s="40"/>
      <c r="H11560" s="40"/>
      <c r="I11560" s="40"/>
      <c r="M11560" s="40">
        <f>WEEKNUM(A11560,2)</f>
        <v>1</v>
      </c>
    </row>
    <row r="11561" spans="1:13" x14ac:dyDescent="0.25">
      <c r="A11561" s="1"/>
      <c r="B11561" s="40"/>
      <c r="C11561" s="40"/>
      <c r="D11561" s="40"/>
      <c r="E11561" s="40"/>
      <c r="F11561" s="40"/>
      <c r="G11561" s="40"/>
      <c r="H11561" s="40"/>
      <c r="I11561" s="40"/>
      <c r="M11561" s="40">
        <f>WEEKNUM(A11561,2)</f>
        <v>1</v>
      </c>
    </row>
    <row r="11562" spans="1:13" x14ac:dyDescent="0.25">
      <c r="A11562" s="1"/>
      <c r="B11562" s="40"/>
      <c r="C11562" s="40"/>
      <c r="D11562" s="40"/>
      <c r="E11562" s="40"/>
      <c r="F11562" s="40"/>
      <c r="G11562" s="40"/>
      <c r="H11562" s="40"/>
      <c r="I11562" s="40"/>
      <c r="M11562" s="40">
        <f>WEEKNUM(A11562,2)</f>
        <v>1</v>
      </c>
    </row>
    <row r="11563" spans="1:13" x14ac:dyDescent="0.25">
      <c r="A11563" s="1"/>
      <c r="B11563" s="40"/>
      <c r="C11563" s="40"/>
      <c r="D11563" s="40"/>
      <c r="E11563" s="40"/>
      <c r="F11563" s="40"/>
      <c r="G11563" s="40"/>
      <c r="H11563" s="40"/>
      <c r="I11563" s="40"/>
      <c r="M11563" s="40">
        <f>WEEKNUM(A11563,2)</f>
        <v>1</v>
      </c>
    </row>
    <row r="11564" spans="1:13" x14ac:dyDescent="0.25">
      <c r="A11564" s="1"/>
      <c r="B11564" s="40"/>
      <c r="C11564" s="40"/>
      <c r="D11564" s="40"/>
      <c r="E11564" s="40"/>
      <c r="F11564" s="40"/>
      <c r="G11564" s="40"/>
      <c r="H11564" s="40"/>
      <c r="I11564" s="40"/>
      <c r="M11564" s="40">
        <f>WEEKNUM(A11564,2)</f>
        <v>1</v>
      </c>
    </row>
    <row r="11565" spans="1:13" x14ac:dyDescent="0.25">
      <c r="A11565" s="1"/>
      <c r="B11565" s="40"/>
      <c r="C11565" s="40"/>
      <c r="D11565" s="40"/>
      <c r="E11565" s="40"/>
      <c r="F11565" s="40"/>
      <c r="G11565" s="40"/>
      <c r="H11565" s="40"/>
      <c r="I11565" s="40"/>
      <c r="M11565" s="40">
        <f>WEEKNUM(A11565,2)</f>
        <v>1</v>
      </c>
    </row>
    <row r="11566" spans="1:13" x14ac:dyDescent="0.25">
      <c r="A11566" s="1"/>
      <c r="B11566" s="40"/>
      <c r="C11566" s="40"/>
      <c r="D11566" s="40"/>
      <c r="E11566" s="40"/>
      <c r="F11566" s="40"/>
      <c r="G11566" s="40"/>
      <c r="H11566" s="40"/>
      <c r="I11566" s="40"/>
      <c r="M11566" s="40">
        <f>WEEKNUM(A11566,2)</f>
        <v>1</v>
      </c>
    </row>
    <row r="11567" spans="1:13" x14ac:dyDescent="0.25">
      <c r="A11567" s="1"/>
      <c r="B11567" s="40"/>
      <c r="C11567" s="40"/>
      <c r="D11567" s="40"/>
      <c r="E11567" s="40"/>
      <c r="F11567" s="40"/>
      <c r="G11567" s="40"/>
      <c r="H11567" s="40"/>
      <c r="I11567" s="40"/>
      <c r="M11567" s="40">
        <f>WEEKNUM(A11567,2)</f>
        <v>1</v>
      </c>
    </row>
    <row r="11568" spans="1:13" x14ac:dyDescent="0.25">
      <c r="A11568" s="1"/>
      <c r="B11568" s="40"/>
      <c r="C11568" s="40"/>
      <c r="D11568" s="40"/>
      <c r="E11568" s="40"/>
      <c r="F11568" s="40"/>
      <c r="G11568" s="40"/>
      <c r="H11568" s="40"/>
      <c r="I11568" s="40"/>
      <c r="M11568" s="40">
        <f>WEEKNUM(A11568,2)</f>
        <v>1</v>
      </c>
    </row>
    <row r="11569" spans="1:13" x14ac:dyDescent="0.25">
      <c r="A11569" s="1"/>
      <c r="B11569" s="40"/>
      <c r="C11569" s="40"/>
      <c r="D11569" s="40"/>
      <c r="E11569" s="40"/>
      <c r="F11569" s="40"/>
      <c r="G11569" s="40"/>
      <c r="H11569" s="40"/>
      <c r="I11569" s="40"/>
      <c r="M11569" s="40">
        <f>WEEKNUM(A11569,2)</f>
        <v>1</v>
      </c>
    </row>
    <row r="11570" spans="1:13" x14ac:dyDescent="0.25">
      <c r="A11570" s="1"/>
      <c r="B11570" s="40"/>
      <c r="C11570" s="40"/>
      <c r="D11570" s="40"/>
      <c r="E11570" s="40"/>
      <c r="F11570" s="40"/>
      <c r="G11570" s="40"/>
      <c r="H11570" s="40"/>
      <c r="I11570" s="40"/>
      <c r="M11570" s="40">
        <f>WEEKNUM(A11570,2)</f>
        <v>1</v>
      </c>
    </row>
    <row r="11571" spans="1:13" x14ac:dyDescent="0.25">
      <c r="A11571" s="1"/>
      <c r="B11571" s="40"/>
      <c r="C11571" s="40"/>
      <c r="D11571" s="40"/>
      <c r="E11571" s="40"/>
      <c r="F11571" s="40"/>
      <c r="G11571" s="40"/>
      <c r="H11571" s="40"/>
      <c r="I11571" s="40"/>
      <c r="M11571" s="40">
        <f>WEEKNUM(A11571,2)</f>
        <v>1</v>
      </c>
    </row>
    <row r="11572" spans="1:13" x14ac:dyDescent="0.25">
      <c r="A11572" s="1"/>
      <c r="B11572" s="40"/>
      <c r="C11572" s="40"/>
      <c r="D11572" s="40"/>
      <c r="E11572" s="40"/>
      <c r="F11572" s="40"/>
      <c r="G11572" s="40"/>
      <c r="H11572" s="40"/>
      <c r="I11572" s="40"/>
      <c r="M11572" s="40">
        <f>WEEKNUM(A11572,2)</f>
        <v>1</v>
      </c>
    </row>
    <row r="11573" spans="1:13" x14ac:dyDescent="0.25">
      <c r="A11573" s="1"/>
      <c r="B11573" s="40"/>
      <c r="C11573" s="40"/>
      <c r="D11573" s="40"/>
      <c r="E11573" s="40"/>
      <c r="F11573" s="40"/>
      <c r="G11573" s="40"/>
      <c r="H11573" s="40"/>
      <c r="I11573" s="40"/>
      <c r="M11573" s="40">
        <f>WEEKNUM(A11573,2)</f>
        <v>1</v>
      </c>
    </row>
    <row r="11574" spans="1:13" x14ac:dyDescent="0.25">
      <c r="A11574" s="1"/>
      <c r="B11574" s="40"/>
      <c r="C11574" s="40"/>
      <c r="D11574" s="40"/>
      <c r="E11574" s="40"/>
      <c r="F11574" s="40"/>
      <c r="G11574" s="40"/>
      <c r="H11574" s="40"/>
      <c r="I11574" s="40"/>
      <c r="M11574" s="40">
        <f>WEEKNUM(A11574,2)</f>
        <v>1</v>
      </c>
    </row>
    <row r="11575" spans="1:13" x14ac:dyDescent="0.25">
      <c r="A11575" s="1"/>
      <c r="B11575" s="40"/>
      <c r="C11575" s="40"/>
      <c r="D11575" s="40"/>
      <c r="E11575" s="40"/>
      <c r="F11575" s="40"/>
      <c r="G11575" s="40"/>
      <c r="H11575" s="40"/>
      <c r="I11575" s="40"/>
      <c r="M11575" s="40">
        <f>WEEKNUM(A11575,2)</f>
        <v>1</v>
      </c>
    </row>
    <row r="11576" spans="1:13" x14ac:dyDescent="0.25">
      <c r="A11576" s="1"/>
      <c r="B11576" s="40"/>
      <c r="C11576" s="40"/>
      <c r="D11576" s="40"/>
      <c r="E11576" s="40"/>
      <c r="F11576" s="40"/>
      <c r="G11576" s="40"/>
      <c r="H11576" s="40"/>
      <c r="I11576" s="40"/>
      <c r="M11576" s="40">
        <f>WEEKNUM(A11576,2)</f>
        <v>1</v>
      </c>
    </row>
    <row r="11577" spans="1:13" x14ac:dyDescent="0.25">
      <c r="A11577" s="1"/>
      <c r="B11577" s="40"/>
      <c r="C11577" s="40"/>
      <c r="D11577" s="40"/>
      <c r="E11577" s="40"/>
      <c r="F11577" s="40"/>
      <c r="G11577" s="40"/>
      <c r="H11577" s="40"/>
      <c r="I11577" s="40"/>
      <c r="M11577" s="40">
        <f>WEEKNUM(A11577,2)</f>
        <v>1</v>
      </c>
    </row>
    <row r="11578" spans="1:13" x14ac:dyDescent="0.25">
      <c r="A11578" s="1"/>
      <c r="B11578" s="40"/>
      <c r="C11578" s="40"/>
      <c r="D11578" s="40"/>
      <c r="E11578" s="40"/>
      <c r="F11578" s="40"/>
      <c r="G11578" s="40"/>
      <c r="H11578" s="40"/>
      <c r="I11578" s="40"/>
      <c r="M11578" s="40">
        <f>WEEKNUM(A11578,2)</f>
        <v>1</v>
      </c>
    </row>
    <row r="11579" spans="1:13" x14ac:dyDescent="0.25">
      <c r="A11579" s="1"/>
      <c r="B11579" s="40"/>
      <c r="C11579" s="40"/>
      <c r="D11579" s="40"/>
      <c r="E11579" s="40"/>
      <c r="F11579" s="40"/>
      <c r="G11579" s="40"/>
      <c r="H11579" s="40"/>
      <c r="I11579" s="40"/>
      <c r="M11579" s="40">
        <f>WEEKNUM(A11579,2)</f>
        <v>1</v>
      </c>
    </row>
    <row r="11580" spans="1:13" x14ac:dyDescent="0.25">
      <c r="A11580" s="1"/>
      <c r="B11580" s="40"/>
      <c r="C11580" s="40"/>
      <c r="D11580" s="40"/>
      <c r="E11580" s="40"/>
      <c r="F11580" s="40"/>
      <c r="G11580" s="40"/>
      <c r="H11580" s="40"/>
      <c r="I11580" s="40"/>
      <c r="M11580" s="40">
        <f>WEEKNUM(A11580,2)</f>
        <v>1</v>
      </c>
    </row>
    <row r="11581" spans="1:13" x14ac:dyDescent="0.25">
      <c r="A11581" s="1"/>
      <c r="B11581" s="40"/>
      <c r="C11581" s="40"/>
      <c r="D11581" s="40"/>
      <c r="E11581" s="40"/>
      <c r="F11581" s="40"/>
      <c r="G11581" s="40"/>
      <c r="H11581" s="40"/>
      <c r="I11581" s="40"/>
      <c r="M11581" s="40">
        <f>WEEKNUM(A11581,2)</f>
        <v>1</v>
      </c>
    </row>
    <row r="11582" spans="1:13" x14ac:dyDescent="0.25">
      <c r="A11582" s="1"/>
      <c r="B11582" s="40"/>
      <c r="C11582" s="40"/>
      <c r="D11582" s="40"/>
      <c r="E11582" s="40"/>
      <c r="F11582" s="40"/>
      <c r="G11582" s="40"/>
      <c r="H11582" s="40"/>
      <c r="I11582" s="40"/>
      <c r="M11582" s="40">
        <f>WEEKNUM(A11582,2)</f>
        <v>1</v>
      </c>
    </row>
    <row r="11583" spans="1:13" x14ac:dyDescent="0.25">
      <c r="A11583" s="1"/>
      <c r="B11583" s="40"/>
      <c r="C11583" s="40"/>
      <c r="D11583" s="40"/>
      <c r="E11583" s="40"/>
      <c r="F11583" s="40"/>
      <c r="G11583" s="40"/>
      <c r="H11583" s="40"/>
      <c r="I11583" s="40"/>
      <c r="M11583" s="40">
        <f>WEEKNUM(A11583,2)</f>
        <v>1</v>
      </c>
    </row>
    <row r="11584" spans="1:13" x14ac:dyDescent="0.25">
      <c r="A11584" s="1"/>
      <c r="B11584" s="40"/>
      <c r="C11584" s="40"/>
      <c r="D11584" s="40"/>
      <c r="E11584" s="40"/>
      <c r="F11584" s="40"/>
      <c r="G11584" s="40"/>
      <c r="H11584" s="40"/>
      <c r="I11584" s="40"/>
      <c r="M11584" s="40">
        <f>WEEKNUM(A11584,2)</f>
        <v>1</v>
      </c>
    </row>
    <row r="11585" spans="1:13" x14ac:dyDescent="0.25">
      <c r="A11585" s="1"/>
      <c r="B11585" s="40"/>
      <c r="C11585" s="40"/>
      <c r="D11585" s="40"/>
      <c r="E11585" s="40"/>
      <c r="F11585" s="40"/>
      <c r="G11585" s="40"/>
      <c r="H11585" s="40"/>
      <c r="I11585" s="40"/>
      <c r="M11585" s="40">
        <f>WEEKNUM(A11585,2)</f>
        <v>1</v>
      </c>
    </row>
    <row r="11586" spans="1:13" x14ac:dyDescent="0.25">
      <c r="A11586" s="1"/>
      <c r="B11586" s="40"/>
      <c r="C11586" s="40"/>
      <c r="D11586" s="40"/>
      <c r="E11586" s="40"/>
      <c r="F11586" s="40"/>
      <c r="G11586" s="40"/>
      <c r="H11586" s="40"/>
      <c r="I11586" s="40"/>
      <c r="M11586" s="40">
        <f>WEEKNUM(A11586,2)</f>
        <v>1</v>
      </c>
    </row>
    <row r="11587" spans="1:13" x14ac:dyDescent="0.25">
      <c r="A11587" s="1"/>
      <c r="B11587" s="40"/>
      <c r="C11587" s="40"/>
      <c r="D11587" s="40"/>
      <c r="E11587" s="40"/>
      <c r="F11587" s="40"/>
      <c r="G11587" s="40"/>
      <c r="H11587" s="40"/>
      <c r="I11587" s="40"/>
      <c r="M11587" s="40">
        <f>WEEKNUM(A11587,2)</f>
        <v>1</v>
      </c>
    </row>
    <row r="11588" spans="1:13" x14ac:dyDescent="0.25">
      <c r="A11588" s="1"/>
      <c r="B11588" s="40"/>
      <c r="C11588" s="40"/>
      <c r="D11588" s="40"/>
      <c r="E11588" s="40"/>
      <c r="F11588" s="40"/>
      <c r="G11588" s="40"/>
      <c r="H11588" s="40"/>
      <c r="I11588" s="40"/>
      <c r="M11588" s="40">
        <f>WEEKNUM(A11588,2)</f>
        <v>1</v>
      </c>
    </row>
    <row r="11589" spans="1:13" x14ac:dyDescent="0.25">
      <c r="A11589" s="1"/>
      <c r="B11589" s="40"/>
      <c r="C11589" s="40"/>
      <c r="D11589" s="40"/>
      <c r="E11589" s="40"/>
      <c r="F11589" s="40"/>
      <c r="G11589" s="40"/>
      <c r="H11589" s="40"/>
      <c r="I11589" s="40"/>
      <c r="M11589" s="40">
        <f>WEEKNUM(A11589,2)</f>
        <v>1</v>
      </c>
    </row>
    <row r="11590" spans="1:13" x14ac:dyDescent="0.25">
      <c r="A11590" s="1"/>
      <c r="B11590" s="40"/>
      <c r="C11590" s="40"/>
      <c r="D11590" s="40"/>
      <c r="E11590" s="40"/>
      <c r="F11590" s="40"/>
      <c r="G11590" s="40"/>
      <c r="H11590" s="40"/>
      <c r="I11590" s="40"/>
      <c r="M11590" s="40">
        <f>WEEKNUM(A11590,2)</f>
        <v>1</v>
      </c>
    </row>
    <row r="11591" spans="1:13" x14ac:dyDescent="0.25">
      <c r="A11591" s="1"/>
      <c r="B11591" s="40"/>
      <c r="C11591" s="40"/>
      <c r="D11591" s="40"/>
      <c r="E11591" s="40"/>
      <c r="F11591" s="40"/>
      <c r="G11591" s="40"/>
      <c r="H11591" s="40"/>
      <c r="I11591" s="40"/>
      <c r="M11591" s="40">
        <f>WEEKNUM(A11591,2)</f>
        <v>1</v>
      </c>
    </row>
    <row r="11592" spans="1:13" x14ac:dyDescent="0.25">
      <c r="A11592" s="1"/>
      <c r="B11592" s="40"/>
      <c r="C11592" s="40"/>
      <c r="D11592" s="40"/>
      <c r="E11592" s="40"/>
      <c r="F11592" s="40"/>
      <c r="G11592" s="40"/>
      <c r="H11592" s="40"/>
      <c r="I11592" s="40"/>
      <c r="M11592" s="40">
        <f>WEEKNUM(A11592,2)</f>
        <v>1</v>
      </c>
    </row>
    <row r="11593" spans="1:13" x14ac:dyDescent="0.25">
      <c r="A11593" s="1"/>
      <c r="B11593" s="40"/>
      <c r="C11593" s="40"/>
      <c r="D11593" s="40"/>
      <c r="E11593" s="40"/>
      <c r="F11593" s="40"/>
      <c r="G11593" s="40"/>
      <c r="H11593" s="40"/>
      <c r="I11593" s="40"/>
      <c r="M11593" s="40">
        <f>WEEKNUM(A11593,2)</f>
        <v>1</v>
      </c>
    </row>
    <row r="11594" spans="1:13" x14ac:dyDescent="0.25">
      <c r="A11594" s="1"/>
      <c r="B11594" s="40"/>
      <c r="C11594" s="40"/>
      <c r="D11594" s="40"/>
      <c r="E11594" s="40"/>
      <c r="F11594" s="40"/>
      <c r="G11594" s="40"/>
      <c r="H11594" s="40"/>
      <c r="I11594" s="40"/>
      <c r="M11594" s="40">
        <f>WEEKNUM(A11594,2)</f>
        <v>1</v>
      </c>
    </row>
    <row r="11595" spans="1:13" x14ac:dyDescent="0.25">
      <c r="A11595" s="1"/>
      <c r="B11595" s="40"/>
      <c r="C11595" s="40"/>
      <c r="D11595" s="40"/>
      <c r="E11595" s="40"/>
      <c r="F11595" s="40"/>
      <c r="G11595" s="40"/>
      <c r="H11595" s="40"/>
      <c r="I11595" s="40"/>
      <c r="M11595" s="40">
        <f>WEEKNUM(A11595,2)</f>
        <v>1</v>
      </c>
    </row>
    <row r="11596" spans="1:13" x14ac:dyDescent="0.25">
      <c r="A11596" s="1"/>
      <c r="B11596" s="40"/>
      <c r="C11596" s="40"/>
      <c r="D11596" s="40"/>
      <c r="E11596" s="40"/>
      <c r="F11596" s="40"/>
      <c r="G11596" s="40"/>
      <c r="H11596" s="40"/>
      <c r="I11596" s="40"/>
      <c r="M11596" s="40">
        <f>WEEKNUM(A11596,2)</f>
        <v>1</v>
      </c>
    </row>
    <row r="11597" spans="1:13" x14ac:dyDescent="0.25">
      <c r="A11597" s="1"/>
      <c r="B11597" s="40"/>
      <c r="C11597" s="40"/>
      <c r="D11597" s="40"/>
      <c r="E11597" s="40"/>
      <c r="F11597" s="40"/>
      <c r="G11597" s="40"/>
      <c r="H11597" s="40"/>
      <c r="I11597" s="40"/>
      <c r="M11597" s="40">
        <f>WEEKNUM(A11597,2)</f>
        <v>1</v>
      </c>
    </row>
    <row r="11598" spans="1:13" x14ac:dyDescent="0.25">
      <c r="A11598" s="1"/>
      <c r="B11598" s="40"/>
      <c r="C11598" s="40"/>
      <c r="D11598" s="40"/>
      <c r="E11598" s="40"/>
      <c r="F11598" s="40"/>
      <c r="G11598" s="40"/>
      <c r="H11598" s="40"/>
      <c r="I11598" s="40"/>
      <c r="M11598" s="40">
        <f>WEEKNUM(A11598,2)</f>
        <v>1</v>
      </c>
    </row>
    <row r="11599" spans="1:13" x14ac:dyDescent="0.25">
      <c r="A11599" s="1"/>
      <c r="B11599" s="40"/>
      <c r="C11599" s="40"/>
      <c r="D11599" s="40"/>
      <c r="E11599" s="40"/>
      <c r="F11599" s="40"/>
      <c r="G11599" s="40"/>
      <c r="H11599" s="40"/>
      <c r="I11599" s="40"/>
      <c r="M11599" s="40">
        <f>WEEKNUM(A11599,2)</f>
        <v>1</v>
      </c>
    </row>
    <row r="11600" spans="1:13" x14ac:dyDescent="0.25">
      <c r="A11600" s="1"/>
      <c r="B11600" s="40"/>
      <c r="C11600" s="40"/>
      <c r="D11600" s="40"/>
      <c r="E11600" s="40"/>
      <c r="F11600" s="40"/>
      <c r="G11600" s="40"/>
      <c r="H11600" s="40"/>
      <c r="I11600" s="40"/>
      <c r="M11600" s="40">
        <f>WEEKNUM(A11600,2)</f>
        <v>1</v>
      </c>
    </row>
    <row r="11601" spans="1:13" x14ac:dyDescent="0.25">
      <c r="A11601" s="1"/>
      <c r="B11601" s="40"/>
      <c r="C11601" s="40"/>
      <c r="D11601" s="40"/>
      <c r="E11601" s="40"/>
      <c r="F11601" s="40"/>
      <c r="G11601" s="40"/>
      <c r="H11601" s="40"/>
      <c r="I11601" s="40"/>
      <c r="M11601" s="40">
        <f>WEEKNUM(A11601,2)</f>
        <v>1</v>
      </c>
    </row>
    <row r="11602" spans="1:13" x14ac:dyDescent="0.25">
      <c r="A11602" s="1"/>
      <c r="B11602" s="40"/>
      <c r="C11602" s="40"/>
      <c r="D11602" s="40"/>
      <c r="E11602" s="40"/>
      <c r="F11602" s="40"/>
      <c r="G11602" s="40"/>
      <c r="H11602" s="40"/>
      <c r="I11602" s="40"/>
      <c r="M11602" s="40">
        <f>WEEKNUM(A11602,2)</f>
        <v>1</v>
      </c>
    </row>
    <row r="11603" spans="1:13" x14ac:dyDescent="0.25">
      <c r="A11603" s="1"/>
      <c r="B11603" s="40"/>
      <c r="C11603" s="40"/>
      <c r="D11603" s="40"/>
      <c r="E11603" s="40"/>
      <c r="F11603" s="40"/>
      <c r="G11603" s="40"/>
      <c r="H11603" s="40"/>
      <c r="I11603" s="40"/>
      <c r="M11603" s="40">
        <f>WEEKNUM(A11603,2)</f>
        <v>1</v>
      </c>
    </row>
    <row r="11604" spans="1:13" x14ac:dyDescent="0.25">
      <c r="A11604" s="1"/>
      <c r="B11604" s="40"/>
      <c r="C11604" s="40"/>
      <c r="D11604" s="40"/>
      <c r="E11604" s="40"/>
      <c r="F11604" s="40"/>
      <c r="G11604" s="40"/>
      <c r="H11604" s="40"/>
      <c r="I11604" s="40"/>
      <c r="M11604" s="40">
        <f>WEEKNUM(A11604,2)</f>
        <v>1</v>
      </c>
    </row>
    <row r="11605" spans="1:13" x14ac:dyDescent="0.25">
      <c r="A11605" s="1"/>
      <c r="B11605" s="40"/>
      <c r="C11605" s="40"/>
      <c r="D11605" s="40"/>
      <c r="E11605" s="40"/>
      <c r="F11605" s="40"/>
      <c r="G11605" s="40"/>
      <c r="H11605" s="40"/>
      <c r="I11605" s="40"/>
      <c r="M11605" s="40">
        <f>WEEKNUM(A11605,2)</f>
        <v>1</v>
      </c>
    </row>
    <row r="11606" spans="1:13" x14ac:dyDescent="0.25">
      <c r="A11606" s="1"/>
      <c r="B11606" s="40"/>
      <c r="C11606" s="40"/>
      <c r="D11606" s="40"/>
      <c r="E11606" s="40"/>
      <c r="F11606" s="40"/>
      <c r="G11606" s="40"/>
      <c r="H11606" s="40"/>
      <c r="I11606" s="40"/>
      <c r="M11606" s="40">
        <f>WEEKNUM(A11606,2)</f>
        <v>1</v>
      </c>
    </row>
    <row r="11607" spans="1:13" x14ac:dyDescent="0.25">
      <c r="A11607" s="1"/>
      <c r="B11607" s="40"/>
      <c r="C11607" s="40"/>
      <c r="D11607" s="40"/>
      <c r="E11607" s="40"/>
      <c r="F11607" s="40"/>
      <c r="G11607" s="40"/>
      <c r="H11607" s="40"/>
      <c r="I11607" s="40"/>
      <c r="M11607" s="40">
        <f>WEEKNUM(A11607,2)</f>
        <v>1</v>
      </c>
    </row>
    <row r="11608" spans="1:13" x14ac:dyDescent="0.25">
      <c r="A11608" s="1"/>
      <c r="B11608" s="40"/>
      <c r="C11608" s="40"/>
      <c r="D11608" s="40"/>
      <c r="E11608" s="40"/>
      <c r="F11608" s="40"/>
      <c r="G11608" s="40"/>
      <c r="H11608" s="40"/>
      <c r="I11608" s="40"/>
      <c r="M11608" s="40">
        <f>WEEKNUM(A11608,2)</f>
        <v>1</v>
      </c>
    </row>
    <row r="11609" spans="1:13" x14ac:dyDescent="0.25">
      <c r="A11609" s="1"/>
      <c r="B11609" s="40"/>
      <c r="C11609" s="40"/>
      <c r="D11609" s="40"/>
      <c r="E11609" s="40"/>
      <c r="F11609" s="40"/>
      <c r="G11609" s="40"/>
      <c r="H11609" s="40"/>
      <c r="I11609" s="40"/>
      <c r="M11609" s="40">
        <f>WEEKNUM(A11609,2)</f>
        <v>1</v>
      </c>
    </row>
    <row r="11610" spans="1:13" x14ac:dyDescent="0.25">
      <c r="A11610" s="1"/>
      <c r="B11610" s="40"/>
      <c r="C11610" s="40"/>
      <c r="D11610" s="40"/>
      <c r="E11610" s="40"/>
      <c r="F11610" s="40"/>
      <c r="G11610" s="40"/>
      <c r="H11610" s="40"/>
      <c r="I11610" s="40"/>
      <c r="M11610" s="40">
        <f>WEEKNUM(A11610,2)</f>
        <v>1</v>
      </c>
    </row>
    <row r="11611" spans="1:13" x14ac:dyDescent="0.25">
      <c r="A11611" s="1"/>
      <c r="B11611" s="40"/>
      <c r="C11611" s="40"/>
      <c r="D11611" s="40"/>
      <c r="E11611" s="40"/>
      <c r="F11611" s="40"/>
      <c r="G11611" s="40"/>
      <c r="H11611" s="40"/>
      <c r="I11611" s="40"/>
      <c r="M11611" s="40">
        <f>WEEKNUM(A11611,2)</f>
        <v>1</v>
      </c>
    </row>
    <row r="11612" spans="1:13" x14ac:dyDescent="0.25">
      <c r="A11612" s="1"/>
      <c r="B11612" s="40"/>
      <c r="C11612" s="40"/>
      <c r="D11612" s="40"/>
      <c r="E11612" s="40"/>
      <c r="F11612" s="40"/>
      <c r="G11612" s="40"/>
      <c r="H11612" s="40"/>
      <c r="I11612" s="40"/>
      <c r="M11612" s="40">
        <f>WEEKNUM(A11612,2)</f>
        <v>1</v>
      </c>
    </row>
    <row r="11613" spans="1:13" x14ac:dyDescent="0.25">
      <c r="A11613" s="1"/>
      <c r="B11613" s="40"/>
      <c r="C11613" s="40"/>
      <c r="D11613" s="40"/>
      <c r="E11613" s="40"/>
      <c r="F11613" s="40"/>
      <c r="G11613" s="40"/>
      <c r="H11613" s="40"/>
      <c r="I11613" s="40"/>
      <c r="M11613" s="40">
        <f>WEEKNUM(A11613,2)</f>
        <v>1</v>
      </c>
    </row>
    <row r="11614" spans="1:13" x14ac:dyDescent="0.25">
      <c r="A11614" s="1"/>
      <c r="B11614" s="40"/>
      <c r="C11614" s="40"/>
      <c r="D11614" s="40"/>
      <c r="E11614" s="40"/>
      <c r="F11614" s="40"/>
      <c r="G11614" s="40"/>
      <c r="H11614" s="40"/>
      <c r="I11614" s="40"/>
      <c r="M11614" s="40">
        <f>WEEKNUM(A11614,2)</f>
        <v>1</v>
      </c>
    </row>
    <row r="11615" spans="1:13" x14ac:dyDescent="0.25">
      <c r="A11615" s="1"/>
      <c r="B11615" s="40"/>
      <c r="C11615" s="40"/>
      <c r="D11615" s="40"/>
      <c r="E11615" s="40"/>
      <c r="F11615" s="40"/>
      <c r="G11615" s="40"/>
      <c r="H11615" s="40"/>
      <c r="I11615" s="40"/>
      <c r="M11615" s="40">
        <f>WEEKNUM(A11615,2)</f>
        <v>1</v>
      </c>
    </row>
    <row r="11616" spans="1:13" x14ac:dyDescent="0.25">
      <c r="A11616" s="1"/>
      <c r="B11616" s="40"/>
      <c r="C11616" s="40"/>
      <c r="D11616" s="40"/>
      <c r="E11616" s="40"/>
      <c r="F11616" s="40"/>
      <c r="G11616" s="40"/>
      <c r="H11616" s="40"/>
      <c r="I11616" s="40"/>
      <c r="M11616" s="40">
        <f>WEEKNUM(A11616,2)</f>
        <v>1</v>
      </c>
    </row>
    <row r="11617" spans="1:13" x14ac:dyDescent="0.25">
      <c r="A11617" s="1"/>
      <c r="B11617" s="40"/>
      <c r="C11617" s="40"/>
      <c r="D11617" s="40"/>
      <c r="E11617" s="40"/>
      <c r="F11617" s="40"/>
      <c r="G11617" s="40"/>
      <c r="H11617" s="40"/>
      <c r="I11617" s="40"/>
      <c r="M11617" s="40">
        <f>WEEKNUM(A11617,2)</f>
        <v>1</v>
      </c>
    </row>
    <row r="11618" spans="1:13" x14ac:dyDescent="0.25">
      <c r="A11618" s="1"/>
      <c r="B11618" s="40"/>
      <c r="C11618" s="40"/>
      <c r="D11618" s="40"/>
      <c r="E11618" s="40"/>
      <c r="F11618" s="40"/>
      <c r="G11618" s="40"/>
      <c r="H11618" s="40"/>
      <c r="I11618" s="40"/>
      <c r="M11618" s="40">
        <f>WEEKNUM(A11618,2)</f>
        <v>1</v>
      </c>
    </row>
    <row r="11619" spans="1:13" x14ac:dyDescent="0.25">
      <c r="A11619" s="1"/>
      <c r="B11619" s="40"/>
      <c r="C11619" s="40"/>
      <c r="D11619" s="40"/>
      <c r="E11619" s="40"/>
      <c r="F11619" s="40"/>
      <c r="G11619" s="40"/>
      <c r="H11619" s="40"/>
      <c r="I11619" s="40"/>
      <c r="M11619" s="40">
        <f>WEEKNUM(A11619,2)</f>
        <v>1</v>
      </c>
    </row>
    <row r="11620" spans="1:13" x14ac:dyDescent="0.25">
      <c r="A11620" s="1"/>
      <c r="B11620" s="40"/>
      <c r="C11620" s="40"/>
      <c r="D11620" s="40"/>
      <c r="E11620" s="40"/>
      <c r="F11620" s="40"/>
      <c r="G11620" s="40"/>
      <c r="H11620" s="40"/>
      <c r="I11620" s="40"/>
      <c r="M11620" s="40">
        <f>WEEKNUM(A11620,2)</f>
        <v>1</v>
      </c>
    </row>
    <row r="11621" spans="1:13" x14ac:dyDescent="0.25">
      <c r="A11621" s="1"/>
      <c r="B11621" s="40"/>
      <c r="C11621" s="40"/>
      <c r="D11621" s="40"/>
      <c r="E11621" s="40"/>
      <c r="F11621" s="40"/>
      <c r="G11621" s="40"/>
      <c r="H11621" s="40"/>
      <c r="I11621" s="40"/>
      <c r="M11621" s="40">
        <f>WEEKNUM(A11621,2)</f>
        <v>1</v>
      </c>
    </row>
    <row r="11622" spans="1:13" x14ac:dyDescent="0.25">
      <c r="A11622" s="1"/>
      <c r="B11622" s="40"/>
      <c r="C11622" s="40"/>
      <c r="D11622" s="40"/>
      <c r="E11622" s="40"/>
      <c r="F11622" s="40"/>
      <c r="G11622" s="40"/>
      <c r="H11622" s="40"/>
      <c r="I11622" s="40"/>
      <c r="M11622" s="40">
        <f>WEEKNUM(A11622,2)</f>
        <v>1</v>
      </c>
    </row>
    <row r="11623" spans="1:13" x14ac:dyDescent="0.25">
      <c r="A11623" s="1"/>
      <c r="B11623" s="40"/>
      <c r="C11623" s="40"/>
      <c r="D11623" s="40"/>
      <c r="E11623" s="40"/>
      <c r="F11623" s="40"/>
      <c r="G11623" s="40"/>
      <c r="H11623" s="40"/>
      <c r="I11623" s="40"/>
      <c r="M11623" s="40">
        <f>WEEKNUM(A11623,2)</f>
        <v>1</v>
      </c>
    </row>
    <row r="11624" spans="1:13" x14ac:dyDescent="0.25">
      <c r="A11624" s="1"/>
      <c r="B11624" s="40"/>
      <c r="C11624" s="40"/>
      <c r="D11624" s="40"/>
      <c r="E11624" s="40"/>
      <c r="F11624" s="40"/>
      <c r="G11624" s="40"/>
      <c r="H11624" s="40"/>
      <c r="I11624" s="40"/>
      <c r="M11624" s="40">
        <f>WEEKNUM(A11624,2)</f>
        <v>1</v>
      </c>
    </row>
    <row r="11625" spans="1:13" x14ac:dyDescent="0.25">
      <c r="A11625" s="1"/>
      <c r="B11625" s="40"/>
      <c r="C11625" s="40"/>
      <c r="D11625" s="40"/>
      <c r="E11625" s="40"/>
      <c r="F11625" s="40"/>
      <c r="G11625" s="40"/>
      <c r="H11625" s="40"/>
      <c r="I11625" s="40"/>
      <c r="M11625" s="40">
        <f>WEEKNUM(A11625,2)</f>
        <v>1</v>
      </c>
    </row>
    <row r="11626" spans="1:13" x14ac:dyDescent="0.25">
      <c r="A11626" s="1"/>
      <c r="B11626" s="40"/>
      <c r="C11626" s="40"/>
      <c r="D11626" s="40"/>
      <c r="E11626" s="40"/>
      <c r="F11626" s="40"/>
      <c r="G11626" s="40"/>
      <c r="H11626" s="40"/>
      <c r="I11626" s="40"/>
      <c r="M11626" s="40">
        <f>WEEKNUM(A11626,2)</f>
        <v>1</v>
      </c>
    </row>
    <row r="11627" spans="1:13" x14ac:dyDescent="0.25">
      <c r="A11627" s="1"/>
      <c r="B11627" s="40"/>
      <c r="C11627" s="40"/>
      <c r="D11627" s="40"/>
      <c r="E11627" s="40"/>
      <c r="F11627" s="40"/>
      <c r="G11627" s="40"/>
      <c r="H11627" s="40"/>
      <c r="I11627" s="40"/>
      <c r="M11627" s="40">
        <f>WEEKNUM(A11627,2)</f>
        <v>1</v>
      </c>
    </row>
    <row r="11628" spans="1:13" x14ac:dyDescent="0.25">
      <c r="A11628" s="1"/>
      <c r="B11628" s="40"/>
      <c r="C11628" s="40"/>
      <c r="D11628" s="40"/>
      <c r="E11628" s="40"/>
      <c r="F11628" s="40"/>
      <c r="G11628" s="40"/>
      <c r="H11628" s="40"/>
      <c r="I11628" s="40"/>
      <c r="M11628" s="40">
        <f>WEEKNUM(A11628,2)</f>
        <v>1</v>
      </c>
    </row>
    <row r="11629" spans="1:13" x14ac:dyDescent="0.25">
      <c r="A11629" s="1"/>
      <c r="B11629" s="40"/>
      <c r="C11629" s="40"/>
      <c r="D11629" s="40"/>
      <c r="E11629" s="40"/>
      <c r="F11629" s="40"/>
      <c r="G11629" s="40"/>
      <c r="H11629" s="40"/>
      <c r="I11629" s="40"/>
      <c r="M11629" s="40">
        <f>WEEKNUM(A11629,2)</f>
        <v>1</v>
      </c>
    </row>
    <row r="11630" spans="1:13" x14ac:dyDescent="0.25">
      <c r="A11630" s="1"/>
      <c r="B11630" s="40"/>
      <c r="C11630" s="40"/>
      <c r="D11630" s="40"/>
      <c r="E11630" s="40"/>
      <c r="F11630" s="40"/>
      <c r="G11630" s="40"/>
      <c r="H11630" s="40"/>
      <c r="I11630" s="40"/>
      <c r="M11630" s="40">
        <f>WEEKNUM(A11630,2)</f>
        <v>1</v>
      </c>
    </row>
    <row r="11631" spans="1:13" x14ac:dyDescent="0.25">
      <c r="A11631" s="1"/>
      <c r="B11631" s="40"/>
      <c r="C11631" s="40"/>
      <c r="D11631" s="40"/>
      <c r="E11631" s="40"/>
      <c r="F11631" s="40"/>
      <c r="G11631" s="40"/>
      <c r="H11631" s="40"/>
      <c r="I11631" s="40"/>
      <c r="M11631" s="40">
        <f>WEEKNUM(A11631,2)</f>
        <v>1</v>
      </c>
    </row>
    <row r="11632" spans="1:13" x14ac:dyDescent="0.25">
      <c r="A11632" s="1"/>
      <c r="B11632" s="40"/>
      <c r="C11632" s="40"/>
      <c r="D11632" s="40"/>
      <c r="E11632" s="40"/>
      <c r="F11632" s="40"/>
      <c r="G11632" s="40"/>
      <c r="H11632" s="40"/>
      <c r="I11632" s="40"/>
      <c r="M11632" s="40">
        <f>WEEKNUM(A11632,2)</f>
        <v>1</v>
      </c>
    </row>
    <row r="11633" spans="1:13" x14ac:dyDescent="0.25">
      <c r="A11633" s="1"/>
      <c r="B11633" s="40"/>
      <c r="C11633" s="40"/>
      <c r="D11633" s="40"/>
      <c r="E11633" s="40"/>
      <c r="F11633" s="40"/>
      <c r="G11633" s="40"/>
      <c r="H11633" s="40"/>
      <c r="I11633" s="40"/>
      <c r="M11633" s="40">
        <f>WEEKNUM(A11633,2)</f>
        <v>1</v>
      </c>
    </row>
    <row r="11634" spans="1:13" x14ac:dyDescent="0.25">
      <c r="A11634" s="1"/>
      <c r="B11634" s="40"/>
      <c r="C11634" s="40"/>
      <c r="D11634" s="40"/>
      <c r="E11634" s="40"/>
      <c r="F11634" s="40"/>
      <c r="G11634" s="40"/>
      <c r="H11634" s="40"/>
      <c r="I11634" s="40"/>
      <c r="M11634" s="40">
        <f>WEEKNUM(A11634,2)</f>
        <v>1</v>
      </c>
    </row>
    <row r="11635" spans="1:13" x14ac:dyDescent="0.25">
      <c r="A11635" s="1"/>
      <c r="B11635" s="40"/>
      <c r="C11635" s="40"/>
      <c r="D11635" s="40"/>
      <c r="E11635" s="40"/>
      <c r="F11635" s="40"/>
      <c r="G11635" s="40"/>
      <c r="H11635" s="40"/>
      <c r="I11635" s="40"/>
      <c r="M11635" s="40">
        <f>WEEKNUM(A11635,2)</f>
        <v>1</v>
      </c>
    </row>
    <row r="11636" spans="1:13" x14ac:dyDescent="0.25">
      <c r="A11636" s="1"/>
      <c r="B11636" s="40"/>
      <c r="C11636" s="40"/>
      <c r="D11636" s="40"/>
      <c r="E11636" s="40"/>
      <c r="F11636" s="40"/>
      <c r="G11636" s="40"/>
      <c r="H11636" s="40"/>
      <c r="I11636" s="40"/>
      <c r="M11636" s="40">
        <f>WEEKNUM(A11636,2)</f>
        <v>1</v>
      </c>
    </row>
    <row r="11637" spans="1:13" x14ac:dyDescent="0.25">
      <c r="A11637" s="1"/>
      <c r="B11637" s="40"/>
      <c r="C11637" s="40"/>
      <c r="D11637" s="40"/>
      <c r="E11637" s="40"/>
      <c r="F11637" s="40"/>
      <c r="G11637" s="40"/>
      <c r="H11637" s="40"/>
      <c r="I11637" s="40"/>
      <c r="M11637" s="40">
        <f>WEEKNUM(A11637,2)</f>
        <v>1</v>
      </c>
    </row>
    <row r="11638" spans="1:13" x14ac:dyDescent="0.25">
      <c r="A11638" s="1"/>
      <c r="B11638" s="40"/>
      <c r="C11638" s="40"/>
      <c r="D11638" s="40"/>
      <c r="E11638" s="40"/>
      <c r="F11638" s="40"/>
      <c r="G11638" s="40"/>
      <c r="H11638" s="40"/>
      <c r="I11638" s="40"/>
      <c r="M11638" s="40">
        <f>WEEKNUM(A11638,2)</f>
        <v>1</v>
      </c>
    </row>
    <row r="11639" spans="1:13" x14ac:dyDescent="0.25">
      <c r="A11639" s="1"/>
      <c r="B11639" s="40"/>
      <c r="C11639" s="40"/>
      <c r="D11639" s="40"/>
      <c r="E11639" s="40"/>
      <c r="F11639" s="40"/>
      <c r="G11639" s="40"/>
      <c r="H11639" s="40"/>
      <c r="I11639" s="40"/>
      <c r="M11639" s="40">
        <f>WEEKNUM(A11639,2)</f>
        <v>1</v>
      </c>
    </row>
    <row r="11640" spans="1:13" x14ac:dyDescent="0.25">
      <c r="A11640" s="1"/>
      <c r="B11640" s="40"/>
      <c r="C11640" s="40"/>
      <c r="D11640" s="40"/>
      <c r="E11640" s="40"/>
      <c r="F11640" s="40"/>
      <c r="G11640" s="40"/>
      <c r="H11640" s="40"/>
      <c r="I11640" s="40"/>
      <c r="M11640" s="40">
        <f>WEEKNUM(A11640,2)</f>
        <v>1</v>
      </c>
    </row>
    <row r="11641" spans="1:13" x14ac:dyDescent="0.25">
      <c r="A11641" s="1"/>
      <c r="B11641" s="40"/>
      <c r="C11641" s="40"/>
      <c r="D11641" s="40"/>
      <c r="E11641" s="40"/>
      <c r="F11641" s="40"/>
      <c r="G11641" s="40"/>
      <c r="H11641" s="40"/>
      <c r="I11641" s="40"/>
      <c r="M11641" s="40">
        <f>WEEKNUM(A11641,2)</f>
        <v>1</v>
      </c>
    </row>
    <row r="11642" spans="1:13" x14ac:dyDescent="0.25">
      <c r="A11642" s="1"/>
      <c r="B11642" s="40"/>
      <c r="C11642" s="40"/>
      <c r="D11642" s="40"/>
      <c r="E11642" s="40"/>
      <c r="F11642" s="40"/>
      <c r="G11642" s="40"/>
      <c r="H11642" s="40"/>
      <c r="I11642" s="40"/>
      <c r="M11642" s="40">
        <f>WEEKNUM(A11642,2)</f>
        <v>1</v>
      </c>
    </row>
    <row r="11643" spans="1:13" x14ac:dyDescent="0.25">
      <c r="A11643" s="1"/>
      <c r="B11643" s="40"/>
      <c r="C11643" s="40"/>
      <c r="D11643" s="40"/>
      <c r="E11643" s="40"/>
      <c r="F11643" s="40"/>
      <c r="G11643" s="40"/>
      <c r="H11643" s="40"/>
      <c r="I11643" s="40"/>
      <c r="M11643" s="40">
        <f>WEEKNUM(A11643,2)</f>
        <v>1</v>
      </c>
    </row>
    <row r="11644" spans="1:13" x14ac:dyDescent="0.25">
      <c r="A11644" s="1"/>
      <c r="B11644" s="40"/>
      <c r="C11644" s="40"/>
      <c r="D11644" s="40"/>
      <c r="E11644" s="40"/>
      <c r="F11644" s="40"/>
      <c r="G11644" s="40"/>
      <c r="H11644" s="40"/>
      <c r="I11644" s="40"/>
      <c r="M11644" s="40">
        <f>WEEKNUM(A11644,2)</f>
        <v>1</v>
      </c>
    </row>
    <row r="11645" spans="1:13" x14ac:dyDescent="0.25">
      <c r="A11645" s="1"/>
      <c r="B11645" s="40"/>
      <c r="C11645" s="40"/>
      <c r="D11645" s="40"/>
      <c r="E11645" s="40"/>
      <c r="F11645" s="40"/>
      <c r="G11645" s="40"/>
      <c r="H11645" s="40"/>
      <c r="I11645" s="40"/>
      <c r="M11645" s="40">
        <f>WEEKNUM(A11645,2)</f>
        <v>1</v>
      </c>
    </row>
    <row r="11646" spans="1:13" x14ac:dyDescent="0.25">
      <c r="A11646" s="1"/>
      <c r="B11646" s="40"/>
      <c r="C11646" s="40"/>
      <c r="D11646" s="40"/>
      <c r="E11646" s="40"/>
      <c r="F11646" s="40"/>
      <c r="G11646" s="40"/>
      <c r="H11646" s="40"/>
      <c r="I11646" s="40"/>
      <c r="M11646" s="40">
        <f>WEEKNUM(A11646,2)</f>
        <v>1</v>
      </c>
    </row>
    <row r="11647" spans="1:13" x14ac:dyDescent="0.25">
      <c r="A11647" s="1"/>
      <c r="B11647" s="40"/>
      <c r="C11647" s="40"/>
      <c r="D11647" s="40"/>
      <c r="E11647" s="40"/>
      <c r="F11647" s="40"/>
      <c r="G11647" s="40"/>
      <c r="H11647" s="40"/>
      <c r="I11647" s="40"/>
      <c r="M11647" s="40">
        <f>WEEKNUM(A11647,2)</f>
        <v>1</v>
      </c>
    </row>
    <row r="11648" spans="1:13" x14ac:dyDescent="0.25">
      <c r="A11648" s="1"/>
      <c r="B11648" s="40"/>
      <c r="C11648" s="40"/>
      <c r="D11648" s="40"/>
      <c r="E11648" s="40"/>
      <c r="F11648" s="40"/>
      <c r="G11648" s="40"/>
      <c r="H11648" s="40"/>
      <c r="I11648" s="40"/>
      <c r="M11648" s="40">
        <f>WEEKNUM(A11648,2)</f>
        <v>1</v>
      </c>
    </row>
    <row r="11649" spans="1:13" x14ac:dyDescent="0.25">
      <c r="A11649" s="1"/>
      <c r="B11649" s="40"/>
      <c r="C11649" s="40"/>
      <c r="D11649" s="40"/>
      <c r="E11649" s="40"/>
      <c r="F11649" s="40"/>
      <c r="G11649" s="40"/>
      <c r="H11649" s="40"/>
      <c r="I11649" s="40"/>
      <c r="M11649" s="40">
        <f>WEEKNUM(A11649,2)</f>
        <v>1</v>
      </c>
    </row>
    <row r="11650" spans="1:13" x14ac:dyDescent="0.25">
      <c r="A11650" s="1"/>
      <c r="B11650" s="40"/>
      <c r="C11650" s="40"/>
      <c r="D11650" s="40"/>
      <c r="E11650" s="40"/>
      <c r="F11650" s="40"/>
      <c r="G11650" s="40"/>
      <c r="H11650" s="40"/>
      <c r="I11650" s="40"/>
      <c r="M11650" s="40">
        <f>WEEKNUM(A11650,2)</f>
        <v>1</v>
      </c>
    </row>
    <row r="11651" spans="1:13" x14ac:dyDescent="0.25">
      <c r="A11651" s="1"/>
      <c r="B11651" s="40"/>
      <c r="C11651" s="40"/>
      <c r="D11651" s="40"/>
      <c r="E11651" s="40"/>
      <c r="F11651" s="40"/>
      <c r="G11651" s="40"/>
      <c r="H11651" s="40"/>
      <c r="I11651" s="40"/>
      <c r="M11651" s="40">
        <f>WEEKNUM(A11651,2)</f>
        <v>1</v>
      </c>
    </row>
    <row r="11652" spans="1:13" x14ac:dyDescent="0.25">
      <c r="A11652" s="1"/>
      <c r="B11652" s="40"/>
      <c r="C11652" s="40"/>
      <c r="D11652" s="40"/>
      <c r="E11652" s="40"/>
      <c r="F11652" s="40"/>
      <c r="G11652" s="40"/>
      <c r="H11652" s="40"/>
      <c r="I11652" s="40"/>
      <c r="M11652" s="40">
        <f>WEEKNUM(A11652,2)</f>
        <v>1</v>
      </c>
    </row>
    <row r="11653" spans="1:13" x14ac:dyDescent="0.25">
      <c r="A11653" s="1"/>
      <c r="B11653" s="40"/>
      <c r="C11653" s="40"/>
      <c r="D11653" s="40"/>
      <c r="E11653" s="40"/>
      <c r="F11653" s="40"/>
      <c r="G11653" s="40"/>
      <c r="H11653" s="40"/>
      <c r="I11653" s="40"/>
      <c r="M11653" s="40">
        <f>WEEKNUM(A11653,2)</f>
        <v>1</v>
      </c>
    </row>
    <row r="11654" spans="1:13" x14ac:dyDescent="0.25">
      <c r="A11654" s="1"/>
      <c r="B11654" s="40"/>
      <c r="C11654" s="40"/>
      <c r="D11654" s="40"/>
      <c r="E11654" s="40"/>
      <c r="F11654" s="40"/>
      <c r="G11654" s="40"/>
      <c r="H11654" s="40"/>
      <c r="I11654" s="40"/>
      <c r="M11654" s="40">
        <f>WEEKNUM(A11654,2)</f>
        <v>1</v>
      </c>
    </row>
    <row r="11655" spans="1:13" x14ac:dyDescent="0.25">
      <c r="A11655" s="1"/>
      <c r="B11655" s="40"/>
      <c r="C11655" s="40"/>
      <c r="D11655" s="40"/>
      <c r="E11655" s="40"/>
      <c r="F11655" s="40"/>
      <c r="G11655" s="40"/>
      <c r="H11655" s="40"/>
      <c r="I11655" s="40"/>
      <c r="M11655" s="40">
        <f>WEEKNUM(A11655,2)</f>
        <v>1</v>
      </c>
    </row>
    <row r="11656" spans="1:13" x14ac:dyDescent="0.25">
      <c r="A11656" s="1"/>
      <c r="B11656" s="40"/>
      <c r="C11656" s="40"/>
      <c r="D11656" s="40"/>
      <c r="E11656" s="40"/>
      <c r="F11656" s="40"/>
      <c r="G11656" s="40"/>
      <c r="H11656" s="40"/>
      <c r="I11656" s="40"/>
      <c r="M11656" s="40">
        <f>WEEKNUM(A11656,2)</f>
        <v>1</v>
      </c>
    </row>
    <row r="11657" spans="1:13" x14ac:dyDescent="0.25">
      <c r="A11657" s="1"/>
      <c r="B11657" s="40"/>
      <c r="C11657" s="40"/>
      <c r="D11657" s="40"/>
      <c r="E11657" s="40"/>
      <c r="F11657" s="40"/>
      <c r="G11657" s="40"/>
      <c r="H11657" s="40"/>
      <c r="I11657" s="40"/>
      <c r="M11657" s="40">
        <f>WEEKNUM(A11657,2)</f>
        <v>1</v>
      </c>
    </row>
    <row r="11658" spans="1:13" x14ac:dyDescent="0.25">
      <c r="A11658" s="1"/>
      <c r="B11658" s="40"/>
      <c r="C11658" s="40"/>
      <c r="D11658" s="40"/>
      <c r="E11658" s="40"/>
      <c r="F11658" s="40"/>
      <c r="G11658" s="40"/>
      <c r="H11658" s="40"/>
      <c r="I11658" s="40"/>
      <c r="M11658" s="40">
        <f>WEEKNUM(A11658,2)</f>
        <v>1</v>
      </c>
    </row>
    <row r="11659" spans="1:13" x14ac:dyDescent="0.25">
      <c r="A11659" s="1"/>
      <c r="B11659" s="40"/>
      <c r="C11659" s="40"/>
      <c r="D11659" s="40"/>
      <c r="E11659" s="40"/>
      <c r="F11659" s="40"/>
      <c r="G11659" s="40"/>
      <c r="H11659" s="40"/>
      <c r="I11659" s="40"/>
      <c r="M11659" s="40">
        <f>WEEKNUM(A11659,2)</f>
        <v>1</v>
      </c>
    </row>
    <row r="11660" spans="1:13" x14ac:dyDescent="0.25">
      <c r="A11660" s="1"/>
      <c r="B11660" s="40"/>
      <c r="C11660" s="40"/>
      <c r="D11660" s="40"/>
      <c r="E11660" s="40"/>
      <c r="F11660" s="40"/>
      <c r="G11660" s="40"/>
      <c r="H11660" s="40"/>
      <c r="I11660" s="40"/>
      <c r="M11660" s="40">
        <f>WEEKNUM(A11660,2)</f>
        <v>1</v>
      </c>
    </row>
    <row r="11661" spans="1:13" x14ac:dyDescent="0.25">
      <c r="A11661" s="1"/>
      <c r="B11661" s="40"/>
      <c r="C11661" s="40"/>
      <c r="D11661" s="40"/>
      <c r="E11661" s="40"/>
      <c r="F11661" s="40"/>
      <c r="G11661" s="40"/>
      <c r="H11661" s="40"/>
      <c r="I11661" s="40"/>
      <c r="M11661" s="40">
        <f>WEEKNUM(A11661,2)</f>
        <v>1</v>
      </c>
    </row>
    <row r="11662" spans="1:13" x14ac:dyDescent="0.25">
      <c r="A11662" s="1"/>
      <c r="B11662" s="40"/>
      <c r="C11662" s="40"/>
      <c r="D11662" s="40"/>
      <c r="E11662" s="40"/>
      <c r="F11662" s="40"/>
      <c r="G11662" s="40"/>
      <c r="H11662" s="40"/>
      <c r="I11662" s="40"/>
      <c r="M11662" s="40">
        <f>WEEKNUM(A11662,2)</f>
        <v>1</v>
      </c>
    </row>
    <row r="11663" spans="1:13" x14ac:dyDescent="0.25">
      <c r="A11663" s="1"/>
      <c r="B11663" s="40"/>
      <c r="C11663" s="40"/>
      <c r="D11663" s="40"/>
      <c r="E11663" s="40"/>
      <c r="F11663" s="40"/>
      <c r="G11663" s="40"/>
      <c r="H11663" s="40"/>
      <c r="I11663" s="40"/>
      <c r="M11663" s="40">
        <f>WEEKNUM(A11663,2)</f>
        <v>1</v>
      </c>
    </row>
    <row r="11664" spans="1:13" x14ac:dyDescent="0.25">
      <c r="A11664" s="1"/>
      <c r="B11664" s="40"/>
      <c r="C11664" s="40"/>
      <c r="D11664" s="40"/>
      <c r="E11664" s="40"/>
      <c r="F11664" s="40"/>
      <c r="G11664" s="40"/>
      <c r="H11664" s="40"/>
      <c r="I11664" s="40"/>
      <c r="M11664" s="40">
        <f>WEEKNUM(A11664,2)</f>
        <v>1</v>
      </c>
    </row>
    <row r="11665" spans="1:13" x14ac:dyDescent="0.25">
      <c r="A11665" s="1"/>
      <c r="B11665" s="40"/>
      <c r="C11665" s="40"/>
      <c r="D11665" s="40"/>
      <c r="E11665" s="40"/>
      <c r="F11665" s="40"/>
      <c r="G11665" s="40"/>
      <c r="H11665" s="40"/>
      <c r="I11665" s="40"/>
      <c r="M11665" s="40">
        <f>WEEKNUM(A11665,2)</f>
        <v>1</v>
      </c>
    </row>
    <row r="11666" spans="1:13" x14ac:dyDescent="0.25">
      <c r="A11666" s="1"/>
      <c r="B11666" s="40"/>
      <c r="C11666" s="40"/>
      <c r="D11666" s="40"/>
      <c r="E11666" s="40"/>
      <c r="F11666" s="40"/>
      <c r="G11666" s="40"/>
      <c r="H11666" s="40"/>
      <c r="I11666" s="40"/>
      <c r="M11666" s="40">
        <f>WEEKNUM(A11666,2)</f>
        <v>1</v>
      </c>
    </row>
    <row r="11667" spans="1:13" x14ac:dyDescent="0.25">
      <c r="A11667" s="1"/>
      <c r="B11667" s="40"/>
      <c r="C11667" s="40"/>
      <c r="D11667" s="40"/>
      <c r="E11667" s="40"/>
      <c r="F11667" s="40"/>
      <c r="G11667" s="40"/>
      <c r="H11667" s="40"/>
      <c r="I11667" s="40"/>
      <c r="M11667" s="40">
        <f>WEEKNUM(A11667,2)</f>
        <v>1</v>
      </c>
    </row>
    <row r="11668" spans="1:13" x14ac:dyDescent="0.25">
      <c r="A11668" s="1"/>
      <c r="B11668" s="40"/>
      <c r="C11668" s="40"/>
      <c r="D11668" s="40"/>
      <c r="E11668" s="40"/>
      <c r="F11668" s="40"/>
      <c r="G11668" s="40"/>
      <c r="H11668" s="40"/>
      <c r="I11668" s="40"/>
      <c r="M11668" s="40">
        <f>WEEKNUM(A11668,2)</f>
        <v>1</v>
      </c>
    </row>
    <row r="11669" spans="1:13" x14ac:dyDescent="0.25">
      <c r="A11669" s="1"/>
      <c r="B11669" s="40"/>
      <c r="C11669" s="40"/>
      <c r="D11669" s="40"/>
      <c r="E11669" s="40"/>
      <c r="F11669" s="40"/>
      <c r="G11669" s="40"/>
      <c r="H11669" s="40"/>
      <c r="I11669" s="40"/>
      <c r="M11669" s="40">
        <f>WEEKNUM(A11669,2)</f>
        <v>1</v>
      </c>
    </row>
    <row r="11670" spans="1:13" x14ac:dyDescent="0.25">
      <c r="A11670" s="1"/>
      <c r="B11670" s="40"/>
      <c r="C11670" s="40"/>
      <c r="D11670" s="40"/>
      <c r="E11670" s="40"/>
      <c r="F11670" s="40"/>
      <c r="G11670" s="40"/>
      <c r="H11670" s="40"/>
      <c r="I11670" s="40"/>
      <c r="M11670" s="40">
        <f>WEEKNUM(A11670,2)</f>
        <v>1</v>
      </c>
    </row>
    <row r="11671" spans="1:13" x14ac:dyDescent="0.25">
      <c r="A11671" s="1"/>
      <c r="B11671" s="40"/>
      <c r="C11671" s="40"/>
      <c r="D11671" s="40"/>
      <c r="E11671" s="40"/>
      <c r="F11671" s="40"/>
      <c r="G11671" s="40"/>
      <c r="H11671" s="40"/>
      <c r="I11671" s="40"/>
      <c r="M11671" s="40">
        <f>WEEKNUM(A11671,2)</f>
        <v>1</v>
      </c>
    </row>
    <row r="11672" spans="1:13" x14ac:dyDescent="0.25">
      <c r="A11672" s="1"/>
      <c r="B11672" s="40"/>
      <c r="C11672" s="40"/>
      <c r="D11672" s="40"/>
      <c r="E11672" s="40"/>
      <c r="F11672" s="40"/>
      <c r="G11672" s="40"/>
      <c r="H11672" s="40"/>
      <c r="I11672" s="40"/>
      <c r="M11672" s="40">
        <f>WEEKNUM(A11672,2)</f>
        <v>1</v>
      </c>
    </row>
    <row r="11673" spans="1:13" x14ac:dyDescent="0.25">
      <c r="A11673" s="1"/>
      <c r="B11673" s="40"/>
      <c r="C11673" s="40"/>
      <c r="D11673" s="40"/>
      <c r="E11673" s="40"/>
      <c r="F11673" s="40"/>
      <c r="G11673" s="40"/>
      <c r="H11673" s="40"/>
      <c r="I11673" s="40"/>
      <c r="M11673" s="40">
        <f>WEEKNUM(A11673,2)</f>
        <v>1</v>
      </c>
    </row>
    <row r="11674" spans="1:13" x14ac:dyDescent="0.25">
      <c r="A11674" s="1"/>
      <c r="B11674" s="40"/>
      <c r="C11674" s="40"/>
      <c r="D11674" s="40"/>
      <c r="E11674" s="40"/>
      <c r="F11674" s="40"/>
      <c r="G11674" s="40"/>
      <c r="H11674" s="40"/>
      <c r="I11674" s="40"/>
      <c r="M11674" s="40">
        <f>WEEKNUM(A11674,2)</f>
        <v>1</v>
      </c>
    </row>
    <row r="11675" spans="1:13" x14ac:dyDescent="0.25">
      <c r="A11675" s="1"/>
      <c r="B11675" s="40"/>
      <c r="C11675" s="40"/>
      <c r="D11675" s="40"/>
      <c r="E11675" s="40"/>
      <c r="F11675" s="40"/>
      <c r="G11675" s="40"/>
      <c r="H11675" s="40"/>
      <c r="I11675" s="40"/>
      <c r="M11675" s="40">
        <f>WEEKNUM(A11675,2)</f>
        <v>1</v>
      </c>
    </row>
    <row r="11676" spans="1:13" x14ac:dyDescent="0.25">
      <c r="A11676" s="1"/>
      <c r="B11676" s="40"/>
      <c r="C11676" s="40"/>
      <c r="D11676" s="40"/>
      <c r="E11676" s="40"/>
      <c r="F11676" s="40"/>
      <c r="G11676" s="40"/>
      <c r="H11676" s="40"/>
      <c r="I11676" s="40"/>
      <c r="M11676" s="40">
        <f>WEEKNUM(A11676,2)</f>
        <v>1</v>
      </c>
    </row>
    <row r="11677" spans="1:13" x14ac:dyDescent="0.25">
      <c r="A11677" s="1"/>
      <c r="B11677" s="40"/>
      <c r="C11677" s="40"/>
      <c r="D11677" s="40"/>
      <c r="E11677" s="40"/>
      <c r="F11677" s="40"/>
      <c r="G11677" s="40"/>
      <c r="H11677" s="40"/>
      <c r="I11677" s="40"/>
      <c r="M11677" s="40">
        <f>WEEKNUM(A11677,2)</f>
        <v>1</v>
      </c>
    </row>
    <row r="11678" spans="1:13" x14ac:dyDescent="0.25">
      <c r="A11678" s="1"/>
      <c r="B11678" s="40"/>
      <c r="C11678" s="40"/>
      <c r="D11678" s="40"/>
      <c r="E11678" s="40"/>
      <c r="F11678" s="40"/>
      <c r="G11678" s="40"/>
      <c r="H11678" s="40"/>
      <c r="I11678" s="40"/>
      <c r="M11678" s="40">
        <f>WEEKNUM(A11678,2)</f>
        <v>1</v>
      </c>
    </row>
    <row r="11679" spans="1:13" x14ac:dyDescent="0.25">
      <c r="A11679" s="1"/>
      <c r="B11679" s="40"/>
      <c r="C11679" s="40"/>
      <c r="D11679" s="40"/>
      <c r="E11679" s="40"/>
      <c r="F11679" s="40"/>
      <c r="G11679" s="40"/>
      <c r="H11679" s="40"/>
      <c r="I11679" s="40"/>
      <c r="M11679" s="40">
        <f>WEEKNUM(A11679,2)</f>
        <v>1</v>
      </c>
    </row>
    <row r="11680" spans="1:13" x14ac:dyDescent="0.25">
      <c r="A11680" s="1"/>
      <c r="B11680" s="40"/>
      <c r="C11680" s="40"/>
      <c r="D11680" s="40"/>
      <c r="E11680" s="40"/>
      <c r="F11680" s="40"/>
      <c r="G11680" s="40"/>
      <c r="H11680" s="40"/>
      <c r="I11680" s="40"/>
      <c r="M11680" s="40">
        <f>WEEKNUM(A11680,2)</f>
        <v>1</v>
      </c>
    </row>
    <row r="11681" spans="1:13" x14ac:dyDescent="0.25">
      <c r="A11681" s="1"/>
      <c r="B11681" s="40"/>
      <c r="C11681" s="40"/>
      <c r="D11681" s="40"/>
      <c r="E11681" s="40"/>
      <c r="F11681" s="40"/>
      <c r="G11681" s="40"/>
      <c r="H11681" s="40"/>
      <c r="I11681" s="40"/>
      <c r="M11681" s="40">
        <f>WEEKNUM(A11681,2)</f>
        <v>1</v>
      </c>
    </row>
    <row r="11682" spans="1:13" x14ac:dyDescent="0.25">
      <c r="A11682" s="1"/>
      <c r="B11682" s="40"/>
      <c r="C11682" s="40"/>
      <c r="D11682" s="40"/>
      <c r="E11682" s="40"/>
      <c r="F11682" s="40"/>
      <c r="G11682" s="40"/>
      <c r="H11682" s="40"/>
      <c r="I11682" s="40"/>
      <c r="M11682" s="40">
        <f>WEEKNUM(A11682,2)</f>
        <v>1</v>
      </c>
    </row>
    <row r="11683" spans="1:13" x14ac:dyDescent="0.25">
      <c r="A11683" s="1"/>
      <c r="B11683" s="40"/>
      <c r="C11683" s="40"/>
      <c r="D11683" s="40"/>
      <c r="E11683" s="40"/>
      <c r="F11683" s="40"/>
      <c r="G11683" s="40"/>
      <c r="H11683" s="40"/>
      <c r="I11683" s="40"/>
      <c r="M11683" s="40">
        <f>WEEKNUM(A11683,2)</f>
        <v>1</v>
      </c>
    </row>
    <row r="11684" spans="1:13" x14ac:dyDescent="0.25">
      <c r="A11684" s="1"/>
      <c r="B11684" s="40"/>
      <c r="C11684" s="40"/>
      <c r="D11684" s="40"/>
      <c r="E11684" s="40"/>
      <c r="F11684" s="40"/>
      <c r="G11684" s="40"/>
      <c r="H11684" s="40"/>
      <c r="I11684" s="40"/>
      <c r="M11684" s="40">
        <f>WEEKNUM(A11684,2)</f>
        <v>1</v>
      </c>
    </row>
    <row r="11685" spans="1:13" x14ac:dyDescent="0.25">
      <c r="A11685" s="1"/>
      <c r="B11685" s="40"/>
      <c r="C11685" s="40"/>
      <c r="D11685" s="40"/>
      <c r="E11685" s="40"/>
      <c r="F11685" s="40"/>
      <c r="G11685" s="40"/>
      <c r="H11685" s="40"/>
      <c r="I11685" s="40"/>
      <c r="M11685" s="40">
        <f>WEEKNUM(A11685,2)</f>
        <v>1</v>
      </c>
    </row>
    <row r="11686" spans="1:13" x14ac:dyDescent="0.25">
      <c r="A11686" s="1"/>
      <c r="B11686" s="40"/>
      <c r="C11686" s="40"/>
      <c r="D11686" s="40"/>
      <c r="E11686" s="40"/>
      <c r="F11686" s="40"/>
      <c r="G11686" s="40"/>
      <c r="H11686" s="40"/>
      <c r="I11686" s="40"/>
      <c r="M11686" s="40">
        <f>WEEKNUM(A11686,2)</f>
        <v>1</v>
      </c>
    </row>
    <row r="11687" spans="1:13" x14ac:dyDescent="0.25">
      <c r="A11687" s="1"/>
      <c r="B11687" s="40"/>
      <c r="C11687" s="40"/>
      <c r="D11687" s="40"/>
      <c r="E11687" s="40"/>
      <c r="F11687" s="40"/>
      <c r="G11687" s="40"/>
      <c r="H11687" s="40"/>
      <c r="I11687" s="40"/>
      <c r="M11687" s="40">
        <f>WEEKNUM(A11687,2)</f>
        <v>1</v>
      </c>
    </row>
    <row r="11688" spans="1:13" x14ac:dyDescent="0.25">
      <c r="A11688" s="1"/>
      <c r="B11688" s="40"/>
      <c r="C11688" s="40"/>
      <c r="D11688" s="40"/>
      <c r="E11688" s="40"/>
      <c r="F11688" s="40"/>
      <c r="G11688" s="40"/>
      <c r="H11688" s="40"/>
      <c r="I11688" s="40"/>
      <c r="M11688" s="40">
        <f>WEEKNUM(A11688,2)</f>
        <v>1</v>
      </c>
    </row>
    <row r="11689" spans="1:13" x14ac:dyDescent="0.25">
      <c r="A11689" s="1"/>
      <c r="B11689" s="40"/>
      <c r="C11689" s="40"/>
      <c r="D11689" s="40"/>
      <c r="E11689" s="40"/>
      <c r="F11689" s="40"/>
      <c r="G11689" s="40"/>
      <c r="H11689" s="40"/>
      <c r="I11689" s="40"/>
      <c r="M11689" s="40">
        <f>WEEKNUM(A11689,2)</f>
        <v>1</v>
      </c>
    </row>
    <row r="11690" spans="1:13" x14ac:dyDescent="0.25">
      <c r="A11690" s="1"/>
      <c r="B11690" s="40"/>
      <c r="C11690" s="40"/>
      <c r="D11690" s="40"/>
      <c r="E11690" s="40"/>
      <c r="F11690" s="40"/>
      <c r="G11690" s="40"/>
      <c r="H11690" s="40"/>
      <c r="I11690" s="40"/>
      <c r="M11690" s="40">
        <f>WEEKNUM(A11690,2)</f>
        <v>1</v>
      </c>
    </row>
    <row r="11691" spans="1:13" x14ac:dyDescent="0.25">
      <c r="A11691" s="1"/>
      <c r="B11691" s="40"/>
      <c r="C11691" s="40"/>
      <c r="D11691" s="40"/>
      <c r="E11691" s="40"/>
      <c r="F11691" s="40"/>
      <c r="G11691" s="40"/>
      <c r="H11691" s="40"/>
      <c r="I11691" s="40"/>
      <c r="M11691" s="40">
        <f>WEEKNUM(A11691,2)</f>
        <v>1</v>
      </c>
    </row>
    <row r="11692" spans="1:13" x14ac:dyDescent="0.25">
      <c r="A11692" s="1"/>
      <c r="B11692" s="40"/>
      <c r="C11692" s="40"/>
      <c r="D11692" s="40"/>
      <c r="E11692" s="40"/>
      <c r="F11692" s="40"/>
      <c r="G11692" s="40"/>
      <c r="H11692" s="40"/>
      <c r="I11692" s="40"/>
      <c r="M11692" s="40">
        <f>WEEKNUM(A11692,2)</f>
        <v>1</v>
      </c>
    </row>
    <row r="11693" spans="1:13" x14ac:dyDescent="0.25">
      <c r="A11693" s="1"/>
      <c r="B11693" s="40"/>
      <c r="C11693" s="40"/>
      <c r="D11693" s="40"/>
      <c r="E11693" s="40"/>
      <c r="F11693" s="40"/>
      <c r="G11693" s="40"/>
      <c r="H11693" s="40"/>
      <c r="I11693" s="40"/>
      <c r="M11693" s="40">
        <f>WEEKNUM(A11693,2)</f>
        <v>1</v>
      </c>
    </row>
    <row r="11694" spans="1:13" x14ac:dyDescent="0.25">
      <c r="A11694" s="1"/>
      <c r="B11694" s="40"/>
      <c r="C11694" s="40"/>
      <c r="D11694" s="40"/>
      <c r="E11694" s="40"/>
      <c r="F11694" s="40"/>
      <c r="G11694" s="40"/>
      <c r="H11694" s="40"/>
      <c r="I11694" s="40"/>
      <c r="M11694" s="40">
        <f>WEEKNUM(A11694,2)</f>
        <v>1</v>
      </c>
    </row>
    <row r="11695" spans="1:13" x14ac:dyDescent="0.25">
      <c r="A11695" s="1"/>
      <c r="B11695" s="40"/>
      <c r="C11695" s="40"/>
      <c r="D11695" s="40"/>
      <c r="E11695" s="40"/>
      <c r="F11695" s="40"/>
      <c r="G11695" s="40"/>
      <c r="H11695" s="40"/>
      <c r="I11695" s="40"/>
      <c r="M11695" s="40">
        <f>WEEKNUM(A11695,2)</f>
        <v>1</v>
      </c>
    </row>
    <row r="11696" spans="1:13" x14ac:dyDescent="0.25">
      <c r="A11696" s="1"/>
      <c r="B11696" s="40"/>
      <c r="C11696" s="40"/>
      <c r="D11696" s="40"/>
      <c r="E11696" s="40"/>
      <c r="F11696" s="40"/>
      <c r="G11696" s="40"/>
      <c r="H11696" s="40"/>
      <c r="I11696" s="40"/>
      <c r="M11696" s="40">
        <f>WEEKNUM(A11696,2)</f>
        <v>1</v>
      </c>
    </row>
    <row r="11697" spans="1:13" x14ac:dyDescent="0.25">
      <c r="A11697" s="1"/>
      <c r="B11697" s="40"/>
      <c r="C11697" s="40"/>
      <c r="D11697" s="40"/>
      <c r="E11697" s="40"/>
      <c r="F11697" s="40"/>
      <c r="G11697" s="40"/>
      <c r="H11697" s="40"/>
      <c r="I11697" s="40"/>
      <c r="M11697" s="40">
        <f>WEEKNUM(A11697,2)</f>
        <v>1</v>
      </c>
    </row>
    <row r="11698" spans="1:13" x14ac:dyDescent="0.25">
      <c r="A11698" s="1"/>
      <c r="B11698" s="40"/>
      <c r="C11698" s="40"/>
      <c r="D11698" s="40"/>
      <c r="E11698" s="40"/>
      <c r="F11698" s="40"/>
      <c r="G11698" s="40"/>
      <c r="H11698" s="40"/>
      <c r="I11698" s="40"/>
      <c r="M11698" s="40">
        <f>WEEKNUM(A11698,2)</f>
        <v>1</v>
      </c>
    </row>
    <row r="11699" spans="1:13" x14ac:dyDescent="0.25">
      <c r="A11699" s="1"/>
      <c r="B11699" s="40"/>
      <c r="C11699" s="40"/>
      <c r="D11699" s="40"/>
      <c r="E11699" s="40"/>
      <c r="F11699" s="40"/>
      <c r="G11699" s="40"/>
      <c r="H11699" s="40"/>
      <c r="I11699" s="40"/>
      <c r="M11699" s="40">
        <f>WEEKNUM(A11699,2)</f>
        <v>1</v>
      </c>
    </row>
    <row r="11700" spans="1:13" x14ac:dyDescent="0.25">
      <c r="A11700" s="1"/>
      <c r="B11700" s="40"/>
      <c r="C11700" s="40"/>
      <c r="D11700" s="40"/>
      <c r="E11700" s="40"/>
      <c r="F11700" s="40"/>
      <c r="G11700" s="40"/>
      <c r="H11700" s="40"/>
      <c r="I11700" s="40"/>
      <c r="M11700" s="40">
        <f>WEEKNUM(A11700,2)</f>
        <v>1</v>
      </c>
    </row>
    <row r="11701" spans="1:13" x14ac:dyDescent="0.25">
      <c r="A11701" s="1"/>
      <c r="B11701" s="40"/>
      <c r="C11701" s="40"/>
      <c r="D11701" s="40"/>
      <c r="E11701" s="40"/>
      <c r="F11701" s="40"/>
      <c r="G11701" s="40"/>
      <c r="H11701" s="40"/>
      <c r="I11701" s="40"/>
      <c r="M11701" s="40">
        <f>WEEKNUM(A11701,2)</f>
        <v>1</v>
      </c>
    </row>
    <row r="11702" spans="1:13" x14ac:dyDescent="0.25">
      <c r="A11702" s="1"/>
      <c r="B11702" s="40"/>
      <c r="C11702" s="40"/>
      <c r="D11702" s="40"/>
      <c r="E11702" s="40"/>
      <c r="F11702" s="40"/>
      <c r="G11702" s="40"/>
      <c r="H11702" s="40"/>
      <c r="I11702" s="40"/>
      <c r="M11702" s="40">
        <f>WEEKNUM(A11702,2)</f>
        <v>1</v>
      </c>
    </row>
    <row r="11703" spans="1:13" x14ac:dyDescent="0.25">
      <c r="A11703" s="1"/>
      <c r="B11703" s="40"/>
      <c r="C11703" s="40"/>
      <c r="D11703" s="40"/>
      <c r="E11703" s="40"/>
      <c r="F11703" s="40"/>
      <c r="G11703" s="40"/>
      <c r="H11703" s="40"/>
      <c r="I11703" s="40"/>
      <c r="M11703" s="40">
        <f>WEEKNUM(A11703,2)</f>
        <v>1</v>
      </c>
    </row>
    <row r="11704" spans="1:13" x14ac:dyDescent="0.25">
      <c r="A11704" s="1"/>
      <c r="B11704" s="40"/>
      <c r="C11704" s="40"/>
      <c r="D11704" s="40"/>
      <c r="E11704" s="40"/>
      <c r="F11704" s="40"/>
      <c r="G11704" s="40"/>
      <c r="H11704" s="40"/>
      <c r="I11704" s="40"/>
      <c r="M11704" s="40">
        <f>WEEKNUM(A11704,2)</f>
        <v>1</v>
      </c>
    </row>
    <row r="11705" spans="1:13" x14ac:dyDescent="0.25">
      <c r="A11705" s="1"/>
      <c r="B11705" s="40"/>
      <c r="C11705" s="40"/>
      <c r="D11705" s="40"/>
      <c r="E11705" s="40"/>
      <c r="F11705" s="40"/>
      <c r="G11705" s="40"/>
      <c r="H11705" s="40"/>
      <c r="I11705" s="40"/>
      <c r="M11705" s="40">
        <f>WEEKNUM(A11705,2)</f>
        <v>1</v>
      </c>
    </row>
    <row r="11706" spans="1:13" x14ac:dyDescent="0.25">
      <c r="A11706" s="1"/>
      <c r="B11706" s="40"/>
      <c r="C11706" s="40"/>
      <c r="D11706" s="40"/>
      <c r="E11706" s="40"/>
      <c r="F11706" s="40"/>
      <c r="G11706" s="40"/>
      <c r="H11706" s="40"/>
      <c r="I11706" s="40"/>
      <c r="M11706" s="40">
        <f>WEEKNUM(A11706,2)</f>
        <v>1</v>
      </c>
    </row>
    <row r="11707" spans="1:13" x14ac:dyDescent="0.25">
      <c r="A11707" s="1"/>
      <c r="B11707" s="40"/>
      <c r="C11707" s="40"/>
      <c r="D11707" s="40"/>
      <c r="E11707" s="40"/>
      <c r="F11707" s="40"/>
      <c r="G11707" s="40"/>
      <c r="H11707" s="40"/>
      <c r="I11707" s="40"/>
      <c r="M11707" s="40">
        <f>WEEKNUM(A11707,2)</f>
        <v>1</v>
      </c>
    </row>
    <row r="11708" spans="1:13" x14ac:dyDescent="0.25">
      <c r="A11708" s="1"/>
      <c r="B11708" s="40"/>
      <c r="C11708" s="40"/>
      <c r="D11708" s="40"/>
      <c r="E11708" s="40"/>
      <c r="F11708" s="40"/>
      <c r="G11708" s="40"/>
      <c r="H11708" s="40"/>
      <c r="I11708" s="40"/>
      <c r="M11708" s="40">
        <f>WEEKNUM(A11708,2)</f>
        <v>1</v>
      </c>
    </row>
    <row r="11709" spans="1:13" x14ac:dyDescent="0.25">
      <c r="A11709" s="1"/>
      <c r="B11709" s="40"/>
      <c r="C11709" s="40"/>
      <c r="D11709" s="40"/>
      <c r="E11709" s="40"/>
      <c r="F11709" s="40"/>
      <c r="G11709" s="40"/>
      <c r="H11709" s="40"/>
      <c r="I11709" s="40"/>
      <c r="M11709" s="40">
        <f>WEEKNUM(A11709,2)</f>
        <v>1</v>
      </c>
    </row>
    <row r="11710" spans="1:13" x14ac:dyDescent="0.25">
      <c r="A11710" s="1"/>
      <c r="B11710" s="40"/>
      <c r="C11710" s="40"/>
      <c r="D11710" s="40"/>
      <c r="E11710" s="40"/>
      <c r="F11710" s="40"/>
      <c r="G11710" s="40"/>
      <c r="H11710" s="40"/>
      <c r="I11710" s="40"/>
      <c r="M11710" s="40">
        <f>WEEKNUM(A11710,2)</f>
        <v>1</v>
      </c>
    </row>
    <row r="11711" spans="1:13" x14ac:dyDescent="0.25">
      <c r="A11711" s="1"/>
      <c r="B11711" s="40"/>
      <c r="C11711" s="40"/>
      <c r="D11711" s="40"/>
      <c r="E11711" s="40"/>
      <c r="F11711" s="40"/>
      <c r="G11711" s="40"/>
      <c r="H11711" s="40"/>
      <c r="I11711" s="40"/>
      <c r="M11711" s="40">
        <f>WEEKNUM(A11711,2)</f>
        <v>1</v>
      </c>
    </row>
    <row r="11712" spans="1:13" x14ac:dyDescent="0.25">
      <c r="A11712" s="1"/>
      <c r="B11712" s="40"/>
      <c r="C11712" s="40"/>
      <c r="D11712" s="40"/>
      <c r="E11712" s="40"/>
      <c r="F11712" s="40"/>
      <c r="G11712" s="40"/>
      <c r="H11712" s="40"/>
      <c r="I11712" s="40"/>
      <c r="M11712" s="40">
        <f>WEEKNUM(A11712,2)</f>
        <v>1</v>
      </c>
    </row>
    <row r="11713" spans="1:13" x14ac:dyDescent="0.25">
      <c r="A11713" s="1"/>
      <c r="B11713" s="40"/>
      <c r="C11713" s="40"/>
      <c r="D11713" s="40"/>
      <c r="E11713" s="40"/>
      <c r="F11713" s="40"/>
      <c r="G11713" s="40"/>
      <c r="H11713" s="40"/>
      <c r="I11713" s="40"/>
      <c r="M11713" s="40">
        <f>WEEKNUM(A11713,2)</f>
        <v>1</v>
      </c>
    </row>
    <row r="11714" spans="1:13" x14ac:dyDescent="0.25">
      <c r="A11714" s="1"/>
      <c r="B11714" s="40"/>
      <c r="C11714" s="40"/>
      <c r="D11714" s="40"/>
      <c r="E11714" s="40"/>
      <c r="F11714" s="40"/>
      <c r="G11714" s="40"/>
      <c r="H11714" s="40"/>
      <c r="I11714" s="40"/>
      <c r="M11714" s="40">
        <f>WEEKNUM(A11714,2)</f>
        <v>1</v>
      </c>
    </row>
    <row r="11715" spans="1:13" x14ac:dyDescent="0.25">
      <c r="A11715" s="1"/>
      <c r="B11715" s="40"/>
      <c r="C11715" s="40"/>
      <c r="D11715" s="40"/>
      <c r="E11715" s="40"/>
      <c r="F11715" s="40"/>
      <c r="G11715" s="40"/>
      <c r="H11715" s="40"/>
      <c r="I11715" s="40"/>
      <c r="M11715" s="40">
        <f>WEEKNUM(A11715,2)</f>
        <v>1</v>
      </c>
    </row>
    <row r="11716" spans="1:13" x14ac:dyDescent="0.25">
      <c r="A11716" s="1"/>
      <c r="B11716" s="40"/>
      <c r="C11716" s="40"/>
      <c r="D11716" s="40"/>
      <c r="E11716" s="40"/>
      <c r="F11716" s="40"/>
      <c r="G11716" s="40"/>
      <c r="H11716" s="40"/>
      <c r="I11716" s="40"/>
      <c r="M11716" s="40">
        <f>WEEKNUM(A11716,2)</f>
        <v>1</v>
      </c>
    </row>
    <row r="11717" spans="1:13" x14ac:dyDescent="0.25">
      <c r="A11717" s="1"/>
      <c r="B11717" s="40"/>
      <c r="C11717" s="40"/>
      <c r="D11717" s="40"/>
      <c r="E11717" s="40"/>
      <c r="F11717" s="40"/>
      <c r="G11717" s="40"/>
      <c r="H11717" s="40"/>
      <c r="I11717" s="40"/>
      <c r="M11717" s="40">
        <f>WEEKNUM(A11717,2)</f>
        <v>1</v>
      </c>
    </row>
    <row r="11718" spans="1:13" x14ac:dyDescent="0.25">
      <c r="A11718" s="1"/>
      <c r="B11718" s="40"/>
      <c r="C11718" s="40"/>
      <c r="D11718" s="40"/>
      <c r="E11718" s="40"/>
      <c r="F11718" s="40"/>
      <c r="G11718" s="40"/>
      <c r="H11718" s="40"/>
      <c r="I11718" s="40"/>
      <c r="M11718" s="40">
        <f>WEEKNUM(A11718,2)</f>
        <v>1</v>
      </c>
    </row>
    <row r="11719" spans="1:13" x14ac:dyDescent="0.25">
      <c r="A11719" s="1"/>
      <c r="B11719" s="40"/>
      <c r="C11719" s="40"/>
      <c r="D11719" s="40"/>
      <c r="E11719" s="40"/>
      <c r="F11719" s="40"/>
      <c r="G11719" s="40"/>
      <c r="H11719" s="40"/>
      <c r="I11719" s="40"/>
      <c r="M11719" s="40">
        <f>WEEKNUM(A11719,2)</f>
        <v>1</v>
      </c>
    </row>
    <row r="11720" spans="1:13" x14ac:dyDescent="0.25">
      <c r="A11720" s="1"/>
      <c r="B11720" s="40"/>
      <c r="C11720" s="40"/>
      <c r="D11720" s="40"/>
      <c r="E11720" s="40"/>
      <c r="F11720" s="40"/>
      <c r="G11720" s="40"/>
      <c r="H11720" s="40"/>
      <c r="I11720" s="40"/>
      <c r="M11720" s="40">
        <f>WEEKNUM(A11720,2)</f>
        <v>1</v>
      </c>
    </row>
    <row r="11721" spans="1:13" x14ac:dyDescent="0.25">
      <c r="A11721" s="1"/>
      <c r="B11721" s="40"/>
      <c r="C11721" s="40"/>
      <c r="D11721" s="40"/>
      <c r="E11721" s="40"/>
      <c r="F11721" s="40"/>
      <c r="G11721" s="40"/>
      <c r="H11721" s="40"/>
      <c r="I11721" s="40"/>
      <c r="M11721" s="40">
        <f>WEEKNUM(A11721,2)</f>
        <v>1</v>
      </c>
    </row>
    <row r="11722" spans="1:13" x14ac:dyDescent="0.25">
      <c r="A11722" s="1"/>
      <c r="B11722" s="40"/>
      <c r="C11722" s="40"/>
      <c r="D11722" s="40"/>
      <c r="E11722" s="40"/>
      <c r="F11722" s="40"/>
      <c r="G11722" s="40"/>
      <c r="H11722" s="40"/>
      <c r="I11722" s="40"/>
      <c r="M11722" s="40">
        <f>WEEKNUM(A11722,2)</f>
        <v>1</v>
      </c>
    </row>
    <row r="11723" spans="1:13" x14ac:dyDescent="0.25">
      <c r="A11723" s="1"/>
      <c r="B11723" s="40"/>
      <c r="C11723" s="40"/>
      <c r="D11723" s="40"/>
      <c r="E11723" s="40"/>
      <c r="F11723" s="40"/>
      <c r="G11723" s="40"/>
      <c r="H11723" s="40"/>
      <c r="I11723" s="40"/>
      <c r="M11723" s="40">
        <f>WEEKNUM(A11723,2)</f>
        <v>1</v>
      </c>
    </row>
    <row r="11724" spans="1:13" x14ac:dyDescent="0.25">
      <c r="A11724" s="1"/>
      <c r="B11724" s="40"/>
      <c r="C11724" s="40"/>
      <c r="D11724" s="40"/>
      <c r="E11724" s="40"/>
      <c r="F11724" s="40"/>
      <c r="G11724" s="40"/>
      <c r="H11724" s="40"/>
      <c r="I11724" s="40"/>
      <c r="M11724" s="40">
        <f>WEEKNUM(A11724,2)</f>
        <v>1</v>
      </c>
    </row>
    <row r="11725" spans="1:13" x14ac:dyDescent="0.25">
      <c r="A11725" s="1"/>
      <c r="B11725" s="40"/>
      <c r="C11725" s="40"/>
      <c r="D11725" s="40"/>
      <c r="E11725" s="40"/>
      <c r="F11725" s="40"/>
      <c r="G11725" s="40"/>
      <c r="H11725" s="40"/>
      <c r="I11725" s="40"/>
      <c r="M11725" s="40">
        <f>WEEKNUM(A11725,2)</f>
        <v>1</v>
      </c>
    </row>
    <row r="11726" spans="1:13" x14ac:dyDescent="0.25">
      <c r="A11726" s="1"/>
      <c r="B11726" s="40"/>
      <c r="C11726" s="40"/>
      <c r="D11726" s="40"/>
      <c r="E11726" s="40"/>
      <c r="F11726" s="40"/>
      <c r="G11726" s="40"/>
      <c r="H11726" s="40"/>
      <c r="I11726" s="40"/>
      <c r="M11726" s="40">
        <f>WEEKNUM(A11726,2)</f>
        <v>1</v>
      </c>
    </row>
    <row r="11727" spans="1:13" x14ac:dyDescent="0.25">
      <c r="A11727" s="1"/>
      <c r="B11727" s="40"/>
      <c r="C11727" s="40"/>
      <c r="D11727" s="40"/>
      <c r="E11727" s="40"/>
      <c r="F11727" s="40"/>
      <c r="G11727" s="40"/>
      <c r="H11727" s="40"/>
      <c r="I11727" s="40"/>
      <c r="M11727" s="40">
        <f>WEEKNUM(A11727,2)</f>
        <v>1</v>
      </c>
    </row>
    <row r="11728" spans="1:13" x14ac:dyDescent="0.25">
      <c r="A11728" s="1"/>
      <c r="B11728" s="40"/>
      <c r="C11728" s="40"/>
      <c r="D11728" s="40"/>
      <c r="E11728" s="40"/>
      <c r="F11728" s="40"/>
      <c r="G11728" s="40"/>
      <c r="H11728" s="40"/>
      <c r="I11728" s="40"/>
      <c r="M11728" s="40">
        <f>WEEKNUM(A11728,2)</f>
        <v>1</v>
      </c>
    </row>
    <row r="11729" spans="1:13" x14ac:dyDescent="0.25">
      <c r="A11729" s="1"/>
      <c r="B11729" s="40"/>
      <c r="C11729" s="40"/>
      <c r="D11729" s="40"/>
      <c r="E11729" s="40"/>
      <c r="F11729" s="40"/>
      <c r="G11729" s="40"/>
      <c r="H11729" s="40"/>
      <c r="I11729" s="40"/>
      <c r="M11729" s="40">
        <f>WEEKNUM(A11729,2)</f>
        <v>1</v>
      </c>
    </row>
    <row r="11730" spans="1:13" x14ac:dyDescent="0.25">
      <c r="A11730" s="1"/>
      <c r="B11730" s="40"/>
      <c r="C11730" s="40"/>
      <c r="D11730" s="40"/>
      <c r="E11730" s="40"/>
      <c r="F11730" s="40"/>
      <c r="G11730" s="40"/>
      <c r="H11730" s="40"/>
      <c r="I11730" s="40"/>
      <c r="M11730" s="40">
        <f>WEEKNUM(A11730,2)</f>
        <v>1</v>
      </c>
    </row>
    <row r="11731" spans="1:13" x14ac:dyDescent="0.25">
      <c r="A11731" s="1"/>
      <c r="B11731" s="40"/>
      <c r="C11731" s="40"/>
      <c r="D11731" s="40"/>
      <c r="E11731" s="40"/>
      <c r="F11731" s="40"/>
      <c r="G11731" s="40"/>
      <c r="H11731" s="40"/>
      <c r="I11731" s="40"/>
      <c r="M11731" s="40">
        <f>WEEKNUM(A11731,2)</f>
        <v>1</v>
      </c>
    </row>
    <row r="11732" spans="1:13" x14ac:dyDescent="0.25">
      <c r="A11732" s="1"/>
      <c r="B11732" s="40"/>
      <c r="C11732" s="40"/>
      <c r="D11732" s="40"/>
      <c r="E11732" s="40"/>
      <c r="F11732" s="40"/>
      <c r="G11732" s="40"/>
      <c r="H11732" s="40"/>
      <c r="I11732" s="40"/>
      <c r="M11732" s="40">
        <f>WEEKNUM(A11732,2)</f>
        <v>1</v>
      </c>
    </row>
    <row r="11733" spans="1:13" x14ac:dyDescent="0.25">
      <c r="A11733" s="1"/>
      <c r="B11733" s="40"/>
      <c r="C11733" s="40"/>
      <c r="D11733" s="40"/>
      <c r="E11733" s="40"/>
      <c r="F11733" s="40"/>
      <c r="G11733" s="40"/>
      <c r="H11733" s="40"/>
      <c r="I11733" s="40"/>
      <c r="M11733" s="40">
        <f>WEEKNUM(A11733,2)</f>
        <v>1</v>
      </c>
    </row>
    <row r="11734" spans="1:13" x14ac:dyDescent="0.25">
      <c r="A11734" s="1"/>
      <c r="B11734" s="40"/>
      <c r="C11734" s="40"/>
      <c r="D11734" s="40"/>
      <c r="E11734" s="40"/>
      <c r="F11734" s="40"/>
      <c r="G11734" s="40"/>
      <c r="H11734" s="40"/>
      <c r="I11734" s="40"/>
      <c r="M11734" s="40">
        <f>WEEKNUM(A11734,2)</f>
        <v>1</v>
      </c>
    </row>
    <row r="11735" spans="1:13" x14ac:dyDescent="0.25">
      <c r="A11735" s="1"/>
      <c r="B11735" s="40"/>
      <c r="C11735" s="40"/>
      <c r="D11735" s="40"/>
      <c r="E11735" s="40"/>
      <c r="F11735" s="40"/>
      <c r="G11735" s="40"/>
      <c r="H11735" s="40"/>
      <c r="I11735" s="40"/>
      <c r="M11735" s="40">
        <f>WEEKNUM(A11735,2)</f>
        <v>1</v>
      </c>
    </row>
    <row r="11736" spans="1:13" x14ac:dyDescent="0.25">
      <c r="A11736" s="1"/>
      <c r="B11736" s="40"/>
      <c r="C11736" s="40"/>
      <c r="D11736" s="40"/>
      <c r="E11736" s="40"/>
      <c r="F11736" s="40"/>
      <c r="G11736" s="40"/>
      <c r="H11736" s="40"/>
      <c r="I11736" s="40"/>
      <c r="M11736" s="40">
        <f>WEEKNUM(A11736,2)</f>
        <v>1</v>
      </c>
    </row>
    <row r="11737" spans="1:13" x14ac:dyDescent="0.25">
      <c r="A11737" s="1"/>
      <c r="B11737" s="40"/>
      <c r="C11737" s="40"/>
      <c r="D11737" s="40"/>
      <c r="E11737" s="40"/>
      <c r="F11737" s="40"/>
      <c r="G11737" s="40"/>
      <c r="H11737" s="40"/>
      <c r="I11737" s="2"/>
      <c r="J11737" s="2"/>
      <c r="M11737" s="40">
        <f>WEEKNUM(A11737,2)</f>
        <v>1</v>
      </c>
    </row>
    <row r="11738" spans="1:13" x14ac:dyDescent="0.25">
      <c r="A11738" s="1"/>
      <c r="B11738" s="40"/>
      <c r="C11738" s="40"/>
      <c r="D11738" s="40"/>
      <c r="E11738" s="40"/>
      <c r="F11738" s="40"/>
      <c r="G11738" s="40"/>
      <c r="H11738" s="40"/>
      <c r="I11738" s="40"/>
      <c r="M11738" s="40">
        <f>WEEKNUM(A11738,2)</f>
        <v>1</v>
      </c>
    </row>
    <row r="11739" spans="1:13" x14ac:dyDescent="0.25">
      <c r="A11739" s="1"/>
      <c r="B11739" s="40"/>
      <c r="C11739" s="40"/>
      <c r="D11739" s="40"/>
      <c r="E11739" s="40"/>
      <c r="F11739" s="40"/>
      <c r="G11739" s="40"/>
      <c r="H11739" s="40"/>
      <c r="I11739" s="40"/>
      <c r="M11739" s="40">
        <f>WEEKNUM(A11739,2)</f>
        <v>1</v>
      </c>
    </row>
    <row r="11740" spans="1:13" x14ac:dyDescent="0.25">
      <c r="A11740" s="1"/>
      <c r="B11740" s="40"/>
      <c r="C11740" s="40"/>
      <c r="D11740" s="40"/>
      <c r="E11740" s="40"/>
      <c r="F11740" s="40"/>
      <c r="G11740" s="40"/>
      <c r="H11740" s="40"/>
      <c r="I11740" s="40"/>
      <c r="M11740" s="40">
        <f>WEEKNUM(A11740,2)</f>
        <v>1</v>
      </c>
    </row>
    <row r="11741" spans="1:13" x14ac:dyDescent="0.25">
      <c r="A11741" s="1"/>
      <c r="B11741" s="40"/>
      <c r="C11741" s="40"/>
      <c r="D11741" s="40"/>
      <c r="E11741" s="40"/>
      <c r="F11741" s="40"/>
      <c r="G11741" s="40"/>
      <c r="H11741" s="40"/>
      <c r="I11741" s="40"/>
      <c r="M11741" s="40">
        <f>WEEKNUM(A11741,2)</f>
        <v>1</v>
      </c>
    </row>
    <row r="11742" spans="1:13" x14ac:dyDescent="0.25">
      <c r="A11742" s="1"/>
      <c r="B11742" s="40"/>
      <c r="C11742" s="40"/>
      <c r="D11742" s="40"/>
      <c r="E11742" s="40"/>
      <c r="F11742" s="40"/>
      <c r="G11742" s="40"/>
      <c r="H11742" s="40"/>
      <c r="I11742" s="40"/>
      <c r="M11742" s="40">
        <f>WEEKNUM(A11742,2)</f>
        <v>1</v>
      </c>
    </row>
    <row r="11743" spans="1:13" x14ac:dyDescent="0.25">
      <c r="A11743" s="1"/>
      <c r="B11743" s="40"/>
      <c r="C11743" s="40"/>
      <c r="D11743" s="40"/>
      <c r="E11743" s="40"/>
      <c r="F11743" s="40"/>
      <c r="G11743" s="40"/>
      <c r="H11743" s="40"/>
      <c r="I11743" s="40"/>
      <c r="M11743" s="40">
        <f>WEEKNUM(A11743,2)</f>
        <v>1</v>
      </c>
    </row>
    <row r="11744" spans="1:13" x14ac:dyDescent="0.25">
      <c r="A11744" s="1"/>
      <c r="B11744" s="40"/>
      <c r="C11744" s="40"/>
      <c r="D11744" s="40"/>
      <c r="E11744" s="40"/>
      <c r="F11744" s="40"/>
      <c r="G11744" s="40"/>
      <c r="H11744" s="40"/>
      <c r="I11744" s="40"/>
      <c r="M11744" s="40">
        <f>WEEKNUM(A11744,2)</f>
        <v>1</v>
      </c>
    </row>
    <row r="11745" spans="1:13" x14ac:dyDescent="0.25">
      <c r="A11745" s="1"/>
      <c r="B11745" s="40"/>
      <c r="C11745" s="40"/>
      <c r="D11745" s="40"/>
      <c r="E11745" s="40"/>
      <c r="F11745" s="40"/>
      <c r="G11745" s="40"/>
      <c r="H11745" s="40"/>
      <c r="I11745" s="40"/>
      <c r="M11745" s="40">
        <f>WEEKNUM(A11745,2)</f>
        <v>1</v>
      </c>
    </row>
    <row r="11746" spans="1:13" x14ac:dyDescent="0.25">
      <c r="A11746" s="1"/>
      <c r="B11746" s="40"/>
      <c r="C11746" s="40"/>
      <c r="D11746" s="40"/>
      <c r="E11746" s="40"/>
      <c r="F11746" s="40"/>
      <c r="G11746" s="40"/>
      <c r="H11746" s="40"/>
      <c r="I11746" s="40"/>
      <c r="M11746" s="40">
        <f>WEEKNUM(A11746,2)</f>
        <v>1</v>
      </c>
    </row>
    <row r="11747" spans="1:13" x14ac:dyDescent="0.25">
      <c r="A11747" s="1"/>
      <c r="B11747" s="40"/>
      <c r="C11747" s="40"/>
      <c r="D11747" s="40"/>
      <c r="E11747" s="40"/>
      <c r="F11747" s="40"/>
      <c r="G11747" s="40"/>
      <c r="H11747" s="40"/>
      <c r="I11747" s="40"/>
      <c r="M11747" s="40">
        <f>WEEKNUM(A11747,2)</f>
        <v>1</v>
      </c>
    </row>
    <row r="11748" spans="1:13" x14ac:dyDescent="0.25">
      <c r="A11748" s="1"/>
      <c r="B11748" s="40"/>
      <c r="C11748" s="40"/>
      <c r="D11748" s="40"/>
      <c r="E11748" s="40"/>
      <c r="F11748" s="40"/>
      <c r="G11748" s="40"/>
      <c r="H11748" s="40"/>
      <c r="I11748" s="40"/>
      <c r="M11748" s="40">
        <f>WEEKNUM(A11748,2)</f>
        <v>1</v>
      </c>
    </row>
    <row r="11749" spans="1:13" x14ac:dyDescent="0.25">
      <c r="A11749" s="1"/>
      <c r="B11749" s="40"/>
      <c r="C11749" s="40"/>
      <c r="D11749" s="40"/>
      <c r="E11749" s="40"/>
      <c r="F11749" s="40"/>
      <c r="G11749" s="40"/>
      <c r="H11749" s="40"/>
      <c r="I11749" s="40"/>
      <c r="M11749" s="40">
        <f>WEEKNUM(A11749,2)</f>
        <v>1</v>
      </c>
    </row>
    <row r="11750" spans="1:13" x14ac:dyDescent="0.25">
      <c r="A11750" s="1"/>
      <c r="B11750" s="40"/>
      <c r="C11750" s="40"/>
      <c r="D11750" s="40"/>
      <c r="E11750" s="40"/>
      <c r="F11750" s="40"/>
      <c r="G11750" s="40"/>
      <c r="H11750" s="40"/>
      <c r="I11750" s="40"/>
      <c r="M11750" s="40">
        <f>WEEKNUM(A11750,2)</f>
        <v>1</v>
      </c>
    </row>
    <row r="11751" spans="1:13" x14ac:dyDescent="0.25">
      <c r="A11751" s="1"/>
      <c r="B11751" s="40"/>
      <c r="C11751" s="40"/>
      <c r="D11751" s="40"/>
      <c r="E11751" s="40"/>
      <c r="F11751" s="40"/>
      <c r="G11751" s="40"/>
      <c r="H11751" s="40"/>
      <c r="I11751" s="40"/>
      <c r="M11751" s="40">
        <f>WEEKNUM(A11751,2)</f>
        <v>1</v>
      </c>
    </row>
    <row r="11752" spans="1:13" x14ac:dyDescent="0.25">
      <c r="A11752" s="1"/>
      <c r="B11752" s="40"/>
      <c r="C11752" s="40"/>
      <c r="D11752" s="40"/>
      <c r="E11752" s="40"/>
      <c r="F11752" s="40"/>
      <c r="G11752" s="40"/>
      <c r="H11752" s="40"/>
      <c r="I11752" s="40"/>
      <c r="M11752" s="40">
        <f>WEEKNUM(A11752,2)</f>
        <v>1</v>
      </c>
    </row>
    <row r="11753" spans="1:13" x14ac:dyDescent="0.25">
      <c r="A11753" s="1"/>
      <c r="B11753" s="40"/>
      <c r="C11753" s="40"/>
      <c r="D11753" s="40"/>
      <c r="E11753" s="40"/>
      <c r="F11753" s="40"/>
      <c r="G11753" s="40"/>
      <c r="H11753" s="40"/>
      <c r="I11753" s="40"/>
      <c r="M11753" s="40">
        <f>WEEKNUM(A11753,2)</f>
        <v>1</v>
      </c>
    </row>
    <row r="11754" spans="1:13" x14ac:dyDescent="0.25">
      <c r="A11754" s="1"/>
      <c r="B11754" s="40"/>
      <c r="C11754" s="40"/>
      <c r="D11754" s="40"/>
      <c r="E11754" s="40"/>
      <c r="F11754" s="40"/>
      <c r="G11754" s="40"/>
      <c r="H11754" s="40"/>
      <c r="I11754" s="40"/>
      <c r="M11754" s="40">
        <f>WEEKNUM(A11754,2)</f>
        <v>1</v>
      </c>
    </row>
    <row r="11755" spans="1:13" x14ac:dyDescent="0.25">
      <c r="A11755" s="1"/>
      <c r="B11755" s="40"/>
      <c r="C11755" s="40"/>
      <c r="D11755" s="40"/>
      <c r="E11755" s="40"/>
      <c r="F11755" s="40"/>
      <c r="G11755" s="40"/>
      <c r="H11755" s="40"/>
      <c r="I11755" s="40"/>
      <c r="M11755" s="40">
        <f>WEEKNUM(A11755,2)</f>
        <v>1</v>
      </c>
    </row>
    <row r="11756" spans="1:13" x14ac:dyDescent="0.25">
      <c r="A11756" s="1"/>
      <c r="B11756" s="40"/>
      <c r="C11756" s="40"/>
      <c r="D11756" s="40"/>
      <c r="E11756" s="40"/>
      <c r="F11756" s="40"/>
      <c r="G11756" s="40"/>
      <c r="H11756" s="40"/>
      <c r="I11756" s="40"/>
      <c r="M11756" s="40">
        <f>WEEKNUM(A11756,2)</f>
        <v>1</v>
      </c>
    </row>
    <row r="11757" spans="1:13" x14ac:dyDescent="0.25">
      <c r="A11757" s="1"/>
      <c r="B11757" s="40"/>
      <c r="C11757" s="40"/>
      <c r="D11757" s="40"/>
      <c r="E11757" s="40"/>
      <c r="F11757" s="40"/>
      <c r="G11757" s="40"/>
      <c r="H11757" s="40"/>
      <c r="I11757" s="40"/>
      <c r="M11757" s="40">
        <f>WEEKNUM(A11757,2)</f>
        <v>1</v>
      </c>
    </row>
    <row r="11758" spans="1:13" x14ac:dyDescent="0.25">
      <c r="A11758" s="1"/>
      <c r="B11758" s="40"/>
      <c r="C11758" s="40"/>
      <c r="D11758" s="40"/>
      <c r="E11758" s="40"/>
      <c r="F11758" s="40"/>
      <c r="G11758" s="40"/>
      <c r="H11758" s="40"/>
      <c r="I11758" s="40"/>
      <c r="M11758" s="40">
        <f>WEEKNUM(A11758,2)</f>
        <v>1</v>
      </c>
    </row>
    <row r="11759" spans="1:13" x14ac:dyDescent="0.25">
      <c r="A11759" s="1"/>
      <c r="B11759" s="40"/>
      <c r="C11759" s="40"/>
      <c r="D11759" s="40"/>
      <c r="E11759" s="40"/>
      <c r="F11759" s="40"/>
      <c r="G11759" s="40"/>
      <c r="H11759" s="40"/>
      <c r="I11759" s="40"/>
      <c r="M11759" s="40">
        <f>WEEKNUM(A11759,2)</f>
        <v>1</v>
      </c>
    </row>
    <row r="11760" spans="1:13" x14ac:dyDescent="0.25">
      <c r="A11760" s="1"/>
      <c r="B11760" s="40"/>
      <c r="C11760" s="40"/>
      <c r="D11760" s="40"/>
      <c r="E11760" s="40"/>
      <c r="F11760" s="40"/>
      <c r="G11760" s="40"/>
      <c r="H11760" s="40"/>
      <c r="I11760" s="40"/>
      <c r="M11760" s="40">
        <f>WEEKNUM(A11760,2)</f>
        <v>1</v>
      </c>
    </row>
    <row r="11761" spans="1:13" x14ac:dyDescent="0.25">
      <c r="A11761" s="1"/>
      <c r="B11761" s="40"/>
      <c r="C11761" s="40"/>
      <c r="D11761" s="40"/>
      <c r="E11761" s="40"/>
      <c r="F11761" s="40"/>
      <c r="G11761" s="40"/>
      <c r="H11761" s="40"/>
      <c r="I11761" s="40"/>
      <c r="M11761" s="40">
        <f>WEEKNUM(A11761,2)</f>
        <v>1</v>
      </c>
    </row>
    <row r="11762" spans="1:13" x14ac:dyDescent="0.25">
      <c r="A11762" s="1"/>
      <c r="B11762" s="40"/>
      <c r="C11762" s="40"/>
      <c r="D11762" s="40"/>
      <c r="E11762" s="40"/>
      <c r="F11762" s="40"/>
      <c r="G11762" s="40"/>
      <c r="H11762" s="40"/>
      <c r="I11762" s="40"/>
      <c r="M11762" s="40">
        <f>WEEKNUM(A11762,2)</f>
        <v>1</v>
      </c>
    </row>
    <row r="11763" spans="1:13" x14ac:dyDescent="0.25">
      <c r="A11763" s="1"/>
      <c r="B11763" s="40"/>
      <c r="C11763" s="40"/>
      <c r="D11763" s="40"/>
      <c r="E11763" s="40"/>
      <c r="F11763" s="40"/>
      <c r="G11763" s="40"/>
      <c r="H11763" s="40"/>
      <c r="I11763" s="40"/>
      <c r="M11763" s="40">
        <f>WEEKNUM(A11763,2)</f>
        <v>1</v>
      </c>
    </row>
    <row r="11764" spans="1:13" x14ac:dyDescent="0.25">
      <c r="A11764" s="1"/>
      <c r="B11764" s="40"/>
      <c r="C11764" s="40"/>
      <c r="D11764" s="40"/>
      <c r="E11764" s="40"/>
      <c r="F11764" s="40"/>
      <c r="G11764" s="40"/>
      <c r="H11764" s="40"/>
      <c r="I11764" s="40"/>
      <c r="M11764" s="40">
        <f>WEEKNUM(A11764,2)</f>
        <v>1</v>
      </c>
    </row>
    <row r="11765" spans="1:13" x14ac:dyDescent="0.25">
      <c r="A11765" s="1"/>
      <c r="B11765" s="40"/>
      <c r="C11765" s="40"/>
      <c r="D11765" s="40"/>
      <c r="E11765" s="40"/>
      <c r="F11765" s="40"/>
      <c r="G11765" s="40"/>
      <c r="H11765" s="40"/>
      <c r="I11765" s="40"/>
      <c r="M11765" s="40">
        <f>WEEKNUM(A11765,2)</f>
        <v>1</v>
      </c>
    </row>
    <row r="11766" spans="1:13" x14ac:dyDescent="0.25">
      <c r="A11766" s="1"/>
      <c r="B11766" s="40"/>
      <c r="C11766" s="40"/>
      <c r="D11766" s="40"/>
      <c r="E11766" s="40"/>
      <c r="F11766" s="40"/>
      <c r="G11766" s="40"/>
      <c r="H11766" s="40"/>
      <c r="I11766" s="40"/>
      <c r="M11766" s="40">
        <f>WEEKNUM(A11766,2)</f>
        <v>1</v>
      </c>
    </row>
    <row r="11767" spans="1:13" x14ac:dyDescent="0.25">
      <c r="A11767" s="1"/>
      <c r="B11767" s="40"/>
      <c r="C11767" s="40"/>
      <c r="D11767" s="40"/>
      <c r="E11767" s="40"/>
      <c r="F11767" s="40"/>
      <c r="G11767" s="40"/>
      <c r="H11767" s="40"/>
      <c r="I11767" s="40"/>
      <c r="M11767" s="40">
        <f>WEEKNUM(A11767,2)</f>
        <v>1</v>
      </c>
    </row>
    <row r="11768" spans="1:13" x14ac:dyDescent="0.25">
      <c r="A11768" s="1"/>
      <c r="B11768" s="40"/>
      <c r="C11768" s="40"/>
      <c r="D11768" s="40"/>
      <c r="E11768" s="40"/>
      <c r="F11768" s="40"/>
      <c r="G11768" s="40"/>
      <c r="H11768" s="40"/>
      <c r="I11768" s="40"/>
      <c r="M11768" s="40">
        <f>WEEKNUM(A11768,2)</f>
        <v>1</v>
      </c>
    </row>
    <row r="11769" spans="1:13" x14ac:dyDescent="0.25">
      <c r="A11769" s="1"/>
      <c r="B11769" s="40"/>
      <c r="C11769" s="40"/>
      <c r="D11769" s="40"/>
      <c r="E11769" s="40"/>
      <c r="F11769" s="40"/>
      <c r="G11769" s="40"/>
      <c r="H11769" s="40"/>
      <c r="I11769" s="40"/>
      <c r="M11769" s="40">
        <f>WEEKNUM(A11769,2)</f>
        <v>1</v>
      </c>
    </row>
    <row r="11770" spans="1:13" x14ac:dyDescent="0.25">
      <c r="A11770" s="1"/>
      <c r="B11770" s="40"/>
      <c r="C11770" s="40"/>
      <c r="D11770" s="40"/>
      <c r="E11770" s="40"/>
      <c r="F11770" s="40"/>
      <c r="G11770" s="40"/>
      <c r="H11770" s="40"/>
      <c r="I11770" s="40"/>
      <c r="M11770" s="40">
        <f>WEEKNUM(A11770,2)</f>
        <v>1</v>
      </c>
    </row>
    <row r="11771" spans="1:13" x14ac:dyDescent="0.25">
      <c r="A11771" s="1"/>
      <c r="B11771" s="40"/>
      <c r="C11771" s="40"/>
      <c r="D11771" s="40"/>
      <c r="E11771" s="40"/>
      <c r="F11771" s="40"/>
      <c r="G11771" s="40"/>
      <c r="H11771" s="40"/>
      <c r="I11771" s="40"/>
      <c r="M11771" s="40">
        <f>WEEKNUM(A11771,2)</f>
        <v>1</v>
      </c>
    </row>
    <row r="11772" spans="1:13" x14ac:dyDescent="0.25">
      <c r="A11772" s="1"/>
      <c r="B11772" s="40"/>
      <c r="C11772" s="40"/>
      <c r="D11772" s="40"/>
      <c r="E11772" s="40"/>
      <c r="F11772" s="40"/>
      <c r="G11772" s="40"/>
      <c r="H11772" s="40"/>
      <c r="I11772" s="40"/>
      <c r="M11772" s="40">
        <f>WEEKNUM(A11772,2)</f>
        <v>1</v>
      </c>
    </row>
    <row r="11773" spans="1:13" x14ac:dyDescent="0.25">
      <c r="A11773" s="1"/>
      <c r="B11773" s="40"/>
      <c r="C11773" s="40"/>
      <c r="D11773" s="40"/>
      <c r="E11773" s="40"/>
      <c r="F11773" s="40"/>
      <c r="G11773" s="40"/>
      <c r="H11773" s="40"/>
      <c r="I11773" s="40"/>
      <c r="M11773" s="40">
        <f>WEEKNUM(A11773,2)</f>
        <v>1</v>
      </c>
    </row>
    <row r="11774" spans="1:13" x14ac:dyDescent="0.25">
      <c r="A11774" s="1"/>
      <c r="B11774" s="40"/>
      <c r="C11774" s="40"/>
      <c r="D11774" s="40"/>
      <c r="E11774" s="40"/>
      <c r="F11774" s="40"/>
      <c r="G11774" s="40"/>
      <c r="H11774" s="40"/>
      <c r="I11774" s="40"/>
      <c r="M11774" s="40">
        <f>WEEKNUM(A11774,2)</f>
        <v>1</v>
      </c>
    </row>
    <row r="11775" spans="1:13" x14ac:dyDescent="0.25">
      <c r="A11775" s="1"/>
      <c r="B11775" s="40"/>
      <c r="C11775" s="40"/>
      <c r="D11775" s="40"/>
      <c r="E11775" s="40"/>
      <c r="F11775" s="40"/>
      <c r="G11775" s="40"/>
      <c r="H11775" s="40"/>
      <c r="I11775" s="40"/>
      <c r="M11775" s="40">
        <f>WEEKNUM(A11775,2)</f>
        <v>1</v>
      </c>
    </row>
    <row r="11776" spans="1:13" x14ac:dyDescent="0.25">
      <c r="A11776" s="1"/>
      <c r="B11776" s="40"/>
      <c r="C11776" s="40"/>
      <c r="D11776" s="40"/>
      <c r="E11776" s="40"/>
      <c r="F11776" s="40"/>
      <c r="G11776" s="40"/>
      <c r="H11776" s="40"/>
      <c r="I11776" s="40"/>
      <c r="M11776" s="40">
        <f>WEEKNUM(A11776,2)</f>
        <v>1</v>
      </c>
    </row>
    <row r="11777" spans="1:13" x14ac:dyDescent="0.25">
      <c r="A11777" s="1"/>
      <c r="B11777" s="40"/>
      <c r="C11777" s="40"/>
      <c r="D11777" s="40"/>
      <c r="E11777" s="40"/>
      <c r="F11777" s="40"/>
      <c r="G11777" s="40"/>
      <c r="H11777" s="40"/>
      <c r="I11777" s="40"/>
      <c r="M11777" s="40">
        <f>WEEKNUM(A11777,2)</f>
        <v>1</v>
      </c>
    </row>
    <row r="11778" spans="1:13" x14ac:dyDescent="0.25">
      <c r="A11778" s="1"/>
      <c r="B11778" s="40"/>
      <c r="C11778" s="40"/>
      <c r="D11778" s="40"/>
      <c r="E11778" s="40"/>
      <c r="F11778" s="40"/>
      <c r="G11778" s="40"/>
      <c r="H11778" s="40"/>
      <c r="I11778" s="40"/>
      <c r="M11778" s="40">
        <f>WEEKNUM(A11778,2)</f>
        <v>1</v>
      </c>
    </row>
    <row r="11779" spans="1:13" x14ac:dyDescent="0.25">
      <c r="A11779" s="1"/>
      <c r="B11779" s="40"/>
      <c r="C11779" s="40"/>
      <c r="D11779" s="40"/>
      <c r="E11779" s="40"/>
      <c r="F11779" s="40"/>
      <c r="G11779" s="40"/>
      <c r="H11779" s="40"/>
      <c r="I11779" s="40"/>
      <c r="M11779" s="40">
        <f>WEEKNUM(A11779,2)</f>
        <v>1</v>
      </c>
    </row>
    <row r="11780" spans="1:13" x14ac:dyDescent="0.25">
      <c r="A11780" s="1"/>
      <c r="B11780" s="40"/>
      <c r="C11780" s="40"/>
      <c r="D11780" s="40"/>
      <c r="E11780" s="40"/>
      <c r="F11780" s="40"/>
      <c r="G11780" s="40"/>
      <c r="H11780" s="40"/>
      <c r="I11780" s="40"/>
      <c r="M11780" s="40">
        <f>WEEKNUM(A11780,2)</f>
        <v>1</v>
      </c>
    </row>
    <row r="11781" spans="1:13" x14ac:dyDescent="0.25">
      <c r="A11781" s="1"/>
      <c r="B11781" s="40"/>
      <c r="C11781" s="40"/>
      <c r="D11781" s="40"/>
      <c r="E11781" s="40"/>
      <c r="F11781" s="40"/>
      <c r="G11781" s="40"/>
      <c r="H11781" s="40"/>
      <c r="I11781" s="40"/>
      <c r="M11781" s="40">
        <f>WEEKNUM(A11781,2)</f>
        <v>1</v>
      </c>
    </row>
    <row r="11782" spans="1:13" x14ac:dyDescent="0.25">
      <c r="A11782" s="1"/>
      <c r="B11782" s="40"/>
      <c r="C11782" s="40"/>
      <c r="D11782" s="40"/>
      <c r="E11782" s="40"/>
      <c r="F11782" s="40"/>
      <c r="G11782" s="40"/>
      <c r="H11782" s="40"/>
      <c r="I11782" s="40"/>
      <c r="M11782" s="40">
        <f>WEEKNUM(A11782,2)</f>
        <v>1</v>
      </c>
    </row>
    <row r="11783" spans="1:13" x14ac:dyDescent="0.25">
      <c r="A11783" s="1"/>
      <c r="B11783" s="40"/>
      <c r="C11783" s="40"/>
      <c r="D11783" s="40"/>
      <c r="E11783" s="40"/>
      <c r="F11783" s="40"/>
      <c r="G11783" s="40"/>
      <c r="H11783" s="40"/>
      <c r="I11783" s="40"/>
      <c r="M11783" s="40">
        <f>WEEKNUM(A11783,2)</f>
        <v>1</v>
      </c>
    </row>
    <row r="11784" spans="1:13" x14ac:dyDescent="0.25">
      <c r="A11784" s="1"/>
      <c r="B11784" s="40"/>
      <c r="C11784" s="40"/>
      <c r="D11784" s="40"/>
      <c r="E11784" s="40"/>
      <c r="F11784" s="40"/>
      <c r="G11784" s="40"/>
      <c r="H11784" s="40"/>
      <c r="I11784" s="40"/>
      <c r="M11784" s="40">
        <f>WEEKNUM(A11784,2)</f>
        <v>1</v>
      </c>
    </row>
    <row r="11785" spans="1:13" x14ac:dyDescent="0.25">
      <c r="A11785" s="1"/>
      <c r="B11785" s="40"/>
      <c r="C11785" s="40"/>
      <c r="D11785" s="40"/>
      <c r="E11785" s="40"/>
      <c r="F11785" s="40"/>
      <c r="G11785" s="40"/>
      <c r="H11785" s="40"/>
      <c r="I11785" s="40"/>
      <c r="M11785" s="40">
        <f>WEEKNUM(A11785,2)</f>
        <v>1</v>
      </c>
    </row>
    <row r="11786" spans="1:13" x14ac:dyDescent="0.25">
      <c r="A11786" s="1"/>
      <c r="B11786" s="40"/>
      <c r="C11786" s="40"/>
      <c r="D11786" s="40"/>
      <c r="E11786" s="40"/>
      <c r="F11786" s="40"/>
      <c r="G11786" s="40"/>
      <c r="H11786" s="40"/>
      <c r="I11786" s="40"/>
      <c r="M11786" s="40">
        <f>WEEKNUM(A11786,2)</f>
        <v>1</v>
      </c>
    </row>
    <row r="11787" spans="1:13" x14ac:dyDescent="0.25">
      <c r="A11787" s="1"/>
      <c r="B11787" s="40"/>
      <c r="C11787" s="40"/>
      <c r="D11787" s="40"/>
      <c r="E11787" s="40"/>
      <c r="F11787" s="40"/>
      <c r="G11787" s="40"/>
      <c r="H11787" s="40"/>
      <c r="I11787" s="40"/>
      <c r="M11787" s="40">
        <f>WEEKNUM(A11787,2)</f>
        <v>1</v>
      </c>
    </row>
    <row r="11788" spans="1:13" x14ac:dyDescent="0.25">
      <c r="A11788" s="1"/>
      <c r="B11788" s="40"/>
      <c r="C11788" s="40"/>
      <c r="D11788" s="40"/>
      <c r="E11788" s="40"/>
      <c r="F11788" s="40"/>
      <c r="G11788" s="40"/>
      <c r="H11788" s="40"/>
      <c r="I11788" s="40"/>
      <c r="M11788" s="40">
        <f>WEEKNUM(A11788,2)</f>
        <v>1</v>
      </c>
    </row>
    <row r="11789" spans="1:13" x14ac:dyDescent="0.25">
      <c r="A11789" s="1"/>
      <c r="B11789" s="40"/>
      <c r="C11789" s="40"/>
      <c r="D11789" s="40"/>
      <c r="E11789" s="40"/>
      <c r="F11789" s="40"/>
      <c r="G11789" s="40"/>
      <c r="H11789" s="40"/>
      <c r="I11789" s="40"/>
      <c r="M11789" s="40">
        <f>WEEKNUM(A11789,2)</f>
        <v>1</v>
      </c>
    </row>
    <row r="11790" spans="1:13" x14ac:dyDescent="0.25">
      <c r="A11790" s="1"/>
      <c r="B11790" s="40"/>
      <c r="C11790" s="40"/>
      <c r="D11790" s="40"/>
      <c r="E11790" s="40"/>
      <c r="F11790" s="40"/>
      <c r="G11790" s="40"/>
      <c r="H11790" s="40"/>
      <c r="I11790" s="40"/>
      <c r="M11790" s="40">
        <f>WEEKNUM(A11790,2)</f>
        <v>1</v>
      </c>
    </row>
    <row r="11791" spans="1:13" x14ac:dyDescent="0.25">
      <c r="A11791" s="1"/>
      <c r="B11791" s="40"/>
      <c r="C11791" s="40"/>
      <c r="D11791" s="40"/>
      <c r="E11791" s="40"/>
      <c r="F11791" s="40"/>
      <c r="G11791" s="40"/>
      <c r="H11791" s="40"/>
      <c r="I11791" s="40"/>
      <c r="M11791" s="40">
        <f>WEEKNUM(A11791,2)</f>
        <v>1</v>
      </c>
    </row>
    <row r="11792" spans="1:13" x14ac:dyDescent="0.25">
      <c r="A11792" s="1"/>
      <c r="B11792" s="40"/>
      <c r="C11792" s="40"/>
      <c r="D11792" s="40"/>
      <c r="E11792" s="40"/>
      <c r="F11792" s="40"/>
      <c r="G11792" s="40"/>
      <c r="H11792" s="40"/>
      <c r="I11792" s="40"/>
      <c r="M11792" s="40">
        <f>WEEKNUM(A11792,2)</f>
        <v>1</v>
      </c>
    </row>
    <row r="11793" spans="1:13" x14ac:dyDescent="0.25">
      <c r="A11793" s="1"/>
      <c r="B11793" s="40"/>
      <c r="C11793" s="40"/>
      <c r="D11793" s="40"/>
      <c r="E11793" s="40"/>
      <c r="F11793" s="40"/>
      <c r="G11793" s="40"/>
      <c r="H11793" s="40"/>
      <c r="I11793" s="40"/>
      <c r="M11793" s="40">
        <f>WEEKNUM(A11793,2)</f>
        <v>1</v>
      </c>
    </row>
    <row r="11794" spans="1:13" x14ac:dyDescent="0.25">
      <c r="A11794" s="1"/>
      <c r="B11794" s="40"/>
      <c r="C11794" s="40"/>
      <c r="D11794" s="40"/>
      <c r="E11794" s="40"/>
      <c r="F11794" s="40"/>
      <c r="G11794" s="40"/>
      <c r="H11794" s="40"/>
      <c r="I11794" s="40"/>
      <c r="M11794" s="40">
        <f>WEEKNUM(A11794,2)</f>
        <v>1</v>
      </c>
    </row>
    <row r="11795" spans="1:13" x14ac:dyDescent="0.25">
      <c r="A11795" s="1"/>
      <c r="B11795" s="40"/>
      <c r="C11795" s="40"/>
      <c r="D11795" s="40"/>
      <c r="E11795" s="40"/>
      <c r="F11795" s="40"/>
      <c r="G11795" s="40"/>
      <c r="H11795" s="40"/>
      <c r="I11795" s="40"/>
      <c r="M11795" s="40">
        <f>WEEKNUM(A11795,2)</f>
        <v>1</v>
      </c>
    </row>
    <row r="11796" spans="1:13" x14ac:dyDescent="0.25">
      <c r="A11796" s="1"/>
      <c r="B11796" s="40"/>
      <c r="C11796" s="40"/>
      <c r="D11796" s="40"/>
      <c r="E11796" s="40"/>
      <c r="F11796" s="40"/>
      <c r="G11796" s="40"/>
      <c r="H11796" s="40"/>
      <c r="I11796" s="40"/>
      <c r="M11796" s="40">
        <f>WEEKNUM(A11796,2)</f>
        <v>1</v>
      </c>
    </row>
    <row r="11797" spans="1:13" x14ac:dyDescent="0.25">
      <c r="A11797" s="1"/>
      <c r="B11797" s="40"/>
      <c r="C11797" s="40"/>
      <c r="D11797" s="40"/>
      <c r="E11797" s="40"/>
      <c r="F11797" s="40"/>
      <c r="G11797" s="40"/>
      <c r="H11797" s="40"/>
      <c r="I11797" s="40"/>
      <c r="M11797" s="40">
        <f>WEEKNUM(A11797,2)</f>
        <v>1</v>
      </c>
    </row>
    <row r="11798" spans="1:13" x14ac:dyDescent="0.25">
      <c r="A11798" s="1"/>
      <c r="B11798" s="40"/>
      <c r="C11798" s="40"/>
      <c r="D11798" s="40"/>
      <c r="E11798" s="40"/>
      <c r="F11798" s="40"/>
      <c r="G11798" s="40"/>
      <c r="H11798" s="40"/>
      <c r="I11798" s="40"/>
      <c r="M11798" s="40">
        <f>WEEKNUM(A11798,2)</f>
        <v>1</v>
      </c>
    </row>
    <row r="11799" spans="1:13" x14ac:dyDescent="0.25">
      <c r="A11799" s="1"/>
      <c r="B11799" s="40"/>
      <c r="C11799" s="40"/>
      <c r="D11799" s="40"/>
      <c r="E11799" s="40"/>
      <c r="F11799" s="40"/>
      <c r="G11799" s="40"/>
      <c r="H11799" s="40"/>
      <c r="I11799" s="40"/>
      <c r="M11799" s="40">
        <f>WEEKNUM(A11799,2)</f>
        <v>1</v>
      </c>
    </row>
    <row r="11800" spans="1:13" x14ac:dyDescent="0.25">
      <c r="A11800" s="1"/>
      <c r="B11800" s="40"/>
      <c r="C11800" s="40"/>
      <c r="D11800" s="40"/>
      <c r="E11800" s="40"/>
      <c r="F11800" s="40"/>
      <c r="G11800" s="40"/>
      <c r="H11800" s="40"/>
      <c r="I11800" s="40"/>
      <c r="M11800" s="40">
        <f>WEEKNUM(A11800,2)</f>
        <v>1</v>
      </c>
    </row>
    <row r="11801" spans="1:13" x14ac:dyDescent="0.25">
      <c r="A11801" s="1"/>
      <c r="B11801" s="40"/>
      <c r="C11801" s="40"/>
      <c r="D11801" s="40"/>
      <c r="E11801" s="40"/>
      <c r="F11801" s="40"/>
      <c r="G11801" s="40"/>
      <c r="H11801" s="40"/>
      <c r="I11801" s="40"/>
      <c r="M11801" s="40">
        <f>WEEKNUM(A11801,2)</f>
        <v>1</v>
      </c>
    </row>
    <row r="11802" spans="1:13" x14ac:dyDescent="0.25">
      <c r="A11802" s="1"/>
      <c r="B11802" s="40"/>
      <c r="C11802" s="40"/>
      <c r="D11802" s="40"/>
      <c r="E11802" s="40"/>
      <c r="F11802" s="40"/>
      <c r="G11802" s="40"/>
      <c r="H11802" s="40"/>
      <c r="I11802" s="40"/>
      <c r="M11802" s="40">
        <f>WEEKNUM(A11802,2)</f>
        <v>1</v>
      </c>
    </row>
    <row r="11803" spans="1:13" x14ac:dyDescent="0.25">
      <c r="A11803" s="1"/>
      <c r="B11803" s="40"/>
      <c r="C11803" s="40"/>
      <c r="D11803" s="40"/>
      <c r="E11803" s="40"/>
      <c r="F11803" s="40"/>
      <c r="G11803" s="40"/>
      <c r="H11803" s="40"/>
      <c r="I11803" s="40"/>
      <c r="M11803" s="40">
        <f>WEEKNUM(A11803,2)</f>
        <v>1</v>
      </c>
    </row>
    <row r="11804" spans="1:13" x14ac:dyDescent="0.25">
      <c r="A11804" s="1"/>
      <c r="B11804" s="40"/>
      <c r="C11804" s="40"/>
      <c r="D11804" s="40"/>
      <c r="E11804" s="40"/>
      <c r="F11804" s="40"/>
      <c r="G11804" s="40"/>
      <c r="H11804" s="40"/>
      <c r="I11804" s="40"/>
      <c r="M11804" s="40">
        <f>WEEKNUM(A11804,2)</f>
        <v>1</v>
      </c>
    </row>
    <row r="11805" spans="1:13" x14ac:dyDescent="0.25">
      <c r="A11805" s="1"/>
      <c r="B11805" s="40"/>
      <c r="C11805" s="40"/>
      <c r="D11805" s="40"/>
      <c r="E11805" s="40"/>
      <c r="F11805" s="40"/>
      <c r="G11805" s="40"/>
      <c r="H11805" s="40"/>
      <c r="I11805" s="40"/>
      <c r="M11805" s="40">
        <f>WEEKNUM(A11805,2)</f>
        <v>1</v>
      </c>
    </row>
    <row r="11806" spans="1:13" x14ac:dyDescent="0.25">
      <c r="A11806" s="1"/>
      <c r="B11806" s="40"/>
      <c r="C11806" s="40"/>
      <c r="D11806" s="40"/>
      <c r="E11806" s="40"/>
      <c r="F11806" s="40"/>
      <c r="G11806" s="40"/>
      <c r="H11806" s="40"/>
      <c r="I11806" s="40"/>
      <c r="M11806" s="40">
        <f>WEEKNUM(A11806,2)</f>
        <v>1</v>
      </c>
    </row>
    <row r="11807" spans="1:13" x14ac:dyDescent="0.25">
      <c r="A11807" s="1"/>
      <c r="B11807" s="40"/>
      <c r="C11807" s="40"/>
      <c r="D11807" s="40"/>
      <c r="E11807" s="40"/>
      <c r="F11807" s="40"/>
      <c r="G11807" s="40"/>
      <c r="H11807" s="40"/>
      <c r="I11807" s="40"/>
      <c r="M11807" s="40">
        <f>WEEKNUM(A11807,2)</f>
        <v>1</v>
      </c>
    </row>
    <row r="11808" spans="1:13" x14ac:dyDescent="0.25">
      <c r="A11808" s="1"/>
      <c r="B11808" s="40"/>
      <c r="C11808" s="40"/>
      <c r="D11808" s="40"/>
      <c r="E11808" s="40"/>
      <c r="F11808" s="40"/>
      <c r="G11808" s="40"/>
      <c r="H11808" s="40"/>
      <c r="I11808" s="40"/>
      <c r="M11808" s="40">
        <f>WEEKNUM(A11808,2)</f>
        <v>1</v>
      </c>
    </row>
    <row r="11809" spans="1:13" x14ac:dyDescent="0.25">
      <c r="A11809" s="1"/>
      <c r="B11809" s="40"/>
      <c r="C11809" s="40"/>
      <c r="D11809" s="40"/>
      <c r="E11809" s="40"/>
      <c r="F11809" s="40"/>
      <c r="G11809" s="40"/>
      <c r="H11809" s="40"/>
      <c r="I11809" s="40"/>
      <c r="M11809" s="40">
        <f>WEEKNUM(A11809,2)</f>
        <v>1</v>
      </c>
    </row>
    <row r="11810" spans="1:13" x14ac:dyDescent="0.25">
      <c r="A11810" s="1"/>
      <c r="B11810" s="40"/>
      <c r="C11810" s="40"/>
      <c r="D11810" s="40"/>
      <c r="E11810" s="40"/>
      <c r="F11810" s="40"/>
      <c r="G11810" s="40"/>
      <c r="H11810" s="40"/>
      <c r="I11810" s="40"/>
      <c r="M11810" s="40">
        <f>WEEKNUM(A11810,2)</f>
        <v>1</v>
      </c>
    </row>
    <row r="11811" spans="1:13" x14ac:dyDescent="0.25">
      <c r="A11811" s="1"/>
      <c r="B11811" s="40"/>
      <c r="C11811" s="40"/>
      <c r="D11811" s="40"/>
      <c r="E11811" s="40"/>
      <c r="F11811" s="40"/>
      <c r="G11811" s="40"/>
      <c r="H11811" s="40"/>
      <c r="I11811" s="40"/>
      <c r="M11811" s="40">
        <f>WEEKNUM(A11811,2)</f>
        <v>1</v>
      </c>
    </row>
    <row r="11812" spans="1:13" x14ac:dyDescent="0.25">
      <c r="A11812" s="1"/>
      <c r="B11812" s="40"/>
      <c r="C11812" s="40"/>
      <c r="D11812" s="40"/>
      <c r="E11812" s="40"/>
      <c r="F11812" s="40"/>
      <c r="G11812" s="40"/>
      <c r="H11812" s="40"/>
      <c r="I11812" s="40"/>
      <c r="M11812" s="40">
        <f>WEEKNUM(A11812,2)</f>
        <v>1</v>
      </c>
    </row>
    <row r="11813" spans="1:13" x14ac:dyDescent="0.25">
      <c r="A11813" s="1"/>
      <c r="B11813" s="40"/>
      <c r="C11813" s="40"/>
      <c r="D11813" s="40"/>
      <c r="E11813" s="40"/>
      <c r="F11813" s="40"/>
      <c r="G11813" s="40"/>
      <c r="H11813" s="40"/>
      <c r="I11813" s="40"/>
      <c r="M11813" s="40">
        <f>WEEKNUM(A11813,2)</f>
        <v>1</v>
      </c>
    </row>
    <row r="11814" spans="1:13" x14ac:dyDescent="0.25">
      <c r="A11814" s="1"/>
      <c r="B11814" s="40"/>
      <c r="C11814" s="40"/>
      <c r="D11814" s="40"/>
      <c r="E11814" s="40"/>
      <c r="F11814" s="40"/>
      <c r="G11814" s="40"/>
      <c r="H11814" s="40"/>
      <c r="I11814" s="40"/>
      <c r="M11814" s="40">
        <f>WEEKNUM(A11814,2)</f>
        <v>1</v>
      </c>
    </row>
    <row r="11815" spans="1:13" x14ac:dyDescent="0.25">
      <c r="A11815" s="1"/>
      <c r="B11815" s="40"/>
      <c r="C11815" s="40"/>
      <c r="D11815" s="40"/>
      <c r="E11815" s="40"/>
      <c r="F11815" s="40"/>
      <c r="G11815" s="40"/>
      <c r="H11815" s="40"/>
      <c r="I11815" s="40"/>
      <c r="M11815" s="40">
        <f>WEEKNUM(A11815,2)</f>
        <v>1</v>
      </c>
    </row>
    <row r="11816" spans="1:13" x14ac:dyDescent="0.25">
      <c r="A11816" s="1"/>
      <c r="B11816" s="40"/>
      <c r="C11816" s="40"/>
      <c r="D11816" s="40"/>
      <c r="E11816" s="40"/>
      <c r="F11816" s="40"/>
      <c r="G11816" s="40"/>
      <c r="H11816" s="40"/>
      <c r="I11816" s="40"/>
      <c r="M11816" s="40">
        <f>WEEKNUM(A11816,2)</f>
        <v>1</v>
      </c>
    </row>
    <row r="11817" spans="1:13" x14ac:dyDescent="0.25">
      <c r="A11817" s="1"/>
      <c r="B11817" s="40"/>
      <c r="C11817" s="40"/>
      <c r="D11817" s="40"/>
      <c r="E11817" s="40"/>
      <c r="F11817" s="40"/>
      <c r="G11817" s="40"/>
      <c r="H11817" s="40"/>
      <c r="I11817" s="40"/>
      <c r="M11817" s="40">
        <f>WEEKNUM(A11817,2)</f>
        <v>1</v>
      </c>
    </row>
    <row r="11818" spans="1:13" x14ac:dyDescent="0.25">
      <c r="A11818" s="1"/>
      <c r="B11818" s="40"/>
      <c r="C11818" s="40"/>
      <c r="D11818" s="40"/>
      <c r="E11818" s="40"/>
      <c r="F11818" s="40"/>
      <c r="G11818" s="40"/>
      <c r="H11818" s="40"/>
      <c r="I11818" s="40"/>
      <c r="M11818" s="40">
        <f>WEEKNUM(A11818,2)</f>
        <v>1</v>
      </c>
    </row>
    <row r="11819" spans="1:13" x14ac:dyDescent="0.25">
      <c r="A11819" s="1"/>
      <c r="B11819" s="40"/>
      <c r="C11819" s="40"/>
      <c r="D11819" s="40"/>
      <c r="E11819" s="40"/>
      <c r="F11819" s="40"/>
      <c r="G11819" s="40"/>
      <c r="H11819" s="40"/>
      <c r="I11819" s="40"/>
      <c r="M11819" s="40">
        <f>WEEKNUM(A11819,2)</f>
        <v>1</v>
      </c>
    </row>
    <row r="11820" spans="1:13" x14ac:dyDescent="0.25">
      <c r="A11820" s="1"/>
      <c r="B11820" s="40"/>
      <c r="C11820" s="40"/>
      <c r="D11820" s="40"/>
      <c r="E11820" s="40"/>
      <c r="F11820" s="40"/>
      <c r="G11820" s="40"/>
      <c r="H11820" s="40"/>
      <c r="I11820" s="40"/>
      <c r="M11820" s="40">
        <f>WEEKNUM(A11820,2)</f>
        <v>1</v>
      </c>
    </row>
    <row r="11821" spans="1:13" x14ac:dyDescent="0.25">
      <c r="A11821" s="1"/>
      <c r="B11821" s="40"/>
      <c r="C11821" s="40"/>
      <c r="D11821" s="40"/>
      <c r="E11821" s="40"/>
      <c r="F11821" s="40"/>
      <c r="G11821" s="40"/>
      <c r="H11821" s="40"/>
      <c r="I11821" s="40"/>
      <c r="M11821" s="40">
        <f>WEEKNUM(A11821,2)</f>
        <v>1</v>
      </c>
    </row>
    <row r="11822" spans="1:13" x14ac:dyDescent="0.25">
      <c r="A11822" s="1"/>
      <c r="B11822" s="40"/>
      <c r="C11822" s="40"/>
      <c r="D11822" s="40"/>
      <c r="E11822" s="40"/>
      <c r="F11822" s="40"/>
      <c r="G11822" s="40"/>
      <c r="H11822" s="40"/>
      <c r="I11822" s="40"/>
      <c r="M11822" s="40">
        <f>WEEKNUM(A11822,2)</f>
        <v>1</v>
      </c>
    </row>
    <row r="11823" spans="1:13" x14ac:dyDescent="0.25">
      <c r="A11823" s="1"/>
      <c r="B11823" s="40"/>
      <c r="C11823" s="40"/>
      <c r="D11823" s="40"/>
      <c r="E11823" s="40"/>
      <c r="F11823" s="40"/>
      <c r="G11823" s="40"/>
      <c r="H11823" s="40"/>
      <c r="I11823" s="40"/>
      <c r="M11823" s="40">
        <f>WEEKNUM(A11823,2)</f>
        <v>1</v>
      </c>
    </row>
    <row r="11824" spans="1:13" x14ac:dyDescent="0.25">
      <c r="A11824" s="1"/>
      <c r="B11824" s="40"/>
      <c r="C11824" s="40"/>
      <c r="D11824" s="40"/>
      <c r="E11824" s="40"/>
      <c r="F11824" s="40"/>
      <c r="G11824" s="40"/>
      <c r="H11824" s="40"/>
      <c r="I11824" s="40"/>
      <c r="M11824" s="40">
        <f>WEEKNUM(A11824,2)</f>
        <v>1</v>
      </c>
    </row>
    <row r="11825" spans="1:13" x14ac:dyDescent="0.25">
      <c r="A11825" s="1"/>
      <c r="B11825" s="40"/>
      <c r="C11825" s="40"/>
      <c r="D11825" s="40"/>
      <c r="E11825" s="40"/>
      <c r="F11825" s="40"/>
      <c r="G11825" s="40"/>
      <c r="H11825" s="40"/>
      <c r="I11825" s="40"/>
      <c r="M11825" s="40">
        <f>WEEKNUM(A11825,2)</f>
        <v>1</v>
      </c>
    </row>
    <row r="11826" spans="1:13" x14ac:dyDescent="0.25">
      <c r="A11826" s="1"/>
      <c r="B11826" s="40"/>
      <c r="C11826" s="40"/>
      <c r="D11826" s="40"/>
      <c r="E11826" s="40"/>
      <c r="F11826" s="40"/>
      <c r="G11826" s="40"/>
      <c r="H11826" s="40"/>
      <c r="I11826" s="40"/>
      <c r="M11826" s="40">
        <f>WEEKNUM(A11826,2)</f>
        <v>1</v>
      </c>
    </row>
    <row r="11827" spans="1:13" x14ac:dyDescent="0.25">
      <c r="A11827" s="1"/>
      <c r="B11827" s="40"/>
      <c r="C11827" s="40"/>
      <c r="D11827" s="40"/>
      <c r="E11827" s="40"/>
      <c r="F11827" s="40"/>
      <c r="G11827" s="40"/>
      <c r="H11827" s="40"/>
      <c r="I11827" s="40"/>
      <c r="M11827" s="40">
        <f>WEEKNUM(A11827,2)</f>
        <v>1</v>
      </c>
    </row>
    <row r="11828" spans="1:13" x14ac:dyDescent="0.25">
      <c r="A11828" s="1"/>
      <c r="B11828" s="40"/>
      <c r="C11828" s="40"/>
      <c r="D11828" s="40"/>
      <c r="E11828" s="40"/>
      <c r="F11828" s="40"/>
      <c r="G11828" s="40"/>
      <c r="H11828" s="40"/>
      <c r="I11828" s="40"/>
      <c r="M11828" s="40">
        <f>WEEKNUM(A11828,2)</f>
        <v>1</v>
      </c>
    </row>
    <row r="11829" spans="1:13" x14ac:dyDescent="0.25">
      <c r="A11829" s="1"/>
      <c r="B11829" s="40"/>
      <c r="C11829" s="40"/>
      <c r="D11829" s="40"/>
      <c r="E11829" s="40"/>
      <c r="F11829" s="40"/>
      <c r="G11829" s="40"/>
      <c r="H11829" s="40"/>
      <c r="I11829" s="40"/>
      <c r="M11829" s="40">
        <f>WEEKNUM(A11829,2)</f>
        <v>1</v>
      </c>
    </row>
    <row r="11830" spans="1:13" x14ac:dyDescent="0.25">
      <c r="A11830" s="1"/>
      <c r="B11830" s="40"/>
      <c r="C11830" s="40"/>
      <c r="D11830" s="40"/>
      <c r="E11830" s="40"/>
      <c r="F11830" s="40"/>
      <c r="G11830" s="40"/>
      <c r="H11830" s="40"/>
      <c r="I11830" s="40"/>
      <c r="M11830" s="40">
        <f>WEEKNUM(A11830,2)</f>
        <v>1</v>
      </c>
    </row>
    <row r="11831" spans="1:13" x14ac:dyDescent="0.25">
      <c r="A11831" s="1"/>
      <c r="B11831" s="40"/>
      <c r="C11831" s="40"/>
      <c r="D11831" s="40"/>
      <c r="E11831" s="40"/>
      <c r="F11831" s="40"/>
      <c r="G11831" s="40"/>
      <c r="H11831" s="40"/>
      <c r="I11831" s="40"/>
      <c r="M11831" s="40">
        <f>WEEKNUM(A11831,2)</f>
        <v>1</v>
      </c>
    </row>
    <row r="11832" spans="1:13" x14ac:dyDescent="0.25">
      <c r="A11832" s="1"/>
      <c r="B11832" s="40"/>
      <c r="C11832" s="40"/>
      <c r="D11832" s="40"/>
      <c r="E11832" s="40"/>
      <c r="F11832" s="40"/>
      <c r="G11832" s="40"/>
      <c r="H11832" s="40"/>
      <c r="I11832" s="40"/>
      <c r="M11832" s="40">
        <f>WEEKNUM(A11832,2)</f>
        <v>1</v>
      </c>
    </row>
    <row r="11833" spans="1:13" x14ac:dyDescent="0.25">
      <c r="A11833" s="1"/>
      <c r="B11833" s="40"/>
      <c r="C11833" s="40"/>
      <c r="D11833" s="40"/>
      <c r="E11833" s="40"/>
      <c r="F11833" s="40"/>
      <c r="G11833" s="40"/>
      <c r="H11833" s="40"/>
      <c r="I11833" s="40"/>
      <c r="M11833" s="40">
        <f>WEEKNUM(A11833,2)</f>
        <v>1</v>
      </c>
    </row>
    <row r="11834" spans="1:13" x14ac:dyDescent="0.25">
      <c r="A11834" s="1"/>
      <c r="B11834" s="40"/>
      <c r="C11834" s="40"/>
      <c r="D11834" s="40"/>
      <c r="E11834" s="40"/>
      <c r="F11834" s="40"/>
      <c r="G11834" s="40"/>
      <c r="H11834" s="40"/>
      <c r="I11834" s="40"/>
      <c r="M11834" s="40">
        <f>WEEKNUM(A11834,2)</f>
        <v>1</v>
      </c>
    </row>
    <row r="11835" spans="1:13" x14ac:dyDescent="0.25">
      <c r="A11835" s="1"/>
      <c r="B11835" s="40"/>
      <c r="C11835" s="40"/>
      <c r="D11835" s="40"/>
      <c r="E11835" s="40"/>
      <c r="F11835" s="40"/>
      <c r="G11835" s="40"/>
      <c r="H11835" s="40"/>
      <c r="I11835" s="40"/>
      <c r="M11835" s="40">
        <f>WEEKNUM(A11835,2)</f>
        <v>1</v>
      </c>
    </row>
    <row r="11836" spans="1:13" x14ac:dyDescent="0.25">
      <c r="A11836" s="1"/>
      <c r="B11836" s="40"/>
      <c r="C11836" s="40"/>
      <c r="D11836" s="40"/>
      <c r="E11836" s="40"/>
      <c r="F11836" s="40"/>
      <c r="G11836" s="40"/>
      <c r="H11836" s="40"/>
      <c r="I11836" s="40"/>
      <c r="M11836" s="40">
        <f>WEEKNUM(A11836,2)</f>
        <v>1</v>
      </c>
    </row>
    <row r="11837" spans="1:13" x14ac:dyDescent="0.25">
      <c r="A11837" s="1"/>
      <c r="B11837" s="40"/>
      <c r="C11837" s="40"/>
      <c r="D11837" s="40"/>
      <c r="E11837" s="40"/>
      <c r="F11837" s="40"/>
      <c r="G11837" s="40"/>
      <c r="H11837" s="40"/>
      <c r="I11837" s="40"/>
      <c r="M11837" s="40">
        <f>WEEKNUM(A11837,2)</f>
        <v>1</v>
      </c>
    </row>
    <row r="11838" spans="1:13" x14ac:dyDescent="0.25">
      <c r="A11838" s="1"/>
      <c r="B11838" s="40"/>
      <c r="C11838" s="40"/>
      <c r="D11838" s="40"/>
      <c r="E11838" s="40"/>
      <c r="F11838" s="40"/>
      <c r="G11838" s="40"/>
      <c r="H11838" s="40"/>
      <c r="I11838" s="40"/>
      <c r="M11838" s="40">
        <f>WEEKNUM(A11838,2)</f>
        <v>1</v>
      </c>
    </row>
    <row r="11839" spans="1:13" x14ac:dyDescent="0.25">
      <c r="A11839" s="1"/>
      <c r="B11839" s="40"/>
      <c r="C11839" s="40"/>
      <c r="D11839" s="40"/>
      <c r="E11839" s="40"/>
      <c r="F11839" s="40"/>
      <c r="G11839" s="40"/>
      <c r="H11839" s="40"/>
      <c r="I11839" s="40"/>
      <c r="M11839" s="40">
        <f>WEEKNUM(A11839,2)</f>
        <v>1</v>
      </c>
    </row>
    <row r="11840" spans="1:13" x14ac:dyDescent="0.25">
      <c r="A11840" s="1"/>
      <c r="B11840" s="40"/>
      <c r="C11840" s="40"/>
      <c r="D11840" s="40"/>
      <c r="E11840" s="40"/>
      <c r="F11840" s="40"/>
      <c r="G11840" s="40"/>
      <c r="H11840" s="40"/>
      <c r="I11840" s="40"/>
      <c r="M11840" s="40">
        <f>WEEKNUM(A11840,2)</f>
        <v>1</v>
      </c>
    </row>
    <row r="11841" spans="1:13" x14ac:dyDescent="0.25">
      <c r="A11841" s="1"/>
      <c r="B11841" s="40"/>
      <c r="C11841" s="40"/>
      <c r="D11841" s="40"/>
      <c r="E11841" s="40"/>
      <c r="F11841" s="40"/>
      <c r="G11841" s="40"/>
      <c r="H11841" s="40"/>
      <c r="I11841" s="40"/>
      <c r="M11841" s="40">
        <f>WEEKNUM(A11841,2)</f>
        <v>1</v>
      </c>
    </row>
    <row r="11842" spans="1:13" x14ac:dyDescent="0.25">
      <c r="A11842" s="1"/>
      <c r="B11842" s="40"/>
      <c r="C11842" s="40"/>
      <c r="D11842" s="40"/>
      <c r="E11842" s="40"/>
      <c r="F11842" s="40"/>
      <c r="G11842" s="40"/>
      <c r="H11842" s="40"/>
      <c r="I11842" s="40"/>
      <c r="M11842" s="40">
        <f>WEEKNUM(A11842,2)</f>
        <v>1</v>
      </c>
    </row>
    <row r="11843" spans="1:13" x14ac:dyDescent="0.25">
      <c r="A11843" s="1"/>
      <c r="B11843" s="40"/>
      <c r="C11843" s="40"/>
      <c r="D11843" s="40"/>
      <c r="E11843" s="40"/>
      <c r="F11843" s="40"/>
      <c r="G11843" s="40"/>
      <c r="H11843" s="40"/>
      <c r="I11843" s="40"/>
      <c r="M11843" s="40">
        <f>WEEKNUM(A11843,2)</f>
        <v>1</v>
      </c>
    </row>
    <row r="11844" spans="1:13" x14ac:dyDescent="0.25">
      <c r="A11844" s="1"/>
      <c r="B11844" s="40"/>
      <c r="C11844" s="40"/>
      <c r="D11844" s="40"/>
      <c r="E11844" s="40"/>
      <c r="F11844" s="40"/>
      <c r="G11844" s="40"/>
      <c r="H11844" s="40"/>
      <c r="I11844" s="40"/>
      <c r="M11844" s="40">
        <f>WEEKNUM(A11844,2)</f>
        <v>1</v>
      </c>
    </row>
    <row r="11845" spans="1:13" x14ac:dyDescent="0.25">
      <c r="A11845" s="1"/>
      <c r="B11845" s="40"/>
      <c r="C11845" s="40"/>
      <c r="D11845" s="40"/>
      <c r="E11845" s="40"/>
      <c r="F11845" s="40"/>
      <c r="G11845" s="40"/>
      <c r="H11845" s="40"/>
      <c r="I11845" s="40"/>
      <c r="M11845" s="40">
        <f>WEEKNUM(A11845,2)</f>
        <v>1</v>
      </c>
    </row>
    <row r="11846" spans="1:13" x14ac:dyDescent="0.25">
      <c r="A11846" s="1"/>
      <c r="B11846" s="40"/>
      <c r="C11846" s="40"/>
      <c r="D11846" s="40"/>
      <c r="E11846" s="40"/>
      <c r="F11846" s="40"/>
      <c r="G11846" s="40"/>
      <c r="H11846" s="40"/>
      <c r="I11846" s="40"/>
      <c r="M11846" s="40">
        <f>WEEKNUM(A11846,2)</f>
        <v>1</v>
      </c>
    </row>
    <row r="11847" spans="1:13" x14ac:dyDescent="0.25">
      <c r="A11847" s="1"/>
      <c r="B11847" s="40"/>
      <c r="C11847" s="40"/>
      <c r="D11847" s="40"/>
      <c r="E11847" s="40"/>
      <c r="F11847" s="40"/>
      <c r="G11847" s="40"/>
      <c r="H11847" s="40"/>
      <c r="I11847" s="40"/>
      <c r="M11847" s="40">
        <f>WEEKNUM(A11847,2)</f>
        <v>1</v>
      </c>
    </row>
    <row r="11848" spans="1:13" x14ac:dyDescent="0.25">
      <c r="A11848" s="1"/>
      <c r="B11848" s="40"/>
      <c r="C11848" s="40"/>
      <c r="D11848" s="40"/>
      <c r="E11848" s="40"/>
      <c r="F11848" s="40"/>
      <c r="G11848" s="40"/>
      <c r="H11848" s="40"/>
      <c r="I11848" s="40"/>
      <c r="M11848" s="40">
        <f>WEEKNUM(A11848,2)</f>
        <v>1</v>
      </c>
    </row>
    <row r="11849" spans="1:13" x14ac:dyDescent="0.25">
      <c r="A11849" s="1"/>
      <c r="B11849" s="40"/>
      <c r="C11849" s="40"/>
      <c r="D11849" s="40"/>
      <c r="E11849" s="40"/>
      <c r="F11849" s="40"/>
      <c r="G11849" s="40"/>
      <c r="H11849" s="40"/>
      <c r="I11849" s="40"/>
      <c r="M11849" s="40">
        <f>WEEKNUM(A11849,2)</f>
        <v>1</v>
      </c>
    </row>
    <row r="11850" spans="1:13" x14ac:dyDescent="0.25">
      <c r="A11850" s="1"/>
      <c r="B11850" s="40"/>
      <c r="C11850" s="40"/>
      <c r="D11850" s="40"/>
      <c r="E11850" s="40"/>
      <c r="F11850" s="40"/>
      <c r="G11850" s="40"/>
      <c r="H11850" s="40"/>
      <c r="I11850" s="40"/>
      <c r="M11850" s="40">
        <f>WEEKNUM(A11850,2)</f>
        <v>1</v>
      </c>
    </row>
    <row r="11851" spans="1:13" x14ac:dyDescent="0.25">
      <c r="A11851" s="1"/>
      <c r="B11851" s="40"/>
      <c r="C11851" s="40"/>
      <c r="D11851" s="40"/>
      <c r="E11851" s="40"/>
      <c r="F11851" s="40"/>
      <c r="G11851" s="40"/>
      <c r="H11851" s="40"/>
      <c r="I11851" s="40"/>
      <c r="M11851" s="40">
        <f>WEEKNUM(A11851,2)</f>
        <v>1</v>
      </c>
    </row>
    <row r="11852" spans="1:13" x14ac:dyDescent="0.25">
      <c r="A11852" s="1"/>
      <c r="B11852" s="40"/>
      <c r="C11852" s="40"/>
      <c r="D11852" s="40"/>
      <c r="E11852" s="40"/>
      <c r="F11852" s="40"/>
      <c r="G11852" s="40"/>
      <c r="H11852" s="40"/>
      <c r="I11852" s="40"/>
      <c r="M11852" s="40">
        <f>WEEKNUM(A11852,2)</f>
        <v>1</v>
      </c>
    </row>
    <row r="11853" spans="1:13" x14ac:dyDescent="0.25">
      <c r="A11853" s="1"/>
      <c r="B11853" s="40"/>
      <c r="C11853" s="40"/>
      <c r="D11853" s="40"/>
      <c r="E11853" s="40"/>
      <c r="F11853" s="40"/>
      <c r="G11853" s="40"/>
      <c r="H11853" s="40"/>
      <c r="I11853" s="40"/>
      <c r="M11853" s="40">
        <f>WEEKNUM(A11853,2)</f>
        <v>1</v>
      </c>
    </row>
    <row r="11854" spans="1:13" x14ac:dyDescent="0.25">
      <c r="A11854" s="1"/>
      <c r="B11854" s="40"/>
      <c r="C11854" s="40"/>
      <c r="D11854" s="40"/>
      <c r="E11854" s="40"/>
      <c r="F11854" s="40"/>
      <c r="G11854" s="40"/>
      <c r="H11854" s="40"/>
      <c r="I11854" s="40"/>
      <c r="M11854" s="40">
        <f>WEEKNUM(A11854,2)</f>
        <v>1</v>
      </c>
    </row>
    <row r="11855" spans="1:13" x14ac:dyDescent="0.25">
      <c r="A11855" s="1"/>
      <c r="B11855" s="40"/>
      <c r="C11855" s="40"/>
      <c r="D11855" s="40"/>
      <c r="E11855" s="40"/>
      <c r="F11855" s="40"/>
      <c r="G11855" s="40"/>
      <c r="H11855" s="40"/>
      <c r="I11855" s="40"/>
      <c r="M11855" s="40">
        <f>WEEKNUM(A11855,2)</f>
        <v>1</v>
      </c>
    </row>
    <row r="11856" spans="1:13" x14ac:dyDescent="0.25">
      <c r="A11856" s="1"/>
      <c r="B11856" s="40"/>
      <c r="C11856" s="40"/>
      <c r="D11856" s="40"/>
      <c r="E11856" s="40"/>
      <c r="F11856" s="40"/>
      <c r="G11856" s="40"/>
      <c r="H11856" s="40"/>
      <c r="I11856" s="40"/>
      <c r="M11856" s="40">
        <f>WEEKNUM(A11856,2)</f>
        <v>1</v>
      </c>
    </row>
    <row r="11857" spans="1:13" x14ac:dyDescent="0.25">
      <c r="A11857" s="1"/>
      <c r="B11857" s="40"/>
      <c r="C11857" s="40"/>
      <c r="D11857" s="40"/>
      <c r="E11857" s="40"/>
      <c r="F11857" s="40"/>
      <c r="G11857" s="40"/>
      <c r="H11857" s="40"/>
      <c r="I11857" s="40"/>
      <c r="M11857" s="40">
        <f>WEEKNUM(A11857,2)</f>
        <v>1</v>
      </c>
    </row>
    <row r="11858" spans="1:13" x14ac:dyDescent="0.25">
      <c r="A11858" s="1"/>
      <c r="B11858" s="40"/>
      <c r="C11858" s="40"/>
      <c r="D11858" s="40"/>
      <c r="E11858" s="40"/>
      <c r="F11858" s="40"/>
      <c r="G11858" s="40"/>
      <c r="H11858" s="40"/>
      <c r="I11858" s="40"/>
      <c r="M11858" s="40">
        <f>WEEKNUM(A11858,2)</f>
        <v>1</v>
      </c>
    </row>
    <row r="11859" spans="1:13" x14ac:dyDescent="0.25">
      <c r="A11859" s="1"/>
      <c r="B11859" s="40"/>
      <c r="C11859" s="40"/>
      <c r="D11859" s="40"/>
      <c r="E11859" s="40"/>
      <c r="F11859" s="40"/>
      <c r="G11859" s="40"/>
      <c r="H11859" s="40"/>
      <c r="I11859" s="40"/>
      <c r="M11859" s="40">
        <f>WEEKNUM(A11859,2)</f>
        <v>1</v>
      </c>
    </row>
    <row r="11860" spans="1:13" x14ac:dyDescent="0.25">
      <c r="A11860" s="1"/>
      <c r="B11860" s="40"/>
      <c r="C11860" s="40"/>
      <c r="D11860" s="40"/>
      <c r="E11860" s="40"/>
      <c r="F11860" s="40"/>
      <c r="G11860" s="40"/>
      <c r="H11860" s="40"/>
      <c r="I11860" s="40"/>
      <c r="M11860" s="40">
        <f>WEEKNUM(A11860,2)</f>
        <v>1</v>
      </c>
    </row>
    <row r="11861" spans="1:13" x14ac:dyDescent="0.25">
      <c r="A11861" s="1"/>
      <c r="B11861" s="40"/>
      <c r="C11861" s="40"/>
      <c r="D11861" s="40"/>
      <c r="E11861" s="40"/>
      <c r="F11861" s="40"/>
      <c r="G11861" s="40"/>
      <c r="H11861" s="40"/>
      <c r="I11861" s="40"/>
      <c r="M11861" s="40">
        <f>WEEKNUM(A11861,2)</f>
        <v>1</v>
      </c>
    </row>
    <row r="11862" spans="1:13" x14ac:dyDescent="0.25">
      <c r="A11862" s="1"/>
      <c r="B11862" s="40"/>
      <c r="C11862" s="40"/>
      <c r="D11862" s="40"/>
      <c r="E11862" s="40"/>
      <c r="F11862" s="40"/>
      <c r="G11862" s="40"/>
      <c r="H11862" s="40"/>
      <c r="I11862" s="40"/>
      <c r="M11862" s="40">
        <f>WEEKNUM(A11862,2)</f>
        <v>1</v>
      </c>
    </row>
    <row r="11863" spans="1:13" x14ac:dyDescent="0.25">
      <c r="A11863" s="1"/>
      <c r="B11863" s="40"/>
      <c r="C11863" s="40"/>
      <c r="D11863" s="40"/>
      <c r="E11863" s="40"/>
      <c r="F11863" s="40"/>
      <c r="G11863" s="40"/>
      <c r="H11863" s="40"/>
      <c r="I11863" s="40"/>
      <c r="M11863" s="40">
        <f>WEEKNUM(A11863,2)</f>
        <v>1</v>
      </c>
    </row>
    <row r="11864" spans="1:13" x14ac:dyDescent="0.25">
      <c r="A11864" s="1"/>
      <c r="B11864" s="40"/>
      <c r="C11864" s="40"/>
      <c r="D11864" s="40"/>
      <c r="E11864" s="40"/>
      <c r="F11864" s="40"/>
      <c r="G11864" s="40"/>
      <c r="H11864" s="40"/>
      <c r="I11864" s="40"/>
      <c r="M11864" s="40">
        <f>WEEKNUM(A11864,2)</f>
        <v>1</v>
      </c>
    </row>
    <row r="11865" spans="1:13" x14ac:dyDescent="0.25">
      <c r="A11865" s="1"/>
      <c r="B11865" s="40"/>
      <c r="C11865" s="40"/>
      <c r="D11865" s="40"/>
      <c r="E11865" s="40"/>
      <c r="F11865" s="40"/>
      <c r="G11865" s="40"/>
      <c r="H11865" s="40"/>
      <c r="I11865" s="40"/>
      <c r="M11865" s="40">
        <f>WEEKNUM(A11865,2)</f>
        <v>1</v>
      </c>
    </row>
    <row r="11866" spans="1:13" x14ac:dyDescent="0.25">
      <c r="A11866" s="1"/>
      <c r="B11866" s="40"/>
      <c r="C11866" s="40"/>
      <c r="D11866" s="40"/>
      <c r="E11866" s="40"/>
      <c r="F11866" s="40"/>
      <c r="G11866" s="40"/>
      <c r="H11866" s="40"/>
      <c r="I11866" s="40"/>
      <c r="M11866" s="40">
        <f>WEEKNUM(A11866,2)</f>
        <v>1</v>
      </c>
    </row>
    <row r="11867" spans="1:13" x14ac:dyDescent="0.25">
      <c r="A11867" s="1"/>
      <c r="B11867" s="40"/>
      <c r="C11867" s="40"/>
      <c r="D11867" s="40"/>
      <c r="E11867" s="40"/>
      <c r="F11867" s="40"/>
      <c r="G11867" s="40"/>
      <c r="H11867" s="40"/>
      <c r="I11867" s="40"/>
      <c r="M11867" s="40">
        <f>WEEKNUM(A11867,2)</f>
        <v>1</v>
      </c>
    </row>
    <row r="11868" spans="1:13" x14ac:dyDescent="0.25">
      <c r="A11868" s="1"/>
      <c r="B11868" s="40"/>
      <c r="C11868" s="40"/>
      <c r="D11868" s="40"/>
      <c r="E11868" s="40"/>
      <c r="F11868" s="40"/>
      <c r="G11868" s="40"/>
      <c r="H11868" s="40"/>
      <c r="I11868" s="40"/>
      <c r="M11868" s="40">
        <f>WEEKNUM(A11868,2)</f>
        <v>1</v>
      </c>
    </row>
    <row r="11869" spans="1:13" x14ac:dyDescent="0.25">
      <c r="A11869" s="1"/>
      <c r="B11869" s="40"/>
      <c r="C11869" s="40"/>
      <c r="D11869" s="40"/>
      <c r="E11869" s="40"/>
      <c r="F11869" s="40"/>
      <c r="G11869" s="40"/>
      <c r="H11869" s="40"/>
      <c r="I11869" s="40"/>
      <c r="M11869" s="40">
        <f>WEEKNUM(A11869,2)</f>
        <v>1</v>
      </c>
    </row>
    <row r="11870" spans="1:13" x14ac:dyDescent="0.25">
      <c r="A11870" s="1"/>
      <c r="B11870" s="40"/>
      <c r="C11870" s="40"/>
      <c r="D11870" s="40"/>
      <c r="E11870" s="40"/>
      <c r="F11870" s="40"/>
      <c r="G11870" s="40"/>
      <c r="H11870" s="40"/>
      <c r="I11870" s="40"/>
      <c r="M11870" s="40">
        <f>WEEKNUM(A11870,2)</f>
        <v>1</v>
      </c>
    </row>
    <row r="11871" spans="1:13" x14ac:dyDescent="0.25">
      <c r="A11871" s="1"/>
      <c r="B11871" s="40"/>
      <c r="C11871" s="40"/>
      <c r="D11871" s="40"/>
      <c r="E11871" s="40"/>
      <c r="F11871" s="40"/>
      <c r="G11871" s="40"/>
      <c r="H11871" s="40"/>
      <c r="I11871" s="40"/>
      <c r="M11871" s="40">
        <f>WEEKNUM(A11871,2)</f>
        <v>1</v>
      </c>
    </row>
    <row r="11872" spans="1:13" x14ac:dyDescent="0.25">
      <c r="A11872" s="1"/>
      <c r="B11872" s="40"/>
      <c r="C11872" s="40"/>
      <c r="D11872" s="40"/>
      <c r="E11872" s="40"/>
      <c r="F11872" s="40"/>
      <c r="G11872" s="40"/>
      <c r="H11872" s="40"/>
      <c r="I11872" s="40"/>
      <c r="M11872" s="40">
        <f>WEEKNUM(A11872,2)</f>
        <v>1</v>
      </c>
    </row>
    <row r="11873" spans="1:13" x14ac:dyDescent="0.25">
      <c r="A11873" s="1"/>
      <c r="B11873" s="40"/>
      <c r="C11873" s="40"/>
      <c r="D11873" s="40"/>
      <c r="E11873" s="40"/>
      <c r="F11873" s="40"/>
      <c r="G11873" s="40"/>
      <c r="H11873" s="40"/>
      <c r="I11873" s="40"/>
      <c r="M11873" s="40">
        <f>WEEKNUM(A11873,2)</f>
        <v>1</v>
      </c>
    </row>
    <row r="11874" spans="1:13" x14ac:dyDescent="0.25">
      <c r="A11874" s="1"/>
      <c r="B11874" s="40"/>
      <c r="C11874" s="40"/>
      <c r="D11874" s="40"/>
      <c r="E11874" s="40"/>
      <c r="F11874" s="40"/>
      <c r="G11874" s="40"/>
      <c r="H11874" s="40"/>
      <c r="I11874" s="40"/>
      <c r="M11874" s="40">
        <f>WEEKNUM(A11874,2)</f>
        <v>1</v>
      </c>
    </row>
    <row r="11875" spans="1:13" x14ac:dyDescent="0.25">
      <c r="A11875" s="1"/>
      <c r="B11875" s="40"/>
      <c r="C11875" s="40"/>
      <c r="D11875" s="40"/>
      <c r="E11875" s="40"/>
      <c r="F11875" s="40"/>
      <c r="G11875" s="40"/>
      <c r="H11875" s="40"/>
      <c r="I11875" s="40"/>
      <c r="M11875" s="40">
        <f>WEEKNUM(A11875,2)</f>
        <v>1</v>
      </c>
    </row>
    <row r="11876" spans="1:13" x14ac:dyDescent="0.25">
      <c r="A11876" s="1"/>
      <c r="B11876" s="40"/>
      <c r="C11876" s="40"/>
      <c r="D11876" s="40"/>
      <c r="E11876" s="40"/>
      <c r="F11876" s="40"/>
      <c r="G11876" s="40"/>
      <c r="H11876" s="40"/>
      <c r="I11876" s="40"/>
      <c r="M11876" s="40">
        <f>WEEKNUM(A11876,2)</f>
        <v>1</v>
      </c>
    </row>
    <row r="11877" spans="1:13" x14ac:dyDescent="0.25">
      <c r="A11877" s="1"/>
      <c r="B11877" s="40"/>
      <c r="C11877" s="40"/>
      <c r="D11877" s="40"/>
      <c r="E11877" s="40"/>
      <c r="F11877" s="40"/>
      <c r="G11877" s="40"/>
      <c r="H11877" s="40"/>
      <c r="I11877" s="40"/>
      <c r="M11877" s="40">
        <f>WEEKNUM(A11877,2)</f>
        <v>1</v>
      </c>
    </row>
    <row r="11878" spans="1:13" x14ac:dyDescent="0.25">
      <c r="A11878" s="1"/>
      <c r="B11878" s="40"/>
      <c r="C11878" s="40"/>
      <c r="D11878" s="40"/>
      <c r="E11878" s="40"/>
      <c r="F11878" s="40"/>
      <c r="G11878" s="40"/>
      <c r="H11878" s="40"/>
      <c r="I11878" s="40"/>
      <c r="M11878" s="40">
        <f>WEEKNUM(A11878,2)</f>
        <v>1</v>
      </c>
    </row>
    <row r="11879" spans="1:13" x14ac:dyDescent="0.25">
      <c r="A11879" s="1"/>
      <c r="B11879" s="40"/>
      <c r="C11879" s="40"/>
      <c r="D11879" s="40"/>
      <c r="E11879" s="40"/>
      <c r="F11879" s="40"/>
      <c r="G11879" s="40"/>
      <c r="H11879" s="40"/>
      <c r="I11879" s="40"/>
      <c r="M11879" s="40">
        <f>WEEKNUM(A11879,2)</f>
        <v>1</v>
      </c>
    </row>
    <row r="11880" spans="1:13" x14ac:dyDescent="0.25">
      <c r="A11880" s="1"/>
      <c r="B11880" s="40"/>
      <c r="C11880" s="40"/>
      <c r="D11880" s="40"/>
      <c r="E11880" s="40"/>
      <c r="F11880" s="40"/>
      <c r="G11880" s="40"/>
      <c r="H11880" s="40"/>
      <c r="I11880" s="40"/>
      <c r="M11880" s="40">
        <f>WEEKNUM(A11880,2)</f>
        <v>1</v>
      </c>
    </row>
    <row r="11881" spans="1:13" x14ac:dyDescent="0.25">
      <c r="A11881" s="1"/>
      <c r="B11881" s="40"/>
      <c r="C11881" s="40"/>
      <c r="D11881" s="40"/>
      <c r="E11881" s="40"/>
      <c r="F11881" s="40"/>
      <c r="G11881" s="40"/>
      <c r="H11881" s="40"/>
      <c r="I11881" s="40"/>
      <c r="M11881" s="40">
        <f>WEEKNUM(A11881,2)</f>
        <v>1</v>
      </c>
    </row>
    <row r="11882" spans="1:13" x14ac:dyDescent="0.25">
      <c r="A11882" s="1"/>
      <c r="B11882" s="40"/>
      <c r="C11882" s="40"/>
      <c r="D11882" s="40"/>
      <c r="E11882" s="40"/>
      <c r="F11882" s="40"/>
      <c r="G11882" s="40"/>
      <c r="H11882" s="40"/>
      <c r="I11882" s="40"/>
      <c r="M11882" s="40">
        <f>WEEKNUM(A11882,2)</f>
        <v>1</v>
      </c>
    </row>
    <row r="11883" spans="1:13" x14ac:dyDescent="0.25">
      <c r="A11883" s="1"/>
      <c r="B11883" s="40"/>
      <c r="C11883" s="40"/>
      <c r="D11883" s="40"/>
      <c r="E11883" s="40"/>
      <c r="F11883" s="40"/>
      <c r="G11883" s="40"/>
      <c r="H11883" s="40"/>
      <c r="I11883" s="40"/>
      <c r="M11883" s="40">
        <f>WEEKNUM(A11883,2)</f>
        <v>1</v>
      </c>
    </row>
    <row r="11884" spans="1:13" x14ac:dyDescent="0.25">
      <c r="A11884" s="1"/>
      <c r="B11884" s="40"/>
      <c r="C11884" s="40"/>
      <c r="D11884" s="40"/>
      <c r="E11884" s="40"/>
      <c r="F11884" s="40"/>
      <c r="G11884" s="40"/>
      <c r="H11884" s="40"/>
      <c r="I11884" s="40"/>
      <c r="M11884" s="40">
        <f>WEEKNUM(A11884,2)</f>
        <v>1</v>
      </c>
    </row>
    <row r="11885" spans="1:13" x14ac:dyDescent="0.25">
      <c r="A11885" s="1"/>
      <c r="B11885" s="40"/>
      <c r="C11885" s="40"/>
      <c r="D11885" s="40"/>
      <c r="E11885" s="40"/>
      <c r="F11885" s="40"/>
      <c r="G11885" s="40"/>
      <c r="H11885" s="40"/>
      <c r="I11885" s="40"/>
      <c r="M11885" s="40">
        <f>WEEKNUM(A11885,2)</f>
        <v>1</v>
      </c>
    </row>
    <row r="11886" spans="1:13" x14ac:dyDescent="0.25">
      <c r="A11886" s="1"/>
      <c r="B11886" s="40"/>
      <c r="C11886" s="40"/>
      <c r="D11886" s="40"/>
      <c r="E11886" s="40"/>
      <c r="F11886" s="40"/>
      <c r="G11886" s="40"/>
      <c r="H11886" s="40"/>
      <c r="I11886" s="40"/>
      <c r="M11886" s="40">
        <f>WEEKNUM(A11886,2)</f>
        <v>1</v>
      </c>
    </row>
    <row r="11887" spans="1:13" x14ac:dyDescent="0.25">
      <c r="A11887" s="1"/>
      <c r="B11887" s="40"/>
      <c r="C11887" s="40"/>
      <c r="D11887" s="40"/>
      <c r="E11887" s="40"/>
      <c r="F11887" s="40"/>
      <c r="G11887" s="40"/>
      <c r="H11887" s="40"/>
      <c r="I11887" s="40"/>
      <c r="M11887" s="40">
        <f>WEEKNUM(A11887,2)</f>
        <v>1</v>
      </c>
    </row>
    <row r="11888" spans="1:13" x14ac:dyDescent="0.25">
      <c r="A11888" s="1"/>
      <c r="B11888" s="40"/>
      <c r="C11888" s="40"/>
      <c r="D11888" s="40"/>
      <c r="E11888" s="40"/>
      <c r="F11888" s="40"/>
      <c r="G11888" s="40"/>
      <c r="H11888" s="40"/>
      <c r="I11888" s="40"/>
      <c r="M11888" s="40">
        <f>WEEKNUM(A11888,2)</f>
        <v>1</v>
      </c>
    </row>
    <row r="11889" spans="1:13" x14ac:dyDescent="0.25">
      <c r="A11889" s="1"/>
      <c r="B11889" s="40"/>
      <c r="C11889" s="40"/>
      <c r="D11889" s="40"/>
      <c r="E11889" s="40"/>
      <c r="F11889" s="40"/>
      <c r="G11889" s="40"/>
      <c r="H11889" s="40"/>
      <c r="I11889" s="40"/>
      <c r="M11889" s="40">
        <f>WEEKNUM(A11889,2)</f>
        <v>1</v>
      </c>
    </row>
    <row r="11890" spans="1:13" x14ac:dyDescent="0.25">
      <c r="A11890" s="1"/>
      <c r="B11890" s="40"/>
      <c r="C11890" s="40"/>
      <c r="D11890" s="40"/>
      <c r="E11890" s="40"/>
      <c r="F11890" s="40"/>
      <c r="G11890" s="40"/>
      <c r="H11890" s="40"/>
      <c r="I11890" s="40"/>
      <c r="M11890" s="40">
        <f>WEEKNUM(A11890,2)</f>
        <v>1</v>
      </c>
    </row>
    <row r="11891" spans="1:13" x14ac:dyDescent="0.25">
      <c r="A11891" s="1"/>
      <c r="B11891" s="40"/>
      <c r="C11891" s="40"/>
      <c r="D11891" s="40"/>
      <c r="E11891" s="40"/>
      <c r="F11891" s="40"/>
      <c r="G11891" s="40"/>
      <c r="H11891" s="40"/>
      <c r="I11891" s="40"/>
      <c r="M11891" s="40">
        <f>WEEKNUM(A11891,2)</f>
        <v>1</v>
      </c>
    </row>
    <row r="11892" spans="1:13" x14ac:dyDescent="0.25">
      <c r="A11892" s="1"/>
      <c r="B11892" s="40"/>
      <c r="C11892" s="40"/>
      <c r="D11892" s="40"/>
      <c r="E11892" s="40"/>
      <c r="F11892" s="40"/>
      <c r="G11892" s="40"/>
      <c r="H11892" s="40"/>
      <c r="I11892" s="40"/>
      <c r="M11892" s="40">
        <f>WEEKNUM(A11892,2)</f>
        <v>1</v>
      </c>
    </row>
    <row r="11893" spans="1:13" x14ac:dyDescent="0.25">
      <c r="A11893" s="1"/>
      <c r="B11893" s="40"/>
      <c r="C11893" s="40"/>
      <c r="D11893" s="40"/>
      <c r="E11893" s="40"/>
      <c r="F11893" s="40"/>
      <c r="G11893" s="40"/>
      <c r="H11893" s="40"/>
      <c r="I11893" s="40"/>
      <c r="M11893" s="40">
        <f>WEEKNUM(A11893,2)</f>
        <v>1</v>
      </c>
    </row>
    <row r="11894" spans="1:13" x14ac:dyDescent="0.25">
      <c r="A11894" s="1"/>
      <c r="B11894" s="40"/>
      <c r="C11894" s="40"/>
      <c r="D11894" s="40"/>
      <c r="E11894" s="40"/>
      <c r="F11894" s="40"/>
      <c r="G11894" s="40"/>
      <c r="H11894" s="40"/>
      <c r="I11894" s="40"/>
      <c r="M11894" s="40">
        <f>WEEKNUM(A11894,2)</f>
        <v>1</v>
      </c>
    </row>
    <row r="11895" spans="1:13" x14ac:dyDescent="0.25">
      <c r="A11895" s="1"/>
      <c r="B11895" s="40"/>
      <c r="C11895" s="40"/>
      <c r="D11895" s="40"/>
      <c r="E11895" s="40"/>
      <c r="F11895" s="40"/>
      <c r="G11895" s="40"/>
      <c r="H11895" s="40"/>
      <c r="I11895" s="40"/>
      <c r="M11895" s="40">
        <f>WEEKNUM(A11895,2)</f>
        <v>1</v>
      </c>
    </row>
    <row r="11896" spans="1:13" x14ac:dyDescent="0.25">
      <c r="A11896" s="1"/>
      <c r="B11896" s="40"/>
      <c r="C11896" s="40"/>
      <c r="D11896" s="40"/>
      <c r="E11896" s="40"/>
      <c r="F11896" s="40"/>
      <c r="G11896" s="40"/>
      <c r="H11896" s="40"/>
      <c r="I11896" s="40"/>
      <c r="M11896" s="40">
        <f>WEEKNUM(A11896,2)</f>
        <v>1</v>
      </c>
    </row>
    <row r="11897" spans="1:13" x14ac:dyDescent="0.25">
      <c r="A11897" s="1"/>
      <c r="B11897" s="40"/>
      <c r="C11897" s="40"/>
      <c r="D11897" s="40"/>
      <c r="E11897" s="40"/>
      <c r="F11897" s="40"/>
      <c r="G11897" s="40"/>
      <c r="H11897" s="40"/>
      <c r="I11897" s="40"/>
      <c r="M11897" s="40">
        <f>WEEKNUM(A11897,2)</f>
        <v>1</v>
      </c>
    </row>
    <row r="11898" spans="1:13" x14ac:dyDescent="0.25">
      <c r="A11898" s="1"/>
      <c r="B11898" s="40"/>
      <c r="C11898" s="40"/>
      <c r="D11898" s="40"/>
      <c r="E11898" s="40"/>
      <c r="F11898" s="40"/>
      <c r="G11898" s="40"/>
      <c r="H11898" s="40"/>
      <c r="I11898" s="40"/>
      <c r="M11898" s="40">
        <f>WEEKNUM(A11898,2)</f>
        <v>1</v>
      </c>
    </row>
    <row r="11899" spans="1:13" x14ac:dyDescent="0.25">
      <c r="A11899" s="1"/>
      <c r="B11899" s="40"/>
      <c r="C11899" s="40"/>
      <c r="D11899" s="40"/>
      <c r="E11899" s="40"/>
      <c r="F11899" s="40"/>
      <c r="G11899" s="40"/>
      <c r="H11899" s="40"/>
      <c r="I11899" s="40"/>
      <c r="M11899" s="40">
        <f>WEEKNUM(A11899,2)</f>
        <v>1</v>
      </c>
    </row>
    <row r="11900" spans="1:13" x14ac:dyDescent="0.25">
      <c r="A11900" s="1"/>
      <c r="B11900" s="40"/>
      <c r="C11900" s="40"/>
      <c r="D11900" s="40"/>
      <c r="E11900" s="40"/>
      <c r="F11900" s="40"/>
      <c r="G11900" s="40"/>
      <c r="H11900" s="40"/>
      <c r="I11900" s="40"/>
      <c r="M11900" s="40">
        <f>WEEKNUM(A11900,2)</f>
        <v>1</v>
      </c>
    </row>
    <row r="11901" spans="1:13" x14ac:dyDescent="0.25">
      <c r="A11901" s="1"/>
      <c r="B11901" s="40"/>
      <c r="C11901" s="40"/>
      <c r="D11901" s="40"/>
      <c r="E11901" s="40"/>
      <c r="F11901" s="40"/>
      <c r="G11901" s="40"/>
      <c r="H11901" s="40"/>
      <c r="I11901" s="40"/>
      <c r="M11901" s="40">
        <f>WEEKNUM(A11901,2)</f>
        <v>1</v>
      </c>
    </row>
    <row r="11902" spans="1:13" x14ac:dyDescent="0.25">
      <c r="A11902" s="1"/>
      <c r="B11902" s="40"/>
      <c r="C11902" s="40"/>
      <c r="D11902" s="40"/>
      <c r="E11902" s="40"/>
      <c r="F11902" s="40"/>
      <c r="G11902" s="40"/>
      <c r="H11902" s="40"/>
      <c r="I11902" s="40"/>
      <c r="M11902" s="40">
        <f>WEEKNUM(A11902,2)</f>
        <v>1</v>
      </c>
    </row>
    <row r="11903" spans="1:13" x14ac:dyDescent="0.25">
      <c r="A11903" s="1"/>
      <c r="B11903" s="40"/>
      <c r="C11903" s="40"/>
      <c r="D11903" s="40"/>
      <c r="E11903" s="40"/>
      <c r="F11903" s="40"/>
      <c r="G11903" s="40"/>
      <c r="H11903" s="40"/>
      <c r="I11903" s="40"/>
      <c r="M11903" s="40">
        <f>WEEKNUM(A11903,2)</f>
        <v>1</v>
      </c>
    </row>
    <row r="11904" spans="1:13" x14ac:dyDescent="0.25">
      <c r="A11904" s="1"/>
      <c r="B11904" s="40"/>
      <c r="C11904" s="40"/>
      <c r="D11904" s="40"/>
      <c r="E11904" s="40"/>
      <c r="F11904" s="40"/>
      <c r="G11904" s="40"/>
      <c r="H11904" s="40"/>
      <c r="I11904" s="40"/>
      <c r="M11904" s="40">
        <f>WEEKNUM(A11904,2)</f>
        <v>1</v>
      </c>
    </row>
    <row r="11905" spans="1:13" x14ac:dyDescent="0.25">
      <c r="A11905" s="1"/>
      <c r="B11905" s="40"/>
      <c r="C11905" s="40"/>
      <c r="D11905" s="40"/>
      <c r="E11905" s="40"/>
      <c r="F11905" s="40"/>
      <c r="G11905" s="40"/>
      <c r="H11905" s="40"/>
      <c r="I11905" s="40"/>
      <c r="M11905" s="40">
        <f>WEEKNUM(A11905,2)</f>
        <v>1</v>
      </c>
    </row>
    <row r="11906" spans="1:13" x14ac:dyDescent="0.25">
      <c r="A11906" s="1"/>
      <c r="B11906" s="40"/>
      <c r="C11906" s="40"/>
      <c r="D11906" s="40"/>
      <c r="E11906" s="40"/>
      <c r="F11906" s="40"/>
      <c r="G11906" s="40"/>
      <c r="H11906" s="40"/>
      <c r="I11906" s="40"/>
      <c r="M11906" s="40">
        <f>WEEKNUM(A11906,2)</f>
        <v>1</v>
      </c>
    </row>
    <row r="11907" spans="1:13" x14ac:dyDescent="0.25">
      <c r="A11907" s="1"/>
      <c r="B11907" s="40"/>
      <c r="C11907" s="40"/>
      <c r="D11907" s="40"/>
      <c r="E11907" s="40"/>
      <c r="F11907" s="40"/>
      <c r="G11907" s="40"/>
      <c r="H11907" s="40"/>
      <c r="I11907" s="40"/>
      <c r="M11907" s="40">
        <f>WEEKNUM(A11907,2)</f>
        <v>1</v>
      </c>
    </row>
    <row r="11908" spans="1:13" x14ac:dyDescent="0.25">
      <c r="A11908" s="1"/>
      <c r="B11908" s="40"/>
      <c r="C11908" s="40"/>
      <c r="D11908" s="40"/>
      <c r="E11908" s="40"/>
      <c r="F11908" s="40"/>
      <c r="G11908" s="40"/>
      <c r="H11908" s="40"/>
      <c r="I11908" s="40"/>
      <c r="M11908" s="40">
        <f>WEEKNUM(A11908,2)</f>
        <v>1</v>
      </c>
    </row>
    <row r="11909" spans="1:13" x14ac:dyDescent="0.25">
      <c r="A11909" s="1"/>
      <c r="B11909" s="40"/>
      <c r="C11909" s="40"/>
      <c r="D11909" s="40"/>
      <c r="E11909" s="40"/>
      <c r="F11909" s="40"/>
      <c r="G11909" s="40"/>
      <c r="H11909" s="40"/>
      <c r="I11909" s="40"/>
      <c r="M11909" s="40">
        <f>WEEKNUM(A11909,2)</f>
        <v>1</v>
      </c>
    </row>
    <row r="11910" spans="1:13" x14ac:dyDescent="0.25">
      <c r="A11910" s="1"/>
      <c r="B11910" s="40"/>
      <c r="C11910" s="40"/>
      <c r="D11910" s="40"/>
      <c r="E11910" s="40"/>
      <c r="F11910" s="40"/>
      <c r="G11910" s="40"/>
      <c r="H11910" s="40"/>
      <c r="I11910" s="40"/>
      <c r="M11910" s="40">
        <f>WEEKNUM(A11910,2)</f>
        <v>1</v>
      </c>
    </row>
    <row r="11911" spans="1:13" x14ac:dyDescent="0.25">
      <c r="A11911" s="1"/>
      <c r="B11911" s="40"/>
      <c r="C11911" s="40"/>
      <c r="D11911" s="40"/>
      <c r="E11911" s="40"/>
      <c r="F11911" s="40"/>
      <c r="G11911" s="40"/>
      <c r="H11911" s="40"/>
      <c r="I11911" s="40"/>
      <c r="M11911" s="40">
        <f>WEEKNUM(A11911,2)</f>
        <v>1</v>
      </c>
    </row>
    <row r="11912" spans="1:13" x14ac:dyDescent="0.25">
      <c r="A11912" s="1"/>
      <c r="B11912" s="40"/>
      <c r="C11912" s="40"/>
      <c r="D11912" s="40"/>
      <c r="E11912" s="40"/>
      <c r="F11912" s="40"/>
      <c r="G11912" s="40"/>
      <c r="H11912" s="40"/>
      <c r="I11912" s="40"/>
      <c r="M11912" s="40">
        <f>WEEKNUM(A11912,2)</f>
        <v>1</v>
      </c>
    </row>
    <row r="11913" spans="1:13" x14ac:dyDescent="0.25">
      <c r="A11913" s="1"/>
      <c r="B11913" s="40"/>
      <c r="C11913" s="40"/>
      <c r="D11913" s="40"/>
      <c r="E11913" s="40"/>
      <c r="F11913" s="40"/>
      <c r="G11913" s="40"/>
      <c r="H11913" s="40"/>
      <c r="I11913" s="40"/>
      <c r="M11913" s="40">
        <f>WEEKNUM(A11913,2)</f>
        <v>1</v>
      </c>
    </row>
    <row r="11914" spans="1:13" x14ac:dyDescent="0.25">
      <c r="A11914" s="1"/>
      <c r="B11914" s="40"/>
      <c r="C11914" s="40"/>
      <c r="D11914" s="40"/>
      <c r="E11914" s="40"/>
      <c r="F11914" s="40"/>
      <c r="G11914" s="40"/>
      <c r="H11914" s="40"/>
      <c r="I11914" s="40"/>
      <c r="M11914" s="40">
        <f>WEEKNUM(A11914,2)</f>
        <v>1</v>
      </c>
    </row>
    <row r="11915" spans="1:13" x14ac:dyDescent="0.25">
      <c r="A11915" s="1"/>
      <c r="B11915" s="40"/>
      <c r="C11915" s="40"/>
      <c r="D11915" s="40"/>
      <c r="E11915" s="40"/>
      <c r="F11915" s="40"/>
      <c r="G11915" s="40"/>
      <c r="H11915" s="40"/>
      <c r="I11915" s="40"/>
      <c r="M11915" s="40">
        <f>WEEKNUM(A11915,2)</f>
        <v>1</v>
      </c>
    </row>
    <row r="11916" spans="1:13" x14ac:dyDescent="0.25">
      <c r="A11916" s="1"/>
      <c r="B11916" s="40"/>
      <c r="C11916" s="40"/>
      <c r="D11916" s="40"/>
      <c r="E11916" s="40"/>
      <c r="F11916" s="40"/>
      <c r="G11916" s="40"/>
      <c r="H11916" s="40"/>
      <c r="I11916" s="40"/>
      <c r="M11916" s="40">
        <f>WEEKNUM(A11916,2)</f>
        <v>1</v>
      </c>
    </row>
    <row r="11917" spans="1:13" x14ac:dyDescent="0.25">
      <c r="A11917" s="1"/>
      <c r="B11917" s="40"/>
      <c r="C11917" s="40"/>
      <c r="D11917" s="40"/>
      <c r="E11917" s="40"/>
      <c r="F11917" s="40"/>
      <c r="G11917" s="40"/>
      <c r="H11917" s="40"/>
      <c r="I11917" s="40"/>
      <c r="M11917" s="40">
        <f>WEEKNUM(A11917,2)</f>
        <v>1</v>
      </c>
    </row>
    <row r="11918" spans="1:13" x14ac:dyDescent="0.25">
      <c r="A11918" s="1"/>
      <c r="B11918" s="40"/>
      <c r="C11918" s="40"/>
      <c r="D11918" s="40"/>
      <c r="E11918" s="40"/>
      <c r="F11918" s="40"/>
      <c r="G11918" s="40"/>
      <c r="H11918" s="40"/>
      <c r="I11918" s="40"/>
      <c r="M11918" s="40">
        <f>WEEKNUM(A11918,2)</f>
        <v>1</v>
      </c>
    </row>
    <row r="11919" spans="1:13" x14ac:dyDescent="0.25">
      <c r="A11919" s="1"/>
      <c r="B11919" s="40"/>
      <c r="C11919" s="40"/>
      <c r="D11919" s="40"/>
      <c r="E11919" s="40"/>
      <c r="F11919" s="40"/>
      <c r="G11919" s="40"/>
      <c r="H11919" s="40"/>
      <c r="I11919" s="40"/>
      <c r="M11919" s="40">
        <f>WEEKNUM(A11919,2)</f>
        <v>1</v>
      </c>
    </row>
    <row r="11920" spans="1:13" x14ac:dyDescent="0.25">
      <c r="A11920" s="1"/>
      <c r="B11920" s="40"/>
      <c r="C11920" s="40"/>
      <c r="D11920" s="40"/>
      <c r="E11920" s="40"/>
      <c r="F11920" s="40"/>
      <c r="G11920" s="40"/>
      <c r="H11920" s="40"/>
      <c r="I11920" s="40"/>
      <c r="M11920" s="40">
        <f>WEEKNUM(A11920,2)</f>
        <v>1</v>
      </c>
    </row>
    <row r="11921" spans="1:13" x14ac:dyDescent="0.25">
      <c r="A11921" s="1"/>
      <c r="B11921" s="40"/>
      <c r="C11921" s="40"/>
      <c r="D11921" s="40"/>
      <c r="E11921" s="40"/>
      <c r="F11921" s="40"/>
      <c r="G11921" s="40"/>
      <c r="H11921" s="40"/>
      <c r="I11921" s="40"/>
      <c r="M11921" s="40">
        <f>WEEKNUM(A11921,2)</f>
        <v>1</v>
      </c>
    </row>
    <row r="11922" spans="1:13" x14ac:dyDescent="0.25">
      <c r="A11922" s="1"/>
      <c r="B11922" s="40"/>
      <c r="C11922" s="40"/>
      <c r="D11922" s="40"/>
      <c r="E11922" s="40"/>
      <c r="F11922" s="40"/>
      <c r="G11922" s="40"/>
      <c r="H11922" s="40"/>
      <c r="I11922" s="40"/>
      <c r="M11922" s="40">
        <f>WEEKNUM(A11922,2)</f>
        <v>1</v>
      </c>
    </row>
    <row r="11923" spans="1:13" x14ac:dyDescent="0.25">
      <c r="A11923" s="1"/>
      <c r="B11923" s="40"/>
      <c r="C11923" s="40"/>
      <c r="D11923" s="40"/>
      <c r="E11923" s="40"/>
      <c r="F11923" s="40"/>
      <c r="G11923" s="40"/>
      <c r="H11923" s="40"/>
      <c r="I11923" s="40"/>
      <c r="M11923" s="40">
        <f>WEEKNUM(A11923,2)</f>
        <v>1</v>
      </c>
    </row>
    <row r="11924" spans="1:13" x14ac:dyDescent="0.25">
      <c r="A11924" s="1"/>
      <c r="B11924" s="40"/>
      <c r="C11924" s="40"/>
      <c r="D11924" s="40"/>
      <c r="E11924" s="40"/>
      <c r="F11924" s="40"/>
      <c r="G11924" s="40"/>
      <c r="H11924" s="40"/>
      <c r="I11924" s="40"/>
      <c r="M11924" s="40">
        <f>WEEKNUM(A11924,2)</f>
        <v>1</v>
      </c>
    </row>
    <row r="11925" spans="1:13" x14ac:dyDescent="0.25">
      <c r="A11925" s="1"/>
      <c r="B11925" s="40"/>
      <c r="C11925" s="40"/>
      <c r="D11925" s="40"/>
      <c r="E11925" s="40"/>
      <c r="F11925" s="40"/>
      <c r="G11925" s="40"/>
      <c r="H11925" s="40"/>
      <c r="I11925" s="40"/>
      <c r="M11925" s="40">
        <f>WEEKNUM(A11925,2)</f>
        <v>1</v>
      </c>
    </row>
    <row r="11926" spans="1:13" x14ac:dyDescent="0.25">
      <c r="A11926" s="1"/>
      <c r="B11926" s="40"/>
      <c r="C11926" s="40"/>
      <c r="D11926" s="40"/>
      <c r="E11926" s="40"/>
      <c r="F11926" s="40"/>
      <c r="G11926" s="40"/>
      <c r="H11926" s="40"/>
      <c r="I11926" s="40"/>
      <c r="M11926" s="40">
        <f>WEEKNUM(A11926,2)</f>
        <v>1</v>
      </c>
    </row>
    <row r="11927" spans="1:13" x14ac:dyDescent="0.25">
      <c r="A11927" s="1"/>
      <c r="B11927" s="40"/>
      <c r="C11927" s="40"/>
      <c r="D11927" s="40"/>
      <c r="E11927" s="40"/>
      <c r="F11927" s="40"/>
      <c r="G11927" s="40"/>
      <c r="H11927" s="40"/>
      <c r="I11927" s="40"/>
      <c r="M11927" s="40">
        <f>WEEKNUM(A11927,2)</f>
        <v>1</v>
      </c>
    </row>
    <row r="11928" spans="1:13" x14ac:dyDescent="0.25">
      <c r="A11928" s="1"/>
      <c r="B11928" s="40"/>
      <c r="C11928" s="40"/>
      <c r="D11928" s="40"/>
      <c r="E11928" s="40"/>
      <c r="F11928" s="40"/>
      <c r="G11928" s="40"/>
      <c r="H11928" s="40"/>
      <c r="I11928" s="40"/>
      <c r="M11928" s="40">
        <f>WEEKNUM(A11928,2)</f>
        <v>1</v>
      </c>
    </row>
    <row r="11929" spans="1:13" x14ac:dyDescent="0.25">
      <c r="A11929" s="1"/>
      <c r="B11929" s="40"/>
      <c r="C11929" s="40"/>
      <c r="D11929" s="40"/>
      <c r="E11929" s="40"/>
      <c r="F11929" s="40"/>
      <c r="G11929" s="40"/>
      <c r="H11929" s="40"/>
      <c r="I11929" s="40"/>
      <c r="M11929" s="40">
        <f>WEEKNUM(A11929,2)</f>
        <v>1</v>
      </c>
    </row>
    <row r="11930" spans="1:13" x14ac:dyDescent="0.25">
      <c r="A11930" s="1"/>
      <c r="B11930" s="40"/>
      <c r="C11930" s="40"/>
      <c r="D11930" s="40"/>
      <c r="E11930" s="40"/>
      <c r="F11930" s="40"/>
      <c r="G11930" s="40"/>
      <c r="H11930" s="40"/>
      <c r="I11930" s="40"/>
      <c r="M11930" s="40">
        <f>WEEKNUM(A11930,2)</f>
        <v>1</v>
      </c>
    </row>
    <row r="11931" spans="1:13" x14ac:dyDescent="0.25">
      <c r="A11931" s="1"/>
      <c r="B11931" s="40"/>
      <c r="C11931" s="40"/>
      <c r="D11931" s="40"/>
      <c r="E11931" s="40"/>
      <c r="F11931" s="40"/>
      <c r="G11931" s="40"/>
      <c r="H11931" s="40"/>
      <c r="I11931" s="40"/>
      <c r="M11931" s="40">
        <f>WEEKNUM(A11931,2)</f>
        <v>1</v>
      </c>
    </row>
    <row r="11932" spans="1:13" x14ac:dyDescent="0.25">
      <c r="A11932" s="1"/>
      <c r="B11932" s="40"/>
      <c r="C11932" s="40"/>
      <c r="D11932" s="40"/>
      <c r="E11932" s="40"/>
      <c r="F11932" s="40"/>
      <c r="G11932" s="40"/>
      <c r="H11932" s="40"/>
      <c r="I11932" s="40"/>
    </row>
    <row r="11933" spans="1:13" x14ac:dyDescent="0.25">
      <c r="A11933" s="1"/>
      <c r="B11933" s="40"/>
      <c r="C11933" s="40"/>
      <c r="D11933" s="40"/>
      <c r="E11933" s="40"/>
      <c r="F11933" s="40"/>
      <c r="G11933" s="40"/>
      <c r="H11933" s="40"/>
      <c r="I11933" s="40"/>
    </row>
    <row r="11934" spans="1:13" x14ac:dyDescent="0.25">
      <c r="A11934" s="1"/>
      <c r="B11934" s="40"/>
      <c r="C11934" s="40"/>
      <c r="D11934" s="40"/>
      <c r="E11934" s="40"/>
      <c r="F11934" s="40"/>
      <c r="G11934" s="40"/>
      <c r="H11934" s="40"/>
      <c r="I11934" s="40"/>
    </row>
    <row r="11935" spans="1:13" x14ac:dyDescent="0.25">
      <c r="A11935" s="1"/>
      <c r="B11935" s="40"/>
      <c r="C11935" s="40"/>
      <c r="D11935" s="40"/>
      <c r="E11935" s="40"/>
      <c r="F11935" s="40"/>
      <c r="G11935" s="40"/>
      <c r="H11935" s="40"/>
      <c r="I11935" s="40"/>
    </row>
    <row r="11936" spans="1:13" x14ac:dyDescent="0.25">
      <c r="A11936" s="1"/>
      <c r="B11936" s="40"/>
      <c r="C11936" s="40"/>
      <c r="D11936" s="40"/>
      <c r="E11936" s="40"/>
      <c r="F11936" s="40"/>
      <c r="G11936" s="40"/>
      <c r="H11936" s="40"/>
      <c r="I11936" s="40"/>
    </row>
    <row r="11937" spans="1:9" x14ac:dyDescent="0.25">
      <c r="A11937" s="1"/>
      <c r="B11937" s="40"/>
      <c r="C11937" s="40"/>
      <c r="D11937" s="40"/>
      <c r="E11937" s="40"/>
      <c r="F11937" s="40"/>
      <c r="G11937" s="40"/>
      <c r="H11937" s="40"/>
      <c r="I11937" s="40"/>
    </row>
    <row r="11938" spans="1:9" x14ac:dyDescent="0.25">
      <c r="A11938" s="1"/>
      <c r="B11938" s="40"/>
      <c r="C11938" s="40"/>
      <c r="D11938" s="40"/>
      <c r="E11938" s="40"/>
      <c r="F11938" s="40"/>
      <c r="G11938" s="40"/>
      <c r="H11938" s="40"/>
      <c r="I11938" s="40"/>
    </row>
    <row r="11939" spans="1:9" x14ac:dyDescent="0.25">
      <c r="A11939" s="1"/>
      <c r="B11939" s="40"/>
      <c r="C11939" s="40"/>
      <c r="D11939" s="40"/>
      <c r="E11939" s="40"/>
      <c r="F11939" s="40"/>
      <c r="G11939" s="40"/>
      <c r="H11939" s="40"/>
      <c r="I11939" s="40"/>
    </row>
    <row r="11940" spans="1:9" x14ac:dyDescent="0.25">
      <c r="A11940" s="1"/>
      <c r="B11940" s="40"/>
      <c r="C11940" s="40"/>
      <c r="D11940" s="40"/>
      <c r="E11940" s="40"/>
      <c r="F11940" s="40"/>
      <c r="G11940" s="40"/>
      <c r="H11940" s="40"/>
      <c r="I11940" s="40"/>
    </row>
    <row r="11941" spans="1:9" x14ac:dyDescent="0.25">
      <c r="A11941" s="1"/>
      <c r="B11941" s="40"/>
      <c r="C11941" s="40"/>
      <c r="D11941" s="40"/>
      <c r="E11941" s="40"/>
      <c r="F11941" s="40"/>
      <c r="G11941" s="40"/>
      <c r="H11941" s="40"/>
      <c r="I11941" s="40"/>
    </row>
    <row r="11942" spans="1:9" x14ac:dyDescent="0.25">
      <c r="A11942" s="1"/>
      <c r="B11942" s="40"/>
      <c r="C11942" s="40"/>
      <c r="D11942" s="40"/>
      <c r="E11942" s="40"/>
      <c r="F11942" s="40"/>
      <c r="G11942" s="40"/>
      <c r="H11942" s="40"/>
      <c r="I11942" s="40"/>
    </row>
    <row r="11943" spans="1:9" x14ac:dyDescent="0.25">
      <c r="A11943" s="1"/>
      <c r="B11943" s="40"/>
      <c r="C11943" s="40"/>
      <c r="D11943" s="40"/>
      <c r="E11943" s="40"/>
      <c r="F11943" s="40"/>
      <c r="G11943" s="40"/>
      <c r="H11943" s="40"/>
      <c r="I11943" s="40"/>
    </row>
    <row r="11944" spans="1:9" x14ac:dyDescent="0.25">
      <c r="A11944" s="1"/>
      <c r="B11944" s="40"/>
      <c r="C11944" s="40"/>
      <c r="D11944" s="40"/>
      <c r="E11944" s="40"/>
      <c r="F11944" s="40"/>
      <c r="G11944" s="40"/>
      <c r="H11944" s="40"/>
      <c r="I11944" s="40"/>
    </row>
    <row r="11945" spans="1:9" x14ac:dyDescent="0.25">
      <c r="A11945" s="1"/>
      <c r="B11945" s="40"/>
      <c r="C11945" s="40"/>
      <c r="D11945" s="40"/>
      <c r="E11945" s="40"/>
      <c r="F11945" s="40"/>
      <c r="G11945" s="40"/>
      <c r="H11945" s="40"/>
      <c r="I11945" s="40"/>
    </row>
    <row r="11946" spans="1:9" x14ac:dyDescent="0.25">
      <c r="A11946" s="1"/>
      <c r="B11946" s="40"/>
      <c r="C11946" s="40"/>
      <c r="D11946" s="40"/>
      <c r="E11946" s="40"/>
      <c r="F11946" s="40"/>
      <c r="G11946" s="40"/>
      <c r="H11946" s="40"/>
      <c r="I11946" s="40"/>
    </row>
    <row r="11947" spans="1:9" x14ac:dyDescent="0.25">
      <c r="A11947" s="1"/>
      <c r="B11947" s="40"/>
      <c r="C11947" s="40"/>
      <c r="D11947" s="40"/>
      <c r="E11947" s="40"/>
      <c r="F11947" s="40"/>
      <c r="G11947" s="40"/>
      <c r="H11947" s="40"/>
      <c r="I11947" s="40"/>
    </row>
    <row r="11948" spans="1:9" x14ac:dyDescent="0.25">
      <c r="A11948" s="1"/>
      <c r="B11948" s="40"/>
      <c r="C11948" s="40"/>
      <c r="D11948" s="40"/>
      <c r="E11948" s="40"/>
      <c r="F11948" s="40"/>
      <c r="G11948" s="40"/>
      <c r="H11948" s="40"/>
      <c r="I11948" s="40"/>
    </row>
    <row r="11949" spans="1:9" x14ac:dyDescent="0.25">
      <c r="A11949" s="1"/>
      <c r="B11949" s="40"/>
      <c r="C11949" s="40"/>
      <c r="D11949" s="40"/>
      <c r="E11949" s="40"/>
      <c r="F11949" s="40"/>
      <c r="G11949" s="40"/>
      <c r="H11949" s="40"/>
      <c r="I11949" s="40"/>
    </row>
    <row r="11950" spans="1:9" x14ac:dyDescent="0.25">
      <c r="A11950" s="1"/>
      <c r="B11950" s="40"/>
      <c r="C11950" s="40"/>
      <c r="D11950" s="40"/>
      <c r="E11950" s="40"/>
      <c r="F11950" s="40"/>
      <c r="G11950" s="40"/>
      <c r="H11950" s="40"/>
      <c r="I11950" s="40"/>
    </row>
    <row r="11951" spans="1:9" x14ac:dyDescent="0.25">
      <c r="A11951" s="1"/>
      <c r="B11951" s="40"/>
      <c r="C11951" s="40"/>
      <c r="D11951" s="40"/>
      <c r="E11951" s="40"/>
      <c r="F11951" s="40"/>
      <c r="G11951" s="40"/>
      <c r="H11951" s="40"/>
      <c r="I11951" s="40"/>
    </row>
    <row r="11952" spans="1:9" x14ac:dyDescent="0.25">
      <c r="A11952" s="1"/>
      <c r="B11952" s="40"/>
      <c r="C11952" s="40"/>
      <c r="D11952" s="40"/>
      <c r="E11952" s="40"/>
      <c r="F11952" s="40"/>
      <c r="G11952" s="40"/>
      <c r="H11952" s="40"/>
      <c r="I11952" s="40"/>
    </row>
    <row r="11953" spans="1:9" x14ac:dyDescent="0.25">
      <c r="A11953" s="1"/>
      <c r="B11953" s="40"/>
      <c r="C11953" s="40"/>
      <c r="D11953" s="40"/>
      <c r="E11953" s="40"/>
      <c r="F11953" s="40"/>
      <c r="G11953" s="40"/>
      <c r="H11953" s="40"/>
      <c r="I11953" s="40"/>
    </row>
    <row r="11954" spans="1:9" x14ac:dyDescent="0.25">
      <c r="A11954" s="1"/>
      <c r="B11954" s="40"/>
      <c r="C11954" s="40"/>
      <c r="D11954" s="40"/>
      <c r="E11954" s="40"/>
      <c r="F11954" s="40"/>
      <c r="G11954" s="40"/>
      <c r="H11954" s="40"/>
      <c r="I11954" s="40"/>
    </row>
    <row r="11955" spans="1:9" x14ac:dyDescent="0.25">
      <c r="A11955" s="1"/>
      <c r="B11955" s="40"/>
      <c r="C11955" s="40"/>
      <c r="D11955" s="40"/>
      <c r="E11955" s="40"/>
      <c r="F11955" s="40"/>
      <c r="G11955" s="40"/>
      <c r="H11955" s="40"/>
      <c r="I11955" s="40"/>
    </row>
    <row r="11956" spans="1:9" x14ac:dyDescent="0.25">
      <c r="A11956" s="1"/>
      <c r="B11956" s="40"/>
      <c r="C11956" s="40"/>
      <c r="D11956" s="40"/>
      <c r="E11956" s="40"/>
      <c r="F11956" s="40"/>
      <c r="G11956" s="40"/>
      <c r="H11956" s="40"/>
      <c r="I11956" s="40"/>
    </row>
    <row r="11957" spans="1:9" x14ac:dyDescent="0.25">
      <c r="A11957" s="1"/>
      <c r="B11957" s="40"/>
      <c r="C11957" s="40"/>
      <c r="D11957" s="40"/>
      <c r="E11957" s="40"/>
      <c r="F11957" s="40"/>
      <c r="G11957" s="40"/>
      <c r="H11957" s="40"/>
      <c r="I11957" s="40"/>
    </row>
    <row r="11958" spans="1:9" x14ac:dyDescent="0.25">
      <c r="A11958" s="1"/>
      <c r="B11958" s="40"/>
      <c r="C11958" s="40"/>
      <c r="D11958" s="40"/>
      <c r="E11958" s="40"/>
      <c r="F11958" s="40"/>
      <c r="G11958" s="40"/>
      <c r="H11958" s="40"/>
      <c r="I11958" s="40"/>
    </row>
    <row r="11959" spans="1:9" x14ac:dyDescent="0.25">
      <c r="A11959" s="1"/>
      <c r="B11959" s="40"/>
      <c r="C11959" s="40"/>
      <c r="D11959" s="40"/>
      <c r="E11959" s="40"/>
      <c r="F11959" s="40"/>
      <c r="G11959" s="40"/>
      <c r="H11959" s="40"/>
      <c r="I11959" s="40"/>
    </row>
    <row r="11960" spans="1:9" x14ac:dyDescent="0.25">
      <c r="A11960" s="1"/>
      <c r="B11960" s="40"/>
      <c r="C11960" s="40"/>
      <c r="D11960" s="40"/>
      <c r="E11960" s="40"/>
      <c r="F11960" s="40"/>
      <c r="G11960" s="40"/>
      <c r="H11960" s="40"/>
      <c r="I11960" s="40"/>
    </row>
    <row r="11961" spans="1:9" x14ac:dyDescent="0.25">
      <c r="A11961" s="1"/>
      <c r="B11961" s="40"/>
      <c r="C11961" s="40"/>
      <c r="D11961" s="40"/>
      <c r="E11961" s="40"/>
      <c r="F11961" s="40"/>
      <c r="G11961" s="40"/>
      <c r="H11961" s="40"/>
      <c r="I11961" s="40"/>
    </row>
    <row r="11962" spans="1:9" x14ac:dyDescent="0.25">
      <c r="A11962" s="1"/>
      <c r="B11962" s="40"/>
      <c r="C11962" s="40"/>
      <c r="D11962" s="40"/>
      <c r="E11962" s="40"/>
      <c r="F11962" s="40"/>
      <c r="G11962" s="40"/>
      <c r="H11962" s="40"/>
      <c r="I11962" s="40"/>
    </row>
    <row r="11963" spans="1:9" x14ac:dyDescent="0.25">
      <c r="A11963" s="1"/>
      <c r="B11963" s="40"/>
      <c r="C11963" s="40"/>
      <c r="D11963" s="40"/>
      <c r="E11963" s="40"/>
      <c r="F11963" s="40"/>
      <c r="G11963" s="40"/>
      <c r="H11963" s="40"/>
      <c r="I11963" s="40"/>
    </row>
    <row r="11964" spans="1:9" x14ac:dyDescent="0.25">
      <c r="A11964" s="1"/>
      <c r="B11964" s="40"/>
      <c r="C11964" s="40"/>
      <c r="D11964" s="40"/>
      <c r="E11964" s="40"/>
      <c r="F11964" s="40"/>
      <c r="G11964" s="40"/>
      <c r="H11964" s="40"/>
      <c r="I11964" s="40"/>
    </row>
    <row r="11965" spans="1:9" x14ac:dyDescent="0.25">
      <c r="A11965" s="1"/>
      <c r="B11965" s="40"/>
      <c r="C11965" s="40"/>
      <c r="D11965" s="40"/>
      <c r="E11965" s="40"/>
      <c r="F11965" s="40"/>
      <c r="G11965" s="40"/>
      <c r="H11965" s="40"/>
      <c r="I11965" s="40"/>
    </row>
    <row r="11966" spans="1:9" x14ac:dyDescent="0.25">
      <c r="A11966" s="1"/>
      <c r="B11966" s="40"/>
      <c r="C11966" s="40"/>
      <c r="D11966" s="40"/>
      <c r="E11966" s="40"/>
      <c r="F11966" s="40"/>
      <c r="G11966" s="40"/>
      <c r="H11966" s="40"/>
      <c r="I11966" s="40"/>
    </row>
    <row r="11967" spans="1:9" x14ac:dyDescent="0.25">
      <c r="A11967" s="1"/>
      <c r="B11967" s="40"/>
      <c r="C11967" s="40"/>
      <c r="D11967" s="40"/>
      <c r="E11967" s="40"/>
      <c r="F11967" s="40"/>
      <c r="G11967" s="40"/>
      <c r="H11967" s="40"/>
      <c r="I11967" s="40"/>
    </row>
    <row r="11968" spans="1:9" x14ac:dyDescent="0.25">
      <c r="A11968" s="1"/>
      <c r="B11968" s="40"/>
      <c r="C11968" s="40"/>
      <c r="D11968" s="40"/>
      <c r="E11968" s="40"/>
      <c r="F11968" s="40"/>
      <c r="G11968" s="40"/>
      <c r="H11968" s="40"/>
      <c r="I11968" s="40"/>
    </row>
    <row r="11969" spans="1:9" x14ac:dyDescent="0.25">
      <c r="A11969" s="1"/>
      <c r="B11969" s="40"/>
      <c r="C11969" s="40"/>
      <c r="D11969" s="40"/>
      <c r="E11969" s="40"/>
      <c r="F11969" s="40"/>
      <c r="G11969" s="40"/>
      <c r="H11969" s="40"/>
      <c r="I11969" s="40"/>
    </row>
    <row r="11970" spans="1:9" x14ac:dyDescent="0.25">
      <c r="A11970" s="1"/>
      <c r="B11970" s="40"/>
      <c r="C11970" s="40"/>
      <c r="D11970" s="40"/>
      <c r="E11970" s="40"/>
      <c r="F11970" s="40"/>
      <c r="G11970" s="40"/>
      <c r="H11970" s="40"/>
      <c r="I11970" s="40"/>
    </row>
    <row r="11971" spans="1:9" x14ac:dyDescent="0.25">
      <c r="A11971" s="1"/>
      <c r="B11971" s="40"/>
      <c r="C11971" s="40"/>
      <c r="D11971" s="40"/>
      <c r="E11971" s="40"/>
      <c r="F11971" s="40"/>
      <c r="G11971" s="40"/>
      <c r="H11971" s="40"/>
      <c r="I11971" s="40"/>
    </row>
    <row r="11972" spans="1:9" x14ac:dyDescent="0.25">
      <c r="A11972" s="1"/>
      <c r="B11972" s="40"/>
      <c r="C11972" s="40"/>
      <c r="D11972" s="40"/>
      <c r="E11972" s="40"/>
      <c r="F11972" s="40"/>
      <c r="G11972" s="40"/>
      <c r="H11972" s="40"/>
      <c r="I11972" s="40"/>
    </row>
    <row r="11973" spans="1:9" x14ac:dyDescent="0.25">
      <c r="A11973" s="1"/>
      <c r="B11973" s="40"/>
      <c r="C11973" s="40"/>
      <c r="D11973" s="40"/>
      <c r="E11973" s="40"/>
      <c r="F11973" s="40"/>
      <c r="G11973" s="40"/>
      <c r="H11973" s="40"/>
      <c r="I11973" s="40"/>
    </row>
    <row r="11974" spans="1:9" x14ac:dyDescent="0.25">
      <c r="A11974" s="1"/>
      <c r="B11974" s="40"/>
      <c r="C11974" s="40"/>
      <c r="D11974" s="40"/>
      <c r="E11974" s="40"/>
      <c r="F11974" s="40"/>
      <c r="G11974" s="40"/>
      <c r="H11974" s="40"/>
      <c r="I11974" s="40"/>
    </row>
    <row r="11975" spans="1:9" x14ac:dyDescent="0.25">
      <c r="A11975" s="1"/>
      <c r="B11975" s="40"/>
      <c r="C11975" s="40"/>
      <c r="D11975" s="40"/>
      <c r="E11975" s="40"/>
      <c r="F11975" s="40"/>
      <c r="G11975" s="40"/>
      <c r="H11975" s="40"/>
      <c r="I11975" s="40"/>
    </row>
    <row r="11976" spans="1:9" x14ac:dyDescent="0.25">
      <c r="A11976" s="1"/>
      <c r="B11976" s="40"/>
      <c r="C11976" s="40"/>
      <c r="D11976" s="40"/>
      <c r="E11976" s="40"/>
      <c r="F11976" s="40"/>
      <c r="G11976" s="40"/>
      <c r="H11976" s="40"/>
      <c r="I11976" s="40"/>
    </row>
    <row r="11977" spans="1:9" x14ac:dyDescent="0.25">
      <c r="A11977" s="1"/>
      <c r="B11977" s="40"/>
      <c r="C11977" s="40"/>
      <c r="D11977" s="40"/>
      <c r="E11977" s="40"/>
      <c r="F11977" s="40"/>
      <c r="G11977" s="40"/>
      <c r="H11977" s="40"/>
      <c r="I11977" s="40"/>
    </row>
    <row r="11978" spans="1:9" x14ac:dyDescent="0.25">
      <c r="A11978" s="1"/>
      <c r="B11978" s="40"/>
      <c r="C11978" s="40"/>
      <c r="D11978" s="40"/>
      <c r="E11978" s="40"/>
      <c r="F11978" s="40"/>
      <c r="G11978" s="40"/>
      <c r="H11978" s="40"/>
      <c r="I11978" s="40"/>
    </row>
    <row r="11979" spans="1:9" x14ac:dyDescent="0.25">
      <c r="A11979" s="1"/>
      <c r="B11979" s="40"/>
      <c r="C11979" s="40"/>
      <c r="D11979" s="40"/>
      <c r="E11979" s="40"/>
      <c r="F11979" s="40"/>
      <c r="G11979" s="40"/>
      <c r="H11979" s="40"/>
      <c r="I11979" s="40"/>
    </row>
    <row r="11980" spans="1:9" x14ac:dyDescent="0.25">
      <c r="A11980" s="1"/>
      <c r="B11980" s="40"/>
      <c r="C11980" s="40"/>
      <c r="D11980" s="40"/>
      <c r="E11980" s="40"/>
      <c r="F11980" s="40"/>
      <c r="G11980" s="40"/>
      <c r="H11980" s="40"/>
      <c r="I11980" s="40"/>
    </row>
    <row r="11981" spans="1:9" x14ac:dyDescent="0.25">
      <c r="A11981" s="1"/>
      <c r="B11981" s="40"/>
      <c r="C11981" s="40"/>
      <c r="D11981" s="40"/>
      <c r="E11981" s="40"/>
      <c r="F11981" s="40"/>
      <c r="G11981" s="40"/>
      <c r="H11981" s="40"/>
      <c r="I11981" s="40"/>
    </row>
    <row r="11982" spans="1:9" x14ac:dyDescent="0.25">
      <c r="A11982" s="1"/>
      <c r="B11982" s="40"/>
      <c r="C11982" s="40"/>
      <c r="D11982" s="40"/>
      <c r="E11982" s="40"/>
      <c r="F11982" s="40"/>
      <c r="G11982" s="40"/>
      <c r="H11982" s="40"/>
      <c r="I11982" s="40"/>
    </row>
    <row r="11983" spans="1:9" x14ac:dyDescent="0.25">
      <c r="A11983" s="1"/>
      <c r="B11983" s="40"/>
      <c r="C11983" s="40"/>
      <c r="D11983" s="40"/>
      <c r="E11983" s="40"/>
      <c r="F11983" s="40"/>
      <c r="G11983" s="40"/>
      <c r="H11983" s="40"/>
      <c r="I11983" s="40"/>
    </row>
    <row r="11984" spans="1:9" x14ac:dyDescent="0.25">
      <c r="A11984" s="1"/>
      <c r="B11984" s="40"/>
      <c r="C11984" s="40"/>
      <c r="D11984" s="40"/>
      <c r="E11984" s="40"/>
      <c r="F11984" s="40"/>
      <c r="G11984" s="40"/>
      <c r="H11984" s="40"/>
      <c r="I11984" s="40"/>
    </row>
    <row r="11985" spans="1:9" x14ac:dyDescent="0.25">
      <c r="A11985" s="1"/>
      <c r="B11985" s="40"/>
      <c r="C11985" s="40"/>
      <c r="D11985" s="40"/>
      <c r="E11985" s="40"/>
      <c r="F11985" s="40"/>
      <c r="G11985" s="40"/>
      <c r="H11985" s="40"/>
      <c r="I11985" s="40"/>
    </row>
    <row r="11986" spans="1:9" x14ac:dyDescent="0.25">
      <c r="A11986" s="1"/>
      <c r="B11986" s="40"/>
      <c r="C11986" s="40"/>
      <c r="D11986" s="40"/>
      <c r="E11986" s="40"/>
      <c r="F11986" s="40"/>
      <c r="G11986" s="40"/>
      <c r="H11986" s="40"/>
      <c r="I11986" s="40"/>
    </row>
    <row r="11987" spans="1:9" x14ac:dyDescent="0.25">
      <c r="A11987" s="1"/>
      <c r="B11987" s="40"/>
      <c r="C11987" s="40"/>
      <c r="D11987" s="40"/>
      <c r="E11987" s="40"/>
      <c r="F11987" s="40"/>
      <c r="G11987" s="40"/>
      <c r="H11987" s="40"/>
      <c r="I11987" s="40"/>
    </row>
    <row r="11988" spans="1:9" x14ac:dyDescent="0.25">
      <c r="A11988" s="1"/>
      <c r="B11988" s="40"/>
      <c r="C11988" s="40"/>
      <c r="D11988" s="40"/>
      <c r="E11988" s="40"/>
      <c r="F11988" s="40"/>
      <c r="G11988" s="40"/>
      <c r="H11988" s="40"/>
      <c r="I11988" s="40"/>
    </row>
    <row r="11989" spans="1:9" x14ac:dyDescent="0.25">
      <c r="A11989" s="1"/>
      <c r="B11989" s="40"/>
      <c r="C11989" s="40"/>
      <c r="D11989" s="40"/>
      <c r="E11989" s="40"/>
      <c r="F11989" s="40"/>
      <c r="G11989" s="40"/>
      <c r="H11989" s="40"/>
      <c r="I11989" s="40"/>
    </row>
    <row r="11990" spans="1:9" x14ac:dyDescent="0.25">
      <c r="A11990" s="1"/>
      <c r="B11990" s="40"/>
      <c r="C11990" s="40"/>
      <c r="D11990" s="40"/>
      <c r="E11990" s="40"/>
      <c r="F11990" s="40"/>
      <c r="G11990" s="40"/>
      <c r="H11990" s="40"/>
      <c r="I11990" s="40"/>
    </row>
    <row r="11991" spans="1:9" x14ac:dyDescent="0.25">
      <c r="A11991" s="1"/>
      <c r="B11991" s="40"/>
      <c r="C11991" s="40"/>
      <c r="D11991" s="40"/>
      <c r="E11991" s="40"/>
      <c r="F11991" s="40"/>
      <c r="G11991" s="40"/>
      <c r="H11991" s="40"/>
      <c r="I11991" s="40"/>
    </row>
    <row r="11992" spans="1:9" x14ac:dyDescent="0.25">
      <c r="A11992" s="1"/>
      <c r="B11992" s="40"/>
      <c r="C11992" s="40"/>
      <c r="D11992" s="40"/>
      <c r="E11992" s="40"/>
      <c r="F11992" s="40"/>
      <c r="G11992" s="40"/>
      <c r="H11992" s="40"/>
      <c r="I11992" s="40"/>
    </row>
    <row r="11993" spans="1:9" x14ac:dyDescent="0.25">
      <c r="A11993" s="1"/>
      <c r="B11993" s="40"/>
      <c r="C11993" s="40"/>
      <c r="D11993" s="40"/>
      <c r="E11993" s="40"/>
      <c r="F11993" s="40"/>
      <c r="G11993" s="40"/>
      <c r="H11993" s="40"/>
      <c r="I11993" s="40"/>
    </row>
    <row r="11994" spans="1:9" x14ac:dyDescent="0.25">
      <c r="A11994" s="1"/>
      <c r="B11994" s="40"/>
      <c r="C11994" s="40"/>
      <c r="D11994" s="40"/>
      <c r="E11994" s="40"/>
      <c r="F11994" s="40"/>
      <c r="G11994" s="40"/>
      <c r="H11994" s="40"/>
      <c r="I11994" s="40"/>
    </row>
    <row r="11995" spans="1:9" x14ac:dyDescent="0.25">
      <c r="A11995" s="1"/>
      <c r="B11995" s="40"/>
      <c r="C11995" s="40"/>
      <c r="D11995" s="40"/>
      <c r="E11995" s="40"/>
      <c r="F11995" s="40"/>
      <c r="G11995" s="40"/>
      <c r="H11995" s="40"/>
      <c r="I11995" s="40"/>
    </row>
    <row r="11996" spans="1:9" x14ac:dyDescent="0.25">
      <c r="A11996" s="1"/>
      <c r="B11996" s="40"/>
      <c r="C11996" s="40"/>
      <c r="D11996" s="40"/>
      <c r="E11996" s="40"/>
      <c r="F11996" s="40"/>
      <c r="G11996" s="40"/>
      <c r="H11996" s="40"/>
      <c r="I11996" s="40"/>
    </row>
    <row r="11997" spans="1:9" x14ac:dyDescent="0.25">
      <c r="A11997" s="1"/>
      <c r="B11997" s="40"/>
      <c r="C11997" s="40"/>
      <c r="D11997" s="40"/>
      <c r="E11997" s="40"/>
      <c r="F11997" s="40"/>
      <c r="G11997" s="40"/>
      <c r="H11997" s="40"/>
      <c r="I11997" s="40"/>
    </row>
    <row r="11998" spans="1:9" x14ac:dyDescent="0.25">
      <c r="A11998" s="1"/>
      <c r="B11998" s="40"/>
      <c r="C11998" s="40"/>
      <c r="D11998" s="40"/>
      <c r="E11998" s="40"/>
      <c r="F11998" s="40"/>
      <c r="G11998" s="40"/>
      <c r="H11998" s="40"/>
      <c r="I11998" s="40"/>
    </row>
    <row r="11999" spans="1:9" x14ac:dyDescent="0.25">
      <c r="A11999" s="1"/>
      <c r="B11999" s="40"/>
      <c r="C11999" s="40"/>
      <c r="D11999" s="40"/>
      <c r="E11999" s="40"/>
      <c r="F11999" s="40"/>
      <c r="G11999" s="40"/>
      <c r="H11999" s="40"/>
      <c r="I11999" s="40"/>
    </row>
    <row r="12000" spans="1:9" x14ac:dyDescent="0.25">
      <c r="A12000" s="1"/>
      <c r="B12000" s="40"/>
      <c r="C12000" s="40"/>
      <c r="D12000" s="40"/>
      <c r="E12000" s="40"/>
      <c r="F12000" s="40"/>
      <c r="G12000" s="40"/>
      <c r="H12000" s="40"/>
      <c r="I12000" s="40"/>
    </row>
    <row r="12001" spans="1:9" x14ac:dyDescent="0.25">
      <c r="A12001" s="1"/>
      <c r="B12001" s="40"/>
      <c r="C12001" s="40"/>
      <c r="D12001" s="40"/>
      <c r="E12001" s="40"/>
      <c r="F12001" s="40"/>
      <c r="G12001" s="40"/>
      <c r="H12001" s="40"/>
      <c r="I12001" s="40"/>
    </row>
    <row r="12002" spans="1:9" x14ac:dyDescent="0.25">
      <c r="A12002" s="1"/>
      <c r="B12002" s="40"/>
      <c r="C12002" s="40"/>
      <c r="D12002" s="40"/>
      <c r="E12002" s="40"/>
      <c r="F12002" s="40"/>
      <c r="G12002" s="40"/>
      <c r="H12002" s="40"/>
      <c r="I12002" s="40"/>
    </row>
    <row r="12003" spans="1:9" x14ac:dyDescent="0.25">
      <c r="A12003" s="1"/>
      <c r="B12003" s="40"/>
      <c r="C12003" s="40"/>
      <c r="D12003" s="40"/>
      <c r="E12003" s="40"/>
      <c r="F12003" s="40"/>
      <c r="G12003" s="40"/>
      <c r="H12003" s="40"/>
      <c r="I12003" s="40"/>
    </row>
    <row r="12004" spans="1:9" x14ac:dyDescent="0.25">
      <c r="A12004" s="1"/>
      <c r="B12004" s="40"/>
      <c r="C12004" s="40"/>
      <c r="D12004" s="40"/>
      <c r="E12004" s="40"/>
      <c r="F12004" s="40"/>
      <c r="G12004" s="40"/>
      <c r="H12004" s="40"/>
      <c r="I12004" s="40"/>
    </row>
    <row r="12005" spans="1:9" x14ac:dyDescent="0.25">
      <c r="A12005" s="1"/>
      <c r="B12005" s="40"/>
      <c r="C12005" s="40"/>
      <c r="D12005" s="40"/>
      <c r="E12005" s="40"/>
      <c r="F12005" s="40"/>
      <c r="G12005" s="40"/>
      <c r="H12005" s="40"/>
      <c r="I12005" s="40"/>
    </row>
    <row r="12006" spans="1:9" x14ac:dyDescent="0.25">
      <c r="A12006" s="1"/>
      <c r="B12006" s="40"/>
      <c r="C12006" s="40"/>
      <c r="D12006" s="40"/>
      <c r="E12006" s="40"/>
      <c r="F12006" s="40"/>
      <c r="G12006" s="40"/>
      <c r="H12006" s="40"/>
      <c r="I12006" s="40"/>
    </row>
    <row r="12007" spans="1:9" x14ac:dyDescent="0.25">
      <c r="A12007" s="1"/>
      <c r="B12007" s="40"/>
      <c r="C12007" s="40"/>
      <c r="D12007" s="40"/>
      <c r="E12007" s="40"/>
      <c r="F12007" s="40"/>
      <c r="G12007" s="40"/>
      <c r="H12007" s="40"/>
      <c r="I12007" s="40"/>
    </row>
    <row r="12008" spans="1:9" x14ac:dyDescent="0.25">
      <c r="A12008" s="1"/>
      <c r="B12008" s="40"/>
      <c r="C12008" s="40"/>
      <c r="D12008" s="40"/>
      <c r="E12008" s="40"/>
      <c r="F12008" s="40"/>
      <c r="G12008" s="40"/>
      <c r="H12008" s="40"/>
      <c r="I12008" s="40"/>
    </row>
    <row r="12009" spans="1:9" x14ac:dyDescent="0.25">
      <c r="A12009" s="1"/>
      <c r="B12009" s="40"/>
      <c r="C12009" s="40"/>
      <c r="D12009" s="40"/>
      <c r="E12009" s="40"/>
      <c r="F12009" s="40"/>
      <c r="G12009" s="40"/>
      <c r="H12009" s="40"/>
      <c r="I12009" s="40"/>
    </row>
    <row r="12010" spans="1:9" x14ac:dyDescent="0.25">
      <c r="A12010" s="1"/>
      <c r="B12010" s="40"/>
      <c r="C12010" s="40"/>
      <c r="D12010" s="40"/>
      <c r="E12010" s="40"/>
      <c r="F12010" s="40"/>
      <c r="G12010" s="40"/>
      <c r="H12010" s="40"/>
      <c r="I12010" s="40"/>
    </row>
    <row r="12011" spans="1:9" x14ac:dyDescent="0.25">
      <c r="A12011" s="1"/>
      <c r="B12011" s="40"/>
      <c r="C12011" s="40"/>
      <c r="D12011" s="40"/>
      <c r="E12011" s="40"/>
      <c r="F12011" s="40"/>
      <c r="G12011" s="40"/>
      <c r="H12011" s="40"/>
      <c r="I12011" s="40"/>
    </row>
    <row r="12012" spans="1:9" x14ac:dyDescent="0.25">
      <c r="A12012" s="1"/>
      <c r="B12012" s="40"/>
      <c r="C12012" s="40"/>
      <c r="D12012" s="40"/>
      <c r="E12012" s="40"/>
      <c r="F12012" s="40"/>
      <c r="G12012" s="40"/>
      <c r="H12012" s="40"/>
      <c r="I12012" s="40"/>
    </row>
    <row r="12013" spans="1:9" x14ac:dyDescent="0.25">
      <c r="A12013" s="1"/>
      <c r="B12013" s="40"/>
      <c r="C12013" s="40"/>
      <c r="D12013" s="40"/>
      <c r="E12013" s="40"/>
      <c r="F12013" s="40"/>
      <c r="G12013" s="40"/>
      <c r="H12013" s="40"/>
      <c r="I12013" s="40"/>
    </row>
    <row r="12014" spans="1:9" x14ac:dyDescent="0.25">
      <c r="A12014" s="1"/>
      <c r="B12014" s="40"/>
      <c r="C12014" s="40"/>
      <c r="D12014" s="40"/>
      <c r="E12014" s="40"/>
      <c r="F12014" s="40"/>
      <c r="G12014" s="40"/>
      <c r="H12014" s="40"/>
      <c r="I12014" s="40"/>
    </row>
    <row r="12015" spans="1:9" x14ac:dyDescent="0.25">
      <c r="A12015" s="1"/>
      <c r="B12015" s="40"/>
      <c r="C12015" s="40"/>
      <c r="D12015" s="40"/>
      <c r="E12015" s="40"/>
      <c r="F12015" s="40"/>
      <c r="G12015" s="40"/>
      <c r="H12015" s="40"/>
      <c r="I12015" s="40"/>
    </row>
    <row r="12016" spans="1:9" x14ac:dyDescent="0.25">
      <c r="A12016" s="1"/>
      <c r="B12016" s="40"/>
      <c r="C12016" s="40"/>
      <c r="D12016" s="40"/>
      <c r="E12016" s="40"/>
      <c r="F12016" s="40"/>
      <c r="G12016" s="40"/>
      <c r="H12016" s="40"/>
      <c r="I12016" s="40"/>
    </row>
    <row r="12017" spans="1:9" x14ac:dyDescent="0.25">
      <c r="A12017" s="1"/>
      <c r="B12017" s="40"/>
      <c r="C12017" s="40"/>
      <c r="D12017" s="40"/>
      <c r="E12017" s="40"/>
      <c r="F12017" s="40"/>
      <c r="G12017" s="40"/>
      <c r="H12017" s="40"/>
      <c r="I12017" s="40"/>
    </row>
    <row r="12018" spans="1:9" x14ac:dyDescent="0.25">
      <c r="A12018" s="1"/>
      <c r="B12018" s="40"/>
      <c r="C12018" s="40"/>
      <c r="D12018" s="40"/>
      <c r="E12018" s="40"/>
      <c r="F12018" s="40"/>
      <c r="G12018" s="40"/>
      <c r="H12018" s="40"/>
      <c r="I12018" s="40"/>
    </row>
    <row r="12019" spans="1:9" x14ac:dyDescent="0.25">
      <c r="A12019" s="1"/>
      <c r="B12019" s="40"/>
      <c r="C12019" s="40"/>
      <c r="D12019" s="40"/>
      <c r="E12019" s="40"/>
      <c r="F12019" s="40"/>
      <c r="G12019" s="40"/>
      <c r="H12019" s="40"/>
      <c r="I12019" s="40"/>
    </row>
    <row r="12020" spans="1:9" x14ac:dyDescent="0.25">
      <c r="A12020" s="1"/>
      <c r="B12020" s="40"/>
      <c r="C12020" s="40"/>
      <c r="D12020" s="40"/>
      <c r="E12020" s="40"/>
      <c r="F12020" s="40"/>
      <c r="G12020" s="40"/>
      <c r="H12020" s="40"/>
      <c r="I12020" s="40"/>
    </row>
    <row r="12021" spans="1:9" x14ac:dyDescent="0.25">
      <c r="A12021" s="1"/>
      <c r="B12021" s="40"/>
      <c r="C12021" s="40"/>
      <c r="D12021" s="40"/>
      <c r="E12021" s="40"/>
      <c r="F12021" s="40"/>
      <c r="G12021" s="40"/>
      <c r="H12021" s="40"/>
      <c r="I12021" s="40"/>
    </row>
    <row r="12022" spans="1:9" x14ac:dyDescent="0.25">
      <c r="A12022" s="1"/>
      <c r="B12022" s="40"/>
      <c r="C12022" s="40"/>
      <c r="D12022" s="40"/>
      <c r="E12022" s="40"/>
      <c r="F12022" s="40"/>
      <c r="G12022" s="40"/>
      <c r="H12022" s="40"/>
      <c r="I12022" s="40"/>
    </row>
    <row r="12023" spans="1:9" x14ac:dyDescent="0.25">
      <c r="A12023" s="1"/>
      <c r="B12023" s="40"/>
      <c r="C12023" s="40"/>
      <c r="D12023" s="40"/>
      <c r="E12023" s="40"/>
      <c r="F12023" s="40"/>
      <c r="G12023" s="40"/>
      <c r="H12023" s="40"/>
      <c r="I12023" s="40"/>
    </row>
    <row r="12024" spans="1:9" x14ac:dyDescent="0.25">
      <c r="A12024" s="1"/>
      <c r="B12024" s="40"/>
      <c r="C12024" s="40"/>
      <c r="D12024" s="40"/>
      <c r="E12024" s="40"/>
      <c r="F12024" s="40"/>
      <c r="G12024" s="40"/>
      <c r="H12024" s="40"/>
      <c r="I12024" s="40"/>
    </row>
    <row r="12025" spans="1:9" x14ac:dyDescent="0.25">
      <c r="A12025" s="1"/>
      <c r="B12025" s="40"/>
      <c r="C12025" s="40"/>
      <c r="D12025" s="40"/>
      <c r="E12025" s="40"/>
      <c r="F12025" s="40"/>
      <c r="G12025" s="40"/>
      <c r="H12025" s="40"/>
      <c r="I12025" s="40"/>
    </row>
    <row r="12026" spans="1:9" x14ac:dyDescent="0.25">
      <c r="A12026" s="1"/>
      <c r="B12026" s="40"/>
      <c r="C12026" s="40"/>
      <c r="D12026" s="40"/>
      <c r="E12026" s="40"/>
      <c r="F12026" s="40"/>
      <c r="G12026" s="40"/>
      <c r="H12026" s="40"/>
      <c r="I12026" s="40"/>
    </row>
    <row r="12027" spans="1:9" x14ac:dyDescent="0.25">
      <c r="A12027" s="1"/>
      <c r="B12027" s="40"/>
      <c r="C12027" s="40"/>
      <c r="D12027" s="40"/>
      <c r="E12027" s="40"/>
      <c r="F12027" s="40"/>
      <c r="G12027" s="40"/>
      <c r="H12027" s="40"/>
      <c r="I12027" s="40"/>
    </row>
    <row r="12028" spans="1:9" x14ac:dyDescent="0.25">
      <c r="A12028" s="1"/>
      <c r="B12028" s="40"/>
      <c r="C12028" s="40"/>
      <c r="D12028" s="40"/>
      <c r="E12028" s="40"/>
      <c r="F12028" s="40"/>
      <c r="G12028" s="40"/>
      <c r="H12028" s="40"/>
      <c r="I12028" s="40"/>
    </row>
    <row r="12029" spans="1:9" x14ac:dyDescent="0.25">
      <c r="A12029" s="1"/>
      <c r="B12029" s="40"/>
      <c r="C12029" s="40"/>
      <c r="D12029" s="40"/>
      <c r="E12029" s="40"/>
      <c r="F12029" s="40"/>
      <c r="G12029" s="40"/>
      <c r="H12029" s="40"/>
      <c r="I12029" s="40"/>
    </row>
    <row r="12030" spans="1:9" x14ac:dyDescent="0.25">
      <c r="A12030" s="1"/>
      <c r="B12030" s="40"/>
      <c r="C12030" s="40"/>
      <c r="D12030" s="40"/>
      <c r="E12030" s="40"/>
      <c r="F12030" s="40"/>
      <c r="G12030" s="40"/>
      <c r="H12030" s="40"/>
      <c r="I12030" s="40"/>
    </row>
    <row r="12031" spans="1:9" x14ac:dyDescent="0.25">
      <c r="A12031" s="1"/>
      <c r="B12031" s="40"/>
      <c r="C12031" s="40"/>
      <c r="D12031" s="40"/>
      <c r="E12031" s="40"/>
      <c r="F12031" s="40"/>
      <c r="G12031" s="40"/>
      <c r="H12031" s="40"/>
      <c r="I12031" s="40"/>
    </row>
    <row r="12032" spans="1:9" x14ac:dyDescent="0.25">
      <c r="A12032" s="1"/>
      <c r="B12032" s="40"/>
      <c r="C12032" s="40"/>
      <c r="D12032" s="40"/>
      <c r="E12032" s="40"/>
      <c r="F12032" s="40"/>
      <c r="G12032" s="40"/>
      <c r="H12032" s="40"/>
      <c r="I12032" s="40"/>
    </row>
    <row r="12033" spans="1:9" x14ac:dyDescent="0.25">
      <c r="A12033" s="1"/>
      <c r="B12033" s="40"/>
      <c r="C12033" s="40"/>
      <c r="D12033" s="40"/>
      <c r="E12033" s="40"/>
      <c r="F12033" s="40"/>
      <c r="G12033" s="40"/>
      <c r="H12033" s="40"/>
      <c r="I12033" s="40"/>
    </row>
    <row r="12034" spans="1:9" x14ac:dyDescent="0.25">
      <c r="A12034" s="1"/>
      <c r="B12034" s="40"/>
      <c r="C12034" s="40"/>
      <c r="D12034" s="40"/>
      <c r="E12034" s="40"/>
      <c r="F12034" s="40"/>
      <c r="G12034" s="40"/>
      <c r="H12034" s="40"/>
      <c r="I12034" s="40"/>
    </row>
    <row r="12035" spans="1:9" x14ac:dyDescent="0.25">
      <c r="A12035" s="1"/>
      <c r="B12035" s="40"/>
      <c r="C12035" s="40"/>
      <c r="D12035" s="40"/>
      <c r="E12035" s="40"/>
      <c r="F12035" s="40"/>
      <c r="G12035" s="40"/>
      <c r="H12035" s="40"/>
      <c r="I12035" s="40"/>
    </row>
    <row r="12036" spans="1:9" x14ac:dyDescent="0.25">
      <c r="A12036" s="1"/>
      <c r="B12036" s="40"/>
      <c r="C12036" s="40"/>
      <c r="D12036" s="40"/>
      <c r="E12036" s="40"/>
      <c r="F12036" s="40"/>
      <c r="G12036" s="40"/>
      <c r="H12036" s="40"/>
      <c r="I12036" s="40"/>
    </row>
    <row r="12037" spans="1:9" x14ac:dyDescent="0.25">
      <c r="A12037" s="1"/>
      <c r="B12037" s="40"/>
      <c r="C12037" s="40"/>
      <c r="D12037" s="40"/>
      <c r="E12037" s="40"/>
      <c r="F12037" s="40"/>
      <c r="G12037" s="40"/>
      <c r="H12037" s="40"/>
      <c r="I12037" s="40"/>
    </row>
    <row r="12038" spans="1:9" x14ac:dyDescent="0.25">
      <c r="A12038" s="1"/>
      <c r="B12038" s="40"/>
      <c r="C12038" s="40"/>
      <c r="D12038" s="40"/>
      <c r="E12038" s="40"/>
      <c r="F12038" s="40"/>
      <c r="G12038" s="40"/>
      <c r="H12038" s="40"/>
      <c r="I12038" s="40"/>
    </row>
    <row r="12039" spans="1:9" x14ac:dyDescent="0.25">
      <c r="A12039" s="1"/>
      <c r="B12039" s="40"/>
      <c r="C12039" s="40"/>
      <c r="D12039" s="40"/>
      <c r="E12039" s="40"/>
      <c r="F12039" s="40"/>
      <c r="G12039" s="40"/>
      <c r="H12039" s="40"/>
      <c r="I12039" s="40"/>
    </row>
    <row r="12040" spans="1:9" x14ac:dyDescent="0.25">
      <c r="A12040" s="1"/>
      <c r="B12040" s="40"/>
      <c r="C12040" s="40"/>
      <c r="D12040" s="40"/>
      <c r="E12040" s="40"/>
      <c r="F12040" s="40"/>
      <c r="G12040" s="40"/>
      <c r="H12040" s="40"/>
      <c r="I12040" s="40"/>
    </row>
    <row r="12041" spans="1:9" x14ac:dyDescent="0.25">
      <c r="A12041" s="1"/>
      <c r="B12041" s="40"/>
      <c r="C12041" s="40"/>
      <c r="D12041" s="40"/>
      <c r="E12041" s="40"/>
      <c r="F12041" s="40"/>
      <c r="G12041" s="40"/>
      <c r="H12041" s="40"/>
      <c r="I12041" s="40"/>
    </row>
    <row r="12042" spans="1:9" x14ac:dyDescent="0.25">
      <c r="A12042" s="1"/>
      <c r="B12042" s="40"/>
      <c r="C12042" s="40"/>
      <c r="D12042" s="40"/>
      <c r="E12042" s="40"/>
      <c r="F12042" s="40"/>
      <c r="G12042" s="40"/>
      <c r="H12042" s="40"/>
      <c r="I12042" s="40"/>
    </row>
    <row r="12043" spans="1:9" x14ac:dyDescent="0.25">
      <c r="A12043" s="1"/>
      <c r="B12043" s="40"/>
      <c r="C12043" s="40"/>
      <c r="D12043" s="40"/>
      <c r="E12043" s="40"/>
      <c r="F12043" s="40"/>
      <c r="G12043" s="40"/>
      <c r="H12043" s="40"/>
      <c r="I12043" s="40"/>
    </row>
    <row r="12044" spans="1:9" x14ac:dyDescent="0.25">
      <c r="A12044" s="1"/>
      <c r="B12044" s="40"/>
      <c r="C12044" s="40"/>
      <c r="D12044" s="40"/>
      <c r="E12044" s="40"/>
      <c r="F12044" s="40"/>
      <c r="G12044" s="40"/>
      <c r="H12044" s="40"/>
      <c r="I12044" s="40"/>
    </row>
    <row r="12045" spans="1:9" x14ac:dyDescent="0.25">
      <c r="A12045" s="1"/>
      <c r="B12045" s="40"/>
      <c r="C12045" s="40"/>
      <c r="D12045" s="40"/>
      <c r="E12045" s="40"/>
      <c r="F12045" s="40"/>
      <c r="G12045" s="40"/>
      <c r="H12045" s="40"/>
      <c r="I12045" s="40"/>
    </row>
    <row r="12046" spans="1:9" x14ac:dyDescent="0.25">
      <c r="A12046" s="1"/>
      <c r="B12046" s="40"/>
      <c r="C12046" s="40"/>
      <c r="D12046" s="40"/>
      <c r="E12046" s="40"/>
      <c r="F12046" s="40"/>
      <c r="G12046" s="40"/>
      <c r="H12046" s="40"/>
      <c r="I12046" s="40"/>
    </row>
    <row r="12047" spans="1:9" x14ac:dyDescent="0.25">
      <c r="A12047" s="1"/>
      <c r="B12047" s="40"/>
      <c r="C12047" s="40"/>
      <c r="D12047" s="40"/>
      <c r="E12047" s="40"/>
      <c r="F12047" s="40"/>
      <c r="G12047" s="40"/>
      <c r="H12047" s="40"/>
      <c r="I12047" s="40"/>
    </row>
    <row r="12048" spans="1:9" x14ac:dyDescent="0.25">
      <c r="A12048" s="1"/>
      <c r="B12048" s="40"/>
      <c r="C12048" s="40"/>
      <c r="D12048" s="40"/>
      <c r="E12048" s="40"/>
      <c r="F12048" s="40"/>
      <c r="G12048" s="40"/>
      <c r="H12048" s="40"/>
      <c r="I12048" s="40"/>
    </row>
    <row r="12049" spans="1:9" x14ac:dyDescent="0.25">
      <c r="A12049" s="1"/>
      <c r="B12049" s="40"/>
      <c r="C12049" s="40"/>
      <c r="D12049" s="40"/>
      <c r="E12049" s="40"/>
      <c r="F12049" s="40"/>
      <c r="G12049" s="40"/>
      <c r="H12049" s="40"/>
      <c r="I12049" s="40"/>
    </row>
    <row r="12050" spans="1:9" x14ac:dyDescent="0.25">
      <c r="A12050" s="1"/>
      <c r="B12050" s="40"/>
      <c r="C12050" s="40"/>
      <c r="D12050" s="40"/>
      <c r="E12050" s="40"/>
      <c r="F12050" s="40"/>
      <c r="G12050" s="40"/>
      <c r="H12050" s="40"/>
      <c r="I12050" s="40"/>
    </row>
    <row r="12051" spans="1:9" x14ac:dyDescent="0.25">
      <c r="A12051" s="1"/>
      <c r="B12051" s="40"/>
      <c r="C12051" s="40"/>
      <c r="D12051" s="40"/>
      <c r="E12051" s="40"/>
      <c r="F12051" s="40"/>
      <c r="G12051" s="40"/>
      <c r="H12051" s="40"/>
      <c r="I12051" s="40"/>
    </row>
    <row r="12052" spans="1:9" x14ac:dyDescent="0.25">
      <c r="A12052" s="1"/>
      <c r="B12052" s="40"/>
      <c r="C12052" s="40"/>
      <c r="D12052" s="40"/>
      <c r="E12052" s="40"/>
      <c r="F12052" s="40"/>
      <c r="G12052" s="40"/>
      <c r="H12052" s="40"/>
      <c r="I12052" s="40"/>
    </row>
    <row r="12053" spans="1:9" x14ac:dyDescent="0.25">
      <c r="A12053" s="1"/>
      <c r="B12053" s="40"/>
      <c r="C12053" s="40"/>
      <c r="D12053" s="40"/>
      <c r="E12053" s="40"/>
      <c r="F12053" s="40"/>
      <c r="G12053" s="40"/>
      <c r="H12053" s="40"/>
      <c r="I12053" s="40"/>
    </row>
    <row r="12054" spans="1:9" x14ac:dyDescent="0.25">
      <c r="A12054" s="1"/>
      <c r="B12054" s="40"/>
      <c r="C12054" s="40"/>
      <c r="D12054" s="40"/>
      <c r="E12054" s="40"/>
      <c r="F12054" s="40"/>
      <c r="G12054" s="40"/>
      <c r="H12054" s="40"/>
      <c r="I12054" s="40"/>
    </row>
    <row r="12055" spans="1:9" x14ac:dyDescent="0.25">
      <c r="A12055" s="1"/>
      <c r="B12055" s="40"/>
      <c r="C12055" s="40"/>
      <c r="D12055" s="40"/>
      <c r="E12055" s="40"/>
      <c r="F12055" s="40"/>
      <c r="G12055" s="40"/>
      <c r="H12055" s="40"/>
      <c r="I12055" s="40"/>
    </row>
    <row r="12056" spans="1:9" x14ac:dyDescent="0.25">
      <c r="A12056" s="1"/>
      <c r="B12056" s="40"/>
      <c r="C12056" s="40"/>
      <c r="D12056" s="40"/>
      <c r="E12056" s="40"/>
      <c r="F12056" s="40"/>
      <c r="G12056" s="40"/>
      <c r="H12056" s="40"/>
      <c r="I12056" s="40"/>
    </row>
    <row r="12057" spans="1:9" x14ac:dyDescent="0.25">
      <c r="A12057" s="1"/>
      <c r="B12057" s="40"/>
      <c r="C12057" s="40"/>
      <c r="D12057" s="40"/>
      <c r="E12057" s="40"/>
      <c r="F12057" s="40"/>
      <c r="G12057" s="40"/>
      <c r="H12057" s="40"/>
      <c r="I12057" s="40"/>
    </row>
    <row r="12058" spans="1:9" x14ac:dyDescent="0.25">
      <c r="A12058" s="1"/>
      <c r="B12058" s="40"/>
      <c r="C12058" s="40"/>
      <c r="D12058" s="40"/>
      <c r="E12058" s="40"/>
      <c r="F12058" s="40"/>
      <c r="G12058" s="40"/>
      <c r="H12058" s="40"/>
      <c r="I12058" s="40"/>
    </row>
    <row r="12059" spans="1:9" x14ac:dyDescent="0.25">
      <c r="A12059" s="1"/>
      <c r="B12059" s="40"/>
      <c r="C12059" s="40"/>
      <c r="D12059" s="40"/>
      <c r="E12059" s="40"/>
      <c r="F12059" s="40"/>
      <c r="G12059" s="40"/>
      <c r="H12059" s="40"/>
      <c r="I12059" s="40"/>
    </row>
    <row r="12060" spans="1:9" x14ac:dyDescent="0.25">
      <c r="A12060" s="1"/>
      <c r="B12060" s="40"/>
      <c r="C12060" s="40"/>
      <c r="D12060" s="40"/>
      <c r="E12060" s="40"/>
      <c r="F12060" s="40"/>
      <c r="G12060" s="40"/>
      <c r="H12060" s="40"/>
      <c r="I12060" s="40"/>
    </row>
    <row r="12061" spans="1:9" x14ac:dyDescent="0.25">
      <c r="A12061" s="1"/>
      <c r="B12061" s="40"/>
      <c r="C12061" s="40"/>
      <c r="D12061" s="40"/>
      <c r="E12061" s="40"/>
      <c r="F12061" s="40"/>
      <c r="G12061" s="40"/>
      <c r="H12061" s="40"/>
      <c r="I12061" s="40"/>
    </row>
    <row r="12062" spans="1:9" x14ac:dyDescent="0.25">
      <c r="A12062" s="1"/>
      <c r="B12062" s="40"/>
      <c r="C12062" s="40"/>
      <c r="D12062" s="40"/>
      <c r="E12062" s="40"/>
      <c r="F12062" s="40"/>
      <c r="G12062" s="40"/>
      <c r="H12062" s="40"/>
      <c r="I12062" s="40"/>
    </row>
    <row r="12063" spans="1:9" x14ac:dyDescent="0.25">
      <c r="A12063" s="1"/>
      <c r="B12063" s="40"/>
      <c r="C12063" s="40"/>
      <c r="D12063" s="40"/>
      <c r="E12063" s="40"/>
      <c r="F12063" s="40"/>
      <c r="G12063" s="40"/>
      <c r="H12063" s="40"/>
      <c r="I12063" s="40"/>
    </row>
    <row r="12064" spans="1:9" x14ac:dyDescent="0.25">
      <c r="A12064" s="1"/>
      <c r="B12064" s="40"/>
      <c r="C12064" s="40"/>
      <c r="D12064" s="40"/>
      <c r="E12064" s="40"/>
      <c r="F12064" s="40"/>
      <c r="G12064" s="40"/>
      <c r="H12064" s="40"/>
      <c r="I12064" s="40"/>
    </row>
    <row r="12065" spans="1:10" x14ac:dyDescent="0.25">
      <c r="A12065" s="1"/>
      <c r="B12065" s="40"/>
      <c r="C12065" s="40"/>
      <c r="D12065" s="40"/>
      <c r="E12065" s="40"/>
      <c r="F12065" s="40"/>
      <c r="G12065" s="40"/>
      <c r="H12065" s="40"/>
      <c r="I12065" s="2"/>
      <c r="J12065" s="2"/>
    </row>
    <row r="12066" spans="1:10" x14ac:dyDescent="0.25">
      <c r="A12066" s="1"/>
      <c r="B12066" s="40"/>
      <c r="C12066" s="40"/>
      <c r="D12066" s="40"/>
      <c r="E12066" s="40"/>
      <c r="F12066" s="40"/>
      <c r="G12066" s="40"/>
      <c r="H12066" s="40"/>
      <c r="I12066" s="40"/>
    </row>
    <row r="12067" spans="1:10" x14ac:dyDescent="0.25">
      <c r="A12067" s="1"/>
      <c r="B12067" s="40"/>
      <c r="C12067" s="40"/>
      <c r="D12067" s="40"/>
      <c r="E12067" s="40"/>
      <c r="F12067" s="40"/>
      <c r="G12067" s="40"/>
      <c r="H12067" s="40"/>
      <c r="I12067" s="40"/>
    </row>
    <row r="12068" spans="1:10" x14ac:dyDescent="0.25">
      <c r="A12068" s="1"/>
      <c r="B12068" s="40"/>
      <c r="C12068" s="40"/>
      <c r="D12068" s="40"/>
      <c r="E12068" s="40"/>
      <c r="F12068" s="40"/>
      <c r="G12068" s="40"/>
      <c r="H12068" s="40"/>
      <c r="I12068" s="40"/>
    </row>
    <row r="12069" spans="1:10" x14ac:dyDescent="0.25">
      <c r="A12069" s="1"/>
      <c r="B12069" s="40"/>
      <c r="C12069" s="40"/>
      <c r="D12069" s="40"/>
      <c r="E12069" s="40"/>
      <c r="F12069" s="40"/>
      <c r="G12069" s="40"/>
      <c r="H12069" s="40"/>
      <c r="I12069" s="40"/>
    </row>
    <row r="12070" spans="1:10" x14ac:dyDescent="0.25">
      <c r="A12070" s="1"/>
      <c r="B12070" s="40"/>
      <c r="C12070" s="40"/>
      <c r="D12070" s="40"/>
      <c r="E12070" s="40"/>
      <c r="F12070" s="40"/>
      <c r="G12070" s="40"/>
      <c r="H12070" s="40"/>
      <c r="I12070" s="40"/>
    </row>
    <row r="12071" spans="1:10" x14ac:dyDescent="0.25">
      <c r="A12071" s="1"/>
      <c r="B12071" s="40"/>
      <c r="C12071" s="40"/>
      <c r="D12071" s="40"/>
      <c r="E12071" s="40"/>
      <c r="F12071" s="40"/>
      <c r="G12071" s="40"/>
      <c r="H12071" s="40"/>
      <c r="I12071" s="40"/>
    </row>
    <row r="12072" spans="1:10" x14ac:dyDescent="0.25">
      <c r="A12072" s="1"/>
      <c r="B12072" s="40"/>
      <c r="C12072" s="40"/>
      <c r="D12072" s="40"/>
      <c r="E12072" s="40"/>
      <c r="F12072" s="40"/>
      <c r="G12072" s="40"/>
      <c r="H12072" s="40"/>
      <c r="I12072" s="40"/>
    </row>
    <row r="12073" spans="1:10" x14ac:dyDescent="0.25">
      <c r="A12073" s="1"/>
      <c r="B12073" s="40"/>
      <c r="C12073" s="40"/>
      <c r="D12073" s="40"/>
      <c r="E12073" s="40"/>
      <c r="F12073" s="40"/>
      <c r="G12073" s="40"/>
      <c r="H12073" s="40"/>
      <c r="I12073" s="40"/>
    </row>
    <row r="12074" spans="1:10" x14ac:dyDescent="0.25">
      <c r="A12074" s="1"/>
      <c r="B12074" s="40"/>
      <c r="C12074" s="40"/>
      <c r="D12074" s="40"/>
      <c r="E12074" s="40"/>
      <c r="F12074" s="40"/>
      <c r="G12074" s="40"/>
      <c r="H12074" s="40"/>
      <c r="I12074" s="40"/>
    </row>
    <row r="12075" spans="1:10" x14ac:dyDescent="0.25">
      <c r="A12075" s="1"/>
      <c r="B12075" s="40"/>
      <c r="C12075" s="40"/>
      <c r="D12075" s="40"/>
      <c r="E12075" s="40"/>
      <c r="F12075" s="40"/>
      <c r="G12075" s="40"/>
      <c r="H12075" s="40"/>
      <c r="I12075" s="40"/>
    </row>
    <row r="12076" spans="1:10" x14ac:dyDescent="0.25">
      <c r="A12076" s="1"/>
      <c r="B12076" s="40"/>
      <c r="C12076" s="40"/>
      <c r="D12076" s="40"/>
      <c r="E12076" s="40"/>
      <c r="F12076" s="40"/>
      <c r="G12076" s="40"/>
      <c r="H12076" s="40"/>
      <c r="I12076" s="40"/>
    </row>
    <row r="12077" spans="1:10" x14ac:dyDescent="0.25">
      <c r="A12077" s="1"/>
      <c r="B12077" s="40"/>
      <c r="C12077" s="40"/>
      <c r="D12077" s="40"/>
      <c r="E12077" s="40"/>
      <c r="F12077" s="40"/>
      <c r="G12077" s="40"/>
      <c r="H12077" s="40"/>
      <c r="I12077" s="40"/>
    </row>
    <row r="12078" spans="1:10" x14ac:dyDescent="0.25">
      <c r="A12078" s="1"/>
      <c r="B12078" s="40"/>
      <c r="C12078" s="40"/>
      <c r="D12078" s="40"/>
      <c r="E12078" s="40"/>
      <c r="F12078" s="40"/>
      <c r="G12078" s="40"/>
      <c r="H12078" s="40"/>
      <c r="I12078" s="40"/>
    </row>
    <row r="12079" spans="1:10" x14ac:dyDescent="0.25">
      <c r="A12079" s="1"/>
      <c r="B12079" s="40"/>
      <c r="C12079" s="40"/>
      <c r="D12079" s="40"/>
      <c r="E12079" s="40"/>
      <c r="F12079" s="40"/>
      <c r="G12079" s="40"/>
      <c r="H12079" s="40"/>
      <c r="I12079" s="40"/>
    </row>
    <row r="12080" spans="1:10" x14ac:dyDescent="0.25">
      <c r="A12080" s="1"/>
      <c r="B12080" s="40"/>
      <c r="C12080" s="40"/>
      <c r="D12080" s="40"/>
      <c r="E12080" s="40"/>
      <c r="F12080" s="40"/>
      <c r="G12080" s="40"/>
      <c r="H12080" s="40"/>
      <c r="I12080" s="40"/>
    </row>
    <row r="12081" spans="1:9" x14ac:dyDescent="0.25">
      <c r="A12081" s="1"/>
      <c r="B12081" s="40"/>
      <c r="C12081" s="40"/>
      <c r="D12081" s="40"/>
      <c r="E12081" s="40"/>
      <c r="F12081" s="40"/>
      <c r="G12081" s="40"/>
      <c r="H12081" s="40"/>
      <c r="I12081" s="40"/>
    </row>
    <row r="12082" spans="1:9" x14ac:dyDescent="0.25">
      <c r="A12082" s="1"/>
      <c r="B12082" s="40"/>
      <c r="C12082" s="40"/>
      <c r="D12082" s="40"/>
      <c r="E12082" s="40"/>
      <c r="F12082" s="40"/>
      <c r="G12082" s="40"/>
      <c r="H12082" s="40"/>
      <c r="I12082" s="40"/>
    </row>
    <row r="12083" spans="1:9" x14ac:dyDescent="0.25">
      <c r="A12083" s="1"/>
      <c r="B12083" s="40"/>
      <c r="C12083" s="40"/>
      <c r="D12083" s="40"/>
      <c r="E12083" s="40"/>
      <c r="F12083" s="40"/>
      <c r="G12083" s="40"/>
      <c r="H12083" s="40"/>
      <c r="I12083" s="40"/>
    </row>
    <row r="12084" spans="1:9" x14ac:dyDescent="0.25">
      <c r="A12084" s="1"/>
      <c r="B12084" s="40"/>
      <c r="C12084" s="40"/>
      <c r="D12084" s="40"/>
      <c r="E12084" s="40"/>
      <c r="F12084" s="40"/>
      <c r="G12084" s="40"/>
      <c r="H12084" s="40"/>
      <c r="I12084" s="40"/>
    </row>
    <row r="12085" spans="1:9" x14ac:dyDescent="0.25">
      <c r="A12085" s="1"/>
      <c r="B12085" s="40"/>
      <c r="C12085" s="40"/>
      <c r="D12085" s="40"/>
      <c r="E12085" s="40"/>
      <c r="F12085" s="40"/>
      <c r="G12085" s="40"/>
      <c r="H12085" s="40"/>
      <c r="I12085" s="40"/>
    </row>
    <row r="12086" spans="1:9" x14ac:dyDescent="0.25">
      <c r="A12086" s="1"/>
      <c r="B12086" s="40"/>
      <c r="C12086" s="40"/>
      <c r="D12086" s="40"/>
      <c r="E12086" s="40"/>
      <c r="F12086" s="40"/>
      <c r="G12086" s="40"/>
      <c r="H12086" s="40"/>
      <c r="I12086" s="40"/>
    </row>
    <row r="12087" spans="1:9" x14ac:dyDescent="0.25">
      <c r="A12087" s="1"/>
      <c r="B12087" s="40"/>
      <c r="C12087" s="40"/>
      <c r="D12087" s="40"/>
      <c r="E12087" s="40"/>
      <c r="F12087" s="40"/>
      <c r="G12087" s="40"/>
      <c r="H12087" s="40"/>
      <c r="I12087" s="40"/>
    </row>
    <row r="12088" spans="1:9" x14ac:dyDescent="0.25">
      <c r="A12088" s="1"/>
      <c r="B12088" s="40"/>
      <c r="C12088" s="40"/>
      <c r="D12088" s="40"/>
      <c r="E12088" s="40"/>
      <c r="F12088" s="40"/>
      <c r="G12088" s="40"/>
      <c r="H12088" s="40"/>
      <c r="I12088" s="40"/>
    </row>
    <row r="12089" spans="1:9" x14ac:dyDescent="0.25">
      <c r="A12089" s="1"/>
      <c r="B12089" s="40"/>
      <c r="C12089" s="40"/>
      <c r="D12089" s="40"/>
      <c r="E12089" s="40"/>
      <c r="F12089" s="40"/>
      <c r="G12089" s="40"/>
      <c r="H12089" s="40"/>
      <c r="I12089" s="40"/>
    </row>
    <row r="12090" spans="1:9" x14ac:dyDescent="0.25">
      <c r="A12090" s="1"/>
      <c r="B12090" s="40"/>
      <c r="C12090" s="40"/>
      <c r="D12090" s="40"/>
      <c r="E12090" s="40"/>
      <c r="F12090" s="40"/>
      <c r="G12090" s="40"/>
      <c r="H12090" s="40"/>
      <c r="I12090" s="40"/>
    </row>
    <row r="12091" spans="1:9" x14ac:dyDescent="0.25">
      <c r="A12091" s="1"/>
      <c r="B12091" s="40"/>
      <c r="C12091" s="40"/>
      <c r="D12091" s="40"/>
      <c r="E12091" s="40"/>
      <c r="F12091" s="40"/>
      <c r="G12091" s="40"/>
      <c r="H12091" s="40"/>
      <c r="I12091" s="40"/>
    </row>
    <row r="12092" spans="1:9" x14ac:dyDescent="0.25">
      <c r="A12092" s="1"/>
      <c r="B12092" s="40"/>
      <c r="C12092" s="40"/>
      <c r="D12092" s="40"/>
      <c r="E12092" s="40"/>
      <c r="F12092" s="40"/>
      <c r="G12092" s="40"/>
      <c r="H12092" s="40"/>
      <c r="I12092" s="40"/>
    </row>
    <row r="12093" spans="1:9" x14ac:dyDescent="0.25">
      <c r="A12093" s="1"/>
      <c r="B12093" s="40"/>
      <c r="C12093" s="40"/>
      <c r="D12093" s="40"/>
      <c r="E12093" s="40"/>
      <c r="F12093" s="40"/>
      <c r="G12093" s="40"/>
      <c r="H12093" s="40"/>
      <c r="I12093" s="40"/>
    </row>
    <row r="12094" spans="1:9" x14ac:dyDescent="0.25">
      <c r="A12094" s="1"/>
      <c r="B12094" s="40"/>
      <c r="C12094" s="40"/>
      <c r="D12094" s="40"/>
      <c r="E12094" s="40"/>
      <c r="F12094" s="40"/>
      <c r="G12094" s="40"/>
      <c r="H12094" s="40"/>
      <c r="I12094" s="40"/>
    </row>
    <row r="12095" spans="1:9" x14ac:dyDescent="0.25">
      <c r="A12095" s="1"/>
      <c r="B12095" s="40"/>
      <c r="C12095" s="40"/>
      <c r="D12095" s="40"/>
      <c r="E12095" s="40"/>
      <c r="F12095" s="40"/>
      <c r="G12095" s="40"/>
      <c r="H12095" s="40"/>
      <c r="I12095" s="40"/>
    </row>
    <row r="12096" spans="1:9" x14ac:dyDescent="0.25">
      <c r="A12096" s="1"/>
      <c r="B12096" s="40"/>
      <c r="C12096" s="40"/>
      <c r="D12096" s="40"/>
      <c r="E12096" s="40"/>
      <c r="F12096" s="40"/>
      <c r="G12096" s="40"/>
      <c r="H12096" s="40"/>
      <c r="I12096" s="40"/>
    </row>
    <row r="12097" spans="1:9" x14ac:dyDescent="0.25">
      <c r="A12097" s="1"/>
      <c r="B12097" s="40"/>
      <c r="C12097" s="40"/>
      <c r="D12097" s="40"/>
      <c r="E12097" s="40"/>
      <c r="F12097" s="40"/>
      <c r="G12097" s="40"/>
      <c r="H12097" s="40"/>
      <c r="I12097" s="40"/>
    </row>
    <row r="12098" spans="1:9" x14ac:dyDescent="0.25">
      <c r="A12098" s="1"/>
      <c r="B12098" s="40"/>
      <c r="C12098" s="40"/>
      <c r="D12098" s="40"/>
      <c r="E12098" s="40"/>
      <c r="F12098" s="40"/>
      <c r="G12098" s="40"/>
      <c r="H12098" s="40"/>
      <c r="I12098" s="40"/>
    </row>
    <row r="12099" spans="1:9" x14ac:dyDescent="0.25">
      <c r="A12099" s="1"/>
      <c r="B12099" s="40"/>
      <c r="C12099" s="40"/>
      <c r="D12099" s="40"/>
      <c r="E12099" s="40"/>
      <c r="F12099" s="40"/>
      <c r="G12099" s="40"/>
      <c r="H12099" s="40"/>
      <c r="I12099" s="40"/>
    </row>
    <row r="12100" spans="1:9" x14ac:dyDescent="0.25">
      <c r="A12100" s="1"/>
      <c r="B12100" s="40"/>
      <c r="C12100" s="40"/>
      <c r="D12100" s="40"/>
      <c r="E12100" s="40"/>
      <c r="F12100" s="40"/>
      <c r="G12100" s="40"/>
      <c r="H12100" s="40"/>
      <c r="I12100" s="40"/>
    </row>
    <row r="12101" spans="1:9" x14ac:dyDescent="0.25">
      <c r="A12101" s="1"/>
      <c r="B12101" s="40"/>
      <c r="C12101" s="40"/>
      <c r="D12101" s="40"/>
      <c r="E12101" s="40"/>
      <c r="F12101" s="40"/>
      <c r="G12101" s="40"/>
      <c r="H12101" s="40"/>
      <c r="I12101" s="40"/>
    </row>
    <row r="12102" spans="1:9" x14ac:dyDescent="0.25">
      <c r="A12102" s="1"/>
      <c r="B12102" s="40"/>
      <c r="C12102" s="40"/>
      <c r="D12102" s="40"/>
      <c r="E12102" s="40"/>
      <c r="F12102" s="40"/>
      <c r="G12102" s="40"/>
      <c r="H12102" s="40"/>
      <c r="I12102" s="40"/>
    </row>
    <row r="12103" spans="1:9" x14ac:dyDescent="0.25">
      <c r="A12103" s="1"/>
      <c r="B12103" s="40"/>
      <c r="C12103" s="40"/>
      <c r="D12103" s="40"/>
      <c r="E12103" s="40"/>
      <c r="F12103" s="40"/>
      <c r="G12103" s="40"/>
      <c r="H12103" s="40"/>
      <c r="I12103" s="40"/>
    </row>
    <row r="12104" spans="1:9" x14ac:dyDescent="0.25">
      <c r="A12104" s="1"/>
      <c r="B12104" s="40"/>
      <c r="C12104" s="40"/>
      <c r="D12104" s="40"/>
      <c r="E12104" s="40"/>
      <c r="F12104" s="40"/>
      <c r="G12104" s="40"/>
      <c r="H12104" s="40"/>
      <c r="I12104" s="40"/>
    </row>
    <row r="12105" spans="1:9" x14ac:dyDescent="0.25">
      <c r="A12105" s="1"/>
      <c r="B12105" s="40"/>
      <c r="C12105" s="40"/>
      <c r="D12105" s="40"/>
      <c r="E12105" s="40"/>
      <c r="F12105" s="40"/>
      <c r="G12105" s="40"/>
      <c r="H12105" s="40"/>
      <c r="I12105" s="40"/>
    </row>
    <row r="12106" spans="1:9" x14ac:dyDescent="0.25">
      <c r="A12106" s="1"/>
      <c r="B12106" s="40"/>
      <c r="C12106" s="40"/>
      <c r="D12106" s="40"/>
      <c r="E12106" s="40"/>
      <c r="F12106" s="40"/>
      <c r="G12106" s="40"/>
      <c r="H12106" s="40"/>
      <c r="I12106" s="40"/>
    </row>
    <row r="12107" spans="1:9" x14ac:dyDescent="0.25">
      <c r="A12107" s="1"/>
      <c r="B12107" s="40"/>
      <c r="C12107" s="40"/>
      <c r="D12107" s="40"/>
      <c r="E12107" s="40"/>
      <c r="F12107" s="40"/>
      <c r="G12107" s="40"/>
      <c r="H12107" s="40"/>
      <c r="I12107" s="40"/>
    </row>
    <row r="12108" spans="1:9" x14ac:dyDescent="0.25">
      <c r="A12108" s="1"/>
      <c r="B12108" s="40"/>
      <c r="C12108" s="40"/>
      <c r="D12108" s="40"/>
      <c r="E12108" s="40"/>
      <c r="F12108" s="40"/>
      <c r="G12108" s="40"/>
      <c r="H12108" s="40"/>
      <c r="I12108" s="40"/>
    </row>
    <row r="12109" spans="1:9" x14ac:dyDescent="0.25">
      <c r="A12109" s="1"/>
      <c r="B12109" s="40"/>
      <c r="C12109" s="40"/>
      <c r="D12109" s="40"/>
      <c r="E12109" s="40"/>
      <c r="F12109" s="40"/>
      <c r="G12109" s="40"/>
      <c r="H12109" s="40"/>
      <c r="I12109" s="40"/>
    </row>
    <row r="12110" spans="1:9" x14ac:dyDescent="0.25">
      <c r="A12110" s="1"/>
      <c r="B12110" s="40"/>
      <c r="C12110" s="40"/>
      <c r="D12110" s="40"/>
      <c r="E12110" s="40"/>
      <c r="F12110" s="40"/>
      <c r="G12110" s="40"/>
      <c r="H12110" s="40"/>
      <c r="I12110" s="40"/>
    </row>
    <row r="12111" spans="1:9" x14ac:dyDescent="0.25">
      <c r="A12111" s="1"/>
      <c r="B12111" s="40"/>
      <c r="C12111" s="40"/>
      <c r="D12111" s="40"/>
      <c r="E12111" s="40"/>
      <c r="F12111" s="40"/>
      <c r="G12111" s="40"/>
      <c r="H12111" s="40"/>
      <c r="I12111" s="40"/>
    </row>
    <row r="12112" spans="1:9" x14ac:dyDescent="0.25">
      <c r="A12112" s="1"/>
      <c r="B12112" s="40"/>
      <c r="C12112" s="40"/>
      <c r="D12112" s="40"/>
      <c r="E12112" s="40"/>
      <c r="F12112" s="40"/>
      <c r="G12112" s="40"/>
      <c r="H12112" s="40"/>
      <c r="I12112" s="40"/>
    </row>
    <row r="12113" spans="1:9" x14ac:dyDescent="0.25">
      <c r="A12113" s="1"/>
      <c r="B12113" s="40"/>
      <c r="C12113" s="40"/>
      <c r="D12113" s="40"/>
      <c r="E12113" s="40"/>
      <c r="F12113" s="40"/>
      <c r="G12113" s="40"/>
      <c r="H12113" s="40"/>
      <c r="I12113" s="40"/>
    </row>
    <row r="12114" spans="1:9" x14ac:dyDescent="0.25">
      <c r="A12114" s="1"/>
      <c r="B12114" s="40"/>
      <c r="C12114" s="40"/>
      <c r="D12114" s="40"/>
      <c r="E12114" s="40"/>
      <c r="F12114" s="40"/>
      <c r="G12114" s="40"/>
      <c r="H12114" s="40"/>
      <c r="I12114" s="40"/>
    </row>
    <row r="12115" spans="1:9" x14ac:dyDescent="0.25">
      <c r="A12115" s="1"/>
      <c r="B12115" s="40"/>
      <c r="C12115" s="40"/>
      <c r="D12115" s="40"/>
      <c r="E12115" s="40"/>
      <c r="F12115" s="40"/>
      <c r="G12115" s="40"/>
      <c r="H12115" s="40"/>
      <c r="I12115" s="40"/>
    </row>
    <row r="12116" spans="1:9" x14ac:dyDescent="0.25">
      <c r="A12116" s="1"/>
      <c r="B12116" s="40"/>
      <c r="C12116" s="40"/>
      <c r="D12116" s="40"/>
      <c r="E12116" s="40"/>
      <c r="F12116" s="40"/>
      <c r="G12116" s="40"/>
      <c r="H12116" s="40"/>
      <c r="I12116" s="40"/>
    </row>
    <row r="12117" spans="1:9" x14ac:dyDescent="0.25">
      <c r="A12117" s="1"/>
      <c r="B12117" s="40"/>
      <c r="C12117" s="40"/>
      <c r="D12117" s="40"/>
      <c r="E12117" s="40"/>
      <c r="F12117" s="40"/>
      <c r="G12117" s="40"/>
      <c r="H12117" s="40"/>
      <c r="I12117" s="40"/>
    </row>
    <row r="12118" spans="1:9" x14ac:dyDescent="0.25">
      <c r="A12118" s="1"/>
      <c r="B12118" s="40"/>
      <c r="C12118" s="40"/>
      <c r="D12118" s="40"/>
      <c r="E12118" s="40"/>
      <c r="F12118" s="40"/>
      <c r="G12118" s="40"/>
      <c r="H12118" s="40"/>
      <c r="I12118" s="40"/>
    </row>
    <row r="12119" spans="1:9" x14ac:dyDescent="0.25">
      <c r="A12119" s="1"/>
      <c r="B12119" s="40"/>
      <c r="C12119" s="40"/>
      <c r="D12119" s="40"/>
      <c r="E12119" s="40"/>
      <c r="F12119" s="40"/>
      <c r="G12119" s="40"/>
      <c r="H12119" s="40"/>
      <c r="I12119" s="40"/>
    </row>
    <row r="12120" spans="1:9" x14ac:dyDescent="0.25">
      <c r="A12120" s="1"/>
      <c r="B12120" s="40"/>
      <c r="C12120" s="40"/>
      <c r="D12120" s="40"/>
      <c r="E12120" s="40"/>
      <c r="F12120" s="40"/>
      <c r="G12120" s="40"/>
      <c r="H12120" s="40"/>
      <c r="I12120" s="40"/>
    </row>
    <row r="12121" spans="1:9" x14ac:dyDescent="0.25">
      <c r="A12121" s="1"/>
      <c r="B12121" s="40"/>
      <c r="C12121" s="40"/>
      <c r="D12121" s="40"/>
      <c r="E12121" s="40"/>
      <c r="F12121" s="40"/>
      <c r="G12121" s="40"/>
      <c r="H12121" s="40"/>
      <c r="I12121" s="40"/>
    </row>
    <row r="12122" spans="1:9" x14ac:dyDescent="0.25">
      <c r="A12122" s="1"/>
      <c r="B12122" s="40"/>
      <c r="C12122" s="40"/>
      <c r="D12122" s="40"/>
      <c r="E12122" s="40"/>
      <c r="F12122" s="40"/>
      <c r="G12122" s="40"/>
      <c r="H12122" s="40"/>
      <c r="I12122" s="40"/>
    </row>
    <row r="12123" spans="1:9" x14ac:dyDescent="0.25">
      <c r="A12123" s="1"/>
      <c r="B12123" s="40"/>
      <c r="C12123" s="40"/>
      <c r="D12123" s="40"/>
      <c r="E12123" s="40"/>
      <c r="F12123" s="40"/>
      <c r="G12123" s="40"/>
      <c r="H12123" s="40"/>
      <c r="I12123" s="40"/>
    </row>
    <row r="12124" spans="1:9" x14ac:dyDescent="0.25">
      <c r="A12124" s="1"/>
      <c r="B12124" s="40"/>
      <c r="C12124" s="40"/>
      <c r="D12124" s="40"/>
      <c r="E12124" s="40"/>
      <c r="F12124" s="40"/>
      <c r="G12124" s="40"/>
      <c r="H12124" s="40"/>
      <c r="I12124" s="40"/>
    </row>
    <row r="12125" spans="1:9" x14ac:dyDescent="0.25">
      <c r="A12125" s="1"/>
      <c r="B12125" s="40"/>
      <c r="C12125" s="40"/>
      <c r="D12125" s="40"/>
      <c r="E12125" s="40"/>
      <c r="F12125" s="40"/>
      <c r="G12125" s="40"/>
      <c r="H12125" s="40"/>
      <c r="I12125" s="40"/>
    </row>
    <row r="12126" spans="1:9" x14ac:dyDescent="0.25">
      <c r="A12126" s="1"/>
      <c r="B12126" s="40"/>
      <c r="C12126" s="40"/>
      <c r="D12126" s="40"/>
      <c r="E12126" s="40"/>
      <c r="F12126" s="40"/>
      <c r="G12126" s="40"/>
      <c r="H12126" s="40"/>
      <c r="I12126" s="40"/>
    </row>
    <row r="12127" spans="1:9" x14ac:dyDescent="0.25">
      <c r="A12127" s="1"/>
      <c r="B12127" s="40"/>
      <c r="C12127" s="40"/>
      <c r="D12127" s="40"/>
      <c r="E12127" s="40"/>
      <c r="F12127" s="40"/>
      <c r="G12127" s="40"/>
      <c r="H12127" s="40"/>
      <c r="I12127" s="40"/>
    </row>
    <row r="12128" spans="1:9" x14ac:dyDescent="0.25">
      <c r="A12128" s="1"/>
      <c r="B12128" s="40"/>
      <c r="C12128" s="40"/>
      <c r="D12128" s="40"/>
      <c r="E12128" s="40"/>
      <c r="F12128" s="40"/>
      <c r="G12128" s="40"/>
      <c r="H12128" s="40"/>
      <c r="I12128" s="40"/>
    </row>
    <row r="12129" spans="1:9" x14ac:dyDescent="0.25">
      <c r="A12129" s="1"/>
      <c r="B12129" s="40"/>
      <c r="C12129" s="40"/>
      <c r="D12129" s="40"/>
      <c r="E12129" s="40"/>
      <c r="F12129" s="40"/>
      <c r="G12129" s="40"/>
      <c r="H12129" s="40"/>
      <c r="I12129" s="40"/>
    </row>
    <row r="12130" spans="1:9" x14ac:dyDescent="0.25">
      <c r="A12130" s="1"/>
      <c r="B12130" s="40"/>
      <c r="C12130" s="40"/>
      <c r="D12130" s="40"/>
      <c r="E12130" s="40"/>
      <c r="F12130" s="40"/>
      <c r="G12130" s="40"/>
      <c r="H12130" s="40"/>
      <c r="I12130" s="40"/>
    </row>
    <row r="12131" spans="1:9" x14ac:dyDescent="0.25">
      <c r="A12131" s="1"/>
      <c r="B12131" s="40"/>
      <c r="C12131" s="40"/>
      <c r="D12131" s="40"/>
      <c r="E12131" s="40"/>
      <c r="F12131" s="40"/>
      <c r="G12131" s="40"/>
      <c r="H12131" s="40"/>
      <c r="I12131" s="40"/>
    </row>
    <row r="12132" spans="1:9" x14ac:dyDescent="0.25">
      <c r="A12132" s="1"/>
      <c r="B12132" s="40"/>
      <c r="C12132" s="40"/>
      <c r="D12132" s="40"/>
      <c r="E12132" s="40"/>
      <c r="F12132" s="40"/>
      <c r="G12132" s="40"/>
      <c r="H12132" s="40"/>
      <c r="I12132" s="40"/>
    </row>
    <row r="12133" spans="1:9" x14ac:dyDescent="0.25">
      <c r="A12133" s="1"/>
      <c r="B12133" s="40"/>
      <c r="C12133" s="40"/>
      <c r="D12133" s="40"/>
      <c r="E12133" s="40"/>
      <c r="F12133" s="40"/>
      <c r="G12133" s="40"/>
      <c r="H12133" s="40"/>
      <c r="I12133" s="40"/>
    </row>
    <row r="12134" spans="1:9" x14ac:dyDescent="0.25">
      <c r="A12134" s="1"/>
      <c r="B12134" s="40"/>
      <c r="C12134" s="40"/>
      <c r="D12134" s="40"/>
      <c r="E12134" s="40"/>
      <c r="F12134" s="40"/>
      <c r="G12134" s="40"/>
      <c r="H12134" s="40"/>
      <c r="I12134" s="40"/>
    </row>
    <row r="12135" spans="1:9" x14ac:dyDescent="0.25">
      <c r="A12135" s="1"/>
      <c r="B12135" s="40"/>
      <c r="C12135" s="40"/>
      <c r="D12135" s="40"/>
      <c r="E12135" s="40"/>
      <c r="F12135" s="40"/>
      <c r="G12135" s="40"/>
      <c r="H12135" s="40"/>
      <c r="I12135" s="40"/>
    </row>
    <row r="12136" spans="1:9" x14ac:dyDescent="0.25">
      <c r="A12136" s="1"/>
      <c r="B12136" s="40"/>
      <c r="C12136" s="40"/>
      <c r="D12136" s="40"/>
      <c r="E12136" s="40"/>
      <c r="F12136" s="40"/>
      <c r="G12136" s="40"/>
      <c r="H12136" s="40"/>
      <c r="I12136" s="40"/>
    </row>
    <row r="12137" spans="1:9" x14ac:dyDescent="0.25">
      <c r="A12137" s="1"/>
      <c r="B12137" s="40"/>
      <c r="C12137" s="40"/>
      <c r="D12137" s="40"/>
      <c r="E12137" s="40"/>
      <c r="F12137" s="40"/>
      <c r="G12137" s="40"/>
      <c r="H12137" s="40"/>
      <c r="I12137" s="40"/>
    </row>
    <row r="12138" spans="1:9" x14ac:dyDescent="0.25">
      <c r="A12138" s="1"/>
      <c r="B12138" s="40"/>
      <c r="C12138" s="40"/>
      <c r="D12138" s="40"/>
      <c r="E12138" s="40"/>
      <c r="F12138" s="40"/>
      <c r="G12138" s="40"/>
      <c r="H12138" s="40"/>
      <c r="I12138" s="40"/>
    </row>
    <row r="12139" spans="1:9" x14ac:dyDescent="0.25">
      <c r="A12139" s="1"/>
      <c r="B12139" s="40"/>
      <c r="C12139" s="40"/>
      <c r="D12139" s="40"/>
      <c r="E12139" s="40"/>
      <c r="F12139" s="40"/>
      <c r="G12139" s="40"/>
      <c r="H12139" s="40"/>
      <c r="I12139" s="40"/>
    </row>
    <row r="12140" spans="1:9" x14ac:dyDescent="0.25">
      <c r="A12140" s="1"/>
      <c r="B12140" s="40"/>
      <c r="C12140" s="40"/>
      <c r="D12140" s="40"/>
      <c r="E12140" s="40"/>
      <c r="F12140" s="40"/>
      <c r="G12140" s="40"/>
      <c r="H12140" s="40"/>
      <c r="I12140" s="40"/>
    </row>
    <row r="12141" spans="1:9" x14ac:dyDescent="0.25">
      <c r="A12141" s="1"/>
      <c r="B12141" s="40"/>
      <c r="C12141" s="40"/>
      <c r="D12141" s="40"/>
      <c r="E12141" s="40"/>
      <c r="F12141" s="40"/>
      <c r="G12141" s="40"/>
      <c r="H12141" s="40"/>
      <c r="I12141" s="40"/>
    </row>
    <row r="12142" spans="1:9" x14ac:dyDescent="0.25">
      <c r="A12142" s="1"/>
      <c r="B12142" s="40"/>
      <c r="C12142" s="40"/>
      <c r="D12142" s="40"/>
      <c r="E12142" s="40"/>
      <c r="F12142" s="40"/>
      <c r="G12142" s="40"/>
      <c r="H12142" s="40"/>
      <c r="I12142" s="40"/>
    </row>
    <row r="12143" spans="1:9" x14ac:dyDescent="0.25">
      <c r="A12143" s="1"/>
      <c r="B12143" s="40"/>
      <c r="C12143" s="40"/>
      <c r="D12143" s="40"/>
      <c r="E12143" s="40"/>
      <c r="F12143" s="40"/>
      <c r="G12143" s="40"/>
      <c r="H12143" s="40"/>
      <c r="I12143" s="40"/>
    </row>
    <row r="12144" spans="1:9" x14ac:dyDescent="0.25">
      <c r="A12144" s="1"/>
      <c r="B12144" s="40"/>
      <c r="C12144" s="40"/>
      <c r="D12144" s="40"/>
      <c r="E12144" s="40"/>
      <c r="F12144" s="40"/>
      <c r="G12144" s="40"/>
      <c r="H12144" s="40"/>
      <c r="I12144" s="40"/>
    </row>
    <row r="12145" spans="1:9" x14ac:dyDescent="0.25">
      <c r="A12145" s="1"/>
      <c r="B12145" s="40"/>
      <c r="C12145" s="40"/>
      <c r="D12145" s="40"/>
      <c r="E12145" s="40"/>
      <c r="F12145" s="40"/>
      <c r="G12145" s="40"/>
      <c r="H12145" s="40"/>
      <c r="I12145" s="40"/>
    </row>
    <row r="12146" spans="1:9" x14ac:dyDescent="0.25">
      <c r="A12146" s="1"/>
      <c r="B12146" s="40"/>
      <c r="C12146" s="40"/>
      <c r="D12146" s="40"/>
      <c r="E12146" s="40"/>
      <c r="F12146" s="40"/>
      <c r="G12146" s="40"/>
      <c r="H12146" s="40"/>
      <c r="I12146" s="40"/>
    </row>
    <row r="12147" spans="1:9" x14ac:dyDescent="0.25">
      <c r="A12147" s="1"/>
      <c r="B12147" s="40"/>
      <c r="C12147" s="40"/>
      <c r="D12147" s="40"/>
      <c r="E12147" s="40"/>
      <c r="F12147" s="40"/>
      <c r="G12147" s="40"/>
      <c r="H12147" s="40"/>
      <c r="I12147" s="40"/>
    </row>
    <row r="12148" spans="1:9" x14ac:dyDescent="0.25">
      <c r="A12148" s="1"/>
      <c r="B12148" s="40"/>
      <c r="C12148" s="40"/>
      <c r="D12148" s="40"/>
      <c r="E12148" s="40"/>
      <c r="F12148" s="40"/>
      <c r="G12148" s="40"/>
      <c r="H12148" s="40"/>
      <c r="I12148" s="40"/>
    </row>
    <row r="12149" spans="1:9" x14ac:dyDescent="0.25">
      <c r="A12149" s="1"/>
      <c r="B12149" s="40"/>
      <c r="C12149" s="40"/>
      <c r="D12149" s="40"/>
      <c r="E12149" s="40"/>
      <c r="F12149" s="40"/>
      <c r="G12149" s="40"/>
      <c r="H12149" s="40"/>
      <c r="I12149" s="40"/>
    </row>
    <row r="12150" spans="1:9" x14ac:dyDescent="0.25">
      <c r="A12150" s="1"/>
      <c r="B12150" s="40"/>
      <c r="C12150" s="40"/>
      <c r="D12150" s="40"/>
      <c r="E12150" s="40"/>
      <c r="F12150" s="40"/>
      <c r="G12150" s="40"/>
      <c r="H12150" s="40"/>
      <c r="I12150" s="40"/>
    </row>
    <row r="12151" spans="1:9" x14ac:dyDescent="0.25">
      <c r="A12151" s="1"/>
      <c r="B12151" s="40"/>
      <c r="C12151" s="40"/>
      <c r="D12151" s="40"/>
      <c r="E12151" s="40"/>
      <c r="F12151" s="40"/>
      <c r="G12151" s="40"/>
      <c r="H12151" s="40"/>
      <c r="I12151" s="40"/>
    </row>
    <row r="12152" spans="1:9" x14ac:dyDescent="0.25">
      <c r="A12152" s="1"/>
      <c r="B12152" s="40"/>
      <c r="C12152" s="40"/>
      <c r="D12152" s="40"/>
      <c r="E12152" s="40"/>
      <c r="F12152" s="40"/>
      <c r="G12152" s="40"/>
      <c r="H12152" s="40"/>
      <c r="I12152" s="40"/>
    </row>
    <row r="12153" spans="1:9" x14ac:dyDescent="0.25">
      <c r="A12153" s="1"/>
      <c r="B12153" s="40"/>
      <c r="C12153" s="40"/>
      <c r="D12153" s="40"/>
      <c r="E12153" s="40"/>
      <c r="F12153" s="40"/>
      <c r="G12153" s="40"/>
      <c r="H12153" s="40"/>
      <c r="I12153" s="40"/>
    </row>
    <row r="12154" spans="1:9" x14ac:dyDescent="0.25">
      <c r="A12154" s="1"/>
      <c r="B12154" s="40"/>
      <c r="C12154" s="40"/>
      <c r="D12154" s="40"/>
      <c r="E12154" s="40"/>
      <c r="F12154" s="40"/>
      <c r="G12154" s="40"/>
      <c r="H12154" s="40"/>
      <c r="I12154" s="40"/>
    </row>
    <row r="12155" spans="1:9" x14ac:dyDescent="0.25">
      <c r="A12155" s="1"/>
      <c r="B12155" s="40"/>
      <c r="C12155" s="40"/>
      <c r="D12155" s="40"/>
      <c r="E12155" s="40"/>
      <c r="F12155" s="40"/>
      <c r="G12155" s="40"/>
      <c r="H12155" s="40"/>
      <c r="I12155" s="40"/>
    </row>
    <row r="12156" spans="1:9" x14ac:dyDescent="0.25">
      <c r="A12156" s="1"/>
      <c r="B12156" s="40"/>
      <c r="C12156" s="40"/>
      <c r="D12156" s="40"/>
      <c r="E12156" s="40"/>
      <c r="F12156" s="40"/>
      <c r="G12156" s="40"/>
      <c r="H12156" s="40"/>
      <c r="I12156" s="40"/>
    </row>
    <row r="12157" spans="1:9" x14ac:dyDescent="0.25">
      <c r="A12157" s="1"/>
      <c r="B12157" s="40"/>
      <c r="C12157" s="40"/>
      <c r="D12157" s="40"/>
      <c r="E12157" s="40"/>
      <c r="F12157" s="40"/>
      <c r="G12157" s="40"/>
      <c r="H12157" s="40"/>
      <c r="I12157" s="40"/>
    </row>
    <row r="12158" spans="1:9" x14ac:dyDescent="0.25">
      <c r="A12158" s="1"/>
      <c r="B12158" s="40"/>
      <c r="C12158" s="40"/>
      <c r="D12158" s="40"/>
      <c r="E12158" s="40"/>
      <c r="F12158" s="40"/>
      <c r="G12158" s="40"/>
      <c r="H12158" s="40"/>
      <c r="I12158" s="40"/>
    </row>
    <row r="12159" spans="1:9" x14ac:dyDescent="0.25">
      <c r="A12159" s="1"/>
      <c r="B12159" s="40"/>
      <c r="C12159" s="40"/>
      <c r="D12159" s="40"/>
      <c r="E12159" s="40"/>
      <c r="F12159" s="40"/>
      <c r="G12159" s="40"/>
      <c r="H12159" s="40"/>
      <c r="I12159" s="40"/>
    </row>
    <row r="12160" spans="1:9" x14ac:dyDescent="0.25">
      <c r="A12160" s="1"/>
      <c r="B12160" s="40"/>
      <c r="C12160" s="40"/>
      <c r="D12160" s="40"/>
      <c r="E12160" s="40"/>
      <c r="F12160" s="40"/>
      <c r="G12160" s="40"/>
      <c r="H12160" s="40"/>
      <c r="I12160" s="40"/>
    </row>
    <row r="12161" spans="1:9" x14ac:dyDescent="0.25">
      <c r="A12161" s="1"/>
      <c r="B12161" s="40"/>
      <c r="C12161" s="40"/>
      <c r="D12161" s="40"/>
      <c r="E12161" s="40"/>
      <c r="F12161" s="40"/>
      <c r="G12161" s="40"/>
      <c r="H12161" s="40"/>
      <c r="I12161" s="40"/>
    </row>
    <row r="12162" spans="1:9" x14ac:dyDescent="0.25">
      <c r="A12162" s="1"/>
      <c r="B12162" s="40"/>
      <c r="C12162" s="40"/>
      <c r="D12162" s="40"/>
      <c r="E12162" s="40"/>
      <c r="F12162" s="40"/>
      <c r="G12162" s="40"/>
      <c r="H12162" s="40"/>
      <c r="I12162" s="40"/>
    </row>
    <row r="12163" spans="1:9" x14ac:dyDescent="0.25">
      <c r="A12163" s="1"/>
      <c r="B12163" s="40"/>
      <c r="C12163" s="40"/>
      <c r="D12163" s="40"/>
      <c r="E12163" s="40"/>
      <c r="F12163" s="40"/>
      <c r="G12163" s="40"/>
      <c r="H12163" s="40"/>
      <c r="I12163" s="40"/>
    </row>
    <row r="12164" spans="1:9" x14ac:dyDescent="0.25">
      <c r="A12164" s="1"/>
      <c r="B12164" s="40"/>
      <c r="C12164" s="40"/>
      <c r="D12164" s="40"/>
      <c r="E12164" s="40"/>
      <c r="F12164" s="40"/>
      <c r="G12164" s="40"/>
      <c r="H12164" s="40"/>
      <c r="I12164" s="40"/>
    </row>
    <row r="12165" spans="1:9" x14ac:dyDescent="0.25">
      <c r="A12165" s="1"/>
      <c r="B12165" s="40"/>
      <c r="C12165" s="40"/>
      <c r="D12165" s="40"/>
      <c r="E12165" s="40"/>
      <c r="F12165" s="40"/>
      <c r="G12165" s="40"/>
      <c r="H12165" s="40"/>
      <c r="I12165" s="40"/>
    </row>
    <row r="12166" spans="1:9" x14ac:dyDescent="0.25">
      <c r="A12166" s="1"/>
      <c r="B12166" s="40"/>
      <c r="C12166" s="40"/>
      <c r="D12166" s="40"/>
      <c r="E12166" s="40"/>
      <c r="F12166" s="40"/>
      <c r="G12166" s="40"/>
      <c r="H12166" s="40"/>
      <c r="I12166" s="40"/>
    </row>
    <row r="12167" spans="1:9" x14ac:dyDescent="0.25">
      <c r="A12167" s="1"/>
      <c r="B12167" s="40"/>
      <c r="C12167" s="40"/>
      <c r="D12167" s="40"/>
      <c r="E12167" s="40"/>
      <c r="F12167" s="40"/>
      <c r="G12167" s="40"/>
      <c r="H12167" s="40"/>
      <c r="I12167" s="40"/>
    </row>
    <row r="12168" spans="1:9" x14ac:dyDescent="0.25">
      <c r="A12168" s="1"/>
      <c r="B12168" s="40"/>
      <c r="C12168" s="40"/>
      <c r="D12168" s="40"/>
      <c r="E12168" s="40"/>
      <c r="F12168" s="40"/>
      <c r="G12168" s="40"/>
      <c r="H12168" s="40"/>
      <c r="I12168" s="40"/>
    </row>
    <row r="12169" spans="1:9" x14ac:dyDescent="0.25">
      <c r="A12169" s="1"/>
      <c r="B12169" s="40"/>
      <c r="C12169" s="40"/>
      <c r="D12169" s="40"/>
      <c r="E12169" s="40"/>
      <c r="F12169" s="40"/>
      <c r="G12169" s="40"/>
      <c r="H12169" s="40"/>
      <c r="I12169" s="40"/>
    </row>
    <row r="12170" spans="1:9" x14ac:dyDescent="0.25">
      <c r="A12170" s="1"/>
      <c r="B12170" s="40"/>
      <c r="C12170" s="40"/>
      <c r="D12170" s="40"/>
      <c r="E12170" s="40"/>
      <c r="F12170" s="40"/>
      <c r="G12170" s="40"/>
      <c r="H12170" s="40"/>
      <c r="I12170" s="40"/>
    </row>
    <row r="12171" spans="1:9" x14ac:dyDescent="0.25">
      <c r="A12171" s="1"/>
      <c r="B12171" s="40"/>
      <c r="C12171" s="40"/>
      <c r="D12171" s="40"/>
      <c r="E12171" s="40"/>
      <c r="F12171" s="40"/>
      <c r="G12171" s="40"/>
      <c r="H12171" s="40"/>
      <c r="I12171" s="40"/>
    </row>
    <row r="12172" spans="1:9" x14ac:dyDescent="0.25">
      <c r="A12172" s="1"/>
      <c r="B12172" s="40"/>
      <c r="C12172" s="40"/>
      <c r="D12172" s="40"/>
      <c r="E12172" s="40"/>
      <c r="F12172" s="40"/>
      <c r="G12172" s="40"/>
      <c r="H12172" s="40"/>
      <c r="I12172" s="40"/>
    </row>
    <row r="12173" spans="1:9" x14ac:dyDescent="0.25">
      <c r="A12173" s="1"/>
      <c r="B12173" s="40"/>
      <c r="C12173" s="40"/>
      <c r="D12173" s="40"/>
      <c r="E12173" s="40"/>
      <c r="F12173" s="40"/>
      <c r="G12173" s="40"/>
      <c r="H12173" s="40"/>
      <c r="I12173" s="40"/>
    </row>
    <row r="12174" spans="1:9" x14ac:dyDescent="0.25">
      <c r="A12174" s="1"/>
      <c r="B12174" s="40"/>
      <c r="C12174" s="40"/>
      <c r="D12174" s="40"/>
      <c r="E12174" s="40"/>
      <c r="F12174" s="40"/>
      <c r="G12174" s="40"/>
      <c r="H12174" s="40"/>
      <c r="I12174" s="40"/>
    </row>
    <row r="12175" spans="1:9" x14ac:dyDescent="0.25">
      <c r="A12175" s="1"/>
      <c r="B12175" s="40"/>
      <c r="C12175" s="40"/>
      <c r="D12175" s="40"/>
      <c r="E12175" s="40"/>
      <c r="F12175" s="40"/>
      <c r="G12175" s="40"/>
      <c r="H12175" s="40"/>
      <c r="I12175" s="40"/>
    </row>
    <row r="12176" spans="1:9" x14ac:dyDescent="0.25">
      <c r="A12176" s="1"/>
      <c r="B12176" s="40"/>
      <c r="C12176" s="40"/>
      <c r="D12176" s="40"/>
      <c r="E12176" s="40"/>
      <c r="F12176" s="40"/>
      <c r="G12176" s="40"/>
      <c r="H12176" s="40"/>
      <c r="I12176" s="40"/>
    </row>
    <row r="12177" spans="1:9" x14ac:dyDescent="0.25">
      <c r="A12177" s="1"/>
      <c r="B12177" s="40"/>
      <c r="C12177" s="40"/>
      <c r="D12177" s="40"/>
      <c r="E12177" s="40"/>
      <c r="F12177" s="40"/>
      <c r="G12177" s="40"/>
      <c r="H12177" s="40"/>
      <c r="I12177" s="40"/>
    </row>
    <row r="12178" spans="1:9" x14ac:dyDescent="0.25">
      <c r="A12178" s="1"/>
      <c r="B12178" s="40"/>
      <c r="C12178" s="40"/>
      <c r="D12178" s="40"/>
      <c r="E12178" s="40"/>
      <c r="F12178" s="40"/>
      <c r="G12178" s="40"/>
      <c r="H12178" s="40"/>
      <c r="I12178" s="40"/>
    </row>
    <row r="12179" spans="1:9" x14ac:dyDescent="0.25">
      <c r="A12179" s="1"/>
      <c r="B12179" s="40"/>
      <c r="C12179" s="40"/>
      <c r="D12179" s="40"/>
      <c r="E12179" s="40"/>
      <c r="F12179" s="40"/>
      <c r="G12179" s="40"/>
      <c r="H12179" s="40"/>
      <c r="I12179" s="40"/>
    </row>
    <row r="12180" spans="1:9" x14ac:dyDescent="0.25">
      <c r="A12180" s="1"/>
      <c r="B12180" s="40"/>
      <c r="C12180" s="40"/>
      <c r="D12180" s="40"/>
      <c r="E12180" s="40"/>
      <c r="F12180" s="40"/>
      <c r="G12180" s="40"/>
      <c r="H12180" s="40"/>
      <c r="I12180" s="40"/>
    </row>
    <row r="12181" spans="1:9" x14ac:dyDescent="0.25">
      <c r="A12181" s="1"/>
      <c r="B12181" s="40"/>
      <c r="C12181" s="40"/>
      <c r="D12181" s="40"/>
      <c r="E12181" s="40"/>
      <c r="F12181" s="40"/>
      <c r="G12181" s="40"/>
      <c r="H12181" s="40"/>
      <c r="I12181" s="40"/>
    </row>
    <row r="12182" spans="1:9" x14ac:dyDescent="0.25">
      <c r="A12182" s="1"/>
      <c r="B12182" s="40"/>
      <c r="C12182" s="40"/>
      <c r="D12182" s="40"/>
      <c r="E12182" s="40"/>
      <c r="F12182" s="40"/>
      <c r="G12182" s="40"/>
      <c r="H12182" s="40"/>
      <c r="I12182" s="40"/>
    </row>
    <row r="12183" spans="1:9" x14ac:dyDescent="0.25">
      <c r="A12183" s="1"/>
      <c r="B12183" s="40"/>
      <c r="C12183" s="40"/>
      <c r="D12183" s="40"/>
      <c r="E12183" s="40"/>
      <c r="F12183" s="40"/>
      <c r="G12183" s="40"/>
      <c r="H12183" s="40"/>
      <c r="I12183" s="40"/>
    </row>
    <row r="12184" spans="1:9" x14ac:dyDescent="0.25">
      <c r="A12184" s="1"/>
      <c r="B12184" s="40"/>
      <c r="C12184" s="40"/>
      <c r="D12184" s="40"/>
      <c r="E12184" s="40"/>
      <c r="F12184" s="40"/>
      <c r="G12184" s="40"/>
      <c r="H12184" s="40"/>
      <c r="I12184" s="40"/>
    </row>
    <row r="12185" spans="1:9" x14ac:dyDescent="0.25">
      <c r="A12185" s="1"/>
      <c r="B12185" s="40"/>
      <c r="C12185" s="40"/>
      <c r="D12185" s="40"/>
      <c r="E12185" s="40"/>
      <c r="F12185" s="40"/>
      <c r="G12185" s="40"/>
      <c r="H12185" s="40"/>
      <c r="I12185" s="40"/>
    </row>
    <row r="12186" spans="1:9" x14ac:dyDescent="0.25">
      <c r="A12186" s="1"/>
      <c r="B12186" s="40"/>
      <c r="C12186" s="40"/>
      <c r="D12186" s="40"/>
      <c r="E12186" s="40"/>
      <c r="F12186" s="40"/>
      <c r="G12186" s="40"/>
      <c r="H12186" s="40"/>
      <c r="I12186" s="40"/>
    </row>
    <row r="12187" spans="1:9" x14ac:dyDescent="0.25">
      <c r="A12187" s="1"/>
      <c r="B12187" s="40"/>
      <c r="C12187" s="40"/>
      <c r="D12187" s="40"/>
      <c r="E12187" s="40"/>
      <c r="F12187" s="40"/>
      <c r="G12187" s="40"/>
      <c r="H12187" s="40"/>
      <c r="I12187" s="40"/>
    </row>
    <row r="12188" spans="1:9" x14ac:dyDescent="0.25">
      <c r="A12188" s="1"/>
      <c r="B12188" s="40"/>
      <c r="C12188" s="40"/>
      <c r="D12188" s="40"/>
      <c r="E12188" s="40"/>
      <c r="F12188" s="40"/>
      <c r="G12188" s="40"/>
      <c r="H12188" s="40"/>
      <c r="I12188" s="40"/>
    </row>
    <row r="12189" spans="1:9" x14ac:dyDescent="0.25">
      <c r="A12189" s="1"/>
      <c r="B12189" s="40"/>
      <c r="C12189" s="40"/>
      <c r="D12189" s="40"/>
      <c r="E12189" s="40"/>
      <c r="F12189" s="40"/>
      <c r="G12189" s="40"/>
      <c r="H12189" s="40"/>
      <c r="I12189" s="40"/>
    </row>
    <row r="12190" spans="1:9" x14ac:dyDescent="0.25">
      <c r="A12190" s="1"/>
      <c r="B12190" s="40"/>
      <c r="C12190" s="40"/>
      <c r="D12190" s="40"/>
      <c r="E12190" s="40"/>
      <c r="F12190" s="40"/>
      <c r="G12190" s="40"/>
      <c r="H12190" s="40"/>
      <c r="I12190" s="40"/>
    </row>
    <row r="12191" spans="1:9" x14ac:dyDescent="0.25">
      <c r="A12191" s="1"/>
      <c r="B12191" s="40"/>
      <c r="C12191" s="40"/>
      <c r="D12191" s="40"/>
      <c r="E12191" s="40"/>
      <c r="F12191" s="40"/>
      <c r="G12191" s="40"/>
      <c r="H12191" s="40"/>
      <c r="I12191" s="40"/>
    </row>
    <row r="12192" spans="1:9" x14ac:dyDescent="0.25">
      <c r="A12192" s="1"/>
      <c r="B12192" s="40"/>
      <c r="C12192" s="40"/>
      <c r="D12192" s="40"/>
      <c r="E12192" s="40"/>
      <c r="F12192" s="40"/>
      <c r="G12192" s="40"/>
      <c r="H12192" s="40"/>
      <c r="I12192" s="40"/>
    </row>
    <row r="12193" spans="1:9" x14ac:dyDescent="0.25">
      <c r="A12193" s="1"/>
      <c r="B12193" s="40"/>
      <c r="C12193" s="40"/>
      <c r="D12193" s="40"/>
      <c r="E12193" s="40"/>
      <c r="F12193" s="40"/>
      <c r="G12193" s="40"/>
      <c r="H12193" s="40"/>
      <c r="I12193" s="40"/>
    </row>
    <row r="12194" spans="1:9" x14ac:dyDescent="0.25">
      <c r="A12194" s="1"/>
      <c r="B12194" s="40"/>
      <c r="C12194" s="40"/>
      <c r="D12194" s="40"/>
      <c r="E12194" s="40"/>
      <c r="F12194" s="40"/>
      <c r="G12194" s="40"/>
      <c r="H12194" s="40"/>
      <c r="I12194" s="40"/>
    </row>
    <row r="12195" spans="1:9" x14ac:dyDescent="0.25">
      <c r="A12195" s="1"/>
      <c r="B12195" s="40"/>
      <c r="C12195" s="40"/>
      <c r="D12195" s="40"/>
      <c r="E12195" s="40"/>
      <c r="F12195" s="40"/>
      <c r="G12195" s="40"/>
      <c r="H12195" s="40"/>
      <c r="I12195" s="40"/>
    </row>
    <row r="12196" spans="1:9" x14ac:dyDescent="0.25">
      <c r="A12196" s="1"/>
      <c r="B12196" s="40"/>
      <c r="C12196" s="40"/>
      <c r="D12196" s="40"/>
      <c r="E12196" s="40"/>
      <c r="F12196" s="40"/>
      <c r="G12196" s="40"/>
      <c r="H12196" s="40"/>
      <c r="I12196" s="40"/>
    </row>
    <row r="12197" spans="1:9" x14ac:dyDescent="0.25">
      <c r="A12197" s="1"/>
      <c r="B12197" s="40"/>
      <c r="C12197" s="40"/>
      <c r="D12197" s="40"/>
      <c r="E12197" s="40"/>
      <c r="F12197" s="40"/>
      <c r="G12197" s="40"/>
      <c r="H12197" s="40"/>
      <c r="I12197" s="40"/>
    </row>
    <row r="12198" spans="1:9" x14ac:dyDescent="0.25">
      <c r="A12198" s="1"/>
      <c r="B12198" s="40"/>
      <c r="C12198" s="40"/>
      <c r="D12198" s="40"/>
      <c r="E12198" s="40"/>
      <c r="F12198" s="40"/>
      <c r="G12198" s="40"/>
      <c r="H12198" s="40"/>
      <c r="I12198" s="40"/>
    </row>
    <row r="12199" spans="1:9" x14ac:dyDescent="0.25">
      <c r="A12199" s="1"/>
      <c r="B12199" s="40"/>
      <c r="C12199" s="40"/>
      <c r="D12199" s="40"/>
      <c r="E12199" s="40"/>
      <c r="F12199" s="40"/>
      <c r="G12199" s="40"/>
      <c r="H12199" s="40"/>
      <c r="I12199" s="40"/>
    </row>
    <row r="12200" spans="1:9" x14ac:dyDescent="0.25">
      <c r="A12200" s="1"/>
      <c r="B12200" s="40"/>
      <c r="C12200" s="40"/>
      <c r="D12200" s="40"/>
      <c r="E12200" s="40"/>
      <c r="F12200" s="40"/>
      <c r="G12200" s="40"/>
      <c r="H12200" s="40"/>
      <c r="I12200" s="40"/>
    </row>
    <row r="12201" spans="1:9" x14ac:dyDescent="0.25">
      <c r="A12201" s="1"/>
      <c r="B12201" s="40"/>
      <c r="C12201" s="40"/>
      <c r="D12201" s="40"/>
      <c r="E12201" s="40"/>
      <c r="F12201" s="40"/>
      <c r="G12201" s="40"/>
      <c r="H12201" s="40"/>
      <c r="I12201" s="40"/>
    </row>
    <row r="12202" spans="1:9" x14ac:dyDescent="0.25">
      <c r="A12202" s="1"/>
      <c r="B12202" s="40"/>
      <c r="C12202" s="40"/>
      <c r="D12202" s="40"/>
      <c r="E12202" s="40"/>
      <c r="F12202" s="40"/>
      <c r="G12202" s="40"/>
      <c r="H12202" s="40"/>
      <c r="I12202" s="40"/>
    </row>
    <row r="12203" spans="1:9" x14ac:dyDescent="0.25">
      <c r="A12203" s="1"/>
      <c r="B12203" s="40"/>
      <c r="C12203" s="40"/>
      <c r="D12203" s="40"/>
      <c r="E12203" s="40"/>
      <c r="F12203" s="40"/>
      <c r="G12203" s="40"/>
      <c r="H12203" s="40"/>
      <c r="I12203" s="40"/>
    </row>
    <row r="12204" spans="1:9" x14ac:dyDescent="0.25">
      <c r="A12204" s="1"/>
      <c r="B12204" s="40"/>
      <c r="C12204" s="40"/>
      <c r="D12204" s="40"/>
      <c r="E12204" s="40"/>
      <c r="F12204" s="40"/>
      <c r="G12204" s="40"/>
      <c r="H12204" s="40"/>
      <c r="I12204" s="40"/>
    </row>
    <row r="12205" spans="1:9" x14ac:dyDescent="0.25">
      <c r="A12205" s="1"/>
      <c r="B12205" s="40"/>
      <c r="C12205" s="40"/>
      <c r="D12205" s="40"/>
      <c r="E12205" s="40"/>
      <c r="F12205" s="40"/>
      <c r="G12205" s="40"/>
      <c r="H12205" s="40"/>
      <c r="I12205" s="40"/>
    </row>
    <row r="12206" spans="1:9" x14ac:dyDescent="0.25">
      <c r="A12206" s="1"/>
      <c r="B12206" s="40"/>
      <c r="C12206" s="40"/>
      <c r="D12206" s="40"/>
      <c r="E12206" s="40"/>
      <c r="F12206" s="40"/>
      <c r="G12206" s="40"/>
      <c r="H12206" s="40"/>
      <c r="I12206" s="40"/>
    </row>
    <row r="12207" spans="1:9" x14ac:dyDescent="0.25">
      <c r="A12207" s="1"/>
      <c r="B12207" s="40"/>
      <c r="C12207" s="40"/>
      <c r="D12207" s="40"/>
      <c r="E12207" s="40"/>
      <c r="F12207" s="40"/>
      <c r="G12207" s="40"/>
      <c r="H12207" s="40"/>
      <c r="I12207" s="40"/>
    </row>
    <row r="12208" spans="1:9" x14ac:dyDescent="0.25">
      <c r="A12208" s="1"/>
      <c r="B12208" s="40"/>
      <c r="C12208" s="40"/>
      <c r="D12208" s="40"/>
      <c r="E12208" s="40"/>
      <c r="F12208" s="40"/>
      <c r="G12208" s="40"/>
      <c r="H12208" s="40"/>
      <c r="I12208" s="40"/>
    </row>
    <row r="12209" spans="1:9" x14ac:dyDescent="0.25">
      <c r="A12209" s="1"/>
      <c r="B12209" s="40"/>
      <c r="C12209" s="40"/>
      <c r="D12209" s="40"/>
      <c r="E12209" s="40"/>
      <c r="F12209" s="40"/>
      <c r="G12209" s="40"/>
      <c r="H12209" s="40"/>
      <c r="I12209" s="40"/>
    </row>
    <row r="12210" spans="1:9" x14ac:dyDescent="0.25">
      <c r="A12210" s="1"/>
      <c r="B12210" s="40"/>
      <c r="C12210" s="40"/>
      <c r="D12210" s="40"/>
      <c r="E12210" s="40"/>
      <c r="F12210" s="40"/>
      <c r="G12210" s="40"/>
      <c r="H12210" s="40"/>
      <c r="I12210" s="40"/>
    </row>
    <row r="12211" spans="1:9" x14ac:dyDescent="0.25">
      <c r="A12211" s="1"/>
      <c r="B12211" s="40"/>
      <c r="C12211" s="40"/>
      <c r="D12211" s="40"/>
      <c r="E12211" s="40"/>
      <c r="F12211" s="40"/>
      <c r="G12211" s="40"/>
      <c r="H12211" s="40"/>
      <c r="I12211" s="40"/>
    </row>
    <row r="12212" spans="1:9" x14ac:dyDescent="0.25">
      <c r="A12212" s="1"/>
      <c r="B12212" s="40"/>
      <c r="C12212" s="40"/>
      <c r="D12212" s="40"/>
      <c r="E12212" s="40"/>
      <c r="F12212" s="40"/>
      <c r="G12212" s="40"/>
      <c r="H12212" s="40"/>
      <c r="I12212" s="40"/>
    </row>
    <row r="12213" spans="1:9" x14ac:dyDescent="0.25">
      <c r="A12213" s="1"/>
      <c r="B12213" s="40"/>
      <c r="C12213" s="40"/>
      <c r="D12213" s="40"/>
      <c r="E12213" s="40"/>
      <c r="F12213" s="40"/>
      <c r="G12213" s="40"/>
      <c r="H12213" s="40"/>
      <c r="I12213" s="40"/>
    </row>
    <row r="12214" spans="1:9" x14ac:dyDescent="0.25">
      <c r="A12214" s="1"/>
      <c r="B12214" s="40"/>
      <c r="C12214" s="40"/>
      <c r="D12214" s="40"/>
      <c r="E12214" s="40"/>
      <c r="F12214" s="40"/>
      <c r="G12214" s="40"/>
      <c r="H12214" s="40"/>
      <c r="I12214" s="40"/>
    </row>
    <row r="12215" spans="1:9" x14ac:dyDescent="0.25">
      <c r="A12215" s="1"/>
      <c r="B12215" s="40"/>
      <c r="C12215" s="40"/>
      <c r="D12215" s="40"/>
      <c r="E12215" s="40"/>
      <c r="F12215" s="40"/>
      <c r="G12215" s="40"/>
      <c r="H12215" s="40"/>
      <c r="I12215" s="40"/>
    </row>
    <row r="12216" spans="1:9" x14ac:dyDescent="0.25">
      <c r="A12216" s="1"/>
      <c r="B12216" s="40"/>
      <c r="C12216" s="40"/>
      <c r="D12216" s="40"/>
      <c r="E12216" s="40"/>
      <c r="F12216" s="40"/>
      <c r="G12216" s="40"/>
      <c r="H12216" s="40"/>
      <c r="I12216" s="40"/>
    </row>
    <row r="12217" spans="1:9" x14ac:dyDescent="0.25">
      <c r="A12217" s="1"/>
      <c r="B12217" s="40"/>
      <c r="C12217" s="40"/>
      <c r="D12217" s="40"/>
      <c r="E12217" s="40"/>
      <c r="F12217" s="40"/>
      <c r="G12217" s="40"/>
      <c r="H12217" s="40"/>
      <c r="I12217" s="40"/>
    </row>
    <row r="12218" spans="1:9" x14ac:dyDescent="0.25">
      <c r="A12218" s="1"/>
      <c r="B12218" s="40"/>
      <c r="C12218" s="40"/>
      <c r="D12218" s="40"/>
      <c r="E12218" s="40"/>
      <c r="F12218" s="40"/>
      <c r="G12218" s="40"/>
      <c r="H12218" s="40"/>
      <c r="I12218" s="40"/>
    </row>
    <row r="12219" spans="1:9" x14ac:dyDescent="0.25">
      <c r="A12219" s="1"/>
      <c r="B12219" s="40"/>
      <c r="C12219" s="40"/>
      <c r="D12219" s="40"/>
      <c r="E12219" s="40"/>
      <c r="F12219" s="40"/>
      <c r="G12219" s="40"/>
      <c r="H12219" s="40"/>
      <c r="I12219" s="40"/>
    </row>
    <row r="12220" spans="1:9" x14ac:dyDescent="0.25">
      <c r="A12220" s="1"/>
      <c r="B12220" s="40"/>
      <c r="C12220" s="40"/>
      <c r="D12220" s="40"/>
      <c r="E12220" s="40"/>
      <c r="F12220" s="40"/>
      <c r="G12220" s="40"/>
      <c r="H12220" s="40"/>
      <c r="I12220" s="40"/>
    </row>
    <row r="12221" spans="1:9" x14ac:dyDescent="0.25">
      <c r="A12221" s="1"/>
      <c r="B12221" s="40"/>
      <c r="C12221" s="40"/>
      <c r="D12221" s="40"/>
      <c r="E12221" s="40"/>
      <c r="F12221" s="40"/>
      <c r="G12221" s="40"/>
      <c r="H12221" s="40"/>
      <c r="I12221" s="40"/>
    </row>
    <row r="12222" spans="1:9" x14ac:dyDescent="0.25">
      <c r="A12222" s="1"/>
      <c r="B12222" s="40"/>
      <c r="C12222" s="40"/>
      <c r="D12222" s="40"/>
      <c r="E12222" s="40"/>
      <c r="F12222" s="40"/>
      <c r="G12222" s="40"/>
      <c r="H12222" s="40"/>
      <c r="I12222" s="40"/>
    </row>
    <row r="12223" spans="1:9" x14ac:dyDescent="0.25">
      <c r="A12223" s="1"/>
      <c r="B12223" s="40"/>
      <c r="C12223" s="40"/>
      <c r="D12223" s="40"/>
      <c r="E12223" s="40"/>
      <c r="F12223" s="40"/>
      <c r="G12223" s="40"/>
      <c r="H12223" s="40"/>
      <c r="I12223" s="40"/>
    </row>
    <row r="12224" spans="1:9" x14ac:dyDescent="0.25">
      <c r="A12224" s="1"/>
      <c r="B12224" s="40"/>
      <c r="C12224" s="40"/>
      <c r="D12224" s="40"/>
      <c r="E12224" s="40"/>
      <c r="F12224" s="40"/>
      <c r="G12224" s="40"/>
      <c r="H12224" s="40"/>
      <c r="I12224" s="40"/>
    </row>
    <row r="12225" spans="1:9" x14ac:dyDescent="0.25">
      <c r="A12225" s="1"/>
      <c r="B12225" s="40"/>
      <c r="C12225" s="40"/>
      <c r="D12225" s="40"/>
      <c r="E12225" s="40"/>
      <c r="F12225" s="40"/>
      <c r="G12225" s="40"/>
      <c r="H12225" s="40"/>
      <c r="I12225" s="40"/>
    </row>
    <row r="12226" spans="1:9" x14ac:dyDescent="0.25">
      <c r="A12226" s="1"/>
      <c r="B12226" s="40"/>
      <c r="C12226" s="40"/>
      <c r="D12226" s="40"/>
      <c r="E12226" s="40"/>
      <c r="F12226" s="40"/>
      <c r="G12226" s="40"/>
      <c r="H12226" s="40"/>
      <c r="I12226" s="40"/>
    </row>
    <row r="12227" spans="1:9" x14ac:dyDescent="0.25">
      <c r="A12227" s="1"/>
      <c r="B12227" s="40"/>
      <c r="C12227" s="40"/>
      <c r="D12227" s="40"/>
      <c r="E12227" s="40"/>
      <c r="F12227" s="40"/>
      <c r="G12227" s="40"/>
      <c r="H12227" s="40"/>
      <c r="I12227" s="40"/>
    </row>
    <row r="12228" spans="1:9" x14ac:dyDescent="0.25">
      <c r="A12228" s="1"/>
      <c r="B12228" s="40"/>
      <c r="C12228" s="40"/>
      <c r="D12228" s="40"/>
      <c r="E12228" s="40"/>
      <c r="F12228" s="40"/>
      <c r="G12228" s="40"/>
      <c r="H12228" s="40"/>
      <c r="I12228" s="40"/>
    </row>
    <row r="12229" spans="1:9" x14ac:dyDescent="0.25">
      <c r="A12229" s="1"/>
      <c r="B12229" s="40"/>
      <c r="C12229" s="40"/>
      <c r="D12229" s="40"/>
      <c r="E12229" s="40"/>
      <c r="F12229" s="40"/>
      <c r="G12229" s="40"/>
      <c r="H12229" s="40"/>
      <c r="I12229" s="40"/>
    </row>
    <row r="12230" spans="1:9" x14ac:dyDescent="0.25">
      <c r="A12230" s="1"/>
      <c r="B12230" s="40"/>
      <c r="C12230" s="40"/>
      <c r="D12230" s="40"/>
      <c r="E12230" s="40"/>
      <c r="F12230" s="40"/>
      <c r="G12230" s="40"/>
      <c r="H12230" s="40"/>
      <c r="I12230" s="40"/>
    </row>
    <row r="12231" spans="1:9" x14ac:dyDescent="0.25">
      <c r="A12231" s="1"/>
      <c r="B12231" s="40"/>
      <c r="C12231" s="40"/>
      <c r="D12231" s="40"/>
      <c r="E12231" s="40"/>
      <c r="F12231" s="40"/>
      <c r="G12231" s="40"/>
      <c r="H12231" s="40"/>
      <c r="I12231" s="40"/>
    </row>
    <row r="12232" spans="1:9" x14ac:dyDescent="0.25">
      <c r="A12232" s="1"/>
      <c r="B12232" s="40"/>
      <c r="C12232" s="40"/>
      <c r="D12232" s="40"/>
      <c r="E12232" s="40"/>
      <c r="F12232" s="40"/>
      <c r="G12232" s="40"/>
      <c r="H12232" s="40"/>
      <c r="I12232" s="40"/>
    </row>
    <row r="12233" spans="1:9" x14ac:dyDescent="0.25">
      <c r="A12233" s="1"/>
      <c r="B12233" s="40"/>
      <c r="C12233" s="40"/>
      <c r="D12233" s="40"/>
      <c r="E12233" s="40"/>
      <c r="F12233" s="40"/>
      <c r="G12233" s="40"/>
      <c r="H12233" s="40"/>
      <c r="I12233" s="40"/>
    </row>
    <row r="12234" spans="1:9" x14ac:dyDescent="0.25">
      <c r="A12234" s="1"/>
      <c r="B12234" s="40"/>
      <c r="C12234" s="40"/>
      <c r="D12234" s="40"/>
      <c r="E12234" s="40"/>
      <c r="F12234" s="40"/>
      <c r="G12234" s="40"/>
      <c r="H12234" s="40"/>
      <c r="I12234" s="40"/>
    </row>
    <row r="12235" spans="1:9" x14ac:dyDescent="0.25">
      <c r="A12235" s="1"/>
      <c r="B12235" s="40"/>
      <c r="C12235" s="40"/>
      <c r="D12235" s="40"/>
      <c r="E12235" s="40"/>
      <c r="F12235" s="40"/>
      <c r="G12235" s="40"/>
      <c r="H12235" s="40"/>
      <c r="I12235" s="40"/>
    </row>
    <row r="12236" spans="1:9" x14ac:dyDescent="0.25">
      <c r="A12236" s="1"/>
      <c r="B12236" s="40"/>
      <c r="C12236" s="40"/>
      <c r="D12236" s="40"/>
      <c r="E12236" s="40"/>
      <c r="F12236" s="40"/>
      <c r="G12236" s="40"/>
      <c r="H12236" s="40"/>
      <c r="I12236" s="40"/>
    </row>
    <row r="12237" spans="1:9" x14ac:dyDescent="0.25">
      <c r="A12237" s="1"/>
      <c r="B12237" s="40"/>
      <c r="C12237" s="40"/>
      <c r="D12237" s="40"/>
      <c r="E12237" s="40"/>
      <c r="F12237" s="40"/>
      <c r="G12237" s="40"/>
      <c r="H12237" s="40"/>
      <c r="I12237" s="40"/>
    </row>
    <row r="12238" spans="1:9" x14ac:dyDescent="0.25">
      <c r="A12238" s="1"/>
      <c r="B12238" s="40"/>
      <c r="C12238" s="40"/>
      <c r="D12238" s="40"/>
      <c r="E12238" s="40"/>
      <c r="F12238" s="40"/>
      <c r="G12238" s="40"/>
      <c r="H12238" s="40"/>
      <c r="I12238" s="40"/>
    </row>
    <row r="12239" spans="1:9" x14ac:dyDescent="0.25">
      <c r="A12239" s="1"/>
      <c r="B12239" s="40"/>
      <c r="C12239" s="40"/>
      <c r="D12239" s="40"/>
      <c r="E12239" s="40"/>
      <c r="F12239" s="40"/>
      <c r="G12239" s="40"/>
      <c r="H12239" s="40"/>
      <c r="I12239" s="40"/>
    </row>
    <row r="12240" spans="1:9" x14ac:dyDescent="0.25">
      <c r="A12240" s="1"/>
      <c r="B12240" s="40"/>
      <c r="C12240" s="40"/>
      <c r="D12240" s="40"/>
      <c r="E12240" s="40"/>
      <c r="F12240" s="40"/>
      <c r="G12240" s="40"/>
      <c r="H12240" s="40"/>
      <c r="I12240" s="40"/>
    </row>
    <row r="12241" spans="1:9" x14ac:dyDescent="0.25">
      <c r="A12241" s="1"/>
      <c r="B12241" s="40"/>
      <c r="C12241" s="40"/>
      <c r="D12241" s="40"/>
      <c r="E12241" s="40"/>
      <c r="F12241" s="40"/>
      <c r="G12241" s="40"/>
      <c r="H12241" s="40"/>
      <c r="I12241" s="40"/>
    </row>
    <row r="12242" spans="1:9" x14ac:dyDescent="0.25">
      <c r="A12242" s="1"/>
      <c r="B12242" s="40"/>
      <c r="C12242" s="40"/>
      <c r="D12242" s="40"/>
      <c r="E12242" s="40"/>
      <c r="F12242" s="40"/>
      <c r="G12242" s="40"/>
      <c r="H12242" s="40"/>
      <c r="I12242" s="40"/>
    </row>
    <row r="12243" spans="1:9" x14ac:dyDescent="0.25">
      <c r="A12243" s="1"/>
      <c r="B12243" s="40"/>
      <c r="C12243" s="40"/>
      <c r="D12243" s="40"/>
      <c r="E12243" s="40"/>
      <c r="F12243" s="40"/>
      <c r="G12243" s="40"/>
      <c r="H12243" s="40"/>
      <c r="I12243" s="40"/>
    </row>
    <row r="12244" spans="1:9" x14ac:dyDescent="0.25">
      <c r="A12244" s="1"/>
      <c r="B12244" s="40"/>
      <c r="C12244" s="40"/>
      <c r="D12244" s="40"/>
      <c r="E12244" s="40"/>
      <c r="F12244" s="40"/>
      <c r="G12244" s="40"/>
      <c r="H12244" s="40"/>
      <c r="I12244" s="40"/>
    </row>
    <row r="12245" spans="1:9" x14ac:dyDescent="0.25">
      <c r="A12245" s="1"/>
      <c r="B12245" s="40"/>
      <c r="C12245" s="40"/>
      <c r="D12245" s="40"/>
      <c r="E12245" s="40"/>
      <c r="F12245" s="40"/>
      <c r="G12245" s="40"/>
      <c r="H12245" s="40"/>
      <c r="I12245" s="40"/>
    </row>
    <row r="12246" spans="1:9" x14ac:dyDescent="0.25">
      <c r="A12246" s="1"/>
      <c r="B12246" s="40"/>
      <c r="C12246" s="40"/>
      <c r="D12246" s="40"/>
      <c r="E12246" s="40"/>
      <c r="F12246" s="40"/>
      <c r="G12246" s="40"/>
      <c r="H12246" s="40"/>
      <c r="I12246" s="40"/>
    </row>
    <row r="12247" spans="1:9" x14ac:dyDescent="0.25">
      <c r="A12247" s="1"/>
      <c r="B12247" s="40"/>
      <c r="C12247" s="40"/>
      <c r="D12247" s="40"/>
      <c r="E12247" s="40"/>
      <c r="F12247" s="40"/>
      <c r="G12247" s="40"/>
      <c r="H12247" s="40"/>
      <c r="I12247" s="40"/>
    </row>
    <row r="12248" spans="1:9" x14ac:dyDescent="0.25">
      <c r="A12248" s="1"/>
      <c r="B12248" s="40"/>
      <c r="C12248" s="40"/>
      <c r="D12248" s="40"/>
      <c r="E12248" s="40"/>
      <c r="F12248" s="40"/>
      <c r="G12248" s="40"/>
      <c r="H12248" s="40"/>
      <c r="I12248" s="40"/>
    </row>
    <row r="12249" spans="1:9" x14ac:dyDescent="0.25">
      <c r="A12249" s="1"/>
      <c r="B12249" s="40"/>
      <c r="C12249" s="40"/>
      <c r="D12249" s="40"/>
      <c r="E12249" s="40"/>
      <c r="F12249" s="40"/>
      <c r="G12249" s="40"/>
      <c r="H12249" s="40"/>
      <c r="I12249" s="40"/>
    </row>
    <row r="12250" spans="1:9" x14ac:dyDescent="0.25">
      <c r="A12250" s="1"/>
      <c r="B12250" s="40"/>
      <c r="C12250" s="40"/>
      <c r="D12250" s="40"/>
      <c r="E12250" s="40"/>
      <c r="F12250" s="40"/>
      <c r="G12250" s="40"/>
      <c r="H12250" s="40"/>
      <c r="I12250" s="40"/>
    </row>
    <row r="12251" spans="1:9" x14ac:dyDescent="0.25">
      <c r="A12251" s="1"/>
      <c r="B12251" s="40"/>
      <c r="C12251" s="40"/>
      <c r="D12251" s="40"/>
      <c r="E12251" s="40"/>
      <c r="F12251" s="40"/>
      <c r="G12251" s="40"/>
      <c r="H12251" s="40"/>
      <c r="I12251" s="40"/>
    </row>
    <row r="12252" spans="1:9" x14ac:dyDescent="0.25">
      <c r="A12252" s="1"/>
      <c r="B12252" s="40"/>
      <c r="C12252" s="40"/>
      <c r="D12252" s="40"/>
      <c r="E12252" s="40"/>
      <c r="F12252" s="40"/>
      <c r="G12252" s="40"/>
      <c r="H12252" s="40"/>
      <c r="I12252" s="40"/>
    </row>
    <row r="12253" spans="1:9" x14ac:dyDescent="0.25">
      <c r="A12253" s="1"/>
      <c r="B12253" s="40"/>
      <c r="C12253" s="40"/>
      <c r="D12253" s="40"/>
      <c r="E12253" s="40"/>
      <c r="F12253" s="40"/>
      <c r="G12253" s="40"/>
      <c r="H12253" s="40"/>
      <c r="I12253" s="40"/>
    </row>
    <row r="12254" spans="1:9" x14ac:dyDescent="0.25">
      <c r="A12254" s="1"/>
      <c r="B12254" s="40"/>
      <c r="C12254" s="40"/>
      <c r="D12254" s="40"/>
      <c r="E12254" s="40"/>
      <c r="F12254" s="40"/>
      <c r="G12254" s="40"/>
      <c r="H12254" s="40"/>
      <c r="I12254" s="40"/>
    </row>
    <row r="12255" spans="1:9" x14ac:dyDescent="0.25">
      <c r="A12255" s="1"/>
      <c r="B12255" s="40"/>
      <c r="C12255" s="40"/>
      <c r="D12255" s="40"/>
      <c r="E12255" s="40"/>
      <c r="F12255" s="40"/>
      <c r="G12255" s="40"/>
      <c r="H12255" s="40"/>
      <c r="I12255" s="40"/>
    </row>
    <row r="12256" spans="1:9" x14ac:dyDescent="0.25">
      <c r="A12256" s="1"/>
      <c r="B12256" s="40"/>
      <c r="C12256" s="40"/>
      <c r="D12256" s="40"/>
      <c r="E12256" s="40"/>
      <c r="F12256" s="40"/>
      <c r="G12256" s="40"/>
      <c r="H12256" s="40"/>
      <c r="I12256" s="40"/>
    </row>
    <row r="12257" spans="1:9" x14ac:dyDescent="0.25">
      <c r="A12257" s="1"/>
      <c r="B12257" s="40"/>
      <c r="C12257" s="40"/>
      <c r="D12257" s="40"/>
      <c r="E12257" s="40"/>
      <c r="F12257" s="40"/>
      <c r="G12257" s="40"/>
      <c r="H12257" s="40"/>
      <c r="I12257" s="40"/>
    </row>
    <row r="12258" spans="1:9" x14ac:dyDescent="0.25">
      <c r="A12258" s="1"/>
      <c r="B12258" s="40"/>
      <c r="C12258" s="40"/>
      <c r="D12258" s="40"/>
      <c r="E12258" s="40"/>
      <c r="F12258" s="40"/>
      <c r="G12258" s="40"/>
      <c r="H12258" s="40"/>
      <c r="I12258" s="40"/>
    </row>
    <row r="12259" spans="1:9" x14ac:dyDescent="0.25">
      <c r="A12259" s="1"/>
      <c r="B12259" s="40"/>
      <c r="C12259" s="40"/>
      <c r="D12259" s="40"/>
      <c r="E12259" s="40"/>
      <c r="F12259" s="40"/>
      <c r="G12259" s="40"/>
      <c r="H12259" s="40"/>
      <c r="I12259" s="40"/>
    </row>
    <row r="12260" spans="1:9" x14ac:dyDescent="0.25">
      <c r="A12260" s="1"/>
      <c r="B12260" s="40"/>
      <c r="C12260" s="40"/>
      <c r="D12260" s="40"/>
      <c r="E12260" s="40"/>
      <c r="F12260" s="40"/>
      <c r="G12260" s="40"/>
      <c r="H12260" s="40"/>
      <c r="I12260" s="40"/>
    </row>
    <row r="12261" spans="1:9" x14ac:dyDescent="0.25">
      <c r="A12261" s="1"/>
      <c r="B12261" s="40"/>
      <c r="C12261" s="40"/>
      <c r="D12261" s="40"/>
      <c r="E12261" s="40"/>
      <c r="F12261" s="40"/>
      <c r="G12261" s="40"/>
      <c r="H12261" s="40"/>
      <c r="I12261" s="40"/>
    </row>
    <row r="12262" spans="1:9" x14ac:dyDescent="0.25">
      <c r="A12262" s="1"/>
      <c r="B12262" s="40"/>
      <c r="C12262" s="40"/>
      <c r="D12262" s="40"/>
      <c r="E12262" s="40"/>
      <c r="F12262" s="40"/>
      <c r="G12262" s="40"/>
      <c r="H12262" s="40"/>
      <c r="I12262" s="40"/>
    </row>
    <row r="12263" spans="1:9" x14ac:dyDescent="0.25">
      <c r="A12263" s="1"/>
      <c r="B12263" s="40"/>
      <c r="C12263" s="40"/>
      <c r="D12263" s="40"/>
      <c r="E12263" s="40"/>
      <c r="F12263" s="40"/>
      <c r="G12263" s="40"/>
      <c r="H12263" s="40"/>
      <c r="I12263" s="40"/>
    </row>
    <row r="12264" spans="1:9" x14ac:dyDescent="0.25">
      <c r="A12264" s="1"/>
      <c r="B12264" s="40"/>
      <c r="C12264" s="40"/>
      <c r="D12264" s="40"/>
      <c r="E12264" s="40"/>
      <c r="F12264" s="40"/>
      <c r="G12264" s="40"/>
      <c r="H12264" s="40"/>
      <c r="I12264" s="40"/>
    </row>
    <row r="12265" spans="1:9" x14ac:dyDescent="0.25">
      <c r="A12265" s="1"/>
      <c r="B12265" s="40"/>
      <c r="C12265" s="40"/>
      <c r="D12265" s="40"/>
      <c r="E12265" s="40"/>
      <c r="F12265" s="40"/>
      <c r="G12265" s="40"/>
      <c r="H12265" s="40"/>
      <c r="I12265" s="40"/>
    </row>
    <row r="12266" spans="1:9" x14ac:dyDescent="0.25">
      <c r="A12266" s="1"/>
      <c r="B12266" s="40"/>
      <c r="C12266" s="40"/>
      <c r="D12266" s="40"/>
      <c r="E12266" s="40"/>
      <c r="F12266" s="40"/>
      <c r="G12266" s="40"/>
      <c r="H12266" s="40"/>
      <c r="I12266" s="40"/>
    </row>
    <row r="12267" spans="1:9" x14ac:dyDescent="0.25">
      <c r="A12267" s="1"/>
      <c r="B12267" s="40"/>
      <c r="C12267" s="40"/>
      <c r="D12267" s="40"/>
      <c r="E12267" s="40"/>
      <c r="F12267" s="40"/>
      <c r="G12267" s="40"/>
      <c r="H12267" s="40"/>
      <c r="I12267" s="40"/>
    </row>
    <row r="12268" spans="1:9" x14ac:dyDescent="0.25">
      <c r="A12268" s="1"/>
      <c r="B12268" s="40"/>
      <c r="C12268" s="40"/>
      <c r="D12268" s="40"/>
      <c r="E12268" s="40"/>
      <c r="F12268" s="40"/>
      <c r="G12268" s="40"/>
      <c r="H12268" s="40"/>
      <c r="I12268" s="40"/>
    </row>
    <row r="12269" spans="1:9" x14ac:dyDescent="0.25">
      <c r="A12269" s="1"/>
      <c r="B12269" s="40"/>
      <c r="C12269" s="40"/>
      <c r="D12269" s="40"/>
      <c r="E12269" s="40"/>
      <c r="F12269" s="40"/>
      <c r="G12269" s="40"/>
      <c r="H12269" s="40"/>
      <c r="I12269" s="40"/>
    </row>
    <row r="12270" spans="1:9" x14ac:dyDescent="0.25">
      <c r="A12270" s="1"/>
      <c r="B12270" s="40"/>
      <c r="C12270" s="40"/>
      <c r="D12270" s="40"/>
      <c r="E12270" s="40"/>
      <c r="F12270" s="40"/>
      <c r="G12270" s="40"/>
      <c r="H12270" s="40"/>
      <c r="I12270" s="40"/>
    </row>
    <row r="12271" spans="1:9" x14ac:dyDescent="0.25">
      <c r="A12271" s="1"/>
      <c r="B12271" s="40"/>
      <c r="C12271" s="40"/>
      <c r="D12271" s="40"/>
      <c r="E12271" s="40"/>
      <c r="F12271" s="40"/>
      <c r="G12271" s="40"/>
      <c r="H12271" s="40"/>
      <c r="I12271" s="40"/>
    </row>
    <row r="12272" spans="1:9" x14ac:dyDescent="0.25">
      <c r="A12272" s="1"/>
      <c r="B12272" s="40"/>
      <c r="C12272" s="40"/>
      <c r="D12272" s="40"/>
      <c r="E12272" s="40"/>
      <c r="F12272" s="40"/>
      <c r="G12272" s="40"/>
      <c r="H12272" s="40"/>
      <c r="I12272" s="40"/>
    </row>
    <row r="12273" spans="1:9" x14ac:dyDescent="0.25">
      <c r="A12273" s="1"/>
      <c r="B12273" s="40"/>
      <c r="C12273" s="40"/>
      <c r="D12273" s="40"/>
      <c r="E12273" s="40"/>
      <c r="F12273" s="40"/>
      <c r="G12273" s="40"/>
      <c r="H12273" s="40"/>
      <c r="I12273" s="40"/>
    </row>
    <row r="12274" spans="1:9" x14ac:dyDescent="0.25">
      <c r="A12274" s="1"/>
      <c r="B12274" s="40"/>
      <c r="C12274" s="40"/>
      <c r="D12274" s="40"/>
      <c r="E12274" s="40"/>
      <c r="F12274" s="40"/>
      <c r="G12274" s="40"/>
      <c r="H12274" s="40"/>
      <c r="I12274" s="40"/>
    </row>
    <row r="12275" spans="1:9" x14ac:dyDescent="0.25">
      <c r="A12275" s="1"/>
      <c r="B12275" s="40"/>
      <c r="C12275" s="40"/>
      <c r="D12275" s="40"/>
      <c r="E12275" s="40"/>
      <c r="F12275" s="40"/>
      <c r="G12275" s="40"/>
      <c r="H12275" s="40"/>
      <c r="I12275" s="40"/>
    </row>
    <row r="12276" spans="1:9" x14ac:dyDescent="0.25">
      <c r="A12276" s="1"/>
      <c r="B12276" s="40"/>
      <c r="C12276" s="40"/>
      <c r="D12276" s="40"/>
      <c r="E12276" s="40"/>
      <c r="F12276" s="40"/>
      <c r="G12276" s="40"/>
      <c r="H12276" s="40"/>
      <c r="I12276" s="40"/>
    </row>
    <row r="12277" spans="1:9" x14ac:dyDescent="0.25">
      <c r="A12277" s="1"/>
      <c r="B12277" s="40"/>
      <c r="C12277" s="40"/>
      <c r="D12277" s="40"/>
      <c r="E12277" s="40"/>
      <c r="F12277" s="40"/>
      <c r="G12277" s="40"/>
      <c r="H12277" s="40"/>
      <c r="I12277" s="40"/>
    </row>
    <row r="12278" spans="1:9" x14ac:dyDescent="0.25">
      <c r="A12278" s="1"/>
      <c r="B12278" s="40"/>
      <c r="C12278" s="40"/>
      <c r="D12278" s="40"/>
      <c r="E12278" s="40"/>
      <c r="F12278" s="40"/>
      <c r="G12278" s="40"/>
      <c r="H12278" s="40"/>
      <c r="I12278" s="40"/>
    </row>
    <row r="12279" spans="1:9" x14ac:dyDescent="0.25">
      <c r="A12279" s="1"/>
      <c r="B12279" s="40"/>
      <c r="C12279" s="40"/>
      <c r="D12279" s="40"/>
      <c r="E12279" s="40"/>
      <c r="F12279" s="40"/>
      <c r="G12279" s="40"/>
      <c r="H12279" s="40"/>
      <c r="I12279" s="40"/>
    </row>
    <row r="12280" spans="1:9" x14ac:dyDescent="0.25">
      <c r="A12280" s="1"/>
      <c r="B12280" s="40"/>
      <c r="C12280" s="40"/>
      <c r="D12280" s="40"/>
      <c r="E12280" s="40"/>
      <c r="F12280" s="40"/>
      <c r="G12280" s="40"/>
      <c r="H12280" s="40"/>
      <c r="I12280" s="40"/>
    </row>
    <row r="12281" spans="1:9" x14ac:dyDescent="0.25">
      <c r="A12281" s="1"/>
      <c r="B12281" s="40"/>
      <c r="C12281" s="40"/>
      <c r="D12281" s="40"/>
      <c r="E12281" s="40"/>
      <c r="F12281" s="40"/>
      <c r="G12281" s="40"/>
      <c r="H12281" s="40"/>
      <c r="I12281" s="40"/>
    </row>
    <row r="12282" spans="1:9" x14ac:dyDescent="0.25">
      <c r="A12282" s="1"/>
      <c r="B12282" s="40"/>
      <c r="C12282" s="40"/>
      <c r="D12282" s="40"/>
      <c r="E12282" s="40"/>
      <c r="F12282" s="40"/>
      <c r="G12282" s="40"/>
      <c r="H12282" s="40"/>
      <c r="I12282" s="40"/>
    </row>
    <row r="12283" spans="1:9" x14ac:dyDescent="0.25">
      <c r="A12283" s="1"/>
      <c r="B12283" s="40"/>
      <c r="C12283" s="40"/>
      <c r="D12283" s="40"/>
      <c r="E12283" s="40"/>
      <c r="F12283" s="40"/>
      <c r="G12283" s="40"/>
      <c r="H12283" s="40"/>
      <c r="I12283" s="40"/>
    </row>
    <row r="12284" spans="1:9" x14ac:dyDescent="0.25">
      <c r="A12284" s="1"/>
      <c r="B12284" s="40"/>
      <c r="C12284" s="40"/>
      <c r="D12284" s="40"/>
      <c r="E12284" s="40"/>
      <c r="F12284" s="40"/>
      <c r="G12284" s="40"/>
      <c r="H12284" s="40"/>
      <c r="I12284" s="40"/>
    </row>
    <row r="12285" spans="1:9" x14ac:dyDescent="0.25">
      <c r="A12285" s="1"/>
      <c r="B12285" s="40"/>
      <c r="C12285" s="40"/>
      <c r="D12285" s="40"/>
      <c r="E12285" s="40"/>
      <c r="F12285" s="40"/>
      <c r="G12285" s="40"/>
      <c r="H12285" s="40"/>
      <c r="I12285" s="40"/>
    </row>
    <row r="12286" spans="1:9" x14ac:dyDescent="0.25">
      <c r="A12286" s="1"/>
      <c r="B12286" s="40"/>
      <c r="C12286" s="40"/>
      <c r="D12286" s="40"/>
      <c r="E12286" s="40"/>
      <c r="F12286" s="40"/>
      <c r="G12286" s="40"/>
      <c r="H12286" s="40"/>
      <c r="I12286" s="40"/>
    </row>
    <row r="12287" spans="1:9" x14ac:dyDescent="0.25">
      <c r="A12287" s="1"/>
      <c r="B12287" s="40"/>
      <c r="C12287" s="40"/>
      <c r="D12287" s="40"/>
      <c r="E12287" s="40"/>
      <c r="F12287" s="40"/>
      <c r="G12287" s="40"/>
      <c r="H12287" s="40"/>
      <c r="I12287" s="40"/>
    </row>
    <row r="12288" spans="1:9" x14ac:dyDescent="0.25">
      <c r="A12288" s="1"/>
      <c r="B12288" s="40"/>
      <c r="C12288" s="40"/>
      <c r="D12288" s="40"/>
      <c r="E12288" s="40"/>
      <c r="F12288" s="40"/>
      <c r="G12288" s="40"/>
      <c r="H12288" s="40"/>
      <c r="I12288" s="40"/>
    </row>
    <row r="12289" spans="1:9" x14ac:dyDescent="0.25">
      <c r="A12289" s="1"/>
      <c r="B12289" s="40"/>
      <c r="C12289" s="40"/>
      <c r="D12289" s="40"/>
      <c r="E12289" s="40"/>
      <c r="F12289" s="40"/>
      <c r="G12289" s="40"/>
      <c r="H12289" s="40"/>
      <c r="I12289" s="40"/>
    </row>
    <row r="12290" spans="1:9" x14ac:dyDescent="0.25">
      <c r="A12290" s="1"/>
      <c r="B12290" s="40"/>
      <c r="C12290" s="40"/>
      <c r="D12290" s="40"/>
      <c r="E12290" s="40"/>
      <c r="F12290" s="40"/>
      <c r="G12290" s="40"/>
      <c r="H12290" s="40"/>
      <c r="I12290" s="40"/>
    </row>
    <row r="12291" spans="1:9" x14ac:dyDescent="0.25">
      <c r="A12291" s="1"/>
      <c r="B12291" s="40"/>
      <c r="C12291" s="40"/>
      <c r="D12291" s="40"/>
      <c r="E12291" s="40"/>
      <c r="F12291" s="40"/>
      <c r="G12291" s="40"/>
      <c r="H12291" s="40"/>
      <c r="I12291" s="40"/>
    </row>
    <row r="12292" spans="1:9" x14ac:dyDescent="0.25">
      <c r="A12292" s="1"/>
      <c r="B12292" s="40"/>
      <c r="C12292" s="40"/>
      <c r="D12292" s="40"/>
      <c r="E12292" s="40"/>
      <c r="F12292" s="40"/>
      <c r="G12292" s="40"/>
      <c r="H12292" s="40"/>
      <c r="I12292" s="40"/>
    </row>
    <row r="12293" spans="1:9" x14ac:dyDescent="0.25">
      <c r="A12293" s="1"/>
      <c r="B12293" s="40"/>
      <c r="C12293" s="40"/>
      <c r="D12293" s="40"/>
      <c r="E12293" s="40"/>
      <c r="F12293" s="40"/>
      <c r="G12293" s="40"/>
      <c r="H12293" s="40"/>
      <c r="I12293" s="40"/>
    </row>
    <row r="12294" spans="1:9" x14ac:dyDescent="0.25">
      <c r="A12294" s="1"/>
      <c r="B12294" s="40"/>
      <c r="C12294" s="40"/>
      <c r="D12294" s="40"/>
      <c r="E12294" s="40"/>
      <c r="F12294" s="40"/>
      <c r="G12294" s="40"/>
      <c r="H12294" s="40"/>
      <c r="I12294" s="40"/>
    </row>
    <row r="12295" spans="1:9" x14ac:dyDescent="0.25">
      <c r="A12295" s="1"/>
      <c r="B12295" s="40"/>
      <c r="C12295" s="40"/>
      <c r="D12295" s="40"/>
      <c r="E12295" s="40"/>
      <c r="F12295" s="40"/>
      <c r="G12295" s="40"/>
      <c r="H12295" s="40"/>
      <c r="I12295" s="40"/>
    </row>
    <row r="12296" spans="1:9" x14ac:dyDescent="0.25">
      <c r="A12296" s="1"/>
      <c r="B12296" s="40"/>
      <c r="C12296" s="40"/>
      <c r="D12296" s="40"/>
      <c r="E12296" s="40"/>
      <c r="F12296" s="40"/>
      <c r="G12296" s="40"/>
      <c r="H12296" s="40"/>
      <c r="I12296" s="40"/>
    </row>
    <row r="12297" spans="1:9" x14ac:dyDescent="0.25">
      <c r="A12297" s="1"/>
      <c r="B12297" s="40"/>
      <c r="C12297" s="40"/>
      <c r="D12297" s="40"/>
      <c r="E12297" s="40"/>
      <c r="F12297" s="40"/>
      <c r="G12297" s="40"/>
      <c r="H12297" s="40"/>
      <c r="I12297" s="40"/>
    </row>
    <row r="12298" spans="1:9" x14ac:dyDescent="0.25">
      <c r="A12298" s="1"/>
      <c r="B12298" s="40"/>
      <c r="C12298" s="40"/>
      <c r="D12298" s="40"/>
      <c r="E12298" s="40"/>
      <c r="F12298" s="40"/>
      <c r="G12298" s="40"/>
      <c r="H12298" s="40"/>
      <c r="I12298" s="40"/>
    </row>
    <row r="12299" spans="1:9" x14ac:dyDescent="0.25">
      <c r="A12299" s="1"/>
      <c r="B12299" s="40"/>
      <c r="C12299" s="40"/>
      <c r="D12299" s="40"/>
      <c r="E12299" s="40"/>
      <c r="F12299" s="40"/>
      <c r="G12299" s="40"/>
      <c r="H12299" s="40"/>
      <c r="I12299" s="40"/>
    </row>
    <row r="12300" spans="1:9" x14ac:dyDescent="0.25">
      <c r="A12300" s="1"/>
      <c r="B12300" s="40"/>
      <c r="C12300" s="40"/>
      <c r="D12300" s="40"/>
      <c r="E12300" s="40"/>
      <c r="F12300" s="40"/>
      <c r="G12300" s="40"/>
      <c r="H12300" s="40"/>
      <c r="I12300" s="40"/>
    </row>
    <row r="12301" spans="1:9" x14ac:dyDescent="0.25">
      <c r="A12301" s="1"/>
      <c r="B12301" s="40"/>
      <c r="C12301" s="40"/>
      <c r="D12301" s="40"/>
      <c r="E12301" s="40"/>
      <c r="F12301" s="40"/>
      <c r="G12301" s="40"/>
      <c r="H12301" s="40"/>
      <c r="I12301" s="40"/>
    </row>
    <row r="12302" spans="1:9" x14ac:dyDescent="0.25">
      <c r="A12302" s="1"/>
      <c r="B12302" s="40"/>
      <c r="C12302" s="40"/>
      <c r="D12302" s="40"/>
      <c r="E12302" s="40"/>
      <c r="F12302" s="40"/>
      <c r="G12302" s="40"/>
      <c r="H12302" s="40"/>
      <c r="I12302" s="40"/>
    </row>
    <row r="12303" spans="1:9" x14ac:dyDescent="0.25">
      <c r="A12303" s="1"/>
      <c r="B12303" s="40"/>
      <c r="C12303" s="40"/>
      <c r="D12303" s="40"/>
      <c r="E12303" s="40"/>
      <c r="F12303" s="40"/>
      <c r="G12303" s="40"/>
      <c r="H12303" s="40"/>
      <c r="I12303" s="40"/>
    </row>
    <row r="12304" spans="1:9" x14ac:dyDescent="0.25">
      <c r="A12304" s="1"/>
      <c r="B12304" s="40"/>
      <c r="C12304" s="40"/>
      <c r="D12304" s="40"/>
      <c r="E12304" s="40"/>
      <c r="F12304" s="40"/>
      <c r="G12304" s="40"/>
      <c r="H12304" s="40"/>
      <c r="I12304" s="40"/>
    </row>
    <row r="12305" spans="1:9" x14ac:dyDescent="0.25">
      <c r="A12305" s="1"/>
      <c r="B12305" s="40"/>
      <c r="C12305" s="40"/>
      <c r="D12305" s="40"/>
      <c r="E12305" s="40"/>
      <c r="F12305" s="40"/>
      <c r="G12305" s="40"/>
      <c r="H12305" s="40"/>
      <c r="I12305" s="40"/>
    </row>
    <row r="12306" spans="1:9" x14ac:dyDescent="0.25">
      <c r="A12306" s="1"/>
      <c r="B12306" s="40"/>
      <c r="C12306" s="40"/>
      <c r="D12306" s="40"/>
      <c r="E12306" s="40"/>
      <c r="F12306" s="40"/>
      <c r="G12306" s="40"/>
      <c r="H12306" s="40"/>
      <c r="I12306" s="40"/>
    </row>
    <row r="12307" spans="1:9" x14ac:dyDescent="0.25">
      <c r="A12307" s="1"/>
      <c r="B12307" s="40"/>
      <c r="C12307" s="40"/>
      <c r="D12307" s="40"/>
      <c r="E12307" s="40"/>
      <c r="F12307" s="40"/>
      <c r="G12307" s="40"/>
      <c r="H12307" s="40"/>
      <c r="I12307" s="40"/>
    </row>
    <row r="12308" spans="1:9" x14ac:dyDescent="0.25">
      <c r="A12308" s="1"/>
      <c r="B12308" s="40"/>
      <c r="C12308" s="40"/>
      <c r="D12308" s="40"/>
      <c r="E12308" s="40"/>
      <c r="F12308" s="40"/>
      <c r="G12308" s="40"/>
      <c r="H12308" s="40"/>
      <c r="I12308" s="40"/>
    </row>
    <row r="12309" spans="1:9" x14ac:dyDescent="0.25">
      <c r="A12309" s="1"/>
      <c r="B12309" s="40"/>
      <c r="C12309" s="40"/>
      <c r="D12309" s="40"/>
      <c r="E12309" s="40"/>
      <c r="F12309" s="40"/>
      <c r="G12309" s="40"/>
      <c r="H12309" s="40"/>
      <c r="I12309" s="40"/>
    </row>
    <row r="12310" spans="1:9" x14ac:dyDescent="0.25">
      <c r="A12310" s="1"/>
      <c r="B12310" s="40"/>
      <c r="C12310" s="40"/>
      <c r="D12310" s="40"/>
      <c r="E12310" s="40"/>
      <c r="F12310" s="40"/>
      <c r="G12310" s="40"/>
      <c r="H12310" s="40"/>
      <c r="I12310" s="40"/>
    </row>
    <row r="12311" spans="1:9" x14ac:dyDescent="0.25">
      <c r="A12311" s="1"/>
      <c r="B12311" s="40"/>
      <c r="C12311" s="40"/>
      <c r="D12311" s="40"/>
      <c r="E12311" s="40"/>
      <c r="F12311" s="40"/>
      <c r="G12311" s="40"/>
      <c r="H12311" s="40"/>
      <c r="I12311" s="40"/>
    </row>
    <row r="12312" spans="1:9" x14ac:dyDescent="0.25">
      <c r="A12312" s="1"/>
      <c r="B12312" s="40"/>
      <c r="C12312" s="40"/>
      <c r="D12312" s="40"/>
      <c r="E12312" s="40"/>
      <c r="F12312" s="40"/>
      <c r="G12312" s="40"/>
      <c r="H12312" s="40"/>
      <c r="I12312" s="40"/>
    </row>
    <row r="12313" spans="1:9" x14ac:dyDescent="0.25">
      <c r="A12313" s="1"/>
      <c r="B12313" s="40"/>
      <c r="C12313" s="40"/>
      <c r="D12313" s="40"/>
      <c r="E12313" s="40"/>
      <c r="F12313" s="40"/>
      <c r="G12313" s="40"/>
      <c r="H12313" s="40"/>
      <c r="I12313" s="40"/>
    </row>
    <row r="12314" spans="1:9" x14ac:dyDescent="0.25">
      <c r="A12314" s="1"/>
      <c r="B12314" s="40"/>
      <c r="C12314" s="40"/>
      <c r="D12314" s="40"/>
      <c r="E12314" s="40"/>
      <c r="F12314" s="40"/>
      <c r="G12314" s="40"/>
      <c r="H12314" s="40"/>
      <c r="I12314" s="40"/>
    </row>
    <row r="12315" spans="1:9" x14ac:dyDescent="0.25">
      <c r="A12315" s="1"/>
      <c r="B12315" s="40"/>
      <c r="C12315" s="40"/>
      <c r="D12315" s="40"/>
      <c r="E12315" s="40"/>
      <c r="F12315" s="40"/>
      <c r="G12315" s="40"/>
      <c r="H12315" s="40"/>
      <c r="I12315" s="40"/>
    </row>
    <row r="12316" spans="1:9" x14ac:dyDescent="0.25">
      <c r="A12316" s="1"/>
      <c r="B12316" s="40"/>
      <c r="C12316" s="40"/>
      <c r="D12316" s="40"/>
      <c r="E12316" s="40"/>
      <c r="F12316" s="40"/>
      <c r="G12316" s="40"/>
      <c r="H12316" s="40"/>
      <c r="I12316" s="40"/>
    </row>
    <row r="12317" spans="1:9" x14ac:dyDescent="0.25">
      <c r="A12317" s="1"/>
      <c r="B12317" s="40"/>
      <c r="C12317" s="40"/>
      <c r="D12317" s="40"/>
      <c r="E12317" s="40"/>
      <c r="F12317" s="40"/>
      <c r="G12317" s="40"/>
      <c r="H12317" s="40"/>
      <c r="I12317" s="40"/>
    </row>
    <row r="12318" spans="1:9" x14ac:dyDescent="0.25">
      <c r="A12318" s="1"/>
      <c r="B12318" s="40"/>
      <c r="C12318" s="40"/>
      <c r="D12318" s="40"/>
      <c r="E12318" s="40"/>
      <c r="F12318" s="40"/>
      <c r="G12318" s="40"/>
      <c r="H12318" s="40"/>
      <c r="I12318" s="40"/>
    </row>
    <row r="12319" spans="1:9" x14ac:dyDescent="0.25">
      <c r="A12319" s="1"/>
      <c r="B12319" s="40"/>
      <c r="C12319" s="40"/>
      <c r="D12319" s="40"/>
      <c r="E12319" s="40"/>
      <c r="F12319" s="40"/>
      <c r="G12319" s="40"/>
      <c r="H12319" s="40"/>
      <c r="I12319" s="40"/>
    </row>
    <row r="12320" spans="1:9" x14ac:dyDescent="0.25">
      <c r="A12320" s="1"/>
      <c r="B12320" s="40"/>
      <c r="C12320" s="40"/>
      <c r="D12320" s="40"/>
      <c r="E12320" s="40"/>
      <c r="F12320" s="40"/>
      <c r="G12320" s="40"/>
      <c r="H12320" s="40"/>
      <c r="I12320" s="40"/>
    </row>
    <row r="12321" spans="1:9" x14ac:dyDescent="0.25">
      <c r="A12321" s="1"/>
      <c r="B12321" s="40"/>
      <c r="C12321" s="40"/>
      <c r="D12321" s="40"/>
      <c r="E12321" s="40"/>
      <c r="F12321" s="40"/>
      <c r="G12321" s="40"/>
      <c r="H12321" s="40"/>
      <c r="I12321" s="40"/>
    </row>
    <row r="12322" spans="1:9" x14ac:dyDescent="0.25">
      <c r="A12322" s="1"/>
      <c r="B12322" s="40"/>
      <c r="C12322" s="40"/>
      <c r="D12322" s="40"/>
      <c r="E12322" s="40"/>
      <c r="F12322" s="40"/>
      <c r="G12322" s="40"/>
      <c r="H12322" s="40"/>
      <c r="I12322" s="40"/>
    </row>
    <row r="12323" spans="1:9" x14ac:dyDescent="0.25">
      <c r="A12323" s="1"/>
      <c r="B12323" s="40"/>
      <c r="C12323" s="40"/>
      <c r="D12323" s="40"/>
      <c r="E12323" s="40"/>
      <c r="F12323" s="40"/>
      <c r="G12323" s="40"/>
      <c r="H12323" s="40"/>
      <c r="I12323" s="40"/>
    </row>
    <row r="12324" spans="1:9" x14ac:dyDescent="0.25">
      <c r="A12324" s="1"/>
      <c r="B12324" s="40"/>
      <c r="C12324" s="40"/>
      <c r="D12324" s="40"/>
      <c r="E12324" s="40"/>
      <c r="F12324" s="40"/>
      <c r="G12324" s="40"/>
      <c r="H12324" s="40"/>
      <c r="I12324" s="40"/>
    </row>
    <row r="12325" spans="1:9" x14ac:dyDescent="0.25">
      <c r="A12325" s="1"/>
      <c r="B12325" s="40"/>
      <c r="C12325" s="40"/>
      <c r="D12325" s="40"/>
      <c r="E12325" s="40"/>
      <c r="F12325" s="40"/>
      <c r="G12325" s="40"/>
      <c r="H12325" s="40"/>
      <c r="I12325" s="40"/>
    </row>
    <row r="12326" spans="1:9" x14ac:dyDescent="0.25">
      <c r="A12326" s="1"/>
      <c r="B12326" s="40"/>
      <c r="C12326" s="40"/>
      <c r="D12326" s="40"/>
      <c r="E12326" s="40"/>
      <c r="F12326" s="40"/>
      <c r="G12326" s="40"/>
      <c r="H12326" s="40"/>
      <c r="I12326" s="40"/>
    </row>
    <row r="12327" spans="1:9" x14ac:dyDescent="0.25">
      <c r="A12327" s="1"/>
      <c r="B12327" s="40"/>
      <c r="C12327" s="40"/>
      <c r="D12327" s="40"/>
      <c r="E12327" s="40"/>
      <c r="F12327" s="40"/>
      <c r="G12327" s="40"/>
      <c r="H12327" s="40"/>
      <c r="I12327" s="40"/>
    </row>
    <row r="12328" spans="1:9" x14ac:dyDescent="0.25">
      <c r="A12328" s="1"/>
      <c r="B12328" s="40"/>
      <c r="C12328" s="40"/>
      <c r="D12328" s="40"/>
      <c r="E12328" s="40"/>
      <c r="F12328" s="40"/>
      <c r="G12328" s="40"/>
      <c r="H12328" s="40"/>
      <c r="I12328" s="40"/>
    </row>
    <row r="12329" spans="1:9" x14ac:dyDescent="0.25">
      <c r="A12329" s="1"/>
      <c r="B12329" s="40"/>
      <c r="C12329" s="40"/>
      <c r="D12329" s="40"/>
      <c r="E12329" s="40"/>
      <c r="F12329" s="40"/>
      <c r="G12329" s="40"/>
      <c r="H12329" s="40"/>
      <c r="I12329" s="40"/>
    </row>
    <row r="12330" spans="1:9" x14ac:dyDescent="0.25">
      <c r="A12330" s="1"/>
      <c r="B12330" s="40"/>
      <c r="C12330" s="40"/>
      <c r="D12330" s="40"/>
      <c r="E12330" s="40"/>
      <c r="F12330" s="40"/>
      <c r="G12330" s="40"/>
      <c r="H12330" s="40"/>
      <c r="I12330" s="40"/>
    </row>
    <row r="12331" spans="1:9" x14ac:dyDescent="0.25">
      <c r="A12331" s="1"/>
      <c r="B12331" s="40"/>
      <c r="C12331" s="40"/>
      <c r="D12331" s="40"/>
      <c r="E12331" s="40"/>
      <c r="F12331" s="40"/>
      <c r="G12331" s="40"/>
      <c r="H12331" s="40"/>
      <c r="I12331" s="40"/>
    </row>
    <row r="12332" spans="1:9" x14ac:dyDescent="0.25">
      <c r="A12332" s="1"/>
      <c r="B12332" s="40"/>
      <c r="C12332" s="40"/>
      <c r="D12332" s="40"/>
      <c r="E12332" s="40"/>
      <c r="F12332" s="40"/>
      <c r="G12332" s="40"/>
      <c r="H12332" s="40"/>
      <c r="I12332" s="40"/>
    </row>
    <row r="12333" spans="1:9" x14ac:dyDescent="0.25">
      <c r="A12333" s="1"/>
      <c r="B12333" s="40"/>
      <c r="C12333" s="40"/>
      <c r="D12333" s="40"/>
      <c r="E12333" s="40"/>
      <c r="F12333" s="40"/>
      <c r="G12333" s="40"/>
      <c r="H12333" s="40"/>
      <c r="I12333" s="40"/>
    </row>
    <row r="12334" spans="1:9" x14ac:dyDescent="0.25">
      <c r="A12334" s="1"/>
      <c r="B12334" s="40"/>
      <c r="C12334" s="40"/>
      <c r="D12334" s="40"/>
      <c r="E12334" s="40"/>
      <c r="F12334" s="40"/>
      <c r="G12334" s="40"/>
      <c r="H12334" s="40"/>
      <c r="I12334" s="40"/>
    </row>
    <row r="12335" spans="1:9" x14ac:dyDescent="0.25">
      <c r="A12335" s="1"/>
      <c r="B12335" s="40"/>
      <c r="C12335" s="40"/>
      <c r="D12335" s="40"/>
      <c r="E12335" s="40"/>
      <c r="F12335" s="40"/>
      <c r="G12335" s="40"/>
      <c r="H12335" s="40"/>
      <c r="I12335" s="40"/>
    </row>
    <row r="12336" spans="1:9" x14ac:dyDescent="0.25">
      <c r="A12336" s="1"/>
      <c r="B12336" s="40"/>
      <c r="C12336" s="40"/>
      <c r="D12336" s="40"/>
      <c r="E12336" s="40"/>
      <c r="F12336" s="40"/>
      <c r="G12336" s="40"/>
      <c r="H12336" s="40"/>
      <c r="I12336" s="40"/>
    </row>
    <row r="12337" spans="1:9" x14ac:dyDescent="0.25">
      <c r="A12337" s="1"/>
      <c r="B12337" s="40"/>
      <c r="C12337" s="40"/>
      <c r="D12337" s="40"/>
      <c r="E12337" s="40"/>
      <c r="F12337" s="40"/>
      <c r="G12337" s="40"/>
      <c r="H12337" s="40"/>
      <c r="I12337" s="40"/>
    </row>
    <row r="12338" spans="1:9" x14ac:dyDescent="0.25">
      <c r="A12338" s="1"/>
      <c r="B12338" s="40"/>
      <c r="C12338" s="40"/>
      <c r="D12338" s="40"/>
      <c r="E12338" s="40"/>
      <c r="F12338" s="40"/>
      <c r="G12338" s="40"/>
      <c r="H12338" s="40"/>
      <c r="I12338" s="40"/>
    </row>
    <row r="12339" spans="1:9" x14ac:dyDescent="0.25">
      <c r="A12339" s="1"/>
      <c r="B12339" s="40"/>
      <c r="C12339" s="40"/>
      <c r="D12339" s="40"/>
      <c r="E12339" s="40"/>
      <c r="F12339" s="40"/>
      <c r="G12339" s="40"/>
      <c r="H12339" s="40"/>
      <c r="I12339" s="40"/>
    </row>
    <row r="12340" spans="1:9" x14ac:dyDescent="0.25">
      <c r="A12340" s="1"/>
      <c r="B12340" s="40"/>
      <c r="C12340" s="40"/>
      <c r="D12340" s="40"/>
      <c r="E12340" s="40"/>
      <c r="F12340" s="40"/>
      <c r="G12340" s="40"/>
      <c r="H12340" s="40"/>
      <c r="I12340" s="40"/>
    </row>
    <row r="12341" spans="1:9" x14ac:dyDescent="0.25">
      <c r="A12341" s="1"/>
      <c r="B12341" s="40"/>
      <c r="C12341" s="40"/>
      <c r="D12341" s="40"/>
      <c r="E12341" s="40"/>
      <c r="F12341" s="40"/>
      <c r="G12341" s="40"/>
      <c r="H12341" s="40"/>
      <c r="I12341" s="40"/>
    </row>
    <row r="12342" spans="1:9" x14ac:dyDescent="0.25">
      <c r="A12342" s="1"/>
      <c r="B12342" s="40"/>
      <c r="C12342" s="40"/>
      <c r="D12342" s="40"/>
      <c r="E12342" s="40"/>
      <c r="F12342" s="40"/>
      <c r="G12342" s="40"/>
      <c r="H12342" s="40"/>
      <c r="I12342" s="40"/>
    </row>
    <row r="12343" spans="1:9" x14ac:dyDescent="0.25">
      <c r="A12343" s="1"/>
      <c r="B12343" s="40"/>
      <c r="C12343" s="40"/>
      <c r="D12343" s="40"/>
      <c r="E12343" s="40"/>
      <c r="F12343" s="40"/>
      <c r="G12343" s="40"/>
      <c r="H12343" s="40"/>
      <c r="I12343" s="40"/>
    </row>
    <row r="12344" spans="1:9" x14ac:dyDescent="0.25">
      <c r="A12344" s="1"/>
      <c r="B12344" s="40"/>
      <c r="C12344" s="40"/>
      <c r="D12344" s="40"/>
      <c r="E12344" s="40"/>
      <c r="F12344" s="40"/>
      <c r="G12344" s="40"/>
      <c r="H12344" s="40"/>
      <c r="I12344" s="40"/>
    </row>
    <row r="12345" spans="1:9" x14ac:dyDescent="0.25">
      <c r="A12345" s="1"/>
      <c r="B12345" s="40"/>
      <c r="C12345" s="40"/>
      <c r="D12345" s="40"/>
      <c r="E12345" s="40"/>
      <c r="F12345" s="40"/>
      <c r="G12345" s="40"/>
      <c r="H12345" s="40"/>
      <c r="I12345" s="40"/>
    </row>
    <row r="12346" spans="1:9" x14ac:dyDescent="0.25">
      <c r="A12346" s="1"/>
      <c r="B12346" s="40"/>
      <c r="C12346" s="40"/>
      <c r="D12346" s="40"/>
      <c r="E12346" s="40"/>
      <c r="F12346" s="40"/>
      <c r="G12346" s="40"/>
      <c r="H12346" s="40"/>
      <c r="I12346" s="40"/>
    </row>
    <row r="12347" spans="1:9" x14ac:dyDescent="0.25">
      <c r="A12347" s="1"/>
      <c r="B12347" s="40"/>
      <c r="C12347" s="40"/>
      <c r="D12347" s="40"/>
      <c r="E12347" s="40"/>
      <c r="F12347" s="40"/>
      <c r="G12347" s="40"/>
      <c r="H12347" s="40"/>
      <c r="I12347" s="40"/>
    </row>
    <row r="12348" spans="1:9" x14ac:dyDescent="0.25">
      <c r="A12348" s="1"/>
      <c r="B12348" s="40"/>
      <c r="C12348" s="40"/>
      <c r="D12348" s="40"/>
      <c r="E12348" s="40"/>
      <c r="F12348" s="40"/>
      <c r="G12348" s="40"/>
      <c r="H12348" s="40"/>
      <c r="I12348" s="40"/>
    </row>
    <row r="12349" spans="1:9" x14ac:dyDescent="0.25">
      <c r="A12349" s="1"/>
      <c r="B12349" s="40"/>
      <c r="C12349" s="40"/>
      <c r="D12349" s="40"/>
      <c r="E12349" s="40"/>
      <c r="F12349" s="40"/>
      <c r="G12349" s="40"/>
      <c r="H12349" s="40"/>
      <c r="I12349" s="40"/>
    </row>
    <row r="12350" spans="1:9" x14ac:dyDescent="0.25">
      <c r="A12350" s="1"/>
      <c r="B12350" s="40"/>
      <c r="C12350" s="40"/>
      <c r="D12350" s="40"/>
      <c r="E12350" s="40"/>
      <c r="F12350" s="40"/>
      <c r="G12350" s="40"/>
      <c r="H12350" s="40"/>
      <c r="I12350" s="40"/>
    </row>
    <row r="12351" spans="1:9" x14ac:dyDescent="0.25">
      <c r="A12351" s="1"/>
      <c r="B12351" s="40"/>
      <c r="C12351" s="40"/>
      <c r="D12351" s="40"/>
      <c r="E12351" s="40"/>
      <c r="F12351" s="40"/>
      <c r="G12351" s="40"/>
      <c r="H12351" s="40"/>
      <c r="I12351" s="40"/>
    </row>
    <row r="12352" spans="1:9" x14ac:dyDescent="0.25">
      <c r="A12352" s="1"/>
      <c r="B12352" s="40"/>
      <c r="C12352" s="40"/>
      <c r="D12352" s="40"/>
      <c r="E12352" s="40"/>
      <c r="F12352" s="40"/>
      <c r="G12352" s="40"/>
      <c r="H12352" s="40"/>
      <c r="I12352" s="40"/>
    </row>
    <row r="12353" spans="1:9" x14ac:dyDescent="0.25">
      <c r="A12353" s="1"/>
      <c r="B12353" s="40"/>
      <c r="C12353" s="40"/>
      <c r="D12353" s="40"/>
      <c r="E12353" s="40"/>
      <c r="F12353" s="40"/>
      <c r="G12353" s="40"/>
      <c r="H12353" s="40"/>
      <c r="I12353" s="40"/>
    </row>
    <row r="12354" spans="1:9" x14ac:dyDescent="0.25">
      <c r="A12354" s="1"/>
      <c r="B12354" s="40"/>
      <c r="C12354" s="40"/>
      <c r="D12354" s="40"/>
      <c r="E12354" s="40"/>
      <c r="F12354" s="40"/>
      <c r="G12354" s="40"/>
      <c r="H12354" s="40"/>
      <c r="I12354" s="40"/>
    </row>
    <row r="12355" spans="1:9" x14ac:dyDescent="0.25">
      <c r="A12355" s="1"/>
      <c r="B12355" s="40"/>
      <c r="C12355" s="40"/>
      <c r="D12355" s="40"/>
      <c r="E12355" s="40"/>
      <c r="F12355" s="40"/>
      <c r="G12355" s="40"/>
      <c r="H12355" s="40"/>
      <c r="I12355" s="40"/>
    </row>
    <row r="12356" spans="1:9" x14ac:dyDescent="0.25">
      <c r="A12356" s="1"/>
      <c r="B12356" s="40"/>
      <c r="C12356" s="40"/>
      <c r="D12356" s="40"/>
      <c r="E12356" s="40"/>
      <c r="F12356" s="40"/>
      <c r="G12356" s="40"/>
      <c r="H12356" s="40"/>
      <c r="I12356" s="40"/>
    </row>
    <row r="12357" spans="1:9" x14ac:dyDescent="0.25">
      <c r="A12357" s="1"/>
      <c r="B12357" s="40"/>
      <c r="C12357" s="40"/>
      <c r="D12357" s="40"/>
      <c r="E12357" s="40"/>
      <c r="F12357" s="40"/>
      <c r="G12357" s="40"/>
      <c r="H12357" s="40"/>
      <c r="I12357" s="40"/>
    </row>
    <row r="12358" spans="1:9" x14ac:dyDescent="0.25">
      <c r="A12358" s="1"/>
      <c r="B12358" s="40"/>
      <c r="C12358" s="40"/>
      <c r="D12358" s="40"/>
      <c r="E12358" s="40"/>
      <c r="F12358" s="40"/>
      <c r="G12358" s="40"/>
      <c r="H12358" s="40"/>
      <c r="I12358" s="40"/>
    </row>
    <row r="12359" spans="1:9" x14ac:dyDescent="0.25">
      <c r="A12359" s="1"/>
      <c r="B12359" s="40"/>
      <c r="C12359" s="40"/>
      <c r="D12359" s="40"/>
      <c r="E12359" s="40"/>
      <c r="F12359" s="40"/>
      <c r="G12359" s="40"/>
      <c r="H12359" s="40"/>
      <c r="I12359" s="40"/>
    </row>
    <row r="12360" spans="1:9" x14ac:dyDescent="0.25">
      <c r="A12360" s="1"/>
      <c r="B12360" s="40"/>
      <c r="C12360" s="40"/>
      <c r="D12360" s="40"/>
      <c r="E12360" s="40"/>
      <c r="F12360" s="40"/>
      <c r="G12360" s="40"/>
      <c r="H12360" s="40"/>
      <c r="I12360" s="40"/>
    </row>
    <row r="12361" spans="1:9" x14ac:dyDescent="0.25">
      <c r="A12361" s="1"/>
      <c r="B12361" s="40"/>
      <c r="C12361" s="40"/>
      <c r="D12361" s="40"/>
      <c r="E12361" s="40"/>
      <c r="F12361" s="40"/>
      <c r="G12361" s="40"/>
      <c r="H12361" s="40"/>
      <c r="I12361" s="40"/>
    </row>
    <row r="12362" spans="1:9" x14ac:dyDescent="0.25">
      <c r="A12362" s="1"/>
      <c r="B12362" s="40"/>
      <c r="C12362" s="40"/>
      <c r="D12362" s="40"/>
      <c r="E12362" s="40"/>
      <c r="F12362" s="40"/>
      <c r="G12362" s="40"/>
      <c r="H12362" s="40"/>
      <c r="I12362" s="40"/>
    </row>
    <row r="12363" spans="1:9" x14ac:dyDescent="0.25">
      <c r="A12363" s="1"/>
      <c r="B12363" s="40"/>
      <c r="C12363" s="40"/>
      <c r="D12363" s="40"/>
      <c r="E12363" s="40"/>
      <c r="F12363" s="40"/>
      <c r="G12363" s="40"/>
      <c r="H12363" s="40"/>
      <c r="I12363" s="40"/>
    </row>
    <row r="12364" spans="1:9" x14ac:dyDescent="0.25">
      <c r="A12364" s="1"/>
      <c r="B12364" s="40"/>
      <c r="C12364" s="40"/>
      <c r="D12364" s="40"/>
      <c r="E12364" s="40"/>
      <c r="F12364" s="40"/>
      <c r="G12364" s="40"/>
      <c r="H12364" s="40"/>
      <c r="I12364" s="40"/>
    </row>
    <row r="12365" spans="1:9" x14ac:dyDescent="0.25">
      <c r="A12365" s="1"/>
      <c r="B12365" s="40"/>
      <c r="C12365" s="40"/>
      <c r="D12365" s="40"/>
      <c r="E12365" s="40"/>
      <c r="F12365" s="40"/>
      <c r="G12365" s="40"/>
      <c r="H12365" s="40"/>
      <c r="I12365" s="40"/>
    </row>
    <row r="12366" spans="1:9" x14ac:dyDescent="0.25">
      <c r="A12366" s="1"/>
      <c r="B12366" s="40"/>
      <c r="C12366" s="40"/>
      <c r="D12366" s="40"/>
      <c r="E12366" s="40"/>
      <c r="F12366" s="40"/>
      <c r="G12366" s="40"/>
      <c r="H12366" s="40"/>
      <c r="I12366" s="40"/>
    </row>
    <row r="12367" spans="1:9" x14ac:dyDescent="0.25">
      <c r="A12367" s="1"/>
      <c r="B12367" s="40"/>
      <c r="C12367" s="40"/>
      <c r="D12367" s="40"/>
      <c r="E12367" s="40"/>
      <c r="F12367" s="40"/>
      <c r="G12367" s="40"/>
      <c r="H12367" s="40"/>
      <c r="I12367" s="40"/>
    </row>
    <row r="12368" spans="1:9" x14ac:dyDescent="0.25">
      <c r="A12368" s="1"/>
      <c r="B12368" s="40"/>
      <c r="C12368" s="40"/>
      <c r="D12368" s="40"/>
      <c r="E12368" s="40"/>
      <c r="F12368" s="40"/>
      <c r="G12368" s="40"/>
      <c r="H12368" s="40"/>
      <c r="I12368" s="40"/>
    </row>
    <row r="12369" spans="1:9" x14ac:dyDescent="0.25">
      <c r="A12369" s="1"/>
      <c r="B12369" s="40"/>
      <c r="C12369" s="40"/>
      <c r="D12369" s="40"/>
      <c r="E12369" s="40"/>
      <c r="F12369" s="40"/>
      <c r="G12369" s="40"/>
      <c r="H12369" s="40"/>
      <c r="I12369" s="40"/>
    </row>
    <row r="12370" spans="1:9" x14ac:dyDescent="0.25">
      <c r="A12370" s="1"/>
      <c r="B12370" s="40"/>
      <c r="C12370" s="40"/>
      <c r="D12370" s="40"/>
      <c r="E12370" s="40"/>
      <c r="F12370" s="40"/>
      <c r="G12370" s="40"/>
      <c r="H12370" s="40"/>
      <c r="I12370" s="40"/>
    </row>
    <row r="12371" spans="1:9" x14ac:dyDescent="0.25">
      <c r="A12371" s="1"/>
      <c r="B12371" s="40"/>
      <c r="C12371" s="40"/>
      <c r="D12371" s="40"/>
      <c r="E12371" s="40"/>
      <c r="F12371" s="40"/>
      <c r="G12371" s="40"/>
      <c r="H12371" s="40"/>
      <c r="I12371" s="40"/>
    </row>
    <row r="12372" spans="1:9" x14ac:dyDescent="0.25">
      <c r="A12372" s="1"/>
      <c r="B12372" s="40"/>
      <c r="C12372" s="40"/>
      <c r="D12372" s="40"/>
      <c r="E12372" s="40"/>
      <c r="F12372" s="40"/>
      <c r="G12372" s="40"/>
      <c r="H12372" s="40"/>
      <c r="I12372" s="40"/>
    </row>
    <row r="12373" spans="1:9" x14ac:dyDescent="0.25">
      <c r="A12373" s="1"/>
      <c r="B12373" s="40"/>
      <c r="C12373" s="40"/>
      <c r="D12373" s="40"/>
      <c r="E12373" s="40"/>
      <c r="F12373" s="40"/>
      <c r="G12373" s="40"/>
      <c r="H12373" s="40"/>
      <c r="I12373" s="40"/>
    </row>
    <row r="12374" spans="1:9" x14ac:dyDescent="0.25">
      <c r="A12374" s="1"/>
      <c r="B12374" s="40"/>
      <c r="C12374" s="40"/>
      <c r="D12374" s="40"/>
      <c r="E12374" s="40"/>
      <c r="F12374" s="40"/>
      <c r="G12374" s="40"/>
      <c r="H12374" s="40"/>
      <c r="I12374" s="40"/>
    </row>
    <row r="12375" spans="1:9" x14ac:dyDescent="0.25">
      <c r="A12375" s="1"/>
      <c r="B12375" s="40"/>
      <c r="C12375" s="40"/>
      <c r="D12375" s="40"/>
      <c r="E12375" s="40"/>
      <c r="F12375" s="40"/>
      <c r="G12375" s="40"/>
      <c r="H12375" s="40"/>
      <c r="I12375" s="40"/>
    </row>
    <row r="12376" spans="1:9" x14ac:dyDescent="0.25">
      <c r="A12376" s="1"/>
      <c r="B12376" s="40"/>
      <c r="C12376" s="40"/>
      <c r="D12376" s="40"/>
      <c r="E12376" s="40"/>
      <c r="F12376" s="40"/>
      <c r="G12376" s="40"/>
      <c r="H12376" s="40"/>
      <c r="I12376" s="40"/>
    </row>
    <row r="12377" spans="1:9" x14ac:dyDescent="0.25">
      <c r="A12377" s="1"/>
      <c r="B12377" s="40"/>
      <c r="C12377" s="40"/>
      <c r="D12377" s="40"/>
      <c r="E12377" s="40"/>
      <c r="F12377" s="40"/>
      <c r="G12377" s="40"/>
      <c r="H12377" s="40"/>
      <c r="I12377" s="40"/>
    </row>
    <row r="12378" spans="1:9" x14ac:dyDescent="0.25">
      <c r="A12378" s="1"/>
      <c r="B12378" s="40"/>
      <c r="C12378" s="40"/>
      <c r="D12378" s="40"/>
      <c r="E12378" s="40"/>
      <c r="F12378" s="40"/>
      <c r="G12378" s="40"/>
      <c r="H12378" s="40"/>
      <c r="I12378" s="40"/>
    </row>
    <row r="12379" spans="1:9" x14ac:dyDescent="0.25">
      <c r="A12379" s="1"/>
      <c r="B12379" s="40"/>
      <c r="C12379" s="40"/>
      <c r="D12379" s="40"/>
      <c r="E12379" s="40"/>
      <c r="F12379" s="40"/>
      <c r="G12379" s="40"/>
      <c r="H12379" s="40"/>
      <c r="I12379" s="40"/>
    </row>
    <row r="12380" spans="1:9" x14ac:dyDescent="0.25">
      <c r="A12380" s="1"/>
      <c r="B12380" s="40"/>
      <c r="C12380" s="40"/>
      <c r="D12380" s="40"/>
      <c r="E12380" s="40"/>
      <c r="F12380" s="40"/>
      <c r="G12380" s="40"/>
      <c r="H12380" s="40"/>
      <c r="I12380" s="40"/>
    </row>
    <row r="12381" spans="1:9" x14ac:dyDescent="0.25">
      <c r="A12381" s="1"/>
      <c r="B12381" s="40"/>
      <c r="C12381" s="40"/>
      <c r="D12381" s="40"/>
      <c r="E12381" s="40"/>
      <c r="F12381" s="40"/>
      <c r="G12381" s="40"/>
      <c r="H12381" s="40"/>
      <c r="I12381" s="40"/>
    </row>
    <row r="12382" spans="1:9" x14ac:dyDescent="0.25">
      <c r="A12382" s="1"/>
      <c r="B12382" s="40"/>
      <c r="C12382" s="40"/>
      <c r="D12382" s="40"/>
      <c r="E12382" s="40"/>
      <c r="F12382" s="40"/>
      <c r="G12382" s="40"/>
      <c r="H12382" s="40"/>
      <c r="I12382" s="40"/>
    </row>
    <row r="12383" spans="1:9" x14ac:dyDescent="0.25">
      <c r="A12383" s="1"/>
      <c r="B12383" s="40"/>
      <c r="C12383" s="40"/>
      <c r="D12383" s="40"/>
      <c r="E12383" s="40"/>
      <c r="F12383" s="40"/>
      <c r="G12383" s="40"/>
      <c r="H12383" s="40"/>
      <c r="I12383" s="40"/>
    </row>
    <row r="12384" spans="1:9" x14ac:dyDescent="0.25">
      <c r="A12384" s="1"/>
      <c r="B12384" s="40"/>
      <c r="C12384" s="40"/>
      <c r="D12384" s="40"/>
      <c r="E12384" s="40"/>
      <c r="F12384" s="40"/>
      <c r="G12384" s="40"/>
      <c r="H12384" s="40"/>
      <c r="I12384" s="40"/>
    </row>
    <row r="12385" spans="1:9" x14ac:dyDescent="0.25">
      <c r="A12385" s="1"/>
      <c r="B12385" s="40"/>
      <c r="C12385" s="40"/>
      <c r="D12385" s="40"/>
      <c r="E12385" s="40"/>
      <c r="F12385" s="40"/>
      <c r="G12385" s="40"/>
      <c r="H12385" s="40"/>
      <c r="I12385" s="40"/>
    </row>
    <row r="12386" spans="1:9" x14ac:dyDescent="0.25">
      <c r="A12386" s="1"/>
      <c r="B12386" s="40"/>
      <c r="C12386" s="40"/>
      <c r="D12386" s="40"/>
      <c r="E12386" s="40"/>
      <c r="F12386" s="40"/>
      <c r="G12386" s="40"/>
      <c r="H12386" s="40"/>
      <c r="I12386" s="40"/>
    </row>
    <row r="12387" spans="1:9" x14ac:dyDescent="0.25">
      <c r="A12387" s="1"/>
      <c r="B12387" s="40"/>
      <c r="C12387" s="40"/>
      <c r="D12387" s="40"/>
      <c r="E12387" s="40"/>
      <c r="F12387" s="40"/>
      <c r="G12387" s="40"/>
      <c r="H12387" s="40"/>
      <c r="I12387" s="40"/>
    </row>
    <row r="12388" spans="1:9" x14ac:dyDescent="0.25">
      <c r="A12388" s="1"/>
      <c r="B12388" s="40"/>
      <c r="C12388" s="40"/>
      <c r="D12388" s="40"/>
      <c r="E12388" s="40"/>
      <c r="F12388" s="40"/>
      <c r="G12388" s="40"/>
      <c r="H12388" s="40"/>
      <c r="I12388" s="40"/>
    </row>
    <row r="12389" spans="1:9" x14ac:dyDescent="0.25">
      <c r="A12389" s="1"/>
      <c r="B12389" s="40"/>
      <c r="C12389" s="40"/>
      <c r="D12389" s="40"/>
      <c r="E12389" s="40"/>
      <c r="F12389" s="40"/>
      <c r="G12389" s="40"/>
      <c r="H12389" s="40"/>
      <c r="I12389" s="40"/>
    </row>
    <row r="12390" spans="1:9" x14ac:dyDescent="0.25">
      <c r="A12390" s="1"/>
      <c r="B12390" s="40"/>
      <c r="C12390" s="40"/>
      <c r="D12390" s="40"/>
      <c r="E12390" s="40"/>
      <c r="F12390" s="40"/>
      <c r="G12390" s="40"/>
      <c r="H12390" s="40"/>
      <c r="I12390" s="40"/>
    </row>
    <row r="12391" spans="1:9" x14ac:dyDescent="0.25">
      <c r="A12391" s="1"/>
      <c r="B12391" s="40"/>
      <c r="C12391" s="40"/>
      <c r="D12391" s="40"/>
      <c r="E12391" s="40"/>
      <c r="F12391" s="40"/>
      <c r="G12391" s="40"/>
      <c r="H12391" s="40"/>
      <c r="I12391" s="40"/>
    </row>
    <row r="12392" spans="1:9" x14ac:dyDescent="0.25">
      <c r="A12392" s="1"/>
      <c r="B12392" s="40"/>
      <c r="C12392" s="40"/>
      <c r="D12392" s="40"/>
      <c r="E12392" s="40"/>
      <c r="F12392" s="40"/>
      <c r="G12392" s="40"/>
      <c r="H12392" s="40"/>
      <c r="I12392" s="40"/>
    </row>
    <row r="12393" spans="1:9" x14ac:dyDescent="0.25">
      <c r="A12393" s="1"/>
      <c r="B12393" s="40"/>
      <c r="C12393" s="40"/>
      <c r="D12393" s="40"/>
      <c r="E12393" s="40"/>
      <c r="F12393" s="40"/>
      <c r="G12393" s="40"/>
      <c r="H12393" s="40"/>
      <c r="I12393" s="40"/>
    </row>
    <row r="12394" spans="1:9" x14ac:dyDescent="0.25">
      <c r="A12394" s="1"/>
      <c r="B12394" s="40"/>
      <c r="C12394" s="40"/>
      <c r="D12394" s="40"/>
      <c r="E12394" s="40"/>
      <c r="F12394" s="40"/>
      <c r="G12394" s="40"/>
      <c r="H12394" s="40"/>
      <c r="I12394" s="40"/>
    </row>
    <row r="12395" spans="1:9" x14ac:dyDescent="0.25">
      <c r="A12395" s="1"/>
      <c r="B12395" s="40"/>
      <c r="C12395" s="40"/>
      <c r="D12395" s="40"/>
      <c r="E12395" s="40"/>
      <c r="F12395" s="40"/>
      <c r="G12395" s="40"/>
      <c r="H12395" s="40"/>
      <c r="I12395" s="40"/>
    </row>
    <row r="12396" spans="1:9" x14ac:dyDescent="0.25">
      <c r="A12396" s="1"/>
      <c r="B12396" s="40"/>
      <c r="C12396" s="40"/>
      <c r="D12396" s="40"/>
      <c r="E12396" s="40"/>
      <c r="F12396" s="40"/>
      <c r="G12396" s="40"/>
      <c r="H12396" s="40"/>
      <c r="I12396" s="40"/>
    </row>
    <row r="12397" spans="1:9" x14ac:dyDescent="0.25">
      <c r="A12397" s="1"/>
      <c r="B12397" s="40"/>
      <c r="C12397" s="40"/>
      <c r="D12397" s="40"/>
      <c r="E12397" s="40"/>
      <c r="F12397" s="40"/>
      <c r="G12397" s="40"/>
      <c r="H12397" s="40"/>
      <c r="I12397" s="40"/>
    </row>
    <row r="12398" spans="1:9" x14ac:dyDescent="0.25">
      <c r="A12398" s="1"/>
      <c r="B12398" s="40"/>
      <c r="C12398" s="40"/>
      <c r="D12398" s="40"/>
      <c r="E12398" s="40"/>
      <c r="F12398" s="40"/>
      <c r="G12398" s="40"/>
      <c r="H12398" s="40"/>
      <c r="I12398" s="40"/>
    </row>
    <row r="12399" spans="1:9" x14ac:dyDescent="0.25">
      <c r="A12399" s="1"/>
      <c r="B12399" s="40"/>
      <c r="C12399" s="40"/>
      <c r="D12399" s="40"/>
      <c r="E12399" s="40"/>
      <c r="F12399" s="40"/>
      <c r="G12399" s="40"/>
      <c r="H12399" s="40"/>
      <c r="I12399" s="40"/>
    </row>
    <row r="12400" spans="1:9" x14ac:dyDescent="0.25">
      <c r="A12400" s="1"/>
      <c r="B12400" s="40"/>
      <c r="C12400" s="40"/>
      <c r="D12400" s="40"/>
      <c r="E12400" s="40"/>
      <c r="F12400" s="40"/>
      <c r="G12400" s="40"/>
      <c r="H12400" s="40"/>
      <c r="I12400" s="40"/>
    </row>
    <row r="12401" spans="1:9" x14ac:dyDescent="0.25">
      <c r="A12401" s="1"/>
      <c r="B12401" s="40"/>
      <c r="C12401" s="40"/>
      <c r="D12401" s="40"/>
      <c r="E12401" s="40"/>
      <c r="F12401" s="40"/>
      <c r="G12401" s="40"/>
      <c r="H12401" s="40"/>
      <c r="I12401" s="40"/>
    </row>
    <row r="12402" spans="1:9" x14ac:dyDescent="0.25">
      <c r="A12402" s="1"/>
      <c r="B12402" s="40"/>
      <c r="C12402" s="40"/>
      <c r="D12402" s="40"/>
      <c r="E12402" s="40"/>
      <c r="F12402" s="40"/>
      <c r="G12402" s="40"/>
      <c r="H12402" s="40"/>
      <c r="I12402" s="40"/>
    </row>
    <row r="12403" spans="1:9" x14ac:dyDescent="0.25">
      <c r="A12403" s="1"/>
      <c r="B12403" s="40"/>
      <c r="C12403" s="40"/>
      <c r="D12403" s="40"/>
      <c r="E12403" s="40"/>
      <c r="F12403" s="40"/>
      <c r="G12403" s="40"/>
      <c r="H12403" s="40"/>
      <c r="I12403" s="40"/>
    </row>
    <row r="12404" spans="1:9" x14ac:dyDescent="0.25">
      <c r="A12404" s="1"/>
      <c r="B12404" s="40"/>
      <c r="C12404" s="40"/>
      <c r="D12404" s="40"/>
      <c r="E12404" s="40"/>
      <c r="F12404" s="40"/>
      <c r="G12404" s="40"/>
      <c r="H12404" s="40"/>
      <c r="I12404" s="40"/>
    </row>
    <row r="12405" spans="1:9" x14ac:dyDescent="0.25">
      <c r="A12405" s="1"/>
      <c r="B12405" s="40"/>
      <c r="C12405" s="40"/>
      <c r="D12405" s="40"/>
      <c r="E12405" s="40"/>
      <c r="F12405" s="40"/>
      <c r="G12405" s="40"/>
      <c r="H12405" s="40"/>
      <c r="I12405" s="40"/>
    </row>
    <row r="12406" spans="1:9" x14ac:dyDescent="0.25">
      <c r="A12406" s="1"/>
      <c r="B12406" s="40"/>
      <c r="C12406" s="40"/>
      <c r="D12406" s="40"/>
      <c r="E12406" s="40"/>
      <c r="F12406" s="40"/>
      <c r="G12406" s="40"/>
      <c r="H12406" s="40"/>
      <c r="I12406" s="40"/>
    </row>
    <row r="12407" spans="1:9" x14ac:dyDescent="0.25">
      <c r="A12407" s="1"/>
      <c r="B12407" s="40"/>
      <c r="C12407" s="40"/>
      <c r="D12407" s="40"/>
      <c r="E12407" s="40"/>
      <c r="F12407" s="40"/>
      <c r="G12407" s="40"/>
      <c r="H12407" s="40"/>
      <c r="I12407" s="40"/>
    </row>
    <row r="12408" spans="1:9" x14ac:dyDescent="0.25">
      <c r="A12408" s="1"/>
      <c r="B12408" s="40"/>
      <c r="C12408" s="40"/>
      <c r="D12408" s="40"/>
      <c r="E12408" s="40"/>
      <c r="F12408" s="40"/>
      <c r="G12408" s="40"/>
      <c r="H12408" s="40"/>
      <c r="I12408" s="40"/>
    </row>
    <row r="12409" spans="1:9" x14ac:dyDescent="0.25">
      <c r="A12409" s="1"/>
      <c r="B12409" s="40"/>
      <c r="C12409" s="40"/>
      <c r="D12409" s="40"/>
      <c r="E12409" s="40"/>
      <c r="F12409" s="40"/>
      <c r="G12409" s="40"/>
      <c r="H12409" s="40"/>
      <c r="I12409" s="40"/>
    </row>
    <row r="12410" spans="1:9" x14ac:dyDescent="0.25">
      <c r="A12410" s="1"/>
      <c r="B12410" s="40"/>
      <c r="C12410" s="40"/>
      <c r="D12410" s="40"/>
      <c r="E12410" s="40"/>
      <c r="F12410" s="40"/>
      <c r="G12410" s="40"/>
      <c r="H12410" s="40"/>
      <c r="I12410" s="40"/>
    </row>
    <row r="12411" spans="1:9" x14ac:dyDescent="0.25">
      <c r="A12411" s="1"/>
      <c r="B12411" s="40"/>
      <c r="C12411" s="40"/>
      <c r="D12411" s="40"/>
      <c r="E12411" s="40"/>
      <c r="F12411" s="40"/>
      <c r="G12411" s="40"/>
      <c r="H12411" s="40"/>
      <c r="I12411" s="40"/>
    </row>
    <row r="12412" spans="1:9" x14ac:dyDescent="0.25">
      <c r="A12412" s="1"/>
      <c r="B12412" s="40"/>
      <c r="C12412" s="40"/>
      <c r="D12412" s="40"/>
      <c r="E12412" s="40"/>
      <c r="F12412" s="40"/>
      <c r="G12412" s="40"/>
      <c r="H12412" s="40"/>
      <c r="I12412" s="40"/>
    </row>
    <row r="12413" spans="1:9" x14ac:dyDescent="0.25">
      <c r="A12413" s="1"/>
      <c r="B12413" s="40"/>
      <c r="C12413" s="40"/>
      <c r="D12413" s="40"/>
      <c r="E12413" s="40"/>
      <c r="F12413" s="40"/>
      <c r="G12413" s="40"/>
      <c r="H12413" s="40"/>
      <c r="I12413" s="40"/>
    </row>
    <row r="12414" spans="1:9" x14ac:dyDescent="0.25">
      <c r="A12414" s="1"/>
      <c r="B12414" s="40"/>
      <c r="C12414" s="40"/>
      <c r="D12414" s="40"/>
      <c r="E12414" s="40"/>
      <c r="F12414" s="40"/>
      <c r="G12414" s="40"/>
      <c r="H12414" s="40"/>
      <c r="I12414" s="40"/>
    </row>
    <row r="12415" spans="1:9" x14ac:dyDescent="0.25">
      <c r="A12415" s="1"/>
      <c r="B12415" s="40"/>
      <c r="C12415" s="40"/>
      <c r="D12415" s="40"/>
      <c r="E12415" s="40"/>
      <c r="F12415" s="40"/>
      <c r="G12415" s="40"/>
      <c r="H12415" s="40"/>
      <c r="I12415" s="40"/>
    </row>
    <row r="12416" spans="1:9" x14ac:dyDescent="0.25">
      <c r="A12416" s="1"/>
      <c r="B12416" s="40"/>
      <c r="C12416" s="40"/>
      <c r="D12416" s="40"/>
      <c r="E12416" s="40"/>
      <c r="F12416" s="40"/>
      <c r="G12416" s="40"/>
      <c r="H12416" s="40"/>
      <c r="I12416" s="40"/>
    </row>
    <row r="12417" spans="1:9" x14ac:dyDescent="0.25">
      <c r="A12417" s="1"/>
      <c r="B12417" s="40"/>
      <c r="C12417" s="40"/>
      <c r="D12417" s="40"/>
      <c r="E12417" s="40"/>
      <c r="F12417" s="40"/>
      <c r="G12417" s="40"/>
      <c r="H12417" s="40"/>
      <c r="I12417" s="40"/>
    </row>
    <row r="12418" spans="1:9" x14ac:dyDescent="0.25">
      <c r="A12418" s="1"/>
      <c r="B12418" s="40"/>
      <c r="C12418" s="40"/>
      <c r="D12418" s="40"/>
      <c r="E12418" s="40"/>
      <c r="F12418" s="40"/>
      <c r="G12418" s="40"/>
      <c r="H12418" s="40"/>
      <c r="I12418" s="40"/>
    </row>
    <row r="12419" spans="1:9" x14ac:dyDescent="0.25">
      <c r="A12419" s="1"/>
      <c r="B12419" s="40"/>
      <c r="C12419" s="40"/>
      <c r="D12419" s="40"/>
      <c r="E12419" s="40"/>
      <c r="F12419" s="40"/>
      <c r="G12419" s="40"/>
      <c r="H12419" s="40"/>
      <c r="I12419" s="40"/>
    </row>
    <row r="12420" spans="1:9" x14ac:dyDescent="0.25">
      <c r="A12420" s="1"/>
      <c r="B12420" s="40"/>
      <c r="C12420" s="40"/>
      <c r="D12420" s="40"/>
      <c r="E12420" s="40"/>
      <c r="F12420" s="40"/>
      <c r="G12420" s="40"/>
      <c r="H12420" s="40"/>
      <c r="I12420" s="40"/>
    </row>
    <row r="12421" spans="1:9" x14ac:dyDescent="0.25">
      <c r="A12421" s="1"/>
      <c r="B12421" s="40"/>
      <c r="C12421" s="40"/>
      <c r="D12421" s="40"/>
      <c r="E12421" s="40"/>
      <c r="F12421" s="40"/>
      <c r="G12421" s="40"/>
      <c r="H12421" s="40"/>
      <c r="I12421" s="40"/>
    </row>
    <row r="12422" spans="1:9" x14ac:dyDescent="0.25">
      <c r="A12422" s="1"/>
      <c r="B12422" s="40"/>
      <c r="C12422" s="40"/>
      <c r="D12422" s="40"/>
      <c r="E12422" s="40"/>
      <c r="F12422" s="40"/>
      <c r="G12422" s="40"/>
      <c r="H12422" s="40"/>
      <c r="I12422" s="40"/>
    </row>
    <row r="12423" spans="1:9" x14ac:dyDescent="0.25">
      <c r="A12423" s="1"/>
      <c r="B12423" s="40"/>
      <c r="C12423" s="40"/>
      <c r="D12423" s="40"/>
      <c r="E12423" s="40"/>
      <c r="F12423" s="40"/>
      <c r="G12423" s="40"/>
      <c r="H12423" s="40"/>
      <c r="I12423" s="40"/>
    </row>
    <row r="12424" spans="1:9" x14ac:dyDescent="0.25">
      <c r="A12424" s="1"/>
      <c r="B12424" s="40"/>
      <c r="C12424" s="40"/>
      <c r="D12424" s="40"/>
      <c r="E12424" s="40"/>
      <c r="F12424" s="40"/>
      <c r="G12424" s="40"/>
      <c r="H12424" s="40"/>
      <c r="I12424" s="40"/>
    </row>
    <row r="12425" spans="1:9" x14ac:dyDescent="0.25">
      <c r="A12425" s="1"/>
      <c r="B12425" s="40"/>
      <c r="C12425" s="40"/>
      <c r="D12425" s="40"/>
      <c r="E12425" s="40"/>
      <c r="F12425" s="40"/>
      <c r="G12425" s="40"/>
      <c r="H12425" s="40"/>
      <c r="I12425" s="40"/>
    </row>
    <row r="12426" spans="1:9" x14ac:dyDescent="0.25">
      <c r="A12426" s="1"/>
      <c r="B12426" s="40"/>
      <c r="C12426" s="40"/>
      <c r="D12426" s="40"/>
      <c r="E12426" s="40"/>
      <c r="F12426" s="40"/>
      <c r="G12426" s="40"/>
      <c r="H12426" s="40"/>
      <c r="I12426" s="40"/>
    </row>
    <row r="12427" spans="1:9" x14ac:dyDescent="0.25">
      <c r="A12427" s="1"/>
      <c r="B12427" s="40"/>
      <c r="C12427" s="40"/>
      <c r="D12427" s="40"/>
      <c r="E12427" s="40"/>
      <c r="F12427" s="40"/>
      <c r="G12427" s="40"/>
      <c r="H12427" s="40"/>
      <c r="I12427" s="40"/>
    </row>
    <row r="12428" spans="1:9" x14ac:dyDescent="0.25">
      <c r="A12428" s="1"/>
      <c r="B12428" s="40"/>
      <c r="C12428" s="40"/>
      <c r="D12428" s="40"/>
      <c r="E12428" s="40"/>
      <c r="F12428" s="40"/>
      <c r="G12428" s="40"/>
      <c r="H12428" s="40"/>
      <c r="I12428" s="40"/>
    </row>
    <row r="12429" spans="1:9" x14ac:dyDescent="0.25">
      <c r="A12429" s="1"/>
      <c r="B12429" s="40"/>
      <c r="C12429" s="40"/>
      <c r="D12429" s="40"/>
      <c r="E12429" s="40"/>
      <c r="F12429" s="40"/>
      <c r="G12429" s="40"/>
      <c r="H12429" s="40"/>
      <c r="I12429" s="40"/>
    </row>
    <row r="12430" spans="1:9" x14ac:dyDescent="0.25">
      <c r="A12430" s="1"/>
      <c r="B12430" s="40"/>
      <c r="C12430" s="40"/>
      <c r="D12430" s="40"/>
      <c r="E12430" s="40"/>
      <c r="F12430" s="40"/>
      <c r="G12430" s="40"/>
      <c r="H12430" s="40"/>
      <c r="I12430" s="40"/>
    </row>
    <row r="12431" spans="1:9" x14ac:dyDescent="0.25">
      <c r="A12431" s="1"/>
      <c r="B12431" s="40"/>
      <c r="C12431" s="40"/>
      <c r="D12431" s="40"/>
      <c r="E12431" s="40"/>
      <c r="F12431" s="40"/>
      <c r="G12431" s="40"/>
      <c r="H12431" s="40"/>
      <c r="I12431" s="40"/>
    </row>
    <row r="12432" spans="1:9" x14ac:dyDescent="0.25">
      <c r="A12432" s="1"/>
      <c r="B12432" s="40"/>
      <c r="C12432" s="40"/>
      <c r="D12432" s="40"/>
      <c r="E12432" s="40"/>
      <c r="F12432" s="40"/>
      <c r="G12432" s="40"/>
      <c r="H12432" s="40"/>
      <c r="I12432" s="40"/>
    </row>
    <row r="12433" spans="1:9" x14ac:dyDescent="0.25">
      <c r="A12433" s="1"/>
      <c r="B12433" s="40"/>
      <c r="C12433" s="40"/>
      <c r="D12433" s="40"/>
      <c r="E12433" s="40"/>
      <c r="F12433" s="40"/>
      <c r="G12433" s="40"/>
      <c r="H12433" s="40"/>
      <c r="I12433" s="40"/>
    </row>
    <row r="12434" spans="1:9" x14ac:dyDescent="0.25">
      <c r="A12434" s="1"/>
      <c r="B12434" s="40"/>
      <c r="C12434" s="40"/>
      <c r="D12434" s="40"/>
      <c r="E12434" s="40"/>
      <c r="F12434" s="40"/>
      <c r="G12434" s="40"/>
      <c r="H12434" s="40"/>
      <c r="I12434" s="40"/>
    </row>
    <row r="12435" spans="1:9" x14ac:dyDescent="0.25">
      <c r="A12435" s="1"/>
      <c r="B12435" s="40"/>
      <c r="C12435" s="40"/>
      <c r="D12435" s="40"/>
      <c r="E12435" s="40"/>
      <c r="F12435" s="40"/>
      <c r="G12435" s="40"/>
      <c r="H12435" s="40"/>
      <c r="I12435" s="40"/>
    </row>
    <row r="12436" spans="1:9" x14ac:dyDescent="0.25">
      <c r="A12436" s="1"/>
      <c r="B12436" s="40"/>
      <c r="C12436" s="40"/>
      <c r="D12436" s="40"/>
      <c r="E12436" s="40"/>
      <c r="F12436" s="40"/>
      <c r="G12436" s="40"/>
      <c r="H12436" s="40"/>
      <c r="I12436" s="40"/>
    </row>
    <row r="12437" spans="1:9" x14ac:dyDescent="0.25">
      <c r="A12437" s="1"/>
      <c r="B12437" s="40"/>
      <c r="C12437" s="40"/>
      <c r="D12437" s="40"/>
      <c r="E12437" s="40"/>
      <c r="F12437" s="40"/>
      <c r="G12437" s="40"/>
      <c r="H12437" s="40"/>
      <c r="I12437" s="40"/>
    </row>
    <row r="12438" spans="1:9" x14ac:dyDescent="0.25">
      <c r="A12438" s="1"/>
      <c r="B12438" s="40"/>
      <c r="C12438" s="40"/>
      <c r="D12438" s="40"/>
      <c r="E12438" s="40"/>
      <c r="F12438" s="40"/>
      <c r="G12438" s="40"/>
      <c r="H12438" s="40"/>
      <c r="I12438" s="40"/>
    </row>
    <row r="12439" spans="1:9" x14ac:dyDescent="0.25">
      <c r="A12439" s="1"/>
      <c r="B12439" s="40"/>
      <c r="C12439" s="40"/>
      <c r="D12439" s="40"/>
      <c r="E12439" s="40"/>
      <c r="F12439" s="40"/>
      <c r="G12439" s="40"/>
      <c r="H12439" s="40"/>
      <c r="I12439" s="40"/>
    </row>
    <row r="12440" spans="1:9" x14ac:dyDescent="0.25">
      <c r="A12440" s="1"/>
      <c r="B12440" s="40"/>
      <c r="C12440" s="40"/>
      <c r="D12440" s="40"/>
      <c r="E12440" s="40"/>
      <c r="F12440" s="40"/>
      <c r="G12440" s="40"/>
      <c r="H12440" s="40"/>
      <c r="I12440" s="40"/>
    </row>
    <row r="12441" spans="1:9" x14ac:dyDescent="0.25">
      <c r="A12441" s="1"/>
      <c r="B12441" s="40"/>
      <c r="C12441" s="40"/>
      <c r="D12441" s="40"/>
      <c r="E12441" s="40"/>
      <c r="F12441" s="40"/>
      <c r="G12441" s="40"/>
      <c r="H12441" s="40"/>
      <c r="I12441" s="40"/>
    </row>
    <row r="12442" spans="1:9" x14ac:dyDescent="0.25">
      <c r="A12442" s="1"/>
      <c r="B12442" s="40"/>
      <c r="C12442" s="40"/>
      <c r="D12442" s="40"/>
      <c r="E12442" s="40"/>
      <c r="F12442" s="40"/>
      <c r="G12442" s="40"/>
      <c r="H12442" s="40"/>
      <c r="I12442" s="40"/>
    </row>
    <row r="12443" spans="1:9" x14ac:dyDescent="0.25">
      <c r="A12443" s="1"/>
      <c r="B12443" s="40"/>
      <c r="C12443" s="40"/>
      <c r="D12443" s="40"/>
      <c r="E12443" s="40"/>
      <c r="F12443" s="40"/>
      <c r="G12443" s="40"/>
      <c r="H12443" s="40"/>
      <c r="I12443" s="40"/>
    </row>
    <row r="12444" spans="1:9" x14ac:dyDescent="0.25">
      <c r="A12444" s="1"/>
      <c r="B12444" s="40"/>
      <c r="C12444" s="40"/>
      <c r="D12444" s="40"/>
      <c r="E12444" s="40"/>
      <c r="F12444" s="40"/>
      <c r="G12444" s="40"/>
      <c r="H12444" s="40"/>
      <c r="I12444" s="40"/>
    </row>
    <row r="12445" spans="1:9" x14ac:dyDescent="0.25">
      <c r="A12445" s="1"/>
      <c r="B12445" s="40"/>
      <c r="C12445" s="40"/>
      <c r="D12445" s="40"/>
      <c r="E12445" s="40"/>
      <c r="F12445" s="40"/>
      <c r="G12445" s="40"/>
      <c r="H12445" s="40"/>
      <c r="I12445" s="40"/>
    </row>
    <row r="12446" spans="1:9" x14ac:dyDescent="0.25">
      <c r="A12446" s="1"/>
      <c r="B12446" s="40"/>
      <c r="C12446" s="40"/>
      <c r="D12446" s="40"/>
      <c r="E12446" s="40"/>
      <c r="F12446" s="40"/>
      <c r="G12446" s="40"/>
      <c r="H12446" s="40"/>
      <c r="I12446" s="40"/>
    </row>
    <row r="12447" spans="1:9" x14ac:dyDescent="0.25">
      <c r="A12447" s="1"/>
      <c r="B12447" s="40"/>
      <c r="C12447" s="40"/>
      <c r="D12447" s="40"/>
      <c r="E12447" s="40"/>
      <c r="F12447" s="40"/>
      <c r="G12447" s="40"/>
      <c r="H12447" s="40"/>
      <c r="I12447" s="40"/>
    </row>
    <row r="12448" spans="1:9" x14ac:dyDescent="0.25">
      <c r="A12448" s="1"/>
      <c r="B12448" s="40"/>
      <c r="C12448" s="40"/>
      <c r="D12448" s="40"/>
      <c r="E12448" s="40"/>
      <c r="F12448" s="40"/>
      <c r="G12448" s="40"/>
      <c r="H12448" s="40"/>
      <c r="I12448" s="40"/>
    </row>
    <row r="12449" spans="1:9" x14ac:dyDescent="0.25">
      <c r="A12449" s="1"/>
      <c r="B12449" s="40"/>
      <c r="C12449" s="40"/>
      <c r="D12449" s="40"/>
      <c r="E12449" s="40"/>
      <c r="F12449" s="40"/>
      <c r="G12449" s="40"/>
      <c r="H12449" s="40"/>
      <c r="I12449" s="40"/>
    </row>
    <row r="12450" spans="1:9" x14ac:dyDescent="0.25">
      <c r="A12450" s="1"/>
      <c r="B12450" s="40"/>
      <c r="C12450" s="40"/>
      <c r="D12450" s="40"/>
      <c r="E12450" s="40"/>
      <c r="F12450" s="40"/>
      <c r="G12450" s="40"/>
      <c r="H12450" s="40"/>
      <c r="I12450" s="40"/>
    </row>
    <row r="12451" spans="1:9" x14ac:dyDescent="0.25">
      <c r="A12451" s="1"/>
      <c r="B12451" s="40"/>
      <c r="C12451" s="40"/>
      <c r="D12451" s="40"/>
      <c r="E12451" s="40"/>
      <c r="F12451" s="40"/>
      <c r="G12451" s="40"/>
      <c r="H12451" s="40"/>
      <c r="I12451" s="40"/>
    </row>
    <row r="12452" spans="1:9" x14ac:dyDescent="0.25">
      <c r="A12452" s="1"/>
      <c r="B12452" s="40"/>
      <c r="C12452" s="40"/>
      <c r="D12452" s="40"/>
      <c r="E12452" s="40"/>
      <c r="F12452" s="40"/>
      <c r="G12452" s="40"/>
      <c r="H12452" s="40"/>
      <c r="I12452" s="40"/>
    </row>
    <row r="12453" spans="1:9" x14ac:dyDescent="0.25">
      <c r="A12453" s="1"/>
      <c r="B12453" s="40"/>
      <c r="C12453" s="40"/>
      <c r="D12453" s="40"/>
      <c r="E12453" s="40"/>
      <c r="F12453" s="40"/>
      <c r="G12453" s="40"/>
      <c r="H12453" s="40"/>
      <c r="I12453" s="40"/>
    </row>
    <row r="12454" spans="1:9" x14ac:dyDescent="0.25">
      <c r="A12454" s="1"/>
      <c r="B12454" s="40"/>
      <c r="C12454" s="40"/>
      <c r="D12454" s="40"/>
      <c r="E12454" s="40"/>
      <c r="F12454" s="40"/>
      <c r="G12454" s="40"/>
      <c r="H12454" s="40"/>
      <c r="I12454" s="40"/>
    </row>
    <row r="12455" spans="1:9" x14ac:dyDescent="0.25">
      <c r="A12455" s="1"/>
      <c r="B12455" s="40"/>
      <c r="C12455" s="40"/>
      <c r="D12455" s="40"/>
      <c r="E12455" s="40"/>
      <c r="F12455" s="40"/>
      <c r="G12455" s="40"/>
      <c r="H12455" s="40"/>
      <c r="I12455" s="40"/>
    </row>
    <row r="12456" spans="1:9" x14ac:dyDescent="0.25">
      <c r="A12456" s="1"/>
      <c r="B12456" s="40"/>
      <c r="C12456" s="40"/>
      <c r="D12456" s="40"/>
      <c r="E12456" s="40"/>
      <c r="F12456" s="40"/>
      <c r="G12456" s="40"/>
      <c r="H12456" s="40"/>
      <c r="I12456" s="40"/>
    </row>
    <row r="12457" spans="1:9" x14ac:dyDescent="0.25">
      <c r="A12457" s="1"/>
      <c r="B12457" s="40"/>
      <c r="C12457" s="40"/>
      <c r="D12457" s="40"/>
      <c r="E12457" s="40"/>
      <c r="F12457" s="40"/>
      <c r="G12457" s="40"/>
      <c r="H12457" s="40"/>
      <c r="I12457" s="40"/>
    </row>
    <row r="12458" spans="1:9" x14ac:dyDescent="0.25">
      <c r="A12458" s="1"/>
      <c r="B12458" s="40"/>
      <c r="C12458" s="40"/>
      <c r="D12458" s="40"/>
      <c r="E12458" s="40"/>
      <c r="F12458" s="40"/>
      <c r="G12458" s="40"/>
      <c r="H12458" s="40"/>
      <c r="I12458" s="40"/>
    </row>
    <row r="12459" spans="1:9" x14ac:dyDescent="0.25">
      <c r="A12459" s="1"/>
      <c r="B12459" s="40"/>
      <c r="C12459" s="40"/>
      <c r="D12459" s="40"/>
      <c r="E12459" s="40"/>
      <c r="F12459" s="40"/>
      <c r="G12459" s="40"/>
      <c r="H12459" s="40"/>
      <c r="I12459" s="40"/>
    </row>
    <row r="12460" spans="1:9" x14ac:dyDescent="0.25">
      <c r="A12460" s="1"/>
      <c r="B12460" s="40"/>
      <c r="C12460" s="40"/>
      <c r="D12460" s="40"/>
      <c r="E12460" s="40"/>
      <c r="F12460" s="40"/>
      <c r="G12460" s="40"/>
      <c r="H12460" s="40"/>
      <c r="I12460" s="40"/>
    </row>
    <row r="12461" spans="1:9" x14ac:dyDescent="0.25">
      <c r="A12461" s="1"/>
      <c r="B12461" s="40"/>
      <c r="C12461" s="40"/>
      <c r="D12461" s="40"/>
      <c r="E12461" s="40"/>
      <c r="F12461" s="40"/>
      <c r="G12461" s="40"/>
      <c r="H12461" s="40"/>
      <c r="I12461" s="40"/>
    </row>
    <row r="12462" spans="1:9" x14ac:dyDescent="0.25">
      <c r="A12462" s="1"/>
      <c r="B12462" s="40"/>
      <c r="C12462" s="40"/>
      <c r="D12462" s="40"/>
      <c r="E12462" s="40"/>
      <c r="F12462" s="40"/>
      <c r="G12462" s="40"/>
      <c r="H12462" s="40"/>
      <c r="I12462" s="40"/>
    </row>
    <row r="12463" spans="1:9" x14ac:dyDescent="0.25">
      <c r="A12463" s="1"/>
      <c r="B12463" s="40"/>
      <c r="C12463" s="40"/>
      <c r="D12463" s="40"/>
      <c r="E12463" s="40"/>
      <c r="F12463" s="40"/>
      <c r="G12463" s="40"/>
      <c r="H12463" s="40"/>
      <c r="I12463" s="40"/>
    </row>
    <row r="12464" spans="1:9" x14ac:dyDescent="0.25">
      <c r="A12464" s="1"/>
      <c r="B12464" s="40"/>
      <c r="C12464" s="40"/>
      <c r="D12464" s="40"/>
      <c r="E12464" s="40"/>
      <c r="F12464" s="40"/>
      <c r="G12464" s="40"/>
      <c r="H12464" s="40"/>
      <c r="I12464" s="40"/>
    </row>
    <row r="12465" spans="1:9" x14ac:dyDescent="0.25">
      <c r="A12465" s="1"/>
      <c r="B12465" s="40"/>
      <c r="C12465" s="40"/>
      <c r="D12465" s="40"/>
      <c r="E12465" s="40"/>
      <c r="F12465" s="40"/>
      <c r="G12465" s="40"/>
      <c r="H12465" s="40"/>
      <c r="I12465" s="40"/>
    </row>
    <row r="12466" spans="1:9" x14ac:dyDescent="0.25">
      <c r="A12466" s="1"/>
      <c r="B12466" s="40"/>
      <c r="C12466" s="40"/>
      <c r="D12466" s="40"/>
      <c r="E12466" s="40"/>
      <c r="F12466" s="40"/>
      <c r="G12466" s="40"/>
      <c r="H12466" s="40"/>
      <c r="I12466" s="40"/>
    </row>
    <row r="12467" spans="1:9" x14ac:dyDescent="0.25">
      <c r="A12467" s="1"/>
      <c r="B12467" s="40"/>
      <c r="C12467" s="40"/>
      <c r="D12467" s="40"/>
      <c r="E12467" s="40"/>
      <c r="F12467" s="40"/>
      <c r="G12467" s="40"/>
      <c r="H12467" s="40"/>
      <c r="I12467" s="40"/>
    </row>
    <row r="12468" spans="1:9" x14ac:dyDescent="0.25">
      <c r="A12468" s="1"/>
      <c r="B12468" s="40"/>
      <c r="C12468" s="40"/>
      <c r="D12468" s="40"/>
      <c r="E12468" s="40"/>
      <c r="F12468" s="40"/>
      <c r="G12468" s="40"/>
      <c r="H12468" s="40"/>
      <c r="I12468" s="40"/>
    </row>
    <row r="12469" spans="1:9" x14ac:dyDescent="0.25">
      <c r="A12469" s="1"/>
      <c r="B12469" s="40"/>
      <c r="C12469" s="40"/>
      <c r="D12469" s="40"/>
      <c r="E12469" s="40"/>
      <c r="F12469" s="40"/>
      <c r="G12469" s="40"/>
      <c r="H12469" s="40"/>
      <c r="I12469" s="40"/>
    </row>
    <row r="12470" spans="1:9" x14ac:dyDescent="0.25">
      <c r="A12470" s="1"/>
      <c r="B12470" s="40"/>
      <c r="C12470" s="40"/>
      <c r="D12470" s="40"/>
      <c r="E12470" s="40"/>
      <c r="F12470" s="40"/>
      <c r="G12470" s="40"/>
      <c r="H12470" s="40"/>
      <c r="I12470" s="40"/>
    </row>
    <row r="12471" spans="1:9" x14ac:dyDescent="0.25">
      <c r="A12471" s="1"/>
      <c r="B12471" s="40"/>
      <c r="C12471" s="40"/>
      <c r="D12471" s="40"/>
      <c r="E12471" s="40"/>
      <c r="F12471" s="40"/>
      <c r="G12471" s="40"/>
      <c r="H12471" s="40"/>
      <c r="I12471" s="40"/>
    </row>
    <row r="12472" spans="1:9" x14ac:dyDescent="0.25">
      <c r="A12472" s="1"/>
      <c r="B12472" s="40"/>
      <c r="C12472" s="40"/>
      <c r="D12472" s="40"/>
      <c r="E12472" s="40"/>
      <c r="F12472" s="40"/>
      <c r="G12472" s="40"/>
      <c r="H12472" s="40"/>
      <c r="I12472" s="40"/>
    </row>
    <row r="12473" spans="1:9" x14ac:dyDescent="0.25">
      <c r="A12473" s="1"/>
      <c r="B12473" s="40"/>
      <c r="C12473" s="40"/>
      <c r="D12473" s="40"/>
      <c r="E12473" s="40"/>
      <c r="F12473" s="40"/>
      <c r="G12473" s="40"/>
      <c r="H12473" s="40"/>
      <c r="I12473" s="40"/>
    </row>
    <row r="12474" spans="1:9" x14ac:dyDescent="0.25">
      <c r="A12474" s="1"/>
      <c r="B12474" s="40"/>
      <c r="C12474" s="40"/>
      <c r="D12474" s="40"/>
      <c r="E12474" s="40"/>
      <c r="F12474" s="40"/>
      <c r="G12474" s="40"/>
      <c r="H12474" s="40"/>
      <c r="I12474" s="40"/>
    </row>
    <row r="12475" spans="1:9" x14ac:dyDescent="0.25">
      <c r="A12475" s="1"/>
      <c r="B12475" s="40"/>
      <c r="C12475" s="40"/>
      <c r="D12475" s="40"/>
      <c r="E12475" s="40"/>
      <c r="F12475" s="40"/>
      <c r="G12475" s="40"/>
      <c r="H12475" s="40"/>
      <c r="I12475" s="40"/>
    </row>
    <row r="12476" spans="1:9" x14ac:dyDescent="0.25">
      <c r="A12476" s="1"/>
      <c r="B12476" s="40"/>
      <c r="C12476" s="40"/>
      <c r="D12476" s="40"/>
      <c r="E12476" s="40"/>
      <c r="F12476" s="40"/>
      <c r="G12476" s="40"/>
      <c r="H12476" s="40"/>
      <c r="I12476" s="40"/>
    </row>
    <row r="12477" spans="1:9" x14ac:dyDescent="0.25">
      <c r="A12477" s="1"/>
      <c r="B12477" s="40"/>
      <c r="C12477" s="40"/>
      <c r="D12477" s="40"/>
      <c r="E12477" s="40"/>
      <c r="F12477" s="40"/>
      <c r="G12477" s="40"/>
      <c r="H12477" s="40"/>
      <c r="I12477" s="40"/>
    </row>
    <row r="12478" spans="1:9" x14ac:dyDescent="0.25">
      <c r="A12478" s="1"/>
      <c r="B12478" s="40"/>
      <c r="C12478" s="40"/>
      <c r="D12478" s="40"/>
      <c r="E12478" s="40"/>
      <c r="F12478" s="40"/>
      <c r="G12478" s="40"/>
      <c r="H12478" s="40"/>
      <c r="I12478" s="40"/>
    </row>
    <row r="12479" spans="1:9" x14ac:dyDescent="0.25">
      <c r="A12479" s="1"/>
      <c r="B12479" s="40"/>
      <c r="C12479" s="40"/>
      <c r="D12479" s="40"/>
      <c r="E12479" s="40"/>
      <c r="F12479" s="40"/>
      <c r="G12479" s="40"/>
      <c r="H12479" s="40"/>
      <c r="I12479" s="40"/>
    </row>
    <row r="12480" spans="1:9" x14ac:dyDescent="0.25">
      <c r="A12480" s="1"/>
      <c r="B12480" s="40"/>
      <c r="C12480" s="40"/>
      <c r="D12480" s="40"/>
      <c r="E12480" s="40"/>
      <c r="F12480" s="40"/>
      <c r="G12480" s="40"/>
      <c r="H12480" s="40"/>
      <c r="I12480" s="40"/>
    </row>
    <row r="12481" spans="1:9" x14ac:dyDescent="0.25">
      <c r="A12481" s="1"/>
      <c r="B12481" s="40"/>
      <c r="C12481" s="40"/>
      <c r="D12481" s="40"/>
      <c r="E12481" s="40"/>
      <c r="F12481" s="40"/>
      <c r="G12481" s="40"/>
      <c r="H12481" s="40"/>
      <c r="I12481" s="40"/>
    </row>
    <row r="12482" spans="1:9" x14ac:dyDescent="0.25">
      <c r="A12482" s="1"/>
      <c r="B12482" s="40"/>
      <c r="C12482" s="40"/>
      <c r="D12482" s="40"/>
      <c r="E12482" s="40"/>
      <c r="F12482" s="40"/>
      <c r="G12482" s="40"/>
      <c r="H12482" s="40"/>
      <c r="I12482" s="40"/>
    </row>
    <row r="12483" spans="1:9" x14ac:dyDescent="0.25">
      <c r="A12483" s="1"/>
      <c r="B12483" s="40"/>
      <c r="C12483" s="40"/>
      <c r="D12483" s="40"/>
      <c r="E12483" s="40"/>
      <c r="F12483" s="40"/>
      <c r="G12483" s="40"/>
      <c r="H12483" s="40"/>
      <c r="I12483" s="40"/>
    </row>
    <row r="12484" spans="1:9" x14ac:dyDescent="0.25">
      <c r="A12484" s="1"/>
      <c r="B12484" s="40"/>
      <c r="C12484" s="40"/>
      <c r="D12484" s="40"/>
      <c r="E12484" s="40"/>
      <c r="F12484" s="40"/>
      <c r="G12484" s="40"/>
      <c r="H12484" s="40"/>
      <c r="I12484" s="40"/>
    </row>
    <row r="12485" spans="1:9" x14ac:dyDescent="0.25">
      <c r="A12485" s="1"/>
      <c r="B12485" s="40"/>
      <c r="C12485" s="40"/>
      <c r="D12485" s="40"/>
      <c r="E12485" s="40"/>
      <c r="F12485" s="40"/>
      <c r="G12485" s="40"/>
      <c r="H12485" s="40"/>
      <c r="I12485" s="40"/>
    </row>
    <row r="12486" spans="1:9" x14ac:dyDescent="0.25">
      <c r="A12486" s="1"/>
      <c r="B12486" s="40"/>
      <c r="C12486" s="40"/>
      <c r="D12486" s="40"/>
      <c r="E12486" s="40"/>
      <c r="F12486" s="40"/>
      <c r="G12486" s="40"/>
      <c r="H12486" s="40"/>
      <c r="I12486" s="40"/>
    </row>
    <row r="12487" spans="1:9" x14ac:dyDescent="0.25">
      <c r="A12487" s="1"/>
      <c r="B12487" s="40"/>
      <c r="C12487" s="40"/>
      <c r="D12487" s="40"/>
      <c r="E12487" s="40"/>
      <c r="F12487" s="40"/>
      <c r="G12487" s="40"/>
      <c r="H12487" s="40"/>
      <c r="I12487" s="40"/>
    </row>
    <row r="12488" spans="1:9" x14ac:dyDescent="0.25">
      <c r="A12488" s="1"/>
      <c r="B12488" s="40"/>
      <c r="C12488" s="40"/>
      <c r="D12488" s="40"/>
      <c r="E12488" s="40"/>
      <c r="F12488" s="40"/>
      <c r="G12488" s="40"/>
      <c r="H12488" s="40"/>
      <c r="I12488" s="40"/>
    </row>
    <row r="12489" spans="1:9" x14ac:dyDescent="0.25">
      <c r="A12489" s="1"/>
      <c r="B12489" s="40"/>
      <c r="C12489" s="40"/>
      <c r="D12489" s="40"/>
      <c r="E12489" s="40"/>
      <c r="F12489" s="40"/>
      <c r="G12489" s="40"/>
      <c r="H12489" s="40"/>
      <c r="I12489" s="40"/>
    </row>
    <row r="12490" spans="1:9" x14ac:dyDescent="0.25">
      <c r="A12490" s="1"/>
      <c r="B12490" s="40"/>
      <c r="C12490" s="40"/>
      <c r="D12490" s="40"/>
      <c r="E12490" s="40"/>
      <c r="F12490" s="40"/>
      <c r="G12490" s="40"/>
      <c r="H12490" s="40"/>
      <c r="I12490" s="40"/>
    </row>
    <row r="12491" spans="1:9" x14ac:dyDescent="0.25">
      <c r="A12491" s="1"/>
      <c r="B12491" s="40"/>
      <c r="C12491" s="40"/>
      <c r="D12491" s="40"/>
      <c r="E12491" s="40"/>
      <c r="F12491" s="40"/>
      <c r="G12491" s="40"/>
      <c r="H12491" s="40"/>
      <c r="I12491" s="40"/>
    </row>
    <row r="12492" spans="1:9" x14ac:dyDescent="0.25">
      <c r="A12492" s="1"/>
      <c r="B12492" s="40"/>
      <c r="C12492" s="40"/>
      <c r="D12492" s="40"/>
      <c r="E12492" s="40"/>
      <c r="F12492" s="40"/>
      <c r="G12492" s="40"/>
      <c r="H12492" s="40"/>
      <c r="I12492" s="40"/>
    </row>
    <row r="12493" spans="1:9" x14ac:dyDescent="0.25">
      <c r="A12493" s="1"/>
      <c r="B12493" s="40"/>
      <c r="C12493" s="40"/>
      <c r="D12493" s="40"/>
      <c r="E12493" s="40"/>
      <c r="F12493" s="40"/>
      <c r="G12493" s="40"/>
      <c r="H12493" s="40"/>
      <c r="I12493" s="40"/>
    </row>
    <row r="12494" spans="1:9" x14ac:dyDescent="0.25">
      <c r="A12494" s="1"/>
      <c r="B12494" s="40"/>
      <c r="C12494" s="40"/>
      <c r="D12494" s="40"/>
      <c r="E12494" s="40"/>
      <c r="F12494" s="40"/>
      <c r="G12494" s="40"/>
      <c r="H12494" s="40"/>
      <c r="I12494" s="40"/>
    </row>
    <row r="12495" spans="1:9" x14ac:dyDescent="0.25">
      <c r="A12495" s="1"/>
      <c r="B12495" s="40"/>
      <c r="C12495" s="40"/>
      <c r="D12495" s="40"/>
      <c r="E12495" s="40"/>
      <c r="F12495" s="40"/>
      <c r="G12495" s="40"/>
      <c r="H12495" s="40"/>
      <c r="I12495" s="40"/>
    </row>
    <row r="12496" spans="1:9" x14ac:dyDescent="0.25">
      <c r="A12496" s="1"/>
      <c r="B12496" s="40"/>
      <c r="C12496" s="40"/>
      <c r="D12496" s="40"/>
      <c r="E12496" s="40"/>
      <c r="F12496" s="40"/>
      <c r="G12496" s="40"/>
      <c r="H12496" s="40"/>
      <c r="I12496" s="40"/>
    </row>
    <row r="12497" spans="1:9" x14ac:dyDescent="0.25">
      <c r="A12497" s="1"/>
      <c r="B12497" s="40"/>
      <c r="C12497" s="40"/>
      <c r="D12497" s="40"/>
      <c r="E12497" s="40"/>
      <c r="F12497" s="40"/>
      <c r="G12497" s="40"/>
      <c r="H12497" s="40"/>
      <c r="I12497" s="40"/>
    </row>
    <row r="12498" spans="1:9" x14ac:dyDescent="0.25">
      <c r="A12498" s="1"/>
      <c r="B12498" s="40"/>
      <c r="C12498" s="40"/>
      <c r="D12498" s="40"/>
      <c r="E12498" s="40"/>
      <c r="F12498" s="40"/>
      <c r="G12498" s="40"/>
      <c r="H12498" s="40"/>
      <c r="I12498" s="40"/>
    </row>
    <row r="12499" spans="1:9" x14ac:dyDescent="0.25">
      <c r="A12499" s="1"/>
      <c r="B12499" s="40"/>
      <c r="C12499" s="40"/>
      <c r="D12499" s="40"/>
      <c r="E12499" s="40"/>
      <c r="F12499" s="40"/>
      <c r="G12499" s="40"/>
      <c r="H12499" s="40"/>
      <c r="I12499" s="40"/>
    </row>
    <row r="12500" spans="1:9" x14ac:dyDescent="0.25">
      <c r="A12500" s="1"/>
      <c r="B12500" s="40"/>
      <c r="C12500" s="40"/>
      <c r="D12500" s="40"/>
      <c r="E12500" s="40"/>
      <c r="F12500" s="40"/>
      <c r="G12500" s="40"/>
      <c r="H12500" s="40"/>
      <c r="I12500" s="40"/>
    </row>
    <row r="12501" spans="1:9" x14ac:dyDescent="0.25">
      <c r="A12501" s="1"/>
      <c r="B12501" s="40"/>
      <c r="C12501" s="40"/>
      <c r="D12501" s="40"/>
      <c r="E12501" s="40"/>
      <c r="F12501" s="40"/>
      <c r="G12501" s="40"/>
      <c r="H12501" s="40"/>
      <c r="I12501" s="40"/>
    </row>
    <row r="12502" spans="1:9" x14ac:dyDescent="0.25">
      <c r="A12502" s="1"/>
      <c r="B12502" s="40"/>
      <c r="C12502" s="40"/>
      <c r="D12502" s="40"/>
      <c r="E12502" s="40"/>
      <c r="F12502" s="40"/>
      <c r="G12502" s="40"/>
      <c r="H12502" s="40"/>
      <c r="I12502" s="40"/>
    </row>
    <row r="12503" spans="1:9" x14ac:dyDescent="0.25">
      <c r="A12503" s="1"/>
      <c r="B12503" s="40"/>
      <c r="C12503" s="40"/>
      <c r="D12503" s="40"/>
      <c r="E12503" s="40"/>
      <c r="F12503" s="40"/>
      <c r="G12503" s="40"/>
      <c r="H12503" s="40"/>
      <c r="I12503" s="40"/>
    </row>
    <row r="12504" spans="1:9" x14ac:dyDescent="0.25">
      <c r="A12504" s="1"/>
      <c r="B12504" s="40"/>
      <c r="C12504" s="40"/>
      <c r="D12504" s="40"/>
      <c r="E12504" s="40"/>
      <c r="F12504" s="40"/>
      <c r="G12504" s="40"/>
      <c r="H12504" s="40"/>
      <c r="I12504" s="40"/>
    </row>
    <row r="12505" spans="1:9" x14ac:dyDescent="0.25">
      <c r="A12505" s="1"/>
      <c r="B12505" s="40"/>
      <c r="C12505" s="40"/>
      <c r="D12505" s="40"/>
      <c r="E12505" s="40"/>
      <c r="F12505" s="40"/>
      <c r="G12505" s="40"/>
      <c r="H12505" s="40"/>
      <c r="I12505" s="40"/>
    </row>
    <row r="12506" spans="1:9" x14ac:dyDescent="0.25">
      <c r="A12506" s="1"/>
      <c r="B12506" s="40"/>
      <c r="C12506" s="40"/>
      <c r="D12506" s="40"/>
      <c r="E12506" s="40"/>
      <c r="F12506" s="40"/>
      <c r="G12506" s="40"/>
      <c r="H12506" s="40"/>
      <c r="I12506" s="40"/>
    </row>
    <row r="12507" spans="1:9" x14ac:dyDescent="0.25">
      <c r="A12507" s="1"/>
      <c r="B12507" s="40"/>
      <c r="C12507" s="40"/>
      <c r="D12507" s="40"/>
      <c r="E12507" s="40"/>
      <c r="F12507" s="40"/>
      <c r="G12507" s="40"/>
      <c r="H12507" s="40"/>
      <c r="I12507" s="40"/>
    </row>
    <row r="12508" spans="1:9" x14ac:dyDescent="0.25">
      <c r="A12508" s="1"/>
      <c r="B12508" s="40"/>
      <c r="C12508" s="40"/>
      <c r="D12508" s="40"/>
      <c r="E12508" s="40"/>
      <c r="F12508" s="40"/>
      <c r="G12508" s="40"/>
      <c r="H12508" s="40"/>
      <c r="I12508" s="40"/>
    </row>
    <row r="12509" spans="1:9" x14ac:dyDescent="0.25">
      <c r="A12509" s="1"/>
      <c r="B12509" s="40"/>
      <c r="C12509" s="40"/>
      <c r="D12509" s="40"/>
      <c r="E12509" s="40"/>
      <c r="F12509" s="40"/>
      <c r="G12509" s="40"/>
      <c r="H12509" s="40"/>
      <c r="I12509" s="40"/>
    </row>
    <row r="12510" spans="1:9" x14ac:dyDescent="0.25">
      <c r="A12510" s="1"/>
      <c r="B12510" s="40"/>
      <c r="C12510" s="40"/>
      <c r="D12510" s="40"/>
      <c r="E12510" s="40"/>
      <c r="F12510" s="40"/>
      <c r="G12510" s="40"/>
      <c r="H12510" s="40"/>
      <c r="I12510" s="40"/>
    </row>
    <row r="12511" spans="1:9" x14ac:dyDescent="0.25">
      <c r="A12511" s="1"/>
      <c r="B12511" s="40"/>
      <c r="C12511" s="40"/>
      <c r="D12511" s="40"/>
      <c r="E12511" s="40"/>
      <c r="F12511" s="40"/>
      <c r="G12511" s="40"/>
      <c r="H12511" s="40"/>
      <c r="I12511" s="40"/>
    </row>
    <row r="12512" spans="1:9" x14ac:dyDescent="0.25">
      <c r="A12512" s="1"/>
      <c r="B12512" s="40"/>
      <c r="C12512" s="40"/>
      <c r="D12512" s="40"/>
      <c r="E12512" s="40"/>
      <c r="F12512" s="40"/>
      <c r="G12512" s="40"/>
      <c r="H12512" s="40"/>
      <c r="I12512" s="40"/>
    </row>
    <row r="12513" spans="1:9" x14ac:dyDescent="0.25">
      <c r="A12513" s="1"/>
      <c r="B12513" s="40"/>
      <c r="C12513" s="40"/>
      <c r="D12513" s="40"/>
      <c r="E12513" s="40"/>
      <c r="F12513" s="40"/>
      <c r="G12513" s="40"/>
      <c r="H12513" s="40"/>
      <c r="I12513" s="40"/>
    </row>
    <row r="12514" spans="1:9" x14ac:dyDescent="0.25">
      <c r="A12514" s="1"/>
      <c r="B12514" s="40"/>
      <c r="C12514" s="40"/>
      <c r="D12514" s="40"/>
      <c r="E12514" s="40"/>
      <c r="F12514" s="40"/>
      <c r="G12514" s="40"/>
      <c r="H12514" s="40"/>
      <c r="I12514" s="40"/>
    </row>
    <row r="12515" spans="1:9" x14ac:dyDescent="0.25">
      <c r="A12515" s="1"/>
      <c r="B12515" s="40"/>
      <c r="C12515" s="40"/>
      <c r="D12515" s="40"/>
      <c r="E12515" s="40"/>
      <c r="F12515" s="40"/>
      <c r="G12515" s="40"/>
      <c r="H12515" s="40"/>
      <c r="I12515" s="40"/>
    </row>
    <row r="12516" spans="1:9" x14ac:dyDescent="0.25">
      <c r="A12516" s="1"/>
      <c r="B12516" s="40"/>
      <c r="C12516" s="40"/>
      <c r="D12516" s="40"/>
      <c r="E12516" s="40"/>
      <c r="F12516" s="40"/>
      <c r="G12516" s="40"/>
      <c r="H12516" s="40"/>
      <c r="I12516" s="40"/>
    </row>
    <row r="12517" spans="1:9" x14ac:dyDescent="0.25">
      <c r="A12517" s="1"/>
      <c r="B12517" s="40"/>
      <c r="C12517" s="40"/>
      <c r="D12517" s="40"/>
      <c r="E12517" s="40"/>
      <c r="F12517" s="40"/>
      <c r="G12517" s="40"/>
      <c r="H12517" s="40"/>
      <c r="I12517" s="40"/>
    </row>
    <row r="12518" spans="1:9" x14ac:dyDescent="0.25">
      <c r="A12518" s="1"/>
      <c r="B12518" s="40"/>
      <c r="C12518" s="40"/>
      <c r="D12518" s="40"/>
      <c r="E12518" s="40"/>
      <c r="F12518" s="40"/>
      <c r="G12518" s="40"/>
      <c r="H12518" s="40"/>
      <c r="I12518" s="40"/>
    </row>
    <row r="12519" spans="1:9" x14ac:dyDescent="0.25">
      <c r="A12519" s="1"/>
      <c r="B12519" s="40"/>
      <c r="C12519" s="40"/>
      <c r="D12519" s="40"/>
      <c r="E12519" s="40"/>
      <c r="F12519" s="40"/>
      <c r="G12519" s="40"/>
      <c r="H12519" s="40"/>
      <c r="I12519" s="40"/>
    </row>
    <row r="12520" spans="1:9" x14ac:dyDescent="0.25">
      <c r="A12520" s="1"/>
      <c r="B12520" s="40"/>
      <c r="C12520" s="40"/>
      <c r="D12520" s="40"/>
      <c r="E12520" s="40"/>
      <c r="F12520" s="40"/>
      <c r="G12520" s="40"/>
      <c r="H12520" s="40"/>
      <c r="I12520" s="40"/>
    </row>
    <row r="12521" spans="1:9" x14ac:dyDescent="0.25">
      <c r="A12521" s="1"/>
      <c r="B12521" s="40"/>
      <c r="C12521" s="40"/>
      <c r="D12521" s="40"/>
      <c r="E12521" s="40"/>
      <c r="F12521" s="40"/>
      <c r="G12521" s="40"/>
      <c r="H12521" s="40"/>
      <c r="I12521" s="40"/>
    </row>
    <row r="12522" spans="1:9" x14ac:dyDescent="0.25">
      <c r="A12522" s="1"/>
      <c r="B12522" s="40"/>
      <c r="C12522" s="40"/>
      <c r="D12522" s="40"/>
      <c r="E12522" s="40"/>
      <c r="F12522" s="40"/>
      <c r="G12522" s="40"/>
      <c r="H12522" s="40"/>
      <c r="I12522" s="40"/>
    </row>
    <row r="12523" spans="1:9" x14ac:dyDescent="0.25">
      <c r="A12523" s="1"/>
      <c r="B12523" s="40"/>
      <c r="C12523" s="40"/>
      <c r="D12523" s="40"/>
      <c r="E12523" s="40"/>
      <c r="F12523" s="40"/>
      <c r="G12523" s="40"/>
      <c r="H12523" s="40"/>
      <c r="I12523" s="40"/>
    </row>
    <row r="12524" spans="1:9" x14ac:dyDescent="0.25">
      <c r="A12524" s="1"/>
      <c r="B12524" s="40"/>
      <c r="C12524" s="40"/>
      <c r="D12524" s="40"/>
      <c r="E12524" s="40"/>
      <c r="F12524" s="40"/>
      <c r="G12524" s="40"/>
      <c r="H12524" s="40"/>
      <c r="I12524" s="40"/>
    </row>
    <row r="12525" spans="1:9" x14ac:dyDescent="0.25">
      <c r="A12525" s="1"/>
      <c r="B12525" s="40"/>
      <c r="C12525" s="40"/>
      <c r="D12525" s="40"/>
      <c r="E12525" s="40"/>
      <c r="F12525" s="40"/>
      <c r="G12525" s="40"/>
      <c r="H12525" s="40"/>
      <c r="I12525" s="40"/>
    </row>
    <row r="12526" spans="1:9" x14ac:dyDescent="0.25">
      <c r="A12526" s="1"/>
      <c r="B12526" s="40"/>
      <c r="C12526" s="40"/>
      <c r="D12526" s="40"/>
      <c r="E12526" s="40"/>
      <c r="F12526" s="40"/>
      <c r="G12526" s="40"/>
      <c r="H12526" s="40"/>
      <c r="I12526" s="40"/>
    </row>
    <row r="12527" spans="1:9" x14ac:dyDescent="0.25">
      <c r="A12527" s="1"/>
      <c r="B12527" s="40"/>
      <c r="C12527" s="40"/>
      <c r="D12527" s="40"/>
      <c r="E12527" s="40"/>
      <c r="F12527" s="40"/>
      <c r="G12527" s="40"/>
      <c r="H12527" s="40"/>
      <c r="I12527" s="40"/>
    </row>
    <row r="12528" spans="1:9" x14ac:dyDescent="0.25">
      <c r="A12528" s="1"/>
      <c r="B12528" s="40"/>
      <c r="C12528" s="40"/>
      <c r="D12528" s="40"/>
      <c r="E12528" s="40"/>
      <c r="F12528" s="40"/>
      <c r="G12528" s="40"/>
      <c r="H12528" s="40"/>
      <c r="I12528" s="40"/>
    </row>
    <row r="12529" spans="1:9" x14ac:dyDescent="0.25">
      <c r="A12529" s="1"/>
      <c r="B12529" s="40"/>
      <c r="C12529" s="40"/>
      <c r="D12529" s="40"/>
      <c r="E12529" s="40"/>
      <c r="F12529" s="40"/>
      <c r="G12529" s="40"/>
      <c r="H12529" s="40"/>
      <c r="I12529" s="40"/>
    </row>
    <row r="12530" spans="1:9" x14ac:dyDescent="0.25">
      <c r="A12530" s="1"/>
      <c r="B12530" s="40"/>
      <c r="C12530" s="40"/>
      <c r="D12530" s="40"/>
      <c r="E12530" s="40"/>
      <c r="F12530" s="40"/>
      <c r="G12530" s="40"/>
      <c r="H12530" s="40"/>
      <c r="I12530" s="40"/>
    </row>
    <row r="12531" spans="1:9" x14ac:dyDescent="0.25">
      <c r="A12531" s="1"/>
      <c r="B12531" s="40"/>
      <c r="C12531" s="40"/>
      <c r="D12531" s="40"/>
      <c r="E12531" s="40"/>
      <c r="F12531" s="40"/>
      <c r="G12531" s="40"/>
      <c r="H12531" s="40"/>
      <c r="I12531" s="40"/>
    </row>
    <row r="12532" spans="1:9" x14ac:dyDescent="0.25">
      <c r="A12532" s="1"/>
      <c r="B12532" s="40"/>
      <c r="C12532" s="40"/>
      <c r="D12532" s="40"/>
      <c r="E12532" s="40"/>
      <c r="F12532" s="40"/>
      <c r="G12532" s="40"/>
      <c r="H12532" s="40"/>
      <c r="I12532" s="40"/>
    </row>
    <row r="12533" spans="1:9" x14ac:dyDescent="0.25">
      <c r="A12533" s="1"/>
      <c r="B12533" s="40"/>
      <c r="C12533" s="40"/>
      <c r="D12533" s="40"/>
      <c r="E12533" s="40"/>
      <c r="F12533" s="40"/>
      <c r="G12533" s="40"/>
      <c r="H12533" s="40"/>
      <c r="I12533" s="40"/>
    </row>
    <row r="12534" spans="1:9" x14ac:dyDescent="0.25">
      <c r="A12534" s="1"/>
      <c r="B12534" s="40"/>
      <c r="C12534" s="40"/>
      <c r="D12534" s="40"/>
      <c r="E12534" s="40"/>
      <c r="F12534" s="40"/>
      <c r="G12534" s="40"/>
      <c r="H12534" s="40"/>
      <c r="I12534" s="40"/>
    </row>
    <row r="12535" spans="1:9" x14ac:dyDescent="0.25">
      <c r="A12535" s="1"/>
      <c r="B12535" s="40"/>
      <c r="C12535" s="40"/>
      <c r="D12535" s="40"/>
      <c r="E12535" s="40"/>
      <c r="F12535" s="40"/>
      <c r="G12535" s="40"/>
      <c r="H12535" s="40"/>
      <c r="I12535" s="40"/>
    </row>
    <row r="12536" spans="1:9" x14ac:dyDescent="0.25">
      <c r="A12536" s="1"/>
      <c r="B12536" s="40"/>
      <c r="C12536" s="40"/>
      <c r="D12536" s="40"/>
      <c r="E12536" s="40"/>
      <c r="F12536" s="40"/>
      <c r="G12536" s="40"/>
      <c r="H12536" s="40"/>
      <c r="I12536" s="40"/>
    </row>
    <row r="12537" spans="1:9" x14ac:dyDescent="0.25">
      <c r="A12537" s="1"/>
      <c r="B12537" s="40"/>
      <c r="C12537" s="40"/>
      <c r="D12537" s="40"/>
      <c r="E12537" s="40"/>
      <c r="F12537" s="40"/>
      <c r="G12537" s="40"/>
      <c r="H12537" s="40"/>
      <c r="I12537" s="40"/>
    </row>
    <row r="12538" spans="1:9" x14ac:dyDescent="0.25">
      <c r="A12538" s="1"/>
      <c r="B12538" s="40"/>
      <c r="C12538" s="40"/>
      <c r="D12538" s="40"/>
      <c r="E12538" s="40"/>
      <c r="F12538" s="40"/>
      <c r="G12538" s="40"/>
      <c r="H12538" s="40"/>
      <c r="I12538" s="40"/>
    </row>
    <row r="12539" spans="1:9" x14ac:dyDescent="0.25">
      <c r="A12539" s="1"/>
      <c r="B12539" s="40"/>
      <c r="C12539" s="40"/>
      <c r="D12539" s="40"/>
      <c r="E12539" s="40"/>
      <c r="F12539" s="40"/>
      <c r="G12539" s="40"/>
      <c r="H12539" s="40"/>
      <c r="I12539" s="40"/>
    </row>
    <row r="12540" spans="1:9" x14ac:dyDescent="0.25">
      <c r="A12540" s="1"/>
      <c r="B12540" s="40"/>
      <c r="C12540" s="40"/>
      <c r="D12540" s="40"/>
      <c r="E12540" s="40"/>
      <c r="F12540" s="40"/>
      <c r="G12540" s="40"/>
      <c r="H12540" s="40"/>
      <c r="I12540" s="40"/>
    </row>
    <row r="12541" spans="1:9" x14ac:dyDescent="0.25">
      <c r="A12541" s="1"/>
      <c r="B12541" s="40"/>
      <c r="C12541" s="40"/>
      <c r="D12541" s="40"/>
      <c r="E12541" s="40"/>
      <c r="F12541" s="40"/>
      <c r="G12541" s="40"/>
      <c r="H12541" s="40"/>
      <c r="I12541" s="40"/>
    </row>
    <row r="12542" spans="1:9" x14ac:dyDescent="0.25">
      <c r="A12542" s="1"/>
      <c r="B12542" s="40"/>
      <c r="C12542" s="40"/>
      <c r="D12542" s="40"/>
      <c r="E12542" s="40"/>
      <c r="F12542" s="40"/>
      <c r="G12542" s="40"/>
      <c r="H12542" s="40"/>
      <c r="I12542" s="40"/>
    </row>
    <row r="12543" spans="1:9" x14ac:dyDescent="0.25">
      <c r="A12543" s="1"/>
      <c r="B12543" s="40"/>
      <c r="C12543" s="40"/>
      <c r="D12543" s="40"/>
      <c r="E12543" s="40"/>
      <c r="F12543" s="40"/>
      <c r="G12543" s="40"/>
      <c r="H12543" s="40"/>
      <c r="I12543" s="40"/>
    </row>
    <row r="12544" spans="1:9" x14ac:dyDescent="0.25">
      <c r="A12544" s="1"/>
      <c r="B12544" s="40"/>
      <c r="C12544" s="40"/>
      <c r="D12544" s="40"/>
      <c r="E12544" s="40"/>
      <c r="F12544" s="40"/>
      <c r="G12544" s="40"/>
      <c r="H12544" s="40"/>
      <c r="I12544" s="40"/>
    </row>
    <row r="12545" spans="1:9" x14ac:dyDescent="0.25">
      <c r="A12545" s="1"/>
      <c r="B12545" s="40"/>
      <c r="C12545" s="40"/>
      <c r="D12545" s="40"/>
      <c r="E12545" s="40"/>
      <c r="F12545" s="40"/>
      <c r="G12545" s="40"/>
      <c r="H12545" s="40"/>
      <c r="I12545" s="40"/>
    </row>
    <row r="12546" spans="1:9" x14ac:dyDescent="0.25">
      <c r="A12546" s="1"/>
      <c r="B12546" s="40"/>
      <c r="C12546" s="40"/>
      <c r="D12546" s="40"/>
      <c r="E12546" s="40"/>
      <c r="F12546" s="40"/>
      <c r="G12546" s="40"/>
      <c r="H12546" s="40"/>
      <c r="I12546" s="40"/>
    </row>
    <row r="12547" spans="1:9" x14ac:dyDescent="0.25">
      <c r="A12547" s="1"/>
      <c r="B12547" s="40"/>
      <c r="C12547" s="40"/>
      <c r="D12547" s="40"/>
      <c r="E12547" s="40"/>
      <c r="F12547" s="40"/>
      <c r="G12547" s="40"/>
      <c r="H12547" s="40"/>
      <c r="I12547" s="40"/>
    </row>
    <row r="12548" spans="1:9" x14ac:dyDescent="0.25">
      <c r="A12548" s="1"/>
      <c r="B12548" s="40"/>
      <c r="C12548" s="40"/>
      <c r="D12548" s="40"/>
      <c r="E12548" s="40"/>
      <c r="F12548" s="40"/>
      <c r="G12548" s="40"/>
      <c r="H12548" s="40"/>
      <c r="I12548" s="40"/>
    </row>
    <row r="12549" spans="1:9" x14ac:dyDescent="0.25">
      <c r="A12549" s="1"/>
      <c r="B12549" s="40"/>
      <c r="C12549" s="40"/>
      <c r="D12549" s="40"/>
      <c r="E12549" s="40"/>
      <c r="F12549" s="40"/>
      <c r="G12549" s="40"/>
      <c r="H12549" s="40"/>
      <c r="I12549" s="40"/>
    </row>
    <row r="12550" spans="1:9" x14ac:dyDescent="0.25">
      <c r="A12550" s="1"/>
      <c r="B12550" s="40"/>
      <c r="C12550" s="40"/>
      <c r="D12550" s="40"/>
      <c r="E12550" s="40"/>
      <c r="F12550" s="40"/>
      <c r="G12550" s="40"/>
      <c r="H12550" s="40"/>
      <c r="I12550" s="40"/>
    </row>
    <row r="12551" spans="1:9" x14ac:dyDescent="0.25">
      <c r="A12551" s="1"/>
      <c r="B12551" s="40"/>
      <c r="C12551" s="40"/>
      <c r="D12551" s="40"/>
      <c r="E12551" s="40"/>
      <c r="F12551" s="40"/>
      <c r="G12551" s="40"/>
      <c r="H12551" s="40"/>
      <c r="I12551" s="40"/>
    </row>
    <row r="12552" spans="1:9" x14ac:dyDescent="0.25">
      <c r="A12552" s="1"/>
      <c r="B12552" s="40"/>
      <c r="C12552" s="40"/>
      <c r="D12552" s="40"/>
      <c r="E12552" s="40"/>
      <c r="F12552" s="40"/>
      <c r="G12552" s="40"/>
      <c r="H12552" s="40"/>
      <c r="I12552" s="40"/>
    </row>
    <row r="12553" spans="1:9" x14ac:dyDescent="0.25">
      <c r="A12553" s="1"/>
      <c r="B12553" s="40"/>
      <c r="C12553" s="40"/>
      <c r="D12553" s="40"/>
      <c r="E12553" s="40"/>
      <c r="F12553" s="40"/>
      <c r="G12553" s="40"/>
      <c r="H12553" s="40"/>
      <c r="I12553" s="40"/>
    </row>
    <row r="12554" spans="1:9" x14ac:dyDescent="0.25">
      <c r="A12554" s="1"/>
      <c r="B12554" s="40"/>
      <c r="C12554" s="40"/>
      <c r="D12554" s="40"/>
      <c r="E12554" s="40"/>
      <c r="F12554" s="40"/>
      <c r="G12554" s="40"/>
      <c r="H12554" s="40"/>
      <c r="I12554" s="40"/>
    </row>
    <row r="12555" spans="1:9" x14ac:dyDescent="0.25">
      <c r="A12555" s="1"/>
      <c r="B12555" s="40"/>
      <c r="C12555" s="40"/>
      <c r="D12555" s="40"/>
      <c r="E12555" s="40"/>
      <c r="F12555" s="40"/>
      <c r="G12555" s="40"/>
      <c r="H12555" s="40"/>
      <c r="I12555" s="40"/>
    </row>
    <row r="12556" spans="1:9" x14ac:dyDescent="0.25">
      <c r="A12556" s="1"/>
      <c r="B12556" s="40"/>
      <c r="C12556" s="40"/>
      <c r="D12556" s="40"/>
      <c r="E12556" s="40"/>
      <c r="F12556" s="40"/>
      <c r="G12556" s="40"/>
      <c r="H12556" s="40"/>
      <c r="I12556" s="40"/>
    </row>
    <row r="12557" spans="1:9" x14ac:dyDescent="0.25">
      <c r="A12557" s="1"/>
      <c r="B12557" s="40"/>
      <c r="C12557" s="40"/>
      <c r="D12557" s="40"/>
      <c r="E12557" s="40"/>
      <c r="F12557" s="40"/>
      <c r="G12557" s="40"/>
      <c r="H12557" s="40"/>
      <c r="I12557" s="40"/>
    </row>
    <row r="12558" spans="1:9" x14ac:dyDescent="0.25">
      <c r="A12558" s="1"/>
      <c r="B12558" s="40"/>
      <c r="C12558" s="40"/>
      <c r="D12558" s="40"/>
      <c r="E12558" s="40"/>
      <c r="F12558" s="40"/>
      <c r="G12558" s="40"/>
      <c r="H12558" s="40"/>
      <c r="I12558" s="40"/>
    </row>
    <row r="12559" spans="1:9" x14ac:dyDescent="0.25">
      <c r="A12559" s="1"/>
      <c r="B12559" s="40"/>
      <c r="C12559" s="40"/>
      <c r="D12559" s="40"/>
      <c r="E12559" s="40"/>
      <c r="F12559" s="40"/>
      <c r="G12559" s="40"/>
      <c r="H12559" s="40"/>
      <c r="I12559" s="40"/>
    </row>
    <row r="12560" spans="1:9" x14ac:dyDescent="0.25">
      <c r="A12560" s="1"/>
      <c r="B12560" s="40"/>
      <c r="C12560" s="40"/>
      <c r="D12560" s="40"/>
      <c r="E12560" s="40"/>
      <c r="F12560" s="40"/>
      <c r="G12560" s="40"/>
      <c r="H12560" s="40"/>
      <c r="I12560" s="40"/>
    </row>
    <row r="12561" spans="1:9" x14ac:dyDescent="0.25">
      <c r="A12561" s="1"/>
      <c r="B12561" s="40"/>
      <c r="C12561" s="40"/>
      <c r="D12561" s="40"/>
      <c r="E12561" s="40"/>
      <c r="F12561" s="40"/>
      <c r="G12561" s="40"/>
      <c r="H12561" s="40"/>
      <c r="I12561" s="40"/>
    </row>
    <row r="12562" spans="1:9" x14ac:dyDescent="0.25">
      <c r="A12562" s="1"/>
      <c r="B12562" s="40"/>
      <c r="C12562" s="40"/>
      <c r="D12562" s="40"/>
      <c r="E12562" s="40"/>
      <c r="F12562" s="40"/>
      <c r="G12562" s="40"/>
      <c r="H12562" s="40"/>
      <c r="I12562" s="40"/>
    </row>
    <row r="12563" spans="1:9" x14ac:dyDescent="0.25">
      <c r="A12563" s="1"/>
      <c r="B12563" s="40"/>
      <c r="C12563" s="40"/>
      <c r="D12563" s="40"/>
      <c r="E12563" s="40"/>
      <c r="F12563" s="40"/>
      <c r="G12563" s="40"/>
      <c r="H12563" s="40"/>
      <c r="I12563" s="40"/>
    </row>
    <row r="12564" spans="1:9" x14ac:dyDescent="0.25">
      <c r="A12564" s="1"/>
      <c r="B12564" s="40"/>
      <c r="C12564" s="40"/>
      <c r="D12564" s="40"/>
      <c r="E12564" s="40"/>
      <c r="F12564" s="40"/>
      <c r="G12564" s="40"/>
      <c r="H12564" s="40"/>
      <c r="I12564" s="40"/>
    </row>
    <row r="12565" spans="1:9" x14ac:dyDescent="0.25">
      <c r="A12565" s="1"/>
      <c r="B12565" s="40"/>
      <c r="C12565" s="40"/>
      <c r="D12565" s="40"/>
      <c r="E12565" s="40"/>
      <c r="F12565" s="40"/>
      <c r="G12565" s="40"/>
      <c r="H12565" s="40"/>
      <c r="I12565" s="40"/>
    </row>
    <row r="12566" spans="1:9" x14ac:dyDescent="0.25">
      <c r="A12566" s="1"/>
      <c r="B12566" s="40"/>
      <c r="C12566" s="40"/>
      <c r="D12566" s="40"/>
      <c r="E12566" s="40"/>
      <c r="F12566" s="40"/>
      <c r="G12566" s="40"/>
      <c r="H12566" s="40"/>
      <c r="I12566" s="40"/>
    </row>
    <row r="12567" spans="1:9" x14ac:dyDescent="0.25">
      <c r="A12567" s="1"/>
      <c r="B12567" s="40"/>
      <c r="C12567" s="40"/>
      <c r="D12567" s="40"/>
      <c r="E12567" s="40"/>
      <c r="F12567" s="40"/>
      <c r="G12567" s="40"/>
      <c r="H12567" s="40"/>
      <c r="I12567" s="40"/>
    </row>
    <row r="12568" spans="1:9" x14ac:dyDescent="0.25">
      <c r="A12568" s="1"/>
      <c r="B12568" s="40"/>
      <c r="C12568" s="40"/>
      <c r="D12568" s="40"/>
      <c r="E12568" s="40"/>
      <c r="F12568" s="40"/>
      <c r="G12568" s="40"/>
      <c r="H12568" s="40"/>
      <c r="I12568" s="40"/>
    </row>
    <row r="12569" spans="1:9" x14ac:dyDescent="0.25">
      <c r="A12569" s="1"/>
      <c r="B12569" s="40"/>
      <c r="C12569" s="40"/>
      <c r="D12569" s="40"/>
      <c r="E12569" s="40"/>
      <c r="F12569" s="40"/>
      <c r="G12569" s="40"/>
      <c r="H12569" s="40"/>
      <c r="I12569" s="40"/>
    </row>
    <row r="12570" spans="1:9" x14ac:dyDescent="0.25">
      <c r="A12570" s="1"/>
      <c r="B12570" s="40"/>
      <c r="C12570" s="40"/>
      <c r="D12570" s="40"/>
      <c r="E12570" s="40"/>
      <c r="F12570" s="40"/>
      <c r="G12570" s="40"/>
      <c r="H12570" s="40"/>
      <c r="I12570" s="40"/>
    </row>
    <row r="12571" spans="1:9" x14ac:dyDescent="0.25">
      <c r="A12571" s="1"/>
      <c r="B12571" s="40"/>
      <c r="C12571" s="40"/>
      <c r="D12571" s="40"/>
      <c r="E12571" s="40"/>
      <c r="F12571" s="40"/>
      <c r="G12571" s="40"/>
      <c r="H12571" s="40"/>
      <c r="I12571" s="40"/>
    </row>
    <row r="12572" spans="1:9" x14ac:dyDescent="0.25">
      <c r="A12572" s="1"/>
      <c r="B12572" s="40"/>
      <c r="C12572" s="40"/>
      <c r="D12572" s="40"/>
      <c r="E12572" s="40"/>
      <c r="F12572" s="40"/>
      <c r="G12572" s="40"/>
      <c r="H12572" s="40"/>
      <c r="I12572" s="40"/>
    </row>
    <row r="12573" spans="1:9" x14ac:dyDescent="0.25">
      <c r="A12573" s="1"/>
      <c r="B12573" s="40"/>
      <c r="C12573" s="40"/>
      <c r="D12573" s="40"/>
      <c r="E12573" s="40"/>
      <c r="F12573" s="40"/>
      <c r="G12573" s="40"/>
      <c r="H12573" s="40"/>
      <c r="I12573" s="40"/>
    </row>
    <row r="12574" spans="1:9" x14ac:dyDescent="0.25">
      <c r="A12574" s="1"/>
      <c r="B12574" s="40"/>
      <c r="C12574" s="40"/>
      <c r="D12574" s="40"/>
      <c r="E12574" s="40"/>
      <c r="F12574" s="40"/>
      <c r="G12574" s="40"/>
      <c r="H12574" s="40"/>
      <c r="I12574" s="40"/>
    </row>
    <row r="12575" spans="1:9" x14ac:dyDescent="0.25">
      <c r="A12575" s="1"/>
      <c r="B12575" s="40"/>
      <c r="C12575" s="40"/>
      <c r="D12575" s="40"/>
      <c r="E12575" s="40"/>
      <c r="F12575" s="40"/>
      <c r="G12575" s="40"/>
      <c r="H12575" s="40"/>
      <c r="I12575" s="40"/>
    </row>
    <row r="12576" spans="1:9" x14ac:dyDescent="0.25">
      <c r="A12576" s="1"/>
      <c r="B12576" s="40"/>
      <c r="C12576" s="40"/>
      <c r="D12576" s="40"/>
      <c r="E12576" s="40"/>
      <c r="F12576" s="40"/>
      <c r="G12576" s="40"/>
      <c r="H12576" s="40"/>
      <c r="I12576" s="40"/>
    </row>
    <row r="12577" spans="1:9" x14ac:dyDescent="0.25">
      <c r="A12577" s="1"/>
      <c r="B12577" s="40"/>
      <c r="C12577" s="40"/>
      <c r="D12577" s="40"/>
      <c r="E12577" s="40"/>
      <c r="F12577" s="40"/>
      <c r="G12577" s="40"/>
      <c r="H12577" s="40"/>
      <c r="I12577" s="40"/>
    </row>
    <row r="12578" spans="1:9" x14ac:dyDescent="0.25">
      <c r="A12578" s="1"/>
      <c r="B12578" s="40"/>
      <c r="C12578" s="40"/>
      <c r="D12578" s="40"/>
      <c r="E12578" s="40"/>
      <c r="F12578" s="40"/>
      <c r="G12578" s="40"/>
      <c r="H12578" s="40"/>
      <c r="I12578" s="40"/>
    </row>
    <row r="12579" spans="1:9" x14ac:dyDescent="0.25">
      <c r="A12579" s="1"/>
      <c r="B12579" s="40"/>
      <c r="C12579" s="40"/>
      <c r="D12579" s="40"/>
      <c r="E12579" s="40"/>
      <c r="F12579" s="40"/>
      <c r="G12579" s="40"/>
      <c r="H12579" s="40"/>
      <c r="I12579" s="40"/>
    </row>
    <row r="12580" spans="1:9" x14ac:dyDescent="0.25">
      <c r="A12580" s="1"/>
      <c r="B12580" s="40"/>
      <c r="C12580" s="40"/>
      <c r="D12580" s="40"/>
      <c r="E12580" s="40"/>
      <c r="F12580" s="40"/>
      <c r="G12580" s="40"/>
      <c r="H12580" s="40"/>
      <c r="I12580" s="40"/>
    </row>
    <row r="12581" spans="1:9" x14ac:dyDescent="0.25">
      <c r="A12581" s="1"/>
      <c r="B12581" s="40"/>
      <c r="C12581" s="40"/>
      <c r="D12581" s="40"/>
      <c r="E12581" s="40"/>
      <c r="F12581" s="40"/>
      <c r="G12581" s="40"/>
      <c r="H12581" s="40"/>
      <c r="I12581" s="40"/>
    </row>
    <row r="12582" spans="1:9" x14ac:dyDescent="0.25">
      <c r="A12582" s="1"/>
      <c r="B12582" s="40"/>
      <c r="C12582" s="40"/>
      <c r="D12582" s="40"/>
      <c r="E12582" s="40"/>
      <c r="F12582" s="40"/>
      <c r="G12582" s="40"/>
      <c r="H12582" s="40"/>
      <c r="I12582" s="40"/>
    </row>
    <row r="12583" spans="1:9" x14ac:dyDescent="0.25">
      <c r="A12583" s="1"/>
      <c r="B12583" s="40"/>
      <c r="C12583" s="40"/>
      <c r="D12583" s="40"/>
      <c r="E12583" s="40"/>
      <c r="F12583" s="40"/>
      <c r="G12583" s="40"/>
      <c r="H12583" s="40"/>
      <c r="I12583" s="40"/>
    </row>
    <row r="12584" spans="1:9" x14ac:dyDescent="0.25">
      <c r="A12584" s="1"/>
      <c r="B12584" s="40"/>
      <c r="C12584" s="40"/>
      <c r="D12584" s="40"/>
      <c r="E12584" s="40"/>
      <c r="F12584" s="40"/>
      <c r="G12584" s="40"/>
      <c r="H12584" s="40"/>
      <c r="I12584" s="40"/>
    </row>
    <row r="12585" spans="1:9" x14ac:dyDescent="0.25">
      <c r="A12585" s="1"/>
      <c r="B12585" s="40"/>
      <c r="C12585" s="40"/>
      <c r="D12585" s="40"/>
      <c r="E12585" s="40"/>
      <c r="F12585" s="40"/>
      <c r="G12585" s="40"/>
      <c r="H12585" s="40"/>
      <c r="I12585" s="40"/>
    </row>
    <row r="12586" spans="1:9" x14ac:dyDescent="0.25">
      <c r="A12586" s="1"/>
      <c r="B12586" s="40"/>
      <c r="C12586" s="40"/>
      <c r="D12586" s="40"/>
      <c r="E12586" s="40"/>
      <c r="F12586" s="40"/>
      <c r="G12586" s="40"/>
      <c r="H12586" s="40"/>
      <c r="I12586" s="40"/>
    </row>
    <row r="12587" spans="1:9" x14ac:dyDescent="0.25">
      <c r="A12587" s="1"/>
      <c r="B12587" s="40"/>
      <c r="C12587" s="40"/>
      <c r="D12587" s="40"/>
      <c r="E12587" s="40"/>
      <c r="F12587" s="40"/>
      <c r="G12587" s="40"/>
      <c r="H12587" s="40"/>
      <c r="I12587" s="40"/>
    </row>
    <row r="12588" spans="1:9" x14ac:dyDescent="0.25">
      <c r="A12588" s="1"/>
      <c r="B12588" s="40"/>
      <c r="C12588" s="40"/>
      <c r="D12588" s="40"/>
      <c r="E12588" s="40"/>
      <c r="F12588" s="40"/>
      <c r="G12588" s="40"/>
      <c r="H12588" s="40"/>
      <c r="I12588" s="40"/>
    </row>
    <row r="12589" spans="1:9" x14ac:dyDescent="0.25">
      <c r="A12589" s="1"/>
      <c r="B12589" s="40"/>
      <c r="C12589" s="40"/>
      <c r="D12589" s="40"/>
      <c r="E12589" s="40"/>
      <c r="F12589" s="40"/>
      <c r="G12589" s="40"/>
      <c r="H12589" s="40"/>
      <c r="I12589" s="40"/>
    </row>
    <row r="12590" spans="1:9" x14ac:dyDescent="0.25">
      <c r="A12590" s="1"/>
      <c r="B12590" s="40"/>
      <c r="C12590" s="40"/>
      <c r="D12590" s="40"/>
      <c r="E12590" s="40"/>
      <c r="F12590" s="40"/>
      <c r="G12590" s="40"/>
      <c r="H12590" s="40"/>
      <c r="I12590" s="40"/>
    </row>
    <row r="12591" spans="1:9" x14ac:dyDescent="0.25">
      <c r="A12591" s="1"/>
      <c r="B12591" s="40"/>
      <c r="C12591" s="40"/>
      <c r="D12591" s="40"/>
      <c r="E12591" s="40"/>
      <c r="F12591" s="40"/>
      <c r="G12591" s="40"/>
      <c r="H12591" s="40"/>
      <c r="I12591" s="40"/>
    </row>
    <row r="12592" spans="1:9" x14ac:dyDescent="0.25">
      <c r="A12592" s="1"/>
      <c r="B12592" s="40"/>
      <c r="C12592" s="40"/>
      <c r="D12592" s="40"/>
      <c r="E12592" s="40"/>
      <c r="F12592" s="40"/>
      <c r="G12592" s="40"/>
      <c r="H12592" s="40"/>
      <c r="I12592" s="40"/>
    </row>
    <row r="12593" spans="1:9" x14ac:dyDescent="0.25">
      <c r="A12593" s="1"/>
      <c r="B12593" s="40"/>
      <c r="C12593" s="40"/>
      <c r="D12593" s="40"/>
      <c r="E12593" s="40"/>
      <c r="F12593" s="40"/>
      <c r="G12593" s="40"/>
      <c r="H12593" s="40"/>
      <c r="I12593" s="40"/>
    </row>
    <row r="12594" spans="1:9" x14ac:dyDescent="0.25">
      <c r="A12594" s="1"/>
      <c r="B12594" s="40"/>
      <c r="C12594" s="40"/>
      <c r="D12594" s="40"/>
      <c r="E12594" s="40"/>
      <c r="F12594" s="40"/>
      <c r="G12594" s="40"/>
      <c r="H12594" s="40"/>
      <c r="I12594" s="40"/>
    </row>
    <row r="12595" spans="1:9" x14ac:dyDescent="0.25">
      <c r="A12595" s="1"/>
      <c r="B12595" s="40"/>
      <c r="C12595" s="40"/>
      <c r="D12595" s="40"/>
      <c r="E12595" s="40"/>
      <c r="F12595" s="40"/>
      <c r="G12595" s="40"/>
      <c r="H12595" s="40"/>
      <c r="I12595" s="40"/>
    </row>
    <row r="12596" spans="1:9" x14ac:dyDescent="0.25">
      <c r="A12596" s="1"/>
      <c r="B12596" s="40"/>
      <c r="C12596" s="40"/>
      <c r="D12596" s="40"/>
      <c r="E12596" s="40"/>
      <c r="F12596" s="40"/>
      <c r="G12596" s="40"/>
      <c r="H12596" s="40"/>
      <c r="I12596" s="40"/>
    </row>
    <row r="12597" spans="1:9" x14ac:dyDescent="0.25">
      <c r="A12597" s="1"/>
      <c r="B12597" s="40"/>
      <c r="C12597" s="40"/>
      <c r="D12597" s="40"/>
      <c r="E12597" s="40"/>
      <c r="F12597" s="40"/>
      <c r="G12597" s="40"/>
      <c r="H12597" s="40"/>
      <c r="I12597" s="40"/>
    </row>
    <row r="12598" spans="1:9" x14ac:dyDescent="0.25">
      <c r="A12598" s="1"/>
      <c r="B12598" s="40"/>
      <c r="C12598" s="40"/>
      <c r="D12598" s="40"/>
      <c r="E12598" s="40"/>
      <c r="F12598" s="40"/>
      <c r="G12598" s="40"/>
      <c r="H12598" s="40"/>
      <c r="I12598" s="40"/>
    </row>
    <row r="12599" spans="1:9" x14ac:dyDescent="0.25">
      <c r="A12599" s="1"/>
      <c r="B12599" s="40"/>
      <c r="C12599" s="40"/>
      <c r="D12599" s="40"/>
      <c r="E12599" s="40"/>
      <c r="F12599" s="40"/>
      <c r="G12599" s="40"/>
      <c r="H12599" s="40"/>
      <c r="I12599" s="40"/>
    </row>
    <row r="12600" spans="1:9" x14ac:dyDescent="0.25">
      <c r="A12600" s="1"/>
      <c r="B12600" s="40"/>
      <c r="C12600" s="40"/>
      <c r="D12600" s="40"/>
      <c r="E12600" s="40"/>
      <c r="F12600" s="40"/>
      <c r="G12600" s="40"/>
      <c r="H12600" s="40"/>
      <c r="I12600" s="40"/>
    </row>
    <row r="12601" spans="1:9" x14ac:dyDescent="0.25">
      <c r="A12601" s="1"/>
      <c r="B12601" s="40"/>
      <c r="C12601" s="40"/>
      <c r="D12601" s="40"/>
      <c r="E12601" s="40"/>
      <c r="F12601" s="40"/>
      <c r="G12601" s="40"/>
      <c r="H12601" s="40"/>
      <c r="I12601" s="40"/>
    </row>
    <row r="12602" spans="1:9" x14ac:dyDescent="0.25">
      <c r="A12602" s="1"/>
      <c r="B12602" s="40"/>
      <c r="C12602" s="40"/>
      <c r="D12602" s="40"/>
      <c r="E12602" s="40"/>
      <c r="F12602" s="40"/>
      <c r="G12602" s="40"/>
      <c r="H12602" s="40"/>
      <c r="I12602" s="40"/>
    </row>
    <row r="12603" spans="1:9" x14ac:dyDescent="0.25">
      <c r="A12603" s="1"/>
      <c r="B12603" s="40"/>
      <c r="C12603" s="40"/>
      <c r="D12603" s="40"/>
      <c r="E12603" s="40"/>
      <c r="F12603" s="40"/>
      <c r="G12603" s="40"/>
      <c r="H12603" s="40"/>
      <c r="I12603" s="40"/>
    </row>
    <row r="12604" spans="1:9" x14ac:dyDescent="0.25">
      <c r="A12604" s="1"/>
      <c r="B12604" s="40"/>
      <c r="C12604" s="40"/>
      <c r="D12604" s="40"/>
      <c r="E12604" s="40"/>
      <c r="F12604" s="40"/>
      <c r="G12604" s="40"/>
      <c r="H12604" s="40"/>
      <c r="I12604" s="40"/>
    </row>
    <row r="12605" spans="1:9" x14ac:dyDescent="0.25">
      <c r="A12605" s="1"/>
      <c r="B12605" s="40"/>
      <c r="C12605" s="40"/>
      <c r="D12605" s="40"/>
      <c r="E12605" s="40"/>
      <c r="F12605" s="40"/>
      <c r="G12605" s="40"/>
      <c r="H12605" s="40"/>
      <c r="I12605" s="40"/>
    </row>
    <row r="12606" spans="1:9" x14ac:dyDescent="0.25">
      <c r="A12606" s="1"/>
      <c r="B12606" s="40"/>
      <c r="C12606" s="40"/>
      <c r="D12606" s="40"/>
      <c r="E12606" s="40"/>
      <c r="F12606" s="40"/>
      <c r="G12606" s="40"/>
      <c r="H12606" s="40"/>
      <c r="I12606" s="40"/>
    </row>
    <row r="12607" spans="1:9" x14ac:dyDescent="0.25">
      <c r="A12607" s="1"/>
      <c r="B12607" s="40"/>
      <c r="C12607" s="40"/>
      <c r="D12607" s="40"/>
      <c r="E12607" s="40"/>
      <c r="F12607" s="40"/>
      <c r="G12607" s="40"/>
      <c r="H12607" s="40"/>
      <c r="I12607" s="40"/>
    </row>
    <row r="12608" spans="1:9" x14ac:dyDescent="0.25">
      <c r="A12608" s="1"/>
      <c r="B12608" s="40"/>
      <c r="C12608" s="40"/>
      <c r="D12608" s="40"/>
      <c r="E12608" s="40"/>
      <c r="F12608" s="40"/>
      <c r="G12608" s="40"/>
      <c r="H12608" s="40"/>
      <c r="I12608" s="40"/>
    </row>
    <row r="12609" spans="1:9" x14ac:dyDescent="0.25">
      <c r="A12609" s="1"/>
      <c r="B12609" s="40"/>
      <c r="C12609" s="40"/>
      <c r="D12609" s="40"/>
      <c r="E12609" s="40"/>
      <c r="F12609" s="40"/>
      <c r="G12609" s="40"/>
      <c r="H12609" s="40"/>
      <c r="I12609" s="40"/>
    </row>
    <row r="12610" spans="1:9" x14ac:dyDescent="0.25">
      <c r="A12610" s="1"/>
      <c r="B12610" s="40"/>
      <c r="C12610" s="40"/>
      <c r="D12610" s="40"/>
      <c r="E12610" s="40"/>
      <c r="F12610" s="40"/>
      <c r="G12610" s="40"/>
      <c r="H12610" s="40"/>
      <c r="I12610" s="40"/>
    </row>
    <row r="12611" spans="1:9" x14ac:dyDescent="0.25">
      <c r="A12611" s="1"/>
      <c r="B12611" s="40"/>
      <c r="C12611" s="40"/>
      <c r="D12611" s="40"/>
      <c r="E12611" s="40"/>
      <c r="F12611" s="40"/>
      <c r="G12611" s="40"/>
      <c r="H12611" s="40"/>
      <c r="I12611" s="40"/>
    </row>
    <row r="12612" spans="1:9" x14ac:dyDescent="0.25">
      <c r="A12612" s="1"/>
      <c r="B12612" s="40"/>
      <c r="C12612" s="40"/>
      <c r="D12612" s="40"/>
      <c r="E12612" s="40"/>
      <c r="F12612" s="40"/>
      <c r="G12612" s="40"/>
      <c r="H12612" s="40"/>
      <c r="I12612" s="40"/>
    </row>
    <row r="12613" spans="1:9" x14ac:dyDescent="0.25">
      <c r="A12613" s="1"/>
      <c r="B12613" s="40"/>
      <c r="C12613" s="40"/>
      <c r="D12613" s="40"/>
      <c r="E12613" s="40"/>
      <c r="F12613" s="40"/>
      <c r="G12613" s="40"/>
      <c r="H12613" s="40"/>
      <c r="I12613" s="40"/>
    </row>
    <row r="12614" spans="1:9" x14ac:dyDescent="0.25">
      <c r="A12614" s="1"/>
      <c r="B12614" s="40"/>
      <c r="C12614" s="40"/>
      <c r="D12614" s="40"/>
      <c r="E12614" s="40"/>
      <c r="F12614" s="40"/>
      <c r="G12614" s="40"/>
      <c r="H12614" s="40"/>
      <c r="I12614" s="40"/>
    </row>
    <row r="12615" spans="1:9" x14ac:dyDescent="0.25">
      <c r="A12615" s="1"/>
      <c r="B12615" s="40"/>
      <c r="C12615" s="40"/>
      <c r="D12615" s="40"/>
      <c r="E12615" s="40"/>
      <c r="F12615" s="40"/>
      <c r="G12615" s="40"/>
      <c r="H12615" s="40"/>
      <c r="I12615" s="40"/>
    </row>
    <row r="12616" spans="1:9" x14ac:dyDescent="0.25">
      <c r="A12616" s="1"/>
      <c r="B12616" s="40"/>
      <c r="C12616" s="40"/>
      <c r="D12616" s="40"/>
      <c r="E12616" s="40"/>
      <c r="F12616" s="40"/>
      <c r="G12616" s="40"/>
      <c r="H12616" s="40"/>
      <c r="I12616" s="40"/>
    </row>
    <row r="12617" spans="1:9" x14ac:dyDescent="0.25">
      <c r="A12617" s="1"/>
      <c r="B12617" s="40"/>
      <c r="C12617" s="40"/>
      <c r="D12617" s="40"/>
      <c r="E12617" s="40"/>
      <c r="F12617" s="40"/>
      <c r="G12617" s="40"/>
      <c r="H12617" s="40"/>
      <c r="I12617" s="40"/>
    </row>
    <row r="12618" spans="1:9" x14ac:dyDescent="0.25">
      <c r="A12618" s="1"/>
      <c r="B12618" s="40"/>
      <c r="C12618" s="40"/>
      <c r="D12618" s="40"/>
      <c r="E12618" s="40"/>
      <c r="F12618" s="40"/>
      <c r="G12618" s="40"/>
      <c r="H12618" s="40"/>
      <c r="I12618" s="40"/>
    </row>
    <row r="12619" spans="1:9" x14ac:dyDescent="0.25">
      <c r="A12619" s="1"/>
      <c r="B12619" s="40"/>
      <c r="C12619" s="40"/>
      <c r="D12619" s="40"/>
      <c r="E12619" s="40"/>
      <c r="F12619" s="40"/>
      <c r="G12619" s="40"/>
      <c r="H12619" s="40"/>
      <c r="I12619" s="40"/>
    </row>
    <row r="12620" spans="1:9" x14ac:dyDescent="0.25">
      <c r="A12620" s="1"/>
      <c r="B12620" s="40"/>
      <c r="C12620" s="40"/>
      <c r="D12620" s="40"/>
      <c r="E12620" s="40"/>
      <c r="F12620" s="40"/>
      <c r="G12620" s="40"/>
      <c r="H12620" s="40"/>
      <c r="I12620" s="40"/>
    </row>
    <row r="12621" spans="1:9" x14ac:dyDescent="0.25">
      <c r="A12621" s="1"/>
      <c r="B12621" s="40"/>
      <c r="C12621" s="40"/>
      <c r="D12621" s="40"/>
      <c r="E12621" s="40"/>
      <c r="F12621" s="40"/>
      <c r="G12621" s="40"/>
      <c r="H12621" s="40"/>
      <c r="I12621" s="40"/>
    </row>
    <row r="12622" spans="1:9" x14ac:dyDescent="0.25">
      <c r="A12622" s="1"/>
      <c r="B12622" s="40"/>
      <c r="C12622" s="40"/>
      <c r="D12622" s="40"/>
      <c r="E12622" s="40"/>
      <c r="F12622" s="40"/>
      <c r="G12622" s="40"/>
      <c r="H12622" s="40"/>
      <c r="I12622" s="40"/>
    </row>
    <row r="12623" spans="1:9" x14ac:dyDescent="0.25">
      <c r="A12623" s="1"/>
      <c r="B12623" s="40"/>
      <c r="C12623" s="40"/>
      <c r="D12623" s="40"/>
      <c r="E12623" s="40"/>
      <c r="F12623" s="40"/>
      <c r="G12623" s="40"/>
      <c r="H12623" s="40"/>
      <c r="I12623" s="40"/>
    </row>
    <row r="12624" spans="1:9" x14ac:dyDescent="0.25">
      <c r="A12624" s="1"/>
      <c r="B12624" s="40"/>
      <c r="C12624" s="40"/>
      <c r="D12624" s="40"/>
      <c r="E12624" s="40"/>
      <c r="F12624" s="40"/>
      <c r="G12624" s="40"/>
      <c r="H12624" s="40"/>
      <c r="I12624" s="40"/>
    </row>
    <row r="12625" spans="1:9" x14ac:dyDescent="0.25">
      <c r="A12625" s="1"/>
      <c r="B12625" s="40"/>
      <c r="C12625" s="40"/>
      <c r="D12625" s="40"/>
      <c r="E12625" s="40"/>
      <c r="F12625" s="40"/>
      <c r="G12625" s="40"/>
      <c r="H12625" s="40"/>
      <c r="I12625" s="40"/>
    </row>
    <row r="12626" spans="1:9" x14ac:dyDescent="0.25">
      <c r="A12626" s="1"/>
      <c r="B12626" s="40"/>
      <c r="C12626" s="40"/>
      <c r="D12626" s="40"/>
      <c r="E12626" s="40"/>
      <c r="F12626" s="40"/>
      <c r="G12626" s="40"/>
      <c r="H12626" s="40"/>
      <c r="I12626" s="40"/>
    </row>
    <row r="12627" spans="1:9" x14ac:dyDescent="0.25">
      <c r="A12627" s="1"/>
      <c r="B12627" s="40"/>
      <c r="C12627" s="40"/>
      <c r="D12627" s="40"/>
      <c r="E12627" s="40"/>
      <c r="F12627" s="40"/>
      <c r="G12627" s="40"/>
      <c r="H12627" s="40"/>
      <c r="I12627" s="40"/>
    </row>
    <row r="12628" spans="1:9" x14ac:dyDescent="0.25">
      <c r="A12628" s="1"/>
      <c r="B12628" s="40"/>
      <c r="C12628" s="40"/>
      <c r="D12628" s="40"/>
      <c r="E12628" s="40"/>
      <c r="F12628" s="40"/>
      <c r="G12628" s="40"/>
      <c r="H12628" s="40"/>
      <c r="I12628" s="40"/>
    </row>
    <row r="12629" spans="1:9" x14ac:dyDescent="0.25">
      <c r="A12629" s="1"/>
      <c r="B12629" s="40"/>
      <c r="C12629" s="40"/>
      <c r="D12629" s="40"/>
      <c r="E12629" s="40"/>
      <c r="F12629" s="40"/>
      <c r="G12629" s="40"/>
      <c r="H12629" s="40"/>
      <c r="I12629" s="40"/>
    </row>
    <row r="12630" spans="1:9" x14ac:dyDescent="0.25">
      <c r="A12630" s="1"/>
      <c r="B12630" s="40"/>
      <c r="C12630" s="40"/>
      <c r="D12630" s="40"/>
      <c r="E12630" s="40"/>
      <c r="F12630" s="40"/>
      <c r="G12630" s="40"/>
      <c r="H12630" s="40"/>
      <c r="I12630" s="40"/>
    </row>
    <row r="12631" spans="1:9" x14ac:dyDescent="0.25">
      <c r="A12631" s="1"/>
      <c r="B12631" s="40"/>
      <c r="C12631" s="40"/>
      <c r="D12631" s="40"/>
      <c r="E12631" s="40"/>
      <c r="F12631" s="40"/>
      <c r="G12631" s="40"/>
      <c r="H12631" s="40"/>
      <c r="I12631" s="40"/>
    </row>
    <row r="12632" spans="1:9" x14ac:dyDescent="0.25">
      <c r="A12632" s="1"/>
      <c r="B12632" s="40"/>
      <c r="C12632" s="40"/>
      <c r="D12632" s="40"/>
      <c r="E12632" s="40"/>
      <c r="F12632" s="40"/>
      <c r="G12632" s="40"/>
      <c r="H12632" s="40"/>
      <c r="I12632" s="40"/>
    </row>
    <row r="12633" spans="1:9" x14ac:dyDescent="0.25">
      <c r="A12633" s="1"/>
      <c r="B12633" s="40"/>
      <c r="C12633" s="40"/>
      <c r="D12633" s="40"/>
      <c r="E12633" s="40"/>
      <c r="F12633" s="40"/>
      <c r="G12633" s="40"/>
      <c r="H12633" s="40"/>
      <c r="I12633" s="40"/>
    </row>
    <row r="12634" spans="1:9" x14ac:dyDescent="0.25">
      <c r="A12634" s="1"/>
      <c r="B12634" s="40"/>
      <c r="C12634" s="40"/>
      <c r="D12634" s="40"/>
      <c r="E12634" s="40"/>
      <c r="F12634" s="40"/>
      <c r="G12634" s="40"/>
      <c r="H12634" s="40"/>
      <c r="I12634" s="40"/>
    </row>
    <row r="12635" spans="1:9" x14ac:dyDescent="0.25">
      <c r="A12635" s="1"/>
      <c r="B12635" s="40"/>
      <c r="C12635" s="40"/>
      <c r="D12635" s="40"/>
      <c r="E12635" s="40"/>
      <c r="F12635" s="40"/>
      <c r="G12635" s="40"/>
      <c r="H12635" s="40"/>
      <c r="I12635" s="40"/>
    </row>
    <row r="12636" spans="1:9" x14ac:dyDescent="0.25">
      <c r="A12636" s="1"/>
      <c r="B12636" s="40"/>
      <c r="C12636" s="40"/>
      <c r="D12636" s="40"/>
      <c r="E12636" s="40"/>
      <c r="F12636" s="40"/>
      <c r="G12636" s="40"/>
      <c r="H12636" s="40"/>
      <c r="I12636" s="40"/>
    </row>
    <row r="12637" spans="1:9" x14ac:dyDescent="0.25">
      <c r="A12637" s="1"/>
      <c r="B12637" s="40"/>
      <c r="C12637" s="40"/>
      <c r="D12637" s="40"/>
      <c r="E12637" s="40"/>
      <c r="F12637" s="40"/>
      <c r="G12637" s="40"/>
      <c r="H12637" s="40"/>
      <c r="I12637" s="40"/>
    </row>
    <row r="12638" spans="1:9" x14ac:dyDescent="0.25">
      <c r="A12638" s="1"/>
      <c r="B12638" s="40"/>
      <c r="C12638" s="40"/>
      <c r="D12638" s="40"/>
      <c r="E12638" s="40"/>
      <c r="F12638" s="40"/>
      <c r="G12638" s="40"/>
      <c r="H12638" s="40"/>
      <c r="I12638" s="40"/>
    </row>
    <row r="12639" spans="1:9" x14ac:dyDescent="0.25">
      <c r="A12639" s="1"/>
      <c r="B12639" s="40"/>
      <c r="C12639" s="40"/>
      <c r="D12639" s="40"/>
      <c r="E12639" s="40"/>
      <c r="F12639" s="40"/>
      <c r="G12639" s="40"/>
      <c r="H12639" s="40"/>
      <c r="I12639" s="40"/>
    </row>
    <row r="12640" spans="1:9" x14ac:dyDescent="0.25">
      <c r="A12640" s="1"/>
      <c r="B12640" s="40"/>
      <c r="C12640" s="40"/>
      <c r="D12640" s="40"/>
      <c r="E12640" s="40"/>
      <c r="F12640" s="40"/>
      <c r="G12640" s="40"/>
      <c r="H12640" s="40"/>
      <c r="I12640" s="40"/>
    </row>
    <row r="12641" spans="1:9" x14ac:dyDescent="0.25">
      <c r="A12641" s="1"/>
      <c r="B12641" s="40"/>
      <c r="C12641" s="40"/>
      <c r="D12641" s="40"/>
      <c r="E12641" s="40"/>
      <c r="F12641" s="40"/>
      <c r="G12641" s="40"/>
      <c r="H12641" s="40"/>
      <c r="I12641" s="40"/>
    </row>
    <row r="12642" spans="1:9" x14ac:dyDescent="0.25">
      <c r="A12642" s="1"/>
      <c r="B12642" s="40"/>
      <c r="C12642" s="40"/>
      <c r="D12642" s="40"/>
      <c r="E12642" s="40"/>
      <c r="F12642" s="40"/>
      <c r="G12642" s="40"/>
      <c r="H12642" s="40"/>
      <c r="I12642" s="40"/>
    </row>
    <row r="12643" spans="1:9" x14ac:dyDescent="0.25">
      <c r="A12643" s="1"/>
      <c r="B12643" s="40"/>
      <c r="C12643" s="40"/>
      <c r="D12643" s="40"/>
      <c r="E12643" s="40"/>
      <c r="F12643" s="40"/>
      <c r="G12643" s="40"/>
      <c r="H12643" s="40"/>
      <c r="I12643" s="40"/>
    </row>
    <row r="12644" spans="1:9" x14ac:dyDescent="0.25">
      <c r="A12644" s="1"/>
      <c r="B12644" s="40"/>
      <c r="C12644" s="40"/>
      <c r="D12644" s="40"/>
      <c r="E12644" s="40"/>
      <c r="F12644" s="40"/>
      <c r="G12644" s="40"/>
      <c r="H12644" s="40"/>
      <c r="I12644" s="40"/>
    </row>
    <row r="12645" spans="1:9" x14ac:dyDescent="0.25">
      <c r="A12645" s="1"/>
      <c r="B12645" s="40"/>
      <c r="C12645" s="40"/>
      <c r="D12645" s="40"/>
      <c r="E12645" s="40"/>
      <c r="F12645" s="40"/>
      <c r="G12645" s="40"/>
      <c r="H12645" s="40"/>
      <c r="I12645" s="40"/>
    </row>
    <row r="12646" spans="1:9" x14ac:dyDescent="0.25">
      <c r="A12646" s="1"/>
      <c r="B12646" s="40"/>
      <c r="C12646" s="40"/>
      <c r="D12646" s="40"/>
      <c r="E12646" s="40"/>
      <c r="F12646" s="40"/>
      <c r="G12646" s="40"/>
      <c r="H12646" s="40"/>
      <c r="I12646" s="40"/>
    </row>
    <row r="12647" spans="1:9" x14ac:dyDescent="0.25">
      <c r="A12647" s="1"/>
      <c r="B12647" s="40"/>
      <c r="C12647" s="40"/>
      <c r="D12647" s="40"/>
      <c r="E12647" s="40"/>
      <c r="F12647" s="40"/>
      <c r="G12647" s="40"/>
      <c r="H12647" s="40"/>
      <c r="I12647" s="40"/>
    </row>
    <row r="12648" spans="1:9" x14ac:dyDescent="0.25">
      <c r="A12648" s="1"/>
      <c r="B12648" s="40"/>
      <c r="C12648" s="40"/>
      <c r="D12648" s="40"/>
      <c r="E12648" s="40"/>
      <c r="F12648" s="40"/>
      <c r="G12648" s="40"/>
      <c r="H12648" s="40"/>
      <c r="I12648" s="40"/>
    </row>
    <row r="12649" spans="1:9" x14ac:dyDescent="0.25">
      <c r="A12649" s="1"/>
      <c r="B12649" s="40"/>
      <c r="C12649" s="40"/>
      <c r="D12649" s="40"/>
      <c r="E12649" s="40"/>
      <c r="F12649" s="40"/>
      <c r="G12649" s="40"/>
      <c r="H12649" s="40"/>
      <c r="I12649" s="40"/>
    </row>
    <row r="12650" spans="1:9" x14ac:dyDescent="0.25">
      <c r="A12650" s="1"/>
      <c r="B12650" s="40"/>
      <c r="C12650" s="40"/>
      <c r="D12650" s="40"/>
      <c r="E12650" s="40"/>
      <c r="F12650" s="40"/>
      <c r="G12650" s="40"/>
      <c r="H12650" s="40"/>
      <c r="I12650" s="40"/>
    </row>
    <row r="12651" spans="1:9" x14ac:dyDescent="0.25">
      <c r="A12651" s="1"/>
      <c r="B12651" s="40"/>
      <c r="C12651" s="40"/>
      <c r="D12651" s="40"/>
      <c r="E12651" s="40"/>
      <c r="F12651" s="40"/>
      <c r="G12651" s="40"/>
      <c r="H12651" s="40"/>
      <c r="I12651" s="40"/>
    </row>
    <row r="12652" spans="1:9" x14ac:dyDescent="0.25">
      <c r="A12652" s="1"/>
      <c r="B12652" s="40"/>
      <c r="C12652" s="40"/>
      <c r="D12652" s="40"/>
      <c r="E12652" s="40"/>
      <c r="F12652" s="40"/>
      <c r="G12652" s="40"/>
      <c r="H12652" s="40"/>
      <c r="I12652" s="40"/>
    </row>
    <row r="12653" spans="1:9" x14ac:dyDescent="0.25">
      <c r="A12653" s="1"/>
      <c r="B12653" s="40"/>
      <c r="C12653" s="40"/>
      <c r="D12653" s="40"/>
      <c r="E12653" s="40"/>
      <c r="F12653" s="40"/>
      <c r="G12653" s="40"/>
      <c r="H12653" s="40"/>
      <c r="I12653" s="40"/>
    </row>
    <row r="12654" spans="1:9" x14ac:dyDescent="0.25">
      <c r="A12654" s="1"/>
      <c r="B12654" s="40"/>
      <c r="C12654" s="40"/>
      <c r="D12654" s="40"/>
      <c r="E12654" s="40"/>
      <c r="F12654" s="40"/>
      <c r="G12654" s="40"/>
      <c r="H12654" s="40"/>
      <c r="I12654" s="40"/>
    </row>
    <row r="12655" spans="1:9" x14ac:dyDescent="0.25">
      <c r="A12655" s="1"/>
      <c r="B12655" s="40"/>
      <c r="C12655" s="40"/>
      <c r="D12655" s="40"/>
      <c r="E12655" s="40"/>
      <c r="F12655" s="40"/>
      <c r="G12655" s="40"/>
      <c r="H12655" s="40"/>
      <c r="I12655" s="40"/>
    </row>
    <row r="12656" spans="1:9" x14ac:dyDescent="0.25">
      <c r="A12656" s="1"/>
      <c r="B12656" s="40"/>
      <c r="C12656" s="40"/>
      <c r="D12656" s="40"/>
      <c r="E12656" s="40"/>
      <c r="F12656" s="40"/>
      <c r="G12656" s="40"/>
      <c r="H12656" s="40"/>
      <c r="I12656" s="40"/>
    </row>
    <row r="12657" spans="1:9" x14ac:dyDescent="0.25">
      <c r="A12657" s="1"/>
      <c r="B12657" s="40"/>
      <c r="C12657" s="40"/>
      <c r="D12657" s="40"/>
      <c r="E12657" s="40"/>
      <c r="F12657" s="40"/>
      <c r="G12657" s="40"/>
      <c r="H12657" s="40"/>
      <c r="I12657" s="40"/>
    </row>
    <row r="12658" spans="1:9" x14ac:dyDescent="0.25">
      <c r="A12658" s="1"/>
      <c r="B12658" s="40"/>
      <c r="C12658" s="40"/>
      <c r="D12658" s="40"/>
      <c r="E12658" s="40"/>
      <c r="F12658" s="40"/>
      <c r="G12658" s="40"/>
      <c r="H12658" s="40"/>
      <c r="I12658" s="40"/>
    </row>
    <row r="12659" spans="1:9" x14ac:dyDescent="0.25">
      <c r="A12659" s="1"/>
      <c r="B12659" s="40"/>
      <c r="C12659" s="40"/>
      <c r="D12659" s="40"/>
      <c r="E12659" s="40"/>
      <c r="F12659" s="40"/>
      <c r="G12659" s="40"/>
      <c r="H12659" s="40"/>
      <c r="I12659" s="40"/>
    </row>
    <row r="12660" spans="1:9" x14ac:dyDescent="0.25">
      <c r="A12660" s="1"/>
      <c r="B12660" s="40"/>
      <c r="C12660" s="40"/>
      <c r="D12660" s="40"/>
      <c r="E12660" s="40"/>
      <c r="F12660" s="40"/>
      <c r="G12660" s="40"/>
      <c r="H12660" s="40"/>
      <c r="I12660" s="40"/>
    </row>
    <row r="12661" spans="1:9" x14ac:dyDescent="0.25">
      <c r="A12661" s="1"/>
      <c r="B12661" s="40"/>
      <c r="C12661" s="40"/>
      <c r="D12661" s="40"/>
      <c r="E12661" s="40"/>
      <c r="F12661" s="40"/>
      <c r="G12661" s="40"/>
      <c r="H12661" s="40"/>
      <c r="I12661" s="40"/>
    </row>
    <row r="12662" spans="1:9" x14ac:dyDescent="0.25">
      <c r="A12662" s="1"/>
      <c r="B12662" s="40"/>
      <c r="C12662" s="40"/>
      <c r="D12662" s="40"/>
      <c r="E12662" s="40"/>
      <c r="F12662" s="40"/>
      <c r="G12662" s="40"/>
      <c r="H12662" s="40"/>
      <c r="I12662" s="40"/>
    </row>
    <row r="12663" spans="1:9" x14ac:dyDescent="0.25">
      <c r="A12663" s="1"/>
      <c r="B12663" s="40"/>
      <c r="C12663" s="40"/>
      <c r="D12663" s="40"/>
      <c r="E12663" s="40"/>
      <c r="F12663" s="40"/>
      <c r="G12663" s="40"/>
      <c r="H12663" s="40"/>
      <c r="I12663" s="40"/>
    </row>
    <row r="12664" spans="1:9" x14ac:dyDescent="0.25">
      <c r="A12664" s="1"/>
      <c r="B12664" s="40"/>
      <c r="C12664" s="40"/>
      <c r="D12664" s="40"/>
      <c r="E12664" s="40"/>
      <c r="F12664" s="40"/>
      <c r="G12664" s="40"/>
      <c r="H12664" s="40"/>
      <c r="I12664" s="40"/>
    </row>
    <row r="12665" spans="1:9" x14ac:dyDescent="0.25">
      <c r="A12665" s="1"/>
      <c r="B12665" s="40"/>
      <c r="C12665" s="40"/>
      <c r="D12665" s="40"/>
      <c r="E12665" s="40"/>
      <c r="F12665" s="40"/>
      <c r="G12665" s="40"/>
      <c r="H12665" s="40"/>
      <c r="I12665" s="40"/>
    </row>
    <row r="12666" spans="1:9" x14ac:dyDescent="0.25">
      <c r="A12666" s="1"/>
      <c r="B12666" s="40"/>
      <c r="C12666" s="40"/>
      <c r="D12666" s="40"/>
      <c r="E12666" s="40"/>
      <c r="F12666" s="40"/>
      <c r="G12666" s="40"/>
      <c r="H12666" s="40"/>
      <c r="I12666" s="40"/>
    </row>
    <row r="12667" spans="1:9" x14ac:dyDescent="0.25">
      <c r="A12667" s="1"/>
      <c r="B12667" s="40"/>
      <c r="C12667" s="40"/>
      <c r="D12667" s="40"/>
      <c r="E12667" s="40"/>
      <c r="F12667" s="40"/>
      <c r="G12667" s="40"/>
      <c r="H12667" s="40"/>
      <c r="I12667" s="40"/>
    </row>
    <row r="12668" spans="1:9" x14ac:dyDescent="0.25">
      <c r="A12668" s="1"/>
      <c r="B12668" s="40"/>
      <c r="C12668" s="40"/>
      <c r="D12668" s="40"/>
      <c r="E12668" s="40"/>
      <c r="F12668" s="40"/>
      <c r="G12668" s="40"/>
      <c r="H12668" s="40"/>
      <c r="I12668" s="40"/>
    </row>
    <row r="12669" spans="1:9" x14ac:dyDescent="0.25">
      <c r="A12669" s="1"/>
      <c r="B12669" s="40"/>
      <c r="C12669" s="40"/>
      <c r="D12669" s="40"/>
      <c r="E12669" s="40"/>
      <c r="F12669" s="40"/>
      <c r="G12669" s="40"/>
      <c r="H12669" s="40"/>
      <c r="I12669" s="40"/>
    </row>
    <row r="12670" spans="1:9" x14ac:dyDescent="0.25">
      <c r="A12670" s="1"/>
      <c r="B12670" s="40"/>
      <c r="C12670" s="40"/>
      <c r="D12670" s="40"/>
      <c r="E12670" s="40"/>
      <c r="F12670" s="40"/>
      <c r="G12670" s="40"/>
      <c r="H12670" s="40"/>
      <c r="I12670" s="40"/>
    </row>
    <row r="12671" spans="1:9" x14ac:dyDescent="0.25">
      <c r="A12671" s="1"/>
      <c r="B12671" s="40"/>
      <c r="C12671" s="40"/>
      <c r="D12671" s="40"/>
      <c r="E12671" s="40"/>
      <c r="F12671" s="40"/>
      <c r="G12671" s="40"/>
      <c r="H12671" s="40"/>
      <c r="I12671" s="40"/>
    </row>
    <row r="12672" spans="1:9" x14ac:dyDescent="0.25">
      <c r="A12672" s="1"/>
      <c r="B12672" s="40"/>
      <c r="C12672" s="40"/>
      <c r="D12672" s="40"/>
      <c r="E12672" s="40"/>
      <c r="F12672" s="40"/>
      <c r="G12672" s="40"/>
      <c r="H12672" s="40"/>
      <c r="I12672" s="40"/>
    </row>
    <row r="12673" spans="1:9" x14ac:dyDescent="0.25">
      <c r="A12673" s="1"/>
      <c r="B12673" s="40"/>
      <c r="C12673" s="40"/>
      <c r="D12673" s="40"/>
      <c r="E12673" s="40"/>
      <c r="F12673" s="40"/>
      <c r="G12673" s="40"/>
      <c r="H12673" s="40"/>
      <c r="I12673" s="40"/>
    </row>
    <row r="12674" spans="1:9" x14ac:dyDescent="0.25">
      <c r="A12674" s="1"/>
      <c r="B12674" s="40"/>
      <c r="C12674" s="40"/>
      <c r="D12674" s="40"/>
      <c r="E12674" s="40"/>
      <c r="F12674" s="40"/>
      <c r="G12674" s="40"/>
      <c r="H12674" s="40"/>
      <c r="I12674" s="40"/>
    </row>
    <row r="12675" spans="1:9" x14ac:dyDescent="0.25">
      <c r="A12675" s="1"/>
      <c r="B12675" s="40"/>
      <c r="C12675" s="40"/>
      <c r="D12675" s="40"/>
      <c r="E12675" s="40"/>
      <c r="F12675" s="40"/>
      <c r="G12675" s="40"/>
      <c r="H12675" s="40"/>
      <c r="I12675" s="40"/>
    </row>
    <row r="12676" spans="1:9" x14ac:dyDescent="0.25">
      <c r="A12676" s="1"/>
      <c r="B12676" s="40"/>
      <c r="C12676" s="40"/>
      <c r="D12676" s="40"/>
      <c r="E12676" s="40"/>
      <c r="F12676" s="40"/>
      <c r="G12676" s="40"/>
      <c r="H12676" s="40"/>
      <c r="I12676" s="40"/>
    </row>
    <row r="12677" spans="1:9" x14ac:dyDescent="0.25">
      <c r="A12677" s="1"/>
      <c r="B12677" s="40"/>
      <c r="C12677" s="40"/>
      <c r="D12677" s="40"/>
      <c r="E12677" s="40"/>
      <c r="F12677" s="40"/>
      <c r="G12677" s="40"/>
      <c r="H12677" s="40"/>
      <c r="I12677" s="40"/>
    </row>
    <row r="12678" spans="1:9" x14ac:dyDescent="0.25">
      <c r="A12678" s="1"/>
      <c r="B12678" s="40"/>
      <c r="C12678" s="40"/>
      <c r="D12678" s="40"/>
      <c r="E12678" s="40"/>
      <c r="F12678" s="40"/>
      <c r="G12678" s="40"/>
      <c r="H12678" s="40"/>
      <c r="I12678" s="40"/>
    </row>
    <row r="12679" spans="1:9" x14ac:dyDescent="0.25">
      <c r="A12679" s="1"/>
      <c r="B12679" s="40"/>
      <c r="C12679" s="40"/>
      <c r="D12679" s="40"/>
      <c r="E12679" s="40"/>
      <c r="F12679" s="40"/>
      <c r="G12679" s="40"/>
      <c r="H12679" s="40"/>
      <c r="I12679" s="40"/>
    </row>
    <row r="12680" spans="1:9" x14ac:dyDescent="0.25">
      <c r="A12680" s="1"/>
      <c r="B12680" s="40"/>
      <c r="C12680" s="40"/>
      <c r="D12680" s="40"/>
      <c r="E12680" s="40"/>
      <c r="F12680" s="40"/>
      <c r="G12680" s="40"/>
      <c r="H12680" s="40"/>
      <c r="I12680" s="40"/>
    </row>
    <row r="12681" spans="1:9" x14ac:dyDescent="0.25">
      <c r="A12681" s="1"/>
      <c r="B12681" s="40"/>
      <c r="C12681" s="40"/>
      <c r="D12681" s="40"/>
      <c r="E12681" s="40"/>
      <c r="F12681" s="40"/>
      <c r="G12681" s="40"/>
      <c r="H12681" s="40"/>
      <c r="I12681" s="40"/>
    </row>
    <row r="12682" spans="1:9" x14ac:dyDescent="0.25">
      <c r="A12682" s="1"/>
      <c r="B12682" s="40"/>
      <c r="C12682" s="40"/>
      <c r="D12682" s="40"/>
      <c r="E12682" s="40"/>
      <c r="F12682" s="40"/>
      <c r="G12682" s="40"/>
      <c r="H12682" s="40"/>
      <c r="I12682" s="40"/>
    </row>
    <row r="12683" spans="1:9" x14ac:dyDescent="0.25">
      <c r="A12683" s="1"/>
      <c r="B12683" s="40"/>
      <c r="C12683" s="40"/>
      <c r="D12683" s="40"/>
      <c r="E12683" s="40"/>
      <c r="F12683" s="40"/>
      <c r="G12683" s="40"/>
      <c r="H12683" s="40"/>
      <c r="I12683" s="40"/>
    </row>
    <row r="12684" spans="1:9" x14ac:dyDescent="0.25">
      <c r="A12684" s="1"/>
      <c r="B12684" s="40"/>
      <c r="C12684" s="40"/>
      <c r="D12684" s="40"/>
      <c r="E12684" s="40"/>
      <c r="F12684" s="40"/>
      <c r="G12684" s="40"/>
      <c r="H12684" s="40"/>
      <c r="I12684" s="40"/>
    </row>
    <row r="12685" spans="1:9" x14ac:dyDescent="0.25">
      <c r="A12685" s="1"/>
      <c r="B12685" s="40"/>
      <c r="C12685" s="40"/>
      <c r="D12685" s="40"/>
      <c r="E12685" s="40"/>
      <c r="F12685" s="40"/>
      <c r="G12685" s="40"/>
      <c r="H12685" s="40"/>
      <c r="I12685" s="40"/>
    </row>
    <row r="12686" spans="1:9" x14ac:dyDescent="0.25">
      <c r="A12686" s="1"/>
      <c r="B12686" s="40"/>
      <c r="C12686" s="40"/>
      <c r="D12686" s="40"/>
      <c r="E12686" s="40"/>
      <c r="F12686" s="40"/>
      <c r="G12686" s="40"/>
      <c r="H12686" s="40"/>
      <c r="I12686" s="40"/>
    </row>
    <row r="12687" spans="1:9" x14ac:dyDescent="0.25">
      <c r="A12687" s="1"/>
      <c r="B12687" s="40"/>
      <c r="C12687" s="40"/>
      <c r="D12687" s="40"/>
      <c r="E12687" s="40"/>
      <c r="F12687" s="40"/>
      <c r="G12687" s="40"/>
      <c r="H12687" s="40"/>
      <c r="I12687" s="40"/>
    </row>
    <row r="12688" spans="1:9" x14ac:dyDescent="0.25">
      <c r="A12688" s="1"/>
      <c r="B12688" s="40"/>
      <c r="C12688" s="40"/>
      <c r="D12688" s="40"/>
      <c r="E12688" s="40"/>
      <c r="F12688" s="40"/>
      <c r="G12688" s="40"/>
      <c r="H12688" s="40"/>
      <c r="I12688" s="40"/>
    </row>
    <row r="12689" spans="1:9" x14ac:dyDescent="0.25">
      <c r="A12689" s="1"/>
      <c r="B12689" s="40"/>
      <c r="C12689" s="40"/>
      <c r="D12689" s="40"/>
      <c r="E12689" s="40"/>
      <c r="F12689" s="40"/>
      <c r="G12689" s="40"/>
      <c r="H12689" s="40"/>
      <c r="I12689" s="40"/>
    </row>
    <row r="12690" spans="1:9" x14ac:dyDescent="0.25">
      <c r="A12690" s="1"/>
      <c r="B12690" s="40"/>
      <c r="C12690" s="40"/>
      <c r="D12690" s="40"/>
      <c r="E12690" s="40"/>
      <c r="F12690" s="40"/>
      <c r="G12690" s="40"/>
      <c r="H12690" s="40"/>
      <c r="I12690" s="40"/>
    </row>
    <row r="12691" spans="1:9" x14ac:dyDescent="0.25">
      <c r="A12691" s="1"/>
      <c r="B12691" s="40"/>
      <c r="C12691" s="40"/>
      <c r="D12691" s="40"/>
      <c r="E12691" s="40"/>
      <c r="F12691" s="40"/>
      <c r="G12691" s="40"/>
      <c r="H12691" s="40"/>
      <c r="I12691" s="40"/>
    </row>
    <row r="12692" spans="1:9" x14ac:dyDescent="0.25">
      <c r="A12692" s="1"/>
      <c r="B12692" s="40"/>
      <c r="C12692" s="40"/>
      <c r="D12692" s="40"/>
      <c r="E12692" s="40"/>
      <c r="F12692" s="40"/>
      <c r="G12692" s="40"/>
      <c r="H12692" s="40"/>
      <c r="I12692" s="40"/>
    </row>
    <row r="12693" spans="1:9" x14ac:dyDescent="0.25">
      <c r="A12693" s="1"/>
      <c r="B12693" s="40"/>
      <c r="C12693" s="40"/>
      <c r="D12693" s="40"/>
      <c r="E12693" s="40"/>
      <c r="F12693" s="40"/>
      <c r="G12693" s="40"/>
      <c r="H12693" s="40"/>
      <c r="I12693" s="40"/>
    </row>
    <row r="12694" spans="1:9" x14ac:dyDescent="0.25">
      <c r="A12694" s="1"/>
      <c r="B12694" s="40"/>
      <c r="C12694" s="40"/>
      <c r="D12694" s="40"/>
      <c r="E12694" s="40"/>
      <c r="F12694" s="40"/>
      <c r="G12694" s="40"/>
      <c r="H12694" s="40"/>
      <c r="I12694" s="40"/>
    </row>
    <row r="12695" spans="1:9" x14ac:dyDescent="0.25">
      <c r="A12695" s="1"/>
      <c r="B12695" s="40"/>
      <c r="C12695" s="40"/>
      <c r="D12695" s="40"/>
      <c r="E12695" s="40"/>
      <c r="F12695" s="40"/>
      <c r="G12695" s="40"/>
      <c r="H12695" s="40"/>
      <c r="I12695" s="40"/>
    </row>
    <row r="12696" spans="1:9" x14ac:dyDescent="0.25">
      <c r="A12696" s="1"/>
      <c r="B12696" s="40"/>
      <c r="C12696" s="40"/>
      <c r="D12696" s="40"/>
      <c r="E12696" s="40"/>
      <c r="F12696" s="40"/>
      <c r="G12696" s="40"/>
      <c r="H12696" s="40"/>
      <c r="I12696" s="40"/>
    </row>
    <row r="12697" spans="1:9" x14ac:dyDescent="0.25">
      <c r="A12697" s="1"/>
      <c r="B12697" s="40"/>
      <c r="C12697" s="40"/>
      <c r="D12697" s="40"/>
      <c r="E12697" s="40"/>
      <c r="F12697" s="40"/>
      <c r="G12697" s="40"/>
      <c r="H12697" s="40"/>
      <c r="I12697" s="40"/>
    </row>
    <row r="12698" spans="1:9" x14ac:dyDescent="0.25">
      <c r="A12698" s="1"/>
      <c r="B12698" s="40"/>
      <c r="C12698" s="40"/>
      <c r="D12698" s="40"/>
      <c r="E12698" s="40"/>
      <c r="F12698" s="40"/>
      <c r="G12698" s="40"/>
      <c r="H12698" s="40"/>
      <c r="I12698" s="40"/>
    </row>
    <row r="12699" spans="1:9" x14ac:dyDescent="0.25">
      <c r="A12699" s="1"/>
      <c r="B12699" s="40"/>
      <c r="C12699" s="40"/>
      <c r="D12699" s="40"/>
      <c r="E12699" s="40"/>
      <c r="F12699" s="40"/>
      <c r="G12699" s="40"/>
      <c r="H12699" s="40"/>
      <c r="I12699" s="40"/>
    </row>
    <row r="12700" spans="1:9" x14ac:dyDescent="0.25">
      <c r="A12700" s="1"/>
      <c r="B12700" s="40"/>
      <c r="C12700" s="40"/>
      <c r="D12700" s="40"/>
      <c r="E12700" s="40"/>
      <c r="F12700" s="40"/>
      <c r="G12700" s="40"/>
      <c r="H12700" s="40"/>
      <c r="I12700" s="40"/>
    </row>
    <row r="12701" spans="1:9" x14ac:dyDescent="0.25">
      <c r="A12701" s="1"/>
      <c r="B12701" s="40"/>
      <c r="C12701" s="40"/>
      <c r="D12701" s="40"/>
      <c r="E12701" s="40"/>
      <c r="F12701" s="40"/>
      <c r="G12701" s="40"/>
      <c r="H12701" s="40"/>
      <c r="I12701" s="40"/>
    </row>
    <row r="12702" spans="1:9" x14ac:dyDescent="0.25">
      <c r="A12702" s="1"/>
      <c r="B12702" s="40"/>
      <c r="C12702" s="40"/>
      <c r="D12702" s="40"/>
      <c r="E12702" s="40"/>
      <c r="F12702" s="40"/>
      <c r="G12702" s="40"/>
      <c r="H12702" s="40"/>
      <c r="I12702" s="40"/>
    </row>
    <row r="12703" spans="1:9" x14ac:dyDescent="0.25">
      <c r="A12703" s="1"/>
      <c r="B12703" s="40"/>
      <c r="C12703" s="40"/>
      <c r="D12703" s="40"/>
      <c r="E12703" s="40"/>
      <c r="F12703" s="40"/>
      <c r="G12703" s="40"/>
      <c r="H12703" s="40"/>
      <c r="I12703" s="40"/>
    </row>
    <row r="12704" spans="1:9" x14ac:dyDescent="0.25">
      <c r="A12704" s="1"/>
      <c r="B12704" s="40"/>
      <c r="C12704" s="40"/>
      <c r="D12704" s="40"/>
      <c r="E12704" s="40"/>
      <c r="F12704" s="40"/>
      <c r="G12704" s="40"/>
      <c r="H12704" s="40"/>
      <c r="I12704" s="40"/>
    </row>
    <row r="12705" spans="1:9" x14ac:dyDescent="0.25">
      <c r="A12705" s="1"/>
      <c r="B12705" s="40"/>
      <c r="C12705" s="40"/>
      <c r="D12705" s="40"/>
      <c r="E12705" s="40"/>
      <c r="F12705" s="40"/>
      <c r="G12705" s="40"/>
      <c r="H12705" s="40"/>
      <c r="I12705" s="40"/>
    </row>
    <row r="12706" spans="1:9" x14ac:dyDescent="0.25">
      <c r="A12706" s="1"/>
      <c r="B12706" s="40"/>
      <c r="C12706" s="40"/>
      <c r="D12706" s="40"/>
      <c r="E12706" s="40"/>
      <c r="F12706" s="40"/>
      <c r="G12706" s="40"/>
      <c r="H12706" s="40"/>
      <c r="I12706" s="40"/>
    </row>
    <row r="12707" spans="1:9" x14ac:dyDescent="0.25">
      <c r="A12707" s="1"/>
      <c r="B12707" s="40"/>
      <c r="C12707" s="40"/>
      <c r="D12707" s="40"/>
      <c r="E12707" s="40"/>
      <c r="F12707" s="40"/>
      <c r="G12707" s="40"/>
      <c r="H12707" s="40"/>
      <c r="I12707" s="40"/>
    </row>
    <row r="12708" spans="1:9" x14ac:dyDescent="0.25">
      <c r="A12708" s="1"/>
      <c r="B12708" s="40"/>
      <c r="C12708" s="40"/>
      <c r="D12708" s="40"/>
      <c r="E12708" s="40"/>
      <c r="F12708" s="40"/>
      <c r="G12708" s="40"/>
      <c r="H12708" s="40"/>
      <c r="I12708" s="40"/>
    </row>
    <row r="12709" spans="1:9" x14ac:dyDescent="0.25">
      <c r="A12709" s="1"/>
      <c r="B12709" s="40"/>
      <c r="C12709" s="40"/>
      <c r="D12709" s="40"/>
      <c r="E12709" s="40"/>
      <c r="F12709" s="40"/>
      <c r="G12709" s="40"/>
      <c r="H12709" s="40"/>
      <c r="I12709" s="40"/>
    </row>
    <row r="12710" spans="1:9" x14ac:dyDescent="0.25">
      <c r="A12710" s="1"/>
      <c r="B12710" s="40"/>
      <c r="C12710" s="40"/>
      <c r="D12710" s="40"/>
      <c r="E12710" s="40"/>
      <c r="F12710" s="40"/>
      <c r="G12710" s="40"/>
      <c r="H12710" s="40"/>
      <c r="I12710" s="40"/>
    </row>
    <row r="12711" spans="1:9" x14ac:dyDescent="0.25">
      <c r="A12711" s="1"/>
      <c r="B12711" s="40"/>
      <c r="C12711" s="40"/>
      <c r="D12711" s="40"/>
      <c r="E12711" s="40"/>
      <c r="F12711" s="40"/>
      <c r="G12711" s="40"/>
      <c r="H12711" s="40"/>
      <c r="I12711" s="40"/>
    </row>
    <row r="12712" spans="1:9" x14ac:dyDescent="0.25">
      <c r="A12712" s="1"/>
      <c r="B12712" s="40"/>
      <c r="C12712" s="40"/>
      <c r="D12712" s="40"/>
      <c r="E12712" s="40"/>
      <c r="F12712" s="40"/>
      <c r="G12712" s="40"/>
      <c r="H12712" s="40"/>
      <c r="I12712" s="40"/>
    </row>
    <row r="12713" spans="1:9" x14ac:dyDescent="0.25">
      <c r="A12713" s="1"/>
      <c r="B12713" s="40"/>
      <c r="C12713" s="40"/>
      <c r="D12713" s="40"/>
      <c r="E12713" s="40"/>
      <c r="F12713" s="40"/>
      <c r="G12713" s="40"/>
      <c r="H12713" s="40"/>
      <c r="I12713" s="40"/>
    </row>
    <row r="12714" spans="1:9" x14ac:dyDescent="0.25">
      <c r="A12714" s="1"/>
      <c r="B12714" s="40"/>
      <c r="C12714" s="40"/>
      <c r="D12714" s="40"/>
      <c r="E12714" s="40"/>
      <c r="F12714" s="40"/>
      <c r="G12714" s="40"/>
      <c r="H12714" s="40"/>
      <c r="I12714" s="40"/>
    </row>
    <row r="12715" spans="1:9" x14ac:dyDescent="0.25">
      <c r="A12715" s="1"/>
      <c r="B12715" s="40"/>
      <c r="C12715" s="40"/>
      <c r="D12715" s="40"/>
      <c r="E12715" s="40"/>
      <c r="F12715" s="40"/>
      <c r="G12715" s="40"/>
      <c r="H12715" s="40"/>
      <c r="I12715" s="40"/>
    </row>
    <row r="12716" spans="1:9" x14ac:dyDescent="0.25">
      <c r="A12716" s="1"/>
      <c r="B12716" s="40"/>
      <c r="C12716" s="40"/>
      <c r="D12716" s="40"/>
      <c r="E12716" s="40"/>
      <c r="F12716" s="40"/>
      <c r="G12716" s="40"/>
      <c r="H12716" s="40"/>
      <c r="I12716" s="40"/>
    </row>
    <row r="12717" spans="1:9" x14ac:dyDescent="0.25">
      <c r="A12717" s="1"/>
      <c r="B12717" s="40"/>
      <c r="C12717" s="40"/>
      <c r="D12717" s="40"/>
      <c r="E12717" s="40"/>
      <c r="F12717" s="40"/>
      <c r="G12717" s="40"/>
      <c r="H12717" s="40"/>
      <c r="I12717" s="40"/>
    </row>
    <row r="12718" spans="1:9" x14ac:dyDescent="0.25">
      <c r="A12718" s="1"/>
      <c r="B12718" s="40"/>
      <c r="C12718" s="40"/>
      <c r="D12718" s="40"/>
      <c r="E12718" s="40"/>
      <c r="F12718" s="40"/>
      <c r="G12718" s="40"/>
      <c r="H12718" s="40"/>
      <c r="I12718" s="40"/>
    </row>
    <row r="12719" spans="1:9" x14ac:dyDescent="0.25">
      <c r="A12719" s="1"/>
      <c r="B12719" s="40"/>
      <c r="C12719" s="40"/>
      <c r="D12719" s="40"/>
      <c r="E12719" s="40"/>
      <c r="F12719" s="40"/>
      <c r="G12719" s="40"/>
      <c r="H12719" s="40"/>
      <c r="I12719" s="40"/>
    </row>
    <row r="12720" spans="1:9" x14ac:dyDescent="0.25">
      <c r="A12720" s="1"/>
      <c r="B12720" s="40"/>
      <c r="C12720" s="40"/>
      <c r="D12720" s="40"/>
      <c r="E12720" s="40"/>
      <c r="F12720" s="40"/>
      <c r="G12720" s="40"/>
      <c r="H12720" s="40"/>
      <c r="I12720" s="40"/>
    </row>
    <row r="12721" spans="1:9" x14ac:dyDescent="0.25">
      <c r="A12721" s="1"/>
      <c r="B12721" s="40"/>
      <c r="C12721" s="40"/>
      <c r="D12721" s="40"/>
      <c r="E12721" s="40"/>
      <c r="F12721" s="40"/>
      <c r="G12721" s="40"/>
      <c r="H12721" s="40"/>
      <c r="I12721" s="40"/>
    </row>
    <row r="12722" spans="1:9" x14ac:dyDescent="0.25">
      <c r="A12722" s="1"/>
      <c r="B12722" s="40"/>
      <c r="C12722" s="40"/>
      <c r="D12722" s="40"/>
      <c r="E12722" s="40"/>
      <c r="F12722" s="40"/>
      <c r="G12722" s="40"/>
      <c r="H12722" s="40"/>
      <c r="I12722" s="40"/>
    </row>
    <row r="12723" spans="1:9" x14ac:dyDescent="0.25">
      <c r="A12723" s="1"/>
      <c r="B12723" s="40"/>
      <c r="C12723" s="40"/>
      <c r="D12723" s="40"/>
      <c r="E12723" s="40"/>
      <c r="F12723" s="40"/>
      <c r="G12723" s="40"/>
      <c r="H12723" s="40"/>
      <c r="I12723" s="40"/>
    </row>
    <row r="12724" spans="1:9" x14ac:dyDescent="0.25">
      <c r="A12724" s="1"/>
      <c r="B12724" s="40"/>
      <c r="C12724" s="40"/>
      <c r="D12724" s="40"/>
      <c r="E12724" s="40"/>
      <c r="F12724" s="40"/>
      <c r="G12724" s="40"/>
      <c r="H12724" s="40"/>
      <c r="I12724" s="40"/>
    </row>
    <row r="12725" spans="1:9" x14ac:dyDescent="0.25">
      <c r="A12725" s="1"/>
      <c r="B12725" s="40"/>
      <c r="C12725" s="40"/>
      <c r="D12725" s="40"/>
      <c r="E12725" s="40"/>
      <c r="F12725" s="40"/>
      <c r="G12725" s="40"/>
      <c r="H12725" s="40"/>
      <c r="I12725" s="40"/>
    </row>
    <row r="12726" spans="1:9" x14ac:dyDescent="0.25">
      <c r="A12726" s="1"/>
      <c r="B12726" s="40"/>
      <c r="C12726" s="40"/>
      <c r="D12726" s="40"/>
      <c r="E12726" s="40"/>
      <c r="F12726" s="40"/>
      <c r="G12726" s="40"/>
      <c r="H12726" s="40"/>
      <c r="I12726" s="40"/>
    </row>
    <row r="12727" spans="1:9" x14ac:dyDescent="0.25">
      <c r="A12727" s="1"/>
      <c r="B12727" s="40"/>
      <c r="C12727" s="40"/>
      <c r="D12727" s="40"/>
      <c r="E12727" s="40"/>
      <c r="F12727" s="40"/>
      <c r="G12727" s="40"/>
      <c r="H12727" s="40"/>
      <c r="I12727" s="40"/>
    </row>
    <row r="12728" spans="1:9" x14ac:dyDescent="0.25">
      <c r="A12728" s="1"/>
      <c r="B12728" s="40"/>
      <c r="C12728" s="40"/>
      <c r="D12728" s="40"/>
      <c r="E12728" s="40"/>
      <c r="F12728" s="40"/>
      <c r="G12728" s="40"/>
      <c r="H12728" s="40"/>
      <c r="I12728" s="40"/>
    </row>
    <row r="12729" spans="1:9" x14ac:dyDescent="0.25">
      <c r="A12729" s="1"/>
      <c r="B12729" s="40"/>
      <c r="C12729" s="40"/>
      <c r="D12729" s="40"/>
      <c r="E12729" s="40"/>
      <c r="F12729" s="40"/>
      <c r="G12729" s="40"/>
      <c r="H12729" s="40"/>
      <c r="I12729" s="40"/>
    </row>
    <row r="12730" spans="1:9" x14ac:dyDescent="0.25">
      <c r="A12730" s="1"/>
      <c r="B12730" s="40"/>
      <c r="C12730" s="40"/>
      <c r="D12730" s="40"/>
      <c r="E12730" s="40"/>
      <c r="F12730" s="40"/>
      <c r="G12730" s="40"/>
      <c r="H12730" s="40"/>
      <c r="I12730" s="40"/>
    </row>
    <row r="12731" spans="1:9" x14ac:dyDescent="0.25">
      <c r="A12731" s="1"/>
      <c r="B12731" s="40"/>
      <c r="C12731" s="40"/>
      <c r="D12731" s="40"/>
      <c r="E12731" s="40"/>
      <c r="F12731" s="40"/>
      <c r="G12731" s="40"/>
      <c r="H12731" s="40"/>
      <c r="I12731" s="40"/>
    </row>
    <row r="12732" spans="1:9" x14ac:dyDescent="0.25">
      <c r="A12732" s="1"/>
      <c r="B12732" s="40"/>
      <c r="C12732" s="40"/>
      <c r="D12732" s="40"/>
      <c r="E12732" s="40"/>
      <c r="F12732" s="40"/>
      <c r="G12732" s="40"/>
      <c r="H12732" s="40"/>
      <c r="I12732" s="40"/>
    </row>
    <row r="12733" spans="1:9" x14ac:dyDescent="0.25">
      <c r="A12733" s="1"/>
      <c r="B12733" s="40"/>
      <c r="C12733" s="40"/>
      <c r="D12733" s="40"/>
      <c r="E12733" s="40"/>
      <c r="F12733" s="40"/>
      <c r="G12733" s="40"/>
      <c r="H12733" s="40"/>
      <c r="I12733" s="40"/>
    </row>
    <row r="12734" spans="1:9" x14ac:dyDescent="0.25">
      <c r="A12734" s="1"/>
      <c r="B12734" s="40"/>
      <c r="C12734" s="40"/>
      <c r="D12734" s="40"/>
      <c r="E12734" s="40"/>
      <c r="F12734" s="40"/>
      <c r="G12734" s="40"/>
      <c r="H12734" s="40"/>
      <c r="I12734" s="40"/>
    </row>
    <row r="12735" spans="1:9" x14ac:dyDescent="0.25">
      <c r="A12735" s="1"/>
      <c r="B12735" s="40"/>
      <c r="C12735" s="40"/>
      <c r="D12735" s="40"/>
      <c r="E12735" s="40"/>
      <c r="F12735" s="40"/>
      <c r="G12735" s="40"/>
      <c r="H12735" s="40"/>
      <c r="I12735" s="40"/>
    </row>
    <row r="12736" spans="1:9" x14ac:dyDescent="0.25">
      <c r="A12736" s="1"/>
      <c r="B12736" s="40"/>
      <c r="C12736" s="40"/>
      <c r="D12736" s="40"/>
      <c r="E12736" s="40"/>
      <c r="F12736" s="40"/>
      <c r="G12736" s="40"/>
      <c r="H12736" s="40"/>
      <c r="I12736" s="40"/>
    </row>
    <row r="12737" spans="1:9" x14ac:dyDescent="0.25">
      <c r="A12737" s="1"/>
      <c r="B12737" s="40"/>
      <c r="C12737" s="40"/>
      <c r="D12737" s="40"/>
      <c r="E12737" s="40"/>
      <c r="F12737" s="40"/>
      <c r="G12737" s="40"/>
      <c r="H12737" s="40"/>
      <c r="I12737" s="40"/>
    </row>
    <row r="12738" spans="1:9" x14ac:dyDescent="0.25">
      <c r="A12738" s="1"/>
      <c r="B12738" s="40"/>
      <c r="C12738" s="40"/>
      <c r="D12738" s="40"/>
      <c r="E12738" s="40"/>
      <c r="F12738" s="40"/>
      <c r="G12738" s="40"/>
      <c r="H12738" s="40"/>
      <c r="I12738" s="40"/>
    </row>
    <row r="12739" spans="1:9" x14ac:dyDescent="0.25">
      <c r="A12739" s="1"/>
      <c r="B12739" s="40"/>
      <c r="C12739" s="40"/>
      <c r="D12739" s="40"/>
      <c r="E12739" s="40"/>
      <c r="F12739" s="40"/>
      <c r="G12739" s="40"/>
      <c r="H12739" s="40"/>
      <c r="I12739" s="40"/>
    </row>
    <row r="12740" spans="1:9" x14ac:dyDescent="0.25">
      <c r="A12740" s="1"/>
      <c r="B12740" s="40"/>
      <c r="C12740" s="40"/>
      <c r="D12740" s="40"/>
      <c r="E12740" s="40"/>
      <c r="F12740" s="40"/>
      <c r="G12740" s="40"/>
      <c r="H12740" s="40"/>
      <c r="I12740" s="40"/>
    </row>
    <row r="12741" spans="1:9" x14ac:dyDescent="0.25">
      <c r="A12741" s="1"/>
      <c r="B12741" s="40"/>
      <c r="C12741" s="40"/>
      <c r="D12741" s="40"/>
      <c r="E12741" s="40"/>
      <c r="F12741" s="40"/>
      <c r="G12741" s="40"/>
      <c r="H12741" s="40"/>
      <c r="I12741" s="40"/>
    </row>
    <row r="12742" spans="1:9" x14ac:dyDescent="0.25">
      <c r="A12742" s="1"/>
      <c r="B12742" s="40"/>
      <c r="C12742" s="40"/>
      <c r="D12742" s="40"/>
      <c r="E12742" s="40"/>
      <c r="F12742" s="40"/>
      <c r="G12742" s="40"/>
      <c r="H12742" s="40"/>
      <c r="I12742" s="40"/>
    </row>
    <row r="12743" spans="1:9" x14ac:dyDescent="0.25">
      <c r="A12743" s="1"/>
      <c r="B12743" s="40"/>
      <c r="C12743" s="40"/>
      <c r="D12743" s="40"/>
      <c r="E12743" s="40"/>
      <c r="F12743" s="40"/>
      <c r="G12743" s="40"/>
      <c r="H12743" s="40"/>
      <c r="I12743" s="40"/>
    </row>
    <row r="12744" spans="1:9" x14ac:dyDescent="0.25">
      <c r="A12744" s="1"/>
      <c r="B12744" s="40"/>
      <c r="C12744" s="40"/>
      <c r="D12744" s="40"/>
      <c r="E12744" s="40"/>
      <c r="F12744" s="40"/>
      <c r="G12744" s="40"/>
      <c r="H12744" s="40"/>
      <c r="I12744" s="40"/>
    </row>
    <row r="12745" spans="1:9" x14ac:dyDescent="0.25">
      <c r="A12745" s="1"/>
      <c r="B12745" s="40"/>
      <c r="C12745" s="40"/>
      <c r="D12745" s="40"/>
      <c r="E12745" s="40"/>
      <c r="F12745" s="40"/>
      <c r="G12745" s="40"/>
      <c r="H12745" s="40"/>
      <c r="I12745" s="40"/>
    </row>
    <row r="12746" spans="1:9" x14ac:dyDescent="0.25">
      <c r="A12746" s="1"/>
      <c r="B12746" s="40"/>
      <c r="C12746" s="40"/>
      <c r="D12746" s="40"/>
      <c r="E12746" s="40"/>
      <c r="F12746" s="40"/>
      <c r="G12746" s="40"/>
      <c r="H12746" s="40"/>
      <c r="I12746" s="40"/>
    </row>
    <row r="12747" spans="1:9" x14ac:dyDescent="0.25">
      <c r="A12747" s="1"/>
      <c r="B12747" s="40"/>
      <c r="C12747" s="40"/>
      <c r="D12747" s="40"/>
      <c r="E12747" s="40"/>
      <c r="F12747" s="40"/>
      <c r="G12747" s="40"/>
      <c r="H12747" s="40"/>
      <c r="I12747" s="40"/>
    </row>
    <row r="12748" spans="1:9" x14ac:dyDescent="0.25">
      <c r="A12748" s="1"/>
      <c r="B12748" s="40"/>
      <c r="C12748" s="40"/>
      <c r="D12748" s="40"/>
      <c r="E12748" s="40"/>
      <c r="F12748" s="40"/>
      <c r="G12748" s="40"/>
      <c r="H12748" s="40"/>
      <c r="I12748" s="40"/>
    </row>
    <row r="12749" spans="1:9" x14ac:dyDescent="0.25">
      <c r="A12749" s="1"/>
      <c r="B12749" s="40"/>
      <c r="C12749" s="40"/>
      <c r="D12749" s="40"/>
      <c r="E12749" s="40"/>
      <c r="F12749" s="40"/>
      <c r="G12749" s="40"/>
      <c r="H12749" s="40"/>
      <c r="I12749" s="40"/>
    </row>
    <row r="12750" spans="1:9" x14ac:dyDescent="0.25">
      <c r="A12750" s="1"/>
      <c r="B12750" s="40"/>
      <c r="C12750" s="40"/>
      <c r="D12750" s="40"/>
      <c r="E12750" s="40"/>
      <c r="F12750" s="40"/>
      <c r="G12750" s="40"/>
      <c r="H12750" s="40"/>
      <c r="I12750" s="40"/>
    </row>
    <row r="12751" spans="1:9" x14ac:dyDescent="0.25">
      <c r="A12751" s="1"/>
      <c r="B12751" s="40"/>
      <c r="C12751" s="40"/>
      <c r="D12751" s="40"/>
      <c r="E12751" s="40"/>
      <c r="F12751" s="40"/>
      <c r="G12751" s="40"/>
      <c r="H12751" s="40"/>
      <c r="I12751" s="40"/>
    </row>
    <row r="12752" spans="1:9" x14ac:dyDescent="0.25">
      <c r="A12752" s="1"/>
      <c r="B12752" s="40"/>
      <c r="C12752" s="40"/>
      <c r="D12752" s="40"/>
      <c r="E12752" s="40"/>
      <c r="F12752" s="40"/>
      <c r="G12752" s="40"/>
      <c r="H12752" s="40"/>
      <c r="I12752" s="40"/>
    </row>
    <row r="12753" spans="1:9" x14ac:dyDescent="0.25">
      <c r="A12753" s="1"/>
      <c r="B12753" s="40"/>
      <c r="C12753" s="40"/>
      <c r="D12753" s="40"/>
      <c r="E12753" s="40"/>
      <c r="F12753" s="40"/>
      <c r="G12753" s="40"/>
      <c r="H12753" s="40"/>
      <c r="I12753" s="40"/>
    </row>
    <row r="12754" spans="1:9" x14ac:dyDescent="0.25">
      <c r="A12754" s="1"/>
      <c r="B12754" s="40"/>
      <c r="C12754" s="40"/>
      <c r="D12754" s="40"/>
      <c r="E12754" s="40"/>
      <c r="F12754" s="40"/>
      <c r="G12754" s="40"/>
      <c r="H12754" s="40"/>
      <c r="I12754" s="40"/>
    </row>
    <row r="12755" spans="1:9" x14ac:dyDescent="0.25">
      <c r="A12755" s="1"/>
      <c r="B12755" s="40"/>
      <c r="C12755" s="40"/>
      <c r="D12755" s="40"/>
      <c r="E12755" s="40"/>
      <c r="F12755" s="40"/>
      <c r="G12755" s="40"/>
      <c r="H12755" s="40"/>
      <c r="I12755" s="40"/>
    </row>
    <row r="12756" spans="1:9" x14ac:dyDescent="0.25">
      <c r="A12756" s="1"/>
      <c r="B12756" s="40"/>
      <c r="C12756" s="40"/>
      <c r="D12756" s="40"/>
      <c r="E12756" s="40"/>
      <c r="F12756" s="40"/>
      <c r="G12756" s="40"/>
      <c r="H12756" s="40"/>
      <c r="I12756" s="40"/>
    </row>
    <row r="12757" spans="1:9" x14ac:dyDescent="0.25">
      <c r="A12757" s="1"/>
      <c r="B12757" s="40"/>
      <c r="C12757" s="40"/>
      <c r="D12757" s="40"/>
      <c r="E12757" s="40"/>
      <c r="F12757" s="40"/>
      <c r="G12757" s="40"/>
      <c r="H12757" s="40"/>
      <c r="I12757" s="40"/>
    </row>
    <row r="12758" spans="1:9" x14ac:dyDescent="0.25">
      <c r="A12758" s="1"/>
      <c r="B12758" s="40"/>
      <c r="C12758" s="40"/>
      <c r="D12758" s="40"/>
      <c r="E12758" s="40"/>
      <c r="F12758" s="40"/>
      <c r="G12758" s="40"/>
      <c r="H12758" s="40"/>
      <c r="I12758" s="40"/>
    </row>
    <row r="12759" spans="1:9" x14ac:dyDescent="0.25">
      <c r="A12759" s="1"/>
      <c r="B12759" s="40"/>
      <c r="C12759" s="40"/>
      <c r="D12759" s="40"/>
      <c r="E12759" s="40"/>
      <c r="F12759" s="40"/>
      <c r="G12759" s="40"/>
      <c r="H12759" s="40"/>
      <c r="I12759" s="40"/>
    </row>
    <row r="12760" spans="1:9" x14ac:dyDescent="0.25">
      <c r="A12760" s="1"/>
      <c r="B12760" s="40"/>
      <c r="C12760" s="40"/>
      <c r="D12760" s="40"/>
      <c r="E12760" s="40"/>
      <c r="F12760" s="40"/>
      <c r="G12760" s="40"/>
      <c r="H12760" s="40"/>
      <c r="I12760" s="40"/>
    </row>
    <row r="12761" spans="1:9" x14ac:dyDescent="0.25">
      <c r="A12761" s="1"/>
      <c r="B12761" s="40"/>
      <c r="C12761" s="40"/>
      <c r="D12761" s="40"/>
      <c r="E12761" s="40"/>
      <c r="F12761" s="40"/>
      <c r="G12761" s="40"/>
      <c r="H12761" s="40"/>
      <c r="I12761" s="40"/>
    </row>
    <row r="12762" spans="1:9" x14ac:dyDescent="0.25">
      <c r="A12762" s="1"/>
      <c r="B12762" s="40"/>
      <c r="C12762" s="40"/>
      <c r="D12762" s="40"/>
      <c r="E12762" s="40"/>
      <c r="F12762" s="40"/>
      <c r="G12762" s="40"/>
      <c r="H12762" s="40"/>
      <c r="I12762" s="40"/>
    </row>
    <row r="12763" spans="1:9" x14ac:dyDescent="0.25">
      <c r="A12763" s="1"/>
      <c r="B12763" s="40"/>
      <c r="C12763" s="40"/>
      <c r="D12763" s="40"/>
      <c r="E12763" s="40"/>
      <c r="F12763" s="40"/>
      <c r="G12763" s="40"/>
      <c r="H12763" s="40"/>
      <c r="I12763" s="40"/>
    </row>
    <row r="12764" spans="1:9" x14ac:dyDescent="0.25">
      <c r="A12764" s="1"/>
      <c r="B12764" s="40"/>
      <c r="C12764" s="40"/>
      <c r="D12764" s="40"/>
      <c r="E12764" s="40"/>
      <c r="F12764" s="40"/>
      <c r="G12764" s="40"/>
      <c r="H12764" s="40"/>
      <c r="I12764" s="40"/>
    </row>
    <row r="12765" spans="1:9" x14ac:dyDescent="0.25">
      <c r="A12765" s="1"/>
      <c r="B12765" s="40"/>
      <c r="C12765" s="40"/>
      <c r="D12765" s="40"/>
      <c r="E12765" s="40"/>
      <c r="F12765" s="40"/>
      <c r="G12765" s="40"/>
      <c r="H12765" s="40"/>
      <c r="I12765" s="40"/>
    </row>
    <row r="12766" spans="1:9" x14ac:dyDescent="0.25">
      <c r="A12766" s="1"/>
      <c r="B12766" s="40"/>
      <c r="C12766" s="40"/>
      <c r="D12766" s="40"/>
      <c r="E12766" s="40"/>
      <c r="F12766" s="40"/>
      <c r="G12766" s="40"/>
      <c r="H12766" s="40"/>
      <c r="I12766" s="40"/>
    </row>
    <row r="12767" spans="1:9" x14ac:dyDescent="0.25">
      <c r="A12767" s="1"/>
      <c r="B12767" s="40"/>
      <c r="C12767" s="40"/>
      <c r="D12767" s="40"/>
      <c r="E12767" s="40"/>
      <c r="F12767" s="40"/>
      <c r="G12767" s="40"/>
      <c r="H12767" s="40"/>
      <c r="I12767" s="40"/>
    </row>
    <row r="12768" spans="1:9" x14ac:dyDescent="0.25">
      <c r="A12768" s="1"/>
      <c r="B12768" s="40"/>
      <c r="C12768" s="40"/>
      <c r="D12768" s="40"/>
      <c r="E12768" s="40"/>
      <c r="F12768" s="40"/>
      <c r="G12768" s="40"/>
      <c r="H12768" s="40"/>
      <c r="I12768" s="40"/>
    </row>
    <row r="12769" spans="1:9" x14ac:dyDescent="0.25">
      <c r="A12769" s="1"/>
      <c r="B12769" s="40"/>
      <c r="C12769" s="40"/>
      <c r="D12769" s="40"/>
      <c r="E12769" s="40"/>
      <c r="F12769" s="40"/>
      <c r="G12769" s="40"/>
      <c r="H12769" s="40"/>
      <c r="I12769" s="40"/>
    </row>
    <row r="12770" spans="1:9" x14ac:dyDescent="0.25">
      <c r="A12770" s="1"/>
      <c r="B12770" s="40"/>
      <c r="C12770" s="40"/>
      <c r="D12770" s="40"/>
      <c r="E12770" s="40"/>
      <c r="F12770" s="40"/>
      <c r="G12770" s="40"/>
      <c r="H12770" s="40"/>
      <c r="I12770" s="40"/>
    </row>
    <row r="12771" spans="1:9" x14ac:dyDescent="0.25">
      <c r="A12771" s="1"/>
      <c r="B12771" s="40"/>
      <c r="C12771" s="40"/>
      <c r="D12771" s="40"/>
      <c r="E12771" s="40"/>
      <c r="F12771" s="40"/>
      <c r="G12771" s="40"/>
      <c r="H12771" s="40"/>
      <c r="I12771" s="40"/>
    </row>
    <row r="12772" spans="1:9" x14ac:dyDescent="0.25">
      <c r="A12772" s="1"/>
      <c r="B12772" s="40"/>
      <c r="C12772" s="40"/>
      <c r="D12772" s="40"/>
      <c r="E12772" s="40"/>
      <c r="F12772" s="40"/>
      <c r="G12772" s="40"/>
      <c r="H12772" s="40"/>
      <c r="I12772" s="40"/>
    </row>
    <row r="12773" spans="1:9" x14ac:dyDescent="0.25">
      <c r="A12773" s="1"/>
      <c r="B12773" s="40"/>
      <c r="C12773" s="40"/>
      <c r="D12773" s="40"/>
      <c r="E12773" s="40"/>
      <c r="F12773" s="40"/>
      <c r="G12773" s="40"/>
      <c r="H12773" s="40"/>
      <c r="I12773" s="40"/>
    </row>
    <row r="12774" spans="1:9" x14ac:dyDescent="0.25">
      <c r="A12774" s="1"/>
      <c r="B12774" s="40"/>
      <c r="C12774" s="40"/>
      <c r="D12774" s="40"/>
      <c r="E12774" s="40"/>
      <c r="F12774" s="40"/>
      <c r="G12774" s="40"/>
      <c r="H12774" s="40"/>
      <c r="I12774" s="40"/>
    </row>
    <row r="12775" spans="1:9" x14ac:dyDescent="0.25">
      <c r="A12775" s="1"/>
      <c r="B12775" s="40"/>
      <c r="C12775" s="40"/>
      <c r="D12775" s="40"/>
      <c r="E12775" s="40"/>
      <c r="F12775" s="40"/>
      <c r="G12775" s="40"/>
      <c r="H12775" s="40"/>
      <c r="I12775" s="40"/>
    </row>
    <row r="12776" spans="1:9" x14ac:dyDescent="0.25">
      <c r="A12776" s="1"/>
      <c r="B12776" s="40"/>
      <c r="C12776" s="40"/>
      <c r="D12776" s="40"/>
      <c r="E12776" s="40"/>
      <c r="F12776" s="40"/>
      <c r="G12776" s="40"/>
      <c r="H12776" s="40"/>
      <c r="I12776" s="40"/>
    </row>
    <row r="12777" spans="1:9" x14ac:dyDescent="0.25">
      <c r="A12777" s="1"/>
      <c r="B12777" s="40"/>
      <c r="C12777" s="40"/>
      <c r="D12777" s="40"/>
      <c r="E12777" s="40"/>
      <c r="F12777" s="40"/>
      <c r="G12777" s="40"/>
      <c r="H12777" s="40"/>
      <c r="I12777" s="40"/>
    </row>
    <row r="12778" spans="1:9" x14ac:dyDescent="0.25">
      <c r="A12778" s="1"/>
      <c r="B12778" s="40"/>
      <c r="C12778" s="40"/>
      <c r="D12778" s="40"/>
      <c r="E12778" s="40"/>
      <c r="F12778" s="40"/>
      <c r="G12778" s="40"/>
      <c r="H12778" s="40"/>
      <c r="I12778" s="40"/>
    </row>
    <row r="12779" spans="1:9" x14ac:dyDescent="0.25">
      <c r="A12779" s="1"/>
      <c r="B12779" s="40"/>
      <c r="C12779" s="40"/>
      <c r="D12779" s="40"/>
      <c r="E12779" s="40"/>
      <c r="F12779" s="40"/>
      <c r="G12779" s="40"/>
      <c r="H12779" s="40"/>
      <c r="I12779" s="40"/>
    </row>
    <row r="12780" spans="1:9" x14ac:dyDescent="0.25">
      <c r="A12780" s="1"/>
      <c r="B12780" s="40"/>
      <c r="C12780" s="40"/>
      <c r="D12780" s="40"/>
      <c r="E12780" s="40"/>
      <c r="F12780" s="40"/>
      <c r="G12780" s="40"/>
      <c r="H12780" s="40"/>
      <c r="I12780" s="40"/>
    </row>
    <row r="12781" spans="1:9" x14ac:dyDescent="0.25">
      <c r="A12781" s="1"/>
      <c r="B12781" s="40"/>
      <c r="C12781" s="40"/>
      <c r="D12781" s="40"/>
      <c r="E12781" s="40"/>
      <c r="F12781" s="40"/>
      <c r="G12781" s="40"/>
      <c r="H12781" s="40"/>
      <c r="I12781" s="40"/>
    </row>
    <row r="12782" spans="1:9" x14ac:dyDescent="0.25">
      <c r="A12782" s="1"/>
      <c r="B12782" s="40"/>
      <c r="C12782" s="40"/>
      <c r="D12782" s="40"/>
      <c r="E12782" s="40"/>
      <c r="F12782" s="40"/>
      <c r="G12782" s="40"/>
      <c r="H12782" s="40"/>
      <c r="I12782" s="40"/>
    </row>
    <row r="12783" spans="1:9" x14ac:dyDescent="0.25">
      <c r="A12783" s="1"/>
      <c r="B12783" s="40"/>
      <c r="C12783" s="40"/>
      <c r="D12783" s="40"/>
      <c r="E12783" s="40"/>
      <c r="F12783" s="40"/>
      <c r="G12783" s="40"/>
      <c r="H12783" s="40"/>
      <c r="I12783" s="40"/>
    </row>
    <row r="12784" spans="1:9" x14ac:dyDescent="0.25">
      <c r="A12784" s="1"/>
      <c r="B12784" s="40"/>
      <c r="C12784" s="40"/>
      <c r="D12784" s="40"/>
      <c r="E12784" s="40"/>
      <c r="F12784" s="40"/>
      <c r="G12784" s="40"/>
      <c r="H12784" s="40"/>
      <c r="I12784" s="40"/>
    </row>
    <row r="12785" spans="1:9" x14ac:dyDescent="0.25">
      <c r="A12785" s="1"/>
      <c r="B12785" s="40"/>
      <c r="C12785" s="40"/>
      <c r="D12785" s="40"/>
      <c r="E12785" s="40"/>
      <c r="F12785" s="40"/>
      <c r="G12785" s="40"/>
      <c r="H12785" s="40"/>
      <c r="I12785" s="40"/>
    </row>
    <row r="12786" spans="1:9" x14ac:dyDescent="0.25">
      <c r="A12786" s="1"/>
      <c r="B12786" s="40"/>
      <c r="C12786" s="40"/>
      <c r="D12786" s="40"/>
      <c r="E12786" s="40"/>
      <c r="F12786" s="40"/>
      <c r="G12786" s="40"/>
      <c r="H12786" s="40"/>
      <c r="I12786" s="40"/>
    </row>
    <row r="12787" spans="1:9" x14ac:dyDescent="0.25">
      <c r="A12787" s="1"/>
      <c r="B12787" s="40"/>
      <c r="C12787" s="40"/>
      <c r="D12787" s="40"/>
      <c r="E12787" s="40"/>
      <c r="F12787" s="40"/>
      <c r="G12787" s="40"/>
      <c r="H12787" s="40"/>
      <c r="I12787" s="40"/>
    </row>
    <row r="12788" spans="1:9" x14ac:dyDescent="0.25">
      <c r="A12788" s="1"/>
      <c r="B12788" s="40"/>
      <c r="C12788" s="40"/>
      <c r="D12788" s="40"/>
      <c r="E12788" s="40"/>
      <c r="F12788" s="40"/>
      <c r="G12788" s="40"/>
      <c r="H12788" s="40"/>
      <c r="I12788" s="40"/>
    </row>
    <row r="12789" spans="1:9" x14ac:dyDescent="0.25">
      <c r="A12789" s="1"/>
      <c r="B12789" s="40"/>
      <c r="C12789" s="40"/>
      <c r="D12789" s="40"/>
      <c r="E12789" s="40"/>
      <c r="F12789" s="40"/>
      <c r="G12789" s="40"/>
      <c r="H12789" s="40"/>
      <c r="I12789" s="40"/>
    </row>
    <row r="12790" spans="1:9" x14ac:dyDescent="0.25">
      <c r="A12790" s="1"/>
      <c r="B12790" s="40"/>
      <c r="C12790" s="40"/>
      <c r="D12790" s="40"/>
      <c r="E12790" s="40"/>
      <c r="F12790" s="40"/>
      <c r="G12790" s="40"/>
      <c r="H12790" s="40"/>
      <c r="I12790" s="40"/>
    </row>
    <row r="12791" spans="1:9" x14ac:dyDescent="0.25">
      <c r="A12791" s="1"/>
      <c r="B12791" s="40"/>
      <c r="C12791" s="40"/>
      <c r="D12791" s="40"/>
      <c r="E12791" s="40"/>
      <c r="F12791" s="40"/>
      <c r="G12791" s="40"/>
      <c r="H12791" s="40"/>
      <c r="I12791" s="40"/>
    </row>
    <row r="12792" spans="1:9" x14ac:dyDescent="0.25">
      <c r="A12792" s="1"/>
      <c r="B12792" s="40"/>
      <c r="C12792" s="40"/>
      <c r="D12792" s="40"/>
      <c r="E12792" s="40"/>
      <c r="F12792" s="40"/>
      <c r="G12792" s="40"/>
      <c r="H12792" s="40"/>
      <c r="I12792" s="40"/>
    </row>
    <row r="12793" spans="1:9" x14ac:dyDescent="0.25">
      <c r="A12793" s="1"/>
      <c r="B12793" s="40"/>
      <c r="C12793" s="40"/>
      <c r="D12793" s="40"/>
      <c r="E12793" s="40"/>
      <c r="F12793" s="40"/>
      <c r="G12793" s="40"/>
      <c r="H12793" s="40"/>
      <c r="I12793" s="40"/>
    </row>
    <row r="12794" spans="1:9" x14ac:dyDescent="0.25">
      <c r="A12794" s="1"/>
      <c r="B12794" s="40"/>
      <c r="C12794" s="40"/>
      <c r="D12794" s="40"/>
      <c r="E12794" s="40"/>
      <c r="F12794" s="40"/>
      <c r="G12794" s="40"/>
      <c r="H12794" s="40"/>
      <c r="I12794" s="40"/>
    </row>
    <row r="12795" spans="1:9" x14ac:dyDescent="0.25">
      <c r="A12795" s="1"/>
      <c r="B12795" s="40"/>
      <c r="C12795" s="40"/>
      <c r="D12795" s="40"/>
      <c r="E12795" s="40"/>
      <c r="F12795" s="40"/>
      <c r="G12795" s="40"/>
      <c r="H12795" s="40"/>
      <c r="I12795" s="40"/>
    </row>
    <row r="12796" spans="1:9" x14ac:dyDescent="0.25">
      <c r="A12796" s="1"/>
      <c r="B12796" s="40"/>
      <c r="C12796" s="40"/>
      <c r="D12796" s="40"/>
      <c r="E12796" s="40"/>
      <c r="F12796" s="40"/>
      <c r="G12796" s="40"/>
      <c r="H12796" s="40"/>
      <c r="I12796" s="40"/>
    </row>
    <row r="12797" spans="1:9" x14ac:dyDescent="0.25">
      <c r="A12797" s="1"/>
      <c r="B12797" s="40"/>
      <c r="C12797" s="40"/>
      <c r="D12797" s="40"/>
      <c r="E12797" s="40"/>
      <c r="F12797" s="40"/>
      <c r="G12797" s="40"/>
      <c r="H12797" s="40"/>
      <c r="I12797" s="40"/>
    </row>
    <row r="12798" spans="1:9" x14ac:dyDescent="0.25">
      <c r="A12798" s="1"/>
      <c r="B12798" s="40"/>
      <c r="C12798" s="40"/>
      <c r="D12798" s="40"/>
      <c r="E12798" s="40"/>
      <c r="F12798" s="40"/>
      <c r="G12798" s="40"/>
      <c r="H12798" s="40"/>
      <c r="I12798" s="40"/>
    </row>
    <row r="12799" spans="1:9" x14ac:dyDescent="0.25">
      <c r="A12799" s="1"/>
      <c r="B12799" s="40"/>
      <c r="C12799" s="40"/>
      <c r="D12799" s="40"/>
      <c r="E12799" s="40"/>
      <c r="F12799" s="40"/>
      <c r="G12799" s="40"/>
      <c r="H12799" s="40"/>
      <c r="I12799" s="40"/>
    </row>
    <row r="12800" spans="1:9" x14ac:dyDescent="0.25">
      <c r="A12800" s="1"/>
      <c r="B12800" s="40"/>
      <c r="C12800" s="40"/>
      <c r="D12800" s="40"/>
      <c r="E12800" s="40"/>
      <c r="F12800" s="40"/>
      <c r="G12800" s="40"/>
      <c r="H12800" s="40"/>
      <c r="I12800" s="40"/>
    </row>
    <row r="12801" spans="1:9" x14ac:dyDescent="0.25">
      <c r="A12801" s="1"/>
      <c r="B12801" s="40"/>
      <c r="C12801" s="40"/>
      <c r="D12801" s="40"/>
      <c r="E12801" s="40"/>
      <c r="F12801" s="40"/>
      <c r="G12801" s="40"/>
      <c r="H12801" s="40"/>
      <c r="I12801" s="40"/>
    </row>
    <row r="12802" spans="1:9" x14ac:dyDescent="0.25">
      <c r="A12802" s="1"/>
      <c r="B12802" s="40"/>
      <c r="C12802" s="40"/>
      <c r="D12802" s="40"/>
      <c r="E12802" s="40"/>
      <c r="F12802" s="40"/>
      <c r="G12802" s="40"/>
      <c r="H12802" s="40"/>
      <c r="I12802" s="40"/>
    </row>
    <row r="12803" spans="1:9" x14ac:dyDescent="0.25">
      <c r="A12803" s="1"/>
      <c r="B12803" s="40"/>
      <c r="C12803" s="40"/>
      <c r="D12803" s="40"/>
      <c r="E12803" s="40"/>
      <c r="F12803" s="40"/>
      <c r="G12803" s="40"/>
      <c r="H12803" s="40"/>
      <c r="I12803" s="40"/>
    </row>
    <row r="12804" spans="1:9" x14ac:dyDescent="0.25">
      <c r="A12804" s="1"/>
      <c r="B12804" s="40"/>
      <c r="C12804" s="40"/>
      <c r="D12804" s="40"/>
      <c r="E12804" s="40"/>
      <c r="F12804" s="40"/>
      <c r="G12804" s="40"/>
      <c r="H12804" s="40"/>
      <c r="I12804" s="40"/>
    </row>
    <row r="12805" spans="1:9" x14ac:dyDescent="0.25">
      <c r="A12805" s="1"/>
      <c r="B12805" s="40"/>
      <c r="C12805" s="40"/>
      <c r="D12805" s="40"/>
      <c r="E12805" s="40"/>
      <c r="F12805" s="40"/>
      <c r="G12805" s="40"/>
      <c r="H12805" s="40"/>
      <c r="I12805" s="40"/>
    </row>
    <row r="12806" spans="1:9" x14ac:dyDescent="0.25">
      <c r="A12806" s="1"/>
      <c r="B12806" s="40"/>
      <c r="C12806" s="40"/>
      <c r="D12806" s="40"/>
      <c r="E12806" s="40"/>
      <c r="F12806" s="40"/>
      <c r="G12806" s="40"/>
      <c r="H12806" s="40"/>
      <c r="I12806" s="40"/>
    </row>
    <row r="12807" spans="1:9" x14ac:dyDescent="0.25">
      <c r="A12807" s="1"/>
      <c r="B12807" s="40"/>
      <c r="C12807" s="40"/>
      <c r="D12807" s="40"/>
      <c r="E12807" s="40"/>
      <c r="F12807" s="40"/>
      <c r="G12807" s="40"/>
      <c r="H12807" s="40"/>
      <c r="I12807" s="40"/>
    </row>
    <row r="12808" spans="1:9" x14ac:dyDescent="0.25">
      <c r="A12808" s="1"/>
      <c r="B12808" s="40"/>
      <c r="C12808" s="40"/>
      <c r="D12808" s="40"/>
      <c r="E12808" s="40"/>
      <c r="F12808" s="40"/>
      <c r="G12808" s="40"/>
      <c r="H12808" s="40"/>
      <c r="I12808" s="40"/>
    </row>
    <row r="12809" spans="1:9" x14ac:dyDescent="0.25">
      <c r="A12809" s="1"/>
      <c r="B12809" s="40"/>
      <c r="C12809" s="40"/>
      <c r="D12809" s="40"/>
      <c r="E12809" s="40"/>
      <c r="F12809" s="40"/>
      <c r="G12809" s="40"/>
      <c r="H12809" s="40"/>
      <c r="I12809" s="40"/>
    </row>
    <row r="12810" spans="1:9" x14ac:dyDescent="0.25">
      <c r="A12810" s="1"/>
      <c r="B12810" s="40"/>
      <c r="C12810" s="40"/>
      <c r="D12810" s="40"/>
      <c r="E12810" s="40"/>
      <c r="F12810" s="40"/>
      <c r="G12810" s="40"/>
      <c r="H12810" s="40"/>
      <c r="I12810" s="40"/>
    </row>
    <row r="12811" spans="1:9" x14ac:dyDescent="0.25">
      <c r="A12811" s="1"/>
      <c r="B12811" s="40"/>
      <c r="C12811" s="40"/>
      <c r="D12811" s="40"/>
      <c r="E12811" s="40"/>
      <c r="F12811" s="40"/>
      <c r="G12811" s="40"/>
      <c r="H12811" s="40"/>
      <c r="I12811" s="40"/>
    </row>
    <row r="12812" spans="1:9" x14ac:dyDescent="0.25">
      <c r="A12812" s="1"/>
      <c r="B12812" s="40"/>
      <c r="C12812" s="40"/>
      <c r="D12812" s="40"/>
      <c r="E12812" s="40"/>
      <c r="F12812" s="40"/>
      <c r="G12812" s="40"/>
      <c r="H12812" s="40"/>
      <c r="I12812" s="40"/>
    </row>
    <row r="12813" spans="1:9" x14ac:dyDescent="0.25">
      <c r="A12813" s="1"/>
      <c r="B12813" s="40"/>
      <c r="C12813" s="40"/>
      <c r="D12813" s="40"/>
      <c r="E12813" s="40"/>
      <c r="F12813" s="40"/>
      <c r="G12813" s="40"/>
      <c r="H12813" s="40"/>
      <c r="I12813" s="40"/>
    </row>
    <row r="12814" spans="1:9" x14ac:dyDescent="0.25">
      <c r="A12814" s="1"/>
      <c r="B12814" s="40"/>
      <c r="C12814" s="40"/>
      <c r="D12814" s="40"/>
      <c r="E12814" s="40"/>
      <c r="F12814" s="40"/>
      <c r="G12814" s="40"/>
      <c r="H12814" s="40"/>
      <c r="I12814" s="40"/>
    </row>
    <row r="12815" spans="1:9" x14ac:dyDescent="0.25">
      <c r="A12815" s="1"/>
      <c r="B12815" s="40"/>
      <c r="C12815" s="40"/>
      <c r="D12815" s="40"/>
      <c r="E12815" s="40"/>
      <c r="F12815" s="40"/>
      <c r="G12815" s="40"/>
      <c r="H12815" s="40"/>
      <c r="I12815" s="40"/>
    </row>
    <row r="12816" spans="1:9" x14ac:dyDescent="0.25">
      <c r="A12816" s="1"/>
      <c r="B12816" s="40"/>
      <c r="C12816" s="40"/>
      <c r="D12816" s="40"/>
      <c r="E12816" s="40"/>
      <c r="F12816" s="40"/>
      <c r="G12816" s="40"/>
      <c r="H12816" s="40"/>
      <c r="I12816" s="40"/>
    </row>
    <row r="12817" spans="1:9" x14ac:dyDescent="0.25">
      <c r="A12817" s="1"/>
      <c r="B12817" s="40"/>
      <c r="C12817" s="40"/>
      <c r="D12817" s="40"/>
      <c r="E12817" s="40"/>
      <c r="F12817" s="40"/>
      <c r="G12817" s="40"/>
      <c r="H12817" s="40"/>
      <c r="I12817" s="40"/>
    </row>
    <row r="12818" spans="1:9" x14ac:dyDescent="0.25">
      <c r="A12818" s="1"/>
      <c r="B12818" s="40"/>
      <c r="C12818" s="40"/>
      <c r="D12818" s="40"/>
      <c r="E12818" s="40"/>
      <c r="F12818" s="40"/>
      <c r="G12818" s="40"/>
      <c r="H12818" s="40"/>
      <c r="I12818" s="40"/>
    </row>
    <row r="12819" spans="1:9" x14ac:dyDescent="0.25">
      <c r="A12819" s="1"/>
      <c r="B12819" s="40"/>
      <c r="C12819" s="40"/>
      <c r="D12819" s="40"/>
      <c r="E12819" s="40"/>
      <c r="F12819" s="40"/>
      <c r="G12819" s="40"/>
      <c r="H12819" s="40"/>
      <c r="I12819" s="40"/>
    </row>
    <row r="12820" spans="1:9" x14ac:dyDescent="0.25">
      <c r="A12820" s="1"/>
      <c r="B12820" s="40"/>
      <c r="C12820" s="40"/>
      <c r="D12820" s="40"/>
      <c r="E12820" s="40"/>
      <c r="F12820" s="40"/>
      <c r="G12820" s="40"/>
      <c r="H12820" s="40"/>
      <c r="I12820" s="40"/>
    </row>
    <row r="12821" spans="1:9" x14ac:dyDescent="0.25">
      <c r="A12821" s="1"/>
      <c r="B12821" s="40"/>
      <c r="C12821" s="40"/>
      <c r="D12821" s="40"/>
      <c r="E12821" s="40"/>
      <c r="F12821" s="40"/>
      <c r="G12821" s="40"/>
      <c r="H12821" s="40"/>
      <c r="I12821" s="40"/>
    </row>
    <row r="12822" spans="1:9" x14ac:dyDescent="0.25">
      <c r="A12822" s="1"/>
      <c r="B12822" s="40"/>
      <c r="C12822" s="40"/>
      <c r="D12822" s="40"/>
      <c r="E12822" s="40"/>
      <c r="F12822" s="40"/>
      <c r="G12822" s="40"/>
      <c r="H12822" s="40"/>
      <c r="I12822" s="40"/>
    </row>
    <row r="12823" spans="1:9" x14ac:dyDescent="0.25">
      <c r="A12823" s="1"/>
      <c r="B12823" s="40"/>
      <c r="C12823" s="40"/>
      <c r="D12823" s="40"/>
      <c r="E12823" s="40"/>
      <c r="F12823" s="40"/>
      <c r="G12823" s="40"/>
      <c r="H12823" s="40"/>
      <c r="I12823" s="40"/>
    </row>
    <row r="12824" spans="1:9" x14ac:dyDescent="0.25">
      <c r="A12824" s="1"/>
      <c r="B12824" s="40"/>
      <c r="C12824" s="40"/>
      <c r="D12824" s="40"/>
      <c r="E12824" s="40"/>
      <c r="F12824" s="40"/>
      <c r="G12824" s="40"/>
      <c r="H12824" s="40"/>
      <c r="I12824" s="40"/>
    </row>
    <row r="12825" spans="1:9" x14ac:dyDescent="0.25">
      <c r="A12825" s="1"/>
      <c r="B12825" s="40"/>
      <c r="C12825" s="40"/>
      <c r="D12825" s="40"/>
      <c r="E12825" s="40"/>
      <c r="F12825" s="40"/>
      <c r="G12825" s="40"/>
      <c r="H12825" s="40"/>
      <c r="I12825" s="40"/>
    </row>
    <row r="12826" spans="1:9" x14ac:dyDescent="0.25">
      <c r="A12826" s="1"/>
      <c r="B12826" s="40"/>
      <c r="C12826" s="40"/>
      <c r="D12826" s="40"/>
      <c r="E12826" s="40"/>
      <c r="F12826" s="40"/>
      <c r="G12826" s="40"/>
      <c r="H12826" s="40"/>
      <c r="I12826" s="40"/>
    </row>
    <row r="12827" spans="1:9" x14ac:dyDescent="0.25">
      <c r="A12827" s="1"/>
      <c r="B12827" s="40"/>
      <c r="C12827" s="40"/>
      <c r="D12827" s="40"/>
      <c r="E12827" s="40"/>
      <c r="F12827" s="40"/>
      <c r="G12827" s="40"/>
      <c r="H12827" s="40"/>
      <c r="I12827" s="40"/>
    </row>
    <row r="12828" spans="1:9" x14ac:dyDescent="0.25">
      <c r="A12828" s="1"/>
      <c r="B12828" s="40"/>
      <c r="C12828" s="40"/>
      <c r="D12828" s="40"/>
      <c r="E12828" s="40"/>
      <c r="F12828" s="40"/>
      <c r="G12828" s="40"/>
      <c r="H12828" s="40"/>
      <c r="I12828" s="40"/>
    </row>
    <row r="12829" spans="1:9" x14ac:dyDescent="0.25">
      <c r="A12829" s="1"/>
      <c r="B12829" s="40"/>
      <c r="C12829" s="40"/>
      <c r="D12829" s="40"/>
      <c r="E12829" s="40"/>
      <c r="F12829" s="40"/>
      <c r="G12829" s="40"/>
      <c r="H12829" s="40"/>
      <c r="I12829" s="40"/>
    </row>
    <row r="12830" spans="1:9" x14ac:dyDescent="0.25">
      <c r="A12830" s="1"/>
      <c r="B12830" s="40"/>
      <c r="C12830" s="40"/>
      <c r="D12830" s="40"/>
      <c r="E12830" s="40"/>
      <c r="F12830" s="40"/>
      <c r="G12830" s="40"/>
      <c r="H12830" s="40"/>
      <c r="I12830" s="40"/>
    </row>
    <row r="12831" spans="1:9" x14ac:dyDescent="0.25">
      <c r="A12831" s="1"/>
      <c r="B12831" s="40"/>
      <c r="C12831" s="40"/>
      <c r="D12831" s="40"/>
      <c r="E12831" s="40"/>
      <c r="F12831" s="40"/>
      <c r="G12831" s="40"/>
      <c r="H12831" s="40"/>
      <c r="I12831" s="40"/>
    </row>
    <row r="12832" spans="1:9" x14ac:dyDescent="0.25">
      <c r="A12832" s="1"/>
      <c r="B12832" s="40"/>
      <c r="C12832" s="40"/>
      <c r="D12832" s="40"/>
      <c r="E12832" s="40"/>
      <c r="F12832" s="40"/>
      <c r="G12832" s="40"/>
      <c r="H12832" s="40"/>
      <c r="I12832" s="40"/>
    </row>
    <row r="12833" spans="1:9" x14ac:dyDescent="0.25">
      <c r="A12833" s="1"/>
      <c r="B12833" s="40"/>
      <c r="C12833" s="40"/>
      <c r="D12833" s="40"/>
      <c r="E12833" s="40"/>
      <c r="F12833" s="40"/>
      <c r="G12833" s="40"/>
      <c r="H12833" s="40"/>
      <c r="I12833" s="40"/>
    </row>
    <row r="12834" spans="1:9" x14ac:dyDescent="0.25">
      <c r="A12834" s="1"/>
      <c r="B12834" s="40"/>
      <c r="C12834" s="40"/>
      <c r="D12834" s="40"/>
      <c r="E12834" s="40"/>
      <c r="F12834" s="40"/>
      <c r="G12834" s="40"/>
      <c r="H12834" s="40"/>
      <c r="I12834" s="40"/>
    </row>
    <row r="12835" spans="1:9" x14ac:dyDescent="0.25">
      <c r="A12835" s="1"/>
      <c r="B12835" s="40"/>
      <c r="C12835" s="40"/>
      <c r="D12835" s="40"/>
      <c r="E12835" s="40"/>
      <c r="F12835" s="40"/>
      <c r="G12835" s="40"/>
      <c r="H12835" s="40"/>
      <c r="I12835" s="40"/>
    </row>
    <row r="12836" spans="1:9" x14ac:dyDescent="0.25">
      <c r="A12836" s="1"/>
      <c r="B12836" s="40"/>
      <c r="C12836" s="40"/>
      <c r="D12836" s="40"/>
      <c r="E12836" s="40"/>
      <c r="F12836" s="40"/>
      <c r="G12836" s="40"/>
      <c r="H12836" s="40"/>
      <c r="I12836" s="40"/>
    </row>
    <row r="12837" spans="1:9" x14ac:dyDescent="0.25">
      <c r="A12837" s="1"/>
      <c r="B12837" s="40"/>
      <c r="C12837" s="40"/>
      <c r="D12837" s="40"/>
      <c r="E12837" s="40"/>
      <c r="F12837" s="40"/>
      <c r="G12837" s="40"/>
      <c r="H12837" s="40"/>
      <c r="I12837" s="40"/>
    </row>
    <row r="12838" spans="1:9" x14ac:dyDescent="0.25">
      <c r="A12838" s="1"/>
      <c r="B12838" s="40"/>
      <c r="C12838" s="40"/>
      <c r="D12838" s="40"/>
      <c r="E12838" s="40"/>
      <c r="F12838" s="40"/>
      <c r="G12838" s="40"/>
      <c r="H12838" s="40"/>
      <c r="I12838" s="40"/>
    </row>
    <row r="12839" spans="1:9" x14ac:dyDescent="0.25">
      <c r="A12839" s="1"/>
      <c r="B12839" s="40"/>
      <c r="C12839" s="40"/>
      <c r="D12839" s="40"/>
      <c r="E12839" s="40"/>
      <c r="F12839" s="40"/>
      <c r="G12839" s="40"/>
      <c r="H12839" s="40"/>
      <c r="I12839" s="40"/>
    </row>
    <row r="12840" spans="1:9" x14ac:dyDescent="0.25">
      <c r="A12840" s="1"/>
      <c r="B12840" s="40"/>
      <c r="C12840" s="40"/>
      <c r="D12840" s="40"/>
      <c r="E12840" s="40"/>
      <c r="F12840" s="40"/>
      <c r="G12840" s="40"/>
      <c r="H12840" s="40"/>
      <c r="I12840" s="40"/>
    </row>
    <row r="12841" spans="1:9" x14ac:dyDescent="0.25">
      <c r="A12841" s="1"/>
      <c r="B12841" s="40"/>
      <c r="C12841" s="40"/>
      <c r="D12841" s="40"/>
      <c r="E12841" s="40"/>
      <c r="F12841" s="40"/>
      <c r="G12841" s="40"/>
      <c r="H12841" s="40"/>
      <c r="I12841" s="40"/>
    </row>
    <row r="12842" spans="1:9" x14ac:dyDescent="0.25">
      <c r="A12842" s="1"/>
      <c r="B12842" s="40"/>
      <c r="C12842" s="40"/>
      <c r="D12842" s="40"/>
      <c r="E12842" s="40"/>
      <c r="F12842" s="40"/>
      <c r="G12842" s="40"/>
      <c r="H12842" s="40"/>
      <c r="I12842" s="40"/>
    </row>
    <row r="12843" spans="1:9" x14ac:dyDescent="0.25">
      <c r="A12843" s="1"/>
      <c r="B12843" s="40"/>
      <c r="C12843" s="40"/>
      <c r="D12843" s="40"/>
      <c r="E12843" s="40"/>
      <c r="F12843" s="40"/>
      <c r="G12843" s="40"/>
      <c r="H12843" s="40"/>
      <c r="I12843" s="40"/>
    </row>
    <row r="12844" spans="1:9" x14ac:dyDescent="0.25">
      <c r="A12844" s="1"/>
      <c r="B12844" s="40"/>
      <c r="C12844" s="40"/>
      <c r="D12844" s="40"/>
      <c r="E12844" s="40"/>
      <c r="F12844" s="40"/>
      <c r="G12844" s="40"/>
      <c r="H12844" s="40"/>
      <c r="I12844" s="40"/>
    </row>
    <row r="12845" spans="1:9" x14ac:dyDescent="0.25">
      <c r="A12845" s="1"/>
      <c r="B12845" s="40"/>
      <c r="C12845" s="40"/>
      <c r="D12845" s="40"/>
      <c r="E12845" s="40"/>
      <c r="F12845" s="40"/>
      <c r="G12845" s="40"/>
      <c r="H12845" s="40"/>
      <c r="I12845" s="40"/>
    </row>
    <row r="12846" spans="1:9" x14ac:dyDescent="0.25">
      <c r="A12846" s="1"/>
      <c r="B12846" s="40"/>
      <c r="C12846" s="40"/>
      <c r="D12846" s="40"/>
      <c r="E12846" s="40"/>
      <c r="F12846" s="40"/>
      <c r="G12846" s="40"/>
      <c r="H12846" s="40"/>
      <c r="I12846" s="40"/>
    </row>
    <row r="12847" spans="1:9" x14ac:dyDescent="0.25">
      <c r="A12847" s="1"/>
      <c r="B12847" s="40"/>
      <c r="C12847" s="40"/>
      <c r="D12847" s="40"/>
      <c r="E12847" s="40"/>
      <c r="F12847" s="40"/>
      <c r="G12847" s="40"/>
      <c r="H12847" s="40"/>
      <c r="I12847" s="40"/>
    </row>
    <row r="12848" spans="1:9" x14ac:dyDescent="0.25">
      <c r="A12848" s="1"/>
      <c r="B12848" s="40"/>
      <c r="C12848" s="40"/>
      <c r="D12848" s="40"/>
      <c r="E12848" s="40"/>
      <c r="F12848" s="40"/>
      <c r="G12848" s="40"/>
      <c r="H12848" s="40"/>
      <c r="I12848" s="40"/>
    </row>
    <row r="12849" spans="1:9" x14ac:dyDescent="0.25">
      <c r="A12849" s="1"/>
      <c r="B12849" s="40"/>
      <c r="C12849" s="40"/>
      <c r="D12849" s="40"/>
      <c r="E12849" s="40"/>
      <c r="F12849" s="40"/>
      <c r="G12849" s="40"/>
      <c r="H12849" s="40"/>
      <c r="I12849" s="40"/>
    </row>
    <row r="12850" spans="1:9" x14ac:dyDescent="0.25">
      <c r="A12850" s="1"/>
      <c r="B12850" s="40"/>
      <c r="C12850" s="40"/>
      <c r="D12850" s="40"/>
      <c r="E12850" s="40"/>
      <c r="F12850" s="40"/>
      <c r="G12850" s="40"/>
      <c r="H12850" s="40"/>
      <c r="I12850" s="40"/>
    </row>
    <row r="12851" spans="1:9" x14ac:dyDescent="0.25">
      <c r="A12851" s="1"/>
      <c r="B12851" s="40"/>
      <c r="C12851" s="40"/>
      <c r="D12851" s="40"/>
      <c r="E12851" s="40"/>
      <c r="F12851" s="40"/>
      <c r="G12851" s="40"/>
      <c r="H12851" s="40"/>
      <c r="I12851" s="40"/>
    </row>
    <row r="12852" spans="1:9" x14ac:dyDescent="0.25">
      <c r="A12852" s="1"/>
      <c r="B12852" s="40"/>
      <c r="C12852" s="40"/>
      <c r="D12852" s="40"/>
      <c r="E12852" s="40"/>
      <c r="F12852" s="40"/>
      <c r="G12852" s="40"/>
      <c r="H12852" s="40"/>
      <c r="I12852" s="40"/>
    </row>
    <row r="12853" spans="1:9" x14ac:dyDescent="0.25">
      <c r="A12853" s="1"/>
      <c r="B12853" s="40"/>
      <c r="C12853" s="40"/>
      <c r="D12853" s="40"/>
      <c r="E12853" s="40"/>
      <c r="F12853" s="40"/>
      <c r="G12853" s="40"/>
      <c r="H12853" s="40"/>
      <c r="I12853" s="40"/>
    </row>
    <row r="12854" spans="1:9" x14ac:dyDescent="0.25">
      <c r="A12854" s="1"/>
      <c r="B12854" s="40"/>
      <c r="C12854" s="40"/>
      <c r="D12854" s="40"/>
      <c r="E12854" s="40"/>
      <c r="F12854" s="40"/>
      <c r="G12854" s="40"/>
      <c r="H12854" s="40"/>
      <c r="I12854" s="40"/>
    </row>
    <row r="12855" spans="1:9" x14ac:dyDescent="0.25">
      <c r="A12855" s="1"/>
      <c r="B12855" s="40"/>
      <c r="C12855" s="40"/>
      <c r="D12855" s="40"/>
      <c r="E12855" s="40"/>
      <c r="F12855" s="40"/>
      <c r="G12855" s="40"/>
      <c r="H12855" s="40"/>
      <c r="I12855" s="40"/>
    </row>
    <row r="12856" spans="1:9" x14ac:dyDescent="0.25">
      <c r="A12856" s="1"/>
      <c r="B12856" s="40"/>
      <c r="C12856" s="40"/>
      <c r="D12856" s="40"/>
      <c r="E12856" s="40"/>
      <c r="F12856" s="40"/>
      <c r="G12856" s="40"/>
      <c r="H12856" s="40"/>
      <c r="I12856" s="40"/>
    </row>
    <row r="12857" spans="1:9" x14ac:dyDescent="0.25">
      <c r="A12857" s="1"/>
      <c r="B12857" s="40"/>
      <c r="C12857" s="40"/>
      <c r="D12857" s="40"/>
      <c r="E12857" s="40"/>
      <c r="F12857" s="40"/>
      <c r="G12857" s="40"/>
      <c r="H12857" s="40"/>
      <c r="I12857" s="40"/>
    </row>
    <row r="12858" spans="1:9" x14ac:dyDescent="0.25">
      <c r="A12858" s="1"/>
      <c r="B12858" s="40"/>
      <c r="C12858" s="40"/>
      <c r="D12858" s="40"/>
      <c r="E12858" s="40"/>
      <c r="F12858" s="40"/>
      <c r="G12858" s="40"/>
      <c r="H12858" s="40"/>
      <c r="I12858" s="40"/>
    </row>
    <row r="12859" spans="1:9" x14ac:dyDescent="0.25">
      <c r="A12859" s="1"/>
      <c r="B12859" s="40"/>
      <c r="C12859" s="40"/>
      <c r="D12859" s="40"/>
      <c r="E12859" s="40"/>
      <c r="F12859" s="40"/>
      <c r="G12859" s="40"/>
      <c r="H12859" s="40"/>
      <c r="I12859" s="40"/>
    </row>
    <row r="12860" spans="1:9" x14ac:dyDescent="0.25">
      <c r="A12860" s="1"/>
      <c r="B12860" s="40"/>
      <c r="C12860" s="40"/>
      <c r="D12860" s="40"/>
      <c r="E12860" s="40"/>
      <c r="F12860" s="40"/>
      <c r="G12860" s="40"/>
      <c r="H12860" s="40"/>
      <c r="I12860" s="40"/>
    </row>
    <row r="12861" spans="1:9" x14ac:dyDescent="0.25">
      <c r="A12861" s="1"/>
      <c r="B12861" s="40"/>
      <c r="C12861" s="40"/>
      <c r="D12861" s="40"/>
      <c r="E12861" s="40"/>
      <c r="F12861" s="40"/>
      <c r="G12861" s="40"/>
      <c r="H12861" s="40"/>
      <c r="I12861" s="40"/>
    </row>
    <row r="12862" spans="1:9" x14ac:dyDescent="0.25">
      <c r="A12862" s="1"/>
      <c r="B12862" s="40"/>
      <c r="C12862" s="40"/>
      <c r="D12862" s="40"/>
      <c r="E12862" s="40"/>
      <c r="F12862" s="40"/>
      <c r="G12862" s="40"/>
      <c r="H12862" s="40"/>
      <c r="I12862" s="40"/>
    </row>
    <row r="12863" spans="1:9" x14ac:dyDescent="0.25">
      <c r="A12863" s="1"/>
      <c r="B12863" s="40"/>
      <c r="C12863" s="40"/>
      <c r="D12863" s="40"/>
      <c r="E12863" s="40"/>
      <c r="F12863" s="40"/>
      <c r="G12863" s="40"/>
      <c r="H12863" s="40"/>
      <c r="I12863" s="40"/>
    </row>
    <row r="12864" spans="1:9" x14ac:dyDescent="0.25">
      <c r="A12864" s="1"/>
      <c r="B12864" s="40"/>
      <c r="C12864" s="40"/>
      <c r="D12864" s="40"/>
      <c r="E12864" s="40"/>
      <c r="F12864" s="40"/>
      <c r="G12864" s="40"/>
      <c r="H12864" s="40"/>
      <c r="I12864" s="40"/>
    </row>
    <row r="12865" spans="1:9" x14ac:dyDescent="0.25">
      <c r="A12865" s="1"/>
      <c r="B12865" s="40"/>
      <c r="C12865" s="40"/>
      <c r="D12865" s="40"/>
      <c r="E12865" s="40"/>
      <c r="F12865" s="40"/>
      <c r="G12865" s="40"/>
      <c r="H12865" s="40"/>
      <c r="I12865" s="40"/>
    </row>
    <row r="12866" spans="1:9" x14ac:dyDescent="0.25">
      <c r="A12866" s="1"/>
      <c r="B12866" s="40"/>
      <c r="C12866" s="40"/>
      <c r="D12866" s="40"/>
      <c r="E12866" s="40"/>
      <c r="F12866" s="40"/>
      <c r="G12866" s="40"/>
      <c r="H12866" s="40"/>
      <c r="I12866" s="40"/>
    </row>
    <row r="12867" spans="1:9" x14ac:dyDescent="0.25">
      <c r="A12867" s="1"/>
      <c r="B12867" s="40"/>
      <c r="C12867" s="40"/>
      <c r="D12867" s="40"/>
      <c r="E12867" s="40"/>
      <c r="F12867" s="40"/>
      <c r="G12867" s="40"/>
      <c r="H12867" s="40"/>
      <c r="I12867" s="40"/>
    </row>
    <row r="12868" spans="1:9" x14ac:dyDescent="0.25">
      <c r="A12868" s="1"/>
      <c r="B12868" s="40"/>
      <c r="C12868" s="40"/>
      <c r="D12868" s="40"/>
      <c r="E12868" s="40"/>
      <c r="F12868" s="40"/>
      <c r="G12868" s="40"/>
      <c r="H12868" s="40"/>
      <c r="I12868" s="40"/>
    </row>
    <row r="12869" spans="1:9" x14ac:dyDescent="0.25">
      <c r="A12869" s="1"/>
      <c r="B12869" s="40"/>
      <c r="C12869" s="40"/>
      <c r="D12869" s="40"/>
      <c r="E12869" s="40"/>
      <c r="F12869" s="40"/>
      <c r="G12869" s="40"/>
      <c r="H12869" s="40"/>
      <c r="I12869" s="40"/>
    </row>
    <row r="12870" spans="1:9" x14ac:dyDescent="0.25">
      <c r="A12870" s="1"/>
      <c r="B12870" s="40"/>
      <c r="C12870" s="40"/>
      <c r="D12870" s="40"/>
      <c r="E12870" s="40"/>
      <c r="F12870" s="40"/>
      <c r="G12870" s="40"/>
      <c r="H12870" s="40"/>
      <c r="I12870" s="40"/>
    </row>
    <row r="12871" spans="1:9" x14ac:dyDescent="0.25">
      <c r="A12871" s="1"/>
      <c r="B12871" s="40"/>
      <c r="C12871" s="40"/>
      <c r="D12871" s="40"/>
      <c r="E12871" s="40"/>
      <c r="F12871" s="40"/>
      <c r="G12871" s="40"/>
      <c r="H12871" s="40"/>
      <c r="I12871" s="40"/>
    </row>
    <row r="12872" spans="1:9" x14ac:dyDescent="0.25">
      <c r="A12872" s="1"/>
      <c r="B12872" s="40"/>
      <c r="C12872" s="40"/>
      <c r="D12872" s="40"/>
      <c r="E12872" s="40"/>
      <c r="F12872" s="40"/>
      <c r="G12872" s="40"/>
      <c r="H12872" s="40"/>
      <c r="I12872" s="40"/>
    </row>
    <row r="12873" spans="1:9" x14ac:dyDescent="0.25">
      <c r="A12873" s="1"/>
      <c r="B12873" s="40"/>
      <c r="C12873" s="40"/>
      <c r="D12873" s="40"/>
      <c r="E12873" s="40"/>
      <c r="F12873" s="40"/>
      <c r="G12873" s="40"/>
      <c r="H12873" s="40"/>
      <c r="I12873" s="40"/>
    </row>
    <row r="12874" spans="1:9" x14ac:dyDescent="0.25">
      <c r="A12874" s="1"/>
      <c r="B12874" s="40"/>
      <c r="C12874" s="40"/>
      <c r="D12874" s="40"/>
      <c r="E12874" s="40"/>
      <c r="F12874" s="40"/>
      <c r="G12874" s="40"/>
      <c r="H12874" s="40"/>
      <c r="I12874" s="40"/>
    </row>
    <row r="12875" spans="1:9" x14ac:dyDescent="0.25">
      <c r="A12875" s="1"/>
      <c r="B12875" s="40"/>
      <c r="C12875" s="40"/>
      <c r="D12875" s="40"/>
      <c r="E12875" s="40"/>
      <c r="F12875" s="40"/>
      <c r="G12875" s="40"/>
      <c r="H12875" s="40"/>
      <c r="I12875" s="40"/>
    </row>
    <row r="12876" spans="1:9" x14ac:dyDescent="0.25">
      <c r="A12876" s="1"/>
      <c r="B12876" s="40"/>
      <c r="C12876" s="40"/>
      <c r="D12876" s="40"/>
      <c r="E12876" s="40"/>
      <c r="F12876" s="40"/>
      <c r="G12876" s="40"/>
      <c r="H12876" s="40"/>
      <c r="I12876" s="40"/>
    </row>
    <row r="12877" spans="1:9" x14ac:dyDescent="0.25">
      <c r="A12877" s="1"/>
      <c r="B12877" s="40"/>
      <c r="C12877" s="40"/>
      <c r="D12877" s="40"/>
      <c r="E12877" s="40"/>
      <c r="F12877" s="40"/>
      <c r="G12877" s="40"/>
      <c r="H12877" s="40"/>
      <c r="I12877" s="40"/>
    </row>
    <row r="12878" spans="1:9" x14ac:dyDescent="0.25">
      <c r="A12878" s="1"/>
      <c r="B12878" s="40"/>
      <c r="C12878" s="40"/>
      <c r="D12878" s="40"/>
      <c r="E12878" s="40"/>
      <c r="F12878" s="40"/>
      <c r="G12878" s="40"/>
      <c r="H12878" s="40"/>
      <c r="I12878" s="40"/>
    </row>
    <row r="12879" spans="1:9" x14ac:dyDescent="0.25">
      <c r="A12879" s="1"/>
      <c r="B12879" s="40"/>
      <c r="C12879" s="40"/>
      <c r="D12879" s="40"/>
      <c r="E12879" s="40"/>
      <c r="F12879" s="40"/>
      <c r="G12879" s="40"/>
      <c r="H12879" s="40"/>
      <c r="I12879" s="40"/>
    </row>
    <row r="12880" spans="1:9" x14ac:dyDescent="0.25">
      <c r="A12880" s="1"/>
      <c r="B12880" s="40"/>
      <c r="C12880" s="40"/>
      <c r="D12880" s="40"/>
      <c r="E12880" s="40"/>
      <c r="F12880" s="40"/>
      <c r="G12880" s="40"/>
      <c r="H12880" s="40"/>
      <c r="I12880" s="40"/>
    </row>
    <row r="12881" spans="1:9" x14ac:dyDescent="0.25">
      <c r="A12881" s="1"/>
      <c r="B12881" s="40"/>
      <c r="C12881" s="40"/>
      <c r="D12881" s="40"/>
      <c r="E12881" s="40"/>
      <c r="F12881" s="40"/>
      <c r="G12881" s="40"/>
      <c r="H12881" s="40"/>
      <c r="I12881" s="40"/>
    </row>
    <row r="12882" spans="1:9" x14ac:dyDescent="0.25">
      <c r="A12882" s="1"/>
      <c r="B12882" s="40"/>
      <c r="C12882" s="40"/>
      <c r="D12882" s="40"/>
      <c r="E12882" s="40"/>
      <c r="F12882" s="40"/>
      <c r="G12882" s="40"/>
      <c r="H12882" s="40"/>
      <c r="I12882" s="40"/>
    </row>
    <row r="12883" spans="1:9" x14ac:dyDescent="0.25">
      <c r="A12883" s="1"/>
      <c r="B12883" s="40"/>
      <c r="C12883" s="40"/>
      <c r="D12883" s="40"/>
      <c r="E12883" s="40"/>
      <c r="F12883" s="40"/>
      <c r="G12883" s="40"/>
      <c r="H12883" s="40"/>
      <c r="I12883" s="40"/>
    </row>
    <row r="12884" spans="1:9" x14ac:dyDescent="0.25">
      <c r="A12884" s="1"/>
      <c r="B12884" s="40"/>
      <c r="C12884" s="40"/>
      <c r="D12884" s="40"/>
      <c r="E12884" s="40"/>
      <c r="F12884" s="40"/>
      <c r="G12884" s="40"/>
      <c r="H12884" s="40"/>
      <c r="I12884" s="40"/>
    </row>
    <row r="12885" spans="1:9" x14ac:dyDescent="0.25">
      <c r="A12885" s="1"/>
      <c r="B12885" s="40"/>
      <c r="C12885" s="40"/>
      <c r="D12885" s="40"/>
      <c r="E12885" s="40"/>
      <c r="F12885" s="40"/>
      <c r="G12885" s="40"/>
      <c r="H12885" s="40"/>
      <c r="I12885" s="40"/>
    </row>
    <row r="12886" spans="1:9" x14ac:dyDescent="0.25">
      <c r="A12886" s="1"/>
      <c r="B12886" s="40"/>
      <c r="C12886" s="40"/>
      <c r="D12886" s="40"/>
      <c r="E12886" s="40"/>
      <c r="F12886" s="40"/>
      <c r="G12886" s="40"/>
      <c r="H12886" s="40"/>
      <c r="I12886" s="40"/>
    </row>
    <row r="12887" spans="1:9" x14ac:dyDescent="0.25">
      <c r="A12887" s="1"/>
      <c r="B12887" s="40"/>
      <c r="C12887" s="40"/>
      <c r="D12887" s="40"/>
      <c r="E12887" s="40"/>
      <c r="F12887" s="40"/>
      <c r="G12887" s="40"/>
      <c r="H12887" s="40"/>
      <c r="I12887" s="40"/>
    </row>
    <row r="12888" spans="1:9" x14ac:dyDescent="0.25">
      <c r="A12888" s="1"/>
      <c r="B12888" s="40"/>
      <c r="C12888" s="40"/>
      <c r="D12888" s="40"/>
      <c r="E12888" s="40"/>
      <c r="F12888" s="40"/>
      <c r="G12888" s="40"/>
      <c r="H12888" s="40"/>
      <c r="I12888" s="40"/>
    </row>
    <row r="12889" spans="1:9" x14ac:dyDescent="0.25">
      <c r="A12889" s="1"/>
      <c r="B12889" s="40"/>
      <c r="C12889" s="40"/>
      <c r="D12889" s="40"/>
      <c r="E12889" s="40"/>
      <c r="F12889" s="40"/>
      <c r="G12889" s="40"/>
      <c r="H12889" s="40"/>
      <c r="I12889" s="40"/>
    </row>
    <row r="12890" spans="1:9" x14ac:dyDescent="0.25">
      <c r="A12890" s="1"/>
      <c r="B12890" s="40"/>
      <c r="C12890" s="40"/>
      <c r="D12890" s="40"/>
      <c r="E12890" s="40"/>
      <c r="F12890" s="40"/>
      <c r="G12890" s="40"/>
      <c r="H12890" s="40"/>
      <c r="I12890" s="40"/>
    </row>
    <row r="12891" spans="1:9" x14ac:dyDescent="0.25">
      <c r="A12891" s="1"/>
      <c r="B12891" s="40"/>
      <c r="C12891" s="40"/>
      <c r="D12891" s="40"/>
      <c r="E12891" s="40"/>
      <c r="F12891" s="40"/>
      <c r="G12891" s="40"/>
      <c r="H12891" s="40"/>
      <c r="I12891" s="40"/>
    </row>
    <row r="12892" spans="1:9" x14ac:dyDescent="0.25">
      <c r="A12892" s="1"/>
      <c r="B12892" s="40"/>
      <c r="C12892" s="40"/>
      <c r="D12892" s="40"/>
      <c r="E12892" s="40"/>
      <c r="F12892" s="40"/>
      <c r="G12892" s="40"/>
      <c r="H12892" s="40"/>
      <c r="I12892" s="40"/>
    </row>
    <row r="12893" spans="1:9" x14ac:dyDescent="0.25">
      <c r="A12893" s="1"/>
      <c r="B12893" s="40"/>
      <c r="C12893" s="40"/>
      <c r="D12893" s="40"/>
      <c r="E12893" s="40"/>
      <c r="F12893" s="40"/>
      <c r="G12893" s="40"/>
      <c r="H12893" s="40"/>
      <c r="I12893" s="40"/>
    </row>
    <row r="12894" spans="1:9" x14ac:dyDescent="0.25">
      <c r="A12894" s="1"/>
      <c r="B12894" s="40"/>
      <c r="C12894" s="40"/>
      <c r="D12894" s="40"/>
      <c r="E12894" s="40"/>
      <c r="F12894" s="40"/>
      <c r="G12894" s="40"/>
      <c r="H12894" s="40"/>
      <c r="I12894" s="40"/>
    </row>
    <row r="12895" spans="1:9" x14ac:dyDescent="0.25">
      <c r="A12895" s="1"/>
      <c r="B12895" s="40"/>
      <c r="C12895" s="40"/>
      <c r="D12895" s="40"/>
      <c r="E12895" s="40"/>
      <c r="F12895" s="40"/>
      <c r="G12895" s="40"/>
      <c r="H12895" s="40"/>
      <c r="I12895" s="40"/>
    </row>
    <row r="12896" spans="1:9" x14ac:dyDescent="0.25">
      <c r="A12896" s="1"/>
      <c r="B12896" s="40"/>
      <c r="C12896" s="40"/>
      <c r="D12896" s="40"/>
      <c r="E12896" s="40"/>
      <c r="F12896" s="40"/>
      <c r="G12896" s="40"/>
      <c r="H12896" s="40"/>
      <c r="I12896" s="40"/>
    </row>
    <row r="12897" spans="1:9" x14ac:dyDescent="0.25">
      <c r="A12897" s="1"/>
      <c r="B12897" s="40"/>
      <c r="C12897" s="40"/>
      <c r="D12897" s="40"/>
      <c r="E12897" s="40"/>
      <c r="F12897" s="40"/>
      <c r="G12897" s="40"/>
      <c r="H12897" s="40"/>
      <c r="I12897" s="40"/>
    </row>
    <row r="12898" spans="1:9" x14ac:dyDescent="0.25">
      <c r="A12898" s="1"/>
      <c r="B12898" s="40"/>
      <c r="C12898" s="40"/>
      <c r="D12898" s="40"/>
      <c r="E12898" s="40"/>
      <c r="F12898" s="40"/>
      <c r="G12898" s="40"/>
      <c r="H12898" s="40"/>
      <c r="I12898" s="40"/>
    </row>
    <row r="12899" spans="1:9" x14ac:dyDescent="0.25">
      <c r="A12899" s="1"/>
      <c r="B12899" s="40"/>
      <c r="C12899" s="40"/>
      <c r="D12899" s="40"/>
      <c r="E12899" s="40"/>
      <c r="F12899" s="40"/>
      <c r="G12899" s="40"/>
      <c r="H12899" s="40"/>
      <c r="I12899" s="40"/>
    </row>
    <row r="12900" spans="1:9" x14ac:dyDescent="0.25">
      <c r="A12900" s="1"/>
      <c r="B12900" s="40"/>
      <c r="C12900" s="40"/>
      <c r="D12900" s="40"/>
      <c r="E12900" s="40"/>
      <c r="F12900" s="40"/>
      <c r="G12900" s="40"/>
      <c r="H12900" s="40"/>
      <c r="I12900" s="40"/>
    </row>
    <row r="12901" spans="1:9" x14ac:dyDescent="0.25">
      <c r="A12901" s="1"/>
      <c r="B12901" s="40"/>
      <c r="C12901" s="40"/>
      <c r="D12901" s="40"/>
      <c r="E12901" s="40"/>
      <c r="F12901" s="40"/>
      <c r="G12901" s="40"/>
      <c r="H12901" s="40"/>
      <c r="I12901" s="40"/>
    </row>
    <row r="12902" spans="1:9" x14ac:dyDescent="0.25">
      <c r="A12902" s="1"/>
      <c r="B12902" s="40"/>
      <c r="C12902" s="40"/>
      <c r="D12902" s="40"/>
      <c r="E12902" s="40"/>
      <c r="F12902" s="40"/>
      <c r="G12902" s="40"/>
      <c r="H12902" s="40"/>
      <c r="I12902" s="40"/>
    </row>
    <row r="12903" spans="1:9" x14ac:dyDescent="0.25">
      <c r="A12903" s="1"/>
      <c r="B12903" s="40"/>
      <c r="C12903" s="40"/>
      <c r="D12903" s="40"/>
      <c r="E12903" s="40"/>
      <c r="F12903" s="40"/>
      <c r="G12903" s="40"/>
      <c r="H12903" s="40"/>
      <c r="I12903" s="40"/>
    </row>
    <row r="12904" spans="1:9" x14ac:dyDescent="0.25">
      <c r="A12904" s="1"/>
      <c r="B12904" s="40"/>
      <c r="C12904" s="40"/>
      <c r="D12904" s="40"/>
      <c r="E12904" s="40"/>
      <c r="F12904" s="40"/>
      <c r="G12904" s="40"/>
      <c r="H12904" s="40"/>
      <c r="I12904" s="40"/>
    </row>
    <row r="12905" spans="1:9" x14ac:dyDescent="0.25">
      <c r="A12905" s="1"/>
      <c r="B12905" s="40"/>
      <c r="C12905" s="40"/>
      <c r="D12905" s="40"/>
      <c r="E12905" s="40"/>
      <c r="F12905" s="40"/>
      <c r="G12905" s="40"/>
      <c r="H12905" s="40"/>
      <c r="I12905" s="40"/>
    </row>
    <row r="12906" spans="1:9" x14ac:dyDescent="0.25">
      <c r="A12906" s="1"/>
      <c r="B12906" s="40"/>
      <c r="C12906" s="40"/>
      <c r="D12906" s="40"/>
      <c r="E12906" s="40"/>
      <c r="F12906" s="40"/>
      <c r="G12906" s="40"/>
      <c r="H12906" s="40"/>
      <c r="I12906" s="40"/>
    </row>
    <row r="12907" spans="1:9" x14ac:dyDescent="0.25">
      <c r="A12907" s="1"/>
      <c r="B12907" s="40"/>
      <c r="C12907" s="40"/>
      <c r="D12907" s="40"/>
      <c r="E12907" s="40"/>
      <c r="F12907" s="40"/>
      <c r="G12907" s="40"/>
      <c r="H12907" s="40"/>
      <c r="I12907" s="40"/>
    </row>
    <row r="12908" spans="1:9" x14ac:dyDescent="0.25">
      <c r="A12908" s="1"/>
      <c r="B12908" s="40"/>
      <c r="C12908" s="40"/>
      <c r="D12908" s="40"/>
      <c r="E12908" s="40"/>
      <c r="F12908" s="40"/>
      <c r="G12908" s="40"/>
      <c r="H12908" s="40"/>
      <c r="I12908" s="40"/>
    </row>
    <row r="12909" spans="1:9" x14ac:dyDescent="0.25">
      <c r="A12909" s="1"/>
      <c r="B12909" s="40"/>
      <c r="C12909" s="40"/>
      <c r="D12909" s="40"/>
      <c r="E12909" s="40"/>
      <c r="F12909" s="40"/>
      <c r="G12909" s="40"/>
      <c r="H12909" s="40"/>
      <c r="I12909" s="40"/>
    </row>
    <row r="12910" spans="1:9" x14ac:dyDescent="0.25">
      <c r="A12910" s="1"/>
      <c r="B12910" s="40"/>
      <c r="C12910" s="40"/>
      <c r="D12910" s="40"/>
      <c r="E12910" s="40"/>
      <c r="F12910" s="40"/>
      <c r="G12910" s="40"/>
      <c r="H12910" s="40"/>
      <c r="I12910" s="40"/>
    </row>
    <row r="12911" spans="1:9" x14ac:dyDescent="0.25">
      <c r="A12911" s="1"/>
      <c r="B12911" s="40"/>
      <c r="C12911" s="40"/>
      <c r="D12911" s="40"/>
      <c r="E12911" s="40"/>
      <c r="F12911" s="40"/>
      <c r="G12911" s="40"/>
      <c r="H12911" s="40"/>
      <c r="I12911" s="40"/>
    </row>
    <row r="12912" spans="1:9" x14ac:dyDescent="0.25">
      <c r="A12912" s="1"/>
      <c r="B12912" s="40"/>
      <c r="C12912" s="40"/>
      <c r="D12912" s="40"/>
      <c r="E12912" s="40"/>
      <c r="F12912" s="40"/>
      <c r="G12912" s="40"/>
      <c r="H12912" s="40"/>
      <c r="I12912" s="40"/>
    </row>
    <row r="12913" spans="1:9" x14ac:dyDescent="0.25">
      <c r="A12913" s="1"/>
      <c r="B12913" s="40"/>
      <c r="C12913" s="40"/>
      <c r="D12913" s="40"/>
      <c r="E12913" s="40"/>
      <c r="F12913" s="40"/>
      <c r="G12913" s="40"/>
      <c r="H12913" s="40"/>
      <c r="I12913" s="40"/>
    </row>
    <row r="12914" spans="1:9" x14ac:dyDescent="0.25">
      <c r="A12914" s="1"/>
      <c r="B12914" s="40"/>
      <c r="C12914" s="40"/>
      <c r="D12914" s="40"/>
      <c r="E12914" s="40"/>
      <c r="F12914" s="40"/>
      <c r="G12914" s="40"/>
      <c r="H12914" s="40"/>
      <c r="I12914" s="40"/>
    </row>
    <row r="12915" spans="1:9" x14ac:dyDescent="0.25">
      <c r="A12915" s="1"/>
      <c r="B12915" s="40"/>
      <c r="C12915" s="40"/>
      <c r="D12915" s="40"/>
      <c r="E12915" s="40"/>
      <c r="F12915" s="40"/>
      <c r="G12915" s="40"/>
      <c r="H12915" s="40"/>
      <c r="I12915" s="40"/>
    </row>
    <row r="12916" spans="1:9" x14ac:dyDescent="0.25">
      <c r="A12916" s="1"/>
      <c r="B12916" s="40"/>
      <c r="C12916" s="40"/>
      <c r="D12916" s="40"/>
      <c r="E12916" s="40"/>
      <c r="F12916" s="40"/>
      <c r="G12916" s="40"/>
      <c r="H12916" s="40"/>
      <c r="I12916" s="40"/>
    </row>
    <row r="12917" spans="1:9" x14ac:dyDescent="0.25">
      <c r="A12917" s="1"/>
      <c r="B12917" s="40"/>
      <c r="C12917" s="40"/>
      <c r="D12917" s="40"/>
      <c r="E12917" s="40"/>
      <c r="F12917" s="40"/>
      <c r="G12917" s="40"/>
      <c r="H12917" s="40"/>
      <c r="I12917" s="40"/>
    </row>
    <row r="12918" spans="1:9" x14ac:dyDescent="0.25">
      <c r="A12918" s="1"/>
      <c r="B12918" s="40"/>
      <c r="C12918" s="40"/>
      <c r="D12918" s="40"/>
      <c r="E12918" s="40"/>
      <c r="F12918" s="40"/>
      <c r="G12918" s="40"/>
      <c r="H12918" s="40"/>
      <c r="I12918" s="40"/>
    </row>
    <row r="12919" spans="1:9" x14ac:dyDescent="0.25">
      <c r="A12919" s="1"/>
      <c r="B12919" s="40"/>
      <c r="C12919" s="40"/>
      <c r="D12919" s="40"/>
      <c r="E12919" s="40"/>
      <c r="F12919" s="40"/>
      <c r="G12919" s="40"/>
      <c r="H12919" s="40"/>
      <c r="I12919" s="40"/>
    </row>
    <row r="12920" spans="1:9" x14ac:dyDescent="0.25">
      <c r="A12920" s="1"/>
      <c r="B12920" s="40"/>
      <c r="C12920" s="40"/>
      <c r="D12920" s="40"/>
      <c r="E12920" s="40"/>
      <c r="F12920" s="40"/>
      <c r="G12920" s="40"/>
      <c r="H12920" s="40"/>
      <c r="I12920" s="40"/>
    </row>
    <row r="12921" spans="1:9" x14ac:dyDescent="0.25">
      <c r="A12921" s="1"/>
      <c r="B12921" s="40"/>
      <c r="C12921" s="40"/>
      <c r="D12921" s="40"/>
      <c r="E12921" s="40"/>
      <c r="F12921" s="40"/>
      <c r="G12921" s="40"/>
      <c r="H12921" s="40"/>
      <c r="I12921" s="40"/>
    </row>
    <row r="12922" spans="1:9" x14ac:dyDescent="0.25">
      <c r="A12922" s="1"/>
      <c r="B12922" s="40"/>
      <c r="C12922" s="40"/>
      <c r="D12922" s="40"/>
      <c r="E12922" s="40"/>
      <c r="F12922" s="40"/>
      <c r="G12922" s="40"/>
      <c r="H12922" s="40"/>
      <c r="I12922" s="40"/>
    </row>
    <row r="12923" spans="1:9" x14ac:dyDescent="0.25">
      <c r="A12923" s="1"/>
      <c r="B12923" s="40"/>
      <c r="C12923" s="40"/>
      <c r="D12923" s="40"/>
      <c r="E12923" s="40"/>
      <c r="F12923" s="40"/>
      <c r="G12923" s="40"/>
      <c r="H12923" s="40"/>
      <c r="I12923" s="40"/>
    </row>
    <row r="12924" spans="1:9" x14ac:dyDescent="0.25">
      <c r="A12924" s="1"/>
      <c r="B12924" s="40"/>
      <c r="C12924" s="40"/>
      <c r="D12924" s="40"/>
      <c r="E12924" s="40"/>
      <c r="F12924" s="40"/>
      <c r="G12924" s="40"/>
      <c r="H12924" s="40"/>
      <c r="I12924" s="40"/>
    </row>
    <row r="12925" spans="1:9" x14ac:dyDescent="0.25">
      <c r="A12925" s="1"/>
      <c r="B12925" s="40"/>
      <c r="C12925" s="40"/>
      <c r="D12925" s="40"/>
      <c r="E12925" s="40"/>
      <c r="F12925" s="40"/>
      <c r="G12925" s="40"/>
      <c r="H12925" s="40"/>
      <c r="I12925" s="40"/>
    </row>
    <row r="12926" spans="1:9" x14ac:dyDescent="0.25">
      <c r="A12926" s="1"/>
      <c r="B12926" s="40"/>
      <c r="C12926" s="40"/>
      <c r="D12926" s="40"/>
      <c r="E12926" s="40"/>
      <c r="F12926" s="40"/>
      <c r="G12926" s="40"/>
      <c r="H12926" s="40"/>
      <c r="I12926" s="40"/>
    </row>
    <row r="12927" spans="1:9" x14ac:dyDescent="0.25">
      <c r="A12927" s="1"/>
      <c r="B12927" s="40"/>
      <c r="C12927" s="40"/>
      <c r="D12927" s="40"/>
      <c r="E12927" s="40"/>
      <c r="F12927" s="40"/>
      <c r="G12927" s="40"/>
      <c r="H12927" s="40"/>
      <c r="I12927" s="40"/>
    </row>
    <row r="12928" spans="1:9" x14ac:dyDescent="0.25">
      <c r="A12928" s="1"/>
      <c r="B12928" s="40"/>
      <c r="C12928" s="40"/>
      <c r="D12928" s="40"/>
      <c r="E12928" s="40"/>
      <c r="F12928" s="40"/>
      <c r="G12928" s="40"/>
      <c r="H12928" s="40"/>
      <c r="I12928" s="40"/>
    </row>
    <row r="12929" spans="1:9" x14ac:dyDescent="0.25">
      <c r="A12929" s="1"/>
      <c r="B12929" s="40"/>
      <c r="C12929" s="40"/>
      <c r="D12929" s="40"/>
      <c r="E12929" s="40"/>
      <c r="F12929" s="40"/>
      <c r="G12929" s="40"/>
      <c r="H12929" s="40"/>
      <c r="I12929" s="40"/>
    </row>
    <row r="12930" spans="1:9" x14ac:dyDescent="0.25">
      <c r="A12930" s="1"/>
      <c r="B12930" s="40"/>
      <c r="C12930" s="40"/>
      <c r="D12930" s="40"/>
      <c r="E12930" s="40"/>
      <c r="F12930" s="40"/>
      <c r="G12930" s="40"/>
      <c r="H12930" s="40"/>
      <c r="I12930" s="40"/>
    </row>
    <row r="12931" spans="1:9" x14ac:dyDescent="0.25">
      <c r="A12931" s="1"/>
      <c r="B12931" s="40"/>
      <c r="C12931" s="40"/>
      <c r="D12931" s="40"/>
      <c r="E12931" s="40"/>
      <c r="F12931" s="40"/>
      <c r="G12931" s="40"/>
      <c r="H12931" s="40"/>
      <c r="I12931" s="40"/>
    </row>
    <row r="12932" spans="1:9" x14ac:dyDescent="0.25">
      <c r="A12932" s="1"/>
      <c r="B12932" s="40"/>
      <c r="C12932" s="40"/>
      <c r="D12932" s="40"/>
      <c r="E12932" s="40"/>
      <c r="F12932" s="40"/>
      <c r="G12932" s="40"/>
      <c r="H12932" s="40"/>
      <c r="I12932" s="40"/>
    </row>
    <row r="12933" spans="1:9" x14ac:dyDescent="0.25">
      <c r="A12933" s="1"/>
      <c r="B12933" s="40"/>
      <c r="C12933" s="40"/>
      <c r="D12933" s="40"/>
      <c r="E12933" s="40"/>
      <c r="F12933" s="40"/>
      <c r="G12933" s="40"/>
      <c r="H12933" s="40"/>
      <c r="I12933" s="40"/>
    </row>
    <row r="12934" spans="1:9" x14ac:dyDescent="0.25">
      <c r="A12934" s="1"/>
      <c r="B12934" s="40"/>
      <c r="C12934" s="40"/>
      <c r="D12934" s="40"/>
      <c r="E12934" s="40"/>
      <c r="F12934" s="40"/>
      <c r="G12934" s="40"/>
      <c r="H12934" s="40"/>
      <c r="I12934" s="40"/>
    </row>
    <row r="12935" spans="1:9" x14ac:dyDescent="0.25">
      <c r="A12935" s="1"/>
      <c r="B12935" s="40"/>
      <c r="C12935" s="40"/>
      <c r="D12935" s="40"/>
      <c r="E12935" s="40"/>
      <c r="F12935" s="40"/>
      <c r="G12935" s="40"/>
      <c r="H12935" s="40"/>
      <c r="I12935" s="40"/>
    </row>
    <row r="12936" spans="1:9" x14ac:dyDescent="0.25">
      <c r="A12936" s="1"/>
      <c r="B12936" s="40"/>
      <c r="C12936" s="40"/>
      <c r="D12936" s="40"/>
      <c r="E12936" s="40"/>
      <c r="F12936" s="40"/>
      <c r="G12936" s="40"/>
      <c r="H12936" s="40"/>
      <c r="I12936" s="40"/>
    </row>
    <row r="12937" spans="1:9" x14ac:dyDescent="0.25">
      <c r="A12937" s="1"/>
      <c r="B12937" s="40"/>
      <c r="C12937" s="40"/>
      <c r="D12937" s="40"/>
      <c r="E12937" s="40"/>
      <c r="F12937" s="40"/>
      <c r="G12937" s="40"/>
      <c r="H12937" s="40"/>
      <c r="I12937" s="40"/>
    </row>
    <row r="12938" spans="1:9" x14ac:dyDescent="0.25">
      <c r="A12938" s="1"/>
      <c r="B12938" s="40"/>
      <c r="C12938" s="40"/>
      <c r="D12938" s="40"/>
      <c r="E12938" s="40"/>
      <c r="F12938" s="40"/>
      <c r="G12938" s="40"/>
      <c r="H12938" s="40"/>
      <c r="I12938" s="40"/>
    </row>
    <row r="12939" spans="1:9" x14ac:dyDescent="0.25">
      <c r="A12939" s="1"/>
      <c r="B12939" s="40"/>
      <c r="C12939" s="40"/>
      <c r="D12939" s="40"/>
      <c r="E12939" s="40"/>
      <c r="F12939" s="40"/>
      <c r="G12939" s="40"/>
      <c r="H12939" s="40"/>
      <c r="I12939" s="40"/>
    </row>
    <row r="12940" spans="1:9" x14ac:dyDescent="0.25">
      <c r="A12940" s="1"/>
      <c r="B12940" s="40"/>
      <c r="C12940" s="40"/>
      <c r="D12940" s="40"/>
      <c r="E12940" s="40"/>
      <c r="F12940" s="40"/>
      <c r="G12940" s="40"/>
      <c r="H12940" s="40"/>
      <c r="I12940" s="40"/>
    </row>
    <row r="12941" spans="1:9" x14ac:dyDescent="0.25">
      <c r="A12941" s="1"/>
      <c r="B12941" s="40"/>
      <c r="C12941" s="40"/>
      <c r="D12941" s="40"/>
      <c r="E12941" s="40"/>
      <c r="F12941" s="40"/>
      <c r="G12941" s="40"/>
      <c r="H12941" s="40"/>
      <c r="I12941" s="40"/>
    </row>
    <row r="12942" spans="1:9" x14ac:dyDescent="0.25">
      <c r="A12942" s="1"/>
      <c r="B12942" s="40"/>
      <c r="C12942" s="40"/>
      <c r="D12942" s="40"/>
      <c r="E12942" s="40"/>
      <c r="F12942" s="40"/>
      <c r="G12942" s="40"/>
      <c r="H12942" s="40"/>
      <c r="I12942" s="40"/>
    </row>
    <row r="12943" spans="1:9" x14ac:dyDescent="0.25">
      <c r="A12943" s="1"/>
      <c r="B12943" s="40"/>
      <c r="C12943" s="40"/>
      <c r="D12943" s="40"/>
      <c r="E12943" s="40"/>
      <c r="F12943" s="40"/>
      <c r="G12943" s="40"/>
      <c r="H12943" s="40"/>
      <c r="I12943" s="40"/>
    </row>
    <row r="12944" spans="1:9" x14ac:dyDescent="0.25">
      <c r="A12944" s="1"/>
      <c r="B12944" s="40"/>
      <c r="C12944" s="40"/>
      <c r="D12944" s="40"/>
      <c r="E12944" s="40"/>
      <c r="F12944" s="40"/>
      <c r="G12944" s="40"/>
      <c r="H12944" s="40"/>
      <c r="I12944" s="40"/>
    </row>
    <row r="12945" spans="1:9" x14ac:dyDescent="0.25">
      <c r="A12945" s="1"/>
      <c r="B12945" s="40"/>
      <c r="C12945" s="40"/>
      <c r="D12945" s="40"/>
      <c r="E12945" s="40"/>
      <c r="F12945" s="40"/>
      <c r="G12945" s="40"/>
      <c r="H12945" s="40"/>
      <c r="I12945" s="40"/>
    </row>
    <row r="12946" spans="1:9" x14ac:dyDescent="0.25">
      <c r="A12946" s="1"/>
      <c r="B12946" s="40"/>
      <c r="C12946" s="40"/>
      <c r="D12946" s="40"/>
      <c r="E12946" s="40"/>
      <c r="F12946" s="40"/>
      <c r="G12946" s="40"/>
      <c r="H12946" s="40"/>
      <c r="I12946" s="40"/>
    </row>
    <row r="12947" spans="1:9" x14ac:dyDescent="0.25">
      <c r="A12947" s="1"/>
      <c r="B12947" s="40"/>
      <c r="C12947" s="40"/>
      <c r="D12947" s="40"/>
      <c r="E12947" s="40"/>
      <c r="F12947" s="40"/>
      <c r="G12947" s="40"/>
      <c r="H12947" s="40"/>
      <c r="I12947" s="40"/>
    </row>
    <row r="12948" spans="1:9" x14ac:dyDescent="0.25">
      <c r="A12948" s="1"/>
      <c r="B12948" s="40"/>
      <c r="C12948" s="40"/>
      <c r="D12948" s="40"/>
      <c r="E12948" s="40"/>
      <c r="F12948" s="40"/>
      <c r="G12948" s="40"/>
      <c r="H12948" s="40"/>
      <c r="I12948" s="40"/>
    </row>
    <row r="12949" spans="1:9" x14ac:dyDescent="0.25">
      <c r="A12949" s="1"/>
      <c r="B12949" s="40"/>
      <c r="C12949" s="40"/>
      <c r="D12949" s="40"/>
      <c r="E12949" s="40"/>
      <c r="F12949" s="40"/>
      <c r="G12949" s="40"/>
      <c r="H12949" s="40"/>
      <c r="I12949" s="40"/>
    </row>
    <row r="12950" spans="1:9" x14ac:dyDescent="0.25">
      <c r="A12950" s="1"/>
      <c r="B12950" s="40"/>
      <c r="C12950" s="40"/>
      <c r="D12950" s="40"/>
      <c r="E12950" s="40"/>
      <c r="F12950" s="40"/>
      <c r="G12950" s="40"/>
      <c r="H12950" s="40"/>
      <c r="I12950" s="40"/>
    </row>
    <row r="12951" spans="1:9" x14ac:dyDescent="0.25">
      <c r="A12951" s="1"/>
      <c r="B12951" s="40"/>
      <c r="C12951" s="40"/>
      <c r="D12951" s="40"/>
      <c r="E12951" s="40"/>
      <c r="F12951" s="40"/>
      <c r="G12951" s="40"/>
      <c r="H12951" s="40"/>
      <c r="I12951" s="40"/>
    </row>
    <row r="12952" spans="1:9" x14ac:dyDescent="0.25">
      <c r="A12952" s="1"/>
      <c r="B12952" s="40"/>
      <c r="C12952" s="40"/>
      <c r="D12952" s="40"/>
      <c r="E12952" s="40"/>
      <c r="F12952" s="40"/>
      <c r="G12952" s="40"/>
      <c r="H12952" s="40"/>
      <c r="I12952" s="40"/>
    </row>
    <row r="12953" spans="1:9" x14ac:dyDescent="0.25">
      <c r="A12953" s="1"/>
      <c r="B12953" s="40"/>
      <c r="C12953" s="40"/>
      <c r="D12953" s="40"/>
      <c r="E12953" s="40"/>
      <c r="F12953" s="40"/>
      <c r="G12953" s="40"/>
      <c r="H12953" s="40"/>
      <c r="I12953" s="40"/>
    </row>
    <row r="12954" spans="1:9" x14ac:dyDescent="0.25">
      <c r="A12954" s="1"/>
      <c r="B12954" s="40"/>
      <c r="C12954" s="40"/>
      <c r="D12954" s="40"/>
      <c r="E12954" s="40"/>
      <c r="F12954" s="40"/>
      <c r="G12954" s="40"/>
      <c r="H12954" s="40"/>
      <c r="I12954" s="40"/>
    </row>
    <row r="12955" spans="1:9" x14ac:dyDescent="0.25">
      <c r="A12955" s="1"/>
      <c r="B12955" s="40"/>
      <c r="C12955" s="40"/>
      <c r="D12955" s="40"/>
      <c r="E12955" s="40"/>
      <c r="F12955" s="40"/>
      <c r="G12955" s="40"/>
      <c r="H12955" s="40"/>
      <c r="I12955" s="40"/>
    </row>
    <row r="12956" spans="1:9" x14ac:dyDescent="0.25">
      <c r="A12956" s="1"/>
      <c r="B12956" s="40"/>
      <c r="C12956" s="40"/>
      <c r="D12956" s="40"/>
      <c r="E12956" s="40"/>
      <c r="F12956" s="40"/>
      <c r="G12956" s="40"/>
      <c r="H12956" s="40"/>
      <c r="I12956" s="40"/>
    </row>
    <row r="12957" spans="1:9" x14ac:dyDescent="0.25">
      <c r="A12957" s="1"/>
      <c r="B12957" s="40"/>
      <c r="C12957" s="40"/>
      <c r="D12957" s="40"/>
      <c r="E12957" s="40"/>
      <c r="F12957" s="40"/>
      <c r="G12957" s="40"/>
      <c r="H12957" s="40"/>
      <c r="I12957" s="40"/>
    </row>
    <row r="12958" spans="1:9" x14ac:dyDescent="0.25">
      <c r="A12958" s="1"/>
      <c r="B12958" s="40"/>
      <c r="C12958" s="40"/>
      <c r="D12958" s="40"/>
      <c r="E12958" s="40"/>
      <c r="F12958" s="40"/>
      <c r="G12958" s="40"/>
      <c r="H12958" s="40"/>
      <c r="I12958" s="40"/>
    </row>
    <row r="12959" spans="1:9" x14ac:dyDescent="0.25">
      <c r="A12959" s="1"/>
      <c r="B12959" s="40"/>
      <c r="C12959" s="40"/>
      <c r="D12959" s="40"/>
      <c r="E12959" s="40"/>
      <c r="F12959" s="40"/>
      <c r="G12959" s="40"/>
      <c r="H12959" s="40"/>
      <c r="I12959" s="40"/>
    </row>
    <row r="12960" spans="1:9" x14ac:dyDescent="0.25">
      <c r="A12960" s="1"/>
      <c r="B12960" s="40"/>
      <c r="C12960" s="40"/>
      <c r="D12960" s="40"/>
      <c r="E12960" s="40"/>
      <c r="F12960" s="40"/>
      <c r="G12960" s="40"/>
      <c r="H12960" s="40"/>
      <c r="I12960" s="40"/>
    </row>
    <row r="12961" spans="1:9" x14ac:dyDescent="0.25">
      <c r="A12961" s="1"/>
      <c r="B12961" s="40"/>
      <c r="C12961" s="40"/>
      <c r="D12961" s="40"/>
      <c r="E12961" s="40"/>
      <c r="F12961" s="40"/>
      <c r="G12961" s="40"/>
      <c r="H12961" s="40"/>
      <c r="I12961" s="40"/>
    </row>
    <row r="12962" spans="1:9" x14ac:dyDescent="0.25">
      <c r="A12962" s="1"/>
      <c r="B12962" s="40"/>
      <c r="C12962" s="40"/>
      <c r="D12962" s="40"/>
      <c r="E12962" s="40"/>
      <c r="F12962" s="40"/>
      <c r="G12962" s="40"/>
      <c r="H12962" s="40"/>
      <c r="I12962" s="40"/>
    </row>
    <row r="12963" spans="1:9" x14ac:dyDescent="0.25">
      <c r="A12963" s="1"/>
      <c r="B12963" s="40"/>
      <c r="C12963" s="40"/>
      <c r="D12963" s="40"/>
      <c r="E12963" s="40"/>
      <c r="F12963" s="40"/>
      <c r="G12963" s="40"/>
      <c r="H12963" s="40"/>
      <c r="I12963" s="40"/>
    </row>
    <row r="12964" spans="1:9" x14ac:dyDescent="0.25">
      <c r="A12964" s="1"/>
      <c r="B12964" s="40"/>
      <c r="C12964" s="40"/>
      <c r="D12964" s="40"/>
      <c r="E12964" s="40"/>
      <c r="F12964" s="40"/>
      <c r="G12964" s="40"/>
      <c r="H12964" s="40"/>
      <c r="I12964" s="40"/>
    </row>
    <row r="12965" spans="1:9" x14ac:dyDescent="0.25">
      <c r="A12965" s="1"/>
      <c r="B12965" s="40"/>
      <c r="C12965" s="40"/>
      <c r="D12965" s="40"/>
      <c r="E12965" s="40"/>
      <c r="F12965" s="40"/>
      <c r="G12965" s="40"/>
      <c r="H12965" s="40"/>
      <c r="I12965" s="40"/>
    </row>
    <row r="12966" spans="1:9" x14ac:dyDescent="0.25">
      <c r="A12966" s="1"/>
      <c r="B12966" s="40"/>
      <c r="C12966" s="40"/>
      <c r="D12966" s="40"/>
      <c r="E12966" s="40"/>
      <c r="F12966" s="40"/>
      <c r="G12966" s="40"/>
      <c r="H12966" s="40"/>
      <c r="I12966" s="40"/>
    </row>
    <row r="12967" spans="1:9" x14ac:dyDescent="0.25">
      <c r="A12967" s="1"/>
      <c r="B12967" s="40"/>
      <c r="C12967" s="40"/>
      <c r="D12967" s="40"/>
      <c r="E12967" s="40"/>
      <c r="F12967" s="40"/>
      <c r="G12967" s="40"/>
      <c r="H12967" s="40"/>
      <c r="I12967" s="40"/>
    </row>
    <row r="12968" spans="1:9" x14ac:dyDescent="0.25">
      <c r="A12968" s="1"/>
      <c r="B12968" s="40"/>
      <c r="C12968" s="40"/>
      <c r="D12968" s="40"/>
      <c r="E12968" s="40"/>
      <c r="F12968" s="40"/>
      <c r="G12968" s="40"/>
      <c r="H12968" s="40"/>
      <c r="I12968" s="40"/>
    </row>
    <row r="12969" spans="1:9" x14ac:dyDescent="0.25">
      <c r="A12969" s="1"/>
      <c r="B12969" s="40"/>
      <c r="C12969" s="40"/>
      <c r="D12969" s="40"/>
      <c r="E12969" s="40"/>
      <c r="F12969" s="40"/>
      <c r="G12969" s="40"/>
      <c r="H12969" s="40"/>
      <c r="I12969" s="40"/>
    </row>
    <row r="12970" spans="1:9" x14ac:dyDescent="0.25">
      <c r="A12970" s="1"/>
      <c r="B12970" s="40"/>
      <c r="C12970" s="40"/>
      <c r="D12970" s="40"/>
      <c r="E12970" s="40"/>
      <c r="F12970" s="40"/>
      <c r="G12970" s="40"/>
      <c r="H12970" s="40"/>
      <c r="I12970" s="40"/>
    </row>
    <row r="12971" spans="1:9" x14ac:dyDescent="0.25">
      <c r="A12971" s="1"/>
      <c r="B12971" s="40"/>
      <c r="C12971" s="40"/>
      <c r="D12971" s="40"/>
      <c r="E12971" s="40"/>
      <c r="F12971" s="40"/>
      <c r="G12971" s="40"/>
      <c r="H12971" s="40"/>
      <c r="I12971" s="40"/>
    </row>
    <row r="12972" spans="1:9" x14ac:dyDescent="0.25">
      <c r="A12972" s="1"/>
      <c r="B12972" s="40"/>
      <c r="C12972" s="40"/>
      <c r="D12972" s="40"/>
      <c r="E12972" s="40"/>
      <c r="F12972" s="40"/>
      <c r="G12972" s="40"/>
      <c r="H12972" s="40"/>
      <c r="I12972" s="40"/>
    </row>
    <row r="12973" spans="1:9" x14ac:dyDescent="0.25">
      <c r="A12973" s="1"/>
      <c r="B12973" s="40"/>
      <c r="C12973" s="40"/>
      <c r="D12973" s="40"/>
      <c r="E12973" s="40"/>
      <c r="F12973" s="40"/>
      <c r="G12973" s="40"/>
      <c r="H12973" s="40"/>
      <c r="I12973" s="40"/>
    </row>
    <row r="12974" spans="1:9" x14ac:dyDescent="0.25">
      <c r="A12974" s="1"/>
      <c r="B12974" s="40"/>
      <c r="C12974" s="40"/>
      <c r="D12974" s="40"/>
      <c r="E12974" s="40"/>
      <c r="F12974" s="40"/>
      <c r="G12974" s="40"/>
      <c r="H12974" s="40"/>
      <c r="I12974" s="40"/>
    </row>
    <row r="12975" spans="1:9" x14ac:dyDescent="0.25">
      <c r="A12975" s="1"/>
      <c r="B12975" s="40"/>
      <c r="C12975" s="40"/>
      <c r="D12975" s="40"/>
      <c r="E12975" s="40"/>
      <c r="F12975" s="40"/>
      <c r="G12975" s="40"/>
      <c r="H12975" s="40"/>
      <c r="I12975" s="40"/>
    </row>
    <row r="12976" spans="1:9" x14ac:dyDescent="0.25">
      <c r="A12976" s="1"/>
      <c r="B12976" s="40"/>
      <c r="C12976" s="40"/>
      <c r="D12976" s="40"/>
      <c r="E12976" s="40"/>
      <c r="F12976" s="40"/>
      <c r="G12976" s="40"/>
      <c r="H12976" s="40"/>
      <c r="I12976" s="40"/>
    </row>
    <row r="12977" spans="1:9" x14ac:dyDescent="0.25">
      <c r="A12977" s="1"/>
      <c r="B12977" s="40"/>
      <c r="C12977" s="40"/>
      <c r="D12977" s="40"/>
      <c r="E12977" s="40"/>
      <c r="F12977" s="40"/>
      <c r="G12977" s="40"/>
      <c r="H12977" s="40"/>
      <c r="I12977" s="40"/>
    </row>
    <row r="12978" spans="1:9" x14ac:dyDescent="0.25">
      <c r="A12978" s="1"/>
      <c r="B12978" s="40"/>
      <c r="C12978" s="40"/>
      <c r="D12978" s="40"/>
      <c r="E12978" s="40"/>
      <c r="F12978" s="40"/>
      <c r="G12978" s="40"/>
      <c r="H12978" s="40"/>
      <c r="I12978" s="40"/>
    </row>
    <row r="12979" spans="1:9" x14ac:dyDescent="0.25">
      <c r="A12979" s="1"/>
      <c r="B12979" s="40"/>
      <c r="C12979" s="40"/>
      <c r="D12979" s="40"/>
      <c r="E12979" s="40"/>
      <c r="F12979" s="40"/>
      <c r="G12979" s="40"/>
      <c r="H12979" s="40"/>
      <c r="I12979" s="40"/>
    </row>
    <row r="12980" spans="1:9" x14ac:dyDescent="0.25">
      <c r="A12980" s="1"/>
      <c r="B12980" s="40"/>
      <c r="C12980" s="40"/>
      <c r="D12980" s="40"/>
      <c r="E12980" s="40"/>
      <c r="F12980" s="40"/>
      <c r="G12980" s="40"/>
      <c r="H12980" s="40"/>
      <c r="I12980" s="40"/>
    </row>
    <row r="12981" spans="1:9" x14ac:dyDescent="0.25">
      <c r="A12981" s="1"/>
      <c r="B12981" s="40"/>
      <c r="C12981" s="40"/>
      <c r="D12981" s="40"/>
      <c r="E12981" s="40"/>
      <c r="F12981" s="40"/>
      <c r="G12981" s="40"/>
      <c r="H12981" s="40"/>
      <c r="I12981" s="40"/>
    </row>
    <row r="12982" spans="1:9" x14ac:dyDescent="0.25">
      <c r="A12982" s="1"/>
      <c r="B12982" s="40"/>
      <c r="C12982" s="40"/>
      <c r="D12982" s="40"/>
      <c r="E12982" s="40"/>
      <c r="F12982" s="40"/>
      <c r="G12982" s="40"/>
      <c r="H12982" s="40"/>
      <c r="I12982" s="40"/>
    </row>
    <row r="12983" spans="1:9" x14ac:dyDescent="0.25">
      <c r="A12983" s="1"/>
      <c r="B12983" s="40"/>
      <c r="C12983" s="40"/>
      <c r="D12983" s="40"/>
      <c r="E12983" s="40"/>
      <c r="F12983" s="40"/>
      <c r="G12983" s="40"/>
      <c r="H12983" s="40"/>
      <c r="I12983" s="40"/>
    </row>
    <row r="12984" spans="1:9" x14ac:dyDescent="0.25">
      <c r="A12984" s="1"/>
      <c r="B12984" s="40"/>
      <c r="C12984" s="40"/>
      <c r="D12984" s="40"/>
      <c r="E12984" s="40"/>
      <c r="F12984" s="40"/>
      <c r="G12984" s="40"/>
      <c r="H12984" s="40"/>
      <c r="I12984" s="40"/>
    </row>
    <row r="12985" spans="1:9" x14ac:dyDescent="0.25">
      <c r="A12985" s="1"/>
      <c r="B12985" s="40"/>
      <c r="C12985" s="40"/>
      <c r="D12985" s="40"/>
      <c r="E12985" s="40"/>
      <c r="F12985" s="40"/>
      <c r="G12985" s="40"/>
      <c r="H12985" s="40"/>
      <c r="I12985" s="40"/>
    </row>
    <row r="12986" spans="1:9" x14ac:dyDescent="0.25">
      <c r="A12986" s="1"/>
      <c r="B12986" s="40"/>
      <c r="C12986" s="40"/>
      <c r="D12986" s="40"/>
      <c r="E12986" s="40"/>
      <c r="F12986" s="40"/>
      <c r="G12986" s="40"/>
      <c r="H12986" s="40"/>
      <c r="I12986" s="40"/>
    </row>
    <row r="12987" spans="1:9" x14ac:dyDescent="0.25">
      <c r="A12987" s="1"/>
      <c r="B12987" s="40"/>
      <c r="C12987" s="40"/>
      <c r="D12987" s="40"/>
      <c r="E12987" s="40"/>
      <c r="F12987" s="40"/>
      <c r="G12987" s="40"/>
      <c r="H12987" s="40"/>
      <c r="I12987" s="40"/>
    </row>
    <row r="12988" spans="1:9" x14ac:dyDescent="0.25">
      <c r="A12988" s="1"/>
      <c r="B12988" s="40"/>
      <c r="C12988" s="40"/>
      <c r="D12988" s="40"/>
      <c r="E12988" s="40"/>
      <c r="F12988" s="40"/>
      <c r="G12988" s="40"/>
      <c r="H12988" s="40"/>
      <c r="I12988" s="40"/>
    </row>
    <row r="12989" spans="1:9" x14ac:dyDescent="0.25">
      <c r="A12989" s="1"/>
      <c r="B12989" s="40"/>
      <c r="C12989" s="40"/>
      <c r="D12989" s="40"/>
      <c r="E12989" s="40"/>
      <c r="F12989" s="40"/>
      <c r="G12989" s="40"/>
      <c r="H12989" s="40"/>
      <c r="I12989" s="40"/>
    </row>
    <row r="12990" spans="1:9" x14ac:dyDescent="0.25">
      <c r="A12990" s="1"/>
      <c r="B12990" s="40"/>
      <c r="C12990" s="40"/>
      <c r="D12990" s="40"/>
      <c r="E12990" s="40"/>
      <c r="F12990" s="40"/>
      <c r="G12990" s="40"/>
      <c r="H12990" s="40"/>
      <c r="I12990" s="40"/>
    </row>
    <row r="12991" spans="1:9" x14ac:dyDescent="0.25">
      <c r="A12991" s="1"/>
      <c r="B12991" s="40"/>
      <c r="C12991" s="40"/>
      <c r="D12991" s="40"/>
      <c r="E12991" s="40"/>
      <c r="F12991" s="40"/>
      <c r="G12991" s="40"/>
      <c r="H12991" s="40"/>
      <c r="I12991" s="40"/>
    </row>
    <row r="12992" spans="1:9" x14ac:dyDescent="0.25">
      <c r="A12992" s="1"/>
      <c r="B12992" s="40"/>
      <c r="C12992" s="40"/>
      <c r="D12992" s="40"/>
      <c r="E12992" s="40"/>
      <c r="F12992" s="40"/>
      <c r="G12992" s="40"/>
      <c r="H12992" s="40"/>
      <c r="I12992" s="40"/>
    </row>
    <row r="12993" spans="1:9" x14ac:dyDescent="0.25">
      <c r="A12993" s="1"/>
      <c r="B12993" s="40"/>
      <c r="C12993" s="40"/>
      <c r="D12993" s="40"/>
      <c r="E12993" s="40"/>
      <c r="F12993" s="40"/>
      <c r="G12993" s="40"/>
      <c r="H12993" s="40"/>
      <c r="I12993" s="40"/>
    </row>
    <row r="12994" spans="1:9" x14ac:dyDescent="0.25">
      <c r="A12994" s="1"/>
      <c r="B12994" s="40"/>
      <c r="C12994" s="40"/>
      <c r="D12994" s="40"/>
      <c r="E12994" s="40"/>
      <c r="F12994" s="40"/>
      <c r="G12994" s="40"/>
      <c r="H12994" s="40"/>
      <c r="I12994" s="40"/>
    </row>
    <row r="12995" spans="1:9" x14ac:dyDescent="0.25">
      <c r="A12995" s="1"/>
      <c r="B12995" s="40"/>
      <c r="C12995" s="40"/>
      <c r="D12995" s="40"/>
      <c r="E12995" s="40"/>
      <c r="F12995" s="40"/>
      <c r="G12995" s="40"/>
      <c r="H12995" s="40"/>
      <c r="I12995" s="40"/>
    </row>
    <row r="12996" spans="1:9" x14ac:dyDescent="0.25">
      <c r="A12996" s="1"/>
      <c r="B12996" s="40"/>
      <c r="C12996" s="40"/>
      <c r="D12996" s="40"/>
      <c r="E12996" s="40"/>
      <c r="F12996" s="40"/>
      <c r="G12996" s="40"/>
      <c r="H12996" s="40"/>
      <c r="I12996" s="40"/>
    </row>
    <row r="12997" spans="1:9" x14ac:dyDescent="0.25">
      <c r="A12997" s="1"/>
      <c r="B12997" s="40"/>
      <c r="C12997" s="40"/>
      <c r="D12997" s="40"/>
      <c r="E12997" s="40"/>
      <c r="F12997" s="40"/>
      <c r="G12997" s="40"/>
      <c r="H12997" s="40"/>
      <c r="I12997" s="40"/>
    </row>
    <row r="12998" spans="1:9" x14ac:dyDescent="0.25">
      <c r="A12998" s="1"/>
      <c r="B12998" s="40"/>
      <c r="C12998" s="40"/>
      <c r="D12998" s="40"/>
      <c r="E12998" s="40"/>
      <c r="F12998" s="40"/>
      <c r="G12998" s="40"/>
      <c r="H12998" s="40"/>
      <c r="I12998" s="40"/>
    </row>
    <row r="12999" spans="1:9" x14ac:dyDescent="0.25">
      <c r="A12999" s="1"/>
      <c r="B12999" s="40"/>
      <c r="C12999" s="40"/>
      <c r="D12999" s="40"/>
      <c r="E12999" s="40"/>
      <c r="F12999" s="40"/>
      <c r="G12999" s="40"/>
      <c r="H12999" s="40"/>
      <c r="I12999" s="40"/>
    </row>
    <row r="13000" spans="1:9" x14ac:dyDescent="0.25">
      <c r="A13000" s="1"/>
      <c r="B13000" s="40"/>
      <c r="C13000" s="40"/>
      <c r="D13000" s="40"/>
      <c r="E13000" s="40"/>
      <c r="F13000" s="40"/>
      <c r="G13000" s="40"/>
      <c r="H13000" s="40"/>
      <c r="I13000" s="40"/>
    </row>
    <row r="13001" spans="1:9" x14ac:dyDescent="0.25">
      <c r="A13001" s="1"/>
      <c r="B13001" s="40"/>
      <c r="C13001" s="40"/>
      <c r="D13001" s="40"/>
      <c r="E13001" s="40"/>
      <c r="F13001" s="40"/>
      <c r="G13001" s="40"/>
      <c r="H13001" s="40"/>
      <c r="I13001" s="40"/>
    </row>
    <row r="13002" spans="1:9" x14ac:dyDescent="0.25">
      <c r="A13002" s="1"/>
      <c r="B13002" s="40"/>
      <c r="C13002" s="40"/>
      <c r="D13002" s="40"/>
      <c r="E13002" s="40"/>
      <c r="F13002" s="40"/>
      <c r="G13002" s="40"/>
      <c r="H13002" s="40"/>
      <c r="I13002" s="40"/>
    </row>
    <row r="13003" spans="1:9" x14ac:dyDescent="0.25">
      <c r="A13003" s="1"/>
      <c r="B13003" s="40"/>
      <c r="C13003" s="40"/>
      <c r="D13003" s="40"/>
      <c r="E13003" s="40"/>
      <c r="F13003" s="40"/>
      <c r="G13003" s="40"/>
      <c r="H13003" s="40"/>
      <c r="I13003" s="40"/>
    </row>
    <row r="13004" spans="1:9" x14ac:dyDescent="0.25">
      <c r="A13004" s="1"/>
      <c r="B13004" s="40"/>
      <c r="C13004" s="40"/>
      <c r="D13004" s="40"/>
      <c r="E13004" s="40"/>
      <c r="F13004" s="40"/>
      <c r="G13004" s="40"/>
      <c r="H13004" s="40"/>
      <c r="I13004" s="40"/>
    </row>
    <row r="13005" spans="1:9" x14ac:dyDescent="0.25">
      <c r="A13005" s="1"/>
      <c r="B13005" s="40"/>
      <c r="C13005" s="40"/>
      <c r="D13005" s="40"/>
      <c r="E13005" s="40"/>
      <c r="F13005" s="40"/>
      <c r="G13005" s="40"/>
      <c r="H13005" s="40"/>
      <c r="I13005" s="40"/>
    </row>
    <row r="13006" spans="1:9" x14ac:dyDescent="0.25">
      <c r="A13006" s="1"/>
      <c r="B13006" s="40"/>
      <c r="C13006" s="40"/>
      <c r="D13006" s="40"/>
      <c r="E13006" s="40"/>
      <c r="F13006" s="40"/>
      <c r="G13006" s="40"/>
      <c r="H13006" s="40"/>
      <c r="I13006" s="40"/>
    </row>
    <row r="13007" spans="1:9" x14ac:dyDescent="0.25">
      <c r="A13007" s="1"/>
      <c r="B13007" s="40"/>
      <c r="C13007" s="40"/>
      <c r="D13007" s="40"/>
      <c r="E13007" s="40"/>
      <c r="F13007" s="40"/>
      <c r="G13007" s="40"/>
      <c r="H13007" s="40"/>
      <c r="I13007" s="40"/>
    </row>
    <row r="13008" spans="1:9" x14ac:dyDescent="0.25">
      <c r="A13008" s="1"/>
      <c r="B13008" s="40"/>
      <c r="C13008" s="40"/>
      <c r="D13008" s="40"/>
      <c r="E13008" s="40"/>
      <c r="F13008" s="40"/>
      <c r="G13008" s="40"/>
      <c r="H13008" s="40"/>
      <c r="I13008" s="40"/>
    </row>
    <row r="13009" spans="1:9" x14ac:dyDescent="0.25">
      <c r="A13009" s="1"/>
      <c r="B13009" s="40"/>
      <c r="C13009" s="40"/>
      <c r="D13009" s="40"/>
      <c r="E13009" s="40"/>
      <c r="F13009" s="40"/>
      <c r="G13009" s="40"/>
      <c r="H13009" s="40"/>
      <c r="I13009" s="40"/>
    </row>
    <row r="13010" spans="1:9" x14ac:dyDescent="0.25">
      <c r="A13010" s="1"/>
      <c r="B13010" s="40"/>
      <c r="C13010" s="40"/>
      <c r="D13010" s="40"/>
      <c r="E13010" s="40"/>
      <c r="F13010" s="40"/>
      <c r="G13010" s="40"/>
      <c r="H13010" s="40"/>
      <c r="I13010" s="40"/>
    </row>
    <row r="13011" spans="1:9" x14ac:dyDescent="0.25">
      <c r="A13011" s="1"/>
      <c r="B13011" s="40"/>
      <c r="C13011" s="40"/>
      <c r="D13011" s="40"/>
      <c r="E13011" s="40"/>
      <c r="F13011" s="40"/>
      <c r="G13011" s="40"/>
      <c r="H13011" s="40"/>
      <c r="I13011" s="40"/>
    </row>
    <row r="13012" spans="1:9" x14ac:dyDescent="0.25">
      <c r="A13012" s="1"/>
      <c r="B13012" s="40"/>
      <c r="C13012" s="40"/>
      <c r="D13012" s="40"/>
      <c r="E13012" s="40"/>
      <c r="F13012" s="40"/>
      <c r="G13012" s="40"/>
      <c r="H13012" s="40"/>
      <c r="I13012" s="40"/>
    </row>
    <row r="13013" spans="1:9" x14ac:dyDescent="0.25">
      <c r="A13013" s="1"/>
      <c r="B13013" s="40"/>
      <c r="C13013" s="40"/>
      <c r="D13013" s="40"/>
      <c r="E13013" s="40"/>
      <c r="F13013" s="40"/>
      <c r="G13013" s="40"/>
      <c r="H13013" s="40"/>
      <c r="I13013" s="40"/>
    </row>
    <row r="13014" spans="1:9" x14ac:dyDescent="0.25">
      <c r="A13014" s="1"/>
      <c r="B13014" s="40"/>
      <c r="C13014" s="40"/>
      <c r="D13014" s="40"/>
      <c r="E13014" s="40"/>
      <c r="F13014" s="40"/>
      <c r="G13014" s="40"/>
      <c r="H13014" s="40"/>
      <c r="I13014" s="40"/>
    </row>
    <row r="13015" spans="1:9" x14ac:dyDescent="0.25">
      <c r="A13015" s="1"/>
      <c r="B13015" s="40"/>
      <c r="C13015" s="40"/>
      <c r="D13015" s="40"/>
      <c r="E13015" s="40"/>
      <c r="F13015" s="40"/>
      <c r="G13015" s="40"/>
      <c r="H13015" s="40"/>
      <c r="I13015" s="40"/>
    </row>
    <row r="13016" spans="1:9" x14ac:dyDescent="0.25">
      <c r="A13016" s="1"/>
      <c r="B13016" s="40"/>
      <c r="C13016" s="40"/>
      <c r="D13016" s="40"/>
      <c r="E13016" s="40"/>
      <c r="F13016" s="40"/>
      <c r="G13016" s="40"/>
      <c r="H13016" s="40"/>
      <c r="I13016" s="40"/>
    </row>
    <row r="13017" spans="1:9" x14ac:dyDescent="0.25">
      <c r="A13017" s="1"/>
      <c r="B13017" s="40"/>
      <c r="C13017" s="40"/>
      <c r="D13017" s="40"/>
      <c r="E13017" s="40"/>
      <c r="F13017" s="40"/>
      <c r="G13017" s="40"/>
      <c r="H13017" s="40"/>
      <c r="I13017" s="40"/>
    </row>
    <row r="13018" spans="1:9" x14ac:dyDescent="0.25">
      <c r="A13018" s="1"/>
      <c r="B13018" s="40"/>
      <c r="C13018" s="40"/>
      <c r="D13018" s="40"/>
      <c r="E13018" s="40"/>
      <c r="F13018" s="40"/>
      <c r="G13018" s="40"/>
      <c r="H13018" s="40"/>
      <c r="I13018" s="40"/>
    </row>
    <row r="13019" spans="1:9" x14ac:dyDescent="0.25">
      <c r="A13019" s="1"/>
      <c r="B13019" s="40"/>
      <c r="C13019" s="40"/>
      <c r="D13019" s="40"/>
      <c r="E13019" s="40"/>
      <c r="F13019" s="40"/>
      <c r="G13019" s="40"/>
      <c r="H13019" s="40"/>
      <c r="I13019" s="40"/>
    </row>
    <row r="13020" spans="1:9" x14ac:dyDescent="0.25">
      <c r="A13020" s="1"/>
      <c r="B13020" s="40"/>
      <c r="C13020" s="40"/>
      <c r="D13020" s="40"/>
      <c r="E13020" s="40"/>
      <c r="F13020" s="40"/>
      <c r="G13020" s="40"/>
      <c r="H13020" s="40"/>
      <c r="I13020" s="40"/>
    </row>
    <row r="13021" spans="1:9" x14ac:dyDescent="0.25">
      <c r="A13021" s="1"/>
      <c r="B13021" s="40"/>
      <c r="C13021" s="40"/>
      <c r="D13021" s="40"/>
      <c r="E13021" s="40"/>
      <c r="F13021" s="40"/>
      <c r="G13021" s="40"/>
      <c r="H13021" s="40"/>
      <c r="I13021" s="40"/>
    </row>
    <row r="13022" spans="1:9" x14ac:dyDescent="0.25">
      <c r="A13022" s="1"/>
      <c r="B13022" s="40"/>
      <c r="C13022" s="40"/>
      <c r="D13022" s="40"/>
      <c r="E13022" s="40"/>
      <c r="F13022" s="40"/>
      <c r="G13022" s="40"/>
      <c r="H13022" s="40"/>
      <c r="I13022" s="40"/>
    </row>
    <row r="13023" spans="1:9" x14ac:dyDescent="0.25">
      <c r="A13023" s="1"/>
      <c r="B13023" s="40"/>
      <c r="C13023" s="40"/>
      <c r="D13023" s="40"/>
      <c r="E13023" s="40"/>
      <c r="F13023" s="40"/>
      <c r="G13023" s="40"/>
      <c r="H13023" s="40"/>
      <c r="I13023" s="40"/>
    </row>
    <row r="13024" spans="1:9" x14ac:dyDescent="0.25">
      <c r="A13024" s="1"/>
      <c r="B13024" s="40"/>
      <c r="C13024" s="40"/>
      <c r="D13024" s="40"/>
      <c r="E13024" s="40"/>
      <c r="F13024" s="40"/>
      <c r="G13024" s="40"/>
      <c r="H13024" s="40"/>
      <c r="I13024" s="40"/>
    </row>
    <row r="13025" spans="1:9" x14ac:dyDescent="0.25">
      <c r="A13025" s="1"/>
      <c r="B13025" s="40"/>
      <c r="C13025" s="40"/>
      <c r="D13025" s="40"/>
      <c r="E13025" s="40"/>
      <c r="F13025" s="40"/>
      <c r="G13025" s="40"/>
      <c r="H13025" s="40"/>
      <c r="I13025" s="40"/>
    </row>
    <row r="13026" spans="1:9" x14ac:dyDescent="0.25">
      <c r="A13026" s="1"/>
      <c r="B13026" s="40"/>
      <c r="C13026" s="40"/>
      <c r="D13026" s="40"/>
      <c r="E13026" s="40"/>
      <c r="F13026" s="40"/>
      <c r="G13026" s="40"/>
      <c r="H13026" s="40"/>
      <c r="I13026" s="40"/>
    </row>
    <row r="13027" spans="1:9" x14ac:dyDescent="0.25">
      <c r="A13027" s="1"/>
      <c r="B13027" s="40"/>
      <c r="C13027" s="40"/>
      <c r="D13027" s="40"/>
      <c r="E13027" s="40"/>
      <c r="F13027" s="40"/>
      <c r="G13027" s="40"/>
      <c r="H13027" s="40"/>
      <c r="I13027" s="40"/>
    </row>
    <row r="13028" spans="1:9" x14ac:dyDescent="0.25">
      <c r="A13028" s="1"/>
      <c r="B13028" s="40"/>
      <c r="C13028" s="40"/>
      <c r="D13028" s="40"/>
      <c r="E13028" s="40"/>
      <c r="F13028" s="40"/>
      <c r="G13028" s="40"/>
      <c r="H13028" s="40"/>
      <c r="I13028" s="40"/>
    </row>
    <row r="13029" spans="1:9" x14ac:dyDescent="0.25">
      <c r="A13029" s="1"/>
      <c r="B13029" s="40"/>
      <c r="C13029" s="40"/>
      <c r="D13029" s="40"/>
      <c r="E13029" s="40"/>
      <c r="F13029" s="40"/>
      <c r="G13029" s="40"/>
      <c r="H13029" s="40"/>
      <c r="I13029" s="40"/>
    </row>
    <row r="13030" spans="1:9" x14ac:dyDescent="0.25">
      <c r="A13030" s="1"/>
      <c r="B13030" s="40"/>
      <c r="C13030" s="40"/>
      <c r="D13030" s="40"/>
      <c r="E13030" s="40"/>
      <c r="F13030" s="40"/>
      <c r="G13030" s="40"/>
      <c r="H13030" s="40"/>
      <c r="I13030" s="40"/>
    </row>
    <row r="13031" spans="1:9" x14ac:dyDescent="0.25">
      <c r="A13031" s="1"/>
      <c r="B13031" s="40"/>
      <c r="C13031" s="40"/>
      <c r="D13031" s="40"/>
      <c r="E13031" s="40"/>
      <c r="F13031" s="40"/>
      <c r="G13031" s="40"/>
      <c r="H13031" s="40"/>
      <c r="I13031" s="40"/>
    </row>
    <row r="13032" spans="1:9" x14ac:dyDescent="0.25">
      <c r="A13032" s="1"/>
      <c r="B13032" s="40"/>
      <c r="C13032" s="40"/>
      <c r="D13032" s="40"/>
      <c r="E13032" s="40"/>
      <c r="F13032" s="40"/>
      <c r="G13032" s="40"/>
      <c r="H13032" s="40"/>
      <c r="I13032" s="40"/>
    </row>
    <row r="13033" spans="1:9" x14ac:dyDescent="0.25">
      <c r="A13033" s="1"/>
      <c r="B13033" s="40"/>
      <c r="C13033" s="40"/>
      <c r="D13033" s="40"/>
      <c r="E13033" s="40"/>
      <c r="F13033" s="40"/>
      <c r="G13033" s="40"/>
      <c r="H13033" s="40"/>
      <c r="I13033" s="40"/>
    </row>
    <row r="13034" spans="1:9" x14ac:dyDescent="0.25">
      <c r="A13034" s="1"/>
      <c r="B13034" s="40"/>
      <c r="C13034" s="40"/>
      <c r="D13034" s="40"/>
      <c r="E13034" s="40"/>
      <c r="F13034" s="40"/>
      <c r="G13034" s="40"/>
      <c r="H13034" s="40"/>
      <c r="I13034" s="40"/>
    </row>
    <row r="13035" spans="1:9" x14ac:dyDescent="0.25">
      <c r="A13035" s="1"/>
      <c r="B13035" s="40"/>
      <c r="C13035" s="40"/>
      <c r="D13035" s="40"/>
      <c r="E13035" s="40"/>
      <c r="F13035" s="40"/>
      <c r="G13035" s="40"/>
      <c r="H13035" s="40"/>
      <c r="I13035" s="40"/>
    </row>
    <row r="13036" spans="1:9" x14ac:dyDescent="0.25">
      <c r="A13036" s="1"/>
      <c r="B13036" s="40"/>
      <c r="C13036" s="40"/>
      <c r="D13036" s="40"/>
      <c r="E13036" s="40"/>
      <c r="F13036" s="40"/>
      <c r="G13036" s="40"/>
      <c r="H13036" s="40"/>
      <c r="I13036" s="40"/>
    </row>
    <row r="13037" spans="1:9" x14ac:dyDescent="0.25">
      <c r="A13037" s="1"/>
      <c r="B13037" s="40"/>
      <c r="C13037" s="40"/>
      <c r="D13037" s="40"/>
      <c r="E13037" s="40"/>
      <c r="F13037" s="40"/>
      <c r="G13037" s="40"/>
      <c r="H13037" s="40"/>
      <c r="I13037" s="40"/>
    </row>
    <row r="13038" spans="1:9" x14ac:dyDescent="0.25">
      <c r="A13038" s="1"/>
      <c r="B13038" s="40"/>
      <c r="C13038" s="40"/>
      <c r="D13038" s="40"/>
      <c r="E13038" s="40"/>
      <c r="F13038" s="40"/>
      <c r="G13038" s="40"/>
      <c r="H13038" s="40"/>
      <c r="I13038" s="40"/>
    </row>
    <row r="13039" spans="1:9" x14ac:dyDescent="0.25">
      <c r="A13039" s="1"/>
      <c r="B13039" s="40"/>
      <c r="C13039" s="40"/>
      <c r="D13039" s="40"/>
      <c r="E13039" s="40"/>
      <c r="F13039" s="40"/>
      <c r="G13039" s="40"/>
      <c r="H13039" s="40"/>
      <c r="I13039" s="40"/>
    </row>
    <row r="13040" spans="1:9" x14ac:dyDescent="0.25">
      <c r="A13040" s="1"/>
      <c r="B13040" s="40"/>
      <c r="C13040" s="40"/>
      <c r="D13040" s="40"/>
      <c r="E13040" s="40"/>
      <c r="F13040" s="40"/>
      <c r="G13040" s="40"/>
      <c r="H13040" s="40"/>
      <c r="I13040" s="40"/>
    </row>
    <row r="13041" spans="1:9" x14ac:dyDescent="0.25">
      <c r="A13041" s="1"/>
      <c r="B13041" s="40"/>
      <c r="C13041" s="40"/>
      <c r="D13041" s="40"/>
      <c r="E13041" s="40"/>
      <c r="F13041" s="40"/>
      <c r="G13041" s="40"/>
      <c r="H13041" s="40"/>
      <c r="I13041" s="40"/>
    </row>
    <row r="13042" spans="1:9" x14ac:dyDescent="0.25">
      <c r="A13042" s="1"/>
      <c r="B13042" s="40"/>
      <c r="C13042" s="40"/>
      <c r="D13042" s="40"/>
      <c r="E13042" s="40"/>
      <c r="F13042" s="40"/>
      <c r="G13042" s="40"/>
      <c r="H13042" s="40"/>
      <c r="I13042" s="40"/>
    </row>
    <row r="13043" spans="1:9" x14ac:dyDescent="0.25">
      <c r="A13043" s="1"/>
      <c r="B13043" s="40"/>
      <c r="C13043" s="40"/>
      <c r="D13043" s="40"/>
      <c r="E13043" s="40"/>
      <c r="F13043" s="40"/>
      <c r="G13043" s="40"/>
      <c r="H13043" s="40"/>
      <c r="I13043" s="40"/>
    </row>
    <row r="13044" spans="1:9" x14ac:dyDescent="0.25">
      <c r="A13044" s="1"/>
      <c r="B13044" s="40"/>
      <c r="C13044" s="40"/>
      <c r="D13044" s="40"/>
      <c r="E13044" s="40"/>
      <c r="F13044" s="40"/>
      <c r="G13044" s="40"/>
      <c r="H13044" s="40"/>
      <c r="I13044" s="40"/>
    </row>
    <row r="13045" spans="1:9" x14ac:dyDescent="0.25">
      <c r="A13045" s="1"/>
      <c r="B13045" s="40"/>
      <c r="C13045" s="40"/>
      <c r="D13045" s="40"/>
      <c r="E13045" s="40"/>
      <c r="F13045" s="40"/>
      <c r="G13045" s="40"/>
      <c r="H13045" s="40"/>
      <c r="I13045" s="40"/>
    </row>
    <row r="13046" spans="1:9" x14ac:dyDescent="0.25">
      <c r="A13046" s="1"/>
      <c r="B13046" s="40"/>
      <c r="C13046" s="40"/>
      <c r="D13046" s="40"/>
      <c r="E13046" s="40"/>
      <c r="F13046" s="40"/>
      <c r="G13046" s="40"/>
      <c r="H13046" s="40"/>
      <c r="I13046" s="40"/>
    </row>
    <row r="13047" spans="1:9" x14ac:dyDescent="0.25">
      <c r="A13047" s="1"/>
      <c r="B13047" s="40"/>
      <c r="C13047" s="40"/>
      <c r="D13047" s="40"/>
      <c r="E13047" s="40"/>
      <c r="F13047" s="40"/>
      <c r="G13047" s="40"/>
      <c r="H13047" s="40"/>
      <c r="I13047" s="40"/>
    </row>
    <row r="13048" spans="1:9" x14ac:dyDescent="0.25">
      <c r="A13048" s="1"/>
      <c r="B13048" s="40"/>
      <c r="C13048" s="40"/>
      <c r="D13048" s="40"/>
      <c r="E13048" s="40"/>
      <c r="F13048" s="40"/>
      <c r="G13048" s="40"/>
      <c r="H13048" s="40"/>
      <c r="I13048" s="40"/>
    </row>
    <row r="13049" spans="1:9" x14ac:dyDescent="0.25">
      <c r="A13049" s="1"/>
      <c r="B13049" s="40"/>
      <c r="C13049" s="40"/>
      <c r="D13049" s="40"/>
      <c r="E13049" s="40"/>
      <c r="F13049" s="40"/>
      <c r="G13049" s="40"/>
      <c r="H13049" s="40"/>
      <c r="I13049" s="40"/>
    </row>
    <row r="13050" spans="1:9" x14ac:dyDescent="0.25">
      <c r="A13050" s="1"/>
      <c r="B13050" s="40"/>
      <c r="C13050" s="40"/>
      <c r="D13050" s="40"/>
      <c r="E13050" s="40"/>
      <c r="F13050" s="40"/>
      <c r="G13050" s="40"/>
      <c r="H13050" s="40"/>
      <c r="I13050" s="40"/>
    </row>
    <row r="13051" spans="1:9" x14ac:dyDescent="0.25">
      <c r="A13051" s="1"/>
      <c r="B13051" s="40"/>
      <c r="C13051" s="40"/>
      <c r="D13051" s="40"/>
      <c r="E13051" s="40"/>
      <c r="F13051" s="40"/>
      <c r="G13051" s="40"/>
      <c r="H13051" s="40"/>
      <c r="I13051" s="40"/>
    </row>
    <row r="13052" spans="1:9" x14ac:dyDescent="0.25">
      <c r="A13052" s="1"/>
      <c r="B13052" s="40"/>
      <c r="C13052" s="40"/>
      <c r="D13052" s="40"/>
      <c r="E13052" s="40"/>
      <c r="F13052" s="40"/>
      <c r="G13052" s="40"/>
      <c r="H13052" s="40"/>
      <c r="I13052" s="40"/>
    </row>
    <row r="13053" spans="1:9" x14ac:dyDescent="0.25">
      <c r="A13053" s="1"/>
      <c r="B13053" s="40"/>
      <c r="C13053" s="40"/>
      <c r="D13053" s="40"/>
      <c r="E13053" s="40"/>
      <c r="F13053" s="40"/>
      <c r="G13053" s="40"/>
      <c r="H13053" s="40"/>
      <c r="I13053" s="40"/>
    </row>
    <row r="13054" spans="1:9" x14ac:dyDescent="0.25">
      <c r="A13054" s="1"/>
      <c r="B13054" s="40"/>
      <c r="C13054" s="40"/>
      <c r="D13054" s="40"/>
      <c r="E13054" s="40"/>
      <c r="F13054" s="40"/>
      <c r="G13054" s="40"/>
      <c r="H13054" s="40"/>
      <c r="I13054" s="40"/>
    </row>
    <row r="13055" spans="1:9" x14ac:dyDescent="0.25">
      <c r="A13055" s="1"/>
      <c r="B13055" s="40"/>
      <c r="C13055" s="40"/>
      <c r="D13055" s="40"/>
      <c r="E13055" s="40"/>
      <c r="F13055" s="40"/>
      <c r="G13055" s="40"/>
      <c r="H13055" s="40"/>
      <c r="I13055" s="40"/>
    </row>
    <row r="13056" spans="1:9" x14ac:dyDescent="0.25">
      <c r="A13056" s="1"/>
      <c r="B13056" s="40"/>
      <c r="C13056" s="40"/>
      <c r="D13056" s="40"/>
      <c r="E13056" s="40"/>
      <c r="F13056" s="40"/>
      <c r="G13056" s="40"/>
      <c r="H13056" s="40"/>
      <c r="I13056" s="40"/>
    </row>
    <row r="13057" spans="1:9" x14ac:dyDescent="0.25">
      <c r="A13057" s="1"/>
      <c r="B13057" s="40"/>
      <c r="C13057" s="40"/>
      <c r="D13057" s="40"/>
      <c r="E13057" s="40"/>
      <c r="F13057" s="40"/>
      <c r="G13057" s="40"/>
      <c r="H13057" s="40"/>
      <c r="I13057" s="40"/>
    </row>
    <row r="13058" spans="1:9" x14ac:dyDescent="0.25">
      <c r="A13058" s="1"/>
      <c r="B13058" s="40"/>
      <c r="C13058" s="40"/>
      <c r="D13058" s="40"/>
      <c r="E13058" s="40"/>
      <c r="F13058" s="40"/>
      <c r="G13058" s="40"/>
      <c r="H13058" s="40"/>
      <c r="I13058" s="40"/>
    </row>
    <row r="13059" spans="1:9" x14ac:dyDescent="0.25">
      <c r="A13059" s="1"/>
      <c r="B13059" s="40"/>
      <c r="C13059" s="40"/>
      <c r="D13059" s="40"/>
      <c r="E13059" s="40"/>
      <c r="F13059" s="40"/>
      <c r="G13059" s="40"/>
      <c r="H13059" s="40"/>
      <c r="I13059" s="40"/>
    </row>
    <row r="13060" spans="1:9" x14ac:dyDescent="0.25">
      <c r="A13060" s="1"/>
      <c r="B13060" s="40"/>
      <c r="C13060" s="40"/>
      <c r="D13060" s="40"/>
      <c r="E13060" s="40"/>
      <c r="F13060" s="40"/>
      <c r="G13060" s="40"/>
      <c r="H13060" s="40"/>
      <c r="I13060" s="40"/>
    </row>
    <row r="13061" spans="1:9" x14ac:dyDescent="0.25">
      <c r="A13061" s="1"/>
      <c r="B13061" s="40"/>
      <c r="C13061" s="40"/>
      <c r="D13061" s="40"/>
      <c r="E13061" s="40"/>
      <c r="F13061" s="40"/>
      <c r="G13061" s="40"/>
      <c r="H13061" s="40"/>
      <c r="I13061" s="40"/>
    </row>
    <row r="13062" spans="1:9" x14ac:dyDescent="0.25">
      <c r="A13062" s="1"/>
      <c r="B13062" s="40"/>
      <c r="C13062" s="40"/>
      <c r="D13062" s="40"/>
      <c r="E13062" s="40"/>
      <c r="F13062" s="40"/>
      <c r="G13062" s="40"/>
      <c r="H13062" s="40"/>
      <c r="I13062" s="40"/>
    </row>
    <row r="13063" spans="1:9" x14ac:dyDescent="0.25">
      <c r="A13063" s="1"/>
      <c r="B13063" s="40"/>
      <c r="C13063" s="40"/>
      <c r="D13063" s="40"/>
      <c r="E13063" s="40"/>
      <c r="F13063" s="40"/>
      <c r="G13063" s="40"/>
      <c r="H13063" s="40"/>
      <c r="I13063" s="40"/>
    </row>
    <row r="13064" spans="1:9" x14ac:dyDescent="0.25">
      <c r="A13064" s="1"/>
      <c r="B13064" s="40"/>
      <c r="C13064" s="40"/>
      <c r="D13064" s="40"/>
      <c r="E13064" s="40"/>
      <c r="F13064" s="40"/>
      <c r="G13064" s="40"/>
      <c r="H13064" s="40"/>
      <c r="I13064" s="40"/>
    </row>
    <row r="13065" spans="1:9" x14ac:dyDescent="0.25">
      <c r="A13065" s="1"/>
      <c r="B13065" s="40"/>
      <c r="C13065" s="40"/>
      <c r="D13065" s="40"/>
      <c r="E13065" s="40"/>
      <c r="F13065" s="40"/>
      <c r="G13065" s="40"/>
      <c r="H13065" s="40"/>
      <c r="I13065" s="40"/>
    </row>
    <row r="13066" spans="1:9" x14ac:dyDescent="0.25">
      <c r="A13066" s="1"/>
      <c r="B13066" s="40"/>
      <c r="C13066" s="40"/>
      <c r="D13066" s="40"/>
      <c r="E13066" s="40"/>
      <c r="F13066" s="40"/>
      <c r="G13066" s="40"/>
      <c r="H13066" s="40"/>
      <c r="I13066" s="40"/>
    </row>
    <row r="13067" spans="1:9" x14ac:dyDescent="0.25">
      <c r="A13067" s="1"/>
      <c r="B13067" s="40"/>
      <c r="C13067" s="40"/>
      <c r="D13067" s="40"/>
      <c r="E13067" s="40"/>
      <c r="F13067" s="40"/>
      <c r="G13067" s="40"/>
      <c r="H13067" s="40"/>
      <c r="I13067" s="40"/>
    </row>
    <row r="13068" spans="1:9" x14ac:dyDescent="0.25">
      <c r="A13068" s="1"/>
      <c r="B13068" s="40"/>
      <c r="C13068" s="40"/>
      <c r="D13068" s="40"/>
      <c r="E13068" s="40"/>
      <c r="F13068" s="40"/>
      <c r="G13068" s="40"/>
      <c r="H13068" s="40"/>
      <c r="I13068" s="40"/>
    </row>
    <row r="13069" spans="1:9" x14ac:dyDescent="0.25">
      <c r="A13069" s="1"/>
      <c r="B13069" s="40"/>
      <c r="C13069" s="40"/>
      <c r="D13069" s="40"/>
      <c r="E13069" s="40"/>
      <c r="F13069" s="40"/>
      <c r="G13069" s="40"/>
      <c r="H13069" s="40"/>
      <c r="I13069" s="40"/>
    </row>
    <row r="13070" spans="1:9" x14ac:dyDescent="0.25">
      <c r="A13070" s="1"/>
      <c r="B13070" s="40"/>
      <c r="C13070" s="40"/>
      <c r="D13070" s="40"/>
      <c r="E13070" s="40"/>
      <c r="F13070" s="40"/>
      <c r="G13070" s="40"/>
      <c r="H13070" s="40"/>
      <c r="I13070" s="40"/>
    </row>
    <row r="13071" spans="1:9" x14ac:dyDescent="0.25">
      <c r="A13071" s="1"/>
      <c r="B13071" s="40"/>
      <c r="C13071" s="40"/>
      <c r="D13071" s="40"/>
      <c r="E13071" s="40"/>
      <c r="F13071" s="40"/>
      <c r="G13071" s="40"/>
      <c r="H13071" s="40"/>
      <c r="I13071" s="40"/>
    </row>
    <row r="13072" spans="1:9" x14ac:dyDescent="0.25">
      <c r="A13072" s="1"/>
      <c r="B13072" s="40"/>
      <c r="C13072" s="40"/>
      <c r="D13072" s="40"/>
      <c r="E13072" s="40"/>
      <c r="F13072" s="40"/>
      <c r="G13072" s="40"/>
      <c r="H13072" s="40"/>
      <c r="I13072" s="40"/>
    </row>
    <row r="13073" spans="1:9" x14ac:dyDescent="0.25">
      <c r="A13073" s="1"/>
      <c r="B13073" s="40"/>
      <c r="C13073" s="40"/>
      <c r="D13073" s="40"/>
      <c r="E13073" s="40"/>
      <c r="F13073" s="40"/>
      <c r="G13073" s="40"/>
      <c r="H13073" s="40"/>
      <c r="I13073" s="40"/>
    </row>
    <row r="13074" spans="1:9" x14ac:dyDescent="0.25">
      <c r="A13074" s="1"/>
      <c r="B13074" s="40"/>
      <c r="C13074" s="40"/>
      <c r="D13074" s="40"/>
      <c r="E13074" s="40"/>
      <c r="F13074" s="40"/>
      <c r="G13074" s="40"/>
      <c r="H13074" s="40"/>
      <c r="I13074" s="40"/>
    </row>
    <row r="13075" spans="1:9" x14ac:dyDescent="0.25">
      <c r="A13075" s="1"/>
      <c r="B13075" s="40"/>
      <c r="C13075" s="40"/>
      <c r="D13075" s="40"/>
      <c r="E13075" s="40"/>
      <c r="F13075" s="40"/>
      <c r="G13075" s="40"/>
      <c r="H13075" s="40"/>
      <c r="I13075" s="40"/>
    </row>
    <row r="13076" spans="1:9" x14ac:dyDescent="0.25">
      <c r="A13076" s="1"/>
      <c r="B13076" s="40"/>
      <c r="C13076" s="40"/>
      <c r="D13076" s="40"/>
      <c r="E13076" s="40"/>
      <c r="F13076" s="40"/>
      <c r="G13076" s="40"/>
      <c r="H13076" s="40"/>
      <c r="I13076" s="40"/>
    </row>
    <row r="13077" spans="1:9" x14ac:dyDescent="0.25">
      <c r="A13077" s="1"/>
      <c r="B13077" s="40"/>
      <c r="C13077" s="40"/>
      <c r="D13077" s="40"/>
      <c r="E13077" s="40"/>
      <c r="F13077" s="40"/>
      <c r="G13077" s="40"/>
      <c r="H13077" s="40"/>
      <c r="I13077" s="40"/>
    </row>
    <row r="13078" spans="1:9" x14ac:dyDescent="0.25">
      <c r="A13078" s="1"/>
      <c r="B13078" s="40"/>
      <c r="C13078" s="40"/>
      <c r="D13078" s="40"/>
      <c r="E13078" s="40"/>
      <c r="F13078" s="40"/>
      <c r="G13078" s="40"/>
      <c r="H13078" s="40"/>
      <c r="I13078" s="40"/>
    </row>
    <row r="13079" spans="1:9" x14ac:dyDescent="0.25">
      <c r="A13079" s="1"/>
      <c r="B13079" s="40"/>
      <c r="C13079" s="40"/>
      <c r="D13079" s="40"/>
      <c r="E13079" s="40"/>
      <c r="F13079" s="40"/>
      <c r="G13079" s="40"/>
      <c r="H13079" s="40"/>
      <c r="I13079" s="40"/>
    </row>
    <row r="13080" spans="1:9" x14ac:dyDescent="0.25">
      <c r="A13080" s="1"/>
      <c r="B13080" s="40"/>
      <c r="C13080" s="40"/>
      <c r="D13080" s="40"/>
      <c r="E13080" s="40"/>
      <c r="F13080" s="40"/>
      <c r="G13080" s="40"/>
      <c r="H13080" s="40"/>
      <c r="I13080" s="40"/>
    </row>
    <row r="13081" spans="1:9" x14ac:dyDescent="0.25">
      <c r="A13081" s="1"/>
      <c r="B13081" s="40"/>
      <c r="C13081" s="40"/>
      <c r="D13081" s="40"/>
      <c r="E13081" s="40"/>
      <c r="F13081" s="40"/>
      <c r="G13081" s="40"/>
      <c r="H13081" s="40"/>
      <c r="I13081" s="40"/>
    </row>
    <row r="13082" spans="1:9" x14ac:dyDescent="0.25">
      <c r="A13082" s="1"/>
      <c r="B13082" s="40"/>
      <c r="C13082" s="40"/>
      <c r="D13082" s="40"/>
      <c r="E13082" s="40"/>
      <c r="F13082" s="40"/>
      <c r="G13082" s="40"/>
      <c r="H13082" s="40"/>
      <c r="I13082" s="40"/>
    </row>
    <row r="13083" spans="1:9" x14ac:dyDescent="0.25">
      <c r="A13083" s="1"/>
      <c r="B13083" s="40"/>
      <c r="C13083" s="40"/>
      <c r="D13083" s="40"/>
      <c r="E13083" s="40"/>
      <c r="F13083" s="40"/>
      <c r="G13083" s="40"/>
      <c r="H13083" s="40"/>
      <c r="I13083" s="40"/>
    </row>
    <row r="13084" spans="1:9" x14ac:dyDescent="0.25">
      <c r="A13084" s="1"/>
      <c r="B13084" s="40"/>
      <c r="C13084" s="40"/>
      <c r="D13084" s="40"/>
      <c r="E13084" s="40"/>
      <c r="F13084" s="40"/>
      <c r="G13084" s="40"/>
      <c r="H13084" s="40"/>
      <c r="I13084" s="40"/>
    </row>
    <row r="13085" spans="1:9" x14ac:dyDescent="0.25">
      <c r="A13085" s="1"/>
      <c r="B13085" s="40"/>
      <c r="C13085" s="40"/>
      <c r="D13085" s="40"/>
      <c r="E13085" s="40"/>
      <c r="F13085" s="40"/>
      <c r="G13085" s="40"/>
      <c r="H13085" s="40"/>
      <c r="I13085" s="40"/>
    </row>
    <row r="13086" spans="1:9" x14ac:dyDescent="0.25">
      <c r="A13086" s="1"/>
      <c r="B13086" s="40"/>
      <c r="C13086" s="40"/>
      <c r="D13086" s="40"/>
      <c r="E13086" s="40"/>
      <c r="F13086" s="40"/>
      <c r="G13086" s="40"/>
      <c r="H13086" s="40"/>
      <c r="I13086" s="40"/>
    </row>
    <row r="13087" spans="1:9" x14ac:dyDescent="0.25">
      <c r="A13087" s="1"/>
      <c r="B13087" s="40"/>
      <c r="C13087" s="40"/>
      <c r="D13087" s="40"/>
      <c r="E13087" s="40"/>
      <c r="F13087" s="40"/>
      <c r="G13087" s="40"/>
      <c r="H13087" s="40"/>
      <c r="I13087" s="40"/>
    </row>
    <row r="13088" spans="1:9" x14ac:dyDescent="0.25">
      <c r="A13088" s="1"/>
      <c r="B13088" s="40"/>
      <c r="C13088" s="40"/>
      <c r="D13088" s="40"/>
      <c r="E13088" s="40"/>
      <c r="F13088" s="40"/>
      <c r="G13088" s="40"/>
      <c r="H13088" s="40"/>
      <c r="I13088" s="40"/>
    </row>
    <row r="13089" spans="1:9" x14ac:dyDescent="0.25">
      <c r="A13089" s="1"/>
      <c r="B13089" s="40"/>
      <c r="C13089" s="40"/>
      <c r="D13089" s="40"/>
      <c r="E13089" s="40"/>
      <c r="F13089" s="40"/>
      <c r="G13089" s="40"/>
      <c r="H13089" s="40"/>
      <c r="I13089" s="40"/>
    </row>
    <row r="13090" spans="1:9" x14ac:dyDescent="0.25">
      <c r="A13090" s="1"/>
      <c r="B13090" s="40"/>
      <c r="C13090" s="40"/>
      <c r="D13090" s="40"/>
      <c r="E13090" s="40"/>
      <c r="F13090" s="40"/>
      <c r="G13090" s="40"/>
      <c r="H13090" s="40"/>
      <c r="I13090" s="40"/>
    </row>
    <row r="13091" spans="1:9" x14ac:dyDescent="0.25">
      <c r="A13091" s="1"/>
      <c r="B13091" s="40"/>
      <c r="C13091" s="40"/>
      <c r="D13091" s="40"/>
      <c r="E13091" s="40"/>
      <c r="F13091" s="40"/>
      <c r="G13091" s="40"/>
      <c r="H13091" s="40"/>
      <c r="I13091" s="40"/>
    </row>
    <row r="13092" spans="1:9" x14ac:dyDescent="0.25">
      <c r="A13092" s="1"/>
      <c r="B13092" s="40"/>
      <c r="C13092" s="40"/>
      <c r="D13092" s="40"/>
      <c r="E13092" s="40"/>
      <c r="F13092" s="40"/>
      <c r="G13092" s="40"/>
      <c r="H13092" s="40"/>
      <c r="I13092" s="40"/>
    </row>
    <row r="13093" spans="1:9" x14ac:dyDescent="0.25">
      <c r="A13093" s="1"/>
      <c r="B13093" s="40"/>
      <c r="C13093" s="40"/>
      <c r="D13093" s="40"/>
      <c r="E13093" s="40"/>
      <c r="F13093" s="40"/>
      <c r="G13093" s="40"/>
      <c r="H13093" s="40"/>
      <c r="I13093" s="40"/>
    </row>
    <row r="13094" spans="1:9" x14ac:dyDescent="0.25">
      <c r="A13094" s="1"/>
      <c r="B13094" s="40"/>
      <c r="C13094" s="40"/>
      <c r="D13094" s="40"/>
      <c r="E13094" s="40"/>
      <c r="F13094" s="40"/>
      <c r="G13094" s="40"/>
      <c r="H13094" s="40"/>
      <c r="I13094" s="40"/>
    </row>
    <row r="13095" spans="1:9" x14ac:dyDescent="0.25">
      <c r="A13095" s="1"/>
      <c r="B13095" s="40"/>
      <c r="C13095" s="40"/>
      <c r="D13095" s="40"/>
      <c r="E13095" s="40"/>
      <c r="F13095" s="40"/>
      <c r="G13095" s="40"/>
      <c r="H13095" s="40"/>
      <c r="I13095" s="40"/>
    </row>
    <row r="13096" spans="1:9" x14ac:dyDescent="0.25">
      <c r="A13096" s="1"/>
      <c r="B13096" s="40"/>
      <c r="C13096" s="40"/>
      <c r="D13096" s="40"/>
      <c r="E13096" s="40"/>
      <c r="F13096" s="40"/>
      <c r="G13096" s="40"/>
      <c r="H13096" s="40"/>
      <c r="I13096" s="40"/>
    </row>
    <row r="13097" spans="1:9" x14ac:dyDescent="0.25">
      <c r="A13097" s="1"/>
      <c r="B13097" s="40"/>
      <c r="C13097" s="40"/>
      <c r="D13097" s="40"/>
      <c r="E13097" s="40"/>
      <c r="F13097" s="40"/>
      <c r="G13097" s="40"/>
      <c r="H13097" s="40"/>
      <c r="I13097" s="40"/>
    </row>
    <row r="13098" spans="1:9" x14ac:dyDescent="0.25">
      <c r="A13098" s="1"/>
      <c r="B13098" s="40"/>
      <c r="C13098" s="40"/>
      <c r="D13098" s="40"/>
      <c r="E13098" s="40"/>
      <c r="F13098" s="40"/>
      <c r="G13098" s="40"/>
      <c r="H13098" s="40"/>
      <c r="I13098" s="40"/>
    </row>
    <row r="13099" spans="1:9" x14ac:dyDescent="0.25">
      <c r="A13099" s="1"/>
      <c r="B13099" s="40"/>
      <c r="C13099" s="40"/>
      <c r="D13099" s="40"/>
      <c r="E13099" s="40"/>
      <c r="F13099" s="40"/>
      <c r="G13099" s="40"/>
      <c r="H13099" s="40"/>
      <c r="I13099" s="40"/>
    </row>
    <row r="13100" spans="1:9" x14ac:dyDescent="0.25">
      <c r="A13100" s="1"/>
      <c r="B13100" s="40"/>
      <c r="C13100" s="40"/>
      <c r="D13100" s="40"/>
      <c r="E13100" s="40"/>
      <c r="F13100" s="40"/>
      <c r="G13100" s="40"/>
      <c r="H13100" s="40"/>
      <c r="I13100" s="40"/>
    </row>
    <row r="13101" spans="1:9" x14ac:dyDescent="0.25">
      <c r="A13101" s="1"/>
      <c r="B13101" s="40"/>
      <c r="C13101" s="40"/>
      <c r="D13101" s="40"/>
      <c r="E13101" s="40"/>
      <c r="F13101" s="40"/>
      <c r="G13101" s="40"/>
      <c r="H13101" s="40"/>
      <c r="I13101" s="40"/>
    </row>
    <row r="13102" spans="1:9" x14ac:dyDescent="0.25">
      <c r="A13102" s="1"/>
      <c r="B13102" s="40"/>
      <c r="C13102" s="40"/>
      <c r="D13102" s="40"/>
      <c r="E13102" s="40"/>
      <c r="F13102" s="40"/>
      <c r="G13102" s="40"/>
      <c r="H13102" s="40"/>
      <c r="I13102" s="40"/>
    </row>
    <row r="13103" spans="1:9" x14ac:dyDescent="0.25">
      <c r="A13103" s="1"/>
      <c r="B13103" s="40"/>
      <c r="C13103" s="40"/>
      <c r="D13103" s="40"/>
      <c r="E13103" s="40"/>
      <c r="F13103" s="40"/>
      <c r="G13103" s="40"/>
      <c r="H13103" s="40"/>
      <c r="I13103" s="40"/>
    </row>
    <row r="13104" spans="1:9" x14ac:dyDescent="0.25">
      <c r="A13104" s="1"/>
      <c r="B13104" s="40"/>
      <c r="C13104" s="40"/>
      <c r="D13104" s="40"/>
      <c r="E13104" s="40"/>
      <c r="F13104" s="40"/>
      <c r="G13104" s="40"/>
      <c r="H13104" s="40"/>
      <c r="I13104" s="40"/>
    </row>
    <row r="13105" spans="1:9" x14ac:dyDescent="0.25">
      <c r="A13105" s="1"/>
      <c r="B13105" s="40"/>
      <c r="C13105" s="40"/>
      <c r="D13105" s="40"/>
      <c r="E13105" s="40"/>
      <c r="F13105" s="40"/>
      <c r="G13105" s="40"/>
      <c r="H13105" s="40"/>
      <c r="I13105" s="40"/>
    </row>
    <row r="13106" spans="1:9" x14ac:dyDescent="0.25">
      <c r="A13106" s="1"/>
      <c r="B13106" s="40"/>
      <c r="C13106" s="40"/>
      <c r="D13106" s="40"/>
      <c r="E13106" s="40"/>
      <c r="F13106" s="40"/>
      <c r="G13106" s="40"/>
      <c r="H13106" s="40"/>
      <c r="I13106" s="40"/>
    </row>
    <row r="13107" spans="1:9" x14ac:dyDescent="0.25">
      <c r="A13107" s="1"/>
      <c r="B13107" s="40"/>
      <c r="C13107" s="40"/>
      <c r="D13107" s="40"/>
      <c r="E13107" s="40"/>
      <c r="F13107" s="40"/>
      <c r="G13107" s="40"/>
      <c r="H13107" s="40"/>
      <c r="I13107" s="40"/>
    </row>
    <row r="13108" spans="1:9" x14ac:dyDescent="0.25">
      <c r="A13108" s="1"/>
      <c r="B13108" s="40"/>
      <c r="C13108" s="40"/>
      <c r="D13108" s="40"/>
      <c r="E13108" s="40"/>
      <c r="F13108" s="40"/>
      <c r="G13108" s="40"/>
      <c r="H13108" s="40"/>
      <c r="I13108" s="40"/>
    </row>
    <row r="13109" spans="1:9" x14ac:dyDescent="0.25">
      <c r="A13109" s="1"/>
      <c r="B13109" s="40"/>
      <c r="C13109" s="40"/>
      <c r="D13109" s="40"/>
      <c r="E13109" s="40"/>
      <c r="F13109" s="40"/>
      <c r="G13109" s="40"/>
      <c r="H13109" s="40"/>
      <c r="I13109" s="40"/>
    </row>
    <row r="13110" spans="1:9" x14ac:dyDescent="0.25">
      <c r="A13110" s="1"/>
      <c r="B13110" s="40"/>
      <c r="C13110" s="40"/>
      <c r="D13110" s="40"/>
      <c r="E13110" s="40"/>
      <c r="F13110" s="40"/>
      <c r="G13110" s="40"/>
      <c r="H13110" s="40"/>
      <c r="I13110" s="40"/>
    </row>
    <row r="13111" spans="1:9" x14ac:dyDescent="0.25">
      <c r="A13111" s="1"/>
      <c r="B13111" s="40"/>
      <c r="C13111" s="40"/>
      <c r="D13111" s="40"/>
      <c r="E13111" s="40"/>
      <c r="F13111" s="40"/>
      <c r="G13111" s="40"/>
      <c r="H13111" s="40"/>
      <c r="I13111" s="40"/>
    </row>
    <row r="13112" spans="1:9" x14ac:dyDescent="0.25">
      <c r="A13112" s="1"/>
      <c r="B13112" s="40"/>
      <c r="C13112" s="40"/>
      <c r="D13112" s="40"/>
      <c r="E13112" s="40"/>
      <c r="F13112" s="40"/>
      <c r="G13112" s="40"/>
      <c r="H13112" s="40"/>
      <c r="I13112" s="40"/>
    </row>
    <row r="13113" spans="1:9" x14ac:dyDescent="0.25">
      <c r="A13113" s="1"/>
      <c r="B13113" s="40"/>
      <c r="C13113" s="40"/>
      <c r="D13113" s="40"/>
      <c r="E13113" s="40"/>
      <c r="F13113" s="40"/>
      <c r="G13113" s="40"/>
      <c r="H13113" s="40"/>
      <c r="I13113" s="40"/>
    </row>
    <row r="13114" spans="1:9" x14ac:dyDescent="0.25">
      <c r="A13114" s="1"/>
      <c r="B13114" s="40"/>
      <c r="C13114" s="40"/>
      <c r="D13114" s="40"/>
      <c r="E13114" s="40"/>
      <c r="F13114" s="40"/>
      <c r="G13114" s="40"/>
      <c r="H13114" s="40"/>
      <c r="I13114" s="40"/>
    </row>
    <row r="13115" spans="1:9" x14ac:dyDescent="0.25">
      <c r="A13115" s="1"/>
      <c r="B13115" s="40"/>
      <c r="C13115" s="40"/>
      <c r="D13115" s="40"/>
      <c r="E13115" s="40"/>
      <c r="F13115" s="40"/>
      <c r="G13115" s="40"/>
      <c r="H13115" s="40"/>
      <c r="I13115" s="40"/>
    </row>
    <row r="13116" spans="1:9" x14ac:dyDescent="0.25">
      <c r="A13116" s="1"/>
      <c r="B13116" s="40"/>
      <c r="C13116" s="40"/>
      <c r="D13116" s="40"/>
      <c r="E13116" s="40"/>
      <c r="F13116" s="40"/>
      <c r="G13116" s="40"/>
      <c r="H13116" s="40"/>
      <c r="I13116" s="40"/>
    </row>
    <row r="13117" spans="1:9" x14ac:dyDescent="0.25">
      <c r="A13117" s="1"/>
      <c r="B13117" s="40"/>
      <c r="C13117" s="40"/>
      <c r="D13117" s="40"/>
      <c r="E13117" s="40"/>
      <c r="F13117" s="40"/>
      <c r="G13117" s="40"/>
      <c r="H13117" s="40"/>
      <c r="I13117" s="40"/>
    </row>
    <row r="13118" spans="1:9" x14ac:dyDescent="0.25">
      <c r="A13118" s="1"/>
      <c r="B13118" s="40"/>
      <c r="C13118" s="40"/>
      <c r="D13118" s="40"/>
      <c r="E13118" s="40"/>
      <c r="F13118" s="40"/>
      <c r="G13118" s="40"/>
      <c r="H13118" s="40"/>
      <c r="I13118" s="40"/>
    </row>
    <row r="13119" spans="1:9" x14ac:dyDescent="0.25">
      <c r="A13119" s="1"/>
      <c r="B13119" s="40"/>
      <c r="C13119" s="40"/>
      <c r="D13119" s="40"/>
      <c r="E13119" s="40"/>
      <c r="F13119" s="40"/>
      <c r="G13119" s="40"/>
      <c r="H13119" s="40"/>
      <c r="I13119" s="40"/>
    </row>
    <row r="13120" spans="1:9" x14ac:dyDescent="0.25">
      <c r="A13120" s="1"/>
      <c r="B13120" s="40"/>
      <c r="C13120" s="40"/>
      <c r="D13120" s="40"/>
      <c r="E13120" s="40"/>
      <c r="F13120" s="40"/>
      <c r="G13120" s="40"/>
      <c r="H13120" s="40"/>
      <c r="I13120" s="40"/>
    </row>
    <row r="13121" spans="1:9" x14ac:dyDescent="0.25">
      <c r="A13121" s="1"/>
      <c r="B13121" s="40"/>
      <c r="C13121" s="40"/>
      <c r="D13121" s="40"/>
      <c r="E13121" s="40"/>
      <c r="F13121" s="40"/>
      <c r="G13121" s="40"/>
      <c r="H13121" s="40"/>
      <c r="I13121" s="40"/>
    </row>
    <row r="13122" spans="1:9" x14ac:dyDescent="0.25">
      <c r="A13122" s="1"/>
      <c r="B13122" s="40"/>
      <c r="C13122" s="40"/>
      <c r="D13122" s="40"/>
      <c r="E13122" s="40"/>
      <c r="F13122" s="40"/>
      <c r="G13122" s="40"/>
      <c r="H13122" s="40"/>
      <c r="I13122" s="40"/>
    </row>
    <row r="13123" spans="1:9" x14ac:dyDescent="0.25">
      <c r="A13123" s="1"/>
      <c r="B13123" s="40"/>
      <c r="C13123" s="40"/>
      <c r="D13123" s="40"/>
      <c r="E13123" s="40"/>
      <c r="F13123" s="40"/>
      <c r="G13123" s="40"/>
      <c r="H13123" s="40"/>
      <c r="I13123" s="40"/>
    </row>
    <row r="13124" spans="1:9" x14ac:dyDescent="0.25">
      <c r="A13124" s="1"/>
      <c r="B13124" s="40"/>
      <c r="C13124" s="40"/>
      <c r="D13124" s="40"/>
      <c r="E13124" s="40"/>
      <c r="F13124" s="40"/>
      <c r="G13124" s="40"/>
      <c r="H13124" s="40"/>
      <c r="I13124" s="40"/>
    </row>
    <row r="13125" spans="1:9" x14ac:dyDescent="0.25">
      <c r="A13125" s="1"/>
      <c r="B13125" s="40"/>
      <c r="C13125" s="40"/>
      <c r="D13125" s="40"/>
      <c r="E13125" s="40"/>
      <c r="F13125" s="40"/>
      <c r="G13125" s="40"/>
      <c r="H13125" s="40"/>
      <c r="I13125" s="40"/>
    </row>
    <row r="13126" spans="1:9" x14ac:dyDescent="0.25">
      <c r="A13126" s="1"/>
      <c r="B13126" s="40"/>
      <c r="C13126" s="40"/>
      <c r="D13126" s="40"/>
      <c r="E13126" s="40"/>
      <c r="F13126" s="40"/>
      <c r="G13126" s="40"/>
      <c r="H13126" s="40"/>
      <c r="I13126" s="40"/>
    </row>
    <row r="13127" spans="1:9" x14ac:dyDescent="0.25">
      <c r="A13127" s="1"/>
      <c r="B13127" s="40"/>
      <c r="C13127" s="40"/>
      <c r="D13127" s="40"/>
      <c r="E13127" s="40"/>
      <c r="F13127" s="40"/>
      <c r="G13127" s="40"/>
      <c r="H13127" s="40"/>
      <c r="I13127" s="40"/>
    </row>
    <row r="13128" spans="1:9" x14ac:dyDescent="0.25">
      <c r="A13128" s="1"/>
      <c r="B13128" s="40"/>
      <c r="C13128" s="40"/>
      <c r="D13128" s="40"/>
      <c r="E13128" s="40"/>
      <c r="F13128" s="40"/>
      <c r="G13128" s="40"/>
      <c r="H13128" s="40"/>
      <c r="I13128" s="40"/>
    </row>
    <row r="13129" spans="1:9" x14ac:dyDescent="0.25">
      <c r="A13129" s="1"/>
      <c r="B13129" s="40"/>
      <c r="C13129" s="40"/>
      <c r="D13129" s="40"/>
      <c r="E13129" s="40"/>
      <c r="F13129" s="40"/>
      <c r="G13129" s="40"/>
      <c r="H13129" s="40"/>
      <c r="I13129" s="40"/>
    </row>
    <row r="13130" spans="1:9" x14ac:dyDescent="0.25">
      <c r="A13130" s="1"/>
      <c r="B13130" s="40"/>
      <c r="C13130" s="40"/>
      <c r="D13130" s="40"/>
      <c r="E13130" s="40"/>
      <c r="F13130" s="40"/>
      <c r="G13130" s="40"/>
      <c r="H13130" s="40"/>
      <c r="I13130" s="40"/>
    </row>
    <row r="13131" spans="1:9" x14ac:dyDescent="0.25">
      <c r="A13131" s="1"/>
      <c r="B13131" s="40"/>
      <c r="C13131" s="40"/>
      <c r="D13131" s="40"/>
      <c r="E13131" s="40"/>
      <c r="F13131" s="40"/>
      <c r="G13131" s="40"/>
      <c r="H13131" s="40"/>
      <c r="I13131" s="40"/>
    </row>
    <row r="13132" spans="1:9" x14ac:dyDescent="0.25">
      <c r="A13132" s="1"/>
      <c r="B13132" s="40"/>
      <c r="C13132" s="40"/>
      <c r="D13132" s="40"/>
      <c r="E13132" s="40"/>
      <c r="F13132" s="40"/>
      <c r="G13132" s="40"/>
      <c r="H13132" s="40"/>
      <c r="I13132" s="40"/>
    </row>
    <row r="13133" spans="1:9" x14ac:dyDescent="0.25">
      <c r="A13133" s="1"/>
      <c r="B13133" s="40"/>
      <c r="C13133" s="40"/>
      <c r="D13133" s="40"/>
      <c r="E13133" s="40"/>
      <c r="F13133" s="40"/>
      <c r="G13133" s="40"/>
      <c r="H13133" s="40"/>
      <c r="I13133" s="40"/>
    </row>
    <row r="13134" spans="1:9" x14ac:dyDescent="0.25">
      <c r="A13134" s="1"/>
      <c r="B13134" s="40"/>
      <c r="C13134" s="40"/>
      <c r="D13134" s="40"/>
      <c r="E13134" s="40"/>
      <c r="F13134" s="40"/>
      <c r="G13134" s="40"/>
      <c r="H13134" s="40"/>
      <c r="I13134" s="40"/>
    </row>
    <row r="13135" spans="1:9" x14ac:dyDescent="0.25">
      <c r="A13135" s="1"/>
      <c r="B13135" s="40"/>
      <c r="C13135" s="40"/>
      <c r="D13135" s="40"/>
      <c r="E13135" s="40"/>
      <c r="F13135" s="40"/>
      <c r="G13135" s="40"/>
      <c r="H13135" s="40"/>
      <c r="I13135" s="40"/>
    </row>
    <row r="13136" spans="1:9" x14ac:dyDescent="0.25">
      <c r="A13136" s="1"/>
      <c r="B13136" s="40"/>
      <c r="C13136" s="40"/>
      <c r="D13136" s="40"/>
      <c r="E13136" s="40"/>
      <c r="F13136" s="40"/>
      <c r="G13136" s="40"/>
      <c r="H13136" s="40"/>
      <c r="I13136" s="40"/>
    </row>
    <row r="13137" spans="1:9" x14ac:dyDescent="0.25">
      <c r="A13137" s="1"/>
      <c r="B13137" s="40"/>
      <c r="C13137" s="40"/>
      <c r="D13137" s="40"/>
      <c r="E13137" s="40"/>
      <c r="F13137" s="40"/>
      <c r="G13137" s="40"/>
      <c r="H13137" s="40"/>
      <c r="I13137" s="40"/>
    </row>
    <row r="13138" spans="1:9" x14ac:dyDescent="0.25">
      <c r="A13138" s="1"/>
      <c r="B13138" s="40"/>
      <c r="C13138" s="40"/>
      <c r="D13138" s="40"/>
      <c r="E13138" s="40"/>
      <c r="F13138" s="40"/>
      <c r="G13138" s="40"/>
      <c r="H13138" s="40"/>
      <c r="I13138" s="40"/>
    </row>
    <row r="13139" spans="1:9" x14ac:dyDescent="0.25">
      <c r="A13139" s="1"/>
      <c r="B13139" s="40"/>
      <c r="C13139" s="40"/>
      <c r="D13139" s="40"/>
      <c r="E13139" s="40"/>
      <c r="F13139" s="40"/>
      <c r="G13139" s="40"/>
      <c r="H13139" s="40"/>
      <c r="I13139" s="40"/>
    </row>
    <row r="13140" spans="1:9" x14ac:dyDescent="0.25">
      <c r="A13140" s="1"/>
      <c r="B13140" s="40"/>
      <c r="C13140" s="40"/>
      <c r="D13140" s="40"/>
      <c r="E13140" s="40"/>
      <c r="F13140" s="40"/>
      <c r="G13140" s="40"/>
      <c r="H13140" s="40"/>
      <c r="I13140" s="40"/>
    </row>
    <row r="13141" spans="1:9" x14ac:dyDescent="0.25">
      <c r="A13141" s="1"/>
      <c r="B13141" s="40"/>
      <c r="C13141" s="40"/>
      <c r="D13141" s="40"/>
      <c r="E13141" s="40"/>
      <c r="F13141" s="40"/>
      <c r="G13141" s="40"/>
      <c r="H13141" s="40"/>
      <c r="I13141" s="40"/>
    </row>
    <row r="13142" spans="1:9" x14ac:dyDescent="0.25">
      <c r="A13142" s="1"/>
      <c r="B13142" s="40"/>
      <c r="C13142" s="40"/>
      <c r="D13142" s="40"/>
      <c r="E13142" s="40"/>
      <c r="F13142" s="40"/>
      <c r="G13142" s="40"/>
      <c r="H13142" s="40"/>
      <c r="I13142" s="40"/>
    </row>
    <row r="13143" spans="1:9" x14ac:dyDescent="0.25">
      <c r="A13143" s="1"/>
      <c r="B13143" s="40"/>
      <c r="C13143" s="40"/>
      <c r="D13143" s="40"/>
      <c r="E13143" s="40"/>
      <c r="F13143" s="40"/>
      <c r="G13143" s="40"/>
      <c r="H13143" s="40"/>
      <c r="I13143" s="40"/>
    </row>
    <row r="13144" spans="1:9" x14ac:dyDescent="0.25">
      <c r="A13144" s="1"/>
      <c r="B13144" s="40"/>
      <c r="C13144" s="40"/>
      <c r="D13144" s="40"/>
      <c r="E13144" s="40"/>
      <c r="F13144" s="40"/>
      <c r="G13144" s="40"/>
      <c r="H13144" s="40"/>
      <c r="I13144" s="40"/>
    </row>
    <row r="13145" spans="1:9" x14ac:dyDescent="0.25">
      <c r="A13145" s="1"/>
      <c r="B13145" s="40"/>
      <c r="C13145" s="40"/>
      <c r="D13145" s="40"/>
      <c r="E13145" s="40"/>
      <c r="F13145" s="40"/>
      <c r="G13145" s="40"/>
      <c r="H13145" s="40"/>
      <c r="I13145" s="40"/>
    </row>
    <row r="13146" spans="1:9" x14ac:dyDescent="0.25">
      <c r="A13146" s="1"/>
      <c r="B13146" s="40"/>
      <c r="C13146" s="40"/>
      <c r="D13146" s="40"/>
      <c r="E13146" s="40"/>
      <c r="F13146" s="40"/>
      <c r="G13146" s="40"/>
      <c r="H13146" s="40"/>
      <c r="I13146" s="40"/>
    </row>
    <row r="13147" spans="1:9" x14ac:dyDescent="0.25">
      <c r="A13147" s="1"/>
      <c r="B13147" s="40"/>
      <c r="C13147" s="40"/>
      <c r="D13147" s="40"/>
      <c r="E13147" s="40"/>
      <c r="F13147" s="40"/>
      <c r="G13147" s="40"/>
      <c r="H13147" s="40"/>
      <c r="I13147" s="40"/>
    </row>
    <row r="13148" spans="1:9" x14ac:dyDescent="0.25">
      <c r="A13148" s="1"/>
      <c r="B13148" s="40"/>
      <c r="C13148" s="40"/>
      <c r="D13148" s="40"/>
      <c r="E13148" s="40"/>
      <c r="F13148" s="40"/>
      <c r="G13148" s="40"/>
      <c r="H13148" s="40"/>
      <c r="I13148" s="40"/>
    </row>
    <row r="13149" spans="1:9" x14ac:dyDescent="0.25">
      <c r="A13149" s="1"/>
      <c r="B13149" s="40"/>
      <c r="C13149" s="40"/>
      <c r="D13149" s="40"/>
      <c r="E13149" s="40"/>
      <c r="F13149" s="40"/>
      <c r="G13149" s="40"/>
      <c r="H13149" s="40"/>
      <c r="I13149" s="40"/>
    </row>
    <row r="13150" spans="1:9" x14ac:dyDescent="0.25">
      <c r="A13150" s="1"/>
      <c r="B13150" s="40"/>
      <c r="C13150" s="40"/>
      <c r="D13150" s="40"/>
      <c r="E13150" s="40"/>
      <c r="F13150" s="40"/>
      <c r="G13150" s="40"/>
      <c r="H13150" s="40"/>
      <c r="I13150" s="40"/>
    </row>
    <row r="13151" spans="1:9" x14ac:dyDescent="0.25">
      <c r="A13151" s="1"/>
      <c r="B13151" s="40"/>
      <c r="C13151" s="40"/>
      <c r="D13151" s="40"/>
      <c r="E13151" s="40"/>
      <c r="F13151" s="40"/>
      <c r="G13151" s="40"/>
      <c r="H13151" s="40"/>
      <c r="I13151" s="40"/>
    </row>
    <row r="13152" spans="1:9" x14ac:dyDescent="0.25">
      <c r="A13152" s="1"/>
      <c r="B13152" s="40"/>
      <c r="C13152" s="40"/>
      <c r="D13152" s="40"/>
      <c r="E13152" s="40"/>
      <c r="F13152" s="40"/>
      <c r="G13152" s="40"/>
      <c r="H13152" s="40"/>
      <c r="I13152" s="40"/>
    </row>
    <row r="13153" spans="1:9" x14ac:dyDescent="0.25">
      <c r="A13153" s="1"/>
      <c r="B13153" s="40"/>
      <c r="C13153" s="40"/>
      <c r="D13153" s="40"/>
      <c r="E13153" s="40"/>
      <c r="F13153" s="40"/>
      <c r="G13153" s="40"/>
      <c r="H13153" s="40"/>
      <c r="I13153" s="40"/>
    </row>
    <row r="13154" spans="1:9" x14ac:dyDescent="0.25">
      <c r="A13154" s="1"/>
      <c r="B13154" s="40"/>
      <c r="C13154" s="40"/>
      <c r="D13154" s="40"/>
      <c r="E13154" s="40"/>
      <c r="F13154" s="40"/>
      <c r="G13154" s="40"/>
      <c r="H13154" s="40"/>
      <c r="I13154" s="40"/>
    </row>
    <row r="13155" spans="1:9" x14ac:dyDescent="0.25">
      <c r="A13155" s="1"/>
      <c r="B13155" s="40"/>
      <c r="C13155" s="40"/>
      <c r="D13155" s="40"/>
      <c r="E13155" s="40"/>
      <c r="F13155" s="40"/>
      <c r="G13155" s="40"/>
      <c r="H13155" s="40"/>
      <c r="I13155" s="40"/>
    </row>
    <row r="13156" spans="1:9" x14ac:dyDescent="0.25">
      <c r="A13156" s="1"/>
      <c r="B13156" s="40"/>
      <c r="C13156" s="40"/>
      <c r="D13156" s="40"/>
      <c r="E13156" s="40"/>
      <c r="F13156" s="40"/>
      <c r="G13156" s="40"/>
      <c r="H13156" s="40"/>
      <c r="I13156" s="40"/>
    </row>
    <row r="13157" spans="1:9" x14ac:dyDescent="0.25">
      <c r="A13157" s="1"/>
      <c r="B13157" s="40"/>
      <c r="C13157" s="40"/>
      <c r="D13157" s="40"/>
      <c r="E13157" s="40"/>
      <c r="F13157" s="40"/>
      <c r="G13157" s="40"/>
      <c r="H13157" s="40"/>
      <c r="I13157" s="40"/>
    </row>
    <row r="13158" spans="1:9" x14ac:dyDescent="0.25">
      <c r="A13158" s="1"/>
      <c r="B13158" s="40"/>
      <c r="C13158" s="40"/>
      <c r="D13158" s="40"/>
      <c r="E13158" s="40"/>
      <c r="F13158" s="40"/>
      <c r="G13158" s="40"/>
      <c r="H13158" s="40"/>
      <c r="I13158" s="40"/>
    </row>
    <row r="13159" spans="1:9" x14ac:dyDescent="0.25">
      <c r="A13159" s="1"/>
      <c r="B13159" s="40"/>
      <c r="C13159" s="40"/>
      <c r="D13159" s="40"/>
      <c r="E13159" s="40"/>
      <c r="F13159" s="40"/>
      <c r="G13159" s="40"/>
      <c r="H13159" s="40"/>
      <c r="I13159" s="40"/>
    </row>
    <row r="13160" spans="1:9" x14ac:dyDescent="0.25">
      <c r="A13160" s="1"/>
      <c r="B13160" s="40"/>
      <c r="C13160" s="40"/>
      <c r="D13160" s="40"/>
      <c r="E13160" s="40"/>
      <c r="F13160" s="40"/>
      <c r="G13160" s="40"/>
      <c r="H13160" s="40"/>
      <c r="I13160" s="40"/>
    </row>
    <row r="13161" spans="1:9" x14ac:dyDescent="0.25">
      <c r="A13161" s="1"/>
      <c r="B13161" s="40"/>
      <c r="C13161" s="40"/>
      <c r="D13161" s="40"/>
      <c r="E13161" s="40"/>
      <c r="F13161" s="40"/>
      <c r="G13161" s="40"/>
      <c r="H13161" s="40"/>
      <c r="I13161" s="40"/>
    </row>
    <row r="13162" spans="1:9" x14ac:dyDescent="0.25">
      <c r="A13162" s="1"/>
      <c r="B13162" s="40"/>
      <c r="C13162" s="40"/>
      <c r="D13162" s="40"/>
      <c r="E13162" s="40"/>
      <c r="F13162" s="40"/>
      <c r="G13162" s="40"/>
      <c r="H13162" s="40"/>
      <c r="I13162" s="40"/>
    </row>
    <row r="13163" spans="1:9" x14ac:dyDescent="0.25">
      <c r="A13163" s="1"/>
      <c r="B13163" s="40"/>
      <c r="C13163" s="40"/>
      <c r="D13163" s="40"/>
      <c r="E13163" s="40"/>
      <c r="F13163" s="40"/>
      <c r="G13163" s="40"/>
      <c r="H13163" s="40"/>
      <c r="I13163" s="40"/>
    </row>
    <row r="13164" spans="1:9" x14ac:dyDescent="0.25">
      <c r="A13164" s="1"/>
      <c r="B13164" s="40"/>
      <c r="C13164" s="40"/>
      <c r="D13164" s="40"/>
      <c r="E13164" s="40"/>
      <c r="F13164" s="40"/>
      <c r="G13164" s="40"/>
      <c r="H13164" s="40"/>
      <c r="I13164" s="40"/>
    </row>
    <row r="13165" spans="1:9" x14ac:dyDescent="0.25">
      <c r="A13165" s="1"/>
      <c r="B13165" s="40"/>
      <c r="C13165" s="40"/>
      <c r="D13165" s="40"/>
      <c r="E13165" s="40"/>
      <c r="F13165" s="40"/>
      <c r="G13165" s="40"/>
      <c r="H13165" s="40"/>
      <c r="I13165" s="40"/>
    </row>
    <row r="13166" spans="1:9" x14ac:dyDescent="0.25">
      <c r="A13166" s="1"/>
      <c r="B13166" s="40"/>
      <c r="C13166" s="40"/>
      <c r="D13166" s="40"/>
      <c r="E13166" s="40"/>
      <c r="F13166" s="40"/>
      <c r="G13166" s="40"/>
      <c r="H13166" s="40"/>
      <c r="I13166" s="40"/>
    </row>
    <row r="13167" spans="1:9" x14ac:dyDescent="0.25">
      <c r="A13167" s="1"/>
      <c r="B13167" s="40"/>
      <c r="C13167" s="40"/>
      <c r="D13167" s="40"/>
      <c r="E13167" s="40"/>
      <c r="F13167" s="40"/>
      <c r="G13167" s="40"/>
      <c r="H13167" s="40"/>
      <c r="I13167" s="40"/>
    </row>
    <row r="13168" spans="1:9" x14ac:dyDescent="0.25">
      <c r="A13168" s="1"/>
      <c r="B13168" s="40"/>
      <c r="C13168" s="40"/>
      <c r="D13168" s="40"/>
      <c r="E13168" s="40"/>
      <c r="F13168" s="40"/>
      <c r="G13168" s="40"/>
      <c r="H13168" s="40"/>
      <c r="I13168" s="40"/>
    </row>
    <row r="13169" spans="1:9" x14ac:dyDescent="0.25">
      <c r="A13169" s="1"/>
      <c r="B13169" s="40"/>
      <c r="C13169" s="40"/>
      <c r="D13169" s="40"/>
      <c r="E13169" s="40"/>
      <c r="F13169" s="40"/>
      <c r="G13169" s="40"/>
      <c r="H13169" s="40"/>
      <c r="I13169" s="40"/>
    </row>
    <row r="13170" spans="1:9" x14ac:dyDescent="0.25">
      <c r="A13170" s="1"/>
      <c r="B13170" s="40"/>
      <c r="C13170" s="40"/>
      <c r="D13170" s="40"/>
      <c r="E13170" s="40"/>
      <c r="F13170" s="40"/>
      <c r="G13170" s="40"/>
      <c r="H13170" s="40"/>
      <c r="I13170" s="40"/>
    </row>
    <row r="13171" spans="1:9" x14ac:dyDescent="0.25">
      <c r="A13171" s="1"/>
      <c r="B13171" s="40"/>
      <c r="C13171" s="40"/>
      <c r="D13171" s="40"/>
      <c r="E13171" s="40"/>
      <c r="F13171" s="40"/>
      <c r="G13171" s="40"/>
      <c r="H13171" s="40"/>
      <c r="I13171" s="40"/>
    </row>
    <row r="13172" spans="1:9" x14ac:dyDescent="0.25">
      <c r="A13172" s="1"/>
      <c r="B13172" s="40"/>
      <c r="C13172" s="40"/>
      <c r="D13172" s="40"/>
      <c r="E13172" s="40"/>
      <c r="F13172" s="40"/>
      <c r="G13172" s="40"/>
      <c r="H13172" s="40"/>
      <c r="I13172" s="40"/>
    </row>
    <row r="13173" spans="1:9" x14ac:dyDescent="0.25">
      <c r="A13173" s="1"/>
      <c r="B13173" s="40"/>
      <c r="C13173" s="40"/>
      <c r="D13173" s="40"/>
      <c r="E13173" s="40"/>
      <c r="F13173" s="40"/>
      <c r="G13173" s="40"/>
      <c r="H13173" s="40"/>
      <c r="I13173" s="40"/>
    </row>
    <row r="13174" spans="1:9" x14ac:dyDescent="0.25">
      <c r="A13174" s="1"/>
      <c r="B13174" s="40"/>
      <c r="C13174" s="40"/>
      <c r="D13174" s="40"/>
      <c r="E13174" s="40"/>
      <c r="F13174" s="40"/>
      <c r="G13174" s="40"/>
      <c r="H13174" s="40"/>
      <c r="I13174" s="40"/>
    </row>
    <row r="13175" spans="1:9" x14ac:dyDescent="0.25">
      <c r="A13175" s="1"/>
      <c r="B13175" s="40"/>
      <c r="C13175" s="40"/>
      <c r="D13175" s="40"/>
      <c r="E13175" s="40"/>
      <c r="F13175" s="40"/>
      <c r="G13175" s="40"/>
      <c r="H13175" s="40"/>
      <c r="I13175" s="40"/>
    </row>
    <row r="13176" spans="1:9" x14ac:dyDescent="0.25">
      <c r="A13176" s="1"/>
      <c r="B13176" s="40"/>
      <c r="C13176" s="40"/>
      <c r="D13176" s="40"/>
      <c r="E13176" s="40"/>
      <c r="F13176" s="40"/>
      <c r="G13176" s="40"/>
      <c r="H13176" s="40"/>
      <c r="I13176" s="40"/>
    </row>
    <row r="13177" spans="1:9" x14ac:dyDescent="0.25">
      <c r="A13177" s="1"/>
      <c r="B13177" s="40"/>
      <c r="C13177" s="40"/>
      <c r="D13177" s="40"/>
      <c r="E13177" s="40"/>
      <c r="F13177" s="40"/>
      <c r="G13177" s="40"/>
      <c r="H13177" s="40"/>
      <c r="I13177" s="40"/>
    </row>
    <row r="13178" spans="1:9" x14ac:dyDescent="0.25">
      <c r="A13178" s="1"/>
      <c r="B13178" s="40"/>
      <c r="C13178" s="40"/>
      <c r="D13178" s="40"/>
      <c r="E13178" s="40"/>
      <c r="F13178" s="40"/>
      <c r="G13178" s="40"/>
      <c r="H13178" s="40"/>
      <c r="I13178" s="40"/>
    </row>
    <row r="13179" spans="1:9" x14ac:dyDescent="0.25">
      <c r="A13179" s="1"/>
      <c r="B13179" s="40"/>
      <c r="C13179" s="40"/>
      <c r="D13179" s="40"/>
      <c r="E13179" s="40"/>
      <c r="F13179" s="40"/>
      <c r="G13179" s="40"/>
      <c r="H13179" s="40"/>
      <c r="I13179" s="40"/>
    </row>
    <row r="13180" spans="1:9" x14ac:dyDescent="0.25">
      <c r="A13180" s="1"/>
      <c r="B13180" s="40"/>
      <c r="C13180" s="40"/>
      <c r="D13180" s="40"/>
      <c r="E13180" s="40"/>
      <c r="F13180" s="40"/>
      <c r="G13180" s="40"/>
      <c r="H13180" s="40"/>
      <c r="I13180" s="40"/>
    </row>
    <row r="13181" spans="1:9" x14ac:dyDescent="0.25">
      <c r="A13181" s="1"/>
      <c r="B13181" s="40"/>
      <c r="C13181" s="40"/>
      <c r="D13181" s="40"/>
      <c r="E13181" s="40"/>
      <c r="F13181" s="40"/>
      <c r="G13181" s="40"/>
      <c r="H13181" s="40"/>
      <c r="I13181" s="40"/>
    </row>
    <row r="13182" spans="1:9" x14ac:dyDescent="0.25">
      <c r="A13182" s="1"/>
      <c r="B13182" s="40"/>
      <c r="C13182" s="40"/>
      <c r="D13182" s="40"/>
      <c r="E13182" s="40"/>
      <c r="F13182" s="40"/>
      <c r="G13182" s="40"/>
      <c r="H13182" s="40"/>
      <c r="I13182" s="40"/>
    </row>
    <row r="13183" spans="1:9" x14ac:dyDescent="0.25">
      <c r="A13183" s="1"/>
      <c r="B13183" s="40"/>
      <c r="C13183" s="40"/>
      <c r="D13183" s="40"/>
      <c r="E13183" s="40"/>
      <c r="F13183" s="40"/>
      <c r="G13183" s="40"/>
      <c r="H13183" s="40"/>
      <c r="I13183" s="40"/>
    </row>
    <row r="13184" spans="1:9" x14ac:dyDescent="0.25">
      <c r="A13184" s="1"/>
      <c r="B13184" s="40"/>
      <c r="C13184" s="40"/>
      <c r="D13184" s="40"/>
      <c r="E13184" s="40"/>
      <c r="F13184" s="40"/>
      <c r="G13184" s="40"/>
      <c r="H13184" s="40"/>
      <c r="I13184" s="40"/>
    </row>
    <row r="13185" spans="1:9" x14ac:dyDescent="0.25">
      <c r="A13185" s="1"/>
      <c r="B13185" s="40"/>
      <c r="C13185" s="40"/>
      <c r="D13185" s="40"/>
      <c r="E13185" s="40"/>
      <c r="F13185" s="40"/>
      <c r="G13185" s="40"/>
      <c r="H13185" s="40"/>
      <c r="I13185" s="40"/>
    </row>
    <row r="13186" spans="1:9" x14ac:dyDescent="0.25">
      <c r="A13186" s="1"/>
      <c r="B13186" s="40"/>
      <c r="C13186" s="40"/>
      <c r="D13186" s="40"/>
      <c r="E13186" s="40"/>
      <c r="F13186" s="40"/>
      <c r="G13186" s="40"/>
      <c r="H13186" s="40"/>
      <c r="I13186" s="40"/>
    </row>
    <row r="13187" spans="1:9" x14ac:dyDescent="0.25">
      <c r="A13187" s="1"/>
      <c r="B13187" s="40"/>
      <c r="C13187" s="40"/>
      <c r="D13187" s="40"/>
      <c r="E13187" s="40"/>
      <c r="F13187" s="40"/>
      <c r="G13187" s="40"/>
      <c r="H13187" s="40"/>
      <c r="I13187" s="40"/>
    </row>
    <row r="13188" spans="1:9" x14ac:dyDescent="0.25">
      <c r="A13188" s="1"/>
      <c r="B13188" s="40"/>
      <c r="C13188" s="40"/>
      <c r="D13188" s="40"/>
      <c r="E13188" s="40"/>
      <c r="F13188" s="40"/>
      <c r="G13188" s="40"/>
      <c r="H13188" s="40"/>
      <c r="I13188" s="40"/>
    </row>
    <row r="13189" spans="1:9" x14ac:dyDescent="0.25">
      <c r="A13189" s="1"/>
      <c r="B13189" s="40"/>
      <c r="C13189" s="40"/>
      <c r="D13189" s="40"/>
      <c r="E13189" s="40"/>
      <c r="F13189" s="40"/>
      <c r="G13189" s="40"/>
      <c r="H13189" s="40"/>
      <c r="I13189" s="40"/>
    </row>
    <row r="13190" spans="1:9" x14ac:dyDescent="0.25">
      <c r="A13190" s="1"/>
      <c r="B13190" s="40"/>
      <c r="C13190" s="40"/>
      <c r="D13190" s="40"/>
      <c r="E13190" s="40"/>
      <c r="F13190" s="40"/>
      <c r="G13190" s="40"/>
      <c r="H13190" s="40"/>
      <c r="I13190" s="40"/>
    </row>
    <row r="13191" spans="1:9" x14ac:dyDescent="0.25">
      <c r="A13191" s="1"/>
      <c r="B13191" s="40"/>
      <c r="C13191" s="40"/>
      <c r="D13191" s="40"/>
      <c r="E13191" s="40"/>
      <c r="F13191" s="40"/>
      <c r="G13191" s="40"/>
      <c r="H13191" s="40"/>
      <c r="I13191" s="40"/>
    </row>
    <row r="13192" spans="1:9" x14ac:dyDescent="0.25">
      <c r="A13192" s="1"/>
      <c r="B13192" s="40"/>
      <c r="C13192" s="40"/>
      <c r="D13192" s="40"/>
      <c r="E13192" s="40"/>
      <c r="F13192" s="40"/>
      <c r="G13192" s="40"/>
      <c r="H13192" s="40"/>
      <c r="I13192" s="40"/>
    </row>
    <row r="13193" spans="1:9" x14ac:dyDescent="0.25">
      <c r="A13193" s="1"/>
      <c r="B13193" s="40"/>
      <c r="C13193" s="40"/>
      <c r="D13193" s="40"/>
      <c r="E13193" s="40"/>
      <c r="F13193" s="40"/>
      <c r="G13193" s="40"/>
      <c r="H13193" s="40"/>
      <c r="I13193" s="40"/>
    </row>
    <row r="13194" spans="1:9" x14ac:dyDescent="0.25">
      <c r="A13194" s="1"/>
      <c r="B13194" s="40"/>
      <c r="C13194" s="40"/>
      <c r="D13194" s="40"/>
      <c r="E13194" s="40"/>
      <c r="F13194" s="40"/>
      <c r="G13194" s="40"/>
      <c r="H13194" s="40"/>
      <c r="I13194" s="40"/>
    </row>
    <row r="13195" spans="1:9" x14ac:dyDescent="0.25">
      <c r="A13195" s="1"/>
      <c r="B13195" s="40"/>
      <c r="C13195" s="40"/>
      <c r="D13195" s="40"/>
      <c r="E13195" s="40"/>
      <c r="F13195" s="40"/>
      <c r="G13195" s="40"/>
      <c r="H13195" s="40"/>
      <c r="I13195" s="40"/>
    </row>
    <row r="13196" spans="1:9" x14ac:dyDescent="0.25">
      <c r="A13196" s="1"/>
      <c r="B13196" s="40"/>
      <c r="C13196" s="40"/>
      <c r="D13196" s="40"/>
      <c r="E13196" s="40"/>
      <c r="F13196" s="40"/>
      <c r="G13196" s="40"/>
      <c r="H13196" s="40"/>
      <c r="I13196" s="40"/>
    </row>
    <row r="13197" spans="1:9" x14ac:dyDescent="0.25">
      <c r="A13197" s="1"/>
      <c r="B13197" s="40"/>
      <c r="C13197" s="40"/>
      <c r="D13197" s="40"/>
      <c r="E13197" s="40"/>
      <c r="F13197" s="40"/>
      <c r="G13197" s="40"/>
      <c r="H13197" s="40"/>
      <c r="I13197" s="40"/>
    </row>
    <row r="13198" spans="1:9" x14ac:dyDescent="0.25">
      <c r="A13198" s="1"/>
      <c r="B13198" s="40"/>
      <c r="C13198" s="40"/>
      <c r="D13198" s="40"/>
      <c r="E13198" s="40"/>
      <c r="F13198" s="40"/>
      <c r="G13198" s="40"/>
      <c r="H13198" s="40"/>
      <c r="I13198" s="40"/>
    </row>
    <row r="13199" spans="1:9" x14ac:dyDescent="0.25">
      <c r="A13199" s="1"/>
      <c r="B13199" s="40"/>
      <c r="C13199" s="40"/>
      <c r="D13199" s="40"/>
      <c r="E13199" s="40"/>
      <c r="F13199" s="40"/>
      <c r="G13199" s="40"/>
      <c r="H13199" s="40"/>
      <c r="I13199" s="40"/>
    </row>
    <row r="13200" spans="1:9" x14ac:dyDescent="0.25">
      <c r="A13200" s="1"/>
      <c r="B13200" s="40"/>
      <c r="C13200" s="40"/>
      <c r="D13200" s="40"/>
      <c r="E13200" s="40"/>
      <c r="F13200" s="40"/>
      <c r="G13200" s="40"/>
      <c r="H13200" s="40"/>
      <c r="I13200" s="40"/>
    </row>
    <row r="13201" spans="1:9" x14ac:dyDescent="0.25">
      <c r="A13201" s="1"/>
      <c r="B13201" s="40"/>
      <c r="C13201" s="40"/>
      <c r="D13201" s="40"/>
      <c r="E13201" s="40"/>
      <c r="F13201" s="40"/>
      <c r="G13201" s="40"/>
      <c r="H13201" s="40"/>
      <c r="I13201" s="40"/>
    </row>
    <row r="13202" spans="1:9" x14ac:dyDescent="0.25">
      <c r="A13202" s="1"/>
      <c r="B13202" s="40"/>
      <c r="C13202" s="40"/>
      <c r="D13202" s="40"/>
      <c r="E13202" s="40"/>
      <c r="F13202" s="40"/>
      <c r="G13202" s="40"/>
      <c r="H13202" s="40"/>
      <c r="I13202" s="40"/>
    </row>
    <row r="13203" spans="1:9" x14ac:dyDescent="0.25">
      <c r="A13203" s="1"/>
      <c r="B13203" s="40"/>
      <c r="C13203" s="40"/>
      <c r="D13203" s="40"/>
      <c r="E13203" s="40"/>
      <c r="F13203" s="40"/>
      <c r="G13203" s="40"/>
      <c r="H13203" s="40"/>
      <c r="I13203" s="40"/>
    </row>
    <row r="13204" spans="1:9" x14ac:dyDescent="0.25">
      <c r="A13204" s="1"/>
      <c r="B13204" s="40"/>
      <c r="C13204" s="40"/>
      <c r="D13204" s="40"/>
      <c r="E13204" s="40"/>
      <c r="F13204" s="40"/>
      <c r="G13204" s="40"/>
      <c r="H13204" s="40"/>
      <c r="I13204" s="40"/>
    </row>
    <row r="13205" spans="1:9" x14ac:dyDescent="0.25">
      <c r="A13205" s="1"/>
      <c r="B13205" s="40"/>
      <c r="C13205" s="40"/>
      <c r="D13205" s="40"/>
      <c r="E13205" s="40"/>
      <c r="F13205" s="40"/>
      <c r="G13205" s="40"/>
      <c r="H13205" s="40"/>
      <c r="I13205" s="40"/>
    </row>
    <row r="13206" spans="1:9" x14ac:dyDescent="0.25">
      <c r="A13206" s="1"/>
      <c r="B13206" s="40"/>
      <c r="C13206" s="40"/>
      <c r="D13206" s="40"/>
      <c r="E13206" s="40"/>
      <c r="F13206" s="40"/>
      <c r="G13206" s="40"/>
      <c r="H13206" s="40"/>
      <c r="I13206" s="40"/>
    </row>
    <row r="13207" spans="1:9" x14ac:dyDescent="0.25">
      <c r="A13207" s="1"/>
      <c r="B13207" s="40"/>
      <c r="C13207" s="40"/>
      <c r="D13207" s="40"/>
      <c r="E13207" s="40"/>
      <c r="F13207" s="40"/>
      <c r="G13207" s="40"/>
      <c r="H13207" s="40"/>
      <c r="I13207" s="40"/>
    </row>
    <row r="13208" spans="1:9" x14ac:dyDescent="0.25">
      <c r="A13208" s="1"/>
      <c r="B13208" s="40"/>
      <c r="C13208" s="40"/>
      <c r="D13208" s="40"/>
      <c r="E13208" s="40"/>
      <c r="F13208" s="40"/>
      <c r="G13208" s="40"/>
      <c r="H13208" s="40"/>
      <c r="I13208" s="40"/>
    </row>
    <row r="13209" spans="1:9" x14ac:dyDescent="0.25">
      <c r="A13209" s="1"/>
      <c r="B13209" s="40"/>
      <c r="C13209" s="40"/>
      <c r="D13209" s="40"/>
      <c r="E13209" s="40"/>
      <c r="F13209" s="40"/>
      <c r="G13209" s="40"/>
      <c r="H13209" s="40"/>
      <c r="I13209" s="40"/>
    </row>
    <row r="13210" spans="1:9" x14ac:dyDescent="0.25">
      <c r="A13210" s="1"/>
      <c r="B13210" s="40"/>
      <c r="C13210" s="40"/>
      <c r="D13210" s="40"/>
      <c r="E13210" s="40"/>
      <c r="F13210" s="40"/>
      <c r="G13210" s="40"/>
      <c r="H13210" s="40"/>
      <c r="I13210" s="40"/>
    </row>
    <row r="13211" spans="1:9" x14ac:dyDescent="0.25">
      <c r="A13211" s="1"/>
      <c r="B13211" s="40"/>
      <c r="C13211" s="40"/>
      <c r="D13211" s="40"/>
      <c r="E13211" s="40"/>
      <c r="F13211" s="40"/>
      <c r="G13211" s="40"/>
      <c r="H13211" s="40"/>
      <c r="I13211" s="40"/>
    </row>
    <row r="13212" spans="1:9" x14ac:dyDescent="0.25">
      <c r="A13212" s="1"/>
      <c r="B13212" s="40"/>
      <c r="C13212" s="40"/>
      <c r="D13212" s="40"/>
      <c r="E13212" s="40"/>
      <c r="F13212" s="40"/>
      <c r="G13212" s="40"/>
      <c r="H13212" s="40"/>
      <c r="I13212" s="40"/>
    </row>
    <row r="13213" spans="1:9" x14ac:dyDescent="0.25">
      <c r="A13213" s="1"/>
      <c r="B13213" s="40"/>
      <c r="C13213" s="40"/>
      <c r="D13213" s="40"/>
      <c r="E13213" s="40"/>
      <c r="F13213" s="40"/>
      <c r="G13213" s="40"/>
      <c r="H13213" s="40"/>
      <c r="I13213" s="40"/>
    </row>
    <row r="13214" spans="1:9" x14ac:dyDescent="0.25">
      <c r="A13214" s="1"/>
      <c r="B13214" s="40"/>
      <c r="C13214" s="40"/>
      <c r="D13214" s="40"/>
      <c r="E13214" s="40"/>
      <c r="F13214" s="40"/>
      <c r="G13214" s="40"/>
      <c r="H13214" s="40"/>
      <c r="I13214" s="40"/>
    </row>
    <row r="13215" spans="1:9" x14ac:dyDescent="0.25">
      <c r="A13215" s="1"/>
      <c r="B13215" s="40"/>
      <c r="C13215" s="40"/>
      <c r="D13215" s="40"/>
      <c r="E13215" s="40"/>
      <c r="F13215" s="40"/>
      <c r="G13215" s="40"/>
      <c r="H13215" s="40"/>
      <c r="I13215" s="40"/>
    </row>
    <row r="13216" spans="1:9" x14ac:dyDescent="0.25">
      <c r="A13216" s="1"/>
      <c r="B13216" s="40"/>
      <c r="C13216" s="40"/>
      <c r="D13216" s="40"/>
      <c r="E13216" s="40"/>
      <c r="F13216" s="40"/>
      <c r="G13216" s="40"/>
      <c r="H13216" s="40"/>
      <c r="I13216" s="40"/>
    </row>
    <row r="13217" spans="1:9" x14ac:dyDescent="0.25">
      <c r="A13217" s="1"/>
      <c r="B13217" s="40"/>
      <c r="C13217" s="40"/>
      <c r="D13217" s="40"/>
      <c r="E13217" s="40"/>
      <c r="F13217" s="40"/>
      <c r="G13217" s="40"/>
      <c r="H13217" s="40"/>
      <c r="I13217" s="40"/>
    </row>
    <row r="13218" spans="1:9" x14ac:dyDescent="0.25">
      <c r="A13218" s="1"/>
      <c r="B13218" s="40"/>
      <c r="C13218" s="40"/>
      <c r="D13218" s="40"/>
      <c r="E13218" s="40"/>
      <c r="F13218" s="40"/>
      <c r="G13218" s="40"/>
      <c r="H13218" s="40"/>
      <c r="I13218" s="40"/>
    </row>
    <row r="13219" spans="1:9" x14ac:dyDescent="0.25">
      <c r="A13219" s="1"/>
      <c r="B13219" s="40"/>
      <c r="C13219" s="40"/>
      <c r="D13219" s="40"/>
      <c r="E13219" s="40"/>
      <c r="F13219" s="40"/>
      <c r="G13219" s="40"/>
      <c r="H13219" s="40"/>
      <c r="I13219" s="40"/>
    </row>
    <row r="13220" spans="1:9" x14ac:dyDescent="0.25">
      <c r="A13220" s="1"/>
      <c r="B13220" s="40"/>
      <c r="C13220" s="40"/>
      <c r="D13220" s="40"/>
      <c r="E13220" s="40"/>
      <c r="F13220" s="40"/>
      <c r="G13220" s="40"/>
      <c r="H13220" s="40"/>
      <c r="I13220" s="40"/>
    </row>
    <row r="13221" spans="1:9" x14ac:dyDescent="0.25">
      <c r="A13221" s="1"/>
      <c r="B13221" s="40"/>
      <c r="C13221" s="40"/>
      <c r="D13221" s="40"/>
      <c r="E13221" s="40"/>
      <c r="F13221" s="40"/>
      <c r="G13221" s="40"/>
      <c r="H13221" s="40"/>
      <c r="I13221" s="40"/>
    </row>
    <row r="13222" spans="1:9" x14ac:dyDescent="0.25">
      <c r="A13222" s="1"/>
      <c r="B13222" s="40"/>
      <c r="C13222" s="40"/>
      <c r="D13222" s="40"/>
      <c r="E13222" s="40"/>
      <c r="F13222" s="40"/>
      <c r="G13222" s="40"/>
      <c r="H13222" s="40"/>
      <c r="I13222" s="40"/>
    </row>
    <row r="13223" spans="1:9" x14ac:dyDescent="0.25">
      <c r="A13223" s="1"/>
      <c r="B13223" s="40"/>
      <c r="C13223" s="40"/>
      <c r="D13223" s="40"/>
      <c r="E13223" s="40"/>
      <c r="F13223" s="40"/>
      <c r="G13223" s="40"/>
      <c r="H13223" s="40"/>
      <c r="I13223" s="40"/>
    </row>
    <row r="13224" spans="1:9" x14ac:dyDescent="0.25">
      <c r="A13224" s="1"/>
      <c r="B13224" s="40"/>
      <c r="C13224" s="40"/>
      <c r="D13224" s="40"/>
      <c r="E13224" s="40"/>
      <c r="F13224" s="40"/>
      <c r="G13224" s="40"/>
      <c r="H13224" s="40"/>
      <c r="I13224" s="40"/>
    </row>
    <row r="13225" spans="1:9" x14ac:dyDescent="0.25">
      <c r="A13225" s="1"/>
      <c r="B13225" s="40"/>
      <c r="C13225" s="40"/>
      <c r="D13225" s="40"/>
      <c r="E13225" s="40"/>
      <c r="F13225" s="40"/>
      <c r="G13225" s="40"/>
      <c r="H13225" s="40"/>
      <c r="I13225" s="40"/>
    </row>
    <row r="13226" spans="1:9" x14ac:dyDescent="0.25">
      <c r="A13226" s="1"/>
      <c r="B13226" s="40"/>
      <c r="C13226" s="40"/>
      <c r="D13226" s="40"/>
      <c r="E13226" s="40"/>
      <c r="F13226" s="40"/>
      <c r="G13226" s="40"/>
      <c r="H13226" s="40"/>
      <c r="I13226" s="40"/>
    </row>
    <row r="13227" spans="1:9" x14ac:dyDescent="0.25">
      <c r="A13227" s="1"/>
      <c r="B13227" s="40"/>
      <c r="C13227" s="40"/>
      <c r="D13227" s="40"/>
      <c r="E13227" s="40"/>
      <c r="F13227" s="40"/>
      <c r="G13227" s="40"/>
      <c r="H13227" s="40"/>
      <c r="I13227" s="40"/>
    </row>
    <row r="13228" spans="1:9" x14ac:dyDescent="0.25">
      <c r="A13228" s="1"/>
      <c r="B13228" s="40"/>
      <c r="C13228" s="40"/>
      <c r="D13228" s="40"/>
      <c r="E13228" s="40"/>
      <c r="F13228" s="40"/>
      <c r="G13228" s="40"/>
      <c r="H13228" s="40"/>
      <c r="I13228" s="40"/>
    </row>
    <row r="13229" spans="1:9" x14ac:dyDescent="0.25">
      <c r="A13229" s="1"/>
      <c r="B13229" s="40"/>
      <c r="C13229" s="40"/>
      <c r="D13229" s="40"/>
      <c r="E13229" s="40"/>
      <c r="F13229" s="40"/>
      <c r="G13229" s="40"/>
      <c r="H13229" s="40"/>
      <c r="I13229" s="40"/>
    </row>
    <row r="13230" spans="1:9" x14ac:dyDescent="0.25">
      <c r="A13230" s="1"/>
      <c r="B13230" s="40"/>
      <c r="C13230" s="40"/>
      <c r="D13230" s="40"/>
      <c r="E13230" s="40"/>
      <c r="F13230" s="40"/>
      <c r="G13230" s="40"/>
      <c r="H13230" s="40"/>
      <c r="I13230" s="40"/>
    </row>
    <row r="13231" spans="1:9" x14ac:dyDescent="0.25">
      <c r="A13231" s="1"/>
      <c r="B13231" s="40"/>
      <c r="C13231" s="40"/>
      <c r="D13231" s="40"/>
      <c r="E13231" s="40"/>
      <c r="F13231" s="40"/>
      <c r="G13231" s="40"/>
      <c r="H13231" s="40"/>
      <c r="I13231" s="40"/>
    </row>
    <row r="13232" spans="1:9" x14ac:dyDescent="0.25">
      <c r="A13232" s="1"/>
      <c r="B13232" s="40"/>
      <c r="C13232" s="40"/>
      <c r="D13232" s="40"/>
      <c r="E13232" s="40"/>
      <c r="F13232" s="40"/>
      <c r="G13232" s="40"/>
      <c r="H13232" s="40"/>
      <c r="I13232" s="40"/>
    </row>
    <row r="13233" spans="1:9" x14ac:dyDescent="0.25">
      <c r="A13233" s="1"/>
      <c r="B13233" s="40"/>
      <c r="C13233" s="40"/>
      <c r="D13233" s="40"/>
      <c r="E13233" s="40"/>
      <c r="F13233" s="40"/>
      <c r="G13233" s="40"/>
      <c r="H13233" s="40"/>
      <c r="I13233" s="40"/>
    </row>
    <row r="13234" spans="1:9" x14ac:dyDescent="0.25">
      <c r="A13234" s="1"/>
      <c r="B13234" s="40"/>
      <c r="C13234" s="40"/>
      <c r="D13234" s="40"/>
      <c r="E13234" s="40"/>
      <c r="F13234" s="40"/>
      <c r="G13234" s="40"/>
      <c r="H13234" s="40"/>
      <c r="I13234" s="40"/>
    </row>
    <row r="13235" spans="1:9" x14ac:dyDescent="0.25">
      <c r="A13235" s="1"/>
      <c r="B13235" s="40"/>
      <c r="C13235" s="40"/>
      <c r="D13235" s="40"/>
      <c r="E13235" s="40"/>
      <c r="F13235" s="40"/>
      <c r="G13235" s="40"/>
      <c r="H13235" s="40"/>
      <c r="I13235" s="40"/>
    </row>
    <row r="13236" spans="1:9" x14ac:dyDescent="0.25">
      <c r="A13236" s="1"/>
      <c r="B13236" s="40"/>
      <c r="C13236" s="40"/>
      <c r="D13236" s="40"/>
      <c r="E13236" s="40"/>
      <c r="F13236" s="40"/>
      <c r="G13236" s="40"/>
      <c r="H13236" s="40"/>
      <c r="I13236" s="40"/>
    </row>
    <row r="13237" spans="1:9" x14ac:dyDescent="0.25">
      <c r="A13237" s="1"/>
      <c r="B13237" s="40"/>
      <c r="C13237" s="40"/>
      <c r="D13237" s="40"/>
      <c r="E13237" s="40"/>
      <c r="F13237" s="40"/>
      <c r="G13237" s="40"/>
      <c r="H13237" s="40"/>
      <c r="I13237" s="40"/>
    </row>
    <row r="13238" spans="1:9" x14ac:dyDescent="0.25">
      <c r="A13238" s="1"/>
      <c r="B13238" s="40"/>
      <c r="C13238" s="40"/>
      <c r="D13238" s="40"/>
      <c r="E13238" s="40"/>
      <c r="F13238" s="40"/>
      <c r="G13238" s="40"/>
      <c r="H13238" s="40"/>
      <c r="I13238" s="40"/>
    </row>
    <row r="13239" spans="1:9" x14ac:dyDescent="0.25">
      <c r="A13239" s="1"/>
      <c r="B13239" s="40"/>
      <c r="C13239" s="40"/>
      <c r="D13239" s="40"/>
      <c r="E13239" s="40"/>
      <c r="F13239" s="40"/>
      <c r="G13239" s="40"/>
      <c r="H13239" s="40"/>
      <c r="I13239" s="40"/>
    </row>
    <row r="13240" spans="1:9" x14ac:dyDescent="0.25">
      <c r="A13240" s="1"/>
      <c r="B13240" s="40"/>
      <c r="C13240" s="40"/>
      <c r="D13240" s="40"/>
      <c r="E13240" s="40"/>
      <c r="F13240" s="40"/>
      <c r="G13240" s="40"/>
      <c r="H13240" s="40"/>
      <c r="I13240" s="40"/>
    </row>
    <row r="13241" spans="1:9" x14ac:dyDescent="0.25">
      <c r="A13241" s="1"/>
      <c r="B13241" s="40"/>
      <c r="C13241" s="40"/>
      <c r="D13241" s="40"/>
      <c r="E13241" s="40"/>
      <c r="F13241" s="40"/>
      <c r="G13241" s="40"/>
      <c r="H13241" s="40"/>
      <c r="I13241" s="40"/>
    </row>
    <row r="13242" spans="1:9" x14ac:dyDescent="0.25">
      <c r="A13242" s="1"/>
      <c r="B13242" s="40"/>
      <c r="C13242" s="40"/>
      <c r="D13242" s="40"/>
      <c r="E13242" s="40"/>
      <c r="F13242" s="40"/>
      <c r="G13242" s="40"/>
      <c r="H13242" s="40"/>
      <c r="I13242" s="40"/>
    </row>
    <row r="13243" spans="1:9" x14ac:dyDescent="0.25">
      <c r="A13243" s="1"/>
      <c r="B13243" s="40"/>
      <c r="C13243" s="40"/>
      <c r="D13243" s="40"/>
      <c r="E13243" s="40"/>
      <c r="F13243" s="40"/>
      <c r="G13243" s="40"/>
      <c r="H13243" s="40"/>
      <c r="I13243" s="40"/>
    </row>
    <row r="13244" spans="1:9" x14ac:dyDescent="0.25">
      <c r="A13244" s="1"/>
      <c r="B13244" s="40"/>
      <c r="C13244" s="40"/>
      <c r="D13244" s="40"/>
      <c r="E13244" s="40"/>
      <c r="F13244" s="40"/>
      <c r="G13244" s="40"/>
      <c r="H13244" s="40"/>
      <c r="I13244" s="40"/>
    </row>
    <row r="13245" spans="1:9" x14ac:dyDescent="0.25">
      <c r="A13245" s="1"/>
      <c r="B13245" s="40"/>
      <c r="C13245" s="40"/>
      <c r="D13245" s="40"/>
      <c r="E13245" s="40"/>
      <c r="F13245" s="40"/>
      <c r="G13245" s="40"/>
      <c r="H13245" s="40"/>
      <c r="I13245" s="40"/>
    </row>
    <row r="13246" spans="1:9" x14ac:dyDescent="0.25">
      <c r="A13246" s="1"/>
      <c r="B13246" s="40"/>
      <c r="C13246" s="40"/>
      <c r="D13246" s="40"/>
      <c r="E13246" s="40"/>
      <c r="F13246" s="40"/>
      <c r="G13246" s="40"/>
      <c r="H13246" s="40"/>
      <c r="I13246" s="40"/>
    </row>
    <row r="13247" spans="1:9" x14ac:dyDescent="0.25">
      <c r="A13247" s="1"/>
      <c r="B13247" s="40"/>
      <c r="C13247" s="40"/>
      <c r="D13247" s="40"/>
      <c r="E13247" s="40"/>
      <c r="F13247" s="40"/>
      <c r="G13247" s="40"/>
      <c r="H13247" s="40"/>
      <c r="I13247" s="40"/>
    </row>
    <row r="13248" spans="1:9" x14ac:dyDescent="0.25">
      <c r="A13248" s="1"/>
      <c r="B13248" s="40"/>
      <c r="C13248" s="40"/>
      <c r="D13248" s="40"/>
      <c r="E13248" s="40"/>
      <c r="F13248" s="40"/>
      <c r="G13248" s="40"/>
      <c r="H13248" s="40"/>
      <c r="I13248" s="40"/>
    </row>
    <row r="13249" spans="1:9" x14ac:dyDescent="0.25">
      <c r="A13249" s="1"/>
      <c r="B13249" s="40"/>
      <c r="C13249" s="40"/>
      <c r="D13249" s="40"/>
      <c r="E13249" s="40"/>
      <c r="F13249" s="40"/>
      <c r="G13249" s="40"/>
      <c r="H13249" s="40"/>
      <c r="I13249" s="40"/>
    </row>
    <row r="13250" spans="1:9" x14ac:dyDescent="0.25">
      <c r="A13250" s="1"/>
      <c r="B13250" s="40"/>
      <c r="C13250" s="40"/>
      <c r="D13250" s="40"/>
      <c r="E13250" s="40"/>
      <c r="F13250" s="40"/>
      <c r="G13250" s="40"/>
      <c r="H13250" s="40"/>
      <c r="I13250" s="40"/>
    </row>
    <row r="13251" spans="1:9" x14ac:dyDescent="0.25">
      <c r="A13251" s="1"/>
      <c r="B13251" s="40"/>
      <c r="C13251" s="40"/>
      <c r="D13251" s="40"/>
      <c r="E13251" s="40"/>
      <c r="F13251" s="40"/>
      <c r="G13251" s="40"/>
      <c r="H13251" s="40"/>
      <c r="I13251" s="40"/>
    </row>
    <row r="13252" spans="1:9" x14ac:dyDescent="0.25">
      <c r="A13252" s="1"/>
      <c r="B13252" s="40"/>
      <c r="C13252" s="40"/>
      <c r="D13252" s="40"/>
      <c r="E13252" s="40"/>
      <c r="F13252" s="40"/>
      <c r="G13252" s="40"/>
      <c r="H13252" s="40"/>
      <c r="I13252" s="40"/>
    </row>
    <row r="13253" spans="1:9" x14ac:dyDescent="0.25">
      <c r="A13253" s="1"/>
      <c r="B13253" s="40"/>
      <c r="C13253" s="40"/>
      <c r="D13253" s="40"/>
      <c r="E13253" s="40"/>
      <c r="F13253" s="40"/>
      <c r="G13253" s="40"/>
      <c r="H13253" s="40"/>
      <c r="I13253" s="40"/>
    </row>
    <row r="13254" spans="1:9" x14ac:dyDescent="0.25">
      <c r="A13254" s="1"/>
      <c r="B13254" s="40"/>
      <c r="C13254" s="40"/>
      <c r="D13254" s="40"/>
      <c r="E13254" s="40"/>
      <c r="F13254" s="40"/>
      <c r="G13254" s="40"/>
      <c r="H13254" s="40"/>
      <c r="I13254" s="40"/>
    </row>
    <row r="13255" spans="1:9" x14ac:dyDescent="0.25">
      <c r="A13255" s="1"/>
      <c r="B13255" s="40"/>
      <c r="C13255" s="40"/>
      <c r="D13255" s="40"/>
      <c r="E13255" s="40"/>
      <c r="F13255" s="40"/>
      <c r="G13255" s="40"/>
      <c r="H13255" s="40"/>
      <c r="I13255" s="40"/>
    </row>
    <row r="13256" spans="1:9" x14ac:dyDescent="0.25">
      <c r="A13256" s="1"/>
      <c r="B13256" s="40"/>
      <c r="C13256" s="40"/>
      <c r="D13256" s="40"/>
      <c r="E13256" s="40"/>
      <c r="F13256" s="40"/>
      <c r="G13256" s="40"/>
      <c r="H13256" s="40"/>
      <c r="I13256" s="40"/>
    </row>
    <row r="13257" spans="1:9" x14ac:dyDescent="0.25">
      <c r="A13257" s="1"/>
      <c r="B13257" s="40"/>
      <c r="C13257" s="40"/>
      <c r="D13257" s="40"/>
      <c r="E13257" s="40"/>
      <c r="F13257" s="40"/>
      <c r="G13257" s="40"/>
      <c r="H13257" s="40"/>
      <c r="I13257" s="40"/>
    </row>
    <row r="13258" spans="1:9" x14ac:dyDescent="0.25">
      <c r="A13258" s="1"/>
      <c r="B13258" s="40"/>
      <c r="C13258" s="40"/>
      <c r="D13258" s="40"/>
      <c r="E13258" s="40"/>
      <c r="F13258" s="40"/>
      <c r="G13258" s="40"/>
      <c r="H13258" s="40"/>
      <c r="I13258" s="40"/>
    </row>
    <row r="13259" spans="1:9" x14ac:dyDescent="0.25">
      <c r="A13259" s="1"/>
      <c r="B13259" s="40"/>
      <c r="C13259" s="40"/>
      <c r="D13259" s="40"/>
      <c r="E13259" s="40"/>
      <c r="F13259" s="40"/>
      <c r="G13259" s="40"/>
      <c r="H13259" s="40"/>
      <c r="I13259" s="40"/>
    </row>
    <row r="13260" spans="1:9" x14ac:dyDescent="0.25">
      <c r="A13260" s="1"/>
      <c r="B13260" s="40"/>
      <c r="C13260" s="40"/>
      <c r="D13260" s="40"/>
      <c r="E13260" s="40"/>
      <c r="F13260" s="40"/>
      <c r="G13260" s="40"/>
      <c r="H13260" s="40"/>
      <c r="I13260" s="40"/>
    </row>
    <row r="13261" spans="1:9" x14ac:dyDescent="0.25">
      <c r="A13261" s="1"/>
      <c r="B13261" s="40"/>
      <c r="C13261" s="40"/>
      <c r="D13261" s="40"/>
      <c r="E13261" s="40"/>
      <c r="F13261" s="40"/>
      <c r="G13261" s="40"/>
      <c r="H13261" s="40"/>
      <c r="I13261" s="40"/>
    </row>
    <row r="13262" spans="1:9" x14ac:dyDescent="0.25">
      <c r="A13262" s="1"/>
      <c r="B13262" s="40"/>
      <c r="C13262" s="40"/>
      <c r="D13262" s="40"/>
      <c r="E13262" s="40"/>
      <c r="F13262" s="40"/>
      <c r="G13262" s="40"/>
      <c r="H13262" s="40"/>
      <c r="I13262" s="40"/>
    </row>
    <row r="13263" spans="1:9" x14ac:dyDescent="0.25">
      <c r="A13263" s="1"/>
      <c r="B13263" s="40"/>
      <c r="C13263" s="40"/>
      <c r="D13263" s="40"/>
      <c r="E13263" s="40"/>
      <c r="F13263" s="40"/>
      <c r="G13263" s="40"/>
      <c r="H13263" s="40"/>
      <c r="I13263" s="40"/>
    </row>
    <row r="13264" spans="1:9" x14ac:dyDescent="0.25">
      <c r="A13264" s="1"/>
      <c r="B13264" s="40"/>
      <c r="C13264" s="40"/>
      <c r="D13264" s="40"/>
      <c r="E13264" s="40"/>
      <c r="F13264" s="40"/>
      <c r="G13264" s="40"/>
      <c r="H13264" s="40"/>
      <c r="I13264" s="40"/>
    </row>
    <row r="13265" spans="1:9" x14ac:dyDescent="0.25">
      <c r="A13265" s="1"/>
      <c r="B13265" s="40"/>
      <c r="C13265" s="40"/>
      <c r="D13265" s="40"/>
      <c r="E13265" s="40"/>
      <c r="F13265" s="40"/>
      <c r="G13265" s="40"/>
      <c r="H13265" s="40"/>
      <c r="I13265" s="40"/>
    </row>
    <row r="13266" spans="1:9" x14ac:dyDescent="0.25">
      <c r="A13266" s="1"/>
      <c r="B13266" s="40"/>
      <c r="C13266" s="40"/>
      <c r="D13266" s="40"/>
      <c r="E13266" s="40"/>
      <c r="F13266" s="40"/>
      <c r="G13266" s="40"/>
      <c r="H13266" s="40"/>
      <c r="I13266" s="40"/>
    </row>
    <row r="13267" spans="1:9" x14ac:dyDescent="0.25">
      <c r="A13267" s="1"/>
      <c r="B13267" s="40"/>
      <c r="C13267" s="40"/>
      <c r="D13267" s="40"/>
      <c r="E13267" s="40"/>
      <c r="F13267" s="40"/>
      <c r="G13267" s="40"/>
      <c r="H13267" s="40"/>
      <c r="I13267" s="40"/>
    </row>
    <row r="13268" spans="1:9" x14ac:dyDescent="0.25">
      <c r="A13268" s="1"/>
      <c r="B13268" s="40"/>
      <c r="C13268" s="40"/>
      <c r="D13268" s="40"/>
      <c r="E13268" s="40"/>
      <c r="F13268" s="40"/>
      <c r="G13268" s="40"/>
      <c r="H13268" s="40"/>
      <c r="I13268" s="40"/>
    </row>
    <row r="13269" spans="1:9" x14ac:dyDescent="0.25">
      <c r="A13269" s="1"/>
      <c r="B13269" s="40"/>
      <c r="C13269" s="40"/>
      <c r="D13269" s="40"/>
      <c r="E13269" s="40"/>
      <c r="F13269" s="40"/>
      <c r="G13269" s="40"/>
      <c r="H13269" s="40"/>
      <c r="I13269" s="40"/>
    </row>
    <row r="13270" spans="1:9" x14ac:dyDescent="0.25">
      <c r="A13270" s="1"/>
      <c r="B13270" s="40"/>
      <c r="C13270" s="40"/>
      <c r="D13270" s="40"/>
      <c r="E13270" s="40"/>
      <c r="F13270" s="40"/>
      <c r="G13270" s="40"/>
      <c r="H13270" s="40"/>
      <c r="I13270" s="40"/>
    </row>
    <row r="13271" spans="1:9" x14ac:dyDescent="0.25">
      <c r="A13271" s="1"/>
      <c r="B13271" s="40"/>
      <c r="C13271" s="40"/>
      <c r="D13271" s="40"/>
      <c r="E13271" s="40"/>
      <c r="F13271" s="40"/>
      <c r="G13271" s="40"/>
      <c r="H13271" s="40"/>
      <c r="I13271" s="40"/>
    </row>
    <row r="13272" spans="1:9" x14ac:dyDescent="0.25">
      <c r="A13272" s="1"/>
      <c r="B13272" s="40"/>
      <c r="C13272" s="40"/>
      <c r="D13272" s="40"/>
      <c r="E13272" s="40"/>
      <c r="F13272" s="40"/>
      <c r="G13272" s="40"/>
      <c r="H13272" s="40"/>
      <c r="I13272" s="40"/>
    </row>
    <row r="13273" spans="1:9" x14ac:dyDescent="0.25">
      <c r="A13273" s="1"/>
      <c r="B13273" s="40"/>
      <c r="C13273" s="40"/>
      <c r="D13273" s="40"/>
      <c r="E13273" s="40"/>
      <c r="F13273" s="40"/>
      <c r="G13273" s="40"/>
      <c r="H13273" s="40"/>
      <c r="I13273" s="40"/>
    </row>
    <row r="13274" spans="1:9" x14ac:dyDescent="0.25">
      <c r="A13274" s="1"/>
      <c r="B13274" s="40"/>
      <c r="C13274" s="40"/>
      <c r="D13274" s="40"/>
      <c r="E13274" s="40"/>
      <c r="F13274" s="40"/>
      <c r="G13274" s="40"/>
      <c r="H13274" s="40"/>
      <c r="I13274" s="40"/>
    </row>
    <row r="13275" spans="1:9" x14ac:dyDescent="0.25">
      <c r="A13275" s="1"/>
      <c r="B13275" s="40"/>
      <c r="C13275" s="40"/>
      <c r="D13275" s="40"/>
      <c r="E13275" s="40"/>
      <c r="F13275" s="40"/>
      <c r="G13275" s="40"/>
      <c r="H13275" s="40"/>
      <c r="I13275" s="40"/>
    </row>
    <row r="13276" spans="1:9" x14ac:dyDescent="0.25">
      <c r="A13276" s="1"/>
      <c r="B13276" s="40"/>
      <c r="C13276" s="40"/>
      <c r="D13276" s="40"/>
      <c r="E13276" s="40"/>
      <c r="F13276" s="40"/>
      <c r="G13276" s="40"/>
      <c r="H13276" s="40"/>
      <c r="I13276" s="40"/>
    </row>
    <row r="13277" spans="1:9" x14ac:dyDescent="0.25">
      <c r="A13277" s="1"/>
      <c r="B13277" s="40"/>
      <c r="C13277" s="40"/>
      <c r="D13277" s="40"/>
      <c r="E13277" s="40"/>
      <c r="F13277" s="40"/>
      <c r="G13277" s="40"/>
      <c r="H13277" s="40"/>
      <c r="I13277" s="40"/>
    </row>
    <row r="13278" spans="1:9" x14ac:dyDescent="0.25">
      <c r="A13278" s="1"/>
      <c r="B13278" s="40"/>
      <c r="C13278" s="40"/>
      <c r="D13278" s="40"/>
      <c r="E13278" s="40"/>
      <c r="F13278" s="40"/>
      <c r="G13278" s="40"/>
      <c r="H13278" s="40"/>
      <c r="I13278" s="40"/>
    </row>
    <row r="13279" spans="1:9" x14ac:dyDescent="0.25">
      <c r="A13279" s="1"/>
      <c r="B13279" s="40"/>
      <c r="C13279" s="40"/>
      <c r="D13279" s="40"/>
      <c r="E13279" s="40"/>
      <c r="F13279" s="40"/>
      <c r="G13279" s="40"/>
      <c r="H13279" s="40"/>
      <c r="I13279" s="40"/>
    </row>
    <row r="13280" spans="1:9" x14ac:dyDescent="0.25">
      <c r="A13280" s="1"/>
      <c r="B13280" s="40"/>
      <c r="C13280" s="40"/>
      <c r="D13280" s="40"/>
      <c r="E13280" s="40"/>
      <c r="F13280" s="40"/>
      <c r="G13280" s="40"/>
      <c r="H13280" s="40"/>
      <c r="I13280" s="40"/>
    </row>
    <row r="13281" spans="1:9" x14ac:dyDescent="0.25">
      <c r="A13281" s="1"/>
      <c r="B13281" s="40"/>
      <c r="C13281" s="40"/>
      <c r="D13281" s="40"/>
      <c r="E13281" s="40"/>
      <c r="F13281" s="40"/>
      <c r="G13281" s="40"/>
      <c r="H13281" s="40"/>
      <c r="I13281" s="40"/>
    </row>
    <row r="13282" spans="1:9" x14ac:dyDescent="0.25">
      <c r="A13282" s="1"/>
      <c r="B13282" s="40"/>
      <c r="C13282" s="40"/>
      <c r="D13282" s="40"/>
      <c r="E13282" s="40"/>
      <c r="F13282" s="40"/>
      <c r="G13282" s="40"/>
      <c r="H13282" s="40"/>
      <c r="I13282" s="40"/>
    </row>
    <row r="13283" spans="1:9" x14ac:dyDescent="0.25">
      <c r="A13283" s="1"/>
      <c r="B13283" s="40"/>
      <c r="C13283" s="40"/>
      <c r="D13283" s="40"/>
      <c r="E13283" s="40"/>
      <c r="F13283" s="40"/>
      <c r="G13283" s="40"/>
      <c r="H13283" s="40"/>
      <c r="I13283" s="40"/>
    </row>
    <row r="13284" spans="1:9" x14ac:dyDescent="0.25">
      <c r="A13284" s="1"/>
      <c r="B13284" s="40"/>
      <c r="C13284" s="40"/>
      <c r="D13284" s="40"/>
      <c r="E13284" s="40"/>
      <c r="F13284" s="40"/>
      <c r="G13284" s="40"/>
      <c r="H13284" s="40"/>
      <c r="I13284" s="40"/>
    </row>
    <row r="13285" spans="1:9" x14ac:dyDescent="0.25">
      <c r="A13285" s="1"/>
      <c r="B13285" s="40"/>
      <c r="C13285" s="40"/>
      <c r="D13285" s="40"/>
      <c r="E13285" s="40"/>
      <c r="F13285" s="40"/>
      <c r="G13285" s="40"/>
      <c r="H13285" s="40"/>
      <c r="I13285" s="40"/>
    </row>
    <row r="13286" spans="1:9" x14ac:dyDescent="0.25">
      <c r="A13286" s="1"/>
      <c r="B13286" s="40"/>
      <c r="C13286" s="40"/>
      <c r="D13286" s="40"/>
      <c r="E13286" s="40"/>
      <c r="F13286" s="40"/>
      <c r="G13286" s="40"/>
      <c r="H13286" s="40"/>
      <c r="I13286" s="40"/>
    </row>
    <row r="13287" spans="1:9" x14ac:dyDescent="0.25">
      <c r="A13287" s="1"/>
      <c r="B13287" s="40"/>
      <c r="C13287" s="40"/>
      <c r="D13287" s="40"/>
      <c r="E13287" s="40"/>
      <c r="F13287" s="40"/>
      <c r="G13287" s="40"/>
      <c r="H13287" s="40"/>
      <c r="I13287" s="40"/>
    </row>
    <row r="13288" spans="1:9" x14ac:dyDescent="0.25">
      <c r="A13288" s="1"/>
      <c r="B13288" s="40"/>
      <c r="C13288" s="40"/>
      <c r="D13288" s="40"/>
      <c r="E13288" s="40"/>
      <c r="F13288" s="40"/>
      <c r="G13288" s="40"/>
      <c r="H13288" s="40"/>
      <c r="I13288" s="40"/>
    </row>
    <row r="13289" spans="1:9" x14ac:dyDescent="0.25">
      <c r="A13289" s="1"/>
      <c r="B13289" s="40"/>
      <c r="C13289" s="40"/>
      <c r="D13289" s="40"/>
      <c r="E13289" s="40"/>
      <c r="F13289" s="40"/>
      <c r="G13289" s="40"/>
      <c r="H13289" s="40"/>
      <c r="I13289" s="40"/>
    </row>
    <row r="13290" spans="1:9" x14ac:dyDescent="0.25">
      <c r="A13290" s="1"/>
      <c r="B13290" s="40"/>
      <c r="C13290" s="40"/>
      <c r="D13290" s="40"/>
      <c r="E13290" s="40"/>
      <c r="F13290" s="40"/>
      <c r="G13290" s="40"/>
      <c r="H13290" s="40"/>
      <c r="I13290" s="40"/>
    </row>
    <row r="13291" spans="1:9" x14ac:dyDescent="0.25">
      <c r="A13291" s="1"/>
      <c r="B13291" s="40"/>
      <c r="C13291" s="40"/>
      <c r="D13291" s="40"/>
      <c r="E13291" s="40"/>
      <c r="F13291" s="40"/>
      <c r="G13291" s="40"/>
      <c r="H13291" s="40"/>
      <c r="I13291" s="40"/>
    </row>
    <row r="13292" spans="1:9" x14ac:dyDescent="0.25">
      <c r="A13292" s="1"/>
      <c r="B13292" s="40"/>
      <c r="C13292" s="40"/>
      <c r="D13292" s="40"/>
      <c r="E13292" s="40"/>
      <c r="F13292" s="40"/>
      <c r="G13292" s="40"/>
      <c r="H13292" s="40"/>
      <c r="I13292" s="40"/>
    </row>
    <row r="13293" spans="1:9" x14ac:dyDescent="0.25">
      <c r="A13293" s="1"/>
      <c r="B13293" s="40"/>
      <c r="C13293" s="40"/>
      <c r="D13293" s="40"/>
      <c r="E13293" s="40"/>
      <c r="F13293" s="40"/>
      <c r="G13293" s="40"/>
      <c r="H13293" s="40"/>
      <c r="I13293" s="40"/>
    </row>
    <row r="13294" spans="1:9" x14ac:dyDescent="0.25">
      <c r="A13294" s="1"/>
      <c r="B13294" s="40"/>
      <c r="C13294" s="40"/>
      <c r="D13294" s="40"/>
      <c r="E13294" s="40"/>
      <c r="F13294" s="40"/>
      <c r="G13294" s="40"/>
      <c r="H13294" s="40"/>
      <c r="I13294" s="40"/>
    </row>
    <row r="13295" spans="1:9" x14ac:dyDescent="0.25">
      <c r="A13295" s="1"/>
      <c r="B13295" s="40"/>
      <c r="C13295" s="40"/>
      <c r="D13295" s="40"/>
      <c r="E13295" s="40"/>
      <c r="F13295" s="40"/>
      <c r="G13295" s="40"/>
      <c r="H13295" s="40"/>
      <c r="I13295" s="40"/>
    </row>
    <row r="13296" spans="1:9" x14ac:dyDescent="0.25">
      <c r="A13296" s="1"/>
      <c r="B13296" s="40"/>
      <c r="C13296" s="40"/>
      <c r="D13296" s="40"/>
      <c r="E13296" s="40"/>
      <c r="F13296" s="40"/>
      <c r="G13296" s="40"/>
      <c r="H13296" s="40"/>
      <c r="I13296" s="40"/>
    </row>
    <row r="13297" spans="1:9" x14ac:dyDescent="0.25">
      <c r="A13297" s="1"/>
      <c r="B13297" s="40"/>
      <c r="C13297" s="40"/>
      <c r="D13297" s="40"/>
      <c r="E13297" s="40"/>
      <c r="F13297" s="40"/>
      <c r="G13297" s="40"/>
      <c r="H13297" s="40"/>
      <c r="I13297" s="40"/>
    </row>
    <row r="13298" spans="1:9" x14ac:dyDescent="0.25">
      <c r="A13298" s="1"/>
      <c r="B13298" s="40"/>
      <c r="C13298" s="40"/>
      <c r="D13298" s="40"/>
      <c r="E13298" s="40"/>
      <c r="F13298" s="40"/>
      <c r="G13298" s="40"/>
      <c r="H13298" s="40"/>
      <c r="I13298" s="40"/>
    </row>
    <row r="13299" spans="1:9" x14ac:dyDescent="0.25">
      <c r="A13299" s="1"/>
      <c r="B13299" s="40"/>
      <c r="C13299" s="40"/>
      <c r="D13299" s="40"/>
      <c r="E13299" s="40"/>
      <c r="F13299" s="40"/>
      <c r="G13299" s="40"/>
      <c r="H13299" s="40"/>
      <c r="I13299" s="40"/>
    </row>
    <row r="13300" spans="1:9" x14ac:dyDescent="0.25">
      <c r="A13300" s="1"/>
      <c r="B13300" s="40"/>
      <c r="C13300" s="40"/>
      <c r="D13300" s="40"/>
      <c r="E13300" s="40"/>
      <c r="F13300" s="40"/>
      <c r="G13300" s="40"/>
      <c r="H13300" s="40"/>
      <c r="I13300" s="40"/>
    </row>
    <row r="13301" spans="1:9" x14ac:dyDescent="0.25">
      <c r="A13301" s="1"/>
      <c r="B13301" s="40"/>
      <c r="C13301" s="40"/>
      <c r="D13301" s="40"/>
      <c r="E13301" s="40"/>
      <c r="F13301" s="40"/>
      <c r="G13301" s="40"/>
      <c r="H13301" s="40"/>
      <c r="I13301" s="40"/>
    </row>
    <row r="13302" spans="1:9" x14ac:dyDescent="0.25">
      <c r="A13302" s="1"/>
      <c r="B13302" s="40"/>
      <c r="C13302" s="40"/>
      <c r="D13302" s="40"/>
      <c r="E13302" s="40"/>
      <c r="F13302" s="40"/>
      <c r="G13302" s="40"/>
      <c r="H13302" s="40"/>
      <c r="I13302" s="40"/>
    </row>
    <row r="13303" spans="1:9" x14ac:dyDescent="0.25">
      <c r="A13303" s="1"/>
      <c r="B13303" s="40"/>
      <c r="C13303" s="40"/>
      <c r="D13303" s="40"/>
      <c r="E13303" s="40"/>
      <c r="F13303" s="40"/>
      <c r="G13303" s="40"/>
      <c r="H13303" s="40"/>
      <c r="I13303" s="40"/>
    </row>
    <row r="13304" spans="1:9" x14ac:dyDescent="0.25">
      <c r="A13304" s="1"/>
      <c r="B13304" s="40"/>
      <c r="C13304" s="40"/>
      <c r="D13304" s="40"/>
      <c r="E13304" s="40"/>
      <c r="F13304" s="40"/>
      <c r="G13304" s="40"/>
      <c r="H13304" s="40"/>
      <c r="I13304" s="40"/>
    </row>
    <row r="13305" spans="1:9" x14ac:dyDescent="0.25">
      <c r="A13305" s="1"/>
      <c r="B13305" s="40"/>
      <c r="C13305" s="40"/>
      <c r="D13305" s="40"/>
      <c r="E13305" s="40"/>
      <c r="F13305" s="40"/>
      <c r="G13305" s="40"/>
      <c r="H13305" s="40"/>
      <c r="I13305" s="40"/>
    </row>
    <row r="13306" spans="1:9" x14ac:dyDescent="0.25">
      <c r="A13306" s="1"/>
      <c r="B13306" s="40"/>
      <c r="C13306" s="40"/>
      <c r="D13306" s="40"/>
      <c r="E13306" s="40"/>
      <c r="F13306" s="40"/>
      <c r="G13306" s="40"/>
      <c r="H13306" s="40"/>
      <c r="I13306" s="40"/>
    </row>
    <row r="13307" spans="1:9" x14ac:dyDescent="0.25">
      <c r="A13307" s="1"/>
      <c r="B13307" s="40"/>
      <c r="C13307" s="40"/>
      <c r="D13307" s="40"/>
      <c r="E13307" s="40"/>
      <c r="F13307" s="40"/>
      <c r="G13307" s="40"/>
      <c r="H13307" s="40"/>
      <c r="I13307" s="40"/>
    </row>
    <row r="13308" spans="1:9" x14ac:dyDescent="0.25">
      <c r="A13308" s="1"/>
      <c r="B13308" s="40"/>
      <c r="C13308" s="40"/>
      <c r="D13308" s="40"/>
      <c r="E13308" s="40"/>
      <c r="F13308" s="40"/>
      <c r="G13308" s="40"/>
      <c r="H13308" s="40"/>
      <c r="I13308" s="40"/>
    </row>
    <row r="13309" spans="1:9" x14ac:dyDescent="0.25">
      <c r="A13309" s="1"/>
      <c r="B13309" s="40"/>
      <c r="C13309" s="40"/>
      <c r="D13309" s="40"/>
      <c r="E13309" s="40"/>
      <c r="F13309" s="40"/>
      <c r="G13309" s="40"/>
      <c r="H13309" s="40"/>
      <c r="I13309" s="40"/>
    </row>
    <row r="13310" spans="1:9" x14ac:dyDescent="0.25">
      <c r="A13310" s="1"/>
      <c r="B13310" s="40"/>
      <c r="C13310" s="40"/>
      <c r="D13310" s="40"/>
      <c r="E13310" s="40"/>
      <c r="F13310" s="40"/>
      <c r="G13310" s="40"/>
      <c r="H13310" s="40"/>
      <c r="I13310" s="40"/>
    </row>
    <row r="13311" spans="1:9" x14ac:dyDescent="0.25">
      <c r="A13311" s="1"/>
      <c r="B13311" s="40"/>
      <c r="C13311" s="40"/>
      <c r="D13311" s="40"/>
      <c r="E13311" s="40"/>
      <c r="F13311" s="40"/>
      <c r="G13311" s="40"/>
      <c r="H13311" s="40"/>
      <c r="I13311" s="40"/>
    </row>
    <row r="13312" spans="1:9" x14ac:dyDescent="0.25">
      <c r="A13312" s="1"/>
      <c r="B13312" s="40"/>
      <c r="C13312" s="40"/>
      <c r="D13312" s="40"/>
      <c r="E13312" s="40"/>
      <c r="F13312" s="40"/>
      <c r="G13312" s="40"/>
      <c r="H13312" s="40"/>
      <c r="I13312" s="40"/>
    </row>
    <row r="13313" spans="1:9" x14ac:dyDescent="0.25">
      <c r="A13313" s="1"/>
      <c r="B13313" s="40"/>
      <c r="C13313" s="40"/>
      <c r="D13313" s="40"/>
      <c r="E13313" s="40"/>
      <c r="F13313" s="40"/>
      <c r="G13313" s="40"/>
      <c r="H13313" s="40"/>
      <c r="I13313" s="40"/>
    </row>
    <row r="13314" spans="1:9" x14ac:dyDescent="0.25">
      <c r="A13314" s="1"/>
      <c r="B13314" s="40"/>
      <c r="C13314" s="40"/>
      <c r="D13314" s="40"/>
      <c r="E13314" s="40"/>
      <c r="F13314" s="40"/>
      <c r="G13314" s="40"/>
      <c r="H13314" s="40"/>
      <c r="I13314" s="40"/>
    </row>
    <row r="13315" spans="1:9" x14ac:dyDescent="0.25">
      <c r="A13315" s="1"/>
      <c r="B13315" s="40"/>
      <c r="C13315" s="40"/>
      <c r="D13315" s="40"/>
      <c r="E13315" s="40"/>
      <c r="F13315" s="40"/>
      <c r="G13315" s="40"/>
      <c r="H13315" s="40"/>
      <c r="I13315" s="40"/>
    </row>
    <row r="13316" spans="1:9" x14ac:dyDescent="0.25">
      <c r="A13316" s="1"/>
      <c r="B13316" s="40"/>
      <c r="C13316" s="40"/>
      <c r="D13316" s="40"/>
      <c r="E13316" s="40"/>
      <c r="F13316" s="40"/>
      <c r="G13316" s="40"/>
      <c r="H13316" s="40"/>
      <c r="I13316" s="40"/>
    </row>
    <row r="13317" spans="1:9" x14ac:dyDescent="0.25">
      <c r="A13317" s="1"/>
      <c r="B13317" s="40"/>
      <c r="C13317" s="40"/>
      <c r="D13317" s="40"/>
      <c r="E13317" s="40"/>
      <c r="F13317" s="40"/>
      <c r="G13317" s="40"/>
      <c r="H13317" s="40"/>
      <c r="I13317" s="40"/>
    </row>
    <row r="13318" spans="1:9" x14ac:dyDescent="0.25">
      <c r="A13318" s="1"/>
      <c r="B13318" s="40"/>
      <c r="C13318" s="40"/>
      <c r="D13318" s="40"/>
      <c r="E13318" s="40"/>
      <c r="F13318" s="40"/>
      <c r="G13318" s="40"/>
      <c r="H13318" s="40"/>
      <c r="I13318" s="40"/>
    </row>
    <row r="13319" spans="1:9" x14ac:dyDescent="0.25">
      <c r="A13319" s="1"/>
      <c r="B13319" s="40"/>
      <c r="C13319" s="40"/>
      <c r="D13319" s="40"/>
      <c r="E13319" s="40"/>
      <c r="F13319" s="40"/>
      <c r="G13319" s="40"/>
      <c r="H13319" s="40"/>
      <c r="I13319" s="40"/>
    </row>
    <row r="13320" spans="1:9" x14ac:dyDescent="0.25">
      <c r="A13320" s="1"/>
      <c r="B13320" s="40"/>
      <c r="C13320" s="40"/>
      <c r="D13320" s="40"/>
      <c r="E13320" s="40"/>
      <c r="F13320" s="40"/>
      <c r="G13320" s="40"/>
      <c r="H13320" s="40"/>
      <c r="I13320" s="40"/>
    </row>
    <row r="13321" spans="1:9" x14ac:dyDescent="0.25">
      <c r="A13321" s="1"/>
      <c r="B13321" s="40"/>
      <c r="C13321" s="40"/>
      <c r="D13321" s="40"/>
      <c r="E13321" s="40"/>
      <c r="F13321" s="40"/>
      <c r="G13321" s="40"/>
      <c r="H13321" s="40"/>
      <c r="I13321" s="40"/>
    </row>
    <row r="13322" spans="1:9" x14ac:dyDescent="0.25">
      <c r="A13322" s="1"/>
      <c r="B13322" s="40"/>
      <c r="C13322" s="40"/>
      <c r="D13322" s="40"/>
      <c r="E13322" s="40"/>
      <c r="F13322" s="40"/>
      <c r="G13322" s="40"/>
      <c r="H13322" s="40"/>
      <c r="I13322" s="40"/>
    </row>
    <row r="13323" spans="1:9" x14ac:dyDescent="0.25">
      <c r="A13323" s="1"/>
      <c r="B13323" s="40"/>
      <c r="C13323" s="40"/>
      <c r="D13323" s="40"/>
      <c r="E13323" s="40"/>
      <c r="F13323" s="40"/>
      <c r="G13323" s="40"/>
      <c r="H13323" s="40"/>
      <c r="I13323" s="40"/>
    </row>
    <row r="13324" spans="1:9" x14ac:dyDescent="0.25">
      <c r="A13324" s="1"/>
      <c r="B13324" s="40"/>
      <c r="C13324" s="40"/>
      <c r="D13324" s="40"/>
      <c r="E13324" s="40"/>
      <c r="F13324" s="40"/>
      <c r="G13324" s="40"/>
      <c r="H13324" s="40"/>
      <c r="I13324" s="40"/>
    </row>
    <row r="13325" spans="1:9" x14ac:dyDescent="0.25">
      <c r="A13325" s="1"/>
      <c r="B13325" s="40"/>
      <c r="C13325" s="40"/>
      <c r="D13325" s="40"/>
      <c r="E13325" s="40"/>
      <c r="F13325" s="40"/>
      <c r="G13325" s="40"/>
      <c r="H13325" s="40"/>
      <c r="I13325" s="40"/>
    </row>
    <row r="13326" spans="1:9" x14ac:dyDescent="0.25">
      <c r="A13326" s="1"/>
      <c r="B13326" s="40"/>
      <c r="C13326" s="40"/>
      <c r="D13326" s="40"/>
      <c r="E13326" s="40"/>
      <c r="F13326" s="40"/>
      <c r="G13326" s="40"/>
      <c r="H13326" s="40"/>
      <c r="I13326" s="40"/>
    </row>
    <row r="13327" spans="1:9" x14ac:dyDescent="0.25">
      <c r="A13327" s="1"/>
      <c r="B13327" s="40"/>
      <c r="C13327" s="40"/>
      <c r="D13327" s="40"/>
      <c r="E13327" s="40"/>
      <c r="F13327" s="40"/>
      <c r="G13327" s="40"/>
      <c r="H13327" s="40"/>
      <c r="I13327" s="40"/>
    </row>
    <row r="13328" spans="1:9" x14ac:dyDescent="0.25">
      <c r="A13328" s="1"/>
      <c r="B13328" s="40"/>
      <c r="C13328" s="40"/>
      <c r="D13328" s="40"/>
      <c r="E13328" s="40"/>
      <c r="F13328" s="40"/>
      <c r="G13328" s="40"/>
      <c r="H13328" s="40"/>
      <c r="I13328" s="40"/>
    </row>
    <row r="13329" spans="1:9" x14ac:dyDescent="0.25">
      <c r="A13329" s="1"/>
      <c r="B13329" s="40"/>
      <c r="C13329" s="40"/>
      <c r="D13329" s="40"/>
      <c r="E13329" s="40"/>
      <c r="F13329" s="40"/>
      <c r="G13329" s="40"/>
      <c r="H13329" s="40"/>
      <c r="I13329" s="40"/>
    </row>
    <row r="13330" spans="1:9" x14ac:dyDescent="0.25">
      <c r="A13330" s="1"/>
      <c r="B13330" s="40"/>
      <c r="C13330" s="40"/>
      <c r="D13330" s="40"/>
      <c r="E13330" s="40"/>
      <c r="F13330" s="40"/>
      <c r="G13330" s="40"/>
      <c r="H13330" s="40"/>
      <c r="I13330" s="40"/>
    </row>
    <row r="13331" spans="1:9" x14ac:dyDescent="0.25">
      <c r="A13331" s="1"/>
      <c r="B13331" s="40"/>
      <c r="C13331" s="40"/>
      <c r="D13331" s="40"/>
      <c r="E13331" s="40"/>
      <c r="F13331" s="40"/>
      <c r="G13331" s="40"/>
      <c r="H13331" s="40"/>
      <c r="I13331" s="40"/>
    </row>
    <row r="13332" spans="1:9" x14ac:dyDescent="0.25">
      <c r="A13332" s="1"/>
      <c r="B13332" s="40"/>
      <c r="C13332" s="40"/>
      <c r="D13332" s="40"/>
      <c r="E13332" s="40"/>
      <c r="F13332" s="40"/>
      <c r="G13332" s="40"/>
      <c r="H13332" s="40"/>
      <c r="I13332" s="40"/>
    </row>
    <row r="13333" spans="1:9" x14ac:dyDescent="0.25">
      <c r="A13333" s="1"/>
      <c r="B13333" s="40"/>
      <c r="C13333" s="40"/>
      <c r="D13333" s="40"/>
      <c r="E13333" s="40"/>
      <c r="F13333" s="40"/>
      <c r="G13333" s="40"/>
      <c r="H13333" s="40"/>
      <c r="I13333" s="40"/>
    </row>
    <row r="13334" spans="1:9" x14ac:dyDescent="0.25">
      <c r="A13334" s="1"/>
      <c r="B13334" s="40"/>
      <c r="C13334" s="40"/>
      <c r="D13334" s="40"/>
      <c r="E13334" s="40"/>
      <c r="F13334" s="40"/>
      <c r="G13334" s="40"/>
      <c r="H13334" s="40"/>
      <c r="I13334" s="40"/>
    </row>
    <row r="13335" spans="1:9" x14ac:dyDescent="0.25">
      <c r="A13335" s="1"/>
      <c r="B13335" s="40"/>
      <c r="C13335" s="40"/>
      <c r="D13335" s="40"/>
      <c r="E13335" s="40"/>
      <c r="F13335" s="40"/>
      <c r="G13335" s="40"/>
      <c r="H13335" s="40"/>
      <c r="I13335" s="40"/>
    </row>
    <row r="13336" spans="1:9" x14ac:dyDescent="0.25">
      <c r="A13336" s="1"/>
      <c r="B13336" s="40"/>
      <c r="C13336" s="40"/>
      <c r="D13336" s="40"/>
      <c r="E13336" s="40"/>
      <c r="F13336" s="40"/>
      <c r="G13336" s="40"/>
      <c r="H13336" s="40"/>
      <c r="I13336" s="40"/>
    </row>
    <row r="13337" spans="1:9" x14ac:dyDescent="0.25">
      <c r="A13337" s="1"/>
      <c r="B13337" s="40"/>
      <c r="C13337" s="40"/>
      <c r="D13337" s="40"/>
      <c r="E13337" s="40"/>
      <c r="F13337" s="40"/>
      <c r="G13337" s="40"/>
      <c r="H13337" s="40"/>
      <c r="I13337" s="40"/>
    </row>
    <row r="13338" spans="1:9" x14ac:dyDescent="0.25">
      <c r="A13338" s="1"/>
      <c r="B13338" s="40"/>
      <c r="C13338" s="40"/>
      <c r="D13338" s="40"/>
      <c r="E13338" s="40"/>
      <c r="F13338" s="40"/>
      <c r="G13338" s="40"/>
      <c r="H13338" s="40"/>
      <c r="I13338" s="40"/>
    </row>
    <row r="13339" spans="1:9" x14ac:dyDescent="0.25">
      <c r="A13339" s="1"/>
      <c r="B13339" s="40"/>
      <c r="C13339" s="40"/>
      <c r="D13339" s="40"/>
      <c r="E13339" s="40"/>
      <c r="F13339" s="40"/>
      <c r="G13339" s="40"/>
      <c r="H13339" s="40"/>
      <c r="I13339" s="40"/>
    </row>
    <row r="13340" spans="1:9" x14ac:dyDescent="0.25">
      <c r="A13340" s="1"/>
      <c r="B13340" s="40"/>
      <c r="C13340" s="40"/>
      <c r="D13340" s="40"/>
      <c r="E13340" s="40"/>
      <c r="F13340" s="40"/>
      <c r="G13340" s="40"/>
      <c r="H13340" s="40"/>
      <c r="I13340" s="40"/>
    </row>
    <row r="13341" spans="1:9" x14ac:dyDescent="0.25">
      <c r="A13341" s="1"/>
      <c r="B13341" s="40"/>
      <c r="C13341" s="40"/>
      <c r="D13341" s="40"/>
      <c r="E13341" s="40"/>
      <c r="F13341" s="40"/>
      <c r="G13341" s="40"/>
      <c r="H13341" s="40"/>
      <c r="I13341" s="40"/>
    </row>
    <row r="13342" spans="1:9" x14ac:dyDescent="0.25">
      <c r="A13342" s="1"/>
      <c r="B13342" s="40"/>
      <c r="C13342" s="40"/>
      <c r="D13342" s="40"/>
      <c r="E13342" s="40"/>
      <c r="F13342" s="40"/>
      <c r="G13342" s="40"/>
      <c r="H13342" s="40"/>
      <c r="I13342" s="40"/>
    </row>
    <row r="13343" spans="1:9" x14ac:dyDescent="0.25">
      <c r="A13343" s="1"/>
      <c r="B13343" s="40"/>
      <c r="C13343" s="40"/>
      <c r="D13343" s="40"/>
      <c r="E13343" s="40"/>
      <c r="F13343" s="40"/>
      <c r="G13343" s="40"/>
      <c r="H13343" s="40"/>
      <c r="I13343" s="40"/>
    </row>
    <row r="13344" spans="1:9" x14ac:dyDescent="0.25">
      <c r="A13344" s="1"/>
      <c r="B13344" s="40"/>
      <c r="C13344" s="40"/>
      <c r="D13344" s="40"/>
      <c r="E13344" s="40"/>
      <c r="F13344" s="40"/>
      <c r="G13344" s="40"/>
      <c r="H13344" s="40"/>
      <c r="I13344" s="40"/>
    </row>
    <row r="13345" spans="1:9" x14ac:dyDescent="0.25">
      <c r="A13345" s="1"/>
      <c r="B13345" s="40"/>
      <c r="C13345" s="40"/>
      <c r="D13345" s="40"/>
      <c r="E13345" s="40"/>
      <c r="F13345" s="40"/>
      <c r="G13345" s="40"/>
      <c r="H13345" s="40"/>
      <c r="I13345" s="40"/>
    </row>
    <row r="13346" spans="1:9" x14ac:dyDescent="0.25">
      <c r="A13346" s="1"/>
      <c r="B13346" s="40"/>
      <c r="C13346" s="40"/>
      <c r="D13346" s="40"/>
      <c r="E13346" s="40"/>
      <c r="F13346" s="40"/>
      <c r="G13346" s="40"/>
      <c r="H13346" s="40"/>
      <c r="I13346" s="40"/>
    </row>
    <row r="13347" spans="1:9" x14ac:dyDescent="0.25">
      <c r="A13347" s="1"/>
      <c r="B13347" s="40"/>
      <c r="C13347" s="40"/>
      <c r="D13347" s="40"/>
      <c r="E13347" s="40"/>
      <c r="F13347" s="40"/>
      <c r="G13347" s="40"/>
      <c r="H13347" s="40"/>
      <c r="I13347" s="40"/>
    </row>
    <row r="13348" spans="1:9" x14ac:dyDescent="0.25">
      <c r="A13348" s="1"/>
      <c r="B13348" s="40"/>
      <c r="C13348" s="40"/>
      <c r="D13348" s="40"/>
      <c r="E13348" s="40"/>
      <c r="F13348" s="40"/>
      <c r="G13348" s="40"/>
      <c r="H13348" s="40"/>
      <c r="I13348" s="40"/>
    </row>
    <row r="13349" spans="1:9" x14ac:dyDescent="0.25">
      <c r="A13349" s="1"/>
      <c r="B13349" s="40"/>
      <c r="C13349" s="40"/>
      <c r="D13349" s="40"/>
      <c r="E13349" s="40"/>
      <c r="F13349" s="40"/>
      <c r="G13349" s="40"/>
      <c r="H13349" s="40"/>
      <c r="I13349" s="40"/>
    </row>
    <row r="13350" spans="1:9" x14ac:dyDescent="0.25">
      <c r="A13350" s="1"/>
      <c r="B13350" s="40"/>
      <c r="C13350" s="40"/>
      <c r="D13350" s="40"/>
      <c r="E13350" s="40"/>
      <c r="F13350" s="40"/>
      <c r="G13350" s="40"/>
      <c r="H13350" s="40"/>
      <c r="I13350" s="40"/>
    </row>
    <row r="13351" spans="1:9" x14ac:dyDescent="0.25">
      <c r="A13351" s="1"/>
      <c r="B13351" s="40"/>
      <c r="C13351" s="40"/>
      <c r="D13351" s="40"/>
      <c r="E13351" s="40"/>
      <c r="F13351" s="40"/>
      <c r="G13351" s="40"/>
      <c r="H13351" s="40"/>
      <c r="I13351" s="40"/>
    </row>
    <row r="13352" spans="1:9" x14ac:dyDescent="0.25">
      <c r="A13352" s="1"/>
      <c r="B13352" s="40"/>
      <c r="C13352" s="40"/>
      <c r="D13352" s="40"/>
      <c r="E13352" s="40"/>
      <c r="F13352" s="40"/>
      <c r="G13352" s="40"/>
      <c r="H13352" s="40"/>
      <c r="I13352" s="40"/>
    </row>
    <row r="13353" spans="1:9" x14ac:dyDescent="0.25">
      <c r="A13353" s="1"/>
      <c r="B13353" s="40"/>
      <c r="C13353" s="40"/>
      <c r="D13353" s="40"/>
      <c r="E13353" s="40"/>
      <c r="F13353" s="40"/>
      <c r="G13353" s="40"/>
      <c r="H13353" s="40"/>
      <c r="I13353" s="40"/>
    </row>
    <row r="13354" spans="1:9" x14ac:dyDescent="0.25">
      <c r="A13354" s="1"/>
      <c r="B13354" s="40"/>
      <c r="C13354" s="40"/>
      <c r="D13354" s="40"/>
      <c r="E13354" s="40"/>
      <c r="F13354" s="40"/>
      <c r="G13354" s="40"/>
      <c r="H13354" s="40"/>
      <c r="I13354" s="40"/>
    </row>
    <row r="13355" spans="1:9" x14ac:dyDescent="0.25">
      <c r="A13355" s="1"/>
      <c r="B13355" s="40"/>
      <c r="C13355" s="40"/>
      <c r="D13355" s="40"/>
      <c r="E13355" s="40"/>
      <c r="F13355" s="40"/>
      <c r="G13355" s="40"/>
      <c r="H13355" s="40"/>
      <c r="I13355" s="40"/>
    </row>
    <row r="13356" spans="1:9" x14ac:dyDescent="0.25">
      <c r="A13356" s="1"/>
      <c r="B13356" s="40"/>
      <c r="C13356" s="40"/>
      <c r="D13356" s="40"/>
      <c r="E13356" s="40"/>
      <c r="F13356" s="40"/>
      <c r="G13356" s="40"/>
      <c r="H13356" s="40"/>
      <c r="I13356" s="40"/>
    </row>
    <row r="13357" spans="1:9" x14ac:dyDescent="0.25">
      <c r="A13357" s="1"/>
      <c r="B13357" s="40"/>
      <c r="C13357" s="40"/>
      <c r="D13357" s="40"/>
      <c r="E13357" s="40"/>
      <c r="F13357" s="40"/>
      <c r="G13357" s="40"/>
      <c r="H13357" s="40"/>
      <c r="I13357" s="40"/>
    </row>
    <row r="13358" spans="1:9" x14ac:dyDescent="0.25">
      <c r="A13358" s="1"/>
      <c r="B13358" s="40"/>
      <c r="C13358" s="40"/>
      <c r="D13358" s="40"/>
      <c r="E13358" s="40"/>
      <c r="F13358" s="40"/>
      <c r="G13358" s="40"/>
      <c r="H13358" s="40"/>
      <c r="I13358" s="40"/>
    </row>
    <row r="13359" spans="1:9" x14ac:dyDescent="0.25">
      <c r="A13359" s="1"/>
      <c r="B13359" s="40"/>
      <c r="C13359" s="40"/>
      <c r="D13359" s="40"/>
      <c r="E13359" s="40"/>
      <c r="F13359" s="40"/>
      <c r="G13359" s="40"/>
      <c r="H13359" s="40"/>
      <c r="I13359" s="40"/>
    </row>
    <row r="13360" spans="1:9" x14ac:dyDescent="0.25">
      <c r="A13360" s="1"/>
      <c r="B13360" s="40"/>
      <c r="C13360" s="40"/>
      <c r="D13360" s="40"/>
      <c r="E13360" s="40"/>
      <c r="F13360" s="40"/>
      <c r="G13360" s="40"/>
      <c r="H13360" s="40"/>
      <c r="I13360" s="40"/>
    </row>
    <row r="13361" spans="1:9" x14ac:dyDescent="0.25">
      <c r="A13361" s="1"/>
      <c r="B13361" s="40"/>
      <c r="C13361" s="40"/>
      <c r="D13361" s="40"/>
      <c r="E13361" s="40"/>
      <c r="F13361" s="40"/>
      <c r="G13361" s="40"/>
      <c r="H13361" s="40"/>
      <c r="I13361" s="40"/>
    </row>
    <row r="13362" spans="1:9" x14ac:dyDescent="0.25">
      <c r="A13362" s="1"/>
      <c r="B13362" s="40"/>
      <c r="C13362" s="40"/>
      <c r="D13362" s="40"/>
      <c r="E13362" s="40"/>
      <c r="F13362" s="40"/>
      <c r="G13362" s="40"/>
      <c r="H13362" s="40"/>
      <c r="I13362" s="40"/>
    </row>
    <row r="13363" spans="1:9" x14ac:dyDescent="0.25">
      <c r="A13363" s="1"/>
      <c r="B13363" s="40"/>
      <c r="C13363" s="40"/>
      <c r="D13363" s="40"/>
      <c r="E13363" s="40"/>
      <c r="F13363" s="40"/>
      <c r="G13363" s="40"/>
      <c r="H13363" s="40"/>
      <c r="I13363" s="40"/>
    </row>
    <row r="13364" spans="1:9" x14ac:dyDescent="0.25">
      <c r="A13364" s="1"/>
      <c r="B13364" s="40"/>
      <c r="C13364" s="40"/>
      <c r="D13364" s="40"/>
      <c r="E13364" s="40"/>
      <c r="F13364" s="40"/>
      <c r="G13364" s="40"/>
      <c r="H13364" s="40"/>
      <c r="I13364" s="40"/>
    </row>
    <row r="13365" spans="1:9" x14ac:dyDescent="0.25">
      <c r="A13365" s="1"/>
      <c r="B13365" s="40"/>
      <c r="C13365" s="40"/>
      <c r="D13365" s="40"/>
      <c r="E13365" s="40"/>
      <c r="F13365" s="40"/>
      <c r="G13365" s="40"/>
      <c r="H13365" s="40"/>
      <c r="I13365" s="40"/>
    </row>
    <row r="13366" spans="1:9" x14ac:dyDescent="0.25">
      <c r="A13366" s="1"/>
      <c r="B13366" s="40"/>
      <c r="C13366" s="40"/>
      <c r="D13366" s="40"/>
      <c r="E13366" s="40"/>
      <c r="F13366" s="40"/>
      <c r="G13366" s="40"/>
      <c r="H13366" s="40"/>
      <c r="I13366" s="40"/>
    </row>
    <row r="13367" spans="1:9" x14ac:dyDescent="0.25">
      <c r="A13367" s="1"/>
      <c r="B13367" s="40"/>
      <c r="C13367" s="40"/>
      <c r="D13367" s="40"/>
      <c r="E13367" s="40"/>
      <c r="F13367" s="40"/>
      <c r="G13367" s="40"/>
      <c r="H13367" s="40"/>
      <c r="I13367" s="40"/>
    </row>
    <row r="13368" spans="1:9" x14ac:dyDescent="0.25">
      <c r="A13368" s="1"/>
      <c r="B13368" s="40"/>
      <c r="C13368" s="40"/>
      <c r="D13368" s="40"/>
      <c r="E13368" s="40"/>
      <c r="F13368" s="40"/>
      <c r="G13368" s="40"/>
      <c r="H13368" s="40"/>
      <c r="I13368" s="40"/>
    </row>
    <row r="13369" spans="1:9" x14ac:dyDescent="0.25">
      <c r="A13369" s="1"/>
      <c r="B13369" s="40"/>
      <c r="C13369" s="40"/>
      <c r="D13369" s="40"/>
      <c r="E13369" s="40"/>
      <c r="F13369" s="40"/>
      <c r="G13369" s="40"/>
      <c r="H13369" s="40"/>
      <c r="I13369" s="40"/>
    </row>
    <row r="13370" spans="1:9" x14ac:dyDescent="0.25">
      <c r="A13370" s="1"/>
      <c r="B13370" s="40"/>
      <c r="C13370" s="40"/>
      <c r="D13370" s="40"/>
      <c r="E13370" s="40"/>
      <c r="F13370" s="40"/>
      <c r="G13370" s="40"/>
      <c r="H13370" s="40"/>
      <c r="I13370" s="40"/>
    </row>
    <row r="13371" spans="1:9" x14ac:dyDescent="0.25">
      <c r="A13371" s="1"/>
      <c r="B13371" s="40"/>
      <c r="C13371" s="40"/>
      <c r="D13371" s="40"/>
      <c r="E13371" s="40"/>
      <c r="F13371" s="40"/>
      <c r="G13371" s="40"/>
      <c r="H13371" s="40"/>
      <c r="I13371" s="40"/>
    </row>
    <row r="13372" spans="1:9" x14ac:dyDescent="0.25">
      <c r="A13372" s="1"/>
      <c r="B13372" s="40"/>
      <c r="C13372" s="40"/>
      <c r="D13372" s="40"/>
      <c r="E13372" s="40"/>
      <c r="F13372" s="40"/>
      <c r="G13372" s="40"/>
      <c r="H13372" s="40"/>
      <c r="I13372" s="40"/>
    </row>
    <row r="13373" spans="1:9" x14ac:dyDescent="0.25">
      <c r="A13373" s="1"/>
      <c r="B13373" s="40"/>
      <c r="C13373" s="40"/>
      <c r="D13373" s="40"/>
      <c r="E13373" s="40"/>
      <c r="F13373" s="40"/>
      <c r="G13373" s="40"/>
      <c r="H13373" s="40"/>
      <c r="I13373" s="40"/>
    </row>
    <row r="13374" spans="1:9" x14ac:dyDescent="0.25">
      <c r="A13374" s="1"/>
      <c r="B13374" s="40"/>
      <c r="C13374" s="40"/>
      <c r="D13374" s="40"/>
      <c r="E13374" s="40"/>
      <c r="F13374" s="40"/>
      <c r="G13374" s="40"/>
      <c r="H13374" s="40"/>
      <c r="I13374" s="40"/>
    </row>
    <row r="13375" spans="1:9" x14ac:dyDescent="0.25">
      <c r="A13375" s="1"/>
      <c r="B13375" s="40"/>
      <c r="C13375" s="40"/>
      <c r="D13375" s="40"/>
      <c r="E13375" s="40"/>
      <c r="F13375" s="40"/>
      <c r="G13375" s="40"/>
      <c r="H13375" s="40"/>
      <c r="I13375" s="40"/>
    </row>
    <row r="13376" spans="1:9" x14ac:dyDescent="0.25">
      <c r="A13376" s="1"/>
      <c r="B13376" s="40"/>
      <c r="C13376" s="40"/>
      <c r="D13376" s="40"/>
      <c r="E13376" s="40"/>
      <c r="F13376" s="40"/>
      <c r="G13376" s="40"/>
      <c r="H13376" s="40"/>
      <c r="I13376" s="40"/>
    </row>
    <row r="13377" spans="1:9" x14ac:dyDescent="0.25">
      <c r="A13377" s="1"/>
      <c r="B13377" s="40"/>
      <c r="C13377" s="40"/>
      <c r="D13377" s="40"/>
      <c r="E13377" s="40"/>
      <c r="F13377" s="40"/>
      <c r="G13377" s="40"/>
      <c r="H13377" s="40"/>
      <c r="I13377" s="40"/>
    </row>
    <row r="13378" spans="1:9" x14ac:dyDescent="0.25">
      <c r="A13378" s="1"/>
      <c r="B13378" s="40"/>
      <c r="C13378" s="40"/>
      <c r="D13378" s="40"/>
      <c r="E13378" s="40"/>
      <c r="F13378" s="40"/>
      <c r="G13378" s="40"/>
      <c r="H13378" s="40"/>
      <c r="I13378" s="40"/>
    </row>
    <row r="13379" spans="1:9" x14ac:dyDescent="0.25">
      <c r="A13379" s="1"/>
      <c r="B13379" s="40"/>
      <c r="C13379" s="40"/>
      <c r="D13379" s="40"/>
      <c r="E13379" s="40"/>
      <c r="F13379" s="40"/>
      <c r="G13379" s="40"/>
      <c r="H13379" s="40"/>
      <c r="I13379" s="40"/>
    </row>
    <row r="13380" spans="1:9" x14ac:dyDescent="0.25">
      <c r="A13380" s="1"/>
      <c r="B13380" s="40"/>
      <c r="C13380" s="40"/>
      <c r="D13380" s="40"/>
      <c r="E13380" s="40"/>
      <c r="F13380" s="40"/>
      <c r="G13380" s="40"/>
      <c r="H13380" s="40"/>
      <c r="I13380" s="40"/>
    </row>
    <row r="13381" spans="1:9" x14ac:dyDescent="0.25">
      <c r="A13381" s="1"/>
      <c r="B13381" s="40"/>
      <c r="C13381" s="40"/>
      <c r="D13381" s="40"/>
      <c r="E13381" s="40"/>
      <c r="F13381" s="40"/>
      <c r="G13381" s="40"/>
      <c r="H13381" s="40"/>
      <c r="I13381" s="40"/>
    </row>
    <row r="13382" spans="1:9" x14ac:dyDescent="0.25">
      <c r="A13382" s="1"/>
      <c r="B13382" s="40"/>
      <c r="C13382" s="40"/>
      <c r="D13382" s="40"/>
      <c r="E13382" s="40"/>
      <c r="F13382" s="40"/>
      <c r="G13382" s="40"/>
      <c r="H13382" s="40"/>
      <c r="I13382" s="40"/>
    </row>
    <row r="13383" spans="1:9" x14ac:dyDescent="0.25">
      <c r="A13383" s="1"/>
      <c r="B13383" s="40"/>
      <c r="C13383" s="40"/>
      <c r="D13383" s="40"/>
      <c r="E13383" s="40"/>
      <c r="F13383" s="40"/>
      <c r="G13383" s="40"/>
      <c r="H13383" s="40"/>
      <c r="I13383" s="40"/>
    </row>
    <row r="13384" spans="1:9" x14ac:dyDescent="0.25">
      <c r="A13384" s="1"/>
      <c r="B13384" s="40"/>
      <c r="C13384" s="40"/>
      <c r="D13384" s="40"/>
      <c r="E13384" s="40"/>
      <c r="F13384" s="40"/>
      <c r="G13384" s="40"/>
      <c r="H13384" s="40"/>
      <c r="I13384" s="40"/>
    </row>
    <row r="13385" spans="1:9" x14ac:dyDescent="0.25">
      <c r="A13385" s="1"/>
      <c r="B13385" s="40"/>
      <c r="C13385" s="40"/>
      <c r="D13385" s="40"/>
      <c r="E13385" s="40"/>
      <c r="F13385" s="40"/>
      <c r="G13385" s="40"/>
      <c r="H13385" s="40"/>
      <c r="I13385" s="40"/>
    </row>
    <row r="13386" spans="1:9" x14ac:dyDescent="0.25">
      <c r="A13386" s="1"/>
      <c r="B13386" s="40"/>
      <c r="C13386" s="40"/>
      <c r="D13386" s="40"/>
      <c r="E13386" s="40"/>
      <c r="F13386" s="40"/>
      <c r="G13386" s="40"/>
      <c r="H13386" s="40"/>
      <c r="I13386" s="40"/>
    </row>
    <row r="13387" spans="1:9" x14ac:dyDescent="0.25">
      <c r="A13387" s="1"/>
      <c r="B13387" s="40"/>
      <c r="C13387" s="40"/>
      <c r="D13387" s="40"/>
      <c r="E13387" s="40"/>
      <c r="F13387" s="40"/>
      <c r="G13387" s="40"/>
      <c r="H13387" s="40"/>
      <c r="I13387" s="40"/>
    </row>
    <row r="13388" spans="1:9" x14ac:dyDescent="0.25">
      <c r="A13388" s="1"/>
      <c r="B13388" s="40"/>
      <c r="C13388" s="40"/>
      <c r="D13388" s="40"/>
      <c r="E13388" s="40"/>
      <c r="F13388" s="40"/>
      <c r="G13388" s="40"/>
      <c r="H13388" s="40"/>
      <c r="I13388" s="40"/>
    </row>
    <row r="13389" spans="1:9" x14ac:dyDescent="0.25">
      <c r="A13389" s="1"/>
      <c r="B13389" s="40"/>
      <c r="C13389" s="40"/>
      <c r="D13389" s="40"/>
      <c r="E13389" s="40"/>
      <c r="F13389" s="40"/>
      <c r="G13389" s="40"/>
      <c r="H13389" s="40"/>
      <c r="I13389" s="40"/>
    </row>
    <row r="13390" spans="1:9" x14ac:dyDescent="0.25">
      <c r="A13390" s="1"/>
      <c r="B13390" s="40"/>
      <c r="C13390" s="40"/>
      <c r="D13390" s="40"/>
      <c r="E13390" s="40"/>
      <c r="F13390" s="40"/>
      <c r="G13390" s="40"/>
      <c r="H13390" s="40"/>
      <c r="I13390" s="40"/>
    </row>
    <row r="13391" spans="1:9" x14ac:dyDescent="0.25">
      <c r="A13391" s="1"/>
      <c r="B13391" s="40"/>
      <c r="C13391" s="40"/>
      <c r="D13391" s="40"/>
      <c r="E13391" s="40"/>
      <c r="F13391" s="40"/>
      <c r="G13391" s="40"/>
      <c r="H13391" s="40"/>
      <c r="I13391" s="40"/>
    </row>
    <row r="13392" spans="1:9" x14ac:dyDescent="0.25">
      <c r="A13392" s="1"/>
      <c r="B13392" s="40"/>
      <c r="C13392" s="40"/>
      <c r="D13392" s="40"/>
      <c r="E13392" s="40"/>
      <c r="F13392" s="40"/>
      <c r="G13392" s="40"/>
      <c r="H13392" s="40"/>
      <c r="I13392" s="40"/>
    </row>
    <row r="13393" spans="1:9" x14ac:dyDescent="0.25">
      <c r="A13393" s="1"/>
      <c r="B13393" s="40"/>
      <c r="C13393" s="40"/>
      <c r="D13393" s="40"/>
      <c r="E13393" s="40"/>
      <c r="F13393" s="40"/>
      <c r="G13393" s="40"/>
      <c r="H13393" s="40"/>
      <c r="I13393" s="40"/>
    </row>
    <row r="13394" spans="1:9" x14ac:dyDescent="0.25">
      <c r="A13394" s="1"/>
      <c r="B13394" s="40"/>
      <c r="C13394" s="40"/>
      <c r="D13394" s="40"/>
      <c r="E13394" s="40"/>
      <c r="F13394" s="40"/>
      <c r="G13394" s="40"/>
      <c r="H13394" s="40"/>
      <c r="I13394" s="40"/>
    </row>
    <row r="13395" spans="1:9" x14ac:dyDescent="0.25">
      <c r="A13395" s="1"/>
      <c r="B13395" s="40"/>
      <c r="C13395" s="40"/>
      <c r="D13395" s="40"/>
      <c r="E13395" s="40"/>
      <c r="F13395" s="40"/>
      <c r="G13395" s="40"/>
      <c r="H13395" s="40"/>
      <c r="I13395" s="40"/>
    </row>
    <row r="13396" spans="1:9" x14ac:dyDescent="0.25">
      <c r="A13396" s="1"/>
      <c r="B13396" s="40"/>
      <c r="C13396" s="40"/>
      <c r="D13396" s="40"/>
      <c r="E13396" s="40"/>
      <c r="F13396" s="40"/>
      <c r="G13396" s="40"/>
      <c r="H13396" s="40"/>
      <c r="I13396" s="40"/>
    </row>
    <row r="13397" spans="1:9" x14ac:dyDescent="0.25">
      <c r="A13397" s="1"/>
      <c r="B13397" s="40"/>
      <c r="C13397" s="40"/>
      <c r="D13397" s="40"/>
      <c r="E13397" s="40"/>
      <c r="F13397" s="40"/>
      <c r="G13397" s="40"/>
      <c r="H13397" s="40"/>
      <c r="I13397" s="40"/>
    </row>
    <row r="13398" spans="1:9" x14ac:dyDescent="0.25">
      <c r="A13398" s="1"/>
      <c r="B13398" s="40"/>
      <c r="C13398" s="40"/>
      <c r="D13398" s="40"/>
      <c r="E13398" s="40"/>
      <c r="F13398" s="40"/>
      <c r="G13398" s="40"/>
      <c r="H13398" s="40"/>
      <c r="I13398" s="40"/>
    </row>
    <row r="13399" spans="1:9" x14ac:dyDescent="0.25">
      <c r="A13399" s="1"/>
      <c r="B13399" s="40"/>
      <c r="C13399" s="40"/>
      <c r="D13399" s="40"/>
      <c r="E13399" s="40"/>
      <c r="F13399" s="40"/>
      <c r="G13399" s="40"/>
      <c r="H13399" s="40"/>
      <c r="I13399" s="40"/>
    </row>
    <row r="13400" spans="1:9" x14ac:dyDescent="0.25">
      <c r="A13400" s="1"/>
      <c r="B13400" s="40"/>
      <c r="C13400" s="40"/>
      <c r="D13400" s="40"/>
      <c r="E13400" s="40"/>
      <c r="F13400" s="40"/>
      <c r="G13400" s="40"/>
      <c r="H13400" s="40"/>
      <c r="I13400" s="40"/>
    </row>
    <row r="13401" spans="1:9" x14ac:dyDescent="0.25">
      <c r="A13401" s="1"/>
      <c r="B13401" s="40"/>
      <c r="C13401" s="40"/>
      <c r="D13401" s="40"/>
      <c r="E13401" s="40"/>
      <c r="F13401" s="40"/>
      <c r="G13401" s="40"/>
      <c r="H13401" s="40"/>
      <c r="I13401" s="40"/>
    </row>
    <row r="13402" spans="1:9" x14ac:dyDescent="0.25">
      <c r="A13402" s="1"/>
      <c r="B13402" s="40"/>
      <c r="C13402" s="40"/>
      <c r="D13402" s="40"/>
      <c r="E13402" s="40"/>
      <c r="F13402" s="40"/>
      <c r="G13402" s="40"/>
      <c r="H13402" s="40"/>
      <c r="I13402" s="40"/>
    </row>
    <row r="13403" spans="1:9" x14ac:dyDescent="0.25">
      <c r="A13403" s="1"/>
      <c r="B13403" s="40"/>
      <c r="C13403" s="40"/>
      <c r="D13403" s="40"/>
      <c r="E13403" s="40"/>
      <c r="F13403" s="40"/>
      <c r="G13403" s="40"/>
      <c r="H13403" s="40"/>
      <c r="I13403" s="40"/>
    </row>
    <row r="13404" spans="1:9" x14ac:dyDescent="0.25">
      <c r="A13404" s="1"/>
      <c r="B13404" s="40"/>
      <c r="C13404" s="40"/>
      <c r="D13404" s="40"/>
      <c r="E13404" s="40"/>
      <c r="F13404" s="40"/>
      <c r="G13404" s="40"/>
      <c r="H13404" s="40"/>
      <c r="I13404" s="40"/>
    </row>
    <row r="13405" spans="1:9" x14ac:dyDescent="0.25">
      <c r="A13405" s="1"/>
      <c r="B13405" s="40"/>
      <c r="C13405" s="40"/>
      <c r="D13405" s="40"/>
      <c r="E13405" s="40"/>
      <c r="F13405" s="40"/>
      <c r="G13405" s="40"/>
      <c r="H13405" s="40"/>
      <c r="I13405" s="40"/>
    </row>
    <row r="13406" spans="1:9" x14ac:dyDescent="0.25">
      <c r="A13406" s="1"/>
      <c r="B13406" s="40"/>
      <c r="C13406" s="40"/>
      <c r="D13406" s="40"/>
      <c r="E13406" s="40"/>
      <c r="F13406" s="40"/>
      <c r="G13406" s="40"/>
      <c r="H13406" s="40"/>
      <c r="I13406" s="40"/>
    </row>
    <row r="13407" spans="1:9" x14ac:dyDescent="0.25">
      <c r="A13407" s="1"/>
      <c r="B13407" s="40"/>
      <c r="C13407" s="40"/>
      <c r="D13407" s="40"/>
      <c r="E13407" s="40"/>
      <c r="F13407" s="40"/>
      <c r="G13407" s="40"/>
      <c r="H13407" s="40"/>
      <c r="I13407" s="40"/>
    </row>
    <row r="13408" spans="1:9" x14ac:dyDescent="0.25">
      <c r="A13408" s="1"/>
      <c r="B13408" s="40"/>
      <c r="C13408" s="40"/>
      <c r="D13408" s="40"/>
      <c r="E13408" s="40"/>
      <c r="F13408" s="40"/>
      <c r="G13408" s="40"/>
      <c r="H13408" s="40"/>
      <c r="I13408" s="40"/>
    </row>
    <row r="13409" spans="1:9" x14ac:dyDescent="0.25">
      <c r="A13409" s="1"/>
      <c r="B13409" s="40"/>
      <c r="C13409" s="40"/>
      <c r="D13409" s="40"/>
      <c r="E13409" s="40"/>
      <c r="F13409" s="40"/>
      <c r="G13409" s="40"/>
      <c r="H13409" s="40"/>
      <c r="I13409" s="40"/>
    </row>
    <row r="13410" spans="1:9" x14ac:dyDescent="0.25">
      <c r="A13410" s="1"/>
      <c r="B13410" s="40"/>
      <c r="C13410" s="40"/>
      <c r="D13410" s="40"/>
      <c r="E13410" s="40"/>
      <c r="F13410" s="40"/>
      <c r="G13410" s="40"/>
      <c r="H13410" s="40"/>
      <c r="I13410" s="40"/>
    </row>
    <row r="13411" spans="1:9" x14ac:dyDescent="0.25">
      <c r="A13411" s="1"/>
      <c r="B13411" s="40"/>
      <c r="C13411" s="40"/>
      <c r="D13411" s="40"/>
      <c r="E13411" s="40"/>
      <c r="F13411" s="40"/>
      <c r="G13411" s="40"/>
      <c r="H13411" s="40"/>
      <c r="I13411" s="40"/>
    </row>
    <row r="13412" spans="1:9" x14ac:dyDescent="0.25">
      <c r="A13412" s="1"/>
      <c r="B13412" s="40"/>
      <c r="C13412" s="40"/>
      <c r="D13412" s="40"/>
      <c r="E13412" s="40"/>
      <c r="F13412" s="40"/>
      <c r="G13412" s="40"/>
      <c r="H13412" s="40"/>
      <c r="I13412" s="40"/>
    </row>
    <row r="13413" spans="1:9" x14ac:dyDescent="0.25">
      <c r="A13413" s="1"/>
      <c r="B13413" s="40"/>
      <c r="C13413" s="40"/>
      <c r="D13413" s="40"/>
      <c r="E13413" s="40"/>
      <c r="F13413" s="40"/>
      <c r="G13413" s="40"/>
      <c r="H13413" s="40"/>
      <c r="I13413" s="40"/>
    </row>
    <row r="13414" spans="1:9" x14ac:dyDescent="0.25">
      <c r="A13414" s="1"/>
      <c r="B13414" s="40"/>
      <c r="C13414" s="40"/>
      <c r="D13414" s="40"/>
      <c r="E13414" s="40"/>
      <c r="F13414" s="40"/>
      <c r="G13414" s="40"/>
      <c r="H13414" s="40"/>
      <c r="I13414" s="40"/>
    </row>
    <row r="13415" spans="1:9" x14ac:dyDescent="0.25">
      <c r="A13415" s="1"/>
      <c r="B13415" s="40"/>
      <c r="C13415" s="40"/>
      <c r="D13415" s="40"/>
      <c r="E13415" s="40"/>
      <c r="F13415" s="40"/>
      <c r="G13415" s="40"/>
      <c r="H13415" s="40"/>
      <c r="I13415" s="40"/>
    </row>
    <row r="13416" spans="1:9" x14ac:dyDescent="0.25">
      <c r="A13416" s="1"/>
      <c r="B13416" s="40"/>
      <c r="C13416" s="40"/>
      <c r="D13416" s="40"/>
      <c r="E13416" s="40"/>
      <c r="F13416" s="40"/>
      <c r="G13416" s="40"/>
      <c r="H13416" s="40"/>
      <c r="I13416" s="40"/>
    </row>
    <row r="13417" spans="1:9" x14ac:dyDescent="0.25">
      <c r="A13417" s="1"/>
      <c r="B13417" s="40"/>
      <c r="C13417" s="40"/>
      <c r="D13417" s="40"/>
      <c r="E13417" s="40"/>
      <c r="F13417" s="40"/>
      <c r="G13417" s="40"/>
      <c r="H13417" s="40"/>
      <c r="I13417" s="40"/>
    </row>
    <row r="13418" spans="1:9" x14ac:dyDescent="0.25">
      <c r="A13418" s="1"/>
      <c r="B13418" s="40"/>
      <c r="C13418" s="40"/>
      <c r="D13418" s="40"/>
      <c r="E13418" s="40"/>
      <c r="F13418" s="40"/>
      <c r="G13418" s="40"/>
      <c r="H13418" s="40"/>
      <c r="I13418" s="40"/>
    </row>
    <row r="13419" spans="1:9" x14ac:dyDescent="0.25">
      <c r="A13419" s="1"/>
      <c r="B13419" s="40"/>
      <c r="C13419" s="40"/>
      <c r="D13419" s="40"/>
      <c r="E13419" s="40"/>
      <c r="F13419" s="40"/>
      <c r="G13419" s="40"/>
      <c r="H13419" s="40"/>
      <c r="I13419" s="40"/>
    </row>
    <row r="13420" spans="1:9" x14ac:dyDescent="0.25">
      <c r="A13420" s="1"/>
      <c r="B13420" s="40"/>
      <c r="C13420" s="40"/>
      <c r="D13420" s="40"/>
      <c r="E13420" s="40"/>
      <c r="F13420" s="40"/>
      <c r="G13420" s="40"/>
      <c r="H13420" s="40"/>
      <c r="I13420" s="40"/>
    </row>
    <row r="13421" spans="1:9" x14ac:dyDescent="0.25">
      <c r="A13421" s="1"/>
      <c r="B13421" s="40"/>
      <c r="C13421" s="40"/>
      <c r="D13421" s="40"/>
      <c r="E13421" s="40"/>
      <c r="F13421" s="40"/>
      <c r="G13421" s="40"/>
      <c r="H13421" s="40"/>
      <c r="I13421" s="40"/>
    </row>
    <row r="13422" spans="1:9" x14ac:dyDescent="0.25">
      <c r="A13422" s="1"/>
      <c r="B13422" s="40"/>
      <c r="C13422" s="40"/>
      <c r="D13422" s="40"/>
      <c r="E13422" s="40"/>
      <c r="F13422" s="40"/>
      <c r="G13422" s="40"/>
      <c r="H13422" s="40"/>
      <c r="I13422" s="40"/>
    </row>
    <row r="13423" spans="1:9" x14ac:dyDescent="0.25">
      <c r="A13423" s="1"/>
      <c r="B13423" s="40"/>
      <c r="C13423" s="40"/>
      <c r="D13423" s="40"/>
      <c r="E13423" s="40"/>
      <c r="F13423" s="40"/>
      <c r="G13423" s="40"/>
      <c r="H13423" s="40"/>
      <c r="I13423" s="40"/>
    </row>
    <row r="13424" spans="1:9" x14ac:dyDescent="0.25">
      <c r="A13424" s="1"/>
      <c r="B13424" s="40"/>
      <c r="C13424" s="40"/>
      <c r="D13424" s="40"/>
      <c r="E13424" s="40"/>
      <c r="F13424" s="40"/>
      <c r="G13424" s="40"/>
      <c r="H13424" s="40"/>
      <c r="I13424" s="40"/>
    </row>
    <row r="13425" spans="1:9" x14ac:dyDescent="0.25">
      <c r="A13425" s="1"/>
      <c r="B13425" s="40"/>
      <c r="C13425" s="40"/>
      <c r="D13425" s="40"/>
      <c r="E13425" s="40"/>
      <c r="F13425" s="40"/>
      <c r="G13425" s="40"/>
      <c r="H13425" s="40"/>
      <c r="I13425" s="40"/>
    </row>
    <row r="13426" spans="1:9" x14ac:dyDescent="0.25">
      <c r="A13426" s="1"/>
      <c r="B13426" s="40"/>
      <c r="C13426" s="40"/>
      <c r="D13426" s="40"/>
      <c r="E13426" s="40"/>
      <c r="F13426" s="40"/>
      <c r="G13426" s="40"/>
      <c r="H13426" s="40"/>
      <c r="I13426" s="40"/>
    </row>
    <row r="13427" spans="1:9" x14ac:dyDescent="0.25">
      <c r="A13427" s="1"/>
      <c r="B13427" s="40"/>
      <c r="C13427" s="40"/>
      <c r="D13427" s="40"/>
      <c r="E13427" s="40"/>
      <c r="F13427" s="40"/>
      <c r="G13427" s="40"/>
      <c r="H13427" s="40"/>
      <c r="I13427" s="40"/>
    </row>
    <row r="13428" spans="1:9" x14ac:dyDescent="0.25">
      <c r="A13428" s="1"/>
      <c r="B13428" s="40"/>
      <c r="C13428" s="40"/>
      <c r="D13428" s="40"/>
      <c r="E13428" s="40"/>
      <c r="F13428" s="40"/>
      <c r="G13428" s="40"/>
      <c r="H13428" s="40"/>
      <c r="I13428" s="40"/>
    </row>
    <row r="13429" spans="1:9" x14ac:dyDescent="0.25">
      <c r="A13429" s="1"/>
      <c r="B13429" s="40"/>
      <c r="C13429" s="40"/>
      <c r="D13429" s="40"/>
      <c r="E13429" s="40"/>
      <c r="F13429" s="40"/>
      <c r="G13429" s="40"/>
      <c r="H13429" s="40"/>
      <c r="I13429" s="40"/>
    </row>
    <row r="13430" spans="1:9" x14ac:dyDescent="0.25">
      <c r="A13430" s="1"/>
      <c r="B13430" s="40"/>
      <c r="C13430" s="40"/>
      <c r="D13430" s="40"/>
      <c r="E13430" s="40"/>
      <c r="F13430" s="40"/>
      <c r="G13430" s="40"/>
      <c r="H13430" s="40"/>
      <c r="I13430" s="40"/>
    </row>
    <row r="13431" spans="1:9" x14ac:dyDescent="0.25">
      <c r="A13431" s="1"/>
      <c r="B13431" s="40"/>
      <c r="C13431" s="40"/>
      <c r="D13431" s="40"/>
      <c r="E13431" s="40"/>
      <c r="F13431" s="40"/>
      <c r="G13431" s="40"/>
      <c r="H13431" s="40"/>
      <c r="I13431" s="40"/>
    </row>
    <row r="13432" spans="1:9" x14ac:dyDescent="0.25">
      <c r="A13432" s="1"/>
      <c r="B13432" s="40"/>
      <c r="C13432" s="40"/>
      <c r="D13432" s="40"/>
      <c r="E13432" s="40"/>
      <c r="F13432" s="40"/>
      <c r="G13432" s="40"/>
      <c r="H13432" s="40"/>
      <c r="I13432" s="40"/>
    </row>
    <row r="13433" spans="1:9" x14ac:dyDescent="0.25">
      <c r="A13433" s="1"/>
      <c r="B13433" s="40"/>
      <c r="C13433" s="40"/>
      <c r="D13433" s="40"/>
      <c r="E13433" s="40"/>
      <c r="F13433" s="40"/>
      <c r="G13433" s="40"/>
      <c r="H13433" s="40"/>
      <c r="I13433" s="40"/>
    </row>
    <row r="13434" spans="1:9" x14ac:dyDescent="0.25">
      <c r="A13434" s="1"/>
      <c r="B13434" s="40"/>
      <c r="C13434" s="40"/>
      <c r="D13434" s="40"/>
      <c r="E13434" s="40"/>
      <c r="F13434" s="40"/>
      <c r="G13434" s="40"/>
      <c r="H13434" s="40"/>
      <c r="I13434" s="40"/>
    </row>
    <row r="13435" spans="1:9" x14ac:dyDescent="0.25">
      <c r="A13435" s="1"/>
      <c r="B13435" s="40"/>
      <c r="C13435" s="40"/>
      <c r="D13435" s="40"/>
      <c r="E13435" s="40"/>
      <c r="F13435" s="40"/>
      <c r="G13435" s="40"/>
      <c r="H13435" s="40"/>
      <c r="I13435" s="40"/>
    </row>
    <row r="13436" spans="1:9" x14ac:dyDescent="0.25">
      <c r="A13436" s="1"/>
      <c r="B13436" s="40"/>
      <c r="C13436" s="40"/>
      <c r="D13436" s="40"/>
      <c r="E13436" s="40"/>
      <c r="F13436" s="40"/>
      <c r="G13436" s="40"/>
      <c r="H13436" s="40"/>
      <c r="I13436" s="40"/>
    </row>
    <row r="13437" spans="1:9" x14ac:dyDescent="0.25">
      <c r="A13437" s="1"/>
      <c r="B13437" s="40"/>
      <c r="C13437" s="40"/>
      <c r="D13437" s="40"/>
      <c r="E13437" s="40"/>
      <c r="F13437" s="40"/>
      <c r="G13437" s="40"/>
      <c r="H13437" s="40"/>
      <c r="I13437" s="40"/>
    </row>
    <row r="13438" spans="1:9" x14ac:dyDescent="0.25">
      <c r="A13438" s="1"/>
      <c r="B13438" s="40"/>
      <c r="C13438" s="40"/>
      <c r="D13438" s="40"/>
      <c r="E13438" s="40"/>
      <c r="F13438" s="40"/>
      <c r="G13438" s="40"/>
      <c r="H13438" s="40"/>
      <c r="I13438" s="40"/>
    </row>
    <row r="13439" spans="1:9" x14ac:dyDescent="0.25">
      <c r="A13439" s="1"/>
      <c r="B13439" s="40"/>
      <c r="C13439" s="40"/>
      <c r="D13439" s="40"/>
      <c r="E13439" s="40"/>
      <c r="F13439" s="40"/>
      <c r="G13439" s="40"/>
      <c r="H13439" s="40"/>
      <c r="I13439" s="40"/>
    </row>
    <row r="13440" spans="1:9" x14ac:dyDescent="0.25">
      <c r="A13440" s="1"/>
      <c r="B13440" s="40"/>
      <c r="C13440" s="40"/>
      <c r="D13440" s="40"/>
      <c r="E13440" s="40"/>
      <c r="F13440" s="40"/>
      <c r="G13440" s="40"/>
      <c r="H13440" s="40"/>
      <c r="I13440" s="40"/>
    </row>
    <row r="13441" spans="1:9" x14ac:dyDescent="0.25">
      <c r="A13441" s="1"/>
      <c r="B13441" s="40"/>
      <c r="C13441" s="40"/>
      <c r="D13441" s="40"/>
      <c r="E13441" s="40"/>
      <c r="F13441" s="40"/>
      <c r="G13441" s="40"/>
      <c r="H13441" s="40"/>
      <c r="I13441" s="40"/>
    </row>
    <row r="13442" spans="1:9" x14ac:dyDescent="0.25">
      <c r="A13442" s="1"/>
      <c r="B13442" s="40"/>
      <c r="C13442" s="40"/>
      <c r="D13442" s="40"/>
      <c r="E13442" s="40"/>
      <c r="F13442" s="40"/>
      <c r="G13442" s="40"/>
      <c r="H13442" s="40"/>
      <c r="I13442" s="40"/>
    </row>
    <row r="13443" spans="1:9" x14ac:dyDescent="0.25">
      <c r="A13443" s="1"/>
      <c r="B13443" s="40"/>
      <c r="C13443" s="40"/>
      <c r="D13443" s="40"/>
      <c r="E13443" s="40"/>
      <c r="F13443" s="40"/>
      <c r="G13443" s="40"/>
      <c r="H13443" s="40"/>
      <c r="I13443" s="40"/>
    </row>
    <row r="13444" spans="1:9" x14ac:dyDescent="0.25">
      <c r="A13444" s="1"/>
      <c r="B13444" s="40"/>
      <c r="C13444" s="40"/>
      <c r="D13444" s="40"/>
      <c r="E13444" s="40"/>
      <c r="F13444" s="40"/>
      <c r="G13444" s="40"/>
      <c r="H13444" s="40"/>
      <c r="I13444" s="40"/>
    </row>
    <row r="13445" spans="1:9" x14ac:dyDescent="0.25">
      <c r="A13445" s="1"/>
      <c r="B13445" s="40"/>
      <c r="C13445" s="40"/>
      <c r="D13445" s="40"/>
      <c r="E13445" s="40"/>
      <c r="F13445" s="40"/>
      <c r="G13445" s="40"/>
      <c r="H13445" s="40"/>
      <c r="I13445" s="40"/>
    </row>
    <row r="13446" spans="1:9" x14ac:dyDescent="0.25">
      <c r="A13446" s="1"/>
      <c r="B13446" s="40"/>
      <c r="C13446" s="40"/>
      <c r="D13446" s="40"/>
      <c r="E13446" s="40"/>
      <c r="F13446" s="40"/>
      <c r="G13446" s="40"/>
      <c r="H13446" s="40"/>
      <c r="I13446" s="40"/>
    </row>
    <row r="13447" spans="1:9" x14ac:dyDescent="0.25">
      <c r="A13447" s="1"/>
      <c r="B13447" s="40"/>
      <c r="C13447" s="40"/>
      <c r="D13447" s="40"/>
      <c r="E13447" s="40"/>
      <c r="F13447" s="40"/>
      <c r="G13447" s="40"/>
      <c r="H13447" s="40"/>
      <c r="I13447" s="40"/>
    </row>
    <row r="13448" spans="1:9" x14ac:dyDescent="0.25">
      <c r="A13448" s="1"/>
      <c r="B13448" s="40"/>
      <c r="C13448" s="40"/>
      <c r="D13448" s="40"/>
      <c r="E13448" s="40"/>
      <c r="F13448" s="40"/>
      <c r="G13448" s="40"/>
      <c r="H13448" s="40"/>
      <c r="I13448" s="40"/>
    </row>
    <row r="13449" spans="1:9" x14ac:dyDescent="0.25">
      <c r="A13449" s="1"/>
      <c r="B13449" s="40"/>
      <c r="C13449" s="40"/>
      <c r="D13449" s="40"/>
      <c r="E13449" s="40"/>
      <c r="F13449" s="40"/>
      <c r="G13449" s="40"/>
      <c r="H13449" s="40"/>
      <c r="I13449" s="40"/>
    </row>
    <row r="13450" spans="1:9" x14ac:dyDescent="0.25">
      <c r="A13450" s="1"/>
      <c r="B13450" s="40"/>
      <c r="C13450" s="40"/>
      <c r="D13450" s="40"/>
      <c r="E13450" s="40"/>
      <c r="F13450" s="40"/>
      <c r="G13450" s="40"/>
      <c r="H13450" s="40"/>
      <c r="I13450" s="40"/>
    </row>
    <row r="13451" spans="1:9" x14ac:dyDescent="0.25">
      <c r="A13451" s="1"/>
      <c r="B13451" s="40"/>
      <c r="C13451" s="40"/>
      <c r="D13451" s="40"/>
      <c r="E13451" s="40"/>
      <c r="F13451" s="40"/>
      <c r="G13451" s="40"/>
      <c r="H13451" s="40"/>
      <c r="I13451" s="40"/>
    </row>
    <row r="13452" spans="1:9" x14ac:dyDescent="0.25">
      <c r="A13452" s="1"/>
      <c r="B13452" s="40"/>
      <c r="C13452" s="40"/>
      <c r="D13452" s="40"/>
      <c r="E13452" s="40"/>
      <c r="F13452" s="40"/>
      <c r="G13452" s="40"/>
      <c r="H13452" s="40"/>
      <c r="I13452" s="40"/>
    </row>
    <row r="13453" spans="1:9" x14ac:dyDescent="0.25">
      <c r="A13453" s="1"/>
      <c r="B13453" s="40"/>
      <c r="C13453" s="40"/>
      <c r="D13453" s="40"/>
      <c r="E13453" s="40"/>
      <c r="F13453" s="40"/>
      <c r="G13453" s="40"/>
      <c r="H13453" s="40"/>
      <c r="I13453" s="40"/>
    </row>
    <row r="13454" spans="1:9" x14ac:dyDescent="0.25">
      <c r="A13454" s="1"/>
      <c r="B13454" s="40"/>
      <c r="C13454" s="40"/>
      <c r="D13454" s="40"/>
      <c r="E13454" s="40"/>
      <c r="F13454" s="40"/>
      <c r="G13454" s="40"/>
      <c r="H13454" s="40"/>
      <c r="I13454" s="40"/>
    </row>
    <row r="13455" spans="1:9" x14ac:dyDescent="0.25">
      <c r="A13455" s="1"/>
      <c r="B13455" s="40"/>
      <c r="C13455" s="40"/>
      <c r="D13455" s="40"/>
      <c r="E13455" s="40"/>
      <c r="F13455" s="40"/>
      <c r="G13455" s="40"/>
      <c r="H13455" s="40"/>
      <c r="I13455" s="40"/>
    </row>
    <row r="13456" spans="1:9" x14ac:dyDescent="0.25">
      <c r="A13456" s="1"/>
      <c r="B13456" s="40"/>
      <c r="C13456" s="40"/>
      <c r="D13456" s="40"/>
      <c r="E13456" s="40"/>
      <c r="F13456" s="40"/>
      <c r="G13456" s="40"/>
      <c r="H13456" s="40"/>
      <c r="I13456" s="40"/>
    </row>
    <row r="13457" spans="1:9" x14ac:dyDescent="0.25">
      <c r="A13457" s="1"/>
      <c r="B13457" s="40"/>
      <c r="C13457" s="40"/>
      <c r="D13457" s="40"/>
      <c r="E13457" s="40"/>
      <c r="F13457" s="40"/>
      <c r="G13457" s="40"/>
      <c r="H13457" s="40"/>
      <c r="I13457" s="40"/>
    </row>
    <row r="13458" spans="1:9" x14ac:dyDescent="0.25">
      <c r="A13458" s="1"/>
      <c r="B13458" s="40"/>
      <c r="C13458" s="40"/>
      <c r="D13458" s="40"/>
      <c r="E13458" s="40"/>
      <c r="F13458" s="40"/>
      <c r="G13458" s="40"/>
      <c r="H13458" s="40"/>
      <c r="I13458" s="40"/>
    </row>
    <row r="13459" spans="1:9" x14ac:dyDescent="0.25">
      <c r="A13459" s="1"/>
      <c r="B13459" s="40"/>
      <c r="C13459" s="40"/>
      <c r="D13459" s="40"/>
      <c r="E13459" s="40"/>
      <c r="F13459" s="40"/>
      <c r="G13459" s="40"/>
      <c r="H13459" s="40"/>
      <c r="I13459" s="40"/>
    </row>
    <row r="13460" spans="1:9" x14ac:dyDescent="0.25">
      <c r="A13460" s="1"/>
      <c r="B13460" s="40"/>
      <c r="C13460" s="40"/>
      <c r="D13460" s="40"/>
      <c r="E13460" s="40"/>
      <c r="F13460" s="40"/>
      <c r="G13460" s="40"/>
      <c r="H13460" s="40"/>
      <c r="I13460" s="40"/>
    </row>
    <row r="13461" spans="1:9" x14ac:dyDescent="0.25">
      <c r="A13461" s="1"/>
      <c r="B13461" s="40"/>
      <c r="C13461" s="40"/>
      <c r="D13461" s="40"/>
      <c r="E13461" s="40"/>
      <c r="F13461" s="40"/>
      <c r="G13461" s="40"/>
      <c r="H13461" s="40"/>
      <c r="I13461" s="40"/>
    </row>
    <row r="13462" spans="1:9" x14ac:dyDescent="0.25">
      <c r="A13462" s="1"/>
      <c r="B13462" s="40"/>
      <c r="C13462" s="40"/>
      <c r="D13462" s="40"/>
      <c r="E13462" s="40"/>
      <c r="F13462" s="40"/>
      <c r="G13462" s="40"/>
      <c r="H13462" s="40"/>
      <c r="I13462" s="40"/>
    </row>
    <row r="13463" spans="1:9" x14ac:dyDescent="0.25">
      <c r="A13463" s="1"/>
      <c r="B13463" s="40"/>
      <c r="C13463" s="40"/>
      <c r="D13463" s="40"/>
      <c r="E13463" s="40"/>
      <c r="F13463" s="40"/>
      <c r="G13463" s="40"/>
      <c r="H13463" s="40"/>
      <c r="I13463" s="40"/>
    </row>
    <row r="13464" spans="1:9" x14ac:dyDescent="0.25">
      <c r="A13464" s="1"/>
      <c r="B13464" s="40"/>
      <c r="C13464" s="40"/>
      <c r="D13464" s="40"/>
      <c r="E13464" s="40"/>
      <c r="F13464" s="40"/>
      <c r="G13464" s="40"/>
      <c r="H13464" s="40"/>
      <c r="I13464" s="40"/>
    </row>
    <row r="13465" spans="1:9" x14ac:dyDescent="0.25">
      <c r="A13465" s="1"/>
      <c r="B13465" s="40"/>
      <c r="C13465" s="40"/>
      <c r="D13465" s="40"/>
      <c r="E13465" s="40"/>
      <c r="F13465" s="40"/>
      <c r="G13465" s="40"/>
      <c r="H13465" s="40"/>
      <c r="I13465" s="40"/>
    </row>
    <row r="13466" spans="1:9" x14ac:dyDescent="0.25">
      <c r="A13466" s="1"/>
      <c r="B13466" s="40"/>
      <c r="C13466" s="40"/>
      <c r="D13466" s="40"/>
      <c r="E13466" s="40"/>
      <c r="F13466" s="40"/>
      <c r="G13466" s="40"/>
      <c r="H13466" s="40"/>
      <c r="I13466" s="40"/>
    </row>
    <row r="13467" spans="1:9" x14ac:dyDescent="0.25">
      <c r="A13467" s="1"/>
      <c r="B13467" s="40"/>
      <c r="C13467" s="40"/>
      <c r="D13467" s="40"/>
      <c r="E13467" s="40"/>
      <c r="F13467" s="40"/>
      <c r="G13467" s="40"/>
      <c r="H13467" s="40"/>
      <c r="I13467" s="40"/>
    </row>
    <row r="13468" spans="1:9" x14ac:dyDescent="0.25">
      <c r="A13468" s="1"/>
      <c r="B13468" s="40"/>
      <c r="C13468" s="40"/>
      <c r="D13468" s="40"/>
      <c r="E13468" s="40"/>
      <c r="F13468" s="40"/>
      <c r="G13468" s="40"/>
      <c r="H13468" s="40"/>
      <c r="I13468" s="40"/>
    </row>
    <row r="13469" spans="1:9" x14ac:dyDescent="0.25">
      <c r="A13469" s="1"/>
      <c r="B13469" s="40"/>
      <c r="C13469" s="40"/>
      <c r="D13469" s="40"/>
      <c r="E13469" s="40"/>
      <c r="F13469" s="40"/>
      <c r="G13469" s="40"/>
      <c r="H13469" s="40"/>
      <c r="I13469" s="40"/>
    </row>
    <row r="13470" spans="1:9" x14ac:dyDescent="0.25">
      <c r="A13470" s="1"/>
      <c r="B13470" s="40"/>
      <c r="C13470" s="40"/>
      <c r="D13470" s="40"/>
      <c r="E13470" s="40"/>
      <c r="F13470" s="40"/>
      <c r="G13470" s="40"/>
      <c r="H13470" s="40"/>
      <c r="I13470" s="40"/>
    </row>
    <row r="13471" spans="1:9" x14ac:dyDescent="0.25">
      <c r="A13471" s="1"/>
      <c r="B13471" s="40"/>
      <c r="C13471" s="40"/>
      <c r="D13471" s="40"/>
      <c r="E13471" s="40"/>
      <c r="F13471" s="40"/>
      <c r="G13471" s="40"/>
      <c r="H13471" s="40"/>
      <c r="I13471" s="40"/>
    </row>
    <row r="13472" spans="1:9" x14ac:dyDescent="0.25">
      <c r="A13472" s="1"/>
      <c r="B13472" s="40"/>
      <c r="C13472" s="40"/>
      <c r="D13472" s="40"/>
      <c r="E13472" s="40"/>
      <c r="F13472" s="40"/>
      <c r="G13472" s="40"/>
      <c r="H13472" s="40"/>
      <c r="I13472" s="40"/>
    </row>
    <row r="13473" spans="1:9" x14ac:dyDescent="0.25">
      <c r="A13473" s="1"/>
      <c r="B13473" s="40"/>
      <c r="C13473" s="40"/>
      <c r="D13473" s="40"/>
      <c r="E13473" s="40"/>
      <c r="F13473" s="40"/>
      <c r="G13473" s="40"/>
      <c r="H13473" s="40"/>
      <c r="I13473" s="40"/>
    </row>
    <row r="13474" spans="1:9" x14ac:dyDescent="0.25">
      <c r="A13474" s="1"/>
      <c r="B13474" s="40"/>
      <c r="C13474" s="40"/>
      <c r="D13474" s="40"/>
      <c r="E13474" s="40"/>
      <c r="F13474" s="40"/>
      <c r="G13474" s="40"/>
      <c r="H13474" s="40"/>
      <c r="I13474" s="40"/>
    </row>
    <row r="13475" spans="1:9" x14ac:dyDescent="0.25">
      <c r="A13475" s="1"/>
      <c r="B13475" s="40"/>
      <c r="C13475" s="40"/>
      <c r="D13475" s="40"/>
      <c r="E13475" s="40"/>
      <c r="F13475" s="40"/>
      <c r="G13475" s="40"/>
      <c r="H13475" s="40"/>
      <c r="I13475" s="40"/>
    </row>
    <row r="13476" spans="1:9" x14ac:dyDescent="0.25">
      <c r="A13476" s="1"/>
      <c r="B13476" s="40"/>
      <c r="C13476" s="40"/>
      <c r="D13476" s="40"/>
      <c r="E13476" s="40"/>
      <c r="F13476" s="40"/>
      <c r="G13476" s="40"/>
      <c r="H13476" s="40"/>
      <c r="I13476" s="40"/>
    </row>
    <row r="13477" spans="1:9" x14ac:dyDescent="0.25">
      <c r="A13477" s="1"/>
      <c r="B13477" s="40"/>
      <c r="C13477" s="40"/>
      <c r="D13477" s="40"/>
      <c r="E13477" s="40"/>
      <c r="F13477" s="40"/>
      <c r="G13477" s="40"/>
      <c r="H13477" s="40"/>
      <c r="I13477" s="40"/>
    </row>
    <row r="13478" spans="1:9" x14ac:dyDescent="0.25">
      <c r="A13478" s="1"/>
      <c r="B13478" s="40"/>
      <c r="C13478" s="40"/>
      <c r="D13478" s="40"/>
      <c r="E13478" s="40"/>
      <c r="F13478" s="40"/>
      <c r="G13478" s="40"/>
      <c r="H13478" s="40"/>
      <c r="I13478" s="40"/>
    </row>
    <row r="13479" spans="1:9" x14ac:dyDescent="0.25">
      <c r="A13479" s="1"/>
      <c r="B13479" s="40"/>
      <c r="C13479" s="40"/>
      <c r="D13479" s="40"/>
      <c r="E13479" s="40"/>
      <c r="F13479" s="40"/>
      <c r="G13479" s="40"/>
      <c r="H13479" s="40"/>
      <c r="I13479" s="40"/>
    </row>
    <row r="13480" spans="1:9" x14ac:dyDescent="0.25">
      <c r="A13480" s="1"/>
      <c r="B13480" s="40"/>
      <c r="C13480" s="40"/>
      <c r="D13480" s="40"/>
      <c r="E13480" s="40"/>
      <c r="F13480" s="40"/>
      <c r="G13480" s="40"/>
      <c r="H13480" s="40"/>
      <c r="I13480" s="40"/>
    </row>
    <row r="13481" spans="1:9" x14ac:dyDescent="0.25">
      <c r="A13481" s="1"/>
      <c r="B13481" s="40"/>
      <c r="C13481" s="40"/>
      <c r="D13481" s="40"/>
      <c r="E13481" s="40"/>
      <c r="F13481" s="40"/>
      <c r="G13481" s="40"/>
      <c r="H13481" s="40"/>
      <c r="I13481" s="40"/>
    </row>
    <row r="13482" spans="1:9" x14ac:dyDescent="0.25">
      <c r="A13482" s="1"/>
      <c r="B13482" s="40"/>
      <c r="C13482" s="40"/>
      <c r="D13482" s="40"/>
      <c r="E13482" s="40"/>
      <c r="F13482" s="40"/>
      <c r="G13482" s="40"/>
      <c r="H13482" s="40"/>
      <c r="I13482" s="40"/>
    </row>
    <row r="13483" spans="1:9" x14ac:dyDescent="0.25">
      <c r="A13483" s="1"/>
      <c r="B13483" s="40"/>
      <c r="C13483" s="40"/>
      <c r="D13483" s="40"/>
      <c r="E13483" s="40"/>
      <c r="F13483" s="40"/>
      <c r="G13483" s="40"/>
      <c r="H13483" s="40"/>
      <c r="I13483" s="40"/>
    </row>
    <row r="13484" spans="1:9" x14ac:dyDescent="0.25">
      <c r="A13484" s="1"/>
      <c r="B13484" s="40"/>
      <c r="C13484" s="40"/>
      <c r="D13484" s="40"/>
      <c r="E13484" s="40"/>
      <c r="F13484" s="40"/>
      <c r="G13484" s="40"/>
      <c r="H13484" s="40"/>
      <c r="I13484" s="40"/>
    </row>
    <row r="13485" spans="1:9" x14ac:dyDescent="0.25">
      <c r="A13485" s="1"/>
      <c r="B13485" s="40"/>
      <c r="C13485" s="40"/>
      <c r="D13485" s="40"/>
      <c r="E13485" s="40"/>
      <c r="F13485" s="40"/>
      <c r="G13485" s="40"/>
      <c r="H13485" s="40"/>
      <c r="I13485" s="40"/>
    </row>
    <row r="13486" spans="1:9" x14ac:dyDescent="0.25">
      <c r="A13486" s="1"/>
      <c r="B13486" s="40"/>
      <c r="C13486" s="40"/>
      <c r="D13486" s="40"/>
      <c r="E13486" s="40"/>
      <c r="F13486" s="40"/>
      <c r="G13486" s="40"/>
      <c r="H13486" s="40"/>
      <c r="I13486" s="40"/>
    </row>
    <row r="13487" spans="1:9" x14ac:dyDescent="0.25">
      <c r="A13487" s="1"/>
      <c r="B13487" s="40"/>
      <c r="C13487" s="40"/>
      <c r="D13487" s="40"/>
      <c r="E13487" s="40"/>
      <c r="F13487" s="40"/>
      <c r="G13487" s="40"/>
      <c r="H13487" s="40"/>
      <c r="I13487" s="40"/>
    </row>
    <row r="13488" spans="1:9" x14ac:dyDescent="0.25">
      <c r="A13488" s="1"/>
      <c r="B13488" s="40"/>
      <c r="C13488" s="40"/>
      <c r="D13488" s="40"/>
      <c r="E13488" s="40"/>
      <c r="F13488" s="40"/>
      <c r="G13488" s="40"/>
      <c r="H13488" s="40"/>
      <c r="I13488" s="40"/>
    </row>
    <row r="13489" spans="1:9" x14ac:dyDescent="0.25">
      <c r="A13489" s="1"/>
      <c r="B13489" s="40"/>
      <c r="C13489" s="40"/>
      <c r="D13489" s="40"/>
      <c r="E13489" s="40"/>
      <c r="F13489" s="40"/>
      <c r="G13489" s="40"/>
      <c r="H13489" s="40"/>
      <c r="I13489" s="40"/>
    </row>
    <row r="13490" spans="1:9" x14ac:dyDescent="0.25">
      <c r="A13490" s="1"/>
      <c r="B13490" s="40"/>
      <c r="C13490" s="40"/>
      <c r="D13490" s="40"/>
      <c r="E13490" s="40"/>
      <c r="F13490" s="40"/>
      <c r="G13490" s="40"/>
      <c r="H13490" s="40"/>
      <c r="I13490" s="40"/>
    </row>
    <row r="13491" spans="1:9" x14ac:dyDescent="0.25">
      <c r="A13491" s="1"/>
      <c r="B13491" s="40"/>
      <c r="C13491" s="40"/>
      <c r="D13491" s="40"/>
      <c r="E13491" s="40"/>
      <c r="F13491" s="40"/>
      <c r="G13491" s="40"/>
      <c r="H13491" s="40"/>
      <c r="I13491" s="40"/>
    </row>
    <row r="13492" spans="1:9" x14ac:dyDescent="0.25">
      <c r="A13492" s="1"/>
      <c r="B13492" s="40"/>
      <c r="C13492" s="40"/>
      <c r="D13492" s="40"/>
      <c r="E13492" s="40"/>
      <c r="F13492" s="40"/>
      <c r="G13492" s="40"/>
      <c r="H13492" s="40"/>
      <c r="I13492" s="40"/>
    </row>
    <row r="13493" spans="1:9" x14ac:dyDescent="0.25">
      <c r="A13493" s="1"/>
      <c r="B13493" s="40"/>
      <c r="C13493" s="40"/>
      <c r="D13493" s="40"/>
      <c r="E13493" s="40"/>
      <c r="F13493" s="40"/>
      <c r="G13493" s="40"/>
      <c r="H13493" s="40"/>
      <c r="I13493" s="40"/>
    </row>
    <row r="13494" spans="1:9" x14ac:dyDescent="0.25">
      <c r="A13494" s="1"/>
      <c r="B13494" s="40"/>
      <c r="C13494" s="40"/>
      <c r="D13494" s="40"/>
      <c r="E13494" s="40"/>
      <c r="F13494" s="40"/>
      <c r="G13494" s="40"/>
      <c r="H13494" s="40"/>
      <c r="I13494" s="40"/>
    </row>
    <row r="13495" spans="1:9" x14ac:dyDescent="0.25">
      <c r="A13495" s="1"/>
      <c r="B13495" s="40"/>
      <c r="C13495" s="40"/>
      <c r="D13495" s="40"/>
      <c r="E13495" s="40"/>
      <c r="F13495" s="40"/>
      <c r="G13495" s="40"/>
      <c r="H13495" s="40"/>
      <c r="I13495" s="40"/>
    </row>
    <row r="13496" spans="1:9" x14ac:dyDescent="0.25">
      <c r="A13496" s="1"/>
      <c r="B13496" s="40"/>
      <c r="C13496" s="40"/>
      <c r="D13496" s="40"/>
      <c r="E13496" s="40"/>
      <c r="F13496" s="40"/>
      <c r="G13496" s="40"/>
      <c r="H13496" s="40"/>
      <c r="I13496" s="40"/>
    </row>
    <row r="13497" spans="1:9" x14ac:dyDescent="0.25">
      <c r="A13497" s="1"/>
      <c r="B13497" s="40"/>
      <c r="C13497" s="40"/>
      <c r="D13497" s="40"/>
      <c r="E13497" s="40"/>
      <c r="F13497" s="40"/>
      <c r="G13497" s="40"/>
      <c r="H13497" s="40"/>
      <c r="I13497" s="40"/>
    </row>
    <row r="13498" spans="1:9" x14ac:dyDescent="0.25">
      <c r="A13498" s="1"/>
      <c r="B13498" s="40"/>
      <c r="C13498" s="40"/>
      <c r="D13498" s="40"/>
      <c r="E13498" s="40"/>
      <c r="F13498" s="40"/>
      <c r="G13498" s="40"/>
      <c r="H13498" s="40"/>
      <c r="I13498" s="40"/>
    </row>
    <row r="13499" spans="1:9" x14ac:dyDescent="0.25">
      <c r="A13499" s="1"/>
      <c r="B13499" s="40"/>
      <c r="C13499" s="40"/>
      <c r="D13499" s="40"/>
      <c r="E13499" s="40"/>
      <c r="F13499" s="40"/>
      <c r="G13499" s="40"/>
      <c r="H13499" s="40"/>
      <c r="I13499" s="40"/>
    </row>
    <row r="13500" spans="1:9" x14ac:dyDescent="0.25">
      <c r="A13500" s="1"/>
      <c r="B13500" s="40"/>
      <c r="C13500" s="40"/>
      <c r="D13500" s="40"/>
      <c r="E13500" s="40"/>
      <c r="F13500" s="40"/>
      <c r="G13500" s="40"/>
      <c r="H13500" s="40"/>
      <c r="I13500" s="40"/>
    </row>
    <row r="13501" spans="1:9" x14ac:dyDescent="0.25">
      <c r="A13501" s="1"/>
      <c r="B13501" s="40"/>
      <c r="C13501" s="40"/>
      <c r="D13501" s="40"/>
      <c r="E13501" s="40"/>
      <c r="F13501" s="40"/>
      <c r="G13501" s="40"/>
      <c r="H13501" s="40"/>
      <c r="I13501" s="40"/>
    </row>
    <row r="13502" spans="1:9" x14ac:dyDescent="0.25">
      <c r="A13502" s="1"/>
      <c r="B13502" s="40"/>
      <c r="C13502" s="40"/>
      <c r="D13502" s="40"/>
      <c r="E13502" s="40"/>
      <c r="F13502" s="40"/>
      <c r="G13502" s="40"/>
      <c r="H13502" s="40"/>
      <c r="I13502" s="40"/>
    </row>
    <row r="13503" spans="1:9" x14ac:dyDescent="0.25">
      <c r="A13503" s="1"/>
      <c r="B13503" s="40"/>
      <c r="C13503" s="40"/>
      <c r="D13503" s="40"/>
      <c r="E13503" s="40"/>
      <c r="F13503" s="40"/>
      <c r="G13503" s="40"/>
      <c r="H13503" s="40"/>
      <c r="I13503" s="40"/>
    </row>
    <row r="13504" spans="1:9" x14ac:dyDescent="0.25">
      <c r="A13504" s="1"/>
      <c r="B13504" s="40"/>
      <c r="C13504" s="40"/>
      <c r="D13504" s="40"/>
      <c r="E13504" s="40"/>
      <c r="F13504" s="40"/>
      <c r="G13504" s="40"/>
      <c r="H13504" s="40"/>
      <c r="I13504" s="40"/>
    </row>
    <row r="13505" spans="1:9" x14ac:dyDescent="0.25">
      <c r="A13505" s="1"/>
      <c r="B13505" s="40"/>
      <c r="C13505" s="40"/>
      <c r="D13505" s="40"/>
      <c r="E13505" s="40"/>
      <c r="F13505" s="40"/>
      <c r="G13505" s="40"/>
      <c r="H13505" s="40"/>
      <c r="I13505" s="40"/>
    </row>
    <row r="13506" spans="1:9" x14ac:dyDescent="0.25">
      <c r="A13506" s="1"/>
      <c r="B13506" s="40"/>
      <c r="C13506" s="40"/>
      <c r="D13506" s="40"/>
      <c r="E13506" s="40"/>
      <c r="F13506" s="40"/>
      <c r="G13506" s="40"/>
      <c r="H13506" s="40"/>
      <c r="I13506" s="40"/>
    </row>
    <row r="13507" spans="1:9" x14ac:dyDescent="0.25">
      <c r="A13507" s="1"/>
      <c r="B13507" s="40"/>
      <c r="C13507" s="40"/>
      <c r="D13507" s="40"/>
      <c r="E13507" s="40"/>
      <c r="F13507" s="40"/>
      <c r="G13507" s="40"/>
      <c r="H13507" s="40"/>
      <c r="I13507" s="40"/>
    </row>
    <row r="13508" spans="1:9" x14ac:dyDescent="0.25">
      <c r="A13508" s="1"/>
      <c r="B13508" s="40"/>
      <c r="C13508" s="40"/>
      <c r="D13508" s="40"/>
      <c r="E13508" s="40"/>
      <c r="F13508" s="40"/>
      <c r="G13508" s="40"/>
      <c r="H13508" s="40"/>
      <c r="I13508" s="40"/>
    </row>
    <row r="13509" spans="1:9" x14ac:dyDescent="0.25">
      <c r="A13509" s="1"/>
      <c r="B13509" s="40"/>
      <c r="C13509" s="40"/>
      <c r="D13509" s="40"/>
      <c r="E13509" s="40"/>
      <c r="F13509" s="40"/>
      <c r="G13509" s="40"/>
      <c r="H13509" s="40"/>
      <c r="I13509" s="40"/>
    </row>
    <row r="13510" spans="1:9" x14ac:dyDescent="0.25">
      <c r="A13510" s="1"/>
      <c r="B13510" s="40"/>
      <c r="C13510" s="40"/>
      <c r="D13510" s="40"/>
      <c r="E13510" s="40"/>
      <c r="F13510" s="40"/>
      <c r="G13510" s="40"/>
      <c r="H13510" s="40"/>
      <c r="I13510" s="40"/>
    </row>
    <row r="13511" spans="1:9" x14ac:dyDescent="0.25">
      <c r="A13511" s="1"/>
      <c r="B13511" s="40"/>
      <c r="C13511" s="40"/>
      <c r="D13511" s="40"/>
      <c r="E13511" s="40"/>
      <c r="F13511" s="40"/>
      <c r="G13511" s="40"/>
      <c r="H13511" s="40"/>
      <c r="I13511" s="40"/>
    </row>
    <row r="13512" spans="1:9" x14ac:dyDescent="0.25">
      <c r="A13512" s="1"/>
      <c r="B13512" s="40"/>
      <c r="C13512" s="40"/>
      <c r="D13512" s="40"/>
      <c r="E13512" s="40"/>
      <c r="F13512" s="40"/>
      <c r="G13512" s="40"/>
      <c r="H13512" s="40"/>
      <c r="I13512" s="40"/>
    </row>
    <row r="13513" spans="1:9" x14ac:dyDescent="0.25">
      <c r="A13513" s="1"/>
      <c r="B13513" s="40"/>
      <c r="C13513" s="40"/>
      <c r="D13513" s="40"/>
      <c r="E13513" s="40"/>
      <c r="F13513" s="40"/>
      <c r="G13513" s="40"/>
      <c r="H13513" s="40"/>
      <c r="I13513" s="40"/>
    </row>
    <row r="13514" spans="1:9" x14ac:dyDescent="0.25">
      <c r="A13514" s="1"/>
      <c r="B13514" s="40"/>
      <c r="C13514" s="40"/>
      <c r="D13514" s="40"/>
      <c r="E13514" s="40"/>
      <c r="F13514" s="40"/>
      <c r="G13514" s="40"/>
      <c r="H13514" s="40"/>
      <c r="I13514" s="40"/>
    </row>
    <row r="13515" spans="1:9" x14ac:dyDescent="0.25">
      <c r="A13515" s="1"/>
      <c r="B13515" s="40"/>
      <c r="C13515" s="40"/>
      <c r="D13515" s="40"/>
      <c r="E13515" s="40"/>
      <c r="F13515" s="40"/>
      <c r="G13515" s="40"/>
      <c r="H13515" s="40"/>
      <c r="I13515" s="40"/>
    </row>
    <row r="13516" spans="1:9" x14ac:dyDescent="0.25">
      <c r="A13516" s="1"/>
      <c r="B13516" s="40"/>
      <c r="C13516" s="40"/>
      <c r="D13516" s="40"/>
      <c r="E13516" s="40"/>
      <c r="F13516" s="40"/>
      <c r="G13516" s="40"/>
      <c r="H13516" s="40"/>
      <c r="I13516" s="40"/>
    </row>
    <row r="13517" spans="1:9" x14ac:dyDescent="0.25">
      <c r="A13517" s="1"/>
      <c r="B13517" s="40"/>
      <c r="C13517" s="40"/>
      <c r="D13517" s="40"/>
      <c r="E13517" s="40"/>
      <c r="F13517" s="40"/>
      <c r="G13517" s="40"/>
      <c r="H13517" s="40"/>
      <c r="I13517" s="40"/>
    </row>
    <row r="13518" spans="1:9" x14ac:dyDescent="0.25">
      <c r="A13518" s="1"/>
      <c r="B13518" s="40"/>
      <c r="C13518" s="40"/>
      <c r="D13518" s="40"/>
      <c r="E13518" s="40"/>
      <c r="F13518" s="40"/>
      <c r="G13518" s="40"/>
      <c r="H13518" s="40"/>
      <c r="I13518" s="40"/>
    </row>
    <row r="13519" spans="1:9" x14ac:dyDescent="0.25">
      <c r="A13519" s="1"/>
      <c r="B13519" s="40"/>
      <c r="C13519" s="40"/>
      <c r="D13519" s="40"/>
      <c r="E13519" s="40"/>
      <c r="F13519" s="40"/>
      <c r="G13519" s="40"/>
      <c r="H13519" s="40"/>
      <c r="I13519" s="40"/>
    </row>
    <row r="13520" spans="1:9" x14ac:dyDescent="0.25">
      <c r="A13520" s="1"/>
      <c r="B13520" s="40"/>
      <c r="C13520" s="40"/>
      <c r="D13520" s="40"/>
      <c r="E13520" s="40"/>
      <c r="F13520" s="40"/>
      <c r="G13520" s="40"/>
      <c r="H13520" s="40"/>
      <c r="I13520" s="40"/>
    </row>
    <row r="13521" spans="1:9" x14ac:dyDescent="0.25">
      <c r="A13521" s="1"/>
      <c r="B13521" s="40"/>
      <c r="C13521" s="40"/>
      <c r="D13521" s="40"/>
      <c r="E13521" s="40"/>
      <c r="F13521" s="40"/>
      <c r="G13521" s="40"/>
      <c r="H13521" s="40"/>
      <c r="I13521" s="40"/>
    </row>
    <row r="13522" spans="1:9" x14ac:dyDescent="0.25">
      <c r="A13522" s="1"/>
      <c r="B13522" s="40"/>
      <c r="C13522" s="40"/>
      <c r="D13522" s="40"/>
      <c r="E13522" s="40"/>
      <c r="F13522" s="40"/>
      <c r="G13522" s="40"/>
      <c r="H13522" s="40"/>
      <c r="I13522" s="40"/>
    </row>
    <row r="13523" spans="1:9" x14ac:dyDescent="0.25">
      <c r="A13523" s="1"/>
      <c r="B13523" s="40"/>
      <c r="C13523" s="40"/>
      <c r="D13523" s="40"/>
      <c r="E13523" s="40"/>
      <c r="F13523" s="40"/>
      <c r="G13523" s="40"/>
      <c r="H13523" s="40"/>
      <c r="I13523" s="40"/>
    </row>
    <row r="13524" spans="1:9" x14ac:dyDescent="0.25">
      <c r="A13524" s="1"/>
      <c r="B13524" s="40"/>
      <c r="C13524" s="40"/>
      <c r="D13524" s="40"/>
      <c r="E13524" s="40"/>
      <c r="F13524" s="40"/>
      <c r="G13524" s="40"/>
      <c r="H13524" s="40"/>
      <c r="I13524" s="40"/>
    </row>
    <row r="13525" spans="1:9" x14ac:dyDescent="0.25">
      <c r="A13525" s="1"/>
      <c r="B13525" s="40"/>
      <c r="C13525" s="40"/>
      <c r="D13525" s="40"/>
      <c r="E13525" s="40"/>
      <c r="F13525" s="40"/>
      <c r="G13525" s="40"/>
      <c r="H13525" s="40"/>
      <c r="I13525" s="40"/>
    </row>
    <row r="13526" spans="1:9" x14ac:dyDescent="0.25">
      <c r="A13526" s="1"/>
      <c r="B13526" s="40"/>
      <c r="C13526" s="40"/>
      <c r="D13526" s="40"/>
      <c r="E13526" s="40"/>
      <c r="F13526" s="40"/>
      <c r="G13526" s="40"/>
      <c r="H13526" s="40"/>
      <c r="I13526" s="40"/>
    </row>
    <row r="13527" spans="1:9" x14ac:dyDescent="0.25">
      <c r="A13527" s="1"/>
      <c r="B13527" s="40"/>
      <c r="C13527" s="40"/>
      <c r="D13527" s="40"/>
      <c r="E13527" s="40"/>
      <c r="F13527" s="40"/>
      <c r="G13527" s="40"/>
      <c r="H13527" s="40"/>
      <c r="I13527" s="40"/>
    </row>
    <row r="13528" spans="1:9" x14ac:dyDescent="0.25">
      <c r="A13528" s="1"/>
      <c r="B13528" s="40"/>
      <c r="C13528" s="40"/>
      <c r="D13528" s="40"/>
      <c r="E13528" s="40"/>
      <c r="F13528" s="40"/>
      <c r="G13528" s="40"/>
      <c r="H13528" s="40"/>
      <c r="I13528" s="40"/>
    </row>
    <row r="13529" spans="1:9" x14ac:dyDescent="0.25">
      <c r="A13529" s="1"/>
      <c r="B13529" s="40"/>
      <c r="C13529" s="40"/>
      <c r="D13529" s="40"/>
      <c r="E13529" s="40"/>
      <c r="F13529" s="40"/>
      <c r="G13529" s="40"/>
      <c r="H13529" s="40"/>
      <c r="I13529" s="40"/>
    </row>
    <row r="13530" spans="1:9" x14ac:dyDescent="0.25">
      <c r="A13530" s="1"/>
      <c r="B13530" s="40"/>
      <c r="C13530" s="40"/>
      <c r="D13530" s="40"/>
      <c r="E13530" s="40"/>
      <c r="F13530" s="40"/>
      <c r="G13530" s="40"/>
      <c r="H13530" s="40"/>
      <c r="I13530" s="40"/>
    </row>
    <row r="13531" spans="1:9" x14ac:dyDescent="0.25">
      <c r="A13531" s="1"/>
      <c r="B13531" s="40"/>
      <c r="C13531" s="40"/>
      <c r="D13531" s="40"/>
      <c r="E13531" s="40"/>
      <c r="F13531" s="40"/>
      <c r="G13531" s="40"/>
      <c r="H13531" s="40"/>
      <c r="I13531" s="40"/>
    </row>
    <row r="13532" spans="1:9" x14ac:dyDescent="0.25">
      <c r="A13532" s="1"/>
      <c r="B13532" s="40"/>
      <c r="C13532" s="40"/>
      <c r="D13532" s="40"/>
      <c r="E13532" s="40"/>
      <c r="F13532" s="40"/>
      <c r="G13532" s="40"/>
      <c r="H13532" s="40"/>
      <c r="I13532" s="40"/>
    </row>
    <row r="13533" spans="1:9" x14ac:dyDescent="0.25">
      <c r="A13533" s="1"/>
      <c r="B13533" s="40"/>
      <c r="C13533" s="40"/>
      <c r="D13533" s="40"/>
      <c r="E13533" s="40"/>
      <c r="F13533" s="40"/>
      <c r="G13533" s="40"/>
      <c r="H13533" s="40"/>
      <c r="I13533" s="40"/>
    </row>
    <row r="13534" spans="1:9" x14ac:dyDescent="0.25">
      <c r="A13534" s="1"/>
      <c r="B13534" s="40"/>
      <c r="C13534" s="40"/>
      <c r="D13534" s="40"/>
      <c r="E13534" s="40"/>
      <c r="F13534" s="40"/>
      <c r="G13534" s="40"/>
      <c r="H13534" s="40"/>
      <c r="I13534" s="40"/>
    </row>
    <row r="13535" spans="1:9" x14ac:dyDescent="0.25">
      <c r="A13535" s="1"/>
      <c r="B13535" s="40"/>
      <c r="C13535" s="40"/>
      <c r="D13535" s="40"/>
      <c r="E13535" s="40"/>
      <c r="F13535" s="40"/>
      <c r="G13535" s="40"/>
      <c r="H13535" s="40"/>
      <c r="I13535" s="40"/>
    </row>
    <row r="13536" spans="1:9" x14ac:dyDescent="0.25">
      <c r="A13536" s="1"/>
      <c r="B13536" s="40"/>
      <c r="C13536" s="40"/>
      <c r="D13536" s="40"/>
      <c r="E13536" s="40"/>
      <c r="F13536" s="40"/>
      <c r="G13536" s="40"/>
      <c r="H13536" s="40"/>
      <c r="I13536" s="40"/>
    </row>
    <row r="13537" spans="1:9" x14ac:dyDescent="0.25">
      <c r="A13537" s="1"/>
      <c r="B13537" s="40"/>
      <c r="C13537" s="40"/>
      <c r="D13537" s="40"/>
      <c r="E13537" s="40"/>
      <c r="F13537" s="40"/>
      <c r="G13537" s="40"/>
      <c r="H13537" s="40"/>
      <c r="I13537" s="40"/>
    </row>
    <row r="13538" spans="1:9" x14ac:dyDescent="0.25">
      <c r="A13538" s="1"/>
      <c r="B13538" s="40"/>
      <c r="C13538" s="40"/>
      <c r="D13538" s="40"/>
      <c r="E13538" s="40"/>
      <c r="F13538" s="40"/>
      <c r="G13538" s="40"/>
      <c r="H13538" s="40"/>
      <c r="I13538" s="40"/>
    </row>
    <row r="13539" spans="1:9" x14ac:dyDescent="0.25">
      <c r="A13539" s="1"/>
      <c r="B13539" s="40"/>
      <c r="C13539" s="40"/>
      <c r="D13539" s="40"/>
      <c r="E13539" s="40"/>
      <c r="F13539" s="40"/>
      <c r="G13539" s="40"/>
      <c r="H13539" s="40"/>
      <c r="I13539" s="40"/>
    </row>
    <row r="13540" spans="1:9" x14ac:dyDescent="0.25">
      <c r="A13540" s="1"/>
      <c r="B13540" s="40"/>
      <c r="C13540" s="40"/>
      <c r="D13540" s="40"/>
      <c r="E13540" s="40"/>
      <c r="F13540" s="40"/>
      <c r="G13540" s="40"/>
      <c r="H13540" s="40"/>
      <c r="I13540" s="40"/>
    </row>
    <row r="13541" spans="1:9" x14ac:dyDescent="0.25">
      <c r="A13541" s="1"/>
      <c r="B13541" s="40"/>
      <c r="C13541" s="40"/>
      <c r="D13541" s="40"/>
      <c r="E13541" s="40"/>
      <c r="F13541" s="40"/>
      <c r="G13541" s="40"/>
      <c r="H13541" s="40"/>
      <c r="I13541" s="40"/>
    </row>
    <row r="13542" spans="1:9" x14ac:dyDescent="0.25">
      <c r="A13542" s="1"/>
      <c r="B13542" s="40"/>
      <c r="C13542" s="40"/>
      <c r="D13542" s="40"/>
      <c r="E13542" s="40"/>
      <c r="F13542" s="40"/>
      <c r="G13542" s="40"/>
      <c r="H13542" s="40"/>
      <c r="I13542" s="40"/>
    </row>
    <row r="13543" spans="1:9" x14ac:dyDescent="0.25">
      <c r="A13543" s="1"/>
      <c r="B13543" s="40"/>
      <c r="C13543" s="40"/>
      <c r="D13543" s="40"/>
      <c r="E13543" s="40"/>
      <c r="F13543" s="40"/>
      <c r="G13543" s="40"/>
      <c r="H13543" s="40"/>
      <c r="I13543" s="40"/>
    </row>
    <row r="13544" spans="1:9" x14ac:dyDescent="0.25">
      <c r="A13544" s="1"/>
      <c r="B13544" s="40"/>
      <c r="C13544" s="40"/>
      <c r="D13544" s="40"/>
      <c r="E13544" s="40"/>
      <c r="F13544" s="40"/>
      <c r="G13544" s="40"/>
      <c r="H13544" s="40"/>
      <c r="I13544" s="40"/>
    </row>
    <row r="13545" spans="1:9" x14ac:dyDescent="0.25">
      <c r="A13545" s="1"/>
      <c r="B13545" s="40"/>
      <c r="C13545" s="40"/>
      <c r="D13545" s="40"/>
      <c r="E13545" s="40"/>
      <c r="F13545" s="40"/>
      <c r="G13545" s="40"/>
      <c r="H13545" s="40"/>
      <c r="I13545" s="40"/>
    </row>
    <row r="13546" spans="1:9" x14ac:dyDescent="0.25">
      <c r="A13546" s="1"/>
      <c r="B13546" s="40"/>
      <c r="C13546" s="40"/>
      <c r="D13546" s="40"/>
      <c r="E13546" s="40"/>
      <c r="F13546" s="40"/>
      <c r="G13546" s="40"/>
      <c r="H13546" s="40"/>
      <c r="I13546" s="40"/>
    </row>
    <row r="13547" spans="1:9" x14ac:dyDescent="0.25">
      <c r="A13547" s="1"/>
      <c r="B13547" s="40"/>
      <c r="C13547" s="40"/>
      <c r="D13547" s="40"/>
      <c r="E13547" s="40"/>
      <c r="F13547" s="40"/>
      <c r="G13547" s="40"/>
      <c r="H13547" s="40"/>
      <c r="I13547" s="40"/>
    </row>
    <row r="13548" spans="1:9" x14ac:dyDescent="0.25">
      <c r="A13548" s="1"/>
      <c r="B13548" s="40"/>
      <c r="C13548" s="40"/>
      <c r="D13548" s="40"/>
      <c r="E13548" s="40"/>
      <c r="F13548" s="40"/>
      <c r="G13548" s="40"/>
      <c r="H13548" s="40"/>
      <c r="I13548" s="40"/>
    </row>
    <row r="13549" spans="1:9" x14ac:dyDescent="0.25">
      <c r="A13549" s="1"/>
      <c r="B13549" s="40"/>
      <c r="C13549" s="40"/>
      <c r="D13549" s="40"/>
      <c r="E13549" s="40"/>
      <c r="F13549" s="40"/>
      <c r="G13549" s="40"/>
      <c r="H13549" s="40"/>
      <c r="I13549" s="40"/>
    </row>
    <row r="13550" spans="1:9" x14ac:dyDescent="0.25">
      <c r="A13550" s="1"/>
      <c r="B13550" s="40"/>
      <c r="C13550" s="40"/>
      <c r="D13550" s="40"/>
      <c r="E13550" s="40"/>
      <c r="F13550" s="40"/>
      <c r="G13550" s="40"/>
      <c r="H13550" s="40"/>
      <c r="I13550" s="40"/>
    </row>
    <row r="13551" spans="1:9" x14ac:dyDescent="0.25">
      <c r="A13551" s="1"/>
      <c r="B13551" s="40"/>
      <c r="C13551" s="40"/>
      <c r="D13551" s="40"/>
      <c r="E13551" s="40"/>
      <c r="F13551" s="40"/>
      <c r="G13551" s="40"/>
      <c r="H13551" s="40"/>
      <c r="I13551" s="40"/>
    </row>
    <row r="13552" spans="1:9" x14ac:dyDescent="0.25">
      <c r="A13552" s="1"/>
      <c r="B13552" s="40"/>
      <c r="C13552" s="40"/>
      <c r="D13552" s="40"/>
      <c r="E13552" s="40"/>
      <c r="F13552" s="40"/>
      <c r="G13552" s="40"/>
      <c r="H13552" s="40"/>
      <c r="I13552" s="40"/>
    </row>
    <row r="13553" spans="1:9" x14ac:dyDescent="0.25">
      <c r="A13553" s="1"/>
      <c r="B13553" s="40"/>
      <c r="C13553" s="40"/>
      <c r="D13553" s="40"/>
      <c r="E13553" s="40"/>
      <c r="F13553" s="40"/>
      <c r="G13553" s="40"/>
      <c r="H13553" s="40"/>
      <c r="I13553" s="40"/>
    </row>
    <row r="13554" spans="1:9" x14ac:dyDescent="0.25">
      <c r="A13554" s="1"/>
      <c r="B13554" s="40"/>
      <c r="C13554" s="40"/>
      <c r="D13554" s="40"/>
      <c r="E13554" s="40"/>
      <c r="F13554" s="40"/>
      <c r="G13554" s="40"/>
      <c r="H13554" s="40"/>
      <c r="I13554" s="40"/>
    </row>
    <row r="13555" spans="1:9" x14ac:dyDescent="0.25">
      <c r="A13555" s="1"/>
      <c r="B13555" s="40"/>
      <c r="C13555" s="40"/>
      <c r="D13555" s="40"/>
      <c r="E13555" s="40"/>
      <c r="F13555" s="40"/>
      <c r="G13555" s="40"/>
      <c r="H13555" s="40"/>
      <c r="I13555" s="40"/>
    </row>
    <row r="13556" spans="1:9" x14ac:dyDescent="0.25">
      <c r="A13556" s="1"/>
      <c r="B13556" s="40"/>
      <c r="C13556" s="40"/>
      <c r="D13556" s="40"/>
      <c r="E13556" s="40"/>
      <c r="F13556" s="40"/>
      <c r="G13556" s="40"/>
      <c r="H13556" s="40"/>
      <c r="I13556" s="40"/>
    </row>
    <row r="13557" spans="1:9" x14ac:dyDescent="0.25">
      <c r="A13557" s="1"/>
      <c r="B13557" s="40"/>
      <c r="C13557" s="40"/>
      <c r="D13557" s="40"/>
      <c r="E13557" s="40"/>
      <c r="F13557" s="40"/>
      <c r="G13557" s="40"/>
      <c r="H13557" s="40"/>
      <c r="I13557" s="40"/>
    </row>
    <row r="13558" spans="1:9" x14ac:dyDescent="0.25">
      <c r="A13558" s="1"/>
      <c r="B13558" s="40"/>
      <c r="C13558" s="40"/>
      <c r="D13558" s="40"/>
      <c r="E13558" s="40"/>
      <c r="F13558" s="40"/>
      <c r="G13558" s="40"/>
      <c r="H13558" s="40"/>
      <c r="I13558" s="40"/>
    </row>
    <row r="13559" spans="1:9" x14ac:dyDescent="0.25">
      <c r="A13559" s="1"/>
      <c r="B13559" s="40"/>
      <c r="C13559" s="40"/>
      <c r="D13559" s="40"/>
      <c r="E13559" s="40"/>
      <c r="F13559" s="40"/>
      <c r="G13559" s="40"/>
      <c r="H13559" s="40"/>
      <c r="I13559" s="40"/>
    </row>
    <row r="13560" spans="1:9" x14ac:dyDescent="0.25">
      <c r="A13560" s="1"/>
      <c r="B13560" s="40"/>
      <c r="C13560" s="40"/>
      <c r="D13560" s="40"/>
      <c r="E13560" s="40"/>
      <c r="F13560" s="40"/>
      <c r="G13560" s="40"/>
      <c r="H13560" s="40"/>
      <c r="I13560" s="40"/>
    </row>
    <row r="13561" spans="1:9" x14ac:dyDescent="0.25">
      <c r="A13561" s="1"/>
      <c r="B13561" s="40"/>
      <c r="C13561" s="40"/>
      <c r="D13561" s="40"/>
      <c r="E13561" s="40"/>
      <c r="F13561" s="40"/>
      <c r="G13561" s="40"/>
      <c r="H13561" s="40"/>
      <c r="I13561" s="40"/>
    </row>
    <row r="13562" spans="1:9" x14ac:dyDescent="0.25">
      <c r="A13562" s="1"/>
      <c r="B13562" s="40"/>
      <c r="C13562" s="40"/>
      <c r="D13562" s="40"/>
      <c r="E13562" s="40"/>
      <c r="F13562" s="40"/>
      <c r="G13562" s="40"/>
      <c r="H13562" s="40"/>
      <c r="I13562" s="40"/>
    </row>
    <row r="13563" spans="1:9" x14ac:dyDescent="0.25">
      <c r="A13563" s="1"/>
      <c r="B13563" s="40"/>
      <c r="C13563" s="40"/>
      <c r="D13563" s="40"/>
      <c r="E13563" s="40"/>
      <c r="F13563" s="40"/>
      <c r="G13563" s="40"/>
      <c r="H13563" s="40"/>
      <c r="I13563" s="40"/>
    </row>
    <row r="13564" spans="1:9" x14ac:dyDescent="0.25">
      <c r="A13564" s="1"/>
      <c r="B13564" s="40"/>
      <c r="C13564" s="40"/>
      <c r="D13564" s="40"/>
      <c r="E13564" s="40"/>
      <c r="F13564" s="40"/>
      <c r="G13564" s="40"/>
      <c r="H13564" s="40"/>
      <c r="I13564" s="40"/>
    </row>
    <row r="13565" spans="1:9" x14ac:dyDescent="0.25">
      <c r="A13565" s="1"/>
      <c r="B13565" s="40"/>
      <c r="C13565" s="40"/>
      <c r="D13565" s="40"/>
      <c r="E13565" s="40"/>
      <c r="F13565" s="40"/>
      <c r="G13565" s="40"/>
      <c r="H13565" s="40"/>
      <c r="I13565" s="40"/>
    </row>
    <row r="13566" spans="1:9" x14ac:dyDescent="0.25">
      <c r="A13566" s="1"/>
      <c r="B13566" s="40"/>
      <c r="C13566" s="40"/>
      <c r="D13566" s="40"/>
      <c r="E13566" s="40"/>
      <c r="F13566" s="40"/>
      <c r="G13566" s="40"/>
      <c r="H13566" s="40"/>
      <c r="I13566" s="40"/>
    </row>
    <row r="13567" spans="1:9" x14ac:dyDescent="0.25">
      <c r="A13567" s="1"/>
      <c r="B13567" s="40"/>
      <c r="C13567" s="40"/>
      <c r="D13567" s="40"/>
      <c r="E13567" s="40"/>
      <c r="F13567" s="40"/>
      <c r="G13567" s="40"/>
      <c r="H13567" s="40"/>
      <c r="I13567" s="40"/>
    </row>
    <row r="13568" spans="1:9" x14ac:dyDescent="0.25">
      <c r="A13568" s="1"/>
      <c r="B13568" s="40"/>
      <c r="C13568" s="40"/>
      <c r="D13568" s="40"/>
      <c r="E13568" s="40"/>
      <c r="F13568" s="40"/>
      <c r="G13568" s="40"/>
      <c r="H13568" s="40"/>
      <c r="I13568" s="40"/>
    </row>
    <row r="13569" spans="1:9" x14ac:dyDescent="0.25">
      <c r="A13569" s="1"/>
      <c r="B13569" s="40"/>
      <c r="C13569" s="40"/>
      <c r="D13569" s="40"/>
      <c r="E13569" s="40"/>
      <c r="F13569" s="40"/>
      <c r="G13569" s="40"/>
      <c r="H13569" s="40"/>
      <c r="I13569" s="40"/>
    </row>
    <row r="13570" spans="1:9" x14ac:dyDescent="0.25">
      <c r="A13570" s="1"/>
      <c r="B13570" s="40"/>
      <c r="C13570" s="40"/>
      <c r="D13570" s="40"/>
      <c r="E13570" s="40"/>
      <c r="F13570" s="40"/>
      <c r="G13570" s="40"/>
      <c r="H13570" s="40"/>
      <c r="I13570" s="40"/>
    </row>
    <row r="13571" spans="1:9" x14ac:dyDescent="0.25">
      <c r="A13571" s="1"/>
      <c r="B13571" s="40"/>
      <c r="C13571" s="40"/>
      <c r="D13571" s="40"/>
      <c r="E13571" s="40"/>
      <c r="F13571" s="40"/>
      <c r="G13571" s="40"/>
      <c r="H13571" s="40"/>
      <c r="I13571" s="40"/>
    </row>
    <row r="13572" spans="1:9" x14ac:dyDescent="0.25">
      <c r="A13572" s="1"/>
      <c r="B13572" s="40"/>
      <c r="C13572" s="40"/>
      <c r="D13572" s="40"/>
      <c r="E13572" s="40"/>
      <c r="F13572" s="40"/>
      <c r="G13572" s="40"/>
      <c r="H13572" s="40"/>
      <c r="I13572" s="40"/>
    </row>
    <row r="13573" spans="1:9" x14ac:dyDescent="0.25">
      <c r="A13573" s="1"/>
      <c r="B13573" s="40"/>
      <c r="C13573" s="40"/>
      <c r="D13573" s="40"/>
      <c r="E13573" s="40"/>
      <c r="F13573" s="40"/>
      <c r="G13573" s="40"/>
      <c r="H13573" s="40"/>
      <c r="I13573" s="40"/>
    </row>
    <row r="13574" spans="1:9" x14ac:dyDescent="0.25">
      <c r="A13574" s="1"/>
      <c r="B13574" s="40"/>
      <c r="C13574" s="40"/>
      <c r="D13574" s="40"/>
      <c r="E13574" s="40"/>
      <c r="F13574" s="40"/>
      <c r="G13574" s="40"/>
      <c r="H13574" s="40"/>
      <c r="I13574" s="40"/>
    </row>
    <row r="13575" spans="1:9" x14ac:dyDescent="0.25">
      <c r="A13575" s="1"/>
      <c r="B13575" s="40"/>
      <c r="C13575" s="40"/>
      <c r="D13575" s="40"/>
      <c r="E13575" s="40"/>
      <c r="F13575" s="40"/>
      <c r="G13575" s="40"/>
      <c r="H13575" s="40"/>
      <c r="I13575" s="40"/>
    </row>
    <row r="13576" spans="1:9" x14ac:dyDescent="0.25">
      <c r="A13576" s="1"/>
      <c r="B13576" s="40"/>
      <c r="C13576" s="40"/>
      <c r="D13576" s="40"/>
      <c r="E13576" s="40"/>
      <c r="F13576" s="40"/>
      <c r="G13576" s="40"/>
      <c r="H13576" s="40"/>
      <c r="I13576" s="40"/>
    </row>
    <row r="13577" spans="1:9" x14ac:dyDescent="0.25">
      <c r="A13577" s="1"/>
      <c r="B13577" s="40"/>
      <c r="C13577" s="40"/>
      <c r="D13577" s="40"/>
      <c r="E13577" s="40"/>
      <c r="F13577" s="40"/>
      <c r="G13577" s="40"/>
      <c r="H13577" s="40"/>
      <c r="I13577" s="40"/>
    </row>
    <row r="13578" spans="1:9" x14ac:dyDescent="0.25">
      <c r="A13578" s="1"/>
      <c r="B13578" s="40"/>
      <c r="C13578" s="40"/>
      <c r="D13578" s="40"/>
      <c r="E13578" s="40"/>
      <c r="F13578" s="40"/>
      <c r="G13578" s="40"/>
      <c r="H13578" s="40"/>
      <c r="I13578" s="40"/>
    </row>
    <row r="13579" spans="1:9" x14ac:dyDescent="0.25">
      <c r="A13579" s="1"/>
      <c r="B13579" s="40"/>
      <c r="C13579" s="40"/>
      <c r="D13579" s="40"/>
      <c r="E13579" s="40"/>
      <c r="F13579" s="40"/>
      <c r="G13579" s="40"/>
      <c r="H13579" s="40"/>
      <c r="I13579" s="40"/>
    </row>
    <row r="13580" spans="1:9" x14ac:dyDescent="0.25">
      <c r="A13580" s="1"/>
      <c r="B13580" s="40"/>
      <c r="C13580" s="40"/>
      <c r="D13580" s="40"/>
      <c r="E13580" s="40"/>
      <c r="F13580" s="40"/>
      <c r="G13580" s="40"/>
      <c r="H13580" s="40"/>
      <c r="I13580" s="40"/>
    </row>
    <row r="13581" spans="1:9" x14ac:dyDescent="0.25">
      <c r="A13581" s="1"/>
      <c r="B13581" s="40"/>
      <c r="C13581" s="40"/>
      <c r="D13581" s="40"/>
      <c r="E13581" s="40"/>
      <c r="F13581" s="40"/>
      <c r="G13581" s="40"/>
      <c r="H13581" s="40"/>
      <c r="I13581" s="40"/>
    </row>
    <row r="13582" spans="1:9" x14ac:dyDescent="0.25">
      <c r="A13582" s="1"/>
      <c r="B13582" s="40"/>
      <c r="C13582" s="40"/>
      <c r="D13582" s="40"/>
      <c r="E13582" s="40"/>
      <c r="F13582" s="40"/>
      <c r="G13582" s="40"/>
      <c r="H13582" s="40"/>
      <c r="I13582" s="40"/>
    </row>
    <row r="13583" spans="1:9" x14ac:dyDescent="0.25">
      <c r="A13583" s="1"/>
      <c r="B13583" s="40"/>
      <c r="C13583" s="40"/>
      <c r="D13583" s="40"/>
      <c r="E13583" s="40"/>
      <c r="F13583" s="40"/>
      <c r="G13583" s="40"/>
      <c r="H13583" s="40"/>
      <c r="I13583" s="40"/>
    </row>
    <row r="13584" spans="1:9" x14ac:dyDescent="0.25">
      <c r="A13584" s="1"/>
      <c r="B13584" s="40"/>
      <c r="C13584" s="40"/>
      <c r="D13584" s="40"/>
      <c r="E13584" s="40"/>
      <c r="F13584" s="40"/>
      <c r="G13584" s="40"/>
      <c r="H13584" s="40"/>
      <c r="I13584" s="40"/>
    </row>
    <row r="13585" spans="1:9" x14ac:dyDescent="0.25">
      <c r="A13585" s="1"/>
      <c r="B13585" s="40"/>
      <c r="C13585" s="40"/>
      <c r="D13585" s="40"/>
      <c r="E13585" s="40"/>
      <c r="F13585" s="40"/>
      <c r="G13585" s="40"/>
      <c r="H13585" s="40"/>
      <c r="I13585" s="40"/>
    </row>
    <row r="13586" spans="1:9" x14ac:dyDescent="0.25">
      <c r="A13586" s="1"/>
      <c r="B13586" s="40"/>
      <c r="C13586" s="40"/>
      <c r="D13586" s="40"/>
      <c r="E13586" s="40"/>
      <c r="F13586" s="40"/>
      <c r="G13586" s="40"/>
      <c r="H13586" s="40"/>
      <c r="I13586" s="40"/>
    </row>
    <row r="13587" spans="1:9" x14ac:dyDescent="0.25">
      <c r="A13587" s="1"/>
      <c r="B13587" s="40"/>
      <c r="C13587" s="40"/>
      <c r="D13587" s="40"/>
      <c r="E13587" s="40"/>
      <c r="F13587" s="40"/>
      <c r="G13587" s="40"/>
      <c r="H13587" s="40"/>
      <c r="I13587" s="40"/>
    </row>
    <row r="13588" spans="1:9" x14ac:dyDescent="0.25">
      <c r="A13588" s="1"/>
      <c r="B13588" s="40"/>
      <c r="C13588" s="40"/>
      <c r="D13588" s="40"/>
      <c r="E13588" s="40"/>
      <c r="F13588" s="40"/>
      <c r="G13588" s="40"/>
      <c r="H13588" s="40"/>
      <c r="I13588" s="40"/>
    </row>
    <row r="13589" spans="1:9" x14ac:dyDescent="0.25">
      <c r="A13589" s="1"/>
      <c r="B13589" s="40"/>
      <c r="C13589" s="40"/>
      <c r="D13589" s="40"/>
      <c r="E13589" s="40"/>
      <c r="F13589" s="40"/>
      <c r="G13589" s="40"/>
      <c r="H13589" s="40"/>
      <c r="I13589" s="40"/>
    </row>
    <row r="13590" spans="1:9" x14ac:dyDescent="0.25">
      <c r="A13590" s="1"/>
      <c r="B13590" s="40"/>
      <c r="C13590" s="40"/>
      <c r="D13590" s="40"/>
      <c r="E13590" s="40"/>
      <c r="F13590" s="40"/>
      <c r="G13590" s="40"/>
      <c r="H13590" s="40"/>
      <c r="I13590" s="40"/>
    </row>
    <row r="13591" spans="1:9" x14ac:dyDescent="0.25">
      <c r="A13591" s="1"/>
      <c r="B13591" s="40"/>
      <c r="C13591" s="40"/>
      <c r="D13591" s="40"/>
      <c r="E13591" s="40"/>
      <c r="F13591" s="40"/>
      <c r="G13591" s="40"/>
      <c r="H13591" s="40"/>
      <c r="I13591" s="40"/>
    </row>
    <row r="13592" spans="1:9" x14ac:dyDescent="0.25">
      <c r="A13592" s="1"/>
      <c r="B13592" s="40"/>
      <c r="C13592" s="40"/>
      <c r="D13592" s="40"/>
      <c r="E13592" s="40"/>
      <c r="F13592" s="40"/>
      <c r="G13592" s="40"/>
      <c r="H13592" s="40"/>
      <c r="I13592" s="40"/>
    </row>
    <row r="13593" spans="1:9" x14ac:dyDescent="0.25">
      <c r="A13593" s="1"/>
      <c r="B13593" s="40"/>
      <c r="C13593" s="40"/>
      <c r="D13593" s="40"/>
      <c r="E13593" s="40"/>
      <c r="F13593" s="40"/>
      <c r="G13593" s="40"/>
      <c r="H13593" s="40"/>
      <c r="I13593" s="40"/>
    </row>
    <row r="13594" spans="1:9" x14ac:dyDescent="0.25">
      <c r="A13594" s="1"/>
      <c r="B13594" s="40"/>
      <c r="C13594" s="40"/>
      <c r="D13594" s="40"/>
      <c r="E13594" s="40"/>
      <c r="F13594" s="40"/>
      <c r="G13594" s="40"/>
      <c r="H13594" s="40"/>
      <c r="I13594" s="40"/>
    </row>
    <row r="13595" spans="1:9" x14ac:dyDescent="0.25">
      <c r="A13595" s="1"/>
      <c r="B13595" s="40"/>
      <c r="C13595" s="40"/>
      <c r="D13595" s="40"/>
      <c r="E13595" s="40"/>
      <c r="F13595" s="40"/>
      <c r="G13595" s="40"/>
      <c r="H13595" s="40"/>
      <c r="I13595" s="40"/>
    </row>
    <row r="13596" spans="1:9" x14ac:dyDescent="0.25">
      <c r="A13596" s="1"/>
      <c r="B13596" s="40"/>
      <c r="C13596" s="40"/>
      <c r="D13596" s="40"/>
      <c r="E13596" s="40"/>
      <c r="F13596" s="40"/>
      <c r="G13596" s="40"/>
      <c r="H13596" s="40"/>
      <c r="I13596" s="40"/>
    </row>
    <row r="13597" spans="1:9" x14ac:dyDescent="0.25">
      <c r="A13597" s="1"/>
      <c r="B13597" s="40"/>
      <c r="C13597" s="40"/>
      <c r="D13597" s="40"/>
      <c r="E13597" s="40"/>
      <c r="F13597" s="40"/>
      <c r="G13597" s="40"/>
      <c r="H13597" s="40"/>
      <c r="I13597" s="40"/>
    </row>
    <row r="13598" spans="1:9" x14ac:dyDescent="0.25">
      <c r="A13598" s="1"/>
      <c r="B13598" s="40"/>
      <c r="C13598" s="40"/>
      <c r="D13598" s="40"/>
      <c r="E13598" s="40"/>
      <c r="F13598" s="40"/>
      <c r="G13598" s="40"/>
      <c r="H13598" s="40"/>
      <c r="I13598" s="40"/>
    </row>
    <row r="13599" spans="1:9" x14ac:dyDescent="0.25">
      <c r="A13599" s="1"/>
      <c r="B13599" s="40"/>
      <c r="C13599" s="40"/>
      <c r="D13599" s="40"/>
      <c r="E13599" s="40"/>
      <c r="F13599" s="40"/>
      <c r="G13599" s="40"/>
      <c r="H13599" s="40"/>
      <c r="I13599" s="40"/>
    </row>
    <row r="13600" spans="1:9" x14ac:dyDescent="0.25">
      <c r="A13600" s="1"/>
      <c r="B13600" s="40"/>
      <c r="C13600" s="40"/>
      <c r="D13600" s="40"/>
      <c r="E13600" s="40"/>
      <c r="F13600" s="40"/>
      <c r="G13600" s="40"/>
      <c r="H13600" s="40"/>
      <c r="I13600" s="40"/>
    </row>
    <row r="13601" spans="1:9" x14ac:dyDescent="0.25">
      <c r="A13601" s="1"/>
      <c r="B13601" s="40"/>
      <c r="C13601" s="40"/>
      <c r="D13601" s="40"/>
      <c r="E13601" s="40"/>
      <c r="F13601" s="40"/>
      <c r="G13601" s="40"/>
      <c r="H13601" s="40"/>
      <c r="I13601" s="40"/>
    </row>
    <row r="13602" spans="1:9" x14ac:dyDescent="0.25">
      <c r="A13602" s="1"/>
      <c r="B13602" s="40"/>
      <c r="C13602" s="40"/>
      <c r="D13602" s="40"/>
      <c r="E13602" s="40"/>
      <c r="F13602" s="40"/>
      <c r="G13602" s="40"/>
      <c r="H13602" s="40"/>
      <c r="I13602" s="40"/>
    </row>
    <row r="13603" spans="1:9" x14ac:dyDescent="0.25">
      <c r="A13603" s="1"/>
      <c r="B13603" s="40"/>
      <c r="C13603" s="40"/>
      <c r="D13603" s="40"/>
      <c r="E13603" s="40"/>
      <c r="F13603" s="40"/>
      <c r="G13603" s="40"/>
      <c r="H13603" s="40"/>
      <c r="I13603" s="40"/>
    </row>
    <row r="13604" spans="1:9" x14ac:dyDescent="0.25">
      <c r="A13604" s="1"/>
      <c r="B13604" s="40"/>
      <c r="C13604" s="40"/>
      <c r="D13604" s="40"/>
      <c r="E13604" s="40"/>
      <c r="F13604" s="40"/>
      <c r="G13604" s="40"/>
      <c r="H13604" s="40"/>
      <c r="I13604" s="40"/>
    </row>
    <row r="13605" spans="1:9" x14ac:dyDescent="0.25">
      <c r="A13605" s="1"/>
      <c r="B13605" s="40"/>
      <c r="C13605" s="40"/>
      <c r="D13605" s="40"/>
      <c r="E13605" s="40"/>
      <c r="F13605" s="40"/>
      <c r="G13605" s="40"/>
      <c r="H13605" s="40"/>
      <c r="I13605" s="40"/>
    </row>
    <row r="13606" spans="1:9" x14ac:dyDescent="0.25">
      <c r="A13606" s="1"/>
      <c r="B13606" s="40"/>
      <c r="C13606" s="40"/>
      <c r="D13606" s="40"/>
      <c r="E13606" s="40"/>
      <c r="F13606" s="40"/>
      <c r="G13606" s="40"/>
      <c r="H13606" s="40"/>
      <c r="I13606" s="40"/>
    </row>
    <row r="13607" spans="1:9" x14ac:dyDescent="0.25">
      <c r="A13607" s="1"/>
      <c r="B13607" s="40"/>
      <c r="C13607" s="40"/>
      <c r="D13607" s="40"/>
      <c r="E13607" s="40"/>
      <c r="F13607" s="40"/>
      <c r="G13607" s="40"/>
      <c r="H13607" s="40"/>
      <c r="I13607" s="40"/>
    </row>
    <row r="13608" spans="1:9" x14ac:dyDescent="0.25">
      <c r="A13608" s="1"/>
      <c r="B13608" s="40"/>
      <c r="C13608" s="40"/>
      <c r="D13608" s="40"/>
      <c r="E13608" s="40"/>
      <c r="F13608" s="40"/>
      <c r="G13608" s="40"/>
      <c r="H13608" s="40"/>
      <c r="I13608" s="40"/>
    </row>
    <row r="13609" spans="1:9" x14ac:dyDescent="0.25">
      <c r="A13609" s="1"/>
      <c r="B13609" s="40"/>
      <c r="C13609" s="40"/>
      <c r="D13609" s="40"/>
      <c r="E13609" s="40"/>
      <c r="F13609" s="40"/>
      <c r="G13609" s="40"/>
      <c r="H13609" s="40"/>
      <c r="I13609" s="40"/>
    </row>
    <row r="13610" spans="1:9" x14ac:dyDescent="0.25">
      <c r="A13610" s="1"/>
      <c r="B13610" s="40"/>
      <c r="C13610" s="40"/>
      <c r="D13610" s="40"/>
      <c r="E13610" s="40"/>
      <c r="F13610" s="40"/>
      <c r="G13610" s="40"/>
      <c r="H13610" s="40"/>
      <c r="I13610" s="40"/>
    </row>
    <row r="13611" spans="1:9" x14ac:dyDescent="0.25">
      <c r="A13611" s="1"/>
      <c r="B13611" s="40"/>
      <c r="C13611" s="40"/>
      <c r="D13611" s="40"/>
      <c r="E13611" s="40"/>
      <c r="F13611" s="40"/>
      <c r="G13611" s="40"/>
      <c r="H13611" s="40"/>
      <c r="I13611" s="40"/>
    </row>
    <row r="13612" spans="1:9" x14ac:dyDescent="0.25">
      <c r="A13612" s="1"/>
      <c r="B13612" s="40"/>
      <c r="C13612" s="40"/>
      <c r="D13612" s="40"/>
      <c r="E13612" s="40"/>
      <c r="F13612" s="40"/>
      <c r="G13612" s="40"/>
      <c r="H13612" s="40"/>
      <c r="I13612" s="40"/>
    </row>
    <row r="13613" spans="1:9" x14ac:dyDescent="0.25">
      <c r="A13613" s="1"/>
      <c r="B13613" s="40"/>
      <c r="C13613" s="40"/>
      <c r="D13613" s="40"/>
      <c r="E13613" s="40"/>
      <c r="F13613" s="40"/>
      <c r="G13613" s="40"/>
      <c r="H13613" s="40"/>
      <c r="I13613" s="40"/>
    </row>
    <row r="13614" spans="1:9" x14ac:dyDescent="0.25">
      <c r="A13614" s="1"/>
      <c r="B13614" s="40"/>
      <c r="C13614" s="40"/>
      <c r="D13614" s="40"/>
      <c r="E13614" s="40"/>
      <c r="F13614" s="40"/>
      <c r="G13614" s="40"/>
      <c r="H13614" s="40"/>
      <c r="I13614" s="40"/>
    </row>
    <row r="13615" spans="1:9" x14ac:dyDescent="0.25">
      <c r="A13615" s="1"/>
      <c r="B13615" s="40"/>
      <c r="C13615" s="40"/>
      <c r="D13615" s="40"/>
      <c r="E13615" s="40"/>
      <c r="F13615" s="40"/>
      <c r="G13615" s="40"/>
      <c r="H13615" s="40"/>
      <c r="I13615" s="40"/>
    </row>
    <row r="13616" spans="1:9" x14ac:dyDescent="0.25">
      <c r="A13616" s="1"/>
      <c r="B13616" s="40"/>
      <c r="C13616" s="40"/>
      <c r="D13616" s="40"/>
      <c r="E13616" s="40"/>
      <c r="F13616" s="40"/>
      <c r="G13616" s="40"/>
      <c r="H13616" s="40"/>
      <c r="I13616" s="40"/>
    </row>
    <row r="13617" spans="1:9" x14ac:dyDescent="0.25">
      <c r="A13617" s="1"/>
      <c r="B13617" s="40"/>
      <c r="C13617" s="40"/>
      <c r="D13617" s="40"/>
      <c r="E13617" s="40"/>
      <c r="F13617" s="40"/>
      <c r="G13617" s="40"/>
      <c r="H13617" s="40"/>
      <c r="I13617" s="40"/>
    </row>
    <row r="13618" spans="1:9" x14ac:dyDescent="0.25">
      <c r="A13618" s="1"/>
      <c r="B13618" s="40"/>
      <c r="C13618" s="40"/>
      <c r="D13618" s="40"/>
      <c r="E13618" s="40"/>
      <c r="F13618" s="40"/>
      <c r="G13618" s="40"/>
      <c r="H13618" s="40"/>
      <c r="I13618" s="40"/>
    </row>
    <row r="13619" spans="1:9" x14ac:dyDescent="0.25">
      <c r="A13619" s="1"/>
      <c r="B13619" s="40"/>
      <c r="C13619" s="40"/>
      <c r="D13619" s="40"/>
      <c r="E13619" s="40"/>
      <c r="F13619" s="40"/>
      <c r="G13619" s="40"/>
      <c r="H13619" s="40"/>
      <c r="I13619" s="40"/>
    </row>
    <row r="13620" spans="1:9" x14ac:dyDescent="0.25">
      <c r="A13620" s="1"/>
      <c r="B13620" s="40"/>
      <c r="C13620" s="40"/>
      <c r="D13620" s="40"/>
      <c r="E13620" s="40"/>
      <c r="F13620" s="40"/>
      <c r="G13620" s="40"/>
      <c r="H13620" s="40"/>
      <c r="I13620" s="40"/>
    </row>
    <row r="13621" spans="1:9" x14ac:dyDescent="0.25">
      <c r="A13621" s="1"/>
      <c r="B13621" s="40"/>
      <c r="C13621" s="40"/>
      <c r="D13621" s="40"/>
      <c r="E13621" s="40"/>
      <c r="F13621" s="40"/>
      <c r="G13621" s="40"/>
      <c r="H13621" s="40"/>
      <c r="I13621" s="40"/>
    </row>
    <row r="13622" spans="1:9" x14ac:dyDescent="0.25">
      <c r="A13622" s="1"/>
      <c r="B13622" s="40"/>
      <c r="C13622" s="40"/>
      <c r="D13622" s="40"/>
      <c r="E13622" s="40"/>
      <c r="F13622" s="40"/>
      <c r="G13622" s="40"/>
      <c r="H13622" s="40"/>
      <c r="I13622" s="40"/>
    </row>
    <row r="13623" spans="1:9" x14ac:dyDescent="0.25">
      <c r="A13623" s="1"/>
      <c r="B13623" s="40"/>
      <c r="C13623" s="40"/>
      <c r="D13623" s="40"/>
      <c r="E13623" s="40"/>
      <c r="F13623" s="40"/>
      <c r="G13623" s="40"/>
      <c r="H13623" s="40"/>
      <c r="I13623" s="40"/>
    </row>
    <row r="13624" spans="1:9" x14ac:dyDescent="0.25">
      <c r="A13624" s="1"/>
      <c r="B13624" s="40"/>
      <c r="C13624" s="40"/>
      <c r="D13624" s="40"/>
      <c r="E13624" s="40"/>
      <c r="F13624" s="40"/>
      <c r="G13624" s="40"/>
      <c r="H13624" s="40"/>
      <c r="I13624" s="40"/>
    </row>
    <row r="13625" spans="1:9" x14ac:dyDescent="0.25">
      <c r="A13625" s="1"/>
      <c r="B13625" s="40"/>
      <c r="C13625" s="40"/>
      <c r="D13625" s="40"/>
      <c r="E13625" s="40"/>
      <c r="F13625" s="40"/>
      <c r="G13625" s="40"/>
      <c r="H13625" s="40"/>
      <c r="I13625" s="40"/>
    </row>
    <row r="13626" spans="1:9" x14ac:dyDescent="0.25">
      <c r="A13626" s="1"/>
      <c r="B13626" s="40"/>
      <c r="C13626" s="40"/>
      <c r="D13626" s="40"/>
      <c r="E13626" s="40"/>
      <c r="F13626" s="40"/>
      <c r="G13626" s="40"/>
      <c r="H13626" s="40"/>
      <c r="I13626" s="40"/>
    </row>
    <row r="13627" spans="1:9" x14ac:dyDescent="0.25">
      <c r="A13627" s="1"/>
      <c r="B13627" s="40"/>
      <c r="C13627" s="40"/>
      <c r="D13627" s="40"/>
      <c r="E13627" s="40"/>
      <c r="F13627" s="40"/>
      <c r="G13627" s="40"/>
      <c r="H13627" s="40"/>
      <c r="I13627" s="40"/>
    </row>
    <row r="13628" spans="1:9" x14ac:dyDescent="0.25">
      <c r="A13628" s="1"/>
      <c r="B13628" s="40"/>
      <c r="C13628" s="40"/>
      <c r="D13628" s="40"/>
      <c r="E13628" s="40"/>
      <c r="F13628" s="40"/>
      <c r="G13628" s="40"/>
      <c r="H13628" s="40"/>
      <c r="I13628" s="40"/>
    </row>
    <row r="13629" spans="1:9" x14ac:dyDescent="0.25">
      <c r="A13629" s="1"/>
      <c r="B13629" s="40"/>
      <c r="C13629" s="40"/>
      <c r="D13629" s="40"/>
      <c r="E13629" s="40"/>
      <c r="F13629" s="40"/>
      <c r="G13629" s="40"/>
      <c r="H13629" s="40"/>
      <c r="I13629" s="40"/>
    </row>
    <row r="13630" spans="1:9" x14ac:dyDescent="0.25">
      <c r="A13630" s="1"/>
      <c r="B13630" s="40"/>
      <c r="C13630" s="40"/>
      <c r="D13630" s="40"/>
      <c r="E13630" s="40"/>
      <c r="F13630" s="40"/>
      <c r="G13630" s="40"/>
      <c r="H13630" s="40"/>
      <c r="I13630" s="40"/>
    </row>
    <row r="13631" spans="1:9" x14ac:dyDescent="0.25">
      <c r="A13631" s="1"/>
      <c r="B13631" s="40"/>
      <c r="C13631" s="40"/>
      <c r="D13631" s="40"/>
      <c r="E13631" s="40"/>
      <c r="F13631" s="40"/>
      <c r="G13631" s="40"/>
      <c r="H13631" s="40"/>
      <c r="I13631" s="40"/>
    </row>
    <row r="13632" spans="1:9" x14ac:dyDescent="0.25">
      <c r="A13632" s="1"/>
      <c r="B13632" s="40"/>
      <c r="C13632" s="40"/>
      <c r="D13632" s="40"/>
      <c r="E13632" s="40"/>
      <c r="F13632" s="40"/>
      <c r="G13632" s="40"/>
      <c r="H13632" s="40"/>
      <c r="I13632" s="40"/>
    </row>
    <row r="13633" spans="1:9" x14ac:dyDescent="0.25">
      <c r="A13633" s="1"/>
      <c r="B13633" s="40"/>
      <c r="C13633" s="40"/>
      <c r="D13633" s="40"/>
      <c r="E13633" s="40"/>
      <c r="F13633" s="40"/>
      <c r="G13633" s="40"/>
      <c r="H13633" s="40"/>
      <c r="I13633" s="40"/>
    </row>
    <row r="13634" spans="1:9" x14ac:dyDescent="0.25">
      <c r="A13634" s="1"/>
      <c r="B13634" s="40"/>
      <c r="C13634" s="40"/>
      <c r="D13634" s="40"/>
      <c r="E13634" s="40"/>
      <c r="F13634" s="40"/>
      <c r="G13634" s="40"/>
      <c r="H13634" s="40"/>
      <c r="I13634" s="40"/>
    </row>
    <row r="13635" spans="1:9" x14ac:dyDescent="0.25">
      <c r="A13635" s="1"/>
      <c r="B13635" s="40"/>
      <c r="C13635" s="40"/>
      <c r="D13635" s="40"/>
      <c r="E13635" s="40"/>
      <c r="F13635" s="40"/>
      <c r="G13635" s="40"/>
      <c r="H13635" s="40"/>
      <c r="I13635" s="40"/>
    </row>
    <row r="13636" spans="1:9" x14ac:dyDescent="0.25">
      <c r="A13636" s="1"/>
      <c r="B13636" s="40"/>
      <c r="C13636" s="40"/>
      <c r="D13636" s="40"/>
      <c r="E13636" s="40"/>
      <c r="F13636" s="40"/>
      <c r="G13636" s="40"/>
      <c r="H13636" s="40"/>
      <c r="I13636" s="40"/>
    </row>
    <row r="13637" spans="1:9" x14ac:dyDescent="0.25">
      <c r="A13637" s="1"/>
      <c r="B13637" s="40"/>
      <c r="C13637" s="40"/>
      <c r="D13637" s="40"/>
      <c r="E13637" s="40"/>
      <c r="F13637" s="40"/>
      <c r="G13637" s="40"/>
      <c r="H13637" s="40"/>
      <c r="I13637" s="40"/>
    </row>
    <row r="13638" spans="1:9" x14ac:dyDescent="0.25">
      <c r="A13638" s="1"/>
      <c r="B13638" s="40"/>
      <c r="C13638" s="40"/>
      <c r="D13638" s="40"/>
      <c r="E13638" s="40"/>
      <c r="F13638" s="40"/>
      <c r="G13638" s="40"/>
      <c r="H13638" s="40"/>
      <c r="I13638" s="40"/>
    </row>
    <row r="13639" spans="1:9" x14ac:dyDescent="0.25">
      <c r="A13639" s="1"/>
      <c r="B13639" s="40"/>
      <c r="C13639" s="40"/>
      <c r="D13639" s="40"/>
      <c r="E13639" s="40"/>
      <c r="F13639" s="40"/>
      <c r="G13639" s="40"/>
      <c r="H13639" s="40"/>
      <c r="I13639" s="40"/>
    </row>
    <row r="13640" spans="1:9" x14ac:dyDescent="0.25">
      <c r="A13640" s="1"/>
      <c r="B13640" s="40"/>
      <c r="C13640" s="40"/>
      <c r="D13640" s="40"/>
      <c r="E13640" s="40"/>
      <c r="F13640" s="40"/>
      <c r="G13640" s="40"/>
      <c r="H13640" s="40"/>
      <c r="I13640" s="40"/>
    </row>
    <row r="13641" spans="1:9" x14ac:dyDescent="0.25">
      <c r="A13641" s="1"/>
      <c r="B13641" s="40"/>
      <c r="C13641" s="40"/>
      <c r="D13641" s="40"/>
      <c r="E13641" s="40"/>
      <c r="F13641" s="40"/>
      <c r="G13641" s="40"/>
      <c r="H13641" s="40"/>
      <c r="I13641" s="40"/>
    </row>
    <row r="13642" spans="1:9" x14ac:dyDescent="0.25">
      <c r="A13642" s="1"/>
      <c r="B13642" s="40"/>
      <c r="C13642" s="40"/>
      <c r="D13642" s="40"/>
      <c r="E13642" s="40"/>
      <c r="F13642" s="40"/>
      <c r="G13642" s="40"/>
      <c r="H13642" s="40"/>
      <c r="I13642" s="40"/>
    </row>
    <row r="13643" spans="1:9" x14ac:dyDescent="0.25">
      <c r="A13643" s="1"/>
      <c r="B13643" s="40"/>
      <c r="C13643" s="40"/>
      <c r="D13643" s="40"/>
      <c r="E13643" s="40"/>
      <c r="F13643" s="40"/>
      <c r="G13643" s="40"/>
      <c r="H13643" s="40"/>
      <c r="I13643" s="40"/>
    </row>
    <row r="13644" spans="1:9" x14ac:dyDescent="0.25">
      <c r="A13644" s="1"/>
      <c r="B13644" s="40"/>
      <c r="C13644" s="40"/>
      <c r="D13644" s="40"/>
      <c r="E13644" s="40"/>
      <c r="F13644" s="40"/>
      <c r="G13644" s="40"/>
      <c r="H13644" s="40"/>
      <c r="I13644" s="40"/>
    </row>
    <row r="13645" spans="1:9" x14ac:dyDescent="0.25">
      <c r="A13645" s="1"/>
      <c r="B13645" s="40"/>
      <c r="C13645" s="40"/>
      <c r="D13645" s="40"/>
      <c r="E13645" s="40"/>
      <c r="F13645" s="40"/>
      <c r="G13645" s="40"/>
      <c r="H13645" s="40"/>
      <c r="I13645" s="40"/>
    </row>
    <row r="13646" spans="1:9" x14ac:dyDescent="0.25">
      <c r="A13646" s="1"/>
      <c r="B13646" s="40"/>
      <c r="C13646" s="40"/>
      <c r="D13646" s="40"/>
      <c r="E13646" s="40"/>
      <c r="F13646" s="40"/>
      <c r="G13646" s="40"/>
      <c r="H13646" s="40"/>
      <c r="I13646" s="40"/>
    </row>
    <row r="13647" spans="1:9" x14ac:dyDescent="0.25">
      <c r="A13647" s="1"/>
      <c r="B13647" s="40"/>
      <c r="C13647" s="40"/>
      <c r="D13647" s="40"/>
      <c r="E13647" s="40"/>
      <c r="F13647" s="40"/>
      <c r="G13647" s="40"/>
      <c r="H13647" s="40"/>
      <c r="I13647" s="40"/>
    </row>
    <row r="13648" spans="1:9" x14ac:dyDescent="0.25">
      <c r="A13648" s="1"/>
      <c r="B13648" s="40"/>
      <c r="C13648" s="40"/>
      <c r="D13648" s="40"/>
      <c r="E13648" s="40"/>
      <c r="F13648" s="40"/>
      <c r="G13648" s="40"/>
      <c r="H13648" s="40"/>
      <c r="I13648" s="40"/>
    </row>
    <row r="13649" spans="1:9" x14ac:dyDescent="0.25">
      <c r="A13649" s="1"/>
      <c r="B13649" s="40"/>
      <c r="C13649" s="40"/>
      <c r="D13649" s="40"/>
      <c r="E13649" s="40"/>
      <c r="F13649" s="40"/>
      <c r="G13649" s="40"/>
      <c r="H13649" s="40"/>
      <c r="I13649" s="40"/>
    </row>
    <row r="13650" spans="1:9" x14ac:dyDescent="0.25">
      <c r="A13650" s="1"/>
      <c r="B13650" s="40"/>
      <c r="C13650" s="40"/>
      <c r="D13650" s="40"/>
      <c r="E13650" s="40"/>
      <c r="F13650" s="40"/>
      <c r="G13650" s="40"/>
      <c r="H13650" s="40"/>
      <c r="I13650" s="40"/>
    </row>
    <row r="13651" spans="1:9" x14ac:dyDescent="0.25">
      <c r="A13651" s="1"/>
      <c r="B13651" s="40"/>
      <c r="C13651" s="40"/>
      <c r="D13651" s="40"/>
      <c r="E13651" s="40"/>
      <c r="F13651" s="40"/>
      <c r="G13651" s="40"/>
      <c r="H13651" s="40"/>
      <c r="I13651" s="40"/>
    </row>
    <row r="13652" spans="1:9" x14ac:dyDescent="0.25">
      <c r="A13652" s="1"/>
      <c r="B13652" s="40"/>
      <c r="C13652" s="40"/>
      <c r="D13652" s="40"/>
      <c r="E13652" s="40"/>
      <c r="F13652" s="40"/>
      <c r="G13652" s="40"/>
      <c r="H13652" s="40"/>
      <c r="I13652" s="40"/>
    </row>
    <row r="13653" spans="1:9" x14ac:dyDescent="0.25">
      <c r="A13653" s="1"/>
      <c r="B13653" s="40"/>
      <c r="C13653" s="40"/>
      <c r="D13653" s="40"/>
      <c r="E13653" s="40"/>
      <c r="F13653" s="40"/>
      <c r="G13653" s="40"/>
      <c r="H13653" s="40"/>
      <c r="I13653" s="40"/>
    </row>
    <row r="13654" spans="1:9" x14ac:dyDescent="0.25">
      <c r="A13654" s="1"/>
      <c r="B13654" s="40"/>
      <c r="C13654" s="40"/>
      <c r="D13654" s="40"/>
      <c r="E13654" s="40"/>
      <c r="F13654" s="40"/>
      <c r="G13654" s="40"/>
      <c r="H13654" s="40"/>
      <c r="I13654" s="40"/>
    </row>
    <row r="13655" spans="1:9" x14ac:dyDescent="0.25">
      <c r="A13655" s="1"/>
      <c r="B13655" s="40"/>
      <c r="C13655" s="40"/>
      <c r="D13655" s="40"/>
      <c r="E13655" s="40"/>
      <c r="F13655" s="40"/>
      <c r="G13655" s="40"/>
      <c r="H13655" s="40"/>
      <c r="I13655" s="40"/>
    </row>
    <row r="13656" spans="1:9" x14ac:dyDescent="0.25">
      <c r="A13656" s="1"/>
      <c r="B13656" s="40"/>
      <c r="C13656" s="40"/>
      <c r="D13656" s="40"/>
      <c r="E13656" s="40"/>
      <c r="F13656" s="40"/>
      <c r="G13656" s="40"/>
      <c r="H13656" s="40"/>
      <c r="I13656" s="40"/>
    </row>
    <row r="13657" spans="1:9" x14ac:dyDescent="0.25">
      <c r="A13657" s="1"/>
      <c r="B13657" s="40"/>
      <c r="C13657" s="40"/>
      <c r="D13657" s="40"/>
      <c r="E13657" s="40"/>
      <c r="F13657" s="40"/>
      <c r="G13657" s="40"/>
      <c r="H13657" s="40"/>
      <c r="I13657" s="40"/>
    </row>
    <row r="13658" spans="1:9" x14ac:dyDescent="0.25">
      <c r="A13658" s="1"/>
      <c r="B13658" s="40"/>
      <c r="C13658" s="40"/>
      <c r="D13658" s="40"/>
      <c r="E13658" s="40"/>
      <c r="F13658" s="40"/>
      <c r="G13658" s="40"/>
      <c r="H13658" s="40"/>
      <c r="I13658" s="40"/>
    </row>
    <row r="13659" spans="1:9" x14ac:dyDescent="0.25">
      <c r="A13659" s="1"/>
      <c r="B13659" s="40"/>
      <c r="C13659" s="40"/>
      <c r="D13659" s="40"/>
      <c r="E13659" s="40"/>
      <c r="F13659" s="40"/>
      <c r="G13659" s="40"/>
      <c r="H13659" s="40"/>
      <c r="I13659" s="40"/>
    </row>
    <row r="13660" spans="1:9" x14ac:dyDescent="0.25">
      <c r="A13660" s="1"/>
      <c r="B13660" s="40"/>
      <c r="C13660" s="40"/>
      <c r="D13660" s="40"/>
      <c r="E13660" s="40"/>
      <c r="F13660" s="40"/>
      <c r="G13660" s="40"/>
      <c r="H13660" s="40"/>
      <c r="I13660" s="40"/>
    </row>
    <row r="13661" spans="1:9" x14ac:dyDescent="0.25">
      <c r="A13661" s="1"/>
      <c r="B13661" s="40"/>
      <c r="C13661" s="40"/>
      <c r="D13661" s="40"/>
      <c r="E13661" s="40"/>
      <c r="F13661" s="40"/>
      <c r="G13661" s="40"/>
      <c r="H13661" s="40"/>
      <c r="I13661" s="40"/>
    </row>
    <row r="13662" spans="1:9" x14ac:dyDescent="0.25">
      <c r="A13662" s="1"/>
      <c r="B13662" s="40"/>
      <c r="C13662" s="40"/>
      <c r="D13662" s="40"/>
      <c r="E13662" s="40"/>
      <c r="F13662" s="40"/>
      <c r="G13662" s="40"/>
      <c r="H13662" s="40"/>
      <c r="I13662" s="40"/>
    </row>
    <row r="13663" spans="1:9" x14ac:dyDescent="0.25">
      <c r="A13663" s="1"/>
      <c r="B13663" s="40"/>
      <c r="C13663" s="40"/>
      <c r="D13663" s="40"/>
      <c r="E13663" s="40"/>
      <c r="F13663" s="40"/>
      <c r="G13663" s="40"/>
      <c r="H13663" s="40"/>
      <c r="I13663" s="40"/>
    </row>
    <row r="13664" spans="1:9" x14ac:dyDescent="0.25">
      <c r="A13664" s="1"/>
      <c r="B13664" s="40"/>
      <c r="C13664" s="40"/>
      <c r="D13664" s="40"/>
      <c r="E13664" s="40"/>
      <c r="F13664" s="40"/>
      <c r="G13664" s="40"/>
      <c r="H13664" s="40"/>
      <c r="I13664" s="40"/>
    </row>
    <row r="13665" spans="1:9" x14ac:dyDescent="0.25">
      <c r="A13665" s="1"/>
      <c r="B13665" s="40"/>
      <c r="C13665" s="40"/>
      <c r="D13665" s="40"/>
      <c r="E13665" s="40"/>
      <c r="F13665" s="40"/>
      <c r="G13665" s="40"/>
      <c r="H13665" s="40"/>
      <c r="I13665" s="40"/>
    </row>
    <row r="13666" spans="1:9" x14ac:dyDescent="0.25">
      <c r="A13666" s="1"/>
      <c r="B13666" s="40"/>
      <c r="C13666" s="40"/>
      <c r="D13666" s="40"/>
      <c r="E13666" s="40"/>
      <c r="F13666" s="40"/>
      <c r="G13666" s="40"/>
      <c r="H13666" s="40"/>
      <c r="I13666" s="40"/>
    </row>
    <row r="13667" spans="1:9" x14ac:dyDescent="0.25">
      <c r="A13667" s="1"/>
      <c r="B13667" s="40"/>
      <c r="C13667" s="40"/>
      <c r="D13667" s="40"/>
      <c r="E13667" s="40"/>
      <c r="F13667" s="40"/>
      <c r="G13667" s="40"/>
      <c r="H13667" s="40"/>
      <c r="I13667" s="40"/>
    </row>
    <row r="13668" spans="1:9" x14ac:dyDescent="0.25">
      <c r="A13668" s="1"/>
      <c r="B13668" s="40"/>
      <c r="C13668" s="40"/>
      <c r="D13668" s="40"/>
      <c r="E13668" s="40"/>
      <c r="F13668" s="40"/>
      <c r="G13668" s="40"/>
      <c r="H13668" s="40"/>
      <c r="I13668" s="40"/>
    </row>
    <row r="13669" spans="1:9" x14ac:dyDescent="0.25">
      <c r="A13669" s="1"/>
      <c r="B13669" s="40"/>
      <c r="C13669" s="40"/>
      <c r="D13669" s="40"/>
      <c r="E13669" s="40"/>
      <c r="F13669" s="40"/>
      <c r="G13669" s="40"/>
      <c r="H13669" s="40"/>
      <c r="I13669" s="40"/>
    </row>
    <row r="13670" spans="1:9" x14ac:dyDescent="0.25">
      <c r="A13670" s="1"/>
      <c r="B13670" s="40"/>
      <c r="C13670" s="40"/>
      <c r="D13670" s="40"/>
      <c r="E13670" s="40"/>
      <c r="F13670" s="40"/>
      <c r="G13670" s="40"/>
      <c r="H13670" s="40"/>
      <c r="I13670" s="40"/>
    </row>
    <row r="13671" spans="1:9" x14ac:dyDescent="0.25">
      <c r="A13671" s="1"/>
      <c r="B13671" s="40"/>
      <c r="C13671" s="40"/>
      <c r="D13671" s="40"/>
      <c r="E13671" s="40"/>
      <c r="F13671" s="40"/>
      <c r="G13671" s="40"/>
      <c r="H13671" s="40"/>
      <c r="I13671" s="40"/>
    </row>
    <row r="13672" spans="1:9" x14ac:dyDescent="0.25">
      <c r="A13672" s="1"/>
      <c r="B13672" s="40"/>
      <c r="C13672" s="40"/>
      <c r="D13672" s="40"/>
      <c r="E13672" s="40"/>
      <c r="F13672" s="40"/>
      <c r="G13672" s="40"/>
      <c r="H13672" s="40"/>
      <c r="I13672" s="40"/>
    </row>
    <row r="13673" spans="1:9" x14ac:dyDescent="0.25">
      <c r="A13673" s="1"/>
      <c r="B13673" s="40"/>
      <c r="C13673" s="40"/>
      <c r="D13673" s="40"/>
      <c r="E13673" s="40"/>
      <c r="F13673" s="40"/>
      <c r="G13673" s="40"/>
      <c r="H13673" s="40"/>
      <c r="I13673" s="40"/>
    </row>
    <row r="13674" spans="1:9" x14ac:dyDescent="0.25">
      <c r="A13674" s="1"/>
      <c r="B13674" s="40"/>
      <c r="C13674" s="40"/>
      <c r="D13674" s="40"/>
      <c r="E13674" s="40"/>
      <c r="F13674" s="40"/>
      <c r="G13674" s="40"/>
      <c r="H13674" s="40"/>
      <c r="I13674" s="40"/>
    </row>
    <row r="13675" spans="1:9" x14ac:dyDescent="0.25">
      <c r="A13675" s="1"/>
      <c r="B13675" s="40"/>
      <c r="C13675" s="40"/>
      <c r="D13675" s="40"/>
      <c r="E13675" s="40"/>
      <c r="F13675" s="40"/>
      <c r="G13675" s="40"/>
      <c r="H13675" s="40"/>
      <c r="I13675" s="40"/>
    </row>
    <row r="13676" spans="1:9" x14ac:dyDescent="0.25">
      <c r="A13676" s="1"/>
      <c r="B13676" s="40"/>
      <c r="C13676" s="40"/>
      <c r="D13676" s="40"/>
      <c r="E13676" s="40"/>
      <c r="F13676" s="40"/>
      <c r="G13676" s="40"/>
      <c r="H13676" s="40"/>
      <c r="I13676" s="40"/>
    </row>
    <row r="13677" spans="1:9" x14ac:dyDescent="0.25">
      <c r="A13677" s="1"/>
      <c r="B13677" s="40"/>
      <c r="C13677" s="40"/>
      <c r="D13677" s="40"/>
      <c r="E13677" s="40"/>
      <c r="F13677" s="40"/>
      <c r="G13677" s="40"/>
      <c r="H13677" s="40"/>
      <c r="I13677" s="40"/>
    </row>
    <row r="13678" spans="1:9" x14ac:dyDescent="0.25">
      <c r="A13678" s="1"/>
      <c r="B13678" s="40"/>
      <c r="C13678" s="40"/>
      <c r="D13678" s="40"/>
      <c r="E13678" s="40"/>
      <c r="F13678" s="40"/>
      <c r="G13678" s="40"/>
      <c r="H13678" s="40"/>
      <c r="I13678" s="40"/>
    </row>
    <row r="13679" spans="1:9" x14ac:dyDescent="0.25">
      <c r="A13679" s="1"/>
      <c r="B13679" s="40"/>
      <c r="C13679" s="40"/>
      <c r="D13679" s="40"/>
      <c r="E13679" s="40"/>
      <c r="F13679" s="40"/>
      <c r="G13679" s="40"/>
      <c r="H13679" s="40"/>
      <c r="I13679" s="40"/>
    </row>
    <row r="13680" spans="1:9" x14ac:dyDescent="0.25">
      <c r="A13680" s="1"/>
      <c r="B13680" s="40"/>
      <c r="C13680" s="40"/>
      <c r="D13680" s="40"/>
      <c r="E13680" s="40"/>
      <c r="F13680" s="40"/>
      <c r="G13680" s="40"/>
      <c r="H13680" s="40"/>
      <c r="I13680" s="40"/>
    </row>
    <row r="13681" spans="1:9" x14ac:dyDescent="0.25">
      <c r="A13681" s="1"/>
      <c r="B13681" s="40"/>
      <c r="C13681" s="40"/>
      <c r="D13681" s="40"/>
      <c r="E13681" s="40"/>
      <c r="F13681" s="40"/>
      <c r="G13681" s="40"/>
      <c r="H13681" s="40"/>
      <c r="I13681" s="40"/>
    </row>
    <row r="13682" spans="1:9" x14ac:dyDescent="0.25">
      <c r="A13682" s="1"/>
      <c r="B13682" s="40"/>
      <c r="C13682" s="40"/>
      <c r="D13682" s="40"/>
      <c r="E13682" s="40"/>
      <c r="F13682" s="40"/>
      <c r="G13682" s="40"/>
      <c r="H13682" s="40"/>
      <c r="I13682" s="40"/>
    </row>
    <row r="13683" spans="1:9" x14ac:dyDescent="0.25">
      <c r="A13683" s="1"/>
      <c r="B13683" s="40"/>
      <c r="C13683" s="40"/>
      <c r="D13683" s="40"/>
      <c r="E13683" s="40"/>
      <c r="F13683" s="40"/>
      <c r="G13683" s="40"/>
      <c r="H13683" s="40"/>
      <c r="I13683" s="40"/>
    </row>
    <row r="13684" spans="1:9" x14ac:dyDescent="0.25">
      <c r="A13684" s="1"/>
      <c r="B13684" s="40"/>
      <c r="C13684" s="40"/>
      <c r="D13684" s="40"/>
      <c r="E13684" s="40"/>
      <c r="F13684" s="40"/>
      <c r="G13684" s="40"/>
      <c r="H13684" s="40"/>
      <c r="I13684" s="40"/>
    </row>
    <row r="13685" spans="1:9" x14ac:dyDescent="0.25">
      <c r="A13685" s="1"/>
      <c r="B13685" s="40"/>
      <c r="C13685" s="40"/>
      <c r="D13685" s="40"/>
      <c r="E13685" s="40"/>
      <c r="F13685" s="40"/>
      <c r="G13685" s="40"/>
      <c r="H13685" s="40"/>
      <c r="I13685" s="40"/>
    </row>
    <row r="13686" spans="1:9" x14ac:dyDescent="0.25">
      <c r="A13686" s="1"/>
      <c r="B13686" s="40"/>
      <c r="C13686" s="40"/>
      <c r="D13686" s="40"/>
      <c r="E13686" s="40"/>
      <c r="F13686" s="40"/>
      <c r="G13686" s="40"/>
      <c r="H13686" s="40"/>
      <c r="I13686" s="40"/>
    </row>
    <row r="13687" spans="1:9" x14ac:dyDescent="0.25">
      <c r="A13687" s="1"/>
      <c r="B13687" s="40"/>
      <c r="C13687" s="40"/>
      <c r="D13687" s="40"/>
      <c r="E13687" s="40"/>
      <c r="F13687" s="40"/>
      <c r="G13687" s="40"/>
      <c r="H13687" s="40"/>
      <c r="I13687" s="40"/>
    </row>
    <row r="13688" spans="1:9" x14ac:dyDescent="0.25">
      <c r="A13688" s="1"/>
      <c r="B13688" s="40"/>
      <c r="C13688" s="40"/>
      <c r="D13688" s="40"/>
      <c r="E13688" s="40"/>
      <c r="F13688" s="40"/>
      <c r="G13688" s="40"/>
      <c r="H13688" s="40"/>
      <c r="I13688" s="40"/>
    </row>
    <row r="13689" spans="1:9" x14ac:dyDescent="0.25">
      <c r="A13689" s="1"/>
      <c r="B13689" s="40"/>
      <c r="C13689" s="40"/>
      <c r="D13689" s="40"/>
      <c r="E13689" s="40"/>
      <c r="F13689" s="40"/>
      <c r="G13689" s="40"/>
      <c r="H13689" s="40"/>
      <c r="I13689" s="40"/>
    </row>
    <row r="13690" spans="1:9" x14ac:dyDescent="0.25">
      <c r="A13690" s="1"/>
      <c r="B13690" s="40"/>
      <c r="C13690" s="40"/>
      <c r="D13690" s="40"/>
      <c r="E13690" s="40"/>
      <c r="F13690" s="40"/>
      <c r="G13690" s="40"/>
      <c r="H13690" s="40"/>
      <c r="I13690" s="40"/>
    </row>
    <row r="13691" spans="1:9" x14ac:dyDescent="0.25">
      <c r="A13691" s="1"/>
      <c r="B13691" s="40"/>
      <c r="C13691" s="40"/>
      <c r="D13691" s="40"/>
      <c r="E13691" s="40"/>
      <c r="F13691" s="40"/>
      <c r="G13691" s="40"/>
      <c r="H13691" s="40"/>
      <c r="I13691" s="40"/>
    </row>
    <row r="13692" spans="1:9" x14ac:dyDescent="0.25">
      <c r="A13692" s="1"/>
      <c r="B13692" s="40"/>
      <c r="C13692" s="40"/>
      <c r="D13692" s="40"/>
      <c r="E13692" s="40"/>
      <c r="F13692" s="40"/>
      <c r="G13692" s="40"/>
      <c r="H13692" s="40"/>
      <c r="I13692" s="40"/>
    </row>
    <row r="13693" spans="1:9" x14ac:dyDescent="0.25">
      <c r="A13693" s="1"/>
      <c r="B13693" s="40"/>
      <c r="C13693" s="40"/>
      <c r="D13693" s="40"/>
      <c r="E13693" s="40"/>
      <c r="F13693" s="40"/>
      <c r="G13693" s="40"/>
      <c r="H13693" s="40"/>
      <c r="I13693" s="40"/>
    </row>
    <row r="13694" spans="1:9" x14ac:dyDescent="0.25">
      <c r="A13694" s="1"/>
      <c r="B13694" s="40"/>
      <c r="C13694" s="40"/>
      <c r="D13694" s="40"/>
      <c r="E13694" s="40"/>
      <c r="F13694" s="40"/>
      <c r="G13694" s="40"/>
      <c r="H13694" s="40"/>
      <c r="I13694" s="40"/>
    </row>
    <row r="13695" spans="1:9" x14ac:dyDescent="0.25">
      <c r="A13695" s="1"/>
      <c r="B13695" s="40"/>
      <c r="C13695" s="40"/>
      <c r="D13695" s="40"/>
      <c r="E13695" s="40"/>
      <c r="F13695" s="40"/>
      <c r="G13695" s="40"/>
      <c r="H13695" s="40"/>
      <c r="I13695" s="40"/>
    </row>
    <row r="13696" spans="1:9" x14ac:dyDescent="0.25">
      <c r="A13696" s="1"/>
      <c r="B13696" s="40"/>
      <c r="C13696" s="40"/>
      <c r="D13696" s="40"/>
      <c r="E13696" s="40"/>
      <c r="F13696" s="40"/>
      <c r="G13696" s="40"/>
      <c r="H13696" s="40"/>
      <c r="I13696" s="40"/>
    </row>
    <row r="13697" spans="1:9" x14ac:dyDescent="0.25">
      <c r="A13697" s="1"/>
      <c r="B13697" s="40"/>
      <c r="C13697" s="40"/>
      <c r="D13697" s="40"/>
      <c r="E13697" s="40"/>
      <c r="F13697" s="40"/>
      <c r="G13697" s="40"/>
      <c r="H13697" s="40"/>
      <c r="I13697" s="40"/>
    </row>
    <row r="13698" spans="1:9" x14ac:dyDescent="0.25">
      <c r="A13698" s="1"/>
      <c r="B13698" s="40"/>
      <c r="C13698" s="40"/>
      <c r="D13698" s="40"/>
      <c r="E13698" s="40"/>
      <c r="F13698" s="40"/>
      <c r="G13698" s="40"/>
      <c r="H13698" s="40"/>
      <c r="I13698" s="40"/>
    </row>
    <row r="13699" spans="1:9" x14ac:dyDescent="0.25">
      <c r="A13699" s="1"/>
      <c r="B13699" s="40"/>
      <c r="C13699" s="40"/>
      <c r="D13699" s="40"/>
      <c r="E13699" s="40"/>
      <c r="F13699" s="40"/>
      <c r="G13699" s="40"/>
      <c r="H13699" s="40"/>
      <c r="I13699" s="40"/>
    </row>
    <row r="13700" spans="1:9" x14ac:dyDescent="0.25">
      <c r="A13700" s="1"/>
      <c r="B13700" s="40"/>
      <c r="C13700" s="40"/>
      <c r="D13700" s="40"/>
      <c r="E13700" s="40"/>
      <c r="F13700" s="40"/>
      <c r="G13700" s="40"/>
      <c r="H13700" s="40"/>
      <c r="I13700" s="40"/>
    </row>
    <row r="13701" spans="1:9" x14ac:dyDescent="0.25">
      <c r="A13701" s="1"/>
      <c r="B13701" s="40"/>
      <c r="C13701" s="40"/>
      <c r="D13701" s="40"/>
      <c r="E13701" s="40"/>
      <c r="F13701" s="40"/>
      <c r="G13701" s="40"/>
      <c r="H13701" s="40"/>
      <c r="I13701" s="40"/>
    </row>
    <row r="13702" spans="1:9" x14ac:dyDescent="0.25">
      <c r="A13702" s="1"/>
      <c r="B13702" s="40"/>
      <c r="C13702" s="40"/>
      <c r="D13702" s="40"/>
      <c r="E13702" s="40"/>
      <c r="F13702" s="40"/>
      <c r="G13702" s="40"/>
      <c r="H13702" s="40"/>
      <c r="I13702" s="40"/>
    </row>
    <row r="13703" spans="1:9" x14ac:dyDescent="0.25">
      <c r="A13703" s="1"/>
      <c r="B13703" s="40"/>
      <c r="C13703" s="40"/>
      <c r="D13703" s="40"/>
      <c r="E13703" s="40"/>
      <c r="F13703" s="40"/>
      <c r="G13703" s="40"/>
      <c r="H13703" s="40"/>
      <c r="I13703" s="40"/>
    </row>
    <row r="13704" spans="1:9" x14ac:dyDescent="0.25">
      <c r="A13704" s="1"/>
      <c r="B13704" s="40"/>
      <c r="C13704" s="40"/>
      <c r="D13704" s="40"/>
      <c r="E13704" s="40"/>
      <c r="F13704" s="40"/>
      <c r="G13704" s="40"/>
      <c r="H13704" s="40"/>
      <c r="I13704" s="40"/>
    </row>
    <row r="13705" spans="1:9" x14ac:dyDescent="0.25">
      <c r="A13705" s="1"/>
      <c r="B13705" s="40"/>
      <c r="C13705" s="40"/>
      <c r="D13705" s="40"/>
      <c r="E13705" s="40"/>
      <c r="F13705" s="40"/>
      <c r="G13705" s="40"/>
      <c r="H13705" s="40"/>
      <c r="I13705" s="40"/>
    </row>
    <row r="13706" spans="1:9" x14ac:dyDescent="0.25">
      <c r="A13706" s="1"/>
      <c r="B13706" s="40"/>
      <c r="C13706" s="40"/>
      <c r="D13706" s="40"/>
      <c r="E13706" s="40"/>
      <c r="F13706" s="40"/>
      <c r="G13706" s="40"/>
      <c r="H13706" s="40"/>
      <c r="I13706" s="40"/>
    </row>
    <row r="13707" spans="1:9" x14ac:dyDescent="0.25">
      <c r="A13707" s="1"/>
      <c r="B13707" s="40"/>
      <c r="C13707" s="40"/>
      <c r="D13707" s="40"/>
      <c r="E13707" s="40"/>
      <c r="F13707" s="40"/>
      <c r="G13707" s="40"/>
      <c r="H13707" s="40"/>
      <c r="I13707" s="40"/>
    </row>
    <row r="13708" spans="1:9" x14ac:dyDescent="0.25">
      <c r="A13708" s="1"/>
      <c r="B13708" s="40"/>
      <c r="C13708" s="40"/>
      <c r="D13708" s="40"/>
      <c r="E13708" s="40"/>
      <c r="F13708" s="40"/>
      <c r="G13708" s="40"/>
      <c r="H13708" s="40"/>
      <c r="I13708" s="40"/>
    </row>
    <row r="13709" spans="1:9" x14ac:dyDescent="0.25">
      <c r="A13709" s="1"/>
      <c r="B13709" s="40"/>
      <c r="C13709" s="40"/>
      <c r="D13709" s="40"/>
      <c r="E13709" s="40"/>
      <c r="F13709" s="40"/>
      <c r="G13709" s="40"/>
      <c r="H13709" s="40"/>
      <c r="I13709" s="40"/>
    </row>
    <row r="13710" spans="1:9" x14ac:dyDescent="0.25">
      <c r="A13710" s="1"/>
      <c r="B13710" s="40"/>
      <c r="C13710" s="40"/>
      <c r="D13710" s="40"/>
      <c r="E13710" s="40"/>
      <c r="F13710" s="40"/>
      <c r="G13710" s="40"/>
      <c r="H13710" s="40"/>
      <c r="I13710" s="40"/>
    </row>
    <row r="13711" spans="1:9" x14ac:dyDescent="0.25">
      <c r="A13711" s="1"/>
      <c r="B13711" s="40"/>
      <c r="C13711" s="40"/>
      <c r="D13711" s="40"/>
      <c r="E13711" s="40"/>
      <c r="F13711" s="40"/>
      <c r="G13711" s="40"/>
      <c r="H13711" s="40"/>
      <c r="I13711" s="40"/>
    </row>
    <row r="13712" spans="1:9" x14ac:dyDescent="0.25">
      <c r="A13712" s="1"/>
      <c r="B13712" s="40"/>
      <c r="C13712" s="40"/>
      <c r="D13712" s="40"/>
      <c r="E13712" s="40"/>
      <c r="F13712" s="40"/>
      <c r="G13712" s="40"/>
      <c r="H13712" s="40"/>
      <c r="I13712" s="40"/>
    </row>
    <row r="13713" spans="1:9" x14ac:dyDescent="0.25">
      <c r="A13713" s="1"/>
      <c r="B13713" s="40"/>
      <c r="C13713" s="40"/>
      <c r="D13713" s="40"/>
      <c r="E13713" s="40"/>
      <c r="F13713" s="40"/>
      <c r="G13713" s="40"/>
      <c r="H13713" s="40"/>
      <c r="I13713" s="40"/>
    </row>
    <row r="13714" spans="1:9" x14ac:dyDescent="0.25">
      <c r="A13714" s="1"/>
      <c r="B13714" s="40"/>
      <c r="C13714" s="40"/>
      <c r="D13714" s="40"/>
      <c r="E13714" s="40"/>
      <c r="F13714" s="40"/>
      <c r="G13714" s="40"/>
      <c r="H13714" s="40"/>
      <c r="I13714" s="40"/>
    </row>
    <row r="13715" spans="1:9" x14ac:dyDescent="0.25">
      <c r="A13715" s="1"/>
      <c r="B13715" s="40"/>
      <c r="C13715" s="40"/>
      <c r="D13715" s="40"/>
      <c r="E13715" s="40"/>
      <c r="F13715" s="40"/>
      <c r="G13715" s="40"/>
      <c r="H13715" s="40"/>
      <c r="I13715" s="40"/>
    </row>
    <row r="13716" spans="1:9" x14ac:dyDescent="0.25">
      <c r="A13716" s="1"/>
      <c r="B13716" s="40"/>
      <c r="C13716" s="40"/>
      <c r="D13716" s="40"/>
      <c r="E13716" s="40"/>
      <c r="F13716" s="40"/>
      <c r="G13716" s="40"/>
      <c r="H13716" s="40"/>
      <c r="I13716" s="40"/>
    </row>
    <row r="13717" spans="1:9" x14ac:dyDescent="0.25">
      <c r="A13717" s="1"/>
      <c r="B13717" s="40"/>
      <c r="C13717" s="40"/>
      <c r="D13717" s="40"/>
      <c r="E13717" s="40"/>
      <c r="F13717" s="40"/>
      <c r="G13717" s="40"/>
      <c r="H13717" s="40"/>
      <c r="I13717" s="40"/>
    </row>
    <row r="13718" spans="1:9" x14ac:dyDescent="0.25">
      <c r="A13718" s="1"/>
      <c r="B13718" s="40"/>
      <c r="C13718" s="40"/>
      <c r="D13718" s="40"/>
      <c r="E13718" s="40"/>
      <c r="F13718" s="40"/>
      <c r="G13718" s="40"/>
      <c r="H13718" s="40"/>
      <c r="I13718" s="40"/>
    </row>
    <row r="13719" spans="1:9" x14ac:dyDescent="0.25">
      <c r="A13719" s="1"/>
      <c r="B13719" s="40"/>
      <c r="C13719" s="40"/>
      <c r="D13719" s="40"/>
      <c r="E13719" s="40"/>
      <c r="F13719" s="40"/>
      <c r="G13719" s="40"/>
      <c r="H13719" s="40"/>
      <c r="I13719" s="40"/>
    </row>
    <row r="13720" spans="1:9" x14ac:dyDescent="0.25">
      <c r="A13720" s="1"/>
      <c r="B13720" s="40"/>
      <c r="C13720" s="40"/>
      <c r="D13720" s="40"/>
      <c r="E13720" s="40"/>
      <c r="F13720" s="40"/>
      <c r="G13720" s="40"/>
      <c r="H13720" s="40"/>
      <c r="I13720" s="40"/>
    </row>
    <row r="13721" spans="1:9" x14ac:dyDescent="0.25">
      <c r="A13721" s="1"/>
      <c r="B13721" s="40"/>
      <c r="C13721" s="40"/>
      <c r="D13721" s="40"/>
      <c r="E13721" s="40"/>
      <c r="F13721" s="40"/>
      <c r="G13721" s="40"/>
      <c r="H13721" s="40"/>
      <c r="I13721" s="40"/>
    </row>
    <row r="13722" spans="1:9" x14ac:dyDescent="0.25">
      <c r="A13722" s="1"/>
      <c r="B13722" s="40"/>
      <c r="C13722" s="40"/>
      <c r="D13722" s="40"/>
      <c r="E13722" s="40"/>
      <c r="F13722" s="40"/>
      <c r="G13722" s="40"/>
      <c r="H13722" s="40"/>
      <c r="I13722" s="40"/>
    </row>
    <row r="13723" spans="1:9" x14ac:dyDescent="0.25">
      <c r="A13723" s="1"/>
      <c r="B13723" s="40"/>
      <c r="C13723" s="40"/>
      <c r="D13723" s="40"/>
      <c r="E13723" s="40"/>
      <c r="F13723" s="40"/>
      <c r="G13723" s="40"/>
      <c r="H13723" s="40"/>
      <c r="I13723" s="40"/>
    </row>
    <row r="13724" spans="1:9" x14ac:dyDescent="0.25">
      <c r="A13724" s="1"/>
      <c r="B13724" s="40"/>
      <c r="C13724" s="40"/>
      <c r="D13724" s="40"/>
      <c r="E13724" s="40"/>
      <c r="F13724" s="40"/>
      <c r="G13724" s="40"/>
      <c r="H13724" s="40"/>
      <c r="I13724" s="40"/>
    </row>
    <row r="13725" spans="1:9" x14ac:dyDescent="0.25">
      <c r="A13725" s="1"/>
      <c r="B13725" s="40"/>
      <c r="C13725" s="40"/>
      <c r="D13725" s="40"/>
      <c r="E13725" s="40"/>
      <c r="F13725" s="40"/>
      <c r="G13725" s="40"/>
      <c r="H13725" s="40"/>
      <c r="I13725" s="40"/>
    </row>
    <row r="13726" spans="1:9" x14ac:dyDescent="0.25">
      <c r="A13726" s="1"/>
      <c r="B13726" s="40"/>
      <c r="C13726" s="40"/>
      <c r="D13726" s="40"/>
      <c r="E13726" s="40"/>
      <c r="F13726" s="40"/>
      <c r="G13726" s="40"/>
      <c r="H13726" s="40"/>
      <c r="I13726" s="40"/>
    </row>
    <row r="13727" spans="1:9" x14ac:dyDescent="0.25">
      <c r="A13727" s="1"/>
      <c r="B13727" s="40"/>
      <c r="C13727" s="40"/>
      <c r="D13727" s="40"/>
      <c r="E13727" s="40"/>
      <c r="F13727" s="40"/>
      <c r="G13727" s="40"/>
      <c r="H13727" s="40"/>
      <c r="I13727" s="40"/>
    </row>
    <row r="13728" spans="1:9" x14ac:dyDescent="0.25">
      <c r="A13728" s="1"/>
      <c r="B13728" s="40"/>
      <c r="C13728" s="40"/>
      <c r="D13728" s="40"/>
      <c r="E13728" s="40"/>
      <c r="F13728" s="40"/>
      <c r="G13728" s="40"/>
      <c r="H13728" s="40"/>
      <c r="I13728" s="40"/>
    </row>
    <row r="13729" spans="1:9" x14ac:dyDescent="0.25">
      <c r="A13729" s="1"/>
      <c r="B13729" s="40"/>
      <c r="C13729" s="40"/>
      <c r="D13729" s="40"/>
      <c r="E13729" s="40"/>
      <c r="F13729" s="40"/>
      <c r="G13729" s="40"/>
      <c r="H13729" s="40"/>
      <c r="I13729" s="40"/>
    </row>
    <row r="13730" spans="1:9" x14ac:dyDescent="0.25">
      <c r="A13730" s="1"/>
      <c r="B13730" s="40"/>
      <c r="C13730" s="40"/>
      <c r="D13730" s="40"/>
      <c r="E13730" s="40"/>
      <c r="F13730" s="40"/>
      <c r="G13730" s="40"/>
      <c r="H13730" s="40"/>
      <c r="I13730" s="40"/>
    </row>
    <row r="13731" spans="1:9" x14ac:dyDescent="0.25">
      <c r="A13731" s="1"/>
      <c r="B13731" s="40"/>
      <c r="C13731" s="40"/>
      <c r="D13731" s="40"/>
      <c r="E13731" s="40"/>
      <c r="F13731" s="40"/>
      <c r="G13731" s="40"/>
      <c r="H13731" s="40"/>
      <c r="I13731" s="40"/>
    </row>
    <row r="13732" spans="1:9" x14ac:dyDescent="0.25">
      <c r="A13732" s="1"/>
      <c r="B13732" s="40"/>
      <c r="C13732" s="40"/>
      <c r="D13732" s="40"/>
      <c r="E13732" s="40"/>
      <c r="F13732" s="40"/>
      <c r="G13732" s="40"/>
      <c r="H13732" s="40"/>
      <c r="I13732" s="40"/>
    </row>
    <row r="13733" spans="1:9" x14ac:dyDescent="0.25">
      <c r="A13733" s="1"/>
      <c r="B13733" s="40"/>
      <c r="C13733" s="40"/>
      <c r="D13733" s="40"/>
      <c r="E13733" s="40"/>
      <c r="F13733" s="40"/>
      <c r="G13733" s="40"/>
      <c r="H13733" s="40"/>
      <c r="I13733" s="40"/>
    </row>
    <row r="13734" spans="1:9" x14ac:dyDescent="0.25">
      <c r="A13734" s="1"/>
      <c r="B13734" s="40"/>
      <c r="C13734" s="40"/>
      <c r="D13734" s="40"/>
      <c r="E13734" s="40"/>
      <c r="F13734" s="40"/>
      <c r="G13734" s="40"/>
      <c r="H13734" s="40"/>
      <c r="I13734" s="40"/>
    </row>
    <row r="13735" spans="1:9" x14ac:dyDescent="0.25">
      <c r="A13735" s="1"/>
      <c r="B13735" s="40"/>
      <c r="C13735" s="40"/>
      <c r="D13735" s="40"/>
      <c r="E13735" s="40"/>
      <c r="F13735" s="40"/>
      <c r="G13735" s="40"/>
      <c r="H13735" s="40"/>
      <c r="I13735" s="40"/>
    </row>
    <row r="13736" spans="1:9" x14ac:dyDescent="0.25">
      <c r="A13736" s="1"/>
      <c r="B13736" s="40"/>
      <c r="C13736" s="40"/>
      <c r="D13736" s="40"/>
      <c r="E13736" s="40"/>
      <c r="F13736" s="40"/>
      <c r="G13736" s="40"/>
      <c r="H13736" s="40"/>
      <c r="I13736" s="40"/>
    </row>
    <row r="13737" spans="1:9" x14ac:dyDescent="0.25">
      <c r="A13737" s="1"/>
      <c r="B13737" s="40"/>
      <c r="C13737" s="40"/>
      <c r="D13737" s="40"/>
      <c r="E13737" s="40"/>
      <c r="F13737" s="40"/>
      <c r="G13737" s="40"/>
      <c r="H13737" s="40"/>
      <c r="I13737" s="40"/>
    </row>
    <row r="13738" spans="1:9" x14ac:dyDescent="0.25">
      <c r="A13738" s="1"/>
      <c r="B13738" s="40"/>
      <c r="C13738" s="40"/>
      <c r="D13738" s="40"/>
      <c r="E13738" s="40"/>
      <c r="F13738" s="40"/>
      <c r="G13738" s="40"/>
      <c r="H13738" s="40"/>
      <c r="I13738" s="40"/>
    </row>
    <row r="13739" spans="1:9" x14ac:dyDescent="0.25">
      <c r="A13739" s="1"/>
      <c r="B13739" s="40"/>
      <c r="C13739" s="40"/>
      <c r="D13739" s="40"/>
      <c r="E13739" s="40"/>
      <c r="F13739" s="40"/>
      <c r="G13739" s="40"/>
      <c r="H13739" s="40"/>
      <c r="I13739" s="40"/>
    </row>
    <row r="13740" spans="1:9" x14ac:dyDescent="0.25">
      <c r="A13740" s="1"/>
      <c r="B13740" s="40"/>
      <c r="C13740" s="40"/>
      <c r="D13740" s="40"/>
      <c r="E13740" s="40"/>
      <c r="F13740" s="40"/>
      <c r="G13740" s="40"/>
      <c r="H13740" s="40"/>
      <c r="I13740" s="40"/>
    </row>
    <row r="13741" spans="1:9" x14ac:dyDescent="0.25">
      <c r="A13741" s="1"/>
      <c r="B13741" s="40"/>
      <c r="C13741" s="40"/>
      <c r="D13741" s="40"/>
      <c r="E13741" s="40"/>
      <c r="F13741" s="40"/>
      <c r="G13741" s="40"/>
      <c r="H13741" s="40"/>
      <c r="I13741" s="40"/>
    </row>
    <row r="13742" spans="1:9" x14ac:dyDescent="0.25">
      <c r="A13742" s="1"/>
      <c r="B13742" s="40"/>
      <c r="C13742" s="40"/>
      <c r="D13742" s="40"/>
      <c r="E13742" s="40"/>
      <c r="F13742" s="40"/>
      <c r="G13742" s="40"/>
      <c r="H13742" s="40"/>
      <c r="I13742" s="40"/>
    </row>
    <row r="13743" spans="1:9" x14ac:dyDescent="0.25">
      <c r="A13743" s="1"/>
      <c r="B13743" s="40"/>
      <c r="C13743" s="40"/>
      <c r="D13743" s="40"/>
      <c r="E13743" s="40"/>
      <c r="F13743" s="40"/>
      <c r="G13743" s="40"/>
      <c r="H13743" s="40"/>
      <c r="I13743" s="40"/>
    </row>
    <row r="13744" spans="1:9" x14ac:dyDescent="0.25">
      <c r="A13744" s="1"/>
      <c r="B13744" s="40"/>
      <c r="C13744" s="40"/>
      <c r="D13744" s="40"/>
      <c r="E13744" s="40"/>
      <c r="F13744" s="40"/>
      <c r="G13744" s="40"/>
      <c r="H13744" s="40"/>
      <c r="I13744" s="40"/>
    </row>
    <row r="13745" spans="1:9" x14ac:dyDescent="0.25">
      <c r="A13745" s="1"/>
      <c r="B13745" s="40"/>
      <c r="C13745" s="40"/>
      <c r="D13745" s="40"/>
      <c r="E13745" s="40"/>
      <c r="F13745" s="40"/>
      <c r="G13745" s="40"/>
      <c r="H13745" s="40"/>
      <c r="I13745" s="40"/>
    </row>
    <row r="13746" spans="1:9" x14ac:dyDescent="0.25">
      <c r="A13746" s="1"/>
      <c r="B13746" s="40"/>
      <c r="C13746" s="40"/>
      <c r="D13746" s="40"/>
      <c r="E13746" s="40"/>
      <c r="F13746" s="40"/>
      <c r="G13746" s="40"/>
      <c r="H13746" s="40"/>
      <c r="I13746" s="40"/>
    </row>
    <row r="13747" spans="1:9" x14ac:dyDescent="0.25">
      <c r="A13747" s="1"/>
      <c r="B13747" s="40"/>
      <c r="C13747" s="40"/>
      <c r="D13747" s="40"/>
      <c r="E13747" s="40"/>
      <c r="F13747" s="40"/>
      <c r="G13747" s="40"/>
      <c r="H13747" s="40"/>
      <c r="I13747" s="40"/>
    </row>
    <row r="13748" spans="1:9" x14ac:dyDescent="0.25">
      <c r="A13748" s="1"/>
      <c r="B13748" s="40"/>
      <c r="C13748" s="40"/>
      <c r="D13748" s="40"/>
      <c r="E13748" s="40"/>
      <c r="F13748" s="40"/>
      <c r="G13748" s="40"/>
      <c r="H13748" s="40"/>
      <c r="I13748" s="40"/>
    </row>
    <row r="13749" spans="1:9" x14ac:dyDescent="0.25">
      <c r="A13749" s="1"/>
      <c r="B13749" s="40"/>
      <c r="C13749" s="40"/>
      <c r="D13749" s="40"/>
      <c r="E13749" s="40"/>
      <c r="F13749" s="40"/>
      <c r="G13749" s="40"/>
      <c r="H13749" s="40"/>
      <c r="I13749" s="40"/>
    </row>
    <row r="13750" spans="1:9" x14ac:dyDescent="0.25">
      <c r="A13750" s="1"/>
      <c r="B13750" s="40"/>
      <c r="C13750" s="40"/>
      <c r="D13750" s="40"/>
      <c r="E13750" s="40"/>
      <c r="F13750" s="40"/>
      <c r="G13750" s="40"/>
      <c r="H13750" s="40"/>
      <c r="I13750" s="40"/>
    </row>
    <row r="13751" spans="1:9" x14ac:dyDescent="0.25">
      <c r="A13751" s="1"/>
      <c r="B13751" s="40"/>
      <c r="C13751" s="40"/>
      <c r="D13751" s="40"/>
      <c r="E13751" s="40"/>
      <c r="F13751" s="40"/>
      <c r="G13751" s="40"/>
      <c r="H13751" s="40"/>
      <c r="I13751" s="40"/>
    </row>
    <row r="13752" spans="1:9" x14ac:dyDescent="0.25">
      <c r="A13752" s="1"/>
      <c r="B13752" s="40"/>
      <c r="C13752" s="40"/>
      <c r="D13752" s="40"/>
      <c r="E13752" s="40"/>
      <c r="F13752" s="40"/>
      <c r="G13752" s="40"/>
      <c r="H13752" s="40"/>
      <c r="I13752" s="40"/>
    </row>
    <row r="13753" spans="1:9" x14ac:dyDescent="0.25">
      <c r="A13753" s="1"/>
      <c r="B13753" s="40"/>
      <c r="C13753" s="40"/>
      <c r="D13753" s="40"/>
      <c r="E13753" s="40"/>
      <c r="F13753" s="40"/>
      <c r="G13753" s="40"/>
      <c r="H13753" s="40"/>
      <c r="I13753" s="40"/>
    </row>
    <row r="13754" spans="1:9" x14ac:dyDescent="0.25">
      <c r="A13754" s="1"/>
      <c r="B13754" s="40"/>
      <c r="C13754" s="40"/>
      <c r="D13754" s="40"/>
      <c r="E13754" s="40"/>
      <c r="F13754" s="40"/>
      <c r="G13754" s="40"/>
      <c r="H13754" s="40"/>
      <c r="I13754" s="40"/>
    </row>
    <row r="13755" spans="1:9" x14ac:dyDescent="0.25">
      <c r="A13755" s="1"/>
      <c r="B13755" s="40"/>
      <c r="C13755" s="40"/>
      <c r="D13755" s="40"/>
      <c r="E13755" s="40"/>
      <c r="F13755" s="40"/>
      <c r="G13755" s="40"/>
      <c r="H13755" s="40"/>
      <c r="I13755" s="40"/>
    </row>
    <row r="13756" spans="1:9" x14ac:dyDescent="0.25">
      <c r="A13756" s="1"/>
      <c r="B13756" s="40"/>
      <c r="C13756" s="40"/>
      <c r="D13756" s="40"/>
      <c r="E13756" s="40"/>
      <c r="F13756" s="40"/>
      <c r="G13756" s="40"/>
      <c r="H13756" s="40"/>
      <c r="I13756" s="40"/>
    </row>
    <row r="13757" spans="1:9" x14ac:dyDescent="0.25">
      <c r="A13757" s="1"/>
      <c r="B13757" s="40"/>
      <c r="C13757" s="40"/>
      <c r="D13757" s="40"/>
      <c r="E13757" s="40"/>
      <c r="F13757" s="40"/>
      <c r="G13757" s="40"/>
      <c r="H13757" s="40"/>
      <c r="I13757" s="40"/>
    </row>
    <row r="13758" spans="1:9" x14ac:dyDescent="0.25">
      <c r="A13758" s="1"/>
      <c r="B13758" s="40"/>
      <c r="C13758" s="40"/>
      <c r="D13758" s="40"/>
      <c r="E13758" s="40"/>
      <c r="F13758" s="40"/>
      <c r="G13758" s="40"/>
      <c r="H13758" s="40"/>
      <c r="I13758" s="40"/>
    </row>
    <row r="13759" spans="1:9" x14ac:dyDescent="0.25">
      <c r="A13759" s="1"/>
      <c r="B13759" s="40"/>
      <c r="C13759" s="40"/>
      <c r="D13759" s="40"/>
      <c r="E13759" s="40"/>
      <c r="F13759" s="40"/>
      <c r="G13759" s="40"/>
      <c r="H13759" s="40"/>
      <c r="I13759" s="40"/>
    </row>
    <row r="13760" spans="1:9" x14ac:dyDescent="0.25">
      <c r="A13760" s="1"/>
      <c r="B13760" s="40"/>
      <c r="C13760" s="40"/>
      <c r="D13760" s="40"/>
      <c r="E13760" s="40"/>
      <c r="F13760" s="40"/>
      <c r="G13760" s="40"/>
      <c r="H13760" s="40"/>
      <c r="I13760" s="40"/>
    </row>
    <row r="13761" spans="1:9" x14ac:dyDescent="0.25">
      <c r="A13761" s="1"/>
      <c r="B13761" s="40"/>
      <c r="C13761" s="40"/>
      <c r="D13761" s="40"/>
      <c r="E13761" s="40"/>
      <c r="F13761" s="40"/>
      <c r="G13761" s="40"/>
      <c r="H13761" s="40"/>
      <c r="I13761" s="40"/>
    </row>
    <row r="13762" spans="1:9" x14ac:dyDescent="0.25">
      <c r="A13762" s="1"/>
      <c r="B13762" s="40"/>
      <c r="C13762" s="40"/>
      <c r="D13762" s="40"/>
      <c r="E13762" s="40"/>
      <c r="F13762" s="40"/>
      <c r="G13762" s="40"/>
      <c r="H13762" s="40"/>
      <c r="I13762" s="40"/>
    </row>
    <row r="13763" spans="1:9" x14ac:dyDescent="0.25">
      <c r="A13763" s="1"/>
      <c r="B13763" s="40"/>
      <c r="C13763" s="40"/>
      <c r="D13763" s="40"/>
      <c r="E13763" s="40"/>
      <c r="F13763" s="40"/>
      <c r="G13763" s="40"/>
      <c r="H13763" s="40"/>
      <c r="I13763" s="40"/>
    </row>
    <row r="13764" spans="1:9" x14ac:dyDescent="0.25">
      <c r="A13764" s="1"/>
      <c r="B13764" s="40"/>
      <c r="C13764" s="40"/>
      <c r="D13764" s="40"/>
      <c r="E13764" s="40"/>
      <c r="F13764" s="40"/>
      <c r="G13764" s="40"/>
      <c r="H13764" s="40"/>
      <c r="I13764" s="40"/>
    </row>
    <row r="13765" spans="1:9" x14ac:dyDescent="0.25">
      <c r="A13765" s="1"/>
      <c r="B13765" s="40"/>
      <c r="C13765" s="40"/>
      <c r="D13765" s="40"/>
      <c r="E13765" s="40"/>
      <c r="F13765" s="40"/>
      <c r="G13765" s="40"/>
      <c r="H13765" s="40"/>
      <c r="I13765" s="40"/>
    </row>
    <row r="13766" spans="1:9" x14ac:dyDescent="0.25">
      <c r="A13766" s="1"/>
      <c r="B13766" s="40"/>
      <c r="C13766" s="40"/>
      <c r="D13766" s="40"/>
      <c r="E13766" s="40"/>
      <c r="F13766" s="40"/>
      <c r="G13766" s="40"/>
      <c r="H13766" s="40"/>
      <c r="I13766" s="40"/>
    </row>
    <row r="13767" spans="1:9" x14ac:dyDescent="0.25">
      <c r="A13767" s="1"/>
      <c r="B13767" s="40"/>
      <c r="C13767" s="40"/>
      <c r="D13767" s="40"/>
      <c r="E13767" s="40"/>
      <c r="F13767" s="40"/>
      <c r="G13767" s="40"/>
      <c r="H13767" s="40"/>
      <c r="I13767" s="40"/>
    </row>
    <row r="13768" spans="1:9" x14ac:dyDescent="0.25">
      <c r="A13768" s="1"/>
      <c r="B13768" s="40"/>
      <c r="C13768" s="40"/>
      <c r="D13768" s="40"/>
      <c r="E13768" s="40"/>
      <c r="F13768" s="40"/>
      <c r="G13768" s="40"/>
      <c r="H13768" s="40"/>
      <c r="I13768" s="40"/>
    </row>
    <row r="13769" spans="1:9" x14ac:dyDescent="0.25">
      <c r="A13769" s="1"/>
      <c r="B13769" s="40"/>
      <c r="C13769" s="40"/>
      <c r="D13769" s="40"/>
      <c r="E13769" s="40"/>
      <c r="F13769" s="40"/>
      <c r="G13769" s="40"/>
      <c r="H13769" s="40"/>
      <c r="I13769" s="40"/>
    </row>
    <row r="13770" spans="1:9" x14ac:dyDescent="0.25">
      <c r="A13770" s="1"/>
      <c r="B13770" s="40"/>
      <c r="C13770" s="40"/>
      <c r="D13770" s="40"/>
      <c r="E13770" s="40"/>
      <c r="F13770" s="40"/>
      <c r="G13770" s="40"/>
      <c r="H13770" s="40"/>
      <c r="I13770" s="40"/>
    </row>
    <row r="13771" spans="1:9" x14ac:dyDescent="0.25">
      <c r="A13771" s="1"/>
      <c r="B13771" s="40"/>
      <c r="C13771" s="40"/>
      <c r="D13771" s="40"/>
      <c r="E13771" s="40"/>
      <c r="F13771" s="40"/>
      <c r="G13771" s="40"/>
      <c r="H13771" s="40"/>
      <c r="I13771" s="40"/>
    </row>
    <row r="13772" spans="1:9" x14ac:dyDescent="0.25">
      <c r="A13772" s="1"/>
      <c r="B13772" s="40"/>
      <c r="C13772" s="40"/>
      <c r="D13772" s="40"/>
      <c r="E13772" s="40"/>
      <c r="F13772" s="40"/>
      <c r="G13772" s="40"/>
      <c r="H13772" s="40"/>
      <c r="I13772" s="40"/>
    </row>
    <row r="13773" spans="1:9" x14ac:dyDescent="0.25">
      <c r="A13773" s="1"/>
      <c r="B13773" s="40"/>
      <c r="C13773" s="40"/>
      <c r="D13773" s="40"/>
      <c r="E13773" s="40"/>
      <c r="F13773" s="40"/>
      <c r="G13773" s="40"/>
      <c r="H13773" s="40"/>
      <c r="I13773" s="40"/>
    </row>
    <row r="13774" spans="1:9" x14ac:dyDescent="0.25">
      <c r="A13774" s="1"/>
      <c r="B13774" s="40"/>
      <c r="C13774" s="40"/>
      <c r="D13774" s="40"/>
      <c r="E13774" s="40"/>
      <c r="F13774" s="40"/>
      <c r="G13774" s="40"/>
      <c r="H13774" s="40"/>
      <c r="I13774" s="40"/>
    </row>
    <row r="13775" spans="1:9" x14ac:dyDescent="0.25">
      <c r="A13775" s="1"/>
      <c r="B13775" s="40"/>
      <c r="C13775" s="40"/>
      <c r="D13775" s="40"/>
      <c r="E13775" s="40"/>
      <c r="F13775" s="40"/>
      <c r="G13775" s="40"/>
      <c r="H13775" s="40"/>
      <c r="I13775" s="40"/>
    </row>
    <row r="13776" spans="1:9" x14ac:dyDescent="0.25">
      <c r="A13776" s="1"/>
      <c r="B13776" s="40"/>
      <c r="C13776" s="40"/>
      <c r="D13776" s="40"/>
      <c r="E13776" s="40"/>
      <c r="F13776" s="40"/>
      <c r="G13776" s="40"/>
      <c r="H13776" s="40"/>
      <c r="I13776" s="40"/>
    </row>
    <row r="13777" spans="1:9" x14ac:dyDescent="0.25">
      <c r="A13777" s="1"/>
      <c r="B13777" s="40"/>
      <c r="C13777" s="40"/>
      <c r="D13777" s="40"/>
      <c r="E13777" s="40"/>
      <c r="F13777" s="40"/>
      <c r="G13777" s="40"/>
      <c r="H13777" s="40"/>
      <c r="I13777" s="40"/>
    </row>
    <row r="13778" spans="1:9" x14ac:dyDescent="0.25">
      <c r="A13778" s="1"/>
      <c r="B13778" s="40"/>
      <c r="C13778" s="40"/>
      <c r="D13778" s="40"/>
      <c r="E13778" s="40"/>
      <c r="F13778" s="40"/>
      <c r="G13778" s="40"/>
      <c r="H13778" s="40"/>
      <c r="I13778" s="40"/>
    </row>
    <row r="13779" spans="1:9" x14ac:dyDescent="0.25">
      <c r="A13779" s="1"/>
      <c r="B13779" s="40"/>
      <c r="C13779" s="40"/>
      <c r="D13779" s="40"/>
      <c r="E13779" s="40"/>
      <c r="F13779" s="40"/>
      <c r="G13779" s="40"/>
      <c r="H13779" s="40"/>
      <c r="I13779" s="40"/>
    </row>
    <row r="13780" spans="1:9" x14ac:dyDescent="0.25">
      <c r="A13780" s="1"/>
      <c r="B13780" s="40"/>
      <c r="C13780" s="40"/>
      <c r="D13780" s="40"/>
      <c r="E13780" s="40"/>
      <c r="F13780" s="40"/>
      <c r="G13780" s="40"/>
      <c r="H13780" s="40"/>
      <c r="I13780" s="40"/>
    </row>
    <row r="13781" spans="1:9" x14ac:dyDescent="0.25">
      <c r="A13781" s="1"/>
      <c r="B13781" s="40"/>
      <c r="C13781" s="40"/>
      <c r="D13781" s="40"/>
      <c r="E13781" s="40"/>
      <c r="F13781" s="40"/>
      <c r="G13781" s="40"/>
      <c r="H13781" s="40"/>
      <c r="I13781" s="40"/>
    </row>
    <row r="13782" spans="1:9" x14ac:dyDescent="0.25">
      <c r="A13782" s="1"/>
      <c r="B13782" s="40"/>
      <c r="C13782" s="40"/>
      <c r="D13782" s="40"/>
      <c r="E13782" s="40"/>
      <c r="F13782" s="40"/>
      <c r="G13782" s="40"/>
      <c r="H13782" s="40"/>
      <c r="I13782" s="40"/>
    </row>
    <row r="13783" spans="1:9" x14ac:dyDescent="0.25">
      <c r="A13783" s="1"/>
      <c r="B13783" s="40"/>
      <c r="C13783" s="40"/>
      <c r="D13783" s="40"/>
      <c r="E13783" s="40"/>
      <c r="F13783" s="40"/>
      <c r="G13783" s="40"/>
      <c r="H13783" s="40"/>
      <c r="I13783" s="40"/>
    </row>
    <row r="13784" spans="1:9" x14ac:dyDescent="0.25">
      <c r="A13784" s="1"/>
      <c r="B13784" s="40"/>
      <c r="C13784" s="40"/>
      <c r="D13784" s="40"/>
      <c r="E13784" s="40"/>
      <c r="F13784" s="40"/>
      <c r="G13784" s="40"/>
      <c r="H13784" s="40"/>
      <c r="I13784" s="40"/>
    </row>
    <row r="13785" spans="1:9" x14ac:dyDescent="0.25">
      <c r="A13785" s="1"/>
      <c r="B13785" s="40"/>
      <c r="C13785" s="40"/>
      <c r="D13785" s="40"/>
      <c r="E13785" s="40"/>
      <c r="F13785" s="40"/>
      <c r="G13785" s="40"/>
      <c r="H13785" s="40"/>
      <c r="I13785" s="40"/>
    </row>
    <row r="13786" spans="1:9" x14ac:dyDescent="0.25">
      <c r="A13786" s="1"/>
      <c r="B13786" s="40"/>
      <c r="C13786" s="40"/>
      <c r="D13786" s="40"/>
      <c r="E13786" s="40"/>
      <c r="F13786" s="40"/>
      <c r="G13786" s="40"/>
      <c r="H13786" s="40"/>
      <c r="I13786" s="40"/>
    </row>
    <row r="13787" spans="1:9" x14ac:dyDescent="0.25">
      <c r="A13787" s="1"/>
      <c r="B13787" s="40"/>
      <c r="C13787" s="40"/>
      <c r="D13787" s="40"/>
      <c r="E13787" s="40"/>
      <c r="F13787" s="40"/>
      <c r="G13787" s="40"/>
      <c r="H13787" s="40"/>
      <c r="I13787" s="40"/>
    </row>
    <row r="13788" spans="1:9" x14ac:dyDescent="0.25">
      <c r="A13788" s="1"/>
      <c r="B13788" s="40"/>
      <c r="C13788" s="40"/>
      <c r="D13788" s="40"/>
      <c r="E13788" s="40"/>
      <c r="F13788" s="40"/>
      <c r="G13788" s="40"/>
      <c r="H13788" s="40"/>
      <c r="I13788" s="40"/>
    </row>
    <row r="13789" spans="1:9" x14ac:dyDescent="0.25">
      <c r="A13789" s="1"/>
      <c r="B13789" s="40"/>
      <c r="C13789" s="40"/>
      <c r="D13789" s="40"/>
      <c r="E13789" s="40"/>
      <c r="F13789" s="40"/>
      <c r="G13789" s="40"/>
      <c r="H13789" s="40"/>
      <c r="I13789" s="40"/>
    </row>
    <row r="13790" spans="1:9" x14ac:dyDescent="0.25">
      <c r="A13790" s="1"/>
      <c r="B13790" s="40"/>
      <c r="C13790" s="40"/>
      <c r="D13790" s="40"/>
      <c r="E13790" s="40"/>
      <c r="F13790" s="40"/>
      <c r="G13790" s="40"/>
      <c r="H13790" s="40"/>
      <c r="I13790" s="40"/>
    </row>
    <row r="13791" spans="1:9" x14ac:dyDescent="0.25">
      <c r="A13791" s="1"/>
      <c r="B13791" s="40"/>
      <c r="C13791" s="40"/>
      <c r="D13791" s="40"/>
      <c r="E13791" s="40"/>
      <c r="F13791" s="40"/>
      <c r="G13791" s="40"/>
      <c r="H13791" s="40"/>
      <c r="I13791" s="40"/>
    </row>
    <row r="13792" spans="1:9" x14ac:dyDescent="0.25">
      <c r="A13792" s="1"/>
      <c r="B13792" s="40"/>
      <c r="C13792" s="40"/>
      <c r="D13792" s="40"/>
      <c r="E13792" s="40"/>
      <c r="F13792" s="40"/>
      <c r="G13792" s="40"/>
      <c r="H13792" s="40"/>
      <c r="I13792" s="40"/>
    </row>
    <row r="13793" spans="1:10" x14ac:dyDescent="0.25">
      <c r="A13793" s="1"/>
      <c r="B13793" s="40"/>
      <c r="C13793" s="40"/>
      <c r="D13793" s="40"/>
      <c r="E13793" s="40"/>
      <c r="F13793" s="40"/>
      <c r="G13793" s="40"/>
      <c r="H13793" s="40"/>
      <c r="I13793" s="40"/>
    </row>
    <row r="13794" spans="1:10" x14ac:dyDescent="0.25">
      <c r="A13794" s="1"/>
      <c r="B13794" s="40"/>
      <c r="C13794" s="40"/>
      <c r="D13794" s="40"/>
      <c r="E13794" s="40"/>
      <c r="F13794" s="40"/>
      <c r="G13794" s="40"/>
      <c r="H13794" s="40"/>
      <c r="I13794" s="40"/>
    </row>
    <row r="13795" spans="1:10" x14ac:dyDescent="0.25">
      <c r="A13795" s="1"/>
      <c r="B13795" s="40"/>
      <c r="C13795" s="40"/>
      <c r="D13795" s="40"/>
      <c r="E13795" s="40"/>
      <c r="F13795" s="40"/>
      <c r="G13795" s="40"/>
      <c r="H13795" s="40"/>
      <c r="I13795" s="40"/>
    </row>
    <row r="13796" spans="1:10" x14ac:dyDescent="0.25">
      <c r="A13796" s="1"/>
      <c r="B13796" s="40"/>
      <c r="C13796" s="40"/>
      <c r="D13796" s="40"/>
      <c r="E13796" s="40"/>
      <c r="F13796" s="40"/>
      <c r="G13796" s="40"/>
      <c r="H13796" s="40"/>
      <c r="I13796" s="40"/>
    </row>
    <row r="13797" spans="1:10" x14ac:dyDescent="0.25">
      <c r="A13797" s="1"/>
      <c r="B13797" s="40"/>
      <c r="C13797" s="40"/>
      <c r="D13797" s="40"/>
      <c r="E13797" s="40"/>
      <c r="F13797" s="40"/>
      <c r="G13797" s="40"/>
      <c r="H13797" s="40"/>
      <c r="I13797" s="40"/>
    </row>
    <row r="13798" spans="1:10" x14ac:dyDescent="0.25">
      <c r="A13798" s="1"/>
      <c r="B13798" s="40"/>
      <c r="C13798" s="40"/>
      <c r="D13798" s="40"/>
      <c r="E13798" s="40"/>
      <c r="F13798" s="40"/>
      <c r="G13798" s="40"/>
      <c r="H13798" s="40"/>
      <c r="I13798" s="2"/>
      <c r="J13798" s="2"/>
    </row>
    <row r="13799" spans="1:10" x14ac:dyDescent="0.25">
      <c r="A13799" s="1"/>
      <c r="B13799" s="40"/>
      <c r="C13799" s="40"/>
      <c r="D13799" s="40"/>
      <c r="E13799" s="40"/>
      <c r="F13799" s="40"/>
      <c r="G13799" s="40"/>
      <c r="H13799" s="40"/>
      <c r="I13799" s="40"/>
    </row>
    <row r="13800" spans="1:10" x14ac:dyDescent="0.25">
      <c r="A13800" s="1"/>
      <c r="B13800" s="40"/>
      <c r="C13800" s="40"/>
      <c r="D13800" s="40"/>
      <c r="E13800" s="40"/>
      <c r="F13800" s="40"/>
      <c r="G13800" s="40"/>
      <c r="H13800" s="40"/>
      <c r="I13800" s="40"/>
    </row>
    <row r="13801" spans="1:10" x14ac:dyDescent="0.25">
      <c r="A13801" s="1"/>
      <c r="B13801" s="40"/>
      <c r="C13801" s="40"/>
      <c r="D13801" s="40"/>
      <c r="E13801" s="40"/>
      <c r="F13801" s="40"/>
      <c r="G13801" s="40"/>
      <c r="H13801" s="40"/>
      <c r="I13801" s="40"/>
    </row>
    <row r="13802" spans="1:10" x14ac:dyDescent="0.25">
      <c r="A13802" s="1"/>
      <c r="B13802" s="40"/>
      <c r="C13802" s="40"/>
      <c r="D13802" s="40"/>
      <c r="E13802" s="40"/>
      <c r="F13802" s="40"/>
      <c r="G13802" s="40"/>
      <c r="H13802" s="40"/>
      <c r="I13802" s="40"/>
    </row>
    <row r="13803" spans="1:10" x14ac:dyDescent="0.25">
      <c r="A13803" s="1"/>
      <c r="B13803" s="40"/>
      <c r="C13803" s="40"/>
      <c r="D13803" s="40"/>
      <c r="E13803" s="40"/>
      <c r="F13803" s="40"/>
      <c r="G13803" s="40"/>
      <c r="H13803" s="40"/>
      <c r="I13803" s="40"/>
    </row>
    <row r="13804" spans="1:10" x14ac:dyDescent="0.25">
      <c r="A13804" s="1"/>
      <c r="B13804" s="40"/>
      <c r="C13804" s="40"/>
      <c r="D13804" s="40"/>
      <c r="E13804" s="40"/>
      <c r="F13804" s="40"/>
      <c r="G13804" s="40"/>
      <c r="H13804" s="40"/>
      <c r="I13804" s="40"/>
    </row>
    <row r="13805" spans="1:10" x14ac:dyDescent="0.25">
      <c r="A13805" s="1"/>
      <c r="B13805" s="40"/>
      <c r="C13805" s="40"/>
      <c r="D13805" s="40"/>
      <c r="E13805" s="40"/>
      <c r="F13805" s="40"/>
      <c r="G13805" s="40"/>
      <c r="H13805" s="40"/>
      <c r="I13805" s="40"/>
    </row>
    <row r="13806" spans="1:10" x14ac:dyDescent="0.25">
      <c r="A13806" s="1"/>
      <c r="B13806" s="40"/>
      <c r="C13806" s="40"/>
      <c r="D13806" s="40"/>
      <c r="E13806" s="40"/>
      <c r="F13806" s="40"/>
      <c r="G13806" s="40"/>
      <c r="H13806" s="40"/>
      <c r="I13806" s="40"/>
    </row>
    <row r="13807" spans="1:10" x14ac:dyDescent="0.25">
      <c r="A13807" s="1"/>
      <c r="B13807" s="40"/>
      <c r="C13807" s="40"/>
      <c r="D13807" s="40"/>
      <c r="E13807" s="40"/>
      <c r="F13807" s="40"/>
      <c r="G13807" s="40"/>
      <c r="H13807" s="40"/>
      <c r="I13807" s="40"/>
    </row>
    <row r="13808" spans="1:10" x14ac:dyDescent="0.25">
      <c r="A13808" s="1"/>
      <c r="B13808" s="40"/>
      <c r="C13808" s="40"/>
      <c r="D13808" s="40"/>
      <c r="E13808" s="40"/>
      <c r="F13808" s="40"/>
      <c r="G13808" s="40"/>
      <c r="H13808" s="40"/>
      <c r="I13808" s="40"/>
    </row>
    <row r="13809" spans="1:9" x14ac:dyDescent="0.25">
      <c r="A13809" s="1"/>
      <c r="B13809" s="40"/>
      <c r="C13809" s="40"/>
      <c r="D13809" s="40"/>
      <c r="E13809" s="40"/>
      <c r="F13809" s="40"/>
      <c r="G13809" s="40"/>
      <c r="H13809" s="40"/>
      <c r="I13809" s="40"/>
    </row>
    <row r="13810" spans="1:9" x14ac:dyDescent="0.25">
      <c r="A13810" s="1"/>
      <c r="B13810" s="40"/>
      <c r="C13810" s="40"/>
      <c r="D13810" s="40"/>
      <c r="E13810" s="40"/>
      <c r="F13810" s="40"/>
      <c r="G13810" s="40"/>
      <c r="H13810" s="40"/>
      <c r="I13810" s="40"/>
    </row>
    <row r="13811" spans="1:9" x14ac:dyDescent="0.25">
      <c r="A13811" s="1"/>
      <c r="B13811" s="40"/>
      <c r="C13811" s="40"/>
      <c r="D13811" s="40"/>
      <c r="E13811" s="40"/>
      <c r="F13811" s="40"/>
      <c r="G13811" s="40"/>
      <c r="H13811" s="40"/>
      <c r="I13811" s="40"/>
    </row>
    <row r="13812" spans="1:9" x14ac:dyDescent="0.25">
      <c r="A13812" s="1"/>
      <c r="B13812" s="40"/>
      <c r="C13812" s="40"/>
      <c r="D13812" s="40"/>
      <c r="E13812" s="40"/>
      <c r="F13812" s="40"/>
      <c r="G13812" s="40"/>
      <c r="H13812" s="40"/>
      <c r="I13812" s="40"/>
    </row>
    <row r="13813" spans="1:9" x14ac:dyDescent="0.25">
      <c r="A13813" s="1"/>
      <c r="B13813" s="40"/>
      <c r="C13813" s="40"/>
      <c r="D13813" s="40"/>
      <c r="E13813" s="40"/>
      <c r="F13813" s="40"/>
      <c r="G13813" s="40"/>
      <c r="H13813" s="40"/>
      <c r="I13813" s="40"/>
    </row>
    <row r="13814" spans="1:9" x14ac:dyDescent="0.25">
      <c r="A13814" s="1"/>
      <c r="B13814" s="40"/>
      <c r="C13814" s="40"/>
      <c r="D13814" s="40"/>
      <c r="E13814" s="40"/>
      <c r="F13814" s="40"/>
      <c r="G13814" s="40"/>
      <c r="H13814" s="40"/>
      <c r="I13814" s="40"/>
    </row>
    <row r="13815" spans="1:9" x14ac:dyDescent="0.25">
      <c r="A13815" s="1"/>
      <c r="B13815" s="40"/>
      <c r="C13815" s="40"/>
      <c r="D13815" s="40"/>
      <c r="E13815" s="40"/>
      <c r="F13815" s="40"/>
      <c r="G13815" s="40"/>
      <c r="H13815" s="40"/>
      <c r="I13815" s="40"/>
    </row>
    <row r="13816" spans="1:9" x14ac:dyDescent="0.25">
      <c r="A13816" s="1"/>
      <c r="B13816" s="40"/>
      <c r="C13816" s="40"/>
      <c r="D13816" s="40"/>
      <c r="E13816" s="40"/>
      <c r="F13816" s="40"/>
      <c r="G13816" s="40"/>
      <c r="H13816" s="40"/>
      <c r="I13816" s="40"/>
    </row>
    <row r="13817" spans="1:9" x14ac:dyDescent="0.25">
      <c r="A13817" s="1"/>
      <c r="B13817" s="40"/>
      <c r="C13817" s="40"/>
      <c r="D13817" s="40"/>
      <c r="E13817" s="40"/>
      <c r="F13817" s="40"/>
      <c r="G13817" s="40"/>
      <c r="H13817" s="40"/>
      <c r="I13817" s="40"/>
    </row>
    <row r="13818" spans="1:9" x14ac:dyDescent="0.25">
      <c r="A13818" s="1"/>
      <c r="B13818" s="40"/>
      <c r="C13818" s="40"/>
      <c r="D13818" s="40"/>
      <c r="E13818" s="40"/>
      <c r="F13818" s="40"/>
      <c r="G13818" s="40"/>
      <c r="H13818" s="40"/>
      <c r="I13818" s="40"/>
    </row>
    <row r="13819" spans="1:9" x14ac:dyDescent="0.25">
      <c r="A13819" s="1"/>
      <c r="B13819" s="40"/>
      <c r="C13819" s="40"/>
      <c r="D13819" s="40"/>
      <c r="E13819" s="40"/>
      <c r="F13819" s="40"/>
      <c r="G13819" s="40"/>
      <c r="H13819" s="40"/>
      <c r="I13819" s="40"/>
    </row>
    <row r="13820" spans="1:9" x14ac:dyDescent="0.25">
      <c r="A13820" s="1"/>
      <c r="B13820" s="40"/>
      <c r="C13820" s="40"/>
      <c r="D13820" s="40"/>
      <c r="E13820" s="40"/>
      <c r="F13820" s="40"/>
      <c r="G13820" s="40"/>
      <c r="H13820" s="40"/>
      <c r="I13820" s="40"/>
    </row>
    <row r="13821" spans="1:9" x14ac:dyDescent="0.25">
      <c r="A13821" s="1"/>
      <c r="B13821" s="40"/>
      <c r="C13821" s="40"/>
      <c r="D13821" s="40"/>
      <c r="E13821" s="40"/>
      <c r="F13821" s="40"/>
      <c r="G13821" s="40"/>
      <c r="H13821" s="40"/>
      <c r="I13821" s="40"/>
    </row>
    <row r="13822" spans="1:9" x14ac:dyDescent="0.25">
      <c r="A13822" s="1"/>
      <c r="B13822" s="40"/>
      <c r="C13822" s="40"/>
      <c r="D13822" s="40"/>
      <c r="E13822" s="40"/>
      <c r="F13822" s="40"/>
      <c r="G13822" s="40"/>
      <c r="H13822" s="40"/>
      <c r="I13822" s="40"/>
    </row>
    <row r="13823" spans="1:9" x14ac:dyDescent="0.25">
      <c r="A13823" s="1"/>
      <c r="B13823" s="40"/>
      <c r="C13823" s="40"/>
      <c r="D13823" s="40"/>
      <c r="E13823" s="40"/>
      <c r="F13823" s="40"/>
      <c r="G13823" s="40"/>
      <c r="H13823" s="40"/>
      <c r="I13823" s="40"/>
    </row>
    <row r="13824" spans="1:9" x14ac:dyDescent="0.25">
      <c r="A13824" s="1"/>
      <c r="B13824" s="40"/>
      <c r="C13824" s="40"/>
      <c r="D13824" s="40"/>
      <c r="E13824" s="40"/>
      <c r="F13824" s="40"/>
      <c r="G13824" s="40"/>
      <c r="H13824" s="40"/>
      <c r="I13824" s="40"/>
    </row>
    <row r="13825" spans="1:9" x14ac:dyDescent="0.25">
      <c r="A13825" s="1"/>
      <c r="B13825" s="40"/>
      <c r="C13825" s="40"/>
      <c r="D13825" s="40"/>
      <c r="E13825" s="40"/>
      <c r="F13825" s="40"/>
      <c r="G13825" s="40"/>
      <c r="H13825" s="40"/>
      <c r="I13825" s="40"/>
    </row>
    <row r="13826" spans="1:9" x14ac:dyDescent="0.25">
      <c r="A13826" s="1"/>
      <c r="B13826" s="40"/>
      <c r="C13826" s="40"/>
      <c r="D13826" s="40"/>
      <c r="E13826" s="40"/>
      <c r="F13826" s="40"/>
      <c r="G13826" s="40"/>
      <c r="H13826" s="40"/>
      <c r="I13826" s="40"/>
    </row>
    <row r="13827" spans="1:9" x14ac:dyDescent="0.25">
      <c r="A13827" s="1"/>
      <c r="B13827" s="40"/>
      <c r="C13827" s="40"/>
      <c r="D13827" s="40"/>
      <c r="E13827" s="40"/>
      <c r="F13827" s="40"/>
      <c r="G13827" s="40"/>
      <c r="H13827" s="40"/>
      <c r="I13827" s="40"/>
    </row>
    <row r="13828" spans="1:9" x14ac:dyDescent="0.25">
      <c r="A13828" s="1"/>
      <c r="B13828" s="40"/>
      <c r="C13828" s="40"/>
      <c r="D13828" s="40"/>
      <c r="E13828" s="40"/>
      <c r="F13828" s="40"/>
      <c r="G13828" s="40"/>
      <c r="H13828" s="40"/>
      <c r="I13828" s="40"/>
    </row>
    <row r="13829" spans="1:9" x14ac:dyDescent="0.25">
      <c r="A13829" s="1"/>
      <c r="B13829" s="40"/>
      <c r="C13829" s="40"/>
      <c r="D13829" s="40"/>
      <c r="E13829" s="40"/>
      <c r="F13829" s="40"/>
      <c r="G13829" s="40"/>
      <c r="H13829" s="40"/>
      <c r="I13829" s="40"/>
    </row>
    <row r="13830" spans="1:9" x14ac:dyDescent="0.25">
      <c r="A13830" s="1"/>
      <c r="B13830" s="40"/>
      <c r="C13830" s="40"/>
      <c r="D13830" s="40"/>
      <c r="E13830" s="40"/>
      <c r="F13830" s="40"/>
      <c r="G13830" s="40"/>
      <c r="H13830" s="40"/>
      <c r="I13830" s="40"/>
    </row>
    <row r="13831" spans="1:9" x14ac:dyDescent="0.25">
      <c r="A13831" s="1"/>
      <c r="B13831" s="40"/>
      <c r="C13831" s="40"/>
      <c r="D13831" s="40"/>
      <c r="E13831" s="40"/>
      <c r="F13831" s="40"/>
      <c r="G13831" s="40"/>
      <c r="H13831" s="40"/>
      <c r="I13831" s="40"/>
    </row>
    <row r="13832" spans="1:9" x14ac:dyDescent="0.25">
      <c r="A13832" s="1"/>
      <c r="B13832" s="40"/>
      <c r="C13832" s="40"/>
      <c r="D13832" s="40"/>
      <c r="E13832" s="40"/>
      <c r="F13832" s="40"/>
      <c r="G13832" s="40"/>
      <c r="H13832" s="40"/>
      <c r="I13832" s="40"/>
    </row>
    <row r="13833" spans="1:9" x14ac:dyDescent="0.25">
      <c r="A13833" s="1"/>
      <c r="B13833" s="40"/>
      <c r="C13833" s="40"/>
      <c r="D13833" s="40"/>
      <c r="E13833" s="40"/>
      <c r="F13833" s="40"/>
      <c r="G13833" s="40"/>
      <c r="H13833" s="40"/>
      <c r="I13833" s="40"/>
    </row>
    <row r="13834" spans="1:9" x14ac:dyDescent="0.25">
      <c r="A13834" s="1"/>
      <c r="B13834" s="40"/>
      <c r="C13834" s="40"/>
      <c r="D13834" s="40"/>
      <c r="E13834" s="40"/>
      <c r="F13834" s="40"/>
      <c r="G13834" s="40"/>
      <c r="H13834" s="40"/>
      <c r="I13834" s="40"/>
    </row>
    <row r="13835" spans="1:9" x14ac:dyDescent="0.25">
      <c r="A13835" s="1"/>
      <c r="B13835" s="40"/>
      <c r="C13835" s="40"/>
      <c r="D13835" s="40"/>
      <c r="E13835" s="40"/>
      <c r="F13835" s="40"/>
      <c r="G13835" s="40"/>
      <c r="H13835" s="40"/>
      <c r="I13835" s="40"/>
    </row>
    <row r="13836" spans="1:9" x14ac:dyDescent="0.25">
      <c r="A13836" s="1"/>
      <c r="B13836" s="40"/>
      <c r="C13836" s="40"/>
      <c r="D13836" s="40"/>
      <c r="E13836" s="40"/>
      <c r="F13836" s="40"/>
      <c r="G13836" s="40"/>
      <c r="H13836" s="40"/>
      <c r="I13836" s="40"/>
    </row>
    <row r="13837" spans="1:9" x14ac:dyDescent="0.25">
      <c r="A13837" s="1"/>
      <c r="B13837" s="40"/>
      <c r="C13837" s="40"/>
      <c r="D13837" s="40"/>
      <c r="E13837" s="40"/>
      <c r="F13837" s="40"/>
      <c r="G13837" s="40"/>
      <c r="H13837" s="40"/>
      <c r="I13837" s="40"/>
    </row>
    <row r="13838" spans="1:9" x14ac:dyDescent="0.25">
      <c r="A13838" s="1"/>
      <c r="B13838" s="40"/>
      <c r="C13838" s="40"/>
      <c r="D13838" s="40"/>
      <c r="E13838" s="40"/>
      <c r="F13838" s="40"/>
      <c r="G13838" s="40"/>
      <c r="H13838" s="40"/>
      <c r="I13838" s="40"/>
    </row>
    <row r="13839" spans="1:9" x14ac:dyDescent="0.25">
      <c r="A13839" s="1"/>
      <c r="B13839" s="40"/>
      <c r="C13839" s="40"/>
      <c r="D13839" s="40"/>
      <c r="E13839" s="40"/>
      <c r="F13839" s="40"/>
      <c r="G13839" s="40"/>
      <c r="H13839" s="40"/>
      <c r="I13839" s="40"/>
    </row>
    <row r="13840" spans="1:9" x14ac:dyDescent="0.25">
      <c r="A13840" s="1"/>
      <c r="B13840" s="40"/>
      <c r="C13840" s="40"/>
      <c r="D13840" s="40"/>
      <c r="E13840" s="40"/>
      <c r="F13840" s="40"/>
      <c r="G13840" s="40"/>
      <c r="H13840" s="40"/>
      <c r="I13840" s="40"/>
    </row>
    <row r="13841" spans="1:9" x14ac:dyDescent="0.25">
      <c r="A13841" s="1"/>
      <c r="B13841" s="40"/>
      <c r="C13841" s="40"/>
      <c r="D13841" s="40"/>
      <c r="E13841" s="40"/>
      <c r="F13841" s="40"/>
      <c r="G13841" s="40"/>
      <c r="H13841" s="40"/>
      <c r="I13841" s="40"/>
    </row>
    <row r="13842" spans="1:9" x14ac:dyDescent="0.25">
      <c r="A13842" s="1"/>
      <c r="B13842" s="40"/>
      <c r="C13842" s="40"/>
      <c r="D13842" s="40"/>
      <c r="E13842" s="40"/>
      <c r="F13842" s="40"/>
      <c r="G13842" s="40"/>
      <c r="H13842" s="40"/>
      <c r="I13842" s="40"/>
    </row>
    <row r="13843" spans="1:9" x14ac:dyDescent="0.25">
      <c r="A13843" s="1"/>
      <c r="B13843" s="40"/>
      <c r="C13843" s="40"/>
      <c r="D13843" s="40"/>
      <c r="E13843" s="40"/>
      <c r="F13843" s="40"/>
      <c r="G13843" s="40"/>
      <c r="H13843" s="40"/>
      <c r="I13843" s="40"/>
    </row>
    <row r="13844" spans="1:9" x14ac:dyDescent="0.25">
      <c r="A13844" s="1"/>
      <c r="B13844" s="40"/>
      <c r="C13844" s="40"/>
      <c r="D13844" s="40"/>
      <c r="E13844" s="40"/>
      <c r="F13844" s="40"/>
      <c r="G13844" s="40"/>
      <c r="H13844" s="40"/>
      <c r="I13844" s="40"/>
    </row>
    <row r="13845" spans="1:9" x14ac:dyDescent="0.25">
      <c r="A13845" s="1"/>
      <c r="B13845" s="40"/>
      <c r="C13845" s="40"/>
      <c r="D13845" s="40"/>
      <c r="E13845" s="40"/>
      <c r="F13845" s="40"/>
      <c r="G13845" s="40"/>
      <c r="H13845" s="40"/>
      <c r="I13845" s="40"/>
    </row>
    <row r="13846" spans="1:9" x14ac:dyDescent="0.25">
      <c r="A13846" s="1"/>
      <c r="B13846" s="40"/>
      <c r="C13846" s="40"/>
      <c r="D13846" s="40"/>
      <c r="E13846" s="40"/>
      <c r="F13846" s="40"/>
      <c r="G13846" s="40"/>
      <c r="H13846" s="40"/>
      <c r="I13846" s="40"/>
    </row>
    <row r="13847" spans="1:9" x14ac:dyDescent="0.25">
      <c r="A13847" s="1"/>
      <c r="B13847" s="40"/>
      <c r="C13847" s="40"/>
      <c r="D13847" s="40"/>
      <c r="E13847" s="40"/>
      <c r="F13847" s="40"/>
      <c r="G13847" s="40"/>
      <c r="H13847" s="40"/>
      <c r="I13847" s="40"/>
    </row>
    <row r="13848" spans="1:9" x14ac:dyDescent="0.25">
      <c r="A13848" s="1"/>
      <c r="B13848" s="40"/>
      <c r="C13848" s="40"/>
      <c r="D13848" s="40"/>
      <c r="E13848" s="40"/>
      <c r="F13848" s="40"/>
      <c r="G13848" s="40"/>
      <c r="H13848" s="40"/>
      <c r="I13848" s="40"/>
    </row>
    <row r="13849" spans="1:9" x14ac:dyDescent="0.25">
      <c r="A13849" s="1"/>
      <c r="B13849" s="40"/>
      <c r="C13849" s="40"/>
      <c r="D13849" s="40"/>
      <c r="E13849" s="40"/>
      <c r="F13849" s="40"/>
      <c r="G13849" s="40"/>
      <c r="H13849" s="40"/>
      <c r="I13849" s="40"/>
    </row>
    <row r="13850" spans="1:9" x14ac:dyDescent="0.25">
      <c r="A13850" s="1"/>
      <c r="B13850" s="40"/>
      <c r="C13850" s="40"/>
      <c r="D13850" s="40"/>
      <c r="E13850" s="40"/>
      <c r="F13850" s="40"/>
      <c r="G13850" s="40"/>
      <c r="H13850" s="40"/>
      <c r="I13850" s="40"/>
    </row>
    <row r="13851" spans="1:9" x14ac:dyDescent="0.25">
      <c r="A13851" s="1"/>
      <c r="B13851" s="40"/>
      <c r="C13851" s="40"/>
      <c r="D13851" s="40"/>
      <c r="E13851" s="40"/>
      <c r="F13851" s="40"/>
      <c r="G13851" s="40"/>
      <c r="H13851" s="40"/>
      <c r="I13851" s="40"/>
    </row>
    <row r="13852" spans="1:9" x14ac:dyDescent="0.25">
      <c r="A13852" s="1"/>
      <c r="B13852" s="40"/>
      <c r="C13852" s="40"/>
      <c r="D13852" s="40"/>
      <c r="E13852" s="40"/>
      <c r="F13852" s="40"/>
      <c r="G13852" s="40"/>
      <c r="H13852" s="40"/>
      <c r="I13852" s="40"/>
    </row>
    <row r="13853" spans="1:9" x14ac:dyDescent="0.25">
      <c r="A13853" s="1"/>
      <c r="B13853" s="40"/>
      <c r="C13853" s="40"/>
      <c r="D13853" s="40"/>
      <c r="E13853" s="40"/>
      <c r="F13853" s="40"/>
      <c r="G13853" s="40"/>
      <c r="H13853" s="40"/>
      <c r="I13853" s="40"/>
    </row>
    <row r="13854" spans="1:9" x14ac:dyDescent="0.25">
      <c r="A13854" s="1"/>
      <c r="B13854" s="40"/>
      <c r="C13854" s="40"/>
      <c r="D13854" s="40"/>
      <c r="E13854" s="40"/>
      <c r="F13854" s="40"/>
      <c r="G13854" s="40"/>
      <c r="H13854" s="40"/>
      <c r="I13854" s="40"/>
    </row>
    <row r="13855" spans="1:9" x14ac:dyDescent="0.25">
      <c r="A13855" s="1"/>
      <c r="B13855" s="40"/>
      <c r="C13855" s="40"/>
      <c r="D13855" s="40"/>
      <c r="E13855" s="40"/>
      <c r="F13855" s="40"/>
      <c r="G13855" s="40"/>
      <c r="H13855" s="40"/>
      <c r="I13855" s="40"/>
    </row>
    <row r="13856" spans="1:9" x14ac:dyDescent="0.25">
      <c r="A13856" s="1"/>
      <c r="B13856" s="40"/>
      <c r="C13856" s="40"/>
      <c r="D13856" s="40"/>
      <c r="E13856" s="40"/>
      <c r="F13856" s="40"/>
      <c r="G13856" s="40"/>
      <c r="H13856" s="40"/>
      <c r="I13856" s="40"/>
    </row>
    <row r="13857" spans="1:9" x14ac:dyDescent="0.25">
      <c r="A13857" s="1"/>
      <c r="B13857" s="40"/>
      <c r="C13857" s="40"/>
      <c r="D13857" s="40"/>
      <c r="E13857" s="40"/>
      <c r="F13857" s="40"/>
      <c r="G13857" s="40"/>
      <c r="H13857" s="40"/>
      <c r="I13857" s="40"/>
    </row>
    <row r="13858" spans="1:9" x14ac:dyDescent="0.25">
      <c r="A13858" s="1"/>
      <c r="B13858" s="40"/>
      <c r="C13858" s="40"/>
      <c r="D13858" s="40"/>
      <c r="E13858" s="40"/>
      <c r="F13858" s="40"/>
      <c r="G13858" s="40"/>
      <c r="H13858" s="40"/>
      <c r="I13858" s="40"/>
    </row>
    <row r="13859" spans="1:9" x14ac:dyDescent="0.25">
      <c r="A13859" s="1"/>
      <c r="B13859" s="40"/>
      <c r="C13859" s="40"/>
      <c r="D13859" s="40"/>
      <c r="E13859" s="40"/>
      <c r="F13859" s="40"/>
      <c r="G13859" s="40"/>
      <c r="H13859" s="40"/>
      <c r="I13859" s="40"/>
    </row>
    <row r="13860" spans="1:9" x14ac:dyDescent="0.25">
      <c r="A13860" s="1"/>
      <c r="B13860" s="40"/>
      <c r="C13860" s="40"/>
      <c r="D13860" s="40"/>
      <c r="E13860" s="40"/>
      <c r="F13860" s="40"/>
      <c r="G13860" s="40"/>
      <c r="H13860" s="40"/>
      <c r="I13860" s="40"/>
    </row>
    <row r="13861" spans="1:9" x14ac:dyDescent="0.25">
      <c r="A13861" s="1"/>
      <c r="B13861" s="40"/>
      <c r="C13861" s="40"/>
      <c r="D13861" s="40"/>
      <c r="E13861" s="40"/>
      <c r="F13861" s="40"/>
      <c r="G13861" s="40"/>
      <c r="H13861" s="40"/>
      <c r="I13861" s="40"/>
    </row>
    <row r="13862" spans="1:9" x14ac:dyDescent="0.25">
      <c r="A13862" s="1"/>
      <c r="B13862" s="40"/>
      <c r="C13862" s="40"/>
      <c r="D13862" s="40"/>
      <c r="E13862" s="40"/>
      <c r="F13862" s="40"/>
      <c r="G13862" s="40"/>
      <c r="H13862" s="40"/>
      <c r="I13862" s="40"/>
    </row>
    <row r="13863" spans="1:9" x14ac:dyDescent="0.25">
      <c r="A13863" s="1"/>
      <c r="B13863" s="40"/>
      <c r="C13863" s="40"/>
      <c r="D13863" s="40"/>
      <c r="E13863" s="40"/>
      <c r="F13863" s="40"/>
      <c r="G13863" s="40"/>
      <c r="H13863" s="40"/>
      <c r="I13863" s="40"/>
    </row>
    <row r="13864" spans="1:9" x14ac:dyDescent="0.25">
      <c r="A13864" s="1"/>
      <c r="B13864" s="40"/>
      <c r="C13864" s="40"/>
      <c r="D13864" s="40"/>
      <c r="E13864" s="40"/>
      <c r="F13864" s="40"/>
      <c r="G13864" s="40"/>
      <c r="H13864" s="40"/>
      <c r="I13864" s="40"/>
    </row>
    <row r="13865" spans="1:9" x14ac:dyDescent="0.25">
      <c r="A13865" s="1"/>
      <c r="B13865" s="40"/>
      <c r="C13865" s="40"/>
      <c r="D13865" s="40"/>
      <c r="E13865" s="40"/>
      <c r="F13865" s="40"/>
      <c r="G13865" s="40"/>
      <c r="H13865" s="40"/>
      <c r="I13865" s="40"/>
    </row>
    <row r="13866" spans="1:9" x14ac:dyDescent="0.25">
      <c r="A13866" s="1"/>
      <c r="B13866" s="40"/>
      <c r="C13866" s="40"/>
      <c r="D13866" s="40"/>
      <c r="E13866" s="40"/>
      <c r="F13866" s="40"/>
      <c r="G13866" s="40"/>
      <c r="H13866" s="40"/>
      <c r="I13866" s="40"/>
    </row>
    <row r="13867" spans="1:9" x14ac:dyDescent="0.25">
      <c r="A13867" s="1"/>
      <c r="B13867" s="40"/>
      <c r="C13867" s="40"/>
      <c r="D13867" s="40"/>
      <c r="E13867" s="40"/>
      <c r="F13867" s="40"/>
      <c r="G13867" s="40"/>
      <c r="H13867" s="40"/>
      <c r="I13867" s="40"/>
    </row>
    <row r="13868" spans="1:9" x14ac:dyDescent="0.25">
      <c r="A13868" s="1"/>
      <c r="B13868" s="40"/>
      <c r="C13868" s="40"/>
      <c r="D13868" s="40"/>
      <c r="E13868" s="40"/>
      <c r="F13868" s="40"/>
      <c r="G13868" s="40"/>
      <c r="H13868" s="40"/>
      <c r="I13868" s="40"/>
    </row>
    <row r="13869" spans="1:9" x14ac:dyDescent="0.25">
      <c r="A13869" s="1"/>
      <c r="B13869" s="40"/>
      <c r="C13869" s="40"/>
      <c r="D13869" s="40"/>
      <c r="E13869" s="40"/>
      <c r="F13869" s="40"/>
      <c r="G13869" s="40"/>
      <c r="H13869" s="40"/>
      <c r="I13869" s="40"/>
    </row>
    <row r="13870" spans="1:9" x14ac:dyDescent="0.25">
      <c r="A13870" s="1"/>
      <c r="B13870" s="40"/>
      <c r="C13870" s="40"/>
      <c r="D13870" s="40"/>
      <c r="E13870" s="40"/>
      <c r="F13870" s="40"/>
      <c r="G13870" s="40"/>
      <c r="H13870" s="40"/>
      <c r="I13870" s="40"/>
    </row>
    <row r="13871" spans="1:9" x14ac:dyDescent="0.25">
      <c r="A13871" s="1"/>
      <c r="B13871" s="40"/>
      <c r="C13871" s="40"/>
      <c r="D13871" s="40"/>
      <c r="E13871" s="40"/>
      <c r="F13871" s="40"/>
      <c r="G13871" s="40"/>
      <c r="H13871" s="40"/>
      <c r="I13871" s="40"/>
    </row>
    <row r="13872" spans="1:9" x14ac:dyDescent="0.25">
      <c r="A13872" s="1"/>
      <c r="B13872" s="40"/>
      <c r="C13872" s="40"/>
      <c r="D13872" s="40"/>
      <c r="E13872" s="40"/>
      <c r="F13872" s="40"/>
      <c r="G13872" s="40"/>
      <c r="H13872" s="40"/>
      <c r="I13872" s="40"/>
    </row>
    <row r="13873" spans="1:9" x14ac:dyDescent="0.25">
      <c r="A13873" s="1"/>
      <c r="B13873" s="40"/>
      <c r="C13873" s="40"/>
      <c r="D13873" s="40"/>
      <c r="E13873" s="40"/>
      <c r="F13873" s="40"/>
      <c r="G13873" s="40"/>
      <c r="H13873" s="40"/>
      <c r="I13873" s="40"/>
    </row>
    <row r="13874" spans="1:9" x14ac:dyDescent="0.25">
      <c r="A13874" s="1"/>
      <c r="B13874" s="40"/>
      <c r="C13874" s="40"/>
      <c r="D13874" s="40"/>
      <c r="E13874" s="40"/>
      <c r="F13874" s="40"/>
      <c r="G13874" s="40"/>
      <c r="H13874" s="40"/>
      <c r="I13874" s="40"/>
    </row>
    <row r="13875" spans="1:9" x14ac:dyDescent="0.25">
      <c r="A13875" s="1"/>
      <c r="B13875" s="40"/>
      <c r="C13875" s="40"/>
      <c r="D13875" s="40"/>
      <c r="E13875" s="40"/>
      <c r="F13875" s="40"/>
      <c r="G13875" s="40"/>
      <c r="H13875" s="40"/>
      <c r="I13875" s="40"/>
    </row>
    <row r="13876" spans="1:9" x14ac:dyDescent="0.25">
      <c r="A13876" s="1"/>
      <c r="B13876" s="40"/>
      <c r="C13876" s="40"/>
      <c r="D13876" s="40"/>
      <c r="E13876" s="40"/>
      <c r="F13876" s="40"/>
      <c r="G13876" s="40"/>
      <c r="H13876" s="40"/>
      <c r="I13876" s="40"/>
    </row>
    <row r="13877" spans="1:9" x14ac:dyDescent="0.25">
      <c r="A13877" s="1"/>
      <c r="B13877" s="40"/>
      <c r="C13877" s="40"/>
      <c r="D13877" s="40"/>
      <c r="E13877" s="40"/>
      <c r="F13877" s="40"/>
      <c r="G13877" s="40"/>
      <c r="H13877" s="40"/>
      <c r="I13877" s="40"/>
    </row>
    <row r="13878" spans="1:9" x14ac:dyDescent="0.25">
      <c r="A13878" s="1"/>
      <c r="B13878" s="40"/>
      <c r="C13878" s="40"/>
      <c r="D13878" s="40"/>
      <c r="E13878" s="40"/>
      <c r="F13878" s="40"/>
      <c r="G13878" s="40"/>
      <c r="H13878" s="40"/>
      <c r="I13878" s="40"/>
    </row>
    <row r="13879" spans="1:9" x14ac:dyDescent="0.25">
      <c r="A13879" s="1"/>
      <c r="B13879" s="40"/>
      <c r="C13879" s="40"/>
      <c r="D13879" s="40"/>
      <c r="E13879" s="40"/>
      <c r="F13879" s="40"/>
      <c r="G13879" s="40"/>
      <c r="H13879" s="40"/>
      <c r="I13879" s="40"/>
    </row>
    <row r="13880" spans="1:9" x14ac:dyDescent="0.25">
      <c r="A13880" s="1"/>
      <c r="B13880" s="40"/>
      <c r="C13880" s="40"/>
      <c r="D13880" s="40"/>
      <c r="E13880" s="40"/>
      <c r="F13880" s="40"/>
      <c r="G13880" s="40"/>
      <c r="H13880" s="40"/>
      <c r="I13880" s="40"/>
    </row>
    <row r="13881" spans="1:9" x14ac:dyDescent="0.25">
      <c r="A13881" s="1"/>
      <c r="B13881" s="40"/>
      <c r="C13881" s="40"/>
      <c r="D13881" s="40"/>
      <c r="E13881" s="40"/>
      <c r="F13881" s="40"/>
      <c r="G13881" s="40"/>
      <c r="H13881" s="40"/>
      <c r="I13881" s="40"/>
    </row>
    <row r="13882" spans="1:9" x14ac:dyDescent="0.25">
      <c r="A13882" s="1"/>
      <c r="B13882" s="40"/>
      <c r="C13882" s="40"/>
      <c r="D13882" s="40"/>
      <c r="E13882" s="40"/>
      <c r="F13882" s="40"/>
      <c r="G13882" s="40"/>
      <c r="H13882" s="40"/>
      <c r="I13882" s="40"/>
    </row>
    <row r="13883" spans="1:9" x14ac:dyDescent="0.25">
      <c r="A13883" s="1"/>
      <c r="B13883" s="40"/>
      <c r="C13883" s="40"/>
      <c r="D13883" s="40"/>
      <c r="E13883" s="40"/>
      <c r="F13883" s="40"/>
      <c r="G13883" s="40"/>
      <c r="H13883" s="40"/>
      <c r="I13883" s="40"/>
    </row>
    <row r="13884" spans="1:9" x14ac:dyDescent="0.25">
      <c r="A13884" s="1"/>
      <c r="B13884" s="40"/>
      <c r="C13884" s="40"/>
      <c r="D13884" s="40"/>
      <c r="E13884" s="40"/>
      <c r="F13884" s="40"/>
      <c r="G13884" s="40"/>
      <c r="H13884" s="40"/>
      <c r="I13884" s="40"/>
    </row>
    <row r="13885" spans="1:9" x14ac:dyDescent="0.25">
      <c r="A13885" s="1"/>
      <c r="B13885" s="40"/>
      <c r="C13885" s="40"/>
      <c r="D13885" s="40"/>
      <c r="E13885" s="40"/>
      <c r="F13885" s="40"/>
      <c r="G13885" s="40"/>
      <c r="H13885" s="40"/>
      <c r="I13885" s="40"/>
    </row>
    <row r="13886" spans="1:9" x14ac:dyDescent="0.25">
      <c r="A13886" s="1"/>
      <c r="B13886" s="40"/>
      <c r="C13886" s="40"/>
      <c r="D13886" s="40"/>
      <c r="E13886" s="40"/>
      <c r="F13886" s="40"/>
      <c r="G13886" s="40"/>
      <c r="H13886" s="40"/>
      <c r="I13886" s="40"/>
    </row>
    <row r="13887" spans="1:9" x14ac:dyDescent="0.25">
      <c r="A13887" s="1"/>
      <c r="B13887" s="40"/>
      <c r="C13887" s="40"/>
      <c r="D13887" s="40"/>
      <c r="E13887" s="40"/>
      <c r="F13887" s="40"/>
      <c r="G13887" s="40"/>
      <c r="H13887" s="40"/>
      <c r="I13887" s="40"/>
    </row>
    <row r="13888" spans="1:9" x14ac:dyDescent="0.25">
      <c r="A13888" s="1"/>
      <c r="B13888" s="40"/>
      <c r="C13888" s="40"/>
      <c r="D13888" s="40"/>
      <c r="E13888" s="40"/>
      <c r="F13888" s="40"/>
      <c r="G13888" s="40"/>
      <c r="H13888" s="40"/>
      <c r="I13888" s="40"/>
    </row>
    <row r="13889" spans="1:9" x14ac:dyDescent="0.25">
      <c r="A13889" s="1"/>
      <c r="B13889" s="40"/>
      <c r="C13889" s="40"/>
      <c r="D13889" s="40"/>
      <c r="E13889" s="40"/>
      <c r="F13889" s="40"/>
      <c r="G13889" s="40"/>
      <c r="H13889" s="40"/>
      <c r="I13889" s="40"/>
    </row>
    <row r="13890" spans="1:9" x14ac:dyDescent="0.25">
      <c r="A13890" s="1"/>
      <c r="B13890" s="40"/>
      <c r="C13890" s="40"/>
      <c r="D13890" s="40"/>
      <c r="E13890" s="40"/>
      <c r="F13890" s="40"/>
      <c r="G13890" s="40"/>
      <c r="H13890" s="40"/>
      <c r="I13890" s="40"/>
    </row>
    <row r="13891" spans="1:9" x14ac:dyDescent="0.25">
      <c r="A13891" s="1"/>
      <c r="B13891" s="40"/>
      <c r="C13891" s="40"/>
      <c r="D13891" s="40"/>
      <c r="E13891" s="40"/>
      <c r="F13891" s="40"/>
      <c r="G13891" s="40"/>
      <c r="H13891" s="40"/>
      <c r="I13891" s="40"/>
    </row>
    <row r="13892" spans="1:9" x14ac:dyDescent="0.25">
      <c r="A13892" s="1"/>
      <c r="B13892" s="40"/>
      <c r="C13892" s="40"/>
      <c r="D13892" s="40"/>
      <c r="E13892" s="40"/>
      <c r="F13892" s="40"/>
      <c r="G13892" s="40"/>
      <c r="H13892" s="40"/>
      <c r="I13892" s="40"/>
    </row>
    <row r="13893" spans="1:9" x14ac:dyDescent="0.25">
      <c r="A13893" s="1"/>
      <c r="B13893" s="40"/>
      <c r="C13893" s="40"/>
      <c r="D13893" s="40"/>
      <c r="E13893" s="40"/>
      <c r="F13893" s="40"/>
      <c r="G13893" s="40"/>
      <c r="H13893" s="40"/>
      <c r="I13893" s="40"/>
    </row>
    <row r="13894" spans="1:9" x14ac:dyDescent="0.25">
      <c r="A13894" s="1"/>
      <c r="B13894" s="40"/>
      <c r="C13894" s="40"/>
      <c r="D13894" s="40"/>
      <c r="E13894" s="40"/>
      <c r="F13894" s="40"/>
      <c r="G13894" s="40"/>
      <c r="H13894" s="40"/>
      <c r="I13894" s="40"/>
    </row>
    <row r="13895" spans="1:9" x14ac:dyDescent="0.25">
      <c r="A13895" s="1"/>
      <c r="B13895" s="40"/>
      <c r="C13895" s="40"/>
      <c r="D13895" s="40"/>
      <c r="E13895" s="40"/>
      <c r="F13895" s="40"/>
      <c r="G13895" s="40"/>
      <c r="H13895" s="40"/>
      <c r="I13895" s="40"/>
    </row>
    <row r="13896" spans="1:9" x14ac:dyDescent="0.25">
      <c r="A13896" s="1"/>
      <c r="B13896" s="40"/>
      <c r="C13896" s="40"/>
      <c r="D13896" s="40"/>
      <c r="E13896" s="40"/>
      <c r="F13896" s="40"/>
      <c r="G13896" s="40"/>
      <c r="H13896" s="40"/>
      <c r="I13896" s="40"/>
    </row>
    <row r="13897" spans="1:9" x14ac:dyDescent="0.25">
      <c r="A13897" s="1"/>
      <c r="B13897" s="40"/>
      <c r="C13897" s="40"/>
      <c r="D13897" s="40"/>
      <c r="E13897" s="40"/>
      <c r="F13897" s="40"/>
      <c r="G13897" s="40"/>
      <c r="H13897" s="40"/>
      <c r="I13897" s="40"/>
    </row>
    <row r="13898" spans="1:9" x14ac:dyDescent="0.25">
      <c r="A13898" s="1"/>
      <c r="B13898" s="40"/>
      <c r="C13898" s="40"/>
      <c r="D13898" s="40"/>
      <c r="E13898" s="40"/>
      <c r="F13898" s="40"/>
      <c r="G13898" s="40"/>
      <c r="H13898" s="40"/>
      <c r="I13898" s="40"/>
    </row>
    <row r="13899" spans="1:9" x14ac:dyDescent="0.25">
      <c r="A13899" s="1"/>
      <c r="B13899" s="40"/>
      <c r="C13899" s="40"/>
      <c r="D13899" s="40"/>
      <c r="E13899" s="40"/>
      <c r="F13899" s="40"/>
      <c r="G13899" s="40"/>
      <c r="H13899" s="40"/>
      <c r="I13899" s="40"/>
    </row>
    <row r="13900" spans="1:9" x14ac:dyDescent="0.25">
      <c r="A13900" s="1"/>
      <c r="B13900" s="40"/>
      <c r="C13900" s="40"/>
      <c r="D13900" s="40"/>
      <c r="E13900" s="40"/>
      <c r="F13900" s="40"/>
      <c r="G13900" s="40"/>
      <c r="H13900" s="40"/>
      <c r="I13900" s="40"/>
    </row>
    <row r="13901" spans="1:9" x14ac:dyDescent="0.25">
      <c r="A13901" s="1"/>
      <c r="B13901" s="40"/>
      <c r="C13901" s="40"/>
      <c r="D13901" s="40"/>
      <c r="E13901" s="40"/>
      <c r="F13901" s="40"/>
      <c r="G13901" s="40"/>
      <c r="H13901" s="40"/>
      <c r="I13901" s="40"/>
    </row>
    <row r="13902" spans="1:9" x14ac:dyDescent="0.25">
      <c r="A13902" s="1"/>
      <c r="B13902" s="40"/>
      <c r="C13902" s="40"/>
      <c r="D13902" s="40"/>
      <c r="E13902" s="40"/>
      <c r="F13902" s="40"/>
      <c r="G13902" s="40"/>
      <c r="H13902" s="40"/>
      <c r="I13902" s="40"/>
    </row>
    <row r="13903" spans="1:9" x14ac:dyDescent="0.25">
      <c r="A13903" s="1"/>
      <c r="B13903" s="40"/>
      <c r="C13903" s="40"/>
      <c r="D13903" s="40"/>
      <c r="E13903" s="40"/>
      <c r="F13903" s="40"/>
      <c r="G13903" s="40"/>
      <c r="H13903" s="40"/>
      <c r="I13903" s="40"/>
    </row>
    <row r="13904" spans="1:9" x14ac:dyDescent="0.25">
      <c r="A13904" s="1"/>
      <c r="B13904" s="40"/>
      <c r="C13904" s="40"/>
      <c r="D13904" s="40"/>
      <c r="E13904" s="40"/>
      <c r="F13904" s="40"/>
      <c r="G13904" s="40"/>
      <c r="H13904" s="40"/>
      <c r="I13904" s="40"/>
    </row>
    <row r="13905" spans="1:9" x14ac:dyDescent="0.25">
      <c r="A13905" s="1"/>
      <c r="B13905" s="40"/>
      <c r="C13905" s="40"/>
      <c r="D13905" s="40"/>
      <c r="E13905" s="40"/>
      <c r="F13905" s="40"/>
      <c r="G13905" s="40"/>
      <c r="H13905" s="40"/>
      <c r="I13905" s="40"/>
    </row>
    <row r="13906" spans="1:9" x14ac:dyDescent="0.25">
      <c r="A13906" s="1"/>
      <c r="B13906" s="40"/>
      <c r="C13906" s="40"/>
      <c r="D13906" s="40"/>
      <c r="E13906" s="40"/>
      <c r="F13906" s="40"/>
      <c r="G13906" s="40"/>
      <c r="H13906" s="40"/>
      <c r="I13906" s="40"/>
    </row>
    <row r="13907" spans="1:9" x14ac:dyDescent="0.25">
      <c r="A13907" s="1"/>
      <c r="B13907" s="40"/>
      <c r="C13907" s="40"/>
      <c r="D13907" s="40"/>
      <c r="E13907" s="40"/>
      <c r="F13907" s="40"/>
      <c r="G13907" s="40"/>
      <c r="H13907" s="40"/>
      <c r="I13907" s="40"/>
    </row>
    <row r="13908" spans="1:9" x14ac:dyDescent="0.25">
      <c r="A13908" s="1"/>
      <c r="B13908" s="40"/>
      <c r="C13908" s="40"/>
      <c r="D13908" s="40"/>
      <c r="E13908" s="40"/>
      <c r="F13908" s="40"/>
      <c r="G13908" s="40"/>
      <c r="H13908" s="40"/>
      <c r="I13908" s="40"/>
    </row>
    <row r="13909" spans="1:9" x14ac:dyDescent="0.25">
      <c r="A13909" s="1"/>
      <c r="B13909" s="40"/>
      <c r="C13909" s="40"/>
      <c r="D13909" s="40"/>
      <c r="E13909" s="40"/>
      <c r="F13909" s="40"/>
      <c r="G13909" s="40"/>
      <c r="H13909" s="40"/>
      <c r="I13909" s="40"/>
    </row>
    <row r="13910" spans="1:9" x14ac:dyDescent="0.25">
      <c r="A13910" s="1"/>
      <c r="B13910" s="40"/>
      <c r="C13910" s="40"/>
      <c r="D13910" s="40"/>
      <c r="E13910" s="40"/>
      <c r="F13910" s="40"/>
      <c r="G13910" s="40"/>
      <c r="H13910" s="40"/>
      <c r="I13910" s="40"/>
    </row>
    <row r="13911" spans="1:9" x14ac:dyDescent="0.25">
      <c r="A13911" s="1"/>
      <c r="B13911" s="40"/>
      <c r="C13911" s="40"/>
      <c r="D13911" s="40"/>
      <c r="E13911" s="40"/>
      <c r="F13911" s="40"/>
      <c r="G13911" s="40"/>
      <c r="H13911" s="40"/>
      <c r="I13911" s="40"/>
    </row>
    <row r="13912" spans="1:9" x14ac:dyDescent="0.25">
      <c r="A13912" s="1"/>
      <c r="B13912" s="40"/>
      <c r="C13912" s="40"/>
      <c r="D13912" s="40"/>
      <c r="E13912" s="40"/>
      <c r="F13912" s="40"/>
      <c r="G13912" s="40"/>
      <c r="H13912" s="40"/>
      <c r="I13912" s="40"/>
    </row>
    <row r="13913" spans="1:9" x14ac:dyDescent="0.25">
      <c r="A13913" s="1"/>
      <c r="B13913" s="40"/>
      <c r="C13913" s="40"/>
      <c r="D13913" s="40"/>
      <c r="E13913" s="40"/>
      <c r="F13913" s="40"/>
      <c r="G13913" s="40"/>
      <c r="H13913" s="40"/>
      <c r="I13913" s="40"/>
    </row>
    <row r="13914" spans="1:9" x14ac:dyDescent="0.25">
      <c r="A13914" s="1"/>
      <c r="B13914" s="40"/>
      <c r="C13914" s="40"/>
      <c r="D13914" s="40"/>
      <c r="E13914" s="40"/>
      <c r="F13914" s="40"/>
      <c r="G13914" s="40"/>
      <c r="H13914" s="40"/>
      <c r="I13914" s="40"/>
    </row>
    <row r="13915" spans="1:9" x14ac:dyDescent="0.25">
      <c r="A13915" s="1"/>
      <c r="B13915" s="40"/>
      <c r="C13915" s="40"/>
      <c r="D13915" s="40"/>
      <c r="E13915" s="40"/>
      <c r="F13915" s="40"/>
      <c r="G13915" s="40"/>
      <c r="H13915" s="40"/>
      <c r="I13915" s="40"/>
    </row>
    <row r="13916" spans="1:9" x14ac:dyDescent="0.25">
      <c r="A13916" s="1"/>
      <c r="B13916" s="40"/>
      <c r="C13916" s="40"/>
      <c r="D13916" s="40"/>
      <c r="E13916" s="40"/>
      <c r="F13916" s="40"/>
      <c r="G13916" s="40"/>
      <c r="H13916" s="40"/>
      <c r="I13916" s="40"/>
    </row>
    <row r="13917" spans="1:9" x14ac:dyDescent="0.25">
      <c r="A13917" s="1"/>
      <c r="B13917" s="40"/>
      <c r="C13917" s="40"/>
      <c r="D13917" s="40"/>
      <c r="E13917" s="40"/>
      <c r="F13917" s="40"/>
      <c r="G13917" s="40"/>
      <c r="H13917" s="40"/>
      <c r="I13917" s="40"/>
    </row>
    <row r="13918" spans="1:9" x14ac:dyDescent="0.25">
      <c r="A13918" s="1"/>
      <c r="B13918" s="40"/>
      <c r="C13918" s="40"/>
      <c r="D13918" s="40"/>
      <c r="E13918" s="40"/>
      <c r="F13918" s="40"/>
      <c r="G13918" s="40"/>
      <c r="H13918" s="40"/>
      <c r="I13918" s="40"/>
    </row>
    <row r="13919" spans="1:9" x14ac:dyDescent="0.25">
      <c r="A13919" s="1"/>
      <c r="B13919" s="40"/>
      <c r="C13919" s="40"/>
      <c r="D13919" s="40"/>
      <c r="E13919" s="40"/>
      <c r="F13919" s="40"/>
      <c r="G13919" s="40"/>
      <c r="H13919" s="40"/>
      <c r="I13919" s="40"/>
    </row>
    <row r="13920" spans="1:9" x14ac:dyDescent="0.25">
      <c r="A13920" s="1"/>
      <c r="B13920" s="40"/>
      <c r="C13920" s="40"/>
      <c r="D13920" s="40"/>
      <c r="E13920" s="40"/>
      <c r="F13920" s="40"/>
      <c r="G13920" s="40"/>
      <c r="H13920" s="40"/>
      <c r="I13920" s="40"/>
    </row>
    <row r="13921" spans="1:9" x14ac:dyDescent="0.25">
      <c r="A13921" s="1"/>
      <c r="B13921" s="40"/>
      <c r="C13921" s="40"/>
      <c r="D13921" s="40"/>
      <c r="E13921" s="40"/>
      <c r="F13921" s="40"/>
      <c r="G13921" s="40"/>
      <c r="H13921" s="40"/>
      <c r="I13921" s="40"/>
    </row>
    <row r="13922" spans="1:9" x14ac:dyDescent="0.25">
      <c r="A13922" s="1"/>
      <c r="B13922" s="40"/>
      <c r="C13922" s="40"/>
      <c r="D13922" s="40"/>
      <c r="E13922" s="40"/>
      <c r="F13922" s="40"/>
      <c r="G13922" s="40"/>
      <c r="H13922" s="40"/>
      <c r="I13922" s="40"/>
    </row>
    <row r="13923" spans="1:9" x14ac:dyDescent="0.25">
      <c r="A13923" s="1"/>
      <c r="B13923" s="40"/>
      <c r="C13923" s="40"/>
      <c r="D13923" s="40"/>
      <c r="E13923" s="40"/>
      <c r="F13923" s="40"/>
      <c r="G13923" s="40"/>
      <c r="H13923" s="40"/>
      <c r="I13923" s="40"/>
    </row>
    <row r="13924" spans="1:9" x14ac:dyDescent="0.25">
      <c r="A13924" s="1"/>
      <c r="B13924" s="40"/>
      <c r="C13924" s="40"/>
      <c r="D13924" s="40"/>
      <c r="E13924" s="40"/>
      <c r="F13924" s="40"/>
      <c r="G13924" s="40"/>
      <c r="H13924" s="40"/>
      <c r="I13924" s="40"/>
    </row>
    <row r="13925" spans="1:9" x14ac:dyDescent="0.25">
      <c r="A13925" s="1"/>
      <c r="B13925" s="40"/>
      <c r="C13925" s="40"/>
      <c r="D13925" s="40"/>
      <c r="E13925" s="40"/>
      <c r="F13925" s="40"/>
      <c r="G13925" s="40"/>
      <c r="H13925" s="40"/>
      <c r="I13925" s="40"/>
    </row>
    <row r="13926" spans="1:9" x14ac:dyDescent="0.25">
      <c r="A13926" s="1"/>
      <c r="B13926" s="40"/>
      <c r="C13926" s="40"/>
      <c r="D13926" s="40"/>
      <c r="E13926" s="40"/>
      <c r="F13926" s="40"/>
      <c r="G13926" s="40"/>
      <c r="H13926" s="40"/>
      <c r="I13926" s="40"/>
    </row>
    <row r="13927" spans="1:9" x14ac:dyDescent="0.25">
      <c r="A13927" s="1"/>
      <c r="B13927" s="40"/>
      <c r="C13927" s="40"/>
      <c r="D13927" s="40"/>
      <c r="E13927" s="40"/>
      <c r="F13927" s="40"/>
      <c r="G13927" s="40"/>
      <c r="H13927" s="40"/>
      <c r="I13927" s="40"/>
    </row>
    <row r="13928" spans="1:9" x14ac:dyDescent="0.25">
      <c r="A13928" s="1"/>
      <c r="B13928" s="40"/>
      <c r="C13928" s="40"/>
      <c r="D13928" s="40"/>
      <c r="E13928" s="40"/>
      <c r="F13928" s="40"/>
      <c r="G13928" s="40"/>
      <c r="H13928" s="40"/>
      <c r="I13928" s="40"/>
    </row>
    <row r="13929" spans="1:9" x14ac:dyDescent="0.25">
      <c r="A13929" s="1"/>
      <c r="B13929" s="40"/>
      <c r="C13929" s="40"/>
      <c r="D13929" s="40"/>
      <c r="E13929" s="40"/>
      <c r="F13929" s="40"/>
      <c r="G13929" s="40"/>
      <c r="H13929" s="40"/>
      <c r="I13929" s="40"/>
    </row>
    <row r="13930" spans="1:9" x14ac:dyDescent="0.25">
      <c r="A13930" s="1"/>
      <c r="B13930" s="40"/>
      <c r="C13930" s="40"/>
      <c r="D13930" s="40"/>
      <c r="E13930" s="40"/>
      <c r="F13930" s="40"/>
      <c r="G13930" s="40"/>
      <c r="H13930" s="40"/>
      <c r="I13930" s="40"/>
    </row>
    <row r="13931" spans="1:9" x14ac:dyDescent="0.25">
      <c r="A13931" s="1"/>
      <c r="B13931" s="40"/>
      <c r="C13931" s="40"/>
      <c r="D13931" s="40"/>
      <c r="E13931" s="40"/>
      <c r="F13931" s="40"/>
      <c r="G13931" s="40"/>
      <c r="H13931" s="40"/>
      <c r="I13931" s="40"/>
    </row>
    <row r="13932" spans="1:9" x14ac:dyDescent="0.25">
      <c r="A13932" s="1"/>
      <c r="B13932" s="40"/>
      <c r="C13932" s="40"/>
      <c r="D13932" s="40"/>
      <c r="E13932" s="40"/>
      <c r="F13932" s="40"/>
      <c r="G13932" s="40"/>
      <c r="H13932" s="40"/>
      <c r="I13932" s="40"/>
    </row>
    <row r="13933" spans="1:9" x14ac:dyDescent="0.25">
      <c r="A13933" s="1"/>
      <c r="B13933" s="40"/>
      <c r="C13933" s="40"/>
      <c r="D13933" s="40"/>
      <c r="E13933" s="40"/>
      <c r="F13933" s="40"/>
      <c r="G13933" s="40"/>
      <c r="H13933" s="40"/>
      <c r="I13933" s="40"/>
    </row>
    <row r="13934" spans="1:9" x14ac:dyDescent="0.25">
      <c r="A13934" s="1"/>
      <c r="B13934" s="40"/>
      <c r="C13934" s="40"/>
      <c r="D13934" s="40"/>
      <c r="E13934" s="40"/>
      <c r="F13934" s="40"/>
      <c r="G13934" s="40"/>
      <c r="H13934" s="40"/>
      <c r="I13934" s="40"/>
    </row>
    <row r="13935" spans="1:9" x14ac:dyDescent="0.25">
      <c r="A13935" s="1"/>
      <c r="B13935" s="40"/>
      <c r="C13935" s="40"/>
      <c r="D13935" s="40"/>
      <c r="E13935" s="40"/>
      <c r="F13935" s="40"/>
      <c r="G13935" s="40"/>
      <c r="H13935" s="40"/>
      <c r="I13935" s="40"/>
    </row>
    <row r="13936" spans="1:9" x14ac:dyDescent="0.25">
      <c r="A13936" s="1"/>
      <c r="B13936" s="40"/>
      <c r="C13936" s="40"/>
      <c r="D13936" s="40"/>
      <c r="E13936" s="40"/>
      <c r="F13936" s="40"/>
      <c r="G13936" s="40"/>
      <c r="H13936" s="40"/>
      <c r="I13936" s="40"/>
    </row>
    <row r="13937" spans="1:9" x14ac:dyDescent="0.25">
      <c r="A13937" s="1"/>
      <c r="B13937" s="40"/>
      <c r="C13937" s="40"/>
      <c r="D13937" s="40"/>
      <c r="E13937" s="40"/>
      <c r="F13937" s="40"/>
      <c r="G13937" s="40"/>
      <c r="H13937" s="40"/>
      <c r="I13937" s="40"/>
    </row>
    <row r="13938" spans="1:9" x14ac:dyDescent="0.25">
      <c r="A13938" s="1"/>
      <c r="B13938" s="40"/>
      <c r="C13938" s="40"/>
      <c r="D13938" s="40"/>
      <c r="E13938" s="40"/>
      <c r="F13938" s="40"/>
      <c r="G13938" s="40"/>
      <c r="H13938" s="40"/>
      <c r="I13938" s="40"/>
    </row>
    <row r="13939" spans="1:9" x14ac:dyDescent="0.25">
      <c r="A13939" s="1"/>
      <c r="B13939" s="40"/>
      <c r="C13939" s="40"/>
      <c r="D13939" s="40"/>
      <c r="E13939" s="40"/>
      <c r="F13939" s="40"/>
      <c r="G13939" s="40"/>
      <c r="H13939" s="40"/>
      <c r="I13939" s="40"/>
    </row>
    <row r="13940" spans="1:9" x14ac:dyDescent="0.25">
      <c r="A13940" s="1"/>
      <c r="B13940" s="40"/>
      <c r="C13940" s="40"/>
      <c r="D13940" s="40"/>
      <c r="E13940" s="40"/>
      <c r="F13940" s="40"/>
      <c r="G13940" s="40"/>
      <c r="H13940" s="40"/>
      <c r="I13940" s="40"/>
    </row>
    <row r="13941" spans="1:9" x14ac:dyDescent="0.25">
      <c r="A13941" s="1"/>
      <c r="B13941" s="40"/>
      <c r="C13941" s="40"/>
      <c r="D13941" s="40"/>
      <c r="E13941" s="40"/>
      <c r="F13941" s="40"/>
      <c r="G13941" s="40"/>
      <c r="H13941" s="40"/>
      <c r="I13941" s="40"/>
    </row>
    <row r="13942" spans="1:9" x14ac:dyDescent="0.25">
      <c r="A13942" s="1"/>
      <c r="B13942" s="40"/>
      <c r="C13942" s="40"/>
      <c r="D13942" s="40"/>
      <c r="E13942" s="40"/>
      <c r="F13942" s="40"/>
      <c r="G13942" s="40"/>
      <c r="H13942" s="40"/>
      <c r="I13942" s="40"/>
    </row>
    <row r="13943" spans="1:9" x14ac:dyDescent="0.25">
      <c r="A13943" s="1"/>
      <c r="B13943" s="40"/>
      <c r="C13943" s="40"/>
      <c r="D13943" s="40"/>
      <c r="E13943" s="40"/>
      <c r="F13943" s="40"/>
      <c r="G13943" s="40"/>
      <c r="H13943" s="40"/>
      <c r="I13943" s="40"/>
    </row>
    <row r="13944" spans="1:9" x14ac:dyDescent="0.25">
      <c r="A13944" s="1"/>
      <c r="B13944" s="40"/>
      <c r="C13944" s="40"/>
      <c r="D13944" s="40"/>
      <c r="E13944" s="40"/>
      <c r="F13944" s="40"/>
      <c r="G13944" s="40"/>
      <c r="H13944" s="40"/>
      <c r="I13944" s="40"/>
    </row>
    <row r="13945" spans="1:9" x14ac:dyDescent="0.25">
      <c r="A13945" s="1"/>
      <c r="B13945" s="40"/>
      <c r="C13945" s="40"/>
      <c r="D13945" s="40"/>
      <c r="E13945" s="40"/>
      <c r="F13945" s="40"/>
      <c r="G13945" s="40"/>
      <c r="H13945" s="40"/>
      <c r="I13945" s="40"/>
    </row>
    <row r="13946" spans="1:9" x14ac:dyDescent="0.25">
      <c r="A13946" s="1"/>
      <c r="B13946" s="40"/>
      <c r="C13946" s="40"/>
      <c r="D13946" s="40"/>
      <c r="E13946" s="40"/>
      <c r="F13946" s="40"/>
      <c r="G13946" s="40"/>
      <c r="H13946" s="40"/>
      <c r="I13946" s="40"/>
    </row>
    <row r="13947" spans="1:9" x14ac:dyDescent="0.25">
      <c r="A13947" s="1"/>
      <c r="B13947" s="40"/>
      <c r="C13947" s="40"/>
      <c r="D13947" s="40"/>
      <c r="E13947" s="40"/>
      <c r="F13947" s="40"/>
      <c r="G13947" s="40"/>
      <c r="H13947" s="40"/>
      <c r="I13947" s="40"/>
    </row>
    <row r="13948" spans="1:9" x14ac:dyDescent="0.25">
      <c r="A13948" s="1"/>
      <c r="B13948" s="40"/>
      <c r="C13948" s="40"/>
      <c r="D13948" s="40"/>
      <c r="E13948" s="40"/>
      <c r="F13948" s="40"/>
      <c r="G13948" s="40"/>
      <c r="H13948" s="40"/>
      <c r="I13948" s="40"/>
    </row>
    <row r="13949" spans="1:9" x14ac:dyDescent="0.25">
      <c r="A13949" s="1"/>
      <c r="B13949" s="40"/>
      <c r="C13949" s="40"/>
      <c r="D13949" s="40"/>
      <c r="E13949" s="40"/>
      <c r="F13949" s="40"/>
      <c r="G13949" s="40"/>
      <c r="H13949" s="40"/>
      <c r="I13949" s="40"/>
    </row>
    <row r="13950" spans="1:9" x14ac:dyDescent="0.25">
      <c r="A13950" s="1"/>
      <c r="B13950" s="40"/>
      <c r="C13950" s="40"/>
      <c r="D13950" s="40"/>
      <c r="E13950" s="40"/>
      <c r="F13950" s="40"/>
      <c r="G13950" s="40"/>
      <c r="H13950" s="40"/>
      <c r="I13950" s="40"/>
    </row>
    <row r="13951" spans="1:9" x14ac:dyDescent="0.25">
      <c r="A13951" s="1"/>
      <c r="B13951" s="40"/>
      <c r="C13951" s="40"/>
      <c r="D13951" s="40"/>
      <c r="E13951" s="40"/>
      <c r="F13951" s="40"/>
      <c r="G13951" s="40"/>
      <c r="H13951" s="40"/>
      <c r="I13951" s="40"/>
    </row>
    <row r="13952" spans="1:9" x14ac:dyDescent="0.25">
      <c r="A13952" s="1"/>
      <c r="B13952" s="40"/>
      <c r="C13952" s="40"/>
      <c r="D13952" s="40"/>
      <c r="E13952" s="40"/>
      <c r="F13952" s="40"/>
      <c r="G13952" s="40"/>
      <c r="H13952" s="40"/>
      <c r="I13952" s="40"/>
    </row>
    <row r="13953" spans="1:9" x14ac:dyDescent="0.25">
      <c r="A13953" s="1"/>
      <c r="B13953" s="40"/>
      <c r="C13953" s="40"/>
      <c r="D13953" s="40"/>
      <c r="E13953" s="40"/>
      <c r="F13953" s="40"/>
      <c r="G13953" s="40"/>
      <c r="H13953" s="40"/>
      <c r="I13953" s="40"/>
    </row>
    <row r="13954" spans="1:9" x14ac:dyDescent="0.25">
      <c r="A13954" s="1"/>
      <c r="B13954" s="40"/>
      <c r="C13954" s="40"/>
      <c r="D13954" s="40"/>
      <c r="E13954" s="40"/>
      <c r="F13954" s="40"/>
      <c r="G13954" s="40"/>
      <c r="H13954" s="40"/>
      <c r="I13954" s="40"/>
    </row>
    <row r="13955" spans="1:9" x14ac:dyDescent="0.25">
      <c r="A13955" s="1"/>
      <c r="B13955" s="40"/>
      <c r="C13955" s="40"/>
      <c r="D13955" s="40"/>
      <c r="E13955" s="40"/>
      <c r="F13955" s="40"/>
      <c r="G13955" s="40"/>
      <c r="H13955" s="40"/>
      <c r="I13955" s="40"/>
    </row>
    <row r="13956" spans="1:9" x14ac:dyDescent="0.25">
      <c r="A13956" s="1"/>
      <c r="B13956" s="40"/>
      <c r="C13956" s="40"/>
      <c r="D13956" s="40"/>
      <c r="E13956" s="40"/>
      <c r="F13956" s="40"/>
      <c r="G13956" s="40"/>
      <c r="H13956" s="40"/>
      <c r="I13956" s="40"/>
    </row>
    <row r="13957" spans="1:9" x14ac:dyDescent="0.25">
      <c r="A13957" s="1"/>
      <c r="B13957" s="40"/>
      <c r="C13957" s="40"/>
      <c r="D13957" s="40"/>
      <c r="E13957" s="40"/>
      <c r="F13957" s="40"/>
      <c r="G13957" s="40"/>
      <c r="H13957" s="40"/>
      <c r="I13957" s="40"/>
    </row>
    <row r="13958" spans="1:9" x14ac:dyDescent="0.25">
      <c r="A13958" s="1"/>
      <c r="B13958" s="40"/>
      <c r="C13958" s="40"/>
      <c r="D13958" s="40"/>
      <c r="E13958" s="40"/>
      <c r="F13958" s="40"/>
      <c r="G13958" s="40"/>
      <c r="H13958" s="40"/>
      <c r="I13958" s="40"/>
    </row>
    <row r="13959" spans="1:9" x14ac:dyDescent="0.25">
      <c r="A13959" s="1"/>
      <c r="B13959" s="40"/>
      <c r="C13959" s="40"/>
      <c r="D13959" s="40"/>
      <c r="E13959" s="40"/>
      <c r="F13959" s="40"/>
      <c r="G13959" s="40"/>
      <c r="H13959" s="40"/>
      <c r="I13959" s="40"/>
    </row>
    <row r="13960" spans="1:9" x14ac:dyDescent="0.25">
      <c r="A13960" s="1"/>
      <c r="B13960" s="40"/>
      <c r="C13960" s="40"/>
      <c r="D13960" s="40"/>
      <c r="E13960" s="40"/>
      <c r="F13960" s="40"/>
      <c r="G13960" s="40"/>
      <c r="H13960" s="40"/>
      <c r="I13960" s="40"/>
    </row>
    <row r="13961" spans="1:9" x14ac:dyDescent="0.25">
      <c r="A13961" s="1"/>
      <c r="B13961" s="40"/>
      <c r="C13961" s="40"/>
      <c r="D13961" s="40"/>
      <c r="E13961" s="40"/>
      <c r="F13961" s="40"/>
      <c r="G13961" s="40"/>
      <c r="H13961" s="40"/>
      <c r="I13961" s="40"/>
    </row>
    <row r="13962" spans="1:9" x14ac:dyDescent="0.25">
      <c r="A13962" s="1"/>
      <c r="B13962" s="40"/>
      <c r="C13962" s="40"/>
      <c r="D13962" s="40"/>
      <c r="E13962" s="40"/>
      <c r="F13962" s="40"/>
      <c r="G13962" s="40"/>
      <c r="H13962" s="40"/>
      <c r="I13962" s="40"/>
    </row>
    <row r="13963" spans="1:9" x14ac:dyDescent="0.25">
      <c r="A13963" s="1"/>
      <c r="B13963" s="40"/>
      <c r="C13963" s="40"/>
      <c r="D13963" s="40"/>
      <c r="E13963" s="40"/>
      <c r="F13963" s="40"/>
      <c r="G13963" s="40"/>
      <c r="H13963" s="40"/>
      <c r="I13963" s="40"/>
    </row>
    <row r="13964" spans="1:9" x14ac:dyDescent="0.25">
      <c r="A13964" s="1"/>
      <c r="B13964" s="40"/>
      <c r="C13964" s="40"/>
      <c r="D13964" s="40"/>
      <c r="E13964" s="40"/>
      <c r="F13964" s="40"/>
      <c r="G13964" s="40"/>
      <c r="H13964" s="40"/>
      <c r="I13964" s="40"/>
    </row>
    <row r="13965" spans="1:9" x14ac:dyDescent="0.25">
      <c r="A13965" s="1"/>
      <c r="B13965" s="40"/>
      <c r="C13965" s="40"/>
      <c r="D13965" s="40"/>
      <c r="E13965" s="40"/>
      <c r="F13965" s="40"/>
      <c r="G13965" s="40"/>
      <c r="H13965" s="40"/>
      <c r="I13965" s="40"/>
    </row>
    <row r="13966" spans="1:9" x14ac:dyDescent="0.25">
      <c r="A13966" s="1"/>
      <c r="B13966" s="40"/>
      <c r="C13966" s="40"/>
      <c r="D13966" s="40"/>
      <c r="E13966" s="40"/>
      <c r="F13966" s="40"/>
      <c r="G13966" s="40"/>
      <c r="H13966" s="40"/>
      <c r="I13966" s="40"/>
    </row>
    <row r="13967" spans="1:9" x14ac:dyDescent="0.25">
      <c r="A13967" s="1"/>
      <c r="B13967" s="40"/>
      <c r="C13967" s="40"/>
      <c r="D13967" s="40"/>
      <c r="E13967" s="40"/>
      <c r="F13967" s="40"/>
      <c r="G13967" s="40"/>
      <c r="H13967" s="40"/>
      <c r="I13967" s="40"/>
    </row>
    <row r="13968" spans="1:9" x14ac:dyDescent="0.25">
      <c r="A13968" s="1"/>
      <c r="B13968" s="40"/>
      <c r="C13968" s="40"/>
      <c r="D13968" s="40"/>
      <c r="E13968" s="40"/>
      <c r="F13968" s="40"/>
      <c r="G13968" s="40"/>
      <c r="H13968" s="40"/>
      <c r="I13968" s="40"/>
    </row>
    <row r="13969" spans="1:9" x14ac:dyDescent="0.25">
      <c r="A13969" s="1"/>
      <c r="B13969" s="40"/>
      <c r="C13969" s="40"/>
      <c r="D13969" s="40"/>
      <c r="E13969" s="40"/>
      <c r="F13969" s="40"/>
      <c r="G13969" s="40"/>
      <c r="H13969" s="40"/>
      <c r="I13969" s="40"/>
    </row>
    <row r="13970" spans="1:9" x14ac:dyDescent="0.25">
      <c r="A13970" s="1"/>
      <c r="B13970" s="40"/>
      <c r="C13970" s="40"/>
      <c r="D13970" s="40"/>
      <c r="E13970" s="40"/>
      <c r="F13970" s="40"/>
      <c r="G13970" s="40"/>
      <c r="H13970" s="40"/>
      <c r="I13970" s="40"/>
    </row>
    <row r="13971" spans="1:9" x14ac:dyDescent="0.25">
      <c r="A13971" s="1"/>
      <c r="B13971" s="40"/>
      <c r="C13971" s="40"/>
      <c r="D13971" s="40"/>
      <c r="E13971" s="40"/>
      <c r="F13971" s="40"/>
      <c r="G13971" s="40"/>
      <c r="H13971" s="40"/>
      <c r="I13971" s="40"/>
    </row>
    <row r="13972" spans="1:9" x14ac:dyDescent="0.25">
      <c r="A13972" s="1"/>
      <c r="B13972" s="40"/>
      <c r="C13972" s="40"/>
      <c r="D13972" s="40"/>
      <c r="E13972" s="40"/>
      <c r="F13972" s="40"/>
      <c r="G13972" s="40"/>
      <c r="H13972" s="40"/>
      <c r="I13972" s="40"/>
    </row>
    <row r="13973" spans="1:9" x14ac:dyDescent="0.25">
      <c r="A13973" s="1"/>
      <c r="B13973" s="40"/>
      <c r="C13973" s="40"/>
      <c r="D13973" s="40"/>
      <c r="E13973" s="40"/>
      <c r="F13973" s="40"/>
      <c r="G13973" s="40"/>
      <c r="H13973" s="40"/>
      <c r="I13973" s="40"/>
    </row>
    <row r="13974" spans="1:9" x14ac:dyDescent="0.25">
      <c r="A13974" s="1"/>
      <c r="B13974" s="40"/>
      <c r="C13974" s="40"/>
      <c r="D13974" s="40"/>
      <c r="E13974" s="40"/>
      <c r="F13974" s="40"/>
      <c r="G13974" s="40"/>
      <c r="H13974" s="40"/>
      <c r="I13974" s="40"/>
    </row>
    <row r="13975" spans="1:9" x14ac:dyDescent="0.25">
      <c r="A13975" s="1"/>
      <c r="B13975" s="40"/>
      <c r="C13975" s="40"/>
      <c r="D13975" s="40"/>
      <c r="E13975" s="40"/>
      <c r="F13975" s="40"/>
      <c r="G13975" s="40"/>
      <c r="H13975" s="40"/>
      <c r="I13975" s="40"/>
    </row>
    <row r="13976" spans="1:9" x14ac:dyDescent="0.25">
      <c r="A13976" s="1"/>
      <c r="B13976" s="40"/>
      <c r="C13976" s="40"/>
      <c r="D13976" s="40"/>
      <c r="E13976" s="40"/>
      <c r="F13976" s="40"/>
      <c r="G13976" s="40"/>
      <c r="H13976" s="40"/>
      <c r="I13976" s="40"/>
    </row>
    <row r="13977" spans="1:9" x14ac:dyDescent="0.25">
      <c r="A13977" s="1"/>
      <c r="B13977" s="40"/>
      <c r="C13977" s="40"/>
      <c r="D13977" s="40"/>
      <c r="E13977" s="40"/>
      <c r="F13977" s="40"/>
      <c r="G13977" s="40"/>
      <c r="H13977" s="40"/>
      <c r="I13977" s="40"/>
    </row>
    <row r="13978" spans="1:9" x14ac:dyDescent="0.25">
      <c r="A13978" s="1"/>
      <c r="B13978" s="40"/>
      <c r="C13978" s="40"/>
      <c r="D13978" s="40"/>
      <c r="E13978" s="40"/>
      <c r="F13978" s="40"/>
      <c r="G13978" s="40"/>
      <c r="H13978" s="40"/>
      <c r="I13978" s="40"/>
    </row>
    <row r="13979" spans="1:9" x14ac:dyDescent="0.25">
      <c r="A13979" s="1"/>
      <c r="B13979" s="40"/>
      <c r="C13979" s="40"/>
      <c r="D13979" s="40"/>
      <c r="E13979" s="40"/>
      <c r="F13979" s="40"/>
      <c r="G13979" s="40"/>
      <c r="H13979" s="40"/>
      <c r="I13979" s="40"/>
    </row>
    <row r="13980" spans="1:9" x14ac:dyDescent="0.25">
      <c r="A13980" s="1"/>
      <c r="B13980" s="40"/>
      <c r="C13980" s="40"/>
      <c r="D13980" s="40"/>
      <c r="E13980" s="40"/>
      <c r="F13980" s="40"/>
      <c r="G13980" s="40"/>
      <c r="H13980" s="40"/>
      <c r="I13980" s="40"/>
    </row>
    <row r="13981" spans="1:9" x14ac:dyDescent="0.25">
      <c r="A13981" s="1"/>
      <c r="B13981" s="40"/>
      <c r="C13981" s="40"/>
      <c r="D13981" s="40"/>
      <c r="E13981" s="40"/>
      <c r="F13981" s="40"/>
      <c r="G13981" s="40"/>
      <c r="H13981" s="40"/>
      <c r="I13981" s="40"/>
    </row>
    <row r="13982" spans="1:9" x14ac:dyDescent="0.25">
      <c r="A13982" s="1"/>
      <c r="B13982" s="40"/>
      <c r="C13982" s="40"/>
      <c r="D13982" s="40"/>
      <c r="E13982" s="40"/>
      <c r="F13982" s="40"/>
      <c r="G13982" s="40"/>
      <c r="H13982" s="40"/>
      <c r="I13982" s="40"/>
    </row>
    <row r="13983" spans="1:9" x14ac:dyDescent="0.25">
      <c r="A13983" s="1"/>
      <c r="B13983" s="40"/>
      <c r="C13983" s="40"/>
      <c r="D13983" s="40"/>
      <c r="E13983" s="40"/>
      <c r="F13983" s="40"/>
      <c r="G13983" s="40"/>
      <c r="H13983" s="40"/>
      <c r="I13983" s="40"/>
    </row>
    <row r="13984" spans="1:9" x14ac:dyDescent="0.25">
      <c r="A13984" s="1"/>
      <c r="B13984" s="40"/>
      <c r="C13984" s="40"/>
      <c r="D13984" s="40"/>
      <c r="E13984" s="40"/>
      <c r="F13984" s="40"/>
      <c r="G13984" s="40"/>
      <c r="H13984" s="40"/>
      <c r="I13984" s="40"/>
    </row>
    <row r="13985" spans="1:9" x14ac:dyDescent="0.25">
      <c r="A13985" s="1"/>
      <c r="B13985" s="40"/>
      <c r="C13985" s="40"/>
      <c r="D13985" s="40"/>
      <c r="E13985" s="40"/>
      <c r="F13985" s="40"/>
      <c r="G13985" s="40"/>
      <c r="H13985" s="40"/>
      <c r="I13985" s="40"/>
    </row>
    <row r="13986" spans="1:9" x14ac:dyDescent="0.25">
      <c r="A13986" s="1"/>
      <c r="B13986" s="40"/>
      <c r="C13986" s="40"/>
      <c r="D13986" s="40"/>
      <c r="E13986" s="40"/>
      <c r="F13986" s="40"/>
      <c r="G13986" s="40"/>
      <c r="H13986" s="40"/>
      <c r="I13986" s="40"/>
    </row>
    <row r="13987" spans="1:9" x14ac:dyDescent="0.25">
      <c r="A13987" s="1"/>
      <c r="B13987" s="40"/>
      <c r="C13987" s="40"/>
      <c r="D13987" s="40"/>
      <c r="E13987" s="40"/>
      <c r="F13987" s="40"/>
      <c r="G13987" s="40"/>
      <c r="H13987" s="40"/>
      <c r="I13987" s="40"/>
    </row>
    <row r="13988" spans="1:9" x14ac:dyDescent="0.25">
      <c r="A13988" s="1"/>
      <c r="B13988" s="40"/>
      <c r="C13988" s="40"/>
      <c r="D13988" s="40"/>
      <c r="E13988" s="40"/>
      <c r="F13988" s="40"/>
      <c r="G13988" s="40"/>
      <c r="H13988" s="40"/>
      <c r="I13988" s="40"/>
    </row>
    <row r="13989" spans="1:9" x14ac:dyDescent="0.25">
      <c r="A13989" s="1"/>
      <c r="B13989" s="40"/>
      <c r="C13989" s="40"/>
      <c r="D13989" s="40"/>
      <c r="E13989" s="40"/>
      <c r="F13989" s="40"/>
      <c r="G13989" s="40"/>
      <c r="H13989" s="40"/>
      <c r="I13989" s="40"/>
    </row>
    <row r="13990" spans="1:9" x14ac:dyDescent="0.25">
      <c r="A13990" s="1"/>
      <c r="B13990" s="40"/>
      <c r="C13990" s="40"/>
      <c r="D13990" s="40"/>
      <c r="E13990" s="40"/>
      <c r="F13990" s="40"/>
      <c r="G13990" s="40"/>
      <c r="H13990" s="40"/>
      <c r="I13990" s="40"/>
    </row>
    <row r="13991" spans="1:9" x14ac:dyDescent="0.25">
      <c r="A13991" s="1"/>
      <c r="B13991" s="40"/>
      <c r="C13991" s="40"/>
      <c r="D13991" s="40"/>
      <c r="E13991" s="40"/>
      <c r="F13991" s="40"/>
      <c r="G13991" s="40"/>
      <c r="H13991" s="40"/>
      <c r="I13991" s="40"/>
    </row>
    <row r="13992" spans="1:9" x14ac:dyDescent="0.25">
      <c r="A13992" s="1"/>
      <c r="B13992" s="40"/>
      <c r="C13992" s="40"/>
      <c r="D13992" s="40"/>
      <c r="E13992" s="40"/>
      <c r="F13992" s="40"/>
      <c r="G13992" s="40"/>
      <c r="H13992" s="40"/>
      <c r="I13992" s="40"/>
    </row>
    <row r="13993" spans="1:9" x14ac:dyDescent="0.25">
      <c r="A13993" s="1"/>
      <c r="B13993" s="40"/>
      <c r="C13993" s="40"/>
      <c r="D13993" s="40"/>
      <c r="E13993" s="40"/>
      <c r="F13993" s="40"/>
      <c r="G13993" s="40"/>
      <c r="H13993" s="40"/>
      <c r="I13993" s="40"/>
    </row>
    <row r="13994" spans="1:9" x14ac:dyDescent="0.25">
      <c r="A13994" s="1"/>
      <c r="B13994" s="40"/>
      <c r="C13994" s="40"/>
      <c r="D13994" s="40"/>
      <c r="E13994" s="40"/>
      <c r="F13994" s="40"/>
      <c r="G13994" s="40"/>
      <c r="H13994" s="40"/>
      <c r="I13994" s="40"/>
    </row>
    <row r="13995" spans="1:9" x14ac:dyDescent="0.25">
      <c r="A13995" s="1"/>
      <c r="B13995" s="40"/>
      <c r="C13995" s="40"/>
      <c r="D13995" s="40"/>
      <c r="E13995" s="40"/>
      <c r="F13995" s="40"/>
      <c r="G13995" s="40"/>
      <c r="H13995" s="40"/>
      <c r="I13995" s="40"/>
    </row>
    <row r="13996" spans="1:9" x14ac:dyDescent="0.25">
      <c r="A13996" s="1"/>
      <c r="B13996" s="40"/>
      <c r="C13996" s="40"/>
      <c r="D13996" s="40"/>
      <c r="E13996" s="40"/>
      <c r="F13996" s="40"/>
      <c r="G13996" s="40"/>
      <c r="H13996" s="40"/>
      <c r="I13996" s="40"/>
    </row>
    <row r="13997" spans="1:9" x14ac:dyDescent="0.25">
      <c r="A13997" s="1"/>
      <c r="B13997" s="40"/>
      <c r="C13997" s="40"/>
      <c r="D13997" s="40"/>
      <c r="E13997" s="40"/>
      <c r="F13997" s="40"/>
      <c r="G13997" s="40"/>
      <c r="H13997" s="40"/>
      <c r="I13997" s="40"/>
    </row>
    <row r="13998" spans="1:9" x14ac:dyDescent="0.25">
      <c r="A13998" s="1"/>
      <c r="B13998" s="40"/>
      <c r="C13998" s="40"/>
      <c r="D13998" s="40"/>
      <c r="E13998" s="40"/>
      <c r="F13998" s="40"/>
      <c r="G13998" s="40"/>
      <c r="H13998" s="40"/>
      <c r="I13998" s="40"/>
    </row>
    <row r="13999" spans="1:9" x14ac:dyDescent="0.25">
      <c r="A13999" s="1"/>
      <c r="B13999" s="40"/>
      <c r="C13999" s="40"/>
      <c r="D13999" s="40"/>
      <c r="E13999" s="40"/>
      <c r="F13999" s="40"/>
      <c r="G13999" s="40"/>
      <c r="H13999" s="40"/>
      <c r="I13999" s="40"/>
    </row>
    <row r="14000" spans="1:9" x14ac:dyDescent="0.25">
      <c r="A14000" s="1"/>
      <c r="B14000" s="40"/>
      <c r="C14000" s="40"/>
      <c r="D14000" s="40"/>
      <c r="E14000" s="40"/>
      <c r="F14000" s="40"/>
      <c r="G14000" s="40"/>
      <c r="H14000" s="40"/>
      <c r="I14000" s="40"/>
    </row>
    <row r="14001" spans="1:9" x14ac:dyDescent="0.25">
      <c r="A14001" s="1"/>
      <c r="B14001" s="40"/>
      <c r="C14001" s="40"/>
      <c r="D14001" s="40"/>
      <c r="E14001" s="40"/>
      <c r="F14001" s="40"/>
      <c r="G14001" s="40"/>
      <c r="H14001" s="40"/>
      <c r="I14001" s="40"/>
    </row>
    <row r="14002" spans="1:9" x14ac:dyDescent="0.25">
      <c r="A14002" s="1"/>
      <c r="B14002" s="40"/>
      <c r="C14002" s="40"/>
      <c r="D14002" s="40"/>
      <c r="E14002" s="40"/>
      <c r="F14002" s="40"/>
      <c r="G14002" s="40"/>
      <c r="H14002" s="40"/>
      <c r="I14002" s="40"/>
    </row>
    <row r="14003" spans="1:9" x14ac:dyDescent="0.25">
      <c r="A14003" s="1"/>
      <c r="B14003" s="40"/>
      <c r="C14003" s="40"/>
      <c r="D14003" s="40"/>
      <c r="E14003" s="40"/>
      <c r="F14003" s="40"/>
      <c r="G14003" s="40"/>
      <c r="H14003" s="40"/>
      <c r="I14003" s="40"/>
    </row>
    <row r="14004" spans="1:9" x14ac:dyDescent="0.25">
      <c r="A14004" s="1"/>
      <c r="B14004" s="40"/>
      <c r="C14004" s="40"/>
      <c r="D14004" s="40"/>
      <c r="E14004" s="40"/>
      <c r="F14004" s="40"/>
      <c r="G14004" s="40"/>
      <c r="H14004" s="40"/>
      <c r="I14004" s="40"/>
    </row>
    <row r="14005" spans="1:9" x14ac:dyDescent="0.25">
      <c r="A14005" s="1"/>
      <c r="B14005" s="40"/>
      <c r="C14005" s="40"/>
      <c r="D14005" s="40"/>
      <c r="E14005" s="40"/>
      <c r="F14005" s="40"/>
      <c r="G14005" s="40"/>
      <c r="H14005" s="40"/>
      <c r="I14005" s="40"/>
    </row>
    <row r="14006" spans="1:9" x14ac:dyDescent="0.25">
      <c r="A14006" s="1"/>
      <c r="B14006" s="40"/>
      <c r="C14006" s="40"/>
      <c r="D14006" s="40"/>
      <c r="E14006" s="40"/>
      <c r="F14006" s="40"/>
      <c r="G14006" s="40"/>
      <c r="H14006" s="40"/>
      <c r="I14006" s="40"/>
    </row>
    <row r="14007" spans="1:9" x14ac:dyDescent="0.25">
      <c r="A14007" s="1"/>
      <c r="B14007" s="40"/>
      <c r="C14007" s="40"/>
      <c r="D14007" s="40"/>
      <c r="E14007" s="40"/>
      <c r="F14007" s="40"/>
      <c r="G14007" s="40"/>
      <c r="H14007" s="40"/>
      <c r="I14007" s="40"/>
    </row>
    <row r="14008" spans="1:9" x14ac:dyDescent="0.25">
      <c r="A14008" s="1"/>
      <c r="B14008" s="40"/>
      <c r="C14008" s="40"/>
      <c r="D14008" s="40"/>
      <c r="E14008" s="40"/>
      <c r="F14008" s="40"/>
      <c r="G14008" s="40"/>
      <c r="H14008" s="40"/>
      <c r="I14008" s="40"/>
    </row>
    <row r="14009" spans="1:9" x14ac:dyDescent="0.25">
      <c r="A14009" s="1"/>
      <c r="B14009" s="40"/>
      <c r="C14009" s="40"/>
      <c r="D14009" s="40"/>
      <c r="E14009" s="40"/>
      <c r="F14009" s="40"/>
      <c r="G14009" s="40"/>
      <c r="H14009" s="40"/>
      <c r="I14009" s="40"/>
    </row>
    <row r="14010" spans="1:9" x14ac:dyDescent="0.25">
      <c r="A14010" s="1"/>
      <c r="B14010" s="40"/>
      <c r="C14010" s="40"/>
      <c r="D14010" s="40"/>
      <c r="E14010" s="40"/>
      <c r="F14010" s="40"/>
      <c r="G14010" s="40"/>
      <c r="H14010" s="40"/>
      <c r="I14010" s="40"/>
    </row>
    <row r="14011" spans="1:9" x14ac:dyDescent="0.25">
      <c r="A14011" s="1"/>
      <c r="B14011" s="40"/>
      <c r="C14011" s="40"/>
      <c r="D14011" s="40"/>
      <c r="E14011" s="40"/>
      <c r="F14011" s="40"/>
      <c r="G14011" s="40"/>
      <c r="H14011" s="40"/>
      <c r="I14011" s="40"/>
    </row>
    <row r="14012" spans="1:9" x14ac:dyDescent="0.25">
      <c r="A14012" s="1"/>
      <c r="B14012" s="40"/>
      <c r="C14012" s="40"/>
      <c r="D14012" s="40"/>
      <c r="E14012" s="40"/>
      <c r="F14012" s="40"/>
      <c r="G14012" s="40"/>
      <c r="H14012" s="40"/>
      <c r="I14012" s="40"/>
    </row>
    <row r="14013" spans="1:9" x14ac:dyDescent="0.25">
      <c r="A14013" s="1"/>
      <c r="B14013" s="40"/>
      <c r="C14013" s="40"/>
      <c r="D14013" s="40"/>
      <c r="E14013" s="40"/>
      <c r="F14013" s="40"/>
      <c r="G14013" s="40"/>
      <c r="H14013" s="40"/>
      <c r="I14013" s="40"/>
    </row>
    <row r="14014" spans="1:9" x14ac:dyDescent="0.25">
      <c r="A14014" s="1"/>
      <c r="B14014" s="40"/>
      <c r="C14014" s="40"/>
      <c r="D14014" s="40"/>
      <c r="E14014" s="40"/>
      <c r="F14014" s="40"/>
      <c r="G14014" s="40"/>
      <c r="H14014" s="40"/>
      <c r="I14014" s="40"/>
    </row>
    <row r="14015" spans="1:9" x14ac:dyDescent="0.25">
      <c r="A14015" s="1"/>
      <c r="B14015" s="40"/>
      <c r="C14015" s="40"/>
      <c r="D14015" s="40"/>
      <c r="E14015" s="40"/>
      <c r="F14015" s="40"/>
      <c r="G14015" s="40"/>
      <c r="H14015" s="40"/>
      <c r="I14015" s="40"/>
    </row>
    <row r="14016" spans="1:9" x14ac:dyDescent="0.25">
      <c r="A14016" s="1"/>
      <c r="B14016" s="40"/>
      <c r="C14016" s="40"/>
      <c r="D14016" s="40"/>
      <c r="E14016" s="40"/>
      <c r="F14016" s="40"/>
      <c r="G14016" s="40"/>
      <c r="H14016" s="40"/>
      <c r="I14016" s="40"/>
    </row>
    <row r="14017" spans="1:9" x14ac:dyDescent="0.25">
      <c r="A14017" s="1"/>
      <c r="B14017" s="40"/>
      <c r="C14017" s="40"/>
      <c r="D14017" s="40"/>
      <c r="E14017" s="40"/>
      <c r="F14017" s="40"/>
      <c r="G14017" s="40"/>
      <c r="H14017" s="40"/>
      <c r="I14017" s="40"/>
    </row>
    <row r="14018" spans="1:9" x14ac:dyDescent="0.25">
      <c r="A14018" s="1"/>
      <c r="B14018" s="40"/>
      <c r="C14018" s="40"/>
      <c r="D14018" s="40"/>
      <c r="E14018" s="40"/>
      <c r="F14018" s="40"/>
      <c r="G14018" s="40"/>
      <c r="H14018" s="40"/>
      <c r="I14018" s="40"/>
    </row>
    <row r="14019" spans="1:9" x14ac:dyDescent="0.25">
      <c r="A14019" s="1"/>
      <c r="B14019" s="40"/>
      <c r="C14019" s="40"/>
      <c r="D14019" s="40"/>
      <c r="E14019" s="40"/>
      <c r="F14019" s="40"/>
      <c r="G14019" s="40"/>
      <c r="H14019" s="40"/>
      <c r="I14019" s="40"/>
    </row>
    <row r="14020" spans="1:9" x14ac:dyDescent="0.25">
      <c r="A14020" s="1"/>
      <c r="B14020" s="40"/>
      <c r="C14020" s="40"/>
      <c r="D14020" s="40"/>
      <c r="E14020" s="40"/>
      <c r="F14020" s="40"/>
      <c r="G14020" s="40"/>
      <c r="H14020" s="40"/>
      <c r="I14020" s="40"/>
    </row>
    <row r="14021" spans="1:9" x14ac:dyDescent="0.25">
      <c r="A14021" s="1"/>
      <c r="B14021" s="40"/>
      <c r="C14021" s="40"/>
      <c r="D14021" s="40"/>
      <c r="E14021" s="40"/>
      <c r="F14021" s="40"/>
      <c r="G14021" s="40"/>
      <c r="H14021" s="40"/>
      <c r="I14021" s="40"/>
    </row>
    <row r="14022" spans="1:9" x14ac:dyDescent="0.25">
      <c r="A14022" s="1"/>
      <c r="B14022" s="40"/>
      <c r="C14022" s="40"/>
      <c r="D14022" s="40"/>
      <c r="E14022" s="40"/>
      <c r="F14022" s="40"/>
      <c r="G14022" s="40"/>
      <c r="H14022" s="40"/>
      <c r="I14022" s="40"/>
    </row>
    <row r="14023" spans="1:9" x14ac:dyDescent="0.25">
      <c r="A14023" s="1"/>
      <c r="B14023" s="40"/>
      <c r="C14023" s="40"/>
      <c r="D14023" s="40"/>
      <c r="E14023" s="40"/>
      <c r="F14023" s="40"/>
      <c r="G14023" s="40"/>
      <c r="H14023" s="40"/>
      <c r="I14023" s="40"/>
    </row>
    <row r="14024" spans="1:9" x14ac:dyDescent="0.25">
      <c r="A14024" s="1"/>
      <c r="B14024" s="40"/>
      <c r="C14024" s="40"/>
      <c r="D14024" s="40"/>
      <c r="E14024" s="40"/>
      <c r="F14024" s="40"/>
      <c r="G14024" s="40"/>
      <c r="H14024" s="40"/>
      <c r="I14024" s="40"/>
    </row>
    <row r="14025" spans="1:9" x14ac:dyDescent="0.25">
      <c r="A14025" s="1"/>
      <c r="B14025" s="40"/>
      <c r="C14025" s="40"/>
      <c r="D14025" s="40"/>
      <c r="E14025" s="40"/>
      <c r="F14025" s="40"/>
      <c r="G14025" s="40"/>
      <c r="H14025" s="40"/>
      <c r="I14025" s="40"/>
    </row>
    <row r="14026" spans="1:9" x14ac:dyDescent="0.25">
      <c r="A14026" s="1"/>
      <c r="B14026" s="40"/>
      <c r="C14026" s="40"/>
      <c r="D14026" s="40"/>
      <c r="E14026" s="40"/>
      <c r="F14026" s="40"/>
      <c r="G14026" s="40"/>
      <c r="H14026" s="40"/>
      <c r="I14026" s="40"/>
    </row>
    <row r="14027" spans="1:9" x14ac:dyDescent="0.25">
      <c r="A14027" s="1"/>
      <c r="B14027" s="40"/>
      <c r="C14027" s="40"/>
      <c r="D14027" s="40"/>
      <c r="E14027" s="40"/>
      <c r="F14027" s="40"/>
      <c r="G14027" s="40"/>
      <c r="H14027" s="40"/>
      <c r="I14027" s="40"/>
    </row>
    <row r="14028" spans="1:9" x14ac:dyDescent="0.25">
      <c r="A14028" s="1"/>
      <c r="B14028" s="40"/>
      <c r="C14028" s="40"/>
      <c r="D14028" s="40"/>
      <c r="E14028" s="40"/>
      <c r="F14028" s="40"/>
      <c r="G14028" s="40"/>
      <c r="H14028" s="40"/>
      <c r="I14028" s="40"/>
    </row>
    <row r="14029" spans="1:9" x14ac:dyDescent="0.25">
      <c r="A14029" s="1"/>
      <c r="B14029" s="40"/>
      <c r="C14029" s="40"/>
      <c r="D14029" s="40"/>
      <c r="E14029" s="40"/>
      <c r="F14029" s="40"/>
      <c r="G14029" s="40"/>
      <c r="H14029" s="40"/>
      <c r="I14029" s="40"/>
    </row>
    <row r="14030" spans="1:9" x14ac:dyDescent="0.25">
      <c r="A14030" s="1"/>
      <c r="B14030" s="40"/>
      <c r="C14030" s="40"/>
      <c r="D14030" s="40"/>
      <c r="E14030" s="40"/>
      <c r="F14030" s="40"/>
      <c r="G14030" s="40"/>
      <c r="H14030" s="40"/>
      <c r="I14030" s="40"/>
    </row>
    <row r="14031" spans="1:9" x14ac:dyDescent="0.25">
      <c r="A14031" s="1"/>
      <c r="B14031" s="40"/>
      <c r="C14031" s="40"/>
      <c r="D14031" s="40"/>
      <c r="E14031" s="40"/>
      <c r="F14031" s="40"/>
      <c r="G14031" s="40"/>
      <c r="H14031" s="40"/>
      <c r="I14031" s="40"/>
    </row>
    <row r="14032" spans="1:9" x14ac:dyDescent="0.25">
      <c r="A14032" s="1"/>
      <c r="B14032" s="40"/>
      <c r="C14032" s="40"/>
      <c r="D14032" s="40"/>
      <c r="E14032" s="40"/>
      <c r="F14032" s="40"/>
      <c r="G14032" s="40"/>
      <c r="H14032" s="40"/>
      <c r="I14032" s="40"/>
    </row>
    <row r="14033" spans="1:9" x14ac:dyDescent="0.25">
      <c r="A14033" s="1"/>
      <c r="B14033" s="40"/>
      <c r="C14033" s="40"/>
      <c r="D14033" s="40"/>
      <c r="E14033" s="40"/>
      <c r="F14033" s="40"/>
      <c r="G14033" s="40"/>
      <c r="H14033" s="40"/>
      <c r="I14033" s="40"/>
    </row>
    <row r="14034" spans="1:9" x14ac:dyDescent="0.25">
      <c r="A14034" s="1"/>
      <c r="B14034" s="40"/>
      <c r="C14034" s="40"/>
      <c r="D14034" s="40"/>
      <c r="E14034" s="40"/>
      <c r="F14034" s="40"/>
      <c r="G14034" s="40"/>
      <c r="H14034" s="40"/>
      <c r="I14034" s="40"/>
    </row>
    <row r="14035" spans="1:9" x14ac:dyDescent="0.25">
      <c r="A14035" s="1"/>
      <c r="B14035" s="40"/>
      <c r="C14035" s="40"/>
      <c r="D14035" s="40"/>
      <c r="E14035" s="40"/>
      <c r="F14035" s="40"/>
      <c r="G14035" s="40"/>
      <c r="H14035" s="40"/>
      <c r="I14035" s="40"/>
    </row>
    <row r="14036" spans="1:9" x14ac:dyDescent="0.25">
      <c r="A14036" s="1"/>
      <c r="B14036" s="40"/>
      <c r="C14036" s="40"/>
      <c r="D14036" s="40"/>
      <c r="E14036" s="40"/>
      <c r="F14036" s="40"/>
      <c r="G14036" s="40"/>
      <c r="H14036" s="40"/>
      <c r="I14036" s="40"/>
    </row>
    <row r="14037" spans="1:9" x14ac:dyDescent="0.25">
      <c r="A14037" s="1"/>
      <c r="B14037" s="40"/>
      <c r="C14037" s="40"/>
      <c r="D14037" s="40"/>
      <c r="E14037" s="40"/>
      <c r="F14037" s="40"/>
      <c r="G14037" s="40"/>
      <c r="H14037" s="40"/>
      <c r="I14037" s="40"/>
    </row>
    <row r="14038" spans="1:9" x14ac:dyDescent="0.25">
      <c r="A14038" s="1"/>
      <c r="B14038" s="40"/>
      <c r="C14038" s="40"/>
      <c r="D14038" s="40"/>
      <c r="E14038" s="40"/>
      <c r="F14038" s="40"/>
      <c r="G14038" s="40"/>
      <c r="H14038" s="40"/>
      <c r="I14038" s="40"/>
    </row>
    <row r="14039" spans="1:9" x14ac:dyDescent="0.25">
      <c r="A14039" s="1"/>
      <c r="B14039" s="40"/>
      <c r="C14039" s="40"/>
      <c r="D14039" s="40"/>
      <c r="E14039" s="40"/>
      <c r="F14039" s="40"/>
      <c r="G14039" s="40"/>
      <c r="H14039" s="40"/>
      <c r="I14039" s="40"/>
    </row>
    <row r="14040" spans="1:9" x14ac:dyDescent="0.25">
      <c r="A14040" s="1"/>
      <c r="B14040" s="40"/>
      <c r="C14040" s="40"/>
      <c r="D14040" s="40"/>
      <c r="E14040" s="40"/>
      <c r="F14040" s="40"/>
      <c r="G14040" s="40"/>
      <c r="H14040" s="40"/>
      <c r="I14040" s="40"/>
    </row>
    <row r="14041" spans="1:9" x14ac:dyDescent="0.25">
      <c r="A14041" s="1"/>
      <c r="B14041" s="40"/>
      <c r="C14041" s="40"/>
      <c r="D14041" s="40"/>
      <c r="E14041" s="40"/>
      <c r="F14041" s="40"/>
      <c r="G14041" s="40"/>
      <c r="H14041" s="40"/>
      <c r="I14041" s="40"/>
    </row>
    <row r="14042" spans="1:9" x14ac:dyDescent="0.25">
      <c r="A14042" s="1"/>
      <c r="B14042" s="40"/>
      <c r="C14042" s="40"/>
      <c r="D14042" s="40"/>
      <c r="E14042" s="40"/>
      <c r="F14042" s="40"/>
      <c r="G14042" s="40"/>
      <c r="H14042" s="40"/>
      <c r="I14042" s="40"/>
    </row>
    <row r="14043" spans="1:9" x14ac:dyDescent="0.25">
      <c r="A14043" s="1"/>
      <c r="B14043" s="40"/>
      <c r="C14043" s="40"/>
      <c r="D14043" s="40"/>
      <c r="E14043" s="40"/>
      <c r="F14043" s="40"/>
      <c r="G14043" s="40"/>
      <c r="H14043" s="40"/>
      <c r="I14043" s="40"/>
    </row>
    <row r="14044" spans="1:9" x14ac:dyDescent="0.25">
      <c r="A14044" s="1"/>
      <c r="B14044" s="40"/>
      <c r="C14044" s="40"/>
      <c r="D14044" s="40"/>
      <c r="E14044" s="40"/>
      <c r="F14044" s="40"/>
      <c r="G14044" s="40"/>
      <c r="H14044" s="40"/>
      <c r="I14044" s="40"/>
    </row>
    <row r="14045" spans="1:9" x14ac:dyDescent="0.25">
      <c r="A14045" s="1"/>
      <c r="B14045" s="40"/>
      <c r="C14045" s="40"/>
      <c r="D14045" s="40"/>
      <c r="E14045" s="40"/>
      <c r="F14045" s="40"/>
      <c r="G14045" s="40"/>
      <c r="H14045" s="40"/>
      <c r="I14045" s="40"/>
    </row>
    <row r="14046" spans="1:9" x14ac:dyDescent="0.25">
      <c r="A14046" s="1"/>
      <c r="B14046" s="40"/>
      <c r="C14046" s="40"/>
      <c r="D14046" s="40"/>
      <c r="E14046" s="40"/>
      <c r="F14046" s="40"/>
      <c r="G14046" s="40"/>
      <c r="H14046" s="40"/>
      <c r="I14046" s="40"/>
    </row>
    <row r="14047" spans="1:9" x14ac:dyDescent="0.25">
      <c r="A14047" s="1"/>
      <c r="B14047" s="40"/>
      <c r="C14047" s="40"/>
      <c r="D14047" s="40"/>
      <c r="E14047" s="40"/>
      <c r="F14047" s="40"/>
      <c r="G14047" s="40"/>
      <c r="H14047" s="40"/>
      <c r="I14047" s="40"/>
    </row>
    <row r="14048" spans="1:9" x14ac:dyDescent="0.25">
      <c r="A14048" s="1"/>
      <c r="B14048" s="40"/>
      <c r="C14048" s="40"/>
      <c r="D14048" s="40"/>
      <c r="E14048" s="40"/>
      <c r="F14048" s="40"/>
      <c r="G14048" s="40"/>
      <c r="H14048" s="40"/>
      <c r="I14048" s="40"/>
    </row>
    <row r="14049" spans="1:9" x14ac:dyDescent="0.25">
      <c r="A14049" s="1"/>
      <c r="B14049" s="40"/>
      <c r="C14049" s="40"/>
      <c r="D14049" s="40"/>
      <c r="E14049" s="40"/>
      <c r="F14049" s="40"/>
      <c r="G14049" s="40"/>
      <c r="H14049" s="40"/>
      <c r="I14049" s="40"/>
    </row>
    <row r="14050" spans="1:9" x14ac:dyDescent="0.25">
      <c r="A14050" s="1"/>
      <c r="B14050" s="40"/>
      <c r="C14050" s="40"/>
      <c r="D14050" s="40"/>
      <c r="E14050" s="40"/>
      <c r="F14050" s="40"/>
      <c r="G14050" s="40"/>
      <c r="H14050" s="40"/>
      <c r="I14050" s="40"/>
    </row>
    <row r="14051" spans="1:9" x14ac:dyDescent="0.25">
      <c r="A14051" s="1"/>
      <c r="B14051" s="40"/>
      <c r="C14051" s="40"/>
      <c r="D14051" s="40"/>
      <c r="E14051" s="40"/>
      <c r="F14051" s="40"/>
      <c r="G14051" s="40"/>
      <c r="H14051" s="40"/>
      <c r="I14051" s="40"/>
    </row>
    <row r="14052" spans="1:9" x14ac:dyDescent="0.25">
      <c r="A14052" s="1"/>
      <c r="B14052" s="40"/>
      <c r="C14052" s="40"/>
      <c r="D14052" s="40"/>
      <c r="E14052" s="40"/>
      <c r="F14052" s="40"/>
      <c r="G14052" s="40"/>
      <c r="H14052" s="40"/>
      <c r="I14052" s="40"/>
    </row>
    <row r="14053" spans="1:9" x14ac:dyDescent="0.25">
      <c r="A14053" s="1"/>
      <c r="B14053" s="40"/>
      <c r="C14053" s="40"/>
      <c r="D14053" s="40"/>
      <c r="E14053" s="40"/>
      <c r="F14053" s="40"/>
      <c r="G14053" s="40"/>
      <c r="H14053" s="40"/>
      <c r="I14053" s="40"/>
    </row>
    <row r="14054" spans="1:9" x14ac:dyDescent="0.25">
      <c r="A14054" s="1"/>
      <c r="B14054" s="40"/>
      <c r="C14054" s="40"/>
      <c r="D14054" s="40"/>
      <c r="E14054" s="40"/>
      <c r="F14054" s="40"/>
      <c r="G14054" s="40"/>
      <c r="H14054" s="40"/>
      <c r="I14054" s="40"/>
    </row>
    <row r="14055" spans="1:9" x14ac:dyDescent="0.25">
      <c r="A14055" s="1"/>
      <c r="B14055" s="40"/>
      <c r="C14055" s="40"/>
      <c r="D14055" s="40"/>
      <c r="E14055" s="40"/>
      <c r="F14055" s="40"/>
      <c r="G14055" s="40"/>
      <c r="H14055" s="40"/>
      <c r="I14055" s="40"/>
    </row>
    <row r="14056" spans="1:9" x14ac:dyDescent="0.25">
      <c r="A14056" s="1"/>
      <c r="B14056" s="40"/>
      <c r="C14056" s="40"/>
      <c r="D14056" s="40"/>
      <c r="E14056" s="40"/>
      <c r="F14056" s="40"/>
      <c r="G14056" s="40"/>
      <c r="H14056" s="40"/>
      <c r="I14056" s="40"/>
    </row>
    <row r="14057" spans="1:9" x14ac:dyDescent="0.25">
      <c r="A14057" s="1"/>
      <c r="B14057" s="40"/>
      <c r="C14057" s="40"/>
      <c r="D14057" s="40"/>
      <c r="E14057" s="40"/>
      <c r="F14057" s="40"/>
      <c r="G14057" s="40"/>
      <c r="H14057" s="40"/>
      <c r="I14057" s="40"/>
    </row>
    <row r="14058" spans="1:9" x14ac:dyDescent="0.25">
      <c r="A14058" s="1"/>
      <c r="B14058" s="40"/>
      <c r="C14058" s="40"/>
      <c r="D14058" s="40"/>
      <c r="E14058" s="40"/>
      <c r="F14058" s="40"/>
      <c r="G14058" s="40"/>
      <c r="H14058" s="40"/>
      <c r="I14058" s="40"/>
    </row>
    <row r="14059" spans="1:9" x14ac:dyDescent="0.25">
      <c r="A14059" s="1"/>
      <c r="B14059" s="40"/>
      <c r="C14059" s="40"/>
      <c r="D14059" s="40"/>
      <c r="E14059" s="40"/>
      <c r="F14059" s="40"/>
      <c r="G14059" s="40"/>
      <c r="H14059" s="40"/>
      <c r="I14059" s="40"/>
    </row>
    <row r="14060" spans="1:9" x14ac:dyDescent="0.25">
      <c r="A14060" s="1"/>
      <c r="B14060" s="40"/>
      <c r="C14060" s="40"/>
      <c r="D14060" s="40"/>
      <c r="E14060" s="40"/>
      <c r="F14060" s="40"/>
      <c r="G14060" s="40"/>
      <c r="H14060" s="40"/>
      <c r="I14060" s="40"/>
    </row>
    <row r="14061" spans="1:9" x14ac:dyDescent="0.25">
      <c r="A14061" s="1"/>
      <c r="B14061" s="40"/>
      <c r="C14061" s="40"/>
      <c r="D14061" s="40"/>
      <c r="E14061" s="40"/>
      <c r="F14061" s="40"/>
      <c r="G14061" s="40"/>
      <c r="H14061" s="40"/>
      <c r="I14061" s="40"/>
    </row>
    <row r="14062" spans="1:9" x14ac:dyDescent="0.25">
      <c r="A14062" s="1"/>
      <c r="B14062" s="40"/>
      <c r="C14062" s="40"/>
      <c r="D14062" s="40"/>
      <c r="E14062" s="40"/>
      <c r="F14062" s="40"/>
      <c r="G14062" s="40"/>
      <c r="H14062" s="40"/>
      <c r="I14062" s="40"/>
    </row>
    <row r="14063" spans="1:9" x14ac:dyDescent="0.25">
      <c r="A14063" s="1"/>
      <c r="B14063" s="40"/>
      <c r="C14063" s="40"/>
      <c r="D14063" s="40"/>
      <c r="E14063" s="40"/>
      <c r="F14063" s="40"/>
      <c r="G14063" s="40"/>
      <c r="H14063" s="40"/>
      <c r="I14063" s="40"/>
    </row>
    <row r="14064" spans="1:9" x14ac:dyDescent="0.25">
      <c r="A14064" s="1"/>
      <c r="B14064" s="40"/>
      <c r="C14064" s="40"/>
      <c r="D14064" s="40"/>
      <c r="E14064" s="40"/>
      <c r="F14064" s="40"/>
      <c r="G14064" s="40"/>
      <c r="H14064" s="40"/>
      <c r="I14064" s="40"/>
    </row>
    <row r="14065" spans="1:9" x14ac:dyDescent="0.25">
      <c r="A14065" s="1"/>
      <c r="B14065" s="40"/>
      <c r="C14065" s="40"/>
      <c r="D14065" s="40"/>
      <c r="E14065" s="40"/>
      <c r="F14065" s="40"/>
      <c r="G14065" s="40"/>
      <c r="H14065" s="40"/>
      <c r="I14065" s="40"/>
    </row>
    <row r="14066" spans="1:9" x14ac:dyDescent="0.25">
      <c r="A14066" s="1"/>
      <c r="B14066" s="40"/>
      <c r="C14066" s="40"/>
      <c r="D14066" s="40"/>
      <c r="E14066" s="40"/>
      <c r="F14066" s="40"/>
      <c r="G14066" s="40"/>
      <c r="H14066" s="40"/>
      <c r="I14066" s="40"/>
    </row>
    <row r="14067" spans="1:9" x14ac:dyDescent="0.25">
      <c r="A14067" s="1"/>
      <c r="B14067" s="40"/>
      <c r="C14067" s="40"/>
      <c r="D14067" s="40"/>
      <c r="E14067" s="40"/>
      <c r="F14067" s="40"/>
      <c r="G14067" s="40"/>
      <c r="H14067" s="40"/>
      <c r="I14067" s="40"/>
    </row>
    <row r="14068" spans="1:9" x14ac:dyDescent="0.25">
      <c r="A14068" s="1"/>
      <c r="B14068" s="40"/>
      <c r="C14068" s="40"/>
      <c r="D14068" s="40"/>
      <c r="E14068" s="40"/>
      <c r="F14068" s="40"/>
      <c r="G14068" s="40"/>
      <c r="H14068" s="40"/>
      <c r="I14068" s="40"/>
    </row>
    <row r="14069" spans="1:9" x14ac:dyDescent="0.25">
      <c r="A14069" s="1"/>
      <c r="B14069" s="40"/>
      <c r="C14069" s="40"/>
      <c r="D14069" s="40"/>
      <c r="E14069" s="40"/>
      <c r="F14069" s="40"/>
      <c r="G14069" s="40"/>
      <c r="H14069" s="40"/>
      <c r="I14069" s="40"/>
    </row>
    <row r="14070" spans="1:9" x14ac:dyDescent="0.25">
      <c r="A14070" s="1"/>
      <c r="B14070" s="40"/>
      <c r="C14070" s="40"/>
      <c r="D14070" s="40"/>
      <c r="E14070" s="40"/>
      <c r="F14070" s="40"/>
      <c r="G14070" s="40"/>
      <c r="H14070" s="40"/>
      <c r="I14070" s="40"/>
    </row>
    <row r="14071" spans="1:9" x14ac:dyDescent="0.25">
      <c r="A14071" s="1"/>
      <c r="B14071" s="40"/>
      <c r="C14071" s="40"/>
      <c r="D14071" s="40"/>
      <c r="E14071" s="40"/>
      <c r="F14071" s="40"/>
      <c r="G14071" s="40"/>
      <c r="H14071" s="40"/>
      <c r="I14071" s="40"/>
    </row>
    <row r="14072" spans="1:9" x14ac:dyDescent="0.25">
      <c r="A14072" s="1"/>
      <c r="B14072" s="40"/>
      <c r="C14072" s="40"/>
      <c r="D14072" s="40"/>
      <c r="E14072" s="40"/>
      <c r="F14072" s="40"/>
      <c r="G14072" s="40"/>
      <c r="H14072" s="40"/>
      <c r="I14072" s="40"/>
    </row>
    <row r="14073" spans="1:9" x14ac:dyDescent="0.25">
      <c r="A14073" s="1"/>
      <c r="B14073" s="40"/>
      <c r="C14073" s="40"/>
      <c r="D14073" s="40"/>
      <c r="E14073" s="40"/>
      <c r="F14073" s="40"/>
      <c r="G14073" s="40"/>
      <c r="H14073" s="40"/>
      <c r="I14073" s="40"/>
    </row>
    <row r="14074" spans="1:9" x14ac:dyDescent="0.25">
      <c r="A14074" s="1"/>
      <c r="B14074" s="40"/>
      <c r="C14074" s="40"/>
      <c r="D14074" s="40"/>
      <c r="E14074" s="40"/>
      <c r="F14074" s="40"/>
      <c r="G14074" s="40"/>
      <c r="H14074" s="40"/>
      <c r="I14074" s="40"/>
    </row>
    <row r="14075" spans="1:9" x14ac:dyDescent="0.25">
      <c r="A14075" s="1"/>
      <c r="B14075" s="40"/>
      <c r="C14075" s="40"/>
      <c r="D14075" s="40"/>
      <c r="E14075" s="40"/>
      <c r="F14075" s="40"/>
      <c r="G14075" s="40"/>
      <c r="H14075" s="40"/>
      <c r="I14075" s="40"/>
    </row>
    <row r="14076" spans="1:9" x14ac:dyDescent="0.25">
      <c r="A14076" s="1"/>
      <c r="B14076" s="40"/>
      <c r="C14076" s="40"/>
      <c r="D14076" s="40"/>
      <c r="E14076" s="40"/>
      <c r="F14076" s="40"/>
      <c r="G14076" s="40"/>
      <c r="H14076" s="40"/>
      <c r="I14076" s="40"/>
    </row>
    <row r="14077" spans="1:9" x14ac:dyDescent="0.25">
      <c r="A14077" s="1"/>
      <c r="B14077" s="40"/>
      <c r="C14077" s="40"/>
      <c r="D14077" s="40"/>
      <c r="E14077" s="40"/>
      <c r="F14077" s="40"/>
      <c r="G14077" s="40"/>
      <c r="H14077" s="40"/>
      <c r="I14077" s="40"/>
    </row>
    <row r="14078" spans="1:9" x14ac:dyDescent="0.25">
      <c r="A14078" s="1"/>
      <c r="B14078" s="40"/>
      <c r="C14078" s="40"/>
      <c r="D14078" s="40"/>
      <c r="E14078" s="40"/>
      <c r="F14078" s="40"/>
      <c r="G14078" s="40"/>
      <c r="H14078" s="40"/>
      <c r="I14078" s="40"/>
    </row>
    <row r="14079" spans="1:9" x14ac:dyDescent="0.25">
      <c r="A14079" s="1"/>
      <c r="B14079" s="40"/>
      <c r="C14079" s="40"/>
      <c r="D14079" s="40"/>
      <c r="E14079" s="40"/>
      <c r="F14079" s="40"/>
      <c r="G14079" s="40"/>
      <c r="H14079" s="40"/>
      <c r="I14079" s="40"/>
    </row>
    <row r="14080" spans="1:9" x14ac:dyDescent="0.25">
      <c r="A14080" s="1"/>
      <c r="B14080" s="40"/>
      <c r="C14080" s="40"/>
      <c r="D14080" s="40"/>
      <c r="E14080" s="40"/>
      <c r="F14080" s="40"/>
      <c r="G14080" s="40"/>
      <c r="H14080" s="40"/>
      <c r="I14080" s="40"/>
    </row>
    <row r="14081" spans="1:9" x14ac:dyDescent="0.25">
      <c r="A14081" s="1"/>
      <c r="B14081" s="40"/>
      <c r="C14081" s="40"/>
      <c r="D14081" s="40"/>
      <c r="E14081" s="40"/>
      <c r="F14081" s="40"/>
      <c r="G14081" s="40"/>
      <c r="H14081" s="40"/>
      <c r="I14081" s="40"/>
    </row>
    <row r="14082" spans="1:9" x14ac:dyDescent="0.25">
      <c r="A14082" s="1"/>
      <c r="B14082" s="40"/>
      <c r="C14082" s="40"/>
      <c r="D14082" s="40"/>
      <c r="E14082" s="40"/>
      <c r="F14082" s="40"/>
      <c r="G14082" s="40"/>
      <c r="H14082" s="40"/>
      <c r="I14082" s="40"/>
    </row>
    <row r="14083" spans="1:9" x14ac:dyDescent="0.25">
      <c r="A14083" s="1"/>
      <c r="B14083" s="40"/>
      <c r="C14083" s="40"/>
      <c r="D14083" s="40"/>
      <c r="E14083" s="40"/>
      <c r="F14083" s="40"/>
      <c r="G14083" s="40"/>
      <c r="H14083" s="40"/>
      <c r="I14083" s="40"/>
    </row>
    <row r="14084" spans="1:9" x14ac:dyDescent="0.25">
      <c r="A14084" s="1"/>
      <c r="B14084" s="40"/>
      <c r="C14084" s="40"/>
      <c r="D14084" s="40"/>
      <c r="E14084" s="40"/>
      <c r="F14084" s="40"/>
      <c r="G14084" s="40"/>
      <c r="H14084" s="40"/>
      <c r="I14084" s="40"/>
    </row>
    <row r="14085" spans="1:9" x14ac:dyDescent="0.25">
      <c r="A14085" s="1"/>
      <c r="B14085" s="40"/>
      <c r="C14085" s="40"/>
      <c r="D14085" s="40"/>
      <c r="E14085" s="40"/>
      <c r="F14085" s="40"/>
      <c r="G14085" s="40"/>
      <c r="H14085" s="40"/>
      <c r="I14085" s="40"/>
    </row>
    <row r="14086" spans="1:9" x14ac:dyDescent="0.25">
      <c r="A14086" s="1"/>
      <c r="B14086" s="40"/>
      <c r="C14086" s="40"/>
      <c r="D14086" s="40"/>
      <c r="E14086" s="40"/>
      <c r="F14086" s="40"/>
      <c r="G14086" s="40"/>
      <c r="H14086" s="40"/>
      <c r="I14086" s="40"/>
    </row>
    <row r="14087" spans="1:9" x14ac:dyDescent="0.25">
      <c r="A14087" s="1"/>
      <c r="B14087" s="40"/>
      <c r="C14087" s="40"/>
      <c r="D14087" s="40"/>
      <c r="E14087" s="40"/>
      <c r="F14087" s="40"/>
      <c r="G14087" s="40"/>
      <c r="H14087" s="40"/>
      <c r="I14087" s="40"/>
    </row>
    <row r="14088" spans="1:9" x14ac:dyDescent="0.25">
      <c r="A14088" s="1"/>
      <c r="B14088" s="40"/>
      <c r="C14088" s="40"/>
      <c r="D14088" s="40"/>
      <c r="E14088" s="40"/>
      <c r="F14088" s="40"/>
      <c r="G14088" s="40"/>
      <c r="H14088" s="40"/>
      <c r="I14088" s="40"/>
    </row>
    <row r="14089" spans="1:9" x14ac:dyDescent="0.25">
      <c r="A14089" s="1"/>
      <c r="B14089" s="40"/>
      <c r="C14089" s="40"/>
      <c r="D14089" s="40"/>
      <c r="E14089" s="40"/>
      <c r="F14089" s="40"/>
      <c r="G14089" s="40"/>
      <c r="H14089" s="40"/>
      <c r="I14089" s="40"/>
    </row>
    <row r="14090" spans="1:9" x14ac:dyDescent="0.25">
      <c r="A14090" s="1"/>
      <c r="B14090" s="40"/>
      <c r="C14090" s="40"/>
      <c r="D14090" s="40"/>
      <c r="E14090" s="40"/>
      <c r="F14090" s="40"/>
      <c r="G14090" s="40"/>
      <c r="H14090" s="40"/>
      <c r="I14090" s="40"/>
    </row>
    <row r="14091" spans="1:9" x14ac:dyDescent="0.25">
      <c r="A14091" s="1"/>
      <c r="B14091" s="40"/>
      <c r="C14091" s="40"/>
      <c r="D14091" s="40"/>
      <c r="E14091" s="40"/>
      <c r="F14091" s="40"/>
      <c r="G14091" s="40"/>
      <c r="H14091" s="40"/>
      <c r="I14091" s="40"/>
    </row>
    <row r="14092" spans="1:9" x14ac:dyDescent="0.25">
      <c r="A14092" s="1"/>
      <c r="B14092" s="40"/>
      <c r="C14092" s="40"/>
      <c r="D14092" s="40"/>
      <c r="E14092" s="40"/>
      <c r="F14092" s="40"/>
      <c r="G14092" s="40"/>
      <c r="H14092" s="40"/>
      <c r="I14092" s="40"/>
    </row>
    <row r="14093" spans="1:9" x14ac:dyDescent="0.25">
      <c r="A14093" s="1"/>
      <c r="B14093" s="40"/>
      <c r="C14093" s="40"/>
      <c r="D14093" s="40"/>
      <c r="E14093" s="40"/>
      <c r="F14093" s="40"/>
      <c r="G14093" s="40"/>
      <c r="H14093" s="40"/>
      <c r="I14093" s="40"/>
    </row>
    <row r="14094" spans="1:9" x14ac:dyDescent="0.25">
      <c r="A14094" s="1"/>
      <c r="B14094" s="40"/>
      <c r="C14094" s="40"/>
      <c r="D14094" s="40"/>
      <c r="E14094" s="40"/>
      <c r="F14094" s="40"/>
      <c r="G14094" s="40"/>
      <c r="H14094" s="40"/>
      <c r="I14094" s="40"/>
    </row>
    <row r="14095" spans="1:9" x14ac:dyDescent="0.25">
      <c r="A14095" s="1"/>
      <c r="B14095" s="40"/>
      <c r="C14095" s="40"/>
      <c r="D14095" s="40"/>
      <c r="E14095" s="40"/>
      <c r="F14095" s="40"/>
      <c r="G14095" s="40"/>
      <c r="H14095" s="40"/>
      <c r="I14095" s="40"/>
    </row>
    <row r="14096" spans="1:9" x14ac:dyDescent="0.25">
      <c r="A14096" s="1"/>
      <c r="B14096" s="40"/>
      <c r="C14096" s="40"/>
      <c r="D14096" s="40"/>
      <c r="E14096" s="40"/>
      <c r="F14096" s="40"/>
      <c r="G14096" s="40"/>
      <c r="H14096" s="40"/>
      <c r="I14096" s="40"/>
    </row>
    <row r="14097" spans="1:9" x14ac:dyDescent="0.25">
      <c r="A14097" s="1"/>
      <c r="B14097" s="40"/>
      <c r="C14097" s="40"/>
      <c r="D14097" s="40"/>
      <c r="E14097" s="40"/>
      <c r="F14097" s="40"/>
      <c r="G14097" s="40"/>
      <c r="H14097" s="40"/>
      <c r="I14097" s="40"/>
    </row>
    <row r="14098" spans="1:9" x14ac:dyDescent="0.25">
      <c r="A14098" s="1"/>
      <c r="B14098" s="40"/>
      <c r="C14098" s="40"/>
      <c r="D14098" s="40"/>
      <c r="E14098" s="40"/>
      <c r="F14098" s="40"/>
      <c r="G14098" s="40"/>
      <c r="H14098" s="40"/>
      <c r="I14098" s="40"/>
    </row>
    <row r="14099" spans="1:9" x14ac:dyDescent="0.25">
      <c r="A14099" s="1"/>
      <c r="B14099" s="40"/>
      <c r="C14099" s="40"/>
      <c r="D14099" s="40"/>
      <c r="E14099" s="40"/>
      <c r="F14099" s="40"/>
      <c r="G14099" s="40"/>
      <c r="H14099" s="40"/>
      <c r="I14099" s="40"/>
    </row>
    <row r="14100" spans="1:9" x14ac:dyDescent="0.25">
      <c r="A14100" s="1"/>
      <c r="B14100" s="40"/>
      <c r="C14100" s="40"/>
      <c r="D14100" s="40"/>
      <c r="E14100" s="40"/>
      <c r="F14100" s="40"/>
      <c r="G14100" s="40"/>
      <c r="H14100" s="40"/>
      <c r="I14100" s="40"/>
    </row>
    <row r="14101" spans="1:9" x14ac:dyDescent="0.25">
      <c r="A14101" s="1"/>
      <c r="B14101" s="40"/>
      <c r="C14101" s="40"/>
      <c r="D14101" s="40"/>
      <c r="E14101" s="40"/>
      <c r="F14101" s="40"/>
      <c r="G14101" s="40"/>
      <c r="H14101" s="40"/>
      <c r="I14101" s="40"/>
    </row>
    <row r="14102" spans="1:9" x14ac:dyDescent="0.25">
      <c r="A14102" s="1"/>
      <c r="B14102" s="40"/>
      <c r="C14102" s="40"/>
      <c r="D14102" s="40"/>
      <c r="E14102" s="40"/>
      <c r="F14102" s="40"/>
      <c r="G14102" s="40"/>
      <c r="H14102" s="40"/>
      <c r="I14102" s="40"/>
    </row>
    <row r="14103" spans="1:9" x14ac:dyDescent="0.25">
      <c r="A14103" s="1"/>
      <c r="B14103" s="40"/>
      <c r="C14103" s="40"/>
      <c r="D14103" s="40"/>
      <c r="E14103" s="40"/>
      <c r="F14103" s="40"/>
      <c r="G14103" s="40"/>
      <c r="H14103" s="40"/>
      <c r="I14103" s="40"/>
    </row>
    <row r="14104" spans="1:9" x14ac:dyDescent="0.25">
      <c r="A14104" s="1"/>
      <c r="B14104" s="40"/>
      <c r="C14104" s="40"/>
      <c r="D14104" s="40"/>
      <c r="E14104" s="40"/>
      <c r="F14104" s="40"/>
      <c r="G14104" s="40"/>
      <c r="H14104" s="40"/>
      <c r="I14104" s="40"/>
    </row>
    <row r="14105" spans="1:9" x14ac:dyDescent="0.25">
      <c r="A14105" s="1"/>
      <c r="B14105" s="40"/>
      <c r="C14105" s="40"/>
      <c r="D14105" s="40"/>
      <c r="E14105" s="40"/>
      <c r="F14105" s="40"/>
      <c r="G14105" s="40"/>
      <c r="H14105" s="40"/>
      <c r="I14105" s="40"/>
    </row>
    <row r="14106" spans="1:9" x14ac:dyDescent="0.25">
      <c r="A14106" s="1"/>
      <c r="B14106" s="40"/>
      <c r="C14106" s="40"/>
      <c r="D14106" s="40"/>
      <c r="E14106" s="40"/>
      <c r="F14106" s="40"/>
      <c r="G14106" s="40"/>
      <c r="H14106" s="40"/>
      <c r="I14106" s="40"/>
    </row>
    <row r="14107" spans="1:9" x14ac:dyDescent="0.25">
      <c r="A14107" s="1"/>
      <c r="B14107" s="40"/>
      <c r="C14107" s="40"/>
      <c r="D14107" s="40"/>
      <c r="E14107" s="40"/>
      <c r="F14107" s="40"/>
      <c r="G14107" s="40"/>
      <c r="H14107" s="40"/>
      <c r="I14107" s="40"/>
    </row>
    <row r="14108" spans="1:9" x14ac:dyDescent="0.25">
      <c r="A14108" s="1"/>
      <c r="B14108" s="40"/>
      <c r="C14108" s="40"/>
      <c r="D14108" s="40"/>
      <c r="E14108" s="40"/>
      <c r="F14108" s="40"/>
      <c r="G14108" s="40"/>
      <c r="H14108" s="40"/>
      <c r="I14108" s="40"/>
    </row>
    <row r="14109" spans="1:9" x14ac:dyDescent="0.25">
      <c r="A14109" s="1"/>
      <c r="B14109" s="40"/>
      <c r="C14109" s="40"/>
      <c r="D14109" s="40"/>
      <c r="E14109" s="40"/>
      <c r="F14109" s="40"/>
      <c r="G14109" s="40"/>
      <c r="H14109" s="40"/>
      <c r="I14109" s="40"/>
    </row>
    <row r="14110" spans="1:9" x14ac:dyDescent="0.25">
      <c r="A14110" s="1"/>
      <c r="B14110" s="40"/>
      <c r="C14110" s="40"/>
      <c r="D14110" s="40"/>
      <c r="E14110" s="40"/>
      <c r="F14110" s="40"/>
      <c r="G14110" s="40"/>
      <c r="H14110" s="40"/>
      <c r="I14110" s="40"/>
    </row>
    <row r="14111" spans="1:9" x14ac:dyDescent="0.25">
      <c r="A14111" s="1"/>
      <c r="B14111" s="40"/>
      <c r="C14111" s="40"/>
      <c r="D14111" s="40"/>
      <c r="E14111" s="40"/>
      <c r="F14111" s="40"/>
      <c r="G14111" s="40"/>
      <c r="H14111" s="40"/>
      <c r="I14111" s="40"/>
    </row>
    <row r="14112" spans="1:9" x14ac:dyDescent="0.25">
      <c r="A14112" s="1"/>
      <c r="B14112" s="40"/>
      <c r="C14112" s="40"/>
      <c r="D14112" s="40"/>
      <c r="E14112" s="40"/>
      <c r="F14112" s="40"/>
      <c r="G14112" s="40"/>
      <c r="H14112" s="40"/>
      <c r="I14112" s="40"/>
    </row>
    <row r="14113" spans="1:9" x14ac:dyDescent="0.25">
      <c r="A14113" s="1"/>
      <c r="B14113" s="40"/>
      <c r="C14113" s="40"/>
      <c r="D14113" s="40"/>
      <c r="E14113" s="40"/>
      <c r="F14113" s="40"/>
      <c r="G14113" s="40"/>
      <c r="H14113" s="40"/>
      <c r="I14113" s="40"/>
    </row>
    <row r="14114" spans="1:9" x14ac:dyDescent="0.25">
      <c r="A14114" s="1"/>
      <c r="B14114" s="40"/>
      <c r="C14114" s="40"/>
      <c r="D14114" s="40"/>
      <c r="E14114" s="40"/>
      <c r="F14114" s="40"/>
      <c r="G14114" s="40"/>
      <c r="H14114" s="40"/>
      <c r="I14114" s="40"/>
    </row>
    <row r="14115" spans="1:9" x14ac:dyDescent="0.25">
      <c r="A14115" s="1"/>
      <c r="B14115" s="40"/>
      <c r="C14115" s="40"/>
      <c r="D14115" s="40"/>
      <c r="E14115" s="40"/>
      <c r="F14115" s="40"/>
      <c r="G14115" s="40"/>
      <c r="H14115" s="40"/>
      <c r="I14115" s="40"/>
    </row>
    <row r="14116" spans="1:9" x14ac:dyDescent="0.25">
      <c r="A14116" s="1"/>
      <c r="B14116" s="40"/>
      <c r="C14116" s="40"/>
      <c r="D14116" s="40"/>
      <c r="E14116" s="40"/>
      <c r="F14116" s="40"/>
      <c r="G14116" s="40"/>
      <c r="H14116" s="40"/>
      <c r="I14116" s="40"/>
    </row>
    <row r="14117" spans="1:9" x14ac:dyDescent="0.25">
      <c r="A14117" s="1"/>
      <c r="B14117" s="40"/>
      <c r="C14117" s="40"/>
      <c r="D14117" s="40"/>
      <c r="E14117" s="40"/>
      <c r="F14117" s="40"/>
      <c r="G14117" s="40"/>
      <c r="H14117" s="40"/>
      <c r="I14117" s="40"/>
    </row>
    <row r="14118" spans="1:9" x14ac:dyDescent="0.25">
      <c r="A14118" s="1"/>
      <c r="B14118" s="40"/>
      <c r="C14118" s="40"/>
      <c r="D14118" s="40"/>
      <c r="E14118" s="40"/>
      <c r="F14118" s="40"/>
      <c r="G14118" s="40"/>
      <c r="H14118" s="40"/>
      <c r="I14118" s="40"/>
    </row>
    <row r="14119" spans="1:9" x14ac:dyDescent="0.25">
      <c r="A14119" s="1"/>
      <c r="B14119" s="40"/>
      <c r="C14119" s="40"/>
      <c r="D14119" s="40"/>
      <c r="E14119" s="40"/>
      <c r="F14119" s="40"/>
      <c r="G14119" s="40"/>
      <c r="H14119" s="40"/>
      <c r="I14119" s="40"/>
    </row>
    <row r="14120" spans="1:9" x14ac:dyDescent="0.25">
      <c r="A14120" s="1"/>
      <c r="B14120" s="40"/>
      <c r="C14120" s="40"/>
      <c r="D14120" s="40"/>
      <c r="E14120" s="40"/>
      <c r="F14120" s="40"/>
      <c r="G14120" s="40"/>
      <c r="H14120" s="40"/>
      <c r="I14120" s="40"/>
    </row>
    <row r="14121" spans="1:9" x14ac:dyDescent="0.25">
      <c r="A14121" s="1"/>
      <c r="B14121" s="40"/>
      <c r="C14121" s="40"/>
      <c r="D14121" s="40"/>
      <c r="E14121" s="40"/>
      <c r="F14121" s="40"/>
      <c r="G14121" s="40"/>
      <c r="H14121" s="40"/>
      <c r="I14121" s="40"/>
    </row>
    <row r="14122" spans="1:9" x14ac:dyDescent="0.25">
      <c r="A14122" s="1"/>
      <c r="B14122" s="40"/>
      <c r="C14122" s="40"/>
      <c r="D14122" s="40"/>
      <c r="E14122" s="40"/>
      <c r="F14122" s="40"/>
      <c r="G14122" s="40"/>
      <c r="H14122" s="40"/>
      <c r="I14122" s="40"/>
    </row>
    <row r="14123" spans="1:9" x14ac:dyDescent="0.25">
      <c r="A14123" s="1"/>
      <c r="B14123" s="40"/>
      <c r="C14123" s="40"/>
      <c r="D14123" s="40"/>
      <c r="E14123" s="40"/>
      <c r="F14123" s="40"/>
      <c r="G14123" s="40"/>
      <c r="H14123" s="40"/>
      <c r="I14123" s="40"/>
    </row>
    <row r="14124" spans="1:9" x14ac:dyDescent="0.25">
      <c r="A14124" s="1"/>
      <c r="B14124" s="40"/>
      <c r="C14124" s="40"/>
      <c r="D14124" s="40"/>
      <c r="E14124" s="40"/>
      <c r="F14124" s="40"/>
      <c r="G14124" s="40"/>
      <c r="H14124" s="40"/>
      <c r="I14124" s="40"/>
    </row>
    <row r="14125" spans="1:9" x14ac:dyDescent="0.25">
      <c r="A14125" s="1"/>
      <c r="B14125" s="40"/>
      <c r="C14125" s="40"/>
      <c r="D14125" s="40"/>
      <c r="E14125" s="40"/>
      <c r="F14125" s="40"/>
      <c r="G14125" s="40"/>
      <c r="H14125" s="40"/>
      <c r="I14125" s="40"/>
    </row>
    <row r="14126" spans="1:9" x14ac:dyDescent="0.25">
      <c r="A14126" s="1"/>
      <c r="B14126" s="40"/>
      <c r="C14126" s="40"/>
      <c r="D14126" s="40"/>
      <c r="E14126" s="40"/>
      <c r="F14126" s="40"/>
      <c r="G14126" s="40"/>
      <c r="H14126" s="40"/>
      <c r="I14126" s="40"/>
    </row>
    <row r="14127" spans="1:9" x14ac:dyDescent="0.25">
      <c r="A14127" s="1"/>
      <c r="B14127" s="40"/>
      <c r="C14127" s="40"/>
      <c r="D14127" s="40"/>
      <c r="E14127" s="40"/>
      <c r="F14127" s="40"/>
      <c r="G14127" s="40"/>
      <c r="H14127" s="40"/>
      <c r="I14127" s="40"/>
    </row>
    <row r="14128" spans="1:9" x14ac:dyDescent="0.25">
      <c r="A14128" s="1"/>
      <c r="B14128" s="40"/>
      <c r="C14128" s="40"/>
      <c r="D14128" s="40"/>
      <c r="E14128" s="40"/>
      <c r="F14128" s="40"/>
      <c r="G14128" s="40"/>
      <c r="H14128" s="40"/>
      <c r="I14128" s="40"/>
    </row>
    <row r="14129" spans="1:9" x14ac:dyDescent="0.25">
      <c r="A14129" s="1"/>
      <c r="B14129" s="40"/>
      <c r="C14129" s="40"/>
      <c r="D14129" s="40"/>
      <c r="E14129" s="40"/>
      <c r="F14129" s="40"/>
      <c r="G14129" s="40"/>
      <c r="H14129" s="40"/>
      <c r="I14129" s="40"/>
    </row>
    <row r="14130" spans="1:9" x14ac:dyDescent="0.25">
      <c r="A14130" s="1"/>
      <c r="B14130" s="40"/>
      <c r="C14130" s="40"/>
      <c r="D14130" s="40"/>
      <c r="E14130" s="40"/>
      <c r="F14130" s="40"/>
      <c r="G14130" s="40"/>
      <c r="H14130" s="40"/>
      <c r="I14130" s="40"/>
    </row>
    <row r="14131" spans="1:9" x14ac:dyDescent="0.25">
      <c r="A14131" s="1"/>
      <c r="B14131" s="40"/>
      <c r="C14131" s="40"/>
      <c r="D14131" s="40"/>
      <c r="E14131" s="40"/>
      <c r="F14131" s="40"/>
      <c r="G14131" s="40"/>
      <c r="H14131" s="40"/>
      <c r="I14131" s="40"/>
    </row>
    <row r="14132" spans="1:9" x14ac:dyDescent="0.25">
      <c r="A14132" s="1"/>
      <c r="B14132" s="40"/>
      <c r="C14132" s="40"/>
      <c r="D14132" s="40"/>
      <c r="E14132" s="40"/>
      <c r="F14132" s="40"/>
      <c r="G14132" s="40"/>
      <c r="H14132" s="40"/>
      <c r="I14132" s="40"/>
    </row>
    <row r="14133" spans="1:9" x14ac:dyDescent="0.25">
      <c r="A14133" s="1"/>
      <c r="B14133" s="40"/>
      <c r="C14133" s="40"/>
      <c r="D14133" s="40"/>
      <c r="E14133" s="40"/>
      <c r="F14133" s="40"/>
      <c r="G14133" s="40"/>
      <c r="H14133" s="40"/>
      <c r="I14133" s="40"/>
    </row>
    <row r="14134" spans="1:9" x14ac:dyDescent="0.25">
      <c r="A14134" s="1"/>
      <c r="B14134" s="40"/>
      <c r="C14134" s="40"/>
      <c r="D14134" s="40"/>
      <c r="E14134" s="40"/>
      <c r="F14134" s="40"/>
      <c r="G14134" s="40"/>
      <c r="H14134" s="40"/>
      <c r="I14134" s="40"/>
    </row>
    <row r="14135" spans="1:9" x14ac:dyDescent="0.25">
      <c r="A14135" s="1"/>
      <c r="B14135" s="40"/>
      <c r="C14135" s="40"/>
      <c r="D14135" s="40"/>
      <c r="E14135" s="40"/>
      <c r="F14135" s="40"/>
      <c r="G14135" s="40"/>
      <c r="H14135" s="40"/>
      <c r="I14135" s="40"/>
    </row>
    <row r="14136" spans="1:9" x14ac:dyDescent="0.25">
      <c r="A14136" s="1"/>
      <c r="B14136" s="40"/>
      <c r="C14136" s="40"/>
      <c r="D14136" s="40"/>
      <c r="E14136" s="40"/>
      <c r="F14136" s="40"/>
      <c r="G14136" s="40"/>
      <c r="H14136" s="40"/>
      <c r="I14136" s="40"/>
    </row>
    <row r="14137" spans="1:9" x14ac:dyDescent="0.25">
      <c r="A14137" s="1"/>
      <c r="B14137" s="40"/>
      <c r="C14137" s="40"/>
      <c r="D14137" s="40"/>
      <c r="E14137" s="40"/>
      <c r="F14137" s="40"/>
      <c r="G14137" s="40"/>
      <c r="H14137" s="40"/>
      <c r="I14137" s="40"/>
    </row>
    <row r="14138" spans="1:9" x14ac:dyDescent="0.25">
      <c r="A14138" s="1"/>
      <c r="B14138" s="40"/>
      <c r="C14138" s="40"/>
      <c r="D14138" s="40"/>
      <c r="E14138" s="40"/>
      <c r="F14138" s="40"/>
      <c r="G14138" s="40"/>
      <c r="H14138" s="40"/>
      <c r="I14138" s="40"/>
    </row>
    <row r="14139" spans="1:9" x14ac:dyDescent="0.25">
      <c r="A14139" s="1"/>
      <c r="B14139" s="40"/>
      <c r="C14139" s="40"/>
      <c r="D14139" s="40"/>
      <c r="E14139" s="40"/>
      <c r="F14139" s="40"/>
      <c r="G14139" s="40"/>
      <c r="H14139" s="40"/>
      <c r="I14139" s="40"/>
    </row>
    <row r="14140" spans="1:9" x14ac:dyDescent="0.25">
      <c r="A14140" s="1"/>
      <c r="B14140" s="40"/>
      <c r="C14140" s="40"/>
      <c r="D14140" s="40"/>
      <c r="E14140" s="40"/>
      <c r="F14140" s="40"/>
      <c r="G14140" s="40"/>
      <c r="H14140" s="40"/>
      <c r="I14140" s="40"/>
    </row>
    <row r="14141" spans="1:9" x14ac:dyDescent="0.25">
      <c r="A14141" s="1"/>
      <c r="B14141" s="40"/>
      <c r="C14141" s="40"/>
      <c r="D14141" s="40"/>
      <c r="E14141" s="40"/>
      <c r="F14141" s="40"/>
      <c r="G14141" s="40"/>
      <c r="H14141" s="40"/>
      <c r="I14141" s="40"/>
    </row>
    <row r="14142" spans="1:9" x14ac:dyDescent="0.25">
      <c r="A14142" s="1"/>
      <c r="B14142" s="40"/>
      <c r="C14142" s="40"/>
      <c r="D14142" s="40"/>
      <c r="E14142" s="40"/>
      <c r="F14142" s="40"/>
      <c r="G14142" s="40"/>
      <c r="H14142" s="40"/>
      <c r="I14142" s="40"/>
    </row>
    <row r="14143" spans="1:9" x14ac:dyDescent="0.25">
      <c r="A14143" s="1"/>
      <c r="B14143" s="40"/>
      <c r="C14143" s="40"/>
      <c r="D14143" s="40"/>
      <c r="E14143" s="40"/>
      <c r="F14143" s="40"/>
      <c r="G14143" s="40"/>
      <c r="H14143" s="40"/>
      <c r="I14143" s="40"/>
    </row>
    <row r="14144" spans="1:9" x14ac:dyDescent="0.25">
      <c r="A14144" s="1"/>
      <c r="B14144" s="40"/>
      <c r="C14144" s="40"/>
      <c r="D14144" s="40"/>
      <c r="E14144" s="40"/>
      <c r="F14144" s="40"/>
      <c r="G14144" s="40"/>
      <c r="H14144" s="40"/>
      <c r="I14144" s="40"/>
    </row>
    <row r="14145" spans="1:9" x14ac:dyDescent="0.25">
      <c r="A14145" s="1"/>
      <c r="B14145" s="40"/>
      <c r="C14145" s="40"/>
      <c r="D14145" s="40"/>
      <c r="E14145" s="40"/>
      <c r="F14145" s="40"/>
      <c r="G14145" s="40"/>
      <c r="H14145" s="40"/>
      <c r="I14145" s="40"/>
    </row>
    <row r="14146" spans="1:9" x14ac:dyDescent="0.25">
      <c r="A14146" s="1"/>
      <c r="B14146" s="40"/>
      <c r="C14146" s="40"/>
      <c r="D14146" s="40"/>
      <c r="E14146" s="40"/>
      <c r="F14146" s="40"/>
      <c r="G14146" s="40"/>
      <c r="H14146" s="40"/>
      <c r="I14146" s="40"/>
    </row>
    <row r="14147" spans="1:9" x14ac:dyDescent="0.25">
      <c r="A14147" s="1"/>
      <c r="B14147" s="40"/>
      <c r="C14147" s="40"/>
      <c r="D14147" s="40"/>
      <c r="E14147" s="40"/>
      <c r="F14147" s="40"/>
      <c r="G14147" s="40"/>
      <c r="H14147" s="40"/>
      <c r="I14147" s="40"/>
    </row>
    <row r="14148" spans="1:9" x14ac:dyDescent="0.25">
      <c r="A14148" s="1"/>
      <c r="B14148" s="40"/>
      <c r="C14148" s="40"/>
      <c r="D14148" s="40"/>
      <c r="E14148" s="40"/>
      <c r="F14148" s="40"/>
      <c r="G14148" s="40"/>
      <c r="H14148" s="40"/>
      <c r="I14148" s="40"/>
    </row>
    <row r="14149" spans="1:9" x14ac:dyDescent="0.25">
      <c r="A14149" s="1"/>
      <c r="B14149" s="40"/>
      <c r="C14149" s="40"/>
      <c r="D14149" s="40"/>
      <c r="E14149" s="40"/>
      <c r="F14149" s="40"/>
      <c r="G14149" s="40"/>
      <c r="H14149" s="40"/>
      <c r="I14149" s="40"/>
    </row>
    <row r="14150" spans="1:9" x14ac:dyDescent="0.25">
      <c r="A14150" s="1"/>
      <c r="B14150" s="40"/>
      <c r="C14150" s="40"/>
      <c r="D14150" s="40"/>
      <c r="E14150" s="40"/>
      <c r="F14150" s="40"/>
      <c r="G14150" s="40"/>
      <c r="H14150" s="40"/>
      <c r="I14150" s="40"/>
    </row>
    <row r="14151" spans="1:9" x14ac:dyDescent="0.25">
      <c r="A14151" s="1"/>
      <c r="B14151" s="40"/>
      <c r="C14151" s="40"/>
      <c r="D14151" s="40"/>
      <c r="E14151" s="40"/>
      <c r="F14151" s="40"/>
      <c r="G14151" s="40"/>
      <c r="H14151" s="40"/>
      <c r="I14151" s="40"/>
    </row>
    <row r="14152" spans="1:9" x14ac:dyDescent="0.25">
      <c r="A14152" s="1"/>
      <c r="B14152" s="40"/>
      <c r="C14152" s="40"/>
      <c r="D14152" s="40"/>
      <c r="E14152" s="40"/>
      <c r="F14152" s="40"/>
      <c r="G14152" s="40"/>
      <c r="H14152" s="40"/>
      <c r="I14152" s="40"/>
    </row>
    <row r="14153" spans="1:9" x14ac:dyDescent="0.25">
      <c r="A14153" s="1"/>
      <c r="B14153" s="40"/>
      <c r="C14153" s="40"/>
      <c r="D14153" s="40"/>
      <c r="E14153" s="40"/>
      <c r="F14153" s="40"/>
      <c r="G14153" s="40"/>
      <c r="H14153" s="40"/>
      <c r="I14153" s="40"/>
    </row>
    <row r="14154" spans="1:9" x14ac:dyDescent="0.25">
      <c r="A14154" s="1"/>
      <c r="B14154" s="40"/>
      <c r="C14154" s="40"/>
      <c r="D14154" s="40"/>
      <c r="E14154" s="40"/>
      <c r="F14154" s="40"/>
      <c r="G14154" s="40"/>
      <c r="H14154" s="40"/>
      <c r="I14154" s="40"/>
    </row>
    <row r="14155" spans="1:9" x14ac:dyDescent="0.25">
      <c r="A14155" s="1"/>
      <c r="B14155" s="40"/>
      <c r="C14155" s="40"/>
      <c r="D14155" s="40"/>
      <c r="E14155" s="40"/>
      <c r="F14155" s="40"/>
      <c r="G14155" s="40"/>
      <c r="H14155" s="40"/>
      <c r="I14155" s="40"/>
    </row>
    <row r="14156" spans="1:9" x14ac:dyDescent="0.25">
      <c r="A14156" s="1"/>
      <c r="B14156" s="40"/>
      <c r="C14156" s="40"/>
      <c r="D14156" s="40"/>
      <c r="E14156" s="40"/>
      <c r="F14156" s="40"/>
      <c r="G14156" s="40"/>
      <c r="H14156" s="40"/>
      <c r="I14156" s="40"/>
    </row>
    <row r="14157" spans="1:9" x14ac:dyDescent="0.25">
      <c r="A14157" s="1"/>
      <c r="B14157" s="40"/>
      <c r="C14157" s="40"/>
      <c r="D14157" s="40"/>
      <c r="E14157" s="40"/>
      <c r="F14157" s="40"/>
      <c r="G14157" s="40"/>
      <c r="H14157" s="40"/>
      <c r="I14157" s="40"/>
    </row>
    <row r="14158" spans="1:9" x14ac:dyDescent="0.25">
      <c r="A14158" s="1"/>
      <c r="B14158" s="40"/>
      <c r="C14158" s="40"/>
      <c r="D14158" s="40"/>
      <c r="E14158" s="40"/>
      <c r="F14158" s="40"/>
      <c r="G14158" s="40"/>
      <c r="H14158" s="40"/>
      <c r="I14158" s="40"/>
    </row>
    <row r="14159" spans="1:9" x14ac:dyDescent="0.25">
      <c r="A14159" s="1"/>
      <c r="B14159" s="40"/>
      <c r="C14159" s="40"/>
      <c r="D14159" s="40"/>
      <c r="E14159" s="40"/>
      <c r="F14159" s="40"/>
      <c r="G14159" s="40"/>
      <c r="H14159" s="40"/>
      <c r="I14159" s="40"/>
    </row>
    <row r="14160" spans="1:9" x14ac:dyDescent="0.25">
      <c r="A14160" s="1"/>
      <c r="B14160" s="40"/>
      <c r="C14160" s="40"/>
      <c r="D14160" s="40"/>
      <c r="E14160" s="40"/>
      <c r="F14160" s="40"/>
      <c r="G14160" s="40"/>
      <c r="H14160" s="40"/>
      <c r="I14160" s="40"/>
    </row>
    <row r="14161" spans="1:9" x14ac:dyDescent="0.25">
      <c r="A14161" s="1"/>
      <c r="B14161" s="40"/>
      <c r="C14161" s="40"/>
      <c r="D14161" s="40"/>
      <c r="E14161" s="40"/>
      <c r="F14161" s="40"/>
      <c r="G14161" s="40"/>
      <c r="H14161" s="40"/>
      <c r="I14161" s="40"/>
    </row>
    <row r="14162" spans="1:9" x14ac:dyDescent="0.25">
      <c r="A14162" s="1"/>
      <c r="B14162" s="40"/>
      <c r="C14162" s="40"/>
      <c r="D14162" s="40"/>
      <c r="E14162" s="40"/>
      <c r="F14162" s="40"/>
      <c r="G14162" s="40"/>
      <c r="H14162" s="40"/>
      <c r="I14162" s="40"/>
    </row>
    <row r="14163" spans="1:9" x14ac:dyDescent="0.25">
      <c r="A14163" s="1"/>
      <c r="B14163" s="40"/>
      <c r="C14163" s="40"/>
      <c r="D14163" s="40"/>
      <c r="E14163" s="40"/>
      <c r="F14163" s="40"/>
      <c r="G14163" s="40"/>
      <c r="H14163" s="40"/>
      <c r="I14163" s="40"/>
    </row>
    <row r="14164" spans="1:9" x14ac:dyDescent="0.25">
      <c r="A14164" s="1"/>
      <c r="B14164" s="40"/>
      <c r="C14164" s="40"/>
      <c r="D14164" s="40"/>
      <c r="E14164" s="40"/>
      <c r="F14164" s="40"/>
      <c r="G14164" s="40"/>
      <c r="H14164" s="40"/>
      <c r="I14164" s="40"/>
    </row>
    <row r="14165" spans="1:9" x14ac:dyDescent="0.25">
      <c r="A14165" s="1"/>
      <c r="B14165" s="40"/>
      <c r="C14165" s="40"/>
      <c r="D14165" s="40"/>
      <c r="E14165" s="40"/>
      <c r="F14165" s="40"/>
      <c r="G14165" s="40"/>
      <c r="H14165" s="40"/>
      <c r="I14165" s="40"/>
    </row>
    <row r="14166" spans="1:9" x14ac:dyDescent="0.25">
      <c r="A14166" s="1"/>
      <c r="B14166" s="40"/>
      <c r="C14166" s="40"/>
      <c r="D14166" s="40"/>
      <c r="E14166" s="40"/>
      <c r="F14166" s="40"/>
      <c r="G14166" s="40"/>
      <c r="H14166" s="40"/>
      <c r="I14166" s="40"/>
    </row>
    <row r="14167" spans="1:9" x14ac:dyDescent="0.25">
      <c r="A14167" s="1"/>
      <c r="B14167" s="40"/>
      <c r="C14167" s="40"/>
      <c r="D14167" s="40"/>
      <c r="E14167" s="40"/>
      <c r="F14167" s="40"/>
      <c r="G14167" s="40"/>
      <c r="H14167" s="40"/>
      <c r="I14167" s="40"/>
    </row>
    <row r="14168" spans="1:9" x14ac:dyDescent="0.25">
      <c r="A14168" s="1"/>
      <c r="B14168" s="40"/>
      <c r="C14168" s="40"/>
      <c r="D14168" s="40"/>
      <c r="E14168" s="40"/>
      <c r="F14168" s="40"/>
      <c r="G14168" s="40"/>
      <c r="H14168" s="40"/>
      <c r="I14168" s="40"/>
    </row>
    <row r="14169" spans="1:9" x14ac:dyDescent="0.25">
      <c r="A14169" s="1"/>
      <c r="B14169" s="40"/>
      <c r="C14169" s="40"/>
      <c r="D14169" s="40"/>
      <c r="E14169" s="40"/>
      <c r="F14169" s="40"/>
      <c r="G14169" s="40"/>
      <c r="H14169" s="40"/>
      <c r="I14169" s="40"/>
    </row>
    <row r="14170" spans="1:9" x14ac:dyDescent="0.25">
      <c r="A14170" s="1"/>
      <c r="B14170" s="40"/>
      <c r="C14170" s="40"/>
      <c r="D14170" s="40"/>
      <c r="E14170" s="40"/>
      <c r="F14170" s="40"/>
      <c r="G14170" s="40"/>
      <c r="H14170" s="40"/>
      <c r="I14170" s="40"/>
    </row>
    <row r="14171" spans="1:9" x14ac:dyDescent="0.25">
      <c r="A14171" s="1"/>
      <c r="B14171" s="40"/>
      <c r="C14171" s="40"/>
      <c r="D14171" s="40"/>
      <c r="E14171" s="40"/>
      <c r="F14171" s="40"/>
      <c r="G14171" s="40"/>
      <c r="H14171" s="40"/>
      <c r="I14171" s="40"/>
    </row>
    <row r="14172" spans="1:9" x14ac:dyDescent="0.25">
      <c r="A14172" s="1"/>
      <c r="B14172" s="40"/>
      <c r="C14172" s="40"/>
      <c r="D14172" s="40"/>
      <c r="E14172" s="40"/>
      <c r="F14172" s="40"/>
      <c r="G14172" s="40"/>
      <c r="H14172" s="40"/>
      <c r="I14172" s="40"/>
    </row>
    <row r="14173" spans="1:9" x14ac:dyDescent="0.25">
      <c r="A14173" s="1"/>
      <c r="B14173" s="40"/>
      <c r="C14173" s="40"/>
      <c r="D14173" s="40"/>
      <c r="E14173" s="40"/>
      <c r="F14173" s="40"/>
      <c r="G14173" s="40"/>
      <c r="H14173" s="40"/>
      <c r="I14173" s="40"/>
    </row>
    <row r="14174" spans="1:9" x14ac:dyDescent="0.25">
      <c r="A14174" s="1"/>
      <c r="B14174" s="40"/>
      <c r="C14174" s="40"/>
      <c r="D14174" s="40"/>
      <c r="E14174" s="40"/>
      <c r="F14174" s="40"/>
      <c r="G14174" s="40"/>
      <c r="H14174" s="40"/>
      <c r="I14174" s="40"/>
    </row>
    <row r="14175" spans="1:9" x14ac:dyDescent="0.25">
      <c r="A14175" s="1"/>
      <c r="B14175" s="40"/>
      <c r="C14175" s="40"/>
      <c r="D14175" s="40"/>
      <c r="E14175" s="40"/>
      <c r="F14175" s="40"/>
      <c r="G14175" s="40"/>
      <c r="H14175" s="40"/>
      <c r="I14175" s="40"/>
    </row>
    <row r="14176" spans="1:9" x14ac:dyDescent="0.25">
      <c r="A14176" s="1"/>
      <c r="B14176" s="40"/>
      <c r="C14176" s="40"/>
      <c r="D14176" s="40"/>
      <c r="E14176" s="40"/>
      <c r="F14176" s="40"/>
      <c r="G14176" s="40"/>
      <c r="H14176" s="40"/>
      <c r="I14176" s="40"/>
    </row>
    <row r="14177" spans="1:9" x14ac:dyDescent="0.25">
      <c r="A14177" s="1"/>
      <c r="B14177" s="40"/>
      <c r="C14177" s="40"/>
      <c r="D14177" s="40"/>
      <c r="E14177" s="40"/>
      <c r="F14177" s="40"/>
      <c r="G14177" s="40"/>
      <c r="H14177" s="40"/>
      <c r="I14177" s="40"/>
    </row>
    <row r="14178" spans="1:9" x14ac:dyDescent="0.25">
      <c r="A14178" s="1"/>
      <c r="B14178" s="40"/>
      <c r="C14178" s="40"/>
      <c r="D14178" s="40"/>
      <c r="E14178" s="40"/>
      <c r="F14178" s="40"/>
      <c r="G14178" s="40"/>
      <c r="H14178" s="40"/>
      <c r="I14178" s="40"/>
    </row>
    <row r="14179" spans="1:9" x14ac:dyDescent="0.25">
      <c r="A14179" s="1"/>
      <c r="B14179" s="40"/>
      <c r="C14179" s="40"/>
      <c r="D14179" s="40"/>
      <c r="E14179" s="40"/>
      <c r="F14179" s="40"/>
      <c r="G14179" s="40"/>
      <c r="H14179" s="40"/>
      <c r="I14179" s="40"/>
    </row>
    <row r="14180" spans="1:9" x14ac:dyDescent="0.25">
      <c r="A14180" s="1"/>
      <c r="B14180" s="40"/>
      <c r="C14180" s="40"/>
      <c r="D14180" s="40"/>
      <c r="E14180" s="40"/>
      <c r="F14180" s="40"/>
      <c r="G14180" s="40"/>
      <c r="H14180" s="40"/>
      <c r="I14180" s="40"/>
    </row>
    <row r="14181" spans="1:9" x14ac:dyDescent="0.25">
      <c r="A14181" s="1"/>
      <c r="B14181" s="40"/>
      <c r="C14181" s="40"/>
      <c r="D14181" s="40"/>
      <c r="E14181" s="40"/>
      <c r="F14181" s="40"/>
      <c r="G14181" s="40"/>
      <c r="H14181" s="40"/>
      <c r="I14181" s="40"/>
    </row>
    <row r="14182" spans="1:9" x14ac:dyDescent="0.25">
      <c r="A14182" s="1"/>
      <c r="B14182" s="40"/>
      <c r="C14182" s="40"/>
      <c r="D14182" s="40"/>
      <c r="E14182" s="40"/>
      <c r="F14182" s="40"/>
      <c r="G14182" s="40"/>
      <c r="H14182" s="40"/>
      <c r="I14182" s="40"/>
    </row>
    <row r="14183" spans="1:9" x14ac:dyDescent="0.25">
      <c r="A14183" s="1"/>
      <c r="B14183" s="40"/>
      <c r="C14183" s="40"/>
      <c r="D14183" s="40"/>
      <c r="E14183" s="40"/>
      <c r="F14183" s="40"/>
      <c r="G14183" s="40"/>
      <c r="H14183" s="40"/>
      <c r="I14183" s="40"/>
    </row>
    <row r="14184" spans="1:9" x14ac:dyDescent="0.25">
      <c r="A14184" s="1"/>
      <c r="B14184" s="40"/>
      <c r="C14184" s="40"/>
      <c r="D14184" s="40"/>
      <c r="E14184" s="40"/>
      <c r="F14184" s="40"/>
      <c r="G14184" s="40"/>
      <c r="H14184" s="40"/>
      <c r="I14184" s="40"/>
    </row>
    <row r="14185" spans="1:9" x14ac:dyDescent="0.25">
      <c r="A14185" s="1"/>
      <c r="B14185" s="40"/>
      <c r="C14185" s="40"/>
      <c r="D14185" s="40"/>
      <c r="E14185" s="40"/>
      <c r="F14185" s="40"/>
      <c r="G14185" s="40"/>
      <c r="H14185" s="40"/>
      <c r="I14185" s="40"/>
    </row>
    <row r="14186" spans="1:9" x14ac:dyDescent="0.25">
      <c r="A14186" s="1"/>
      <c r="B14186" s="40"/>
      <c r="C14186" s="40"/>
      <c r="D14186" s="40"/>
      <c r="E14186" s="40"/>
      <c r="F14186" s="40"/>
      <c r="G14186" s="40"/>
      <c r="H14186" s="40"/>
      <c r="I14186" s="40"/>
    </row>
    <row r="14187" spans="1:9" x14ac:dyDescent="0.25">
      <c r="A14187" s="1"/>
      <c r="B14187" s="40"/>
      <c r="C14187" s="40"/>
      <c r="D14187" s="40"/>
      <c r="E14187" s="40"/>
      <c r="F14187" s="40"/>
      <c r="G14187" s="40"/>
      <c r="H14187" s="40"/>
      <c r="I14187" s="40"/>
    </row>
    <row r="14188" spans="1:9" x14ac:dyDescent="0.25">
      <c r="A14188" s="1"/>
      <c r="B14188" s="40"/>
      <c r="C14188" s="40"/>
      <c r="D14188" s="40"/>
      <c r="E14188" s="40"/>
      <c r="F14188" s="40"/>
      <c r="G14188" s="40"/>
      <c r="H14188" s="40"/>
      <c r="I14188" s="40"/>
    </row>
    <row r="14189" spans="1:9" x14ac:dyDescent="0.25">
      <c r="A14189" s="1"/>
      <c r="B14189" s="40"/>
      <c r="C14189" s="40"/>
      <c r="D14189" s="40"/>
      <c r="E14189" s="40"/>
      <c r="F14189" s="40"/>
      <c r="G14189" s="40"/>
      <c r="H14189" s="40"/>
      <c r="I14189" s="40"/>
    </row>
    <row r="14190" spans="1:9" x14ac:dyDescent="0.25">
      <c r="A14190" s="1"/>
      <c r="B14190" s="40"/>
      <c r="C14190" s="40"/>
      <c r="D14190" s="40"/>
      <c r="E14190" s="40"/>
      <c r="F14190" s="40"/>
      <c r="G14190" s="40"/>
      <c r="H14190" s="40"/>
      <c r="I14190" s="40"/>
    </row>
    <row r="14191" spans="1:9" x14ac:dyDescent="0.25">
      <c r="A14191" s="1"/>
      <c r="B14191" s="40"/>
      <c r="C14191" s="40"/>
      <c r="D14191" s="40"/>
      <c r="E14191" s="40"/>
      <c r="F14191" s="40"/>
      <c r="G14191" s="40"/>
      <c r="H14191" s="40"/>
      <c r="I14191" s="40"/>
    </row>
    <row r="14192" spans="1:9" x14ac:dyDescent="0.25">
      <c r="A14192" s="1"/>
      <c r="B14192" s="40"/>
      <c r="C14192" s="40"/>
      <c r="D14192" s="40"/>
      <c r="E14192" s="40"/>
      <c r="F14192" s="40"/>
      <c r="G14192" s="40"/>
      <c r="H14192" s="40"/>
      <c r="I14192" s="40"/>
    </row>
    <row r="14193" spans="1:9" x14ac:dyDescent="0.25">
      <c r="A14193" s="1"/>
      <c r="B14193" s="40"/>
      <c r="C14193" s="40"/>
      <c r="D14193" s="40"/>
      <c r="E14193" s="40"/>
      <c r="F14193" s="40"/>
      <c r="G14193" s="40"/>
      <c r="H14193" s="40"/>
      <c r="I14193" s="40"/>
    </row>
    <row r="14194" spans="1:9" x14ac:dyDescent="0.25">
      <c r="A14194" s="1"/>
      <c r="B14194" s="40"/>
      <c r="C14194" s="40"/>
      <c r="D14194" s="40"/>
      <c r="E14194" s="40"/>
      <c r="F14194" s="40"/>
      <c r="G14194" s="40"/>
      <c r="H14194" s="40"/>
      <c r="I14194" s="40"/>
    </row>
    <row r="14195" spans="1:9" x14ac:dyDescent="0.25">
      <c r="A14195" s="1"/>
      <c r="B14195" s="40"/>
      <c r="C14195" s="40"/>
      <c r="D14195" s="40"/>
      <c r="E14195" s="40"/>
      <c r="F14195" s="40"/>
      <c r="G14195" s="40"/>
      <c r="H14195" s="40"/>
      <c r="I14195" s="40"/>
    </row>
    <row r="14196" spans="1:9" x14ac:dyDescent="0.25">
      <c r="A14196" s="1"/>
      <c r="B14196" s="40"/>
      <c r="C14196" s="40"/>
      <c r="D14196" s="40"/>
      <c r="E14196" s="40"/>
      <c r="F14196" s="40"/>
      <c r="G14196" s="40"/>
      <c r="H14196" s="40"/>
      <c r="I14196" s="40"/>
    </row>
    <row r="14197" spans="1:9" x14ac:dyDescent="0.25">
      <c r="A14197" s="1"/>
      <c r="B14197" s="40"/>
      <c r="C14197" s="40"/>
      <c r="D14197" s="40"/>
      <c r="E14197" s="40"/>
      <c r="F14197" s="40"/>
      <c r="G14197" s="40"/>
      <c r="H14197" s="40"/>
      <c r="I14197" s="40"/>
    </row>
    <row r="14198" spans="1:9" x14ac:dyDescent="0.25">
      <c r="A14198" s="1"/>
      <c r="B14198" s="40"/>
      <c r="C14198" s="40"/>
      <c r="D14198" s="40"/>
      <c r="E14198" s="40"/>
      <c r="F14198" s="40"/>
      <c r="G14198" s="40"/>
      <c r="H14198" s="40"/>
      <c r="I14198" s="40"/>
    </row>
    <row r="14199" spans="1:9" x14ac:dyDescent="0.25">
      <c r="A14199" s="1"/>
      <c r="B14199" s="40"/>
      <c r="C14199" s="40"/>
      <c r="D14199" s="40"/>
      <c r="E14199" s="40"/>
      <c r="F14199" s="40"/>
      <c r="G14199" s="40"/>
      <c r="H14199" s="40"/>
      <c r="I14199" s="40"/>
    </row>
    <row r="14200" spans="1:9" x14ac:dyDescent="0.25">
      <c r="A14200" s="1"/>
      <c r="B14200" s="40"/>
      <c r="C14200" s="40"/>
      <c r="D14200" s="40"/>
      <c r="E14200" s="40"/>
      <c r="F14200" s="40"/>
      <c r="G14200" s="40"/>
      <c r="H14200" s="40"/>
      <c r="I14200" s="40"/>
    </row>
    <row r="14201" spans="1:9" x14ac:dyDescent="0.25">
      <c r="A14201" s="1"/>
      <c r="B14201" s="40"/>
      <c r="C14201" s="40"/>
      <c r="D14201" s="40"/>
      <c r="E14201" s="40"/>
      <c r="F14201" s="40"/>
      <c r="G14201" s="40"/>
      <c r="H14201" s="40"/>
      <c r="I14201" s="40"/>
    </row>
    <row r="14202" spans="1:9" x14ac:dyDescent="0.25">
      <c r="A14202" s="1"/>
      <c r="B14202" s="40"/>
      <c r="C14202" s="40"/>
      <c r="D14202" s="40"/>
      <c r="E14202" s="40"/>
      <c r="F14202" s="40"/>
      <c r="G14202" s="40"/>
      <c r="H14202" s="40"/>
      <c r="I14202" s="40"/>
    </row>
    <row r="14203" spans="1:9" x14ac:dyDescent="0.25">
      <c r="A14203" s="1"/>
      <c r="B14203" s="40"/>
      <c r="C14203" s="40"/>
      <c r="D14203" s="40"/>
      <c r="E14203" s="40"/>
      <c r="F14203" s="40"/>
      <c r="G14203" s="40"/>
      <c r="H14203" s="40"/>
      <c r="I14203" s="40"/>
    </row>
    <row r="14204" spans="1:9" x14ac:dyDescent="0.25">
      <c r="A14204" s="1"/>
      <c r="B14204" s="40"/>
      <c r="C14204" s="40"/>
      <c r="D14204" s="40"/>
      <c r="E14204" s="40"/>
      <c r="F14204" s="40"/>
      <c r="G14204" s="40"/>
      <c r="H14204" s="40"/>
      <c r="I14204" s="40"/>
    </row>
    <row r="14205" spans="1:9" x14ac:dyDescent="0.25">
      <c r="A14205" s="1"/>
      <c r="B14205" s="40"/>
      <c r="C14205" s="40"/>
      <c r="D14205" s="40"/>
      <c r="E14205" s="40"/>
      <c r="F14205" s="40"/>
      <c r="G14205" s="40"/>
      <c r="H14205" s="40"/>
      <c r="I14205" s="40"/>
    </row>
    <row r="14206" spans="1:9" x14ac:dyDescent="0.25">
      <c r="A14206" s="1"/>
      <c r="B14206" s="40"/>
      <c r="C14206" s="40"/>
      <c r="D14206" s="40"/>
      <c r="E14206" s="40"/>
      <c r="F14206" s="40"/>
      <c r="G14206" s="40"/>
      <c r="H14206" s="40"/>
      <c r="I14206" s="40"/>
    </row>
    <row r="14207" spans="1:9" x14ac:dyDescent="0.25">
      <c r="A14207" s="1"/>
      <c r="B14207" s="40"/>
      <c r="C14207" s="40"/>
      <c r="D14207" s="40"/>
      <c r="E14207" s="40"/>
      <c r="F14207" s="40"/>
      <c r="G14207" s="40"/>
      <c r="H14207" s="40"/>
      <c r="I14207" s="40"/>
    </row>
    <row r="14208" spans="1:9" x14ac:dyDescent="0.25">
      <c r="A14208" s="1"/>
      <c r="B14208" s="40"/>
      <c r="C14208" s="40"/>
      <c r="D14208" s="40"/>
      <c r="E14208" s="40"/>
      <c r="F14208" s="40"/>
      <c r="G14208" s="40"/>
      <c r="H14208" s="40"/>
      <c r="I14208" s="40"/>
    </row>
    <row r="14209" spans="1:9" x14ac:dyDescent="0.25">
      <c r="A14209" s="1"/>
      <c r="B14209" s="40"/>
      <c r="C14209" s="40"/>
      <c r="D14209" s="40"/>
      <c r="E14209" s="40"/>
      <c r="F14209" s="40"/>
      <c r="G14209" s="40"/>
      <c r="H14209" s="40"/>
      <c r="I14209" s="40"/>
    </row>
    <row r="14210" spans="1:9" x14ac:dyDescent="0.25">
      <c r="A14210" s="1"/>
      <c r="B14210" s="40"/>
      <c r="C14210" s="40"/>
      <c r="D14210" s="40"/>
      <c r="E14210" s="40"/>
      <c r="F14210" s="40"/>
      <c r="G14210" s="40"/>
      <c r="H14210" s="40"/>
      <c r="I14210" s="40"/>
    </row>
    <row r="14211" spans="1:9" x14ac:dyDescent="0.25">
      <c r="A14211" s="1"/>
      <c r="B14211" s="40"/>
      <c r="C14211" s="40"/>
      <c r="D14211" s="40"/>
      <c r="E14211" s="40"/>
      <c r="F14211" s="40"/>
      <c r="G14211" s="40"/>
      <c r="H14211" s="40"/>
      <c r="I14211" s="40"/>
    </row>
    <row r="14212" spans="1:9" x14ac:dyDescent="0.25">
      <c r="A14212" s="1"/>
      <c r="B14212" s="40"/>
      <c r="C14212" s="40"/>
      <c r="D14212" s="40"/>
      <c r="E14212" s="40"/>
      <c r="F14212" s="40"/>
      <c r="G14212" s="40"/>
      <c r="H14212" s="40"/>
      <c r="I14212" s="40"/>
    </row>
    <row r="14213" spans="1:9" x14ac:dyDescent="0.25">
      <c r="A14213" s="1"/>
      <c r="B14213" s="40"/>
      <c r="C14213" s="40"/>
      <c r="D14213" s="40"/>
      <c r="E14213" s="40"/>
      <c r="F14213" s="40"/>
      <c r="G14213" s="40"/>
      <c r="H14213" s="40"/>
      <c r="I14213" s="40"/>
    </row>
    <row r="14214" spans="1:9" x14ac:dyDescent="0.25">
      <c r="A14214" s="1"/>
      <c r="B14214" s="40"/>
      <c r="C14214" s="40"/>
      <c r="D14214" s="40"/>
      <c r="E14214" s="40"/>
      <c r="F14214" s="40"/>
      <c r="G14214" s="40"/>
      <c r="H14214" s="40"/>
      <c r="I14214" s="40"/>
    </row>
    <row r="14215" spans="1:9" x14ac:dyDescent="0.25">
      <c r="A14215" s="1"/>
      <c r="B14215" s="40"/>
      <c r="C14215" s="40"/>
      <c r="D14215" s="40"/>
      <c r="E14215" s="40"/>
      <c r="F14215" s="40"/>
      <c r="G14215" s="40"/>
      <c r="H14215" s="40"/>
      <c r="I14215" s="40"/>
    </row>
    <row r="14216" spans="1:9" x14ac:dyDescent="0.25">
      <c r="A14216" s="1"/>
      <c r="B14216" s="40"/>
      <c r="C14216" s="40"/>
      <c r="D14216" s="40"/>
      <c r="E14216" s="40"/>
      <c r="F14216" s="40"/>
      <c r="G14216" s="40"/>
      <c r="H14216" s="40"/>
      <c r="I14216" s="40"/>
    </row>
    <row r="14217" spans="1:9" x14ac:dyDescent="0.25">
      <c r="A14217" s="1"/>
      <c r="B14217" s="40"/>
      <c r="C14217" s="40"/>
      <c r="D14217" s="40"/>
      <c r="E14217" s="40"/>
      <c r="F14217" s="40"/>
      <c r="G14217" s="40"/>
      <c r="H14217" s="40"/>
      <c r="I14217" s="40"/>
    </row>
    <row r="14218" spans="1:9" x14ac:dyDescent="0.25">
      <c r="A14218" s="1"/>
      <c r="B14218" s="40"/>
      <c r="C14218" s="40"/>
      <c r="D14218" s="40"/>
      <c r="E14218" s="40"/>
      <c r="F14218" s="40"/>
      <c r="G14218" s="40"/>
      <c r="H14218" s="40"/>
      <c r="I14218" s="40"/>
    </row>
    <row r="14219" spans="1:9" x14ac:dyDescent="0.25">
      <c r="A14219" s="1"/>
      <c r="B14219" s="40"/>
      <c r="C14219" s="40"/>
      <c r="D14219" s="40"/>
      <c r="E14219" s="40"/>
      <c r="F14219" s="40"/>
      <c r="G14219" s="40"/>
      <c r="H14219" s="40"/>
      <c r="I14219" s="40"/>
    </row>
    <row r="14220" spans="1:9" x14ac:dyDescent="0.25">
      <c r="A14220" s="1"/>
      <c r="B14220" s="40"/>
      <c r="C14220" s="40"/>
      <c r="D14220" s="40"/>
      <c r="E14220" s="40"/>
      <c r="F14220" s="40"/>
      <c r="G14220" s="40"/>
      <c r="H14220" s="40"/>
      <c r="I14220" s="40"/>
    </row>
    <row r="14221" spans="1:9" x14ac:dyDescent="0.25">
      <c r="A14221" s="1"/>
      <c r="B14221" s="40"/>
      <c r="C14221" s="40"/>
      <c r="D14221" s="40"/>
      <c r="E14221" s="40"/>
      <c r="F14221" s="40"/>
      <c r="G14221" s="40"/>
      <c r="H14221" s="40"/>
      <c r="I14221" s="40"/>
    </row>
    <row r="14222" spans="1:9" x14ac:dyDescent="0.25">
      <c r="A14222" s="1"/>
      <c r="B14222" s="40"/>
      <c r="C14222" s="40"/>
      <c r="D14222" s="40"/>
      <c r="E14222" s="40"/>
      <c r="F14222" s="40"/>
      <c r="G14222" s="40"/>
      <c r="H14222" s="40"/>
      <c r="I14222" s="40"/>
    </row>
    <row r="14223" spans="1:9" x14ac:dyDescent="0.25">
      <c r="A14223" s="1"/>
      <c r="B14223" s="40"/>
      <c r="C14223" s="40"/>
      <c r="D14223" s="40"/>
      <c r="E14223" s="40"/>
      <c r="F14223" s="40"/>
      <c r="G14223" s="40"/>
      <c r="H14223" s="40"/>
      <c r="I14223" s="40"/>
    </row>
    <row r="14224" spans="1:9" x14ac:dyDescent="0.25">
      <c r="A14224" s="1"/>
      <c r="B14224" s="40"/>
      <c r="C14224" s="40"/>
      <c r="D14224" s="40"/>
      <c r="E14224" s="40"/>
      <c r="F14224" s="40"/>
      <c r="G14224" s="40"/>
      <c r="H14224" s="40"/>
      <c r="I14224" s="40"/>
    </row>
    <row r="14225" spans="1:9" x14ac:dyDescent="0.25">
      <c r="A14225" s="1"/>
      <c r="B14225" s="40"/>
      <c r="C14225" s="40"/>
      <c r="D14225" s="40"/>
      <c r="E14225" s="40"/>
      <c r="F14225" s="40"/>
      <c r="G14225" s="40"/>
      <c r="H14225" s="40"/>
      <c r="I14225" s="40"/>
    </row>
    <row r="14226" spans="1:9" x14ac:dyDescent="0.25">
      <c r="A14226" s="1"/>
      <c r="B14226" s="40"/>
      <c r="C14226" s="40"/>
      <c r="D14226" s="40"/>
      <c r="E14226" s="40"/>
      <c r="F14226" s="40"/>
      <c r="G14226" s="40"/>
      <c r="H14226" s="40"/>
      <c r="I14226" s="40"/>
    </row>
    <row r="14227" spans="1:9" x14ac:dyDescent="0.25">
      <c r="A14227" s="1"/>
      <c r="B14227" s="40"/>
      <c r="C14227" s="40"/>
      <c r="D14227" s="40"/>
      <c r="E14227" s="40"/>
      <c r="F14227" s="40"/>
      <c r="G14227" s="40"/>
      <c r="H14227" s="40"/>
      <c r="I14227" s="40"/>
    </row>
    <row r="14228" spans="1:9" x14ac:dyDescent="0.25">
      <c r="A14228" s="1"/>
      <c r="B14228" s="40"/>
      <c r="C14228" s="40"/>
      <c r="D14228" s="40"/>
      <c r="E14228" s="40"/>
      <c r="F14228" s="40"/>
      <c r="G14228" s="40"/>
      <c r="H14228" s="40"/>
      <c r="I14228" s="40"/>
    </row>
    <row r="14229" spans="1:9" x14ac:dyDescent="0.25">
      <c r="A14229" s="1"/>
      <c r="B14229" s="40"/>
      <c r="C14229" s="40"/>
      <c r="D14229" s="40"/>
      <c r="E14229" s="40"/>
      <c r="F14229" s="40"/>
      <c r="G14229" s="40"/>
      <c r="H14229" s="40"/>
      <c r="I14229" s="40"/>
    </row>
    <row r="14230" spans="1:9" x14ac:dyDescent="0.25">
      <c r="A14230" s="1"/>
      <c r="B14230" s="40"/>
      <c r="C14230" s="40"/>
      <c r="D14230" s="40"/>
      <c r="E14230" s="40"/>
      <c r="F14230" s="40"/>
      <c r="G14230" s="40"/>
      <c r="H14230" s="40"/>
      <c r="I14230" s="40"/>
    </row>
    <row r="14231" spans="1:9" x14ac:dyDescent="0.25">
      <c r="A14231" s="1"/>
      <c r="B14231" s="40"/>
      <c r="C14231" s="40"/>
      <c r="D14231" s="40"/>
      <c r="E14231" s="40"/>
      <c r="F14231" s="40"/>
      <c r="G14231" s="40"/>
      <c r="H14231" s="40"/>
      <c r="I14231" s="40"/>
    </row>
    <row r="14232" spans="1:9" x14ac:dyDescent="0.25">
      <c r="A14232" s="1"/>
      <c r="B14232" s="40"/>
      <c r="C14232" s="40"/>
      <c r="D14232" s="40"/>
      <c r="E14232" s="40"/>
      <c r="F14232" s="40"/>
      <c r="G14232" s="40"/>
      <c r="H14232" s="40"/>
      <c r="I14232" s="40"/>
    </row>
    <row r="14233" spans="1:9" x14ac:dyDescent="0.25">
      <c r="A14233" s="1"/>
      <c r="B14233" s="40"/>
      <c r="C14233" s="40"/>
      <c r="D14233" s="40"/>
      <c r="E14233" s="40"/>
      <c r="F14233" s="40"/>
      <c r="G14233" s="40"/>
      <c r="H14233" s="40"/>
      <c r="I14233" s="40"/>
    </row>
    <row r="14234" spans="1:9" x14ac:dyDescent="0.25">
      <c r="A14234" s="1"/>
      <c r="B14234" s="40"/>
      <c r="C14234" s="40"/>
      <c r="D14234" s="40"/>
      <c r="E14234" s="40"/>
      <c r="F14234" s="40"/>
      <c r="G14234" s="40"/>
      <c r="H14234" s="40"/>
      <c r="I14234" s="40"/>
    </row>
    <row r="14235" spans="1:9" x14ac:dyDescent="0.25">
      <c r="A14235" s="1"/>
      <c r="B14235" s="40"/>
      <c r="C14235" s="40"/>
      <c r="D14235" s="40"/>
      <c r="E14235" s="40"/>
      <c r="F14235" s="40"/>
      <c r="G14235" s="40"/>
      <c r="H14235" s="40"/>
      <c r="I14235" s="40"/>
    </row>
    <row r="14236" spans="1:9" x14ac:dyDescent="0.25">
      <c r="A14236" s="1"/>
      <c r="B14236" s="40"/>
      <c r="C14236" s="40"/>
      <c r="D14236" s="40"/>
      <c r="E14236" s="40"/>
      <c r="F14236" s="40"/>
      <c r="G14236" s="40"/>
      <c r="H14236" s="40"/>
      <c r="I14236" s="40"/>
    </row>
    <row r="14237" spans="1:9" x14ac:dyDescent="0.25">
      <c r="A14237" s="1"/>
      <c r="B14237" s="40"/>
      <c r="C14237" s="40"/>
      <c r="D14237" s="40"/>
      <c r="E14237" s="40"/>
      <c r="F14237" s="40"/>
      <c r="G14237" s="40"/>
      <c r="H14237" s="40"/>
      <c r="I14237" s="40"/>
    </row>
    <row r="14238" spans="1:9" x14ac:dyDescent="0.25">
      <c r="A14238" s="1"/>
      <c r="B14238" s="40"/>
      <c r="C14238" s="40"/>
      <c r="D14238" s="40"/>
      <c r="E14238" s="40"/>
      <c r="F14238" s="40"/>
      <c r="G14238" s="40"/>
      <c r="H14238" s="40"/>
      <c r="I14238" s="40"/>
    </row>
    <row r="14239" spans="1:9" x14ac:dyDescent="0.25">
      <c r="A14239" s="1"/>
      <c r="B14239" s="40"/>
      <c r="C14239" s="40"/>
      <c r="D14239" s="40"/>
      <c r="E14239" s="40"/>
      <c r="F14239" s="40"/>
      <c r="G14239" s="40"/>
      <c r="H14239" s="40"/>
      <c r="I14239" s="40"/>
    </row>
    <row r="14240" spans="1:9" x14ac:dyDescent="0.25">
      <c r="A14240" s="1"/>
      <c r="B14240" s="40"/>
      <c r="C14240" s="40"/>
      <c r="D14240" s="40"/>
      <c r="E14240" s="40"/>
      <c r="F14240" s="40"/>
      <c r="G14240" s="40"/>
      <c r="H14240" s="40"/>
      <c r="I14240" s="40"/>
    </row>
    <row r="14241" spans="1:9" x14ac:dyDescent="0.25">
      <c r="A14241" s="1"/>
      <c r="B14241" s="40"/>
      <c r="C14241" s="40"/>
      <c r="D14241" s="40"/>
      <c r="E14241" s="40"/>
      <c r="F14241" s="40"/>
      <c r="G14241" s="40"/>
      <c r="H14241" s="40"/>
      <c r="I14241" s="40"/>
    </row>
    <row r="14242" spans="1:9" x14ac:dyDescent="0.25">
      <c r="A14242" s="1"/>
      <c r="B14242" s="40"/>
      <c r="C14242" s="40"/>
      <c r="D14242" s="40"/>
      <c r="E14242" s="40"/>
      <c r="F14242" s="40"/>
      <c r="G14242" s="40"/>
      <c r="H14242" s="40"/>
      <c r="I14242" s="40"/>
    </row>
    <row r="14243" spans="1:9" x14ac:dyDescent="0.25">
      <c r="A14243" s="1"/>
      <c r="B14243" s="40"/>
      <c r="C14243" s="40"/>
      <c r="D14243" s="40"/>
      <c r="E14243" s="40"/>
      <c r="F14243" s="40"/>
      <c r="G14243" s="40"/>
      <c r="H14243" s="40"/>
      <c r="I14243" s="40"/>
    </row>
    <row r="14244" spans="1:9" x14ac:dyDescent="0.25">
      <c r="A14244" s="1"/>
      <c r="B14244" s="40"/>
      <c r="C14244" s="40"/>
      <c r="D14244" s="40"/>
      <c r="E14244" s="40"/>
      <c r="F14244" s="40"/>
      <c r="G14244" s="40"/>
      <c r="H14244" s="40"/>
      <c r="I14244" s="40"/>
    </row>
    <row r="14245" spans="1:9" x14ac:dyDescent="0.25">
      <c r="A14245" s="1"/>
      <c r="B14245" s="40"/>
      <c r="C14245" s="40"/>
      <c r="D14245" s="40"/>
      <c r="E14245" s="40"/>
      <c r="F14245" s="40"/>
      <c r="G14245" s="40"/>
      <c r="H14245" s="40"/>
      <c r="I14245" s="40"/>
    </row>
    <row r="14246" spans="1:9" x14ac:dyDescent="0.25">
      <c r="A14246" s="1"/>
      <c r="B14246" s="40"/>
      <c r="C14246" s="40"/>
      <c r="D14246" s="40"/>
      <c r="E14246" s="40"/>
      <c r="F14246" s="40"/>
      <c r="G14246" s="40"/>
      <c r="H14246" s="40"/>
      <c r="I14246" s="40"/>
    </row>
    <row r="14247" spans="1:9" x14ac:dyDescent="0.25">
      <c r="A14247" s="1"/>
      <c r="B14247" s="40"/>
      <c r="C14247" s="40"/>
      <c r="D14247" s="40"/>
      <c r="E14247" s="40"/>
      <c r="F14247" s="40"/>
      <c r="G14247" s="40"/>
      <c r="H14247" s="40"/>
      <c r="I14247" s="40"/>
    </row>
    <row r="14248" spans="1:9" x14ac:dyDescent="0.25">
      <c r="A14248" s="1"/>
      <c r="B14248" s="40"/>
      <c r="C14248" s="40"/>
      <c r="D14248" s="40"/>
      <c r="E14248" s="40"/>
      <c r="F14248" s="40"/>
      <c r="G14248" s="40"/>
      <c r="H14248" s="40"/>
      <c r="I14248" s="40"/>
    </row>
    <row r="14249" spans="1:9" x14ac:dyDescent="0.25">
      <c r="A14249" s="1"/>
      <c r="B14249" s="40"/>
      <c r="C14249" s="40"/>
      <c r="D14249" s="40"/>
      <c r="E14249" s="40"/>
      <c r="F14249" s="40"/>
      <c r="G14249" s="40"/>
      <c r="H14249" s="40"/>
      <c r="I14249" s="40"/>
    </row>
    <row r="14250" spans="1:9" x14ac:dyDescent="0.25">
      <c r="A14250" s="1"/>
      <c r="B14250" s="40"/>
      <c r="C14250" s="40"/>
      <c r="D14250" s="40"/>
      <c r="E14250" s="40"/>
      <c r="F14250" s="40"/>
      <c r="G14250" s="40"/>
      <c r="H14250" s="40"/>
      <c r="I14250" s="40"/>
    </row>
    <row r="14251" spans="1:9" x14ac:dyDescent="0.25">
      <c r="A14251" s="1"/>
      <c r="B14251" s="40"/>
      <c r="C14251" s="40"/>
      <c r="D14251" s="40"/>
      <c r="E14251" s="40"/>
      <c r="F14251" s="40"/>
      <c r="G14251" s="40"/>
      <c r="H14251" s="40"/>
      <c r="I14251" s="40"/>
    </row>
    <row r="14252" spans="1:9" x14ac:dyDescent="0.25">
      <c r="A14252" s="1"/>
      <c r="B14252" s="40"/>
      <c r="C14252" s="40"/>
      <c r="D14252" s="40"/>
      <c r="E14252" s="40"/>
      <c r="F14252" s="40"/>
      <c r="G14252" s="40"/>
      <c r="H14252" s="40"/>
      <c r="I14252" s="40"/>
    </row>
    <row r="14253" spans="1:9" x14ac:dyDescent="0.25">
      <c r="A14253" s="1"/>
      <c r="B14253" s="40"/>
      <c r="C14253" s="40"/>
      <c r="D14253" s="40"/>
      <c r="E14253" s="40"/>
      <c r="F14253" s="40"/>
      <c r="G14253" s="40"/>
      <c r="H14253" s="40"/>
      <c r="I14253" s="40"/>
    </row>
    <row r="14254" spans="1:9" x14ac:dyDescent="0.25">
      <c r="A14254" s="1"/>
      <c r="B14254" s="40"/>
      <c r="C14254" s="40"/>
      <c r="D14254" s="40"/>
      <c r="E14254" s="40"/>
      <c r="F14254" s="40"/>
      <c r="G14254" s="40"/>
      <c r="H14254" s="40"/>
      <c r="I14254" s="40"/>
    </row>
    <row r="14255" spans="1:9" x14ac:dyDescent="0.25">
      <c r="A14255" s="1"/>
      <c r="B14255" s="40"/>
      <c r="C14255" s="40"/>
      <c r="D14255" s="40"/>
      <c r="E14255" s="40"/>
      <c r="F14255" s="40"/>
      <c r="G14255" s="40"/>
      <c r="H14255" s="40"/>
      <c r="I14255" s="40"/>
    </row>
    <row r="14256" spans="1:9" x14ac:dyDescent="0.25">
      <c r="A14256" s="1"/>
      <c r="B14256" s="40"/>
      <c r="C14256" s="40"/>
      <c r="D14256" s="40"/>
      <c r="E14256" s="40"/>
      <c r="F14256" s="40"/>
      <c r="G14256" s="40"/>
      <c r="H14256" s="40"/>
      <c r="I14256" s="40"/>
    </row>
    <row r="14257" spans="1:9" x14ac:dyDescent="0.25">
      <c r="A14257" s="1"/>
      <c r="B14257" s="40"/>
      <c r="C14257" s="40"/>
      <c r="D14257" s="40"/>
      <c r="E14257" s="40"/>
      <c r="F14257" s="40"/>
      <c r="G14257" s="40"/>
      <c r="H14257" s="40"/>
      <c r="I14257" s="40"/>
    </row>
    <row r="14258" spans="1:9" x14ac:dyDescent="0.25">
      <c r="A14258" s="1"/>
      <c r="B14258" s="40"/>
      <c r="C14258" s="40"/>
      <c r="D14258" s="40"/>
      <c r="E14258" s="40"/>
      <c r="F14258" s="40"/>
      <c r="G14258" s="40"/>
      <c r="H14258" s="40"/>
      <c r="I14258" s="40"/>
    </row>
    <row r="14259" spans="1:9" x14ac:dyDescent="0.25">
      <c r="A14259" s="1"/>
      <c r="B14259" s="40"/>
      <c r="C14259" s="40"/>
      <c r="D14259" s="40"/>
      <c r="E14259" s="40"/>
      <c r="F14259" s="40"/>
      <c r="G14259" s="40"/>
      <c r="H14259" s="40"/>
      <c r="I14259" s="40"/>
    </row>
    <row r="14260" spans="1:9" x14ac:dyDescent="0.25">
      <c r="A14260" s="1"/>
      <c r="B14260" s="40"/>
      <c r="C14260" s="40"/>
      <c r="D14260" s="40"/>
      <c r="E14260" s="40"/>
      <c r="F14260" s="40"/>
      <c r="G14260" s="40"/>
      <c r="H14260" s="40"/>
      <c r="I14260" s="40"/>
    </row>
    <row r="14261" spans="1:9" x14ac:dyDescent="0.25">
      <c r="A14261" s="1"/>
      <c r="B14261" s="40"/>
      <c r="C14261" s="40"/>
      <c r="D14261" s="40"/>
      <c r="E14261" s="40"/>
      <c r="F14261" s="40"/>
      <c r="G14261" s="40"/>
      <c r="H14261" s="40"/>
      <c r="I14261" s="40"/>
    </row>
    <row r="14262" spans="1:9" x14ac:dyDescent="0.25">
      <c r="A14262" s="1"/>
      <c r="B14262" s="40"/>
      <c r="C14262" s="40"/>
      <c r="D14262" s="40"/>
      <c r="E14262" s="40"/>
      <c r="F14262" s="40"/>
      <c r="G14262" s="40"/>
      <c r="H14262" s="40"/>
      <c r="I14262" s="40"/>
    </row>
    <row r="14263" spans="1:9" x14ac:dyDescent="0.25">
      <c r="A14263" s="1"/>
      <c r="B14263" s="40"/>
      <c r="C14263" s="40"/>
      <c r="D14263" s="40"/>
      <c r="E14263" s="40"/>
      <c r="F14263" s="40"/>
      <c r="G14263" s="40"/>
      <c r="H14263" s="40"/>
      <c r="I14263" s="40"/>
    </row>
    <row r="14264" spans="1:9" x14ac:dyDescent="0.25">
      <c r="A14264" s="1"/>
      <c r="B14264" s="40"/>
      <c r="C14264" s="40"/>
      <c r="D14264" s="40"/>
      <c r="E14264" s="40"/>
      <c r="F14264" s="40"/>
      <c r="G14264" s="40"/>
      <c r="H14264" s="40"/>
      <c r="I14264" s="40"/>
    </row>
    <row r="14265" spans="1:9" x14ac:dyDescent="0.25">
      <c r="A14265" s="1"/>
      <c r="B14265" s="40"/>
      <c r="C14265" s="40"/>
      <c r="D14265" s="40"/>
      <c r="E14265" s="40"/>
      <c r="F14265" s="40"/>
      <c r="G14265" s="40"/>
      <c r="H14265" s="40"/>
      <c r="I14265" s="40"/>
    </row>
    <row r="14266" spans="1:9" x14ac:dyDescent="0.25">
      <c r="A14266" s="1"/>
      <c r="B14266" s="40"/>
      <c r="C14266" s="40"/>
      <c r="D14266" s="40"/>
      <c r="E14266" s="40"/>
      <c r="F14266" s="40"/>
      <c r="G14266" s="40"/>
      <c r="H14266" s="40"/>
      <c r="I14266" s="40"/>
    </row>
    <row r="14267" spans="1:9" x14ac:dyDescent="0.25">
      <c r="A14267" s="1"/>
      <c r="B14267" s="40"/>
      <c r="C14267" s="40"/>
      <c r="D14267" s="40"/>
      <c r="E14267" s="40"/>
      <c r="F14267" s="40"/>
      <c r="G14267" s="40"/>
      <c r="H14267" s="40"/>
      <c r="I14267" s="40"/>
    </row>
    <row r="14268" spans="1:9" x14ac:dyDescent="0.25">
      <c r="A14268" s="1"/>
      <c r="B14268" s="40"/>
      <c r="C14268" s="40"/>
      <c r="D14268" s="40"/>
      <c r="E14268" s="40"/>
      <c r="F14268" s="40"/>
      <c r="G14268" s="40"/>
      <c r="H14268" s="40"/>
      <c r="I14268" s="40"/>
    </row>
    <row r="14269" spans="1:9" x14ac:dyDescent="0.25">
      <c r="A14269" s="1"/>
      <c r="B14269" s="40"/>
      <c r="C14269" s="40"/>
      <c r="D14269" s="40"/>
      <c r="E14269" s="40"/>
      <c r="F14269" s="40"/>
      <c r="G14269" s="40"/>
      <c r="H14269" s="40"/>
      <c r="I14269" s="40"/>
    </row>
    <row r="14270" spans="1:9" x14ac:dyDescent="0.25">
      <c r="A14270" s="1"/>
      <c r="B14270" s="40"/>
      <c r="C14270" s="40"/>
      <c r="D14270" s="40"/>
      <c r="E14270" s="40"/>
      <c r="F14270" s="40"/>
      <c r="G14270" s="40"/>
      <c r="H14270" s="40"/>
      <c r="I14270" s="40"/>
    </row>
    <row r="14271" spans="1:9" x14ac:dyDescent="0.25">
      <c r="A14271" s="1"/>
      <c r="B14271" s="40"/>
      <c r="C14271" s="40"/>
      <c r="D14271" s="40"/>
      <c r="E14271" s="40"/>
      <c r="F14271" s="40"/>
      <c r="G14271" s="40"/>
      <c r="H14271" s="40"/>
      <c r="I14271" s="40"/>
    </row>
    <row r="14272" spans="1:9" x14ac:dyDescent="0.25">
      <c r="A14272" s="1"/>
      <c r="B14272" s="40"/>
      <c r="C14272" s="40"/>
      <c r="D14272" s="40"/>
      <c r="E14272" s="40"/>
      <c r="F14272" s="40"/>
      <c r="G14272" s="40"/>
      <c r="H14272" s="40"/>
      <c r="I14272" s="40"/>
    </row>
    <row r="14273" spans="1:9" x14ac:dyDescent="0.25">
      <c r="A14273" s="1"/>
      <c r="B14273" s="40"/>
      <c r="C14273" s="40"/>
      <c r="D14273" s="40"/>
      <c r="E14273" s="40"/>
      <c r="F14273" s="40"/>
      <c r="G14273" s="40"/>
      <c r="H14273" s="40"/>
      <c r="I14273" s="40"/>
    </row>
    <row r="14274" spans="1:9" x14ac:dyDescent="0.25">
      <c r="A14274" s="1"/>
      <c r="B14274" s="40"/>
      <c r="C14274" s="40"/>
      <c r="D14274" s="40"/>
      <c r="E14274" s="40"/>
      <c r="F14274" s="40"/>
      <c r="G14274" s="40"/>
      <c r="H14274" s="40"/>
      <c r="I14274" s="40"/>
    </row>
    <row r="14275" spans="1:9" x14ac:dyDescent="0.25">
      <c r="A14275" s="1"/>
      <c r="B14275" s="40"/>
      <c r="C14275" s="40"/>
      <c r="D14275" s="40"/>
      <c r="E14275" s="40"/>
      <c r="F14275" s="40"/>
      <c r="G14275" s="40"/>
      <c r="H14275" s="40"/>
      <c r="I14275" s="40"/>
    </row>
    <row r="14276" spans="1:9" x14ac:dyDescent="0.25">
      <c r="A14276" s="1"/>
      <c r="B14276" s="40"/>
      <c r="C14276" s="40"/>
      <c r="D14276" s="40"/>
      <c r="E14276" s="40"/>
      <c r="F14276" s="40"/>
      <c r="G14276" s="40"/>
      <c r="H14276" s="40"/>
      <c r="I14276" s="40"/>
    </row>
    <row r="14277" spans="1:9" x14ac:dyDescent="0.25">
      <c r="A14277" s="1"/>
      <c r="B14277" s="40"/>
      <c r="C14277" s="40"/>
      <c r="D14277" s="40"/>
      <c r="E14277" s="40"/>
      <c r="F14277" s="40"/>
      <c r="G14277" s="40"/>
      <c r="H14277" s="40"/>
      <c r="I14277" s="40"/>
    </row>
    <row r="14278" spans="1:9" x14ac:dyDescent="0.25">
      <c r="A14278" s="1"/>
      <c r="B14278" s="40"/>
      <c r="C14278" s="40"/>
      <c r="D14278" s="40"/>
      <c r="E14278" s="40"/>
      <c r="F14278" s="40"/>
      <c r="G14278" s="40"/>
      <c r="H14278" s="40"/>
      <c r="I14278" s="40"/>
    </row>
    <row r="14279" spans="1:9" x14ac:dyDescent="0.25">
      <c r="A14279" s="1"/>
      <c r="B14279" s="40"/>
      <c r="C14279" s="40"/>
      <c r="D14279" s="40"/>
      <c r="E14279" s="40"/>
      <c r="F14279" s="40"/>
      <c r="G14279" s="40"/>
      <c r="H14279" s="40"/>
      <c r="I14279" s="40"/>
    </row>
    <row r="14280" spans="1:9" x14ac:dyDescent="0.25">
      <c r="A14280" s="1"/>
      <c r="B14280" s="40"/>
      <c r="C14280" s="40"/>
      <c r="D14280" s="40"/>
      <c r="E14280" s="40"/>
      <c r="F14280" s="40"/>
      <c r="G14280" s="40"/>
      <c r="H14280" s="40"/>
      <c r="I14280" s="40"/>
    </row>
    <row r="14281" spans="1:9" x14ac:dyDescent="0.25">
      <c r="A14281" s="1"/>
      <c r="B14281" s="40"/>
      <c r="C14281" s="40"/>
      <c r="D14281" s="40"/>
      <c r="E14281" s="40"/>
      <c r="F14281" s="40"/>
      <c r="G14281" s="40"/>
      <c r="H14281" s="40"/>
      <c r="I14281" s="40"/>
    </row>
    <row r="14282" spans="1:9" x14ac:dyDescent="0.25">
      <c r="A14282" s="1"/>
      <c r="B14282" s="40"/>
      <c r="C14282" s="40"/>
      <c r="D14282" s="40"/>
      <c r="E14282" s="40"/>
      <c r="F14282" s="40"/>
      <c r="G14282" s="40"/>
      <c r="H14282" s="40"/>
      <c r="I14282" s="40"/>
    </row>
    <row r="14283" spans="1:9" x14ac:dyDescent="0.25">
      <c r="A14283" s="1"/>
      <c r="B14283" s="40"/>
      <c r="C14283" s="40"/>
      <c r="D14283" s="40"/>
      <c r="E14283" s="40"/>
      <c r="F14283" s="40"/>
      <c r="G14283" s="40"/>
      <c r="H14283" s="40"/>
      <c r="I14283" s="40"/>
    </row>
    <row r="14284" spans="1:9" x14ac:dyDescent="0.25">
      <c r="A14284" s="1"/>
      <c r="B14284" s="40"/>
      <c r="C14284" s="40"/>
      <c r="D14284" s="40"/>
      <c r="E14284" s="40"/>
      <c r="F14284" s="40"/>
      <c r="G14284" s="40"/>
      <c r="H14284" s="40"/>
      <c r="I14284" s="40"/>
    </row>
    <row r="14285" spans="1:9" x14ac:dyDescent="0.25">
      <c r="A14285" s="1"/>
      <c r="B14285" s="40"/>
      <c r="C14285" s="40"/>
      <c r="D14285" s="40"/>
      <c r="E14285" s="40"/>
      <c r="F14285" s="40"/>
      <c r="G14285" s="40"/>
      <c r="H14285" s="40"/>
      <c r="I14285" s="40"/>
    </row>
    <row r="14286" spans="1:9" x14ac:dyDescent="0.25">
      <c r="A14286" s="1"/>
      <c r="B14286" s="40"/>
      <c r="C14286" s="40"/>
      <c r="D14286" s="40"/>
      <c r="E14286" s="40"/>
      <c r="F14286" s="40"/>
      <c r="G14286" s="40"/>
      <c r="H14286" s="40"/>
      <c r="I14286" s="40"/>
    </row>
    <row r="14287" spans="1:9" x14ac:dyDescent="0.25">
      <c r="A14287" s="1"/>
      <c r="B14287" s="40"/>
      <c r="C14287" s="40"/>
      <c r="D14287" s="40"/>
      <c r="E14287" s="40"/>
      <c r="F14287" s="40"/>
      <c r="G14287" s="40"/>
      <c r="H14287" s="40"/>
      <c r="I14287" s="40"/>
    </row>
    <row r="14288" spans="1:9" x14ac:dyDescent="0.25">
      <c r="A14288" s="1"/>
      <c r="B14288" s="40"/>
      <c r="C14288" s="40"/>
      <c r="D14288" s="40"/>
      <c r="E14288" s="40"/>
      <c r="F14288" s="40"/>
      <c r="G14288" s="40"/>
      <c r="H14288" s="40"/>
      <c r="I14288" s="40"/>
    </row>
    <row r="14289" spans="1:9" x14ac:dyDescent="0.25">
      <c r="A14289" s="1"/>
      <c r="B14289" s="40"/>
      <c r="C14289" s="40"/>
      <c r="D14289" s="40"/>
      <c r="E14289" s="40"/>
      <c r="F14289" s="40"/>
      <c r="G14289" s="40"/>
      <c r="H14289" s="40"/>
      <c r="I14289" s="40"/>
    </row>
    <row r="14290" spans="1:9" x14ac:dyDescent="0.25">
      <c r="A14290" s="1"/>
      <c r="B14290" s="40"/>
      <c r="C14290" s="40"/>
      <c r="D14290" s="40"/>
      <c r="E14290" s="40"/>
      <c r="F14290" s="40"/>
      <c r="G14290" s="40"/>
      <c r="H14290" s="40"/>
      <c r="I14290" s="40"/>
    </row>
    <row r="14291" spans="1:9" x14ac:dyDescent="0.25">
      <c r="A14291" s="1"/>
      <c r="B14291" s="40"/>
      <c r="C14291" s="40"/>
      <c r="D14291" s="40"/>
      <c r="E14291" s="40"/>
      <c r="F14291" s="40"/>
      <c r="G14291" s="40"/>
      <c r="H14291" s="40"/>
      <c r="I14291" s="40"/>
    </row>
    <row r="14292" spans="1:9" x14ac:dyDescent="0.25">
      <c r="A14292" s="1"/>
      <c r="B14292" s="40"/>
      <c r="C14292" s="40"/>
      <c r="D14292" s="40"/>
      <c r="E14292" s="40"/>
      <c r="F14292" s="40"/>
      <c r="G14292" s="40"/>
      <c r="H14292" s="40"/>
      <c r="I14292" s="40"/>
    </row>
    <row r="14293" spans="1:9" x14ac:dyDescent="0.25">
      <c r="A14293" s="1"/>
      <c r="B14293" s="40"/>
      <c r="C14293" s="40"/>
      <c r="D14293" s="40"/>
      <c r="E14293" s="40"/>
      <c r="F14293" s="40"/>
      <c r="G14293" s="40"/>
      <c r="H14293" s="40"/>
      <c r="I14293" s="40"/>
    </row>
    <row r="14294" spans="1:9" x14ac:dyDescent="0.25">
      <c r="A14294" s="1"/>
      <c r="B14294" s="40"/>
      <c r="C14294" s="40"/>
      <c r="D14294" s="40"/>
      <c r="E14294" s="40"/>
      <c r="F14294" s="40"/>
      <c r="G14294" s="40"/>
      <c r="H14294" s="40"/>
      <c r="I14294" s="40"/>
    </row>
    <row r="14295" spans="1:9" x14ac:dyDescent="0.25">
      <c r="A14295" s="1"/>
      <c r="B14295" s="40"/>
      <c r="C14295" s="40"/>
      <c r="D14295" s="40"/>
      <c r="E14295" s="40"/>
      <c r="F14295" s="40"/>
      <c r="G14295" s="40"/>
      <c r="H14295" s="40"/>
      <c r="I14295" s="40"/>
    </row>
    <row r="14296" spans="1:9" x14ac:dyDescent="0.25">
      <c r="A14296" s="1"/>
      <c r="B14296" s="40"/>
      <c r="C14296" s="40"/>
      <c r="D14296" s="40"/>
      <c r="E14296" s="40"/>
      <c r="F14296" s="40"/>
      <c r="G14296" s="40"/>
      <c r="H14296" s="40"/>
      <c r="I14296" s="40"/>
    </row>
    <row r="14297" spans="1:9" x14ac:dyDescent="0.25">
      <c r="A14297" s="1"/>
      <c r="B14297" s="40"/>
      <c r="C14297" s="40"/>
      <c r="D14297" s="40"/>
      <c r="E14297" s="40"/>
      <c r="F14297" s="40"/>
      <c r="G14297" s="40"/>
      <c r="H14297" s="40"/>
      <c r="I14297" s="40"/>
    </row>
    <row r="14298" spans="1:9" x14ac:dyDescent="0.25">
      <c r="A14298" s="1"/>
      <c r="B14298" s="40"/>
      <c r="C14298" s="40"/>
      <c r="D14298" s="40"/>
      <c r="E14298" s="40"/>
      <c r="F14298" s="40"/>
      <c r="G14298" s="40"/>
      <c r="H14298" s="40"/>
      <c r="I14298" s="40"/>
    </row>
    <row r="14299" spans="1:9" x14ac:dyDescent="0.25">
      <c r="A14299" s="1"/>
      <c r="B14299" s="40"/>
      <c r="C14299" s="40"/>
      <c r="D14299" s="40"/>
      <c r="E14299" s="40"/>
      <c r="F14299" s="40"/>
      <c r="G14299" s="40"/>
      <c r="H14299" s="40"/>
      <c r="I14299" s="40"/>
    </row>
    <row r="14300" spans="1:9" x14ac:dyDescent="0.25">
      <c r="A14300" s="1"/>
      <c r="B14300" s="40"/>
      <c r="C14300" s="40"/>
      <c r="D14300" s="40"/>
      <c r="E14300" s="40"/>
      <c r="F14300" s="40"/>
      <c r="G14300" s="40"/>
      <c r="H14300" s="40"/>
      <c r="I14300" s="40"/>
    </row>
    <row r="14301" spans="1:9" x14ac:dyDescent="0.25">
      <c r="A14301" s="1"/>
      <c r="B14301" s="40"/>
      <c r="C14301" s="40"/>
      <c r="D14301" s="40"/>
      <c r="E14301" s="40"/>
      <c r="F14301" s="40"/>
      <c r="G14301" s="40"/>
      <c r="H14301" s="40"/>
      <c r="I14301" s="40"/>
    </row>
    <row r="14302" spans="1:9" x14ac:dyDescent="0.25">
      <c r="A14302" s="1"/>
      <c r="B14302" s="40"/>
      <c r="C14302" s="40"/>
      <c r="D14302" s="40"/>
      <c r="E14302" s="40"/>
      <c r="F14302" s="40"/>
      <c r="G14302" s="40"/>
      <c r="H14302" s="40"/>
      <c r="I14302" s="40"/>
    </row>
    <row r="14303" spans="1:9" x14ac:dyDescent="0.25">
      <c r="A14303" s="1"/>
      <c r="B14303" s="40"/>
      <c r="C14303" s="40"/>
      <c r="D14303" s="40"/>
      <c r="E14303" s="40"/>
      <c r="F14303" s="40"/>
      <c r="G14303" s="40"/>
      <c r="H14303" s="40"/>
      <c r="I14303" s="40"/>
    </row>
    <row r="14304" spans="1:9" x14ac:dyDescent="0.25">
      <c r="A14304" s="1"/>
      <c r="B14304" s="40"/>
      <c r="C14304" s="40"/>
      <c r="D14304" s="40"/>
      <c r="E14304" s="40"/>
      <c r="F14304" s="40"/>
      <c r="G14304" s="40"/>
      <c r="H14304" s="40"/>
      <c r="I14304" s="40"/>
    </row>
    <row r="14305" spans="1:9" x14ac:dyDescent="0.25">
      <c r="A14305" s="1"/>
      <c r="B14305" s="40"/>
      <c r="C14305" s="40"/>
      <c r="D14305" s="40"/>
      <c r="E14305" s="40"/>
      <c r="F14305" s="40"/>
      <c r="G14305" s="40"/>
      <c r="H14305" s="40"/>
      <c r="I14305" s="40"/>
    </row>
    <row r="14306" spans="1:9" x14ac:dyDescent="0.25">
      <c r="A14306" s="1"/>
      <c r="B14306" s="40"/>
      <c r="C14306" s="40"/>
      <c r="D14306" s="40"/>
      <c r="E14306" s="40"/>
      <c r="F14306" s="40"/>
      <c r="G14306" s="40"/>
      <c r="H14306" s="40"/>
      <c r="I14306" s="40"/>
    </row>
    <row r="14307" spans="1:9" x14ac:dyDescent="0.25">
      <c r="A14307" s="1"/>
      <c r="B14307" s="40"/>
      <c r="C14307" s="40"/>
      <c r="D14307" s="40"/>
      <c r="E14307" s="40"/>
      <c r="F14307" s="40"/>
      <c r="G14307" s="40"/>
      <c r="H14307" s="40"/>
      <c r="I14307" s="40"/>
    </row>
    <row r="14308" spans="1:9" x14ac:dyDescent="0.25">
      <c r="A14308" s="1"/>
      <c r="B14308" s="40"/>
      <c r="C14308" s="40"/>
      <c r="D14308" s="40"/>
      <c r="E14308" s="40"/>
      <c r="F14308" s="40"/>
      <c r="G14308" s="40"/>
      <c r="H14308" s="40"/>
      <c r="I14308" s="40"/>
    </row>
    <row r="14309" spans="1:9" x14ac:dyDescent="0.25">
      <c r="A14309" s="1"/>
      <c r="B14309" s="40"/>
      <c r="C14309" s="40"/>
      <c r="D14309" s="40"/>
      <c r="E14309" s="40"/>
      <c r="F14309" s="40"/>
      <c r="G14309" s="40"/>
      <c r="H14309" s="40"/>
      <c r="I14309" s="40"/>
    </row>
    <row r="14310" spans="1:9" x14ac:dyDescent="0.25">
      <c r="A14310" s="1"/>
      <c r="B14310" s="40"/>
      <c r="C14310" s="40"/>
      <c r="D14310" s="40"/>
      <c r="E14310" s="40"/>
      <c r="F14310" s="40"/>
      <c r="G14310" s="40"/>
      <c r="H14310" s="40"/>
      <c r="I14310" s="40"/>
    </row>
    <row r="14311" spans="1:9" x14ac:dyDescent="0.25">
      <c r="A14311" s="1"/>
      <c r="B14311" s="40"/>
      <c r="C14311" s="40"/>
      <c r="D14311" s="40"/>
      <c r="E14311" s="40"/>
      <c r="F14311" s="40"/>
      <c r="G14311" s="40"/>
      <c r="H14311" s="40"/>
      <c r="I14311" s="40"/>
    </row>
    <row r="14312" spans="1:9" x14ac:dyDescent="0.25">
      <c r="A14312" s="1"/>
      <c r="B14312" s="40"/>
      <c r="C14312" s="40"/>
      <c r="D14312" s="40"/>
      <c r="E14312" s="40"/>
      <c r="F14312" s="40"/>
      <c r="G14312" s="40"/>
      <c r="H14312" s="40"/>
      <c r="I14312" s="40"/>
    </row>
    <row r="14313" spans="1:9" x14ac:dyDescent="0.25">
      <c r="A14313" s="1"/>
      <c r="B14313" s="40"/>
      <c r="C14313" s="40"/>
      <c r="D14313" s="40"/>
      <c r="E14313" s="40"/>
      <c r="F14313" s="40"/>
      <c r="G14313" s="40"/>
      <c r="H14313" s="40"/>
      <c r="I14313" s="40"/>
    </row>
    <row r="14314" spans="1:9" x14ac:dyDescent="0.25">
      <c r="A14314" s="1"/>
      <c r="B14314" s="40"/>
      <c r="C14314" s="40"/>
      <c r="D14314" s="40"/>
      <c r="E14314" s="40"/>
      <c r="F14314" s="40"/>
      <c r="G14314" s="40"/>
      <c r="H14314" s="40"/>
      <c r="I14314" s="40"/>
    </row>
    <row r="14315" spans="1:9" x14ac:dyDescent="0.25">
      <c r="A14315" s="1"/>
      <c r="B14315" s="40"/>
      <c r="C14315" s="40"/>
      <c r="D14315" s="40"/>
      <c r="E14315" s="40"/>
      <c r="F14315" s="40"/>
      <c r="G14315" s="40"/>
      <c r="H14315" s="40"/>
      <c r="I14315" s="40"/>
    </row>
    <row r="14316" spans="1:9" x14ac:dyDescent="0.25">
      <c r="A14316" s="1"/>
      <c r="B14316" s="40"/>
      <c r="C14316" s="40"/>
      <c r="D14316" s="40"/>
      <c r="E14316" s="40"/>
      <c r="F14316" s="40"/>
      <c r="G14316" s="40"/>
      <c r="H14316" s="40"/>
      <c r="I14316" s="40"/>
    </row>
    <row r="14317" spans="1:9" x14ac:dyDescent="0.25">
      <c r="A14317" s="1"/>
      <c r="B14317" s="40"/>
      <c r="C14317" s="40"/>
      <c r="D14317" s="40"/>
      <c r="E14317" s="40"/>
      <c r="F14317" s="40"/>
      <c r="G14317" s="40"/>
      <c r="H14317" s="40"/>
      <c r="I14317" s="40"/>
    </row>
    <row r="14318" spans="1:9" x14ac:dyDescent="0.25">
      <c r="A14318" s="1"/>
      <c r="B14318" s="40"/>
      <c r="C14318" s="40"/>
      <c r="D14318" s="40"/>
      <c r="E14318" s="40"/>
      <c r="F14318" s="40"/>
      <c r="G14318" s="40"/>
      <c r="H14318" s="40"/>
      <c r="I14318" s="40"/>
    </row>
    <row r="14319" spans="1:9" x14ac:dyDescent="0.25">
      <c r="A14319" s="1"/>
      <c r="B14319" s="40"/>
      <c r="C14319" s="40"/>
      <c r="D14319" s="40"/>
      <c r="E14319" s="40"/>
      <c r="F14319" s="40"/>
      <c r="G14319" s="40"/>
      <c r="H14319" s="40"/>
      <c r="I14319" s="40"/>
    </row>
    <row r="14320" spans="1:9" x14ac:dyDescent="0.25">
      <c r="A14320" s="1"/>
      <c r="B14320" s="40"/>
      <c r="C14320" s="40"/>
      <c r="D14320" s="40"/>
      <c r="E14320" s="40"/>
      <c r="F14320" s="40"/>
      <c r="G14320" s="40"/>
      <c r="H14320" s="40"/>
      <c r="I14320" s="40"/>
    </row>
    <row r="14321" spans="1:9" x14ac:dyDescent="0.25">
      <c r="A14321" s="1"/>
      <c r="B14321" s="40"/>
      <c r="C14321" s="40"/>
      <c r="D14321" s="40"/>
      <c r="E14321" s="40"/>
      <c r="F14321" s="40"/>
      <c r="G14321" s="40"/>
      <c r="H14321" s="40"/>
      <c r="I14321" s="40"/>
    </row>
    <row r="14322" spans="1:9" x14ac:dyDescent="0.25">
      <c r="A14322" s="1"/>
      <c r="B14322" s="40"/>
      <c r="C14322" s="40"/>
      <c r="D14322" s="40"/>
      <c r="E14322" s="40"/>
      <c r="F14322" s="40"/>
      <c r="G14322" s="40"/>
      <c r="H14322" s="40"/>
      <c r="I14322" s="40"/>
    </row>
    <row r="14323" spans="1:9" x14ac:dyDescent="0.25">
      <c r="A14323" s="1"/>
      <c r="B14323" s="40"/>
      <c r="C14323" s="40"/>
      <c r="D14323" s="40"/>
      <c r="E14323" s="40"/>
      <c r="F14323" s="40"/>
      <c r="G14323" s="40"/>
      <c r="H14323" s="40"/>
      <c r="I14323" s="40"/>
    </row>
    <row r="14324" spans="1:9" x14ac:dyDescent="0.25">
      <c r="A14324" s="1"/>
      <c r="B14324" s="40"/>
      <c r="C14324" s="40"/>
      <c r="D14324" s="40"/>
      <c r="E14324" s="40"/>
      <c r="F14324" s="40"/>
      <c r="G14324" s="40"/>
      <c r="H14324" s="40"/>
      <c r="I14324" s="40"/>
    </row>
    <row r="14325" spans="1:9" x14ac:dyDescent="0.25">
      <c r="A14325" s="1"/>
      <c r="B14325" s="40"/>
      <c r="C14325" s="40"/>
      <c r="D14325" s="40"/>
      <c r="E14325" s="40"/>
      <c r="F14325" s="40"/>
      <c r="G14325" s="40"/>
      <c r="H14325" s="40"/>
      <c r="I14325" s="40"/>
    </row>
    <row r="14326" spans="1:9" x14ac:dyDescent="0.25">
      <c r="A14326" s="1"/>
      <c r="B14326" s="40"/>
      <c r="C14326" s="40"/>
      <c r="D14326" s="40"/>
      <c r="E14326" s="40"/>
      <c r="F14326" s="40"/>
      <c r="G14326" s="40"/>
      <c r="H14326" s="40"/>
      <c r="I14326" s="40"/>
    </row>
    <row r="14327" spans="1:9" x14ac:dyDescent="0.25">
      <c r="A14327" s="1"/>
      <c r="B14327" s="40"/>
      <c r="C14327" s="40"/>
      <c r="D14327" s="40"/>
      <c r="E14327" s="40"/>
      <c r="F14327" s="40"/>
      <c r="G14327" s="40"/>
      <c r="H14327" s="40"/>
      <c r="I14327" s="40"/>
    </row>
    <row r="14328" spans="1:9" x14ac:dyDescent="0.25">
      <c r="A14328" s="1"/>
      <c r="B14328" s="40"/>
      <c r="C14328" s="40"/>
      <c r="D14328" s="40"/>
      <c r="E14328" s="40"/>
      <c r="F14328" s="40"/>
      <c r="G14328" s="40"/>
      <c r="H14328" s="40"/>
      <c r="I14328" s="40"/>
    </row>
    <row r="14329" spans="1:9" x14ac:dyDescent="0.25">
      <c r="A14329" s="1"/>
      <c r="B14329" s="40"/>
      <c r="C14329" s="40"/>
      <c r="D14329" s="40"/>
      <c r="E14329" s="40"/>
      <c r="F14329" s="40"/>
      <c r="G14329" s="40"/>
      <c r="H14329" s="40"/>
      <c r="I14329" s="40"/>
    </row>
    <row r="14330" spans="1:9" x14ac:dyDescent="0.25">
      <c r="A14330" s="1"/>
      <c r="B14330" s="40"/>
      <c r="C14330" s="40"/>
      <c r="D14330" s="40"/>
      <c r="E14330" s="40"/>
      <c r="F14330" s="40"/>
      <c r="G14330" s="40"/>
      <c r="H14330" s="40"/>
      <c r="I14330" s="40"/>
    </row>
    <row r="14331" spans="1:9" x14ac:dyDescent="0.25">
      <c r="A14331" s="1"/>
      <c r="B14331" s="40"/>
      <c r="C14331" s="40"/>
      <c r="D14331" s="40"/>
      <c r="E14331" s="40"/>
      <c r="F14331" s="40"/>
      <c r="G14331" s="40"/>
      <c r="H14331" s="40"/>
      <c r="I14331" s="40"/>
    </row>
    <row r="14332" spans="1:9" x14ac:dyDescent="0.25">
      <c r="A14332" s="1"/>
      <c r="B14332" s="40"/>
      <c r="C14332" s="40"/>
      <c r="D14332" s="40"/>
      <c r="E14332" s="40"/>
      <c r="F14332" s="40"/>
      <c r="G14332" s="40"/>
      <c r="H14332" s="40"/>
      <c r="I14332" s="40"/>
    </row>
    <row r="14333" spans="1:9" x14ac:dyDescent="0.25">
      <c r="A14333" s="1"/>
      <c r="B14333" s="40"/>
      <c r="C14333" s="40"/>
      <c r="D14333" s="40"/>
      <c r="E14333" s="40"/>
      <c r="F14333" s="40"/>
      <c r="G14333" s="40"/>
      <c r="H14333" s="40"/>
      <c r="I14333" s="40"/>
    </row>
    <row r="14334" spans="1:9" x14ac:dyDescent="0.25">
      <c r="A14334" s="1"/>
      <c r="B14334" s="40"/>
      <c r="C14334" s="40"/>
      <c r="D14334" s="40"/>
      <c r="E14334" s="40"/>
      <c r="F14334" s="40"/>
      <c r="G14334" s="40"/>
      <c r="H14334" s="40"/>
      <c r="I14334" s="40"/>
    </row>
    <row r="14335" spans="1:9" x14ac:dyDescent="0.25">
      <c r="A14335" s="1"/>
      <c r="B14335" s="40"/>
      <c r="C14335" s="40"/>
      <c r="D14335" s="40"/>
      <c r="E14335" s="40"/>
      <c r="F14335" s="40"/>
      <c r="G14335" s="40"/>
      <c r="H14335" s="40"/>
      <c r="I14335" s="40"/>
    </row>
    <row r="14336" spans="1:9" x14ac:dyDescent="0.25">
      <c r="A14336" s="1"/>
      <c r="B14336" s="40"/>
      <c r="C14336" s="40"/>
      <c r="D14336" s="40"/>
      <c r="E14336" s="40"/>
      <c r="F14336" s="40"/>
      <c r="G14336" s="40"/>
      <c r="H14336" s="40"/>
      <c r="I14336" s="40"/>
    </row>
    <row r="14337" spans="1:9" x14ac:dyDescent="0.25">
      <c r="A14337" s="1"/>
      <c r="B14337" s="40"/>
      <c r="C14337" s="40"/>
      <c r="D14337" s="40"/>
      <c r="E14337" s="40"/>
      <c r="F14337" s="40"/>
      <c r="G14337" s="40"/>
      <c r="H14337" s="40"/>
      <c r="I14337" s="40"/>
    </row>
    <row r="14338" spans="1:9" x14ac:dyDescent="0.25">
      <c r="A14338" s="1"/>
      <c r="B14338" s="40"/>
      <c r="C14338" s="40"/>
      <c r="D14338" s="40"/>
      <c r="E14338" s="40"/>
      <c r="F14338" s="40"/>
      <c r="G14338" s="40"/>
      <c r="H14338" s="40"/>
      <c r="I14338" s="40"/>
    </row>
    <row r="14339" spans="1:9" x14ac:dyDescent="0.25">
      <c r="A14339" s="1"/>
      <c r="B14339" s="40"/>
      <c r="C14339" s="40"/>
      <c r="D14339" s="40"/>
      <c r="E14339" s="40"/>
      <c r="F14339" s="40"/>
      <c r="G14339" s="40"/>
      <c r="H14339" s="40"/>
      <c r="I14339" s="40"/>
    </row>
    <row r="14340" spans="1:9" x14ac:dyDescent="0.25">
      <c r="A14340" s="1"/>
      <c r="B14340" s="40"/>
      <c r="C14340" s="40"/>
      <c r="D14340" s="40"/>
      <c r="E14340" s="40"/>
      <c r="F14340" s="40"/>
      <c r="G14340" s="40"/>
      <c r="H14340" s="40"/>
      <c r="I14340" s="40"/>
    </row>
    <row r="14341" spans="1:9" x14ac:dyDescent="0.25">
      <c r="A14341" s="1"/>
      <c r="B14341" s="40"/>
      <c r="C14341" s="40"/>
      <c r="D14341" s="40"/>
      <c r="E14341" s="40"/>
      <c r="F14341" s="40"/>
      <c r="G14341" s="40"/>
      <c r="H14341" s="40"/>
      <c r="I14341" s="40"/>
    </row>
    <row r="14342" spans="1:9" x14ac:dyDescent="0.25">
      <c r="A14342" s="1"/>
      <c r="B14342" s="40"/>
      <c r="C14342" s="40"/>
      <c r="D14342" s="40"/>
      <c r="E14342" s="40"/>
      <c r="F14342" s="40"/>
      <c r="G14342" s="40"/>
      <c r="H14342" s="40"/>
      <c r="I14342" s="40"/>
    </row>
    <row r="14343" spans="1:9" x14ac:dyDescent="0.25">
      <c r="A14343" s="1"/>
      <c r="B14343" s="40"/>
      <c r="C14343" s="40"/>
      <c r="D14343" s="40"/>
      <c r="E14343" s="40"/>
      <c r="F14343" s="40"/>
      <c r="G14343" s="40"/>
      <c r="H14343" s="40"/>
      <c r="I14343" s="40"/>
    </row>
    <row r="14344" spans="1:9" x14ac:dyDescent="0.25">
      <c r="A14344" s="1"/>
      <c r="B14344" s="40"/>
      <c r="C14344" s="40"/>
      <c r="D14344" s="40"/>
      <c r="E14344" s="40"/>
      <c r="F14344" s="40"/>
      <c r="G14344" s="40"/>
      <c r="H14344" s="40"/>
      <c r="I14344" s="40"/>
    </row>
    <row r="14345" spans="1:9" x14ac:dyDescent="0.25">
      <c r="A14345" s="1"/>
      <c r="B14345" s="40"/>
      <c r="C14345" s="40"/>
      <c r="D14345" s="40"/>
      <c r="E14345" s="40"/>
      <c r="F14345" s="40"/>
      <c r="G14345" s="40"/>
      <c r="H14345" s="40"/>
      <c r="I14345" s="40"/>
    </row>
    <row r="14346" spans="1:9" x14ac:dyDescent="0.25">
      <c r="A14346" s="1"/>
      <c r="B14346" s="40"/>
      <c r="C14346" s="40"/>
      <c r="D14346" s="40"/>
      <c r="E14346" s="40"/>
      <c r="F14346" s="40"/>
      <c r="G14346" s="40"/>
      <c r="H14346" s="40"/>
      <c r="I14346" s="40"/>
    </row>
    <row r="14347" spans="1:9" x14ac:dyDescent="0.25">
      <c r="A14347" s="1"/>
      <c r="B14347" s="40"/>
      <c r="C14347" s="40"/>
      <c r="D14347" s="40"/>
      <c r="E14347" s="40"/>
      <c r="F14347" s="40"/>
      <c r="G14347" s="40"/>
      <c r="H14347" s="40"/>
      <c r="I14347" s="40"/>
    </row>
    <row r="14348" spans="1:9" x14ac:dyDescent="0.25">
      <c r="A14348" s="1"/>
      <c r="B14348" s="40"/>
      <c r="C14348" s="40"/>
      <c r="D14348" s="40"/>
      <c r="E14348" s="40"/>
      <c r="F14348" s="40"/>
      <c r="G14348" s="40"/>
      <c r="H14348" s="40"/>
      <c r="I14348" s="40"/>
    </row>
    <row r="14349" spans="1:9" x14ac:dyDescent="0.25">
      <c r="A14349" s="1"/>
      <c r="B14349" s="40"/>
      <c r="C14349" s="40"/>
      <c r="D14349" s="40"/>
      <c r="E14349" s="40"/>
      <c r="F14349" s="40"/>
      <c r="G14349" s="40"/>
      <c r="H14349" s="40"/>
      <c r="I14349" s="40"/>
    </row>
    <row r="14350" spans="1:9" x14ac:dyDescent="0.25">
      <c r="A14350" s="1"/>
      <c r="B14350" s="40"/>
      <c r="C14350" s="40"/>
      <c r="D14350" s="40"/>
      <c r="E14350" s="40"/>
      <c r="F14350" s="40"/>
      <c r="G14350" s="40"/>
      <c r="H14350" s="40"/>
      <c r="I14350" s="40"/>
    </row>
    <row r="14351" spans="1:9" x14ac:dyDescent="0.25">
      <c r="A14351" s="1"/>
      <c r="B14351" s="40"/>
      <c r="C14351" s="40"/>
      <c r="D14351" s="40"/>
      <c r="E14351" s="40"/>
      <c r="F14351" s="40"/>
      <c r="G14351" s="40"/>
      <c r="H14351" s="40"/>
      <c r="I14351" s="40"/>
    </row>
    <row r="14352" spans="1:9" x14ac:dyDescent="0.25">
      <c r="A14352" s="1"/>
      <c r="B14352" s="40"/>
      <c r="C14352" s="40"/>
      <c r="D14352" s="40"/>
      <c r="E14352" s="40"/>
      <c r="F14352" s="40"/>
      <c r="G14352" s="40"/>
      <c r="H14352" s="40"/>
      <c r="I14352" s="40"/>
    </row>
    <row r="14353" spans="1:9" x14ac:dyDescent="0.25">
      <c r="A14353" s="1"/>
      <c r="B14353" s="40"/>
      <c r="C14353" s="40"/>
      <c r="D14353" s="40"/>
      <c r="E14353" s="40"/>
      <c r="F14353" s="40"/>
      <c r="G14353" s="40"/>
      <c r="H14353" s="40"/>
      <c r="I14353" s="40"/>
    </row>
    <row r="14354" spans="1:9" x14ac:dyDescent="0.25">
      <c r="A14354" s="1"/>
      <c r="B14354" s="40"/>
      <c r="C14354" s="40"/>
      <c r="D14354" s="40"/>
      <c r="E14354" s="40"/>
      <c r="F14354" s="40"/>
      <c r="G14354" s="40"/>
      <c r="H14354" s="40"/>
      <c r="I14354" s="40"/>
    </row>
    <row r="14355" spans="1:9" x14ac:dyDescent="0.25">
      <c r="A14355" s="1"/>
      <c r="B14355" s="40"/>
      <c r="C14355" s="40"/>
      <c r="D14355" s="40"/>
      <c r="E14355" s="40"/>
      <c r="F14355" s="40"/>
      <c r="G14355" s="40"/>
      <c r="H14355" s="40"/>
      <c r="I14355" s="40"/>
    </row>
    <row r="14356" spans="1:9" x14ac:dyDescent="0.25">
      <c r="A14356" s="1"/>
      <c r="B14356" s="40"/>
      <c r="C14356" s="40"/>
      <c r="D14356" s="40"/>
      <c r="E14356" s="40"/>
      <c r="F14356" s="40"/>
      <c r="G14356" s="40"/>
      <c r="H14356" s="40"/>
      <c r="I14356" s="40"/>
    </row>
    <row r="14357" spans="1:9" x14ac:dyDescent="0.25">
      <c r="A14357" s="1"/>
      <c r="B14357" s="40"/>
      <c r="C14357" s="40"/>
      <c r="D14357" s="40"/>
      <c r="E14357" s="40"/>
      <c r="F14357" s="40"/>
      <c r="G14357" s="40"/>
      <c r="H14357" s="40"/>
      <c r="I14357" s="40"/>
    </row>
    <row r="14358" spans="1:9" x14ac:dyDescent="0.25">
      <c r="A14358" s="1"/>
      <c r="B14358" s="40"/>
      <c r="C14358" s="40"/>
      <c r="D14358" s="40"/>
      <c r="E14358" s="40"/>
      <c r="F14358" s="40"/>
      <c r="G14358" s="40"/>
      <c r="H14358" s="40"/>
      <c r="I14358" s="40"/>
    </row>
    <row r="14359" spans="1:9" x14ac:dyDescent="0.25">
      <c r="A14359" s="1"/>
      <c r="B14359" s="40"/>
      <c r="C14359" s="40"/>
      <c r="D14359" s="40"/>
      <c r="E14359" s="40"/>
      <c r="F14359" s="40"/>
      <c r="G14359" s="40"/>
      <c r="H14359" s="40"/>
      <c r="I14359" s="40"/>
    </row>
    <row r="14360" spans="1:9" x14ac:dyDescent="0.25">
      <c r="A14360" s="1"/>
      <c r="B14360" s="40"/>
      <c r="C14360" s="40"/>
      <c r="D14360" s="40"/>
      <c r="E14360" s="40"/>
      <c r="F14360" s="40"/>
      <c r="G14360" s="40"/>
      <c r="H14360" s="40"/>
      <c r="I14360" s="40"/>
    </row>
    <row r="14361" spans="1:9" x14ac:dyDescent="0.25">
      <c r="A14361" s="1"/>
      <c r="B14361" s="40"/>
      <c r="C14361" s="40"/>
      <c r="D14361" s="40"/>
      <c r="E14361" s="40"/>
      <c r="F14361" s="40"/>
      <c r="G14361" s="40"/>
      <c r="H14361" s="40"/>
      <c r="I14361" s="40"/>
    </row>
    <row r="14362" spans="1:9" x14ac:dyDescent="0.25">
      <c r="A14362" s="1"/>
      <c r="B14362" s="40"/>
      <c r="C14362" s="40"/>
      <c r="D14362" s="40"/>
      <c r="E14362" s="40"/>
      <c r="F14362" s="40"/>
      <c r="G14362" s="40"/>
      <c r="H14362" s="40"/>
      <c r="I14362" s="40"/>
    </row>
    <row r="14363" spans="1:9" x14ac:dyDescent="0.25">
      <c r="A14363" s="1"/>
      <c r="B14363" s="40"/>
      <c r="C14363" s="40"/>
      <c r="D14363" s="40"/>
      <c r="E14363" s="40"/>
      <c r="F14363" s="40"/>
      <c r="G14363" s="40"/>
      <c r="H14363" s="40"/>
      <c r="I14363" s="40"/>
    </row>
    <row r="14364" spans="1:9" x14ac:dyDescent="0.25">
      <c r="A14364" s="1"/>
      <c r="B14364" s="40"/>
      <c r="C14364" s="40"/>
      <c r="D14364" s="40"/>
      <c r="E14364" s="40"/>
      <c r="F14364" s="40"/>
      <c r="G14364" s="40"/>
      <c r="H14364" s="40"/>
      <c r="I14364" s="40"/>
    </row>
    <row r="14365" spans="1:9" x14ac:dyDescent="0.25">
      <c r="A14365" s="1"/>
      <c r="B14365" s="40"/>
      <c r="C14365" s="40"/>
      <c r="D14365" s="40"/>
      <c r="E14365" s="40"/>
      <c r="F14365" s="40"/>
      <c r="G14365" s="40"/>
      <c r="H14365" s="40"/>
      <c r="I14365" s="40"/>
    </row>
    <row r="14366" spans="1:9" x14ac:dyDescent="0.25">
      <c r="A14366" s="1"/>
      <c r="B14366" s="40"/>
      <c r="C14366" s="40"/>
      <c r="D14366" s="40"/>
      <c r="E14366" s="40"/>
      <c r="F14366" s="40"/>
      <c r="G14366" s="40"/>
      <c r="H14366" s="40"/>
      <c r="I14366" s="40"/>
    </row>
    <row r="14367" spans="1:9" x14ac:dyDescent="0.25">
      <c r="A14367" s="1"/>
      <c r="B14367" s="40"/>
      <c r="C14367" s="40"/>
      <c r="D14367" s="40"/>
      <c r="E14367" s="40"/>
      <c r="F14367" s="40"/>
      <c r="G14367" s="40"/>
      <c r="H14367" s="40"/>
      <c r="I14367" s="40"/>
    </row>
    <row r="14368" spans="1:9" x14ac:dyDescent="0.25">
      <c r="A14368" s="1"/>
      <c r="B14368" s="40"/>
      <c r="C14368" s="40"/>
      <c r="D14368" s="40"/>
      <c r="E14368" s="40"/>
      <c r="F14368" s="40"/>
      <c r="G14368" s="40"/>
      <c r="H14368" s="40"/>
      <c r="I14368" s="40"/>
    </row>
    <row r="14369" spans="1:9" x14ac:dyDescent="0.25">
      <c r="A14369" s="1"/>
      <c r="B14369" s="40"/>
      <c r="C14369" s="40"/>
      <c r="D14369" s="40"/>
      <c r="E14369" s="40"/>
      <c r="F14369" s="40"/>
      <c r="G14369" s="40"/>
      <c r="H14369" s="40"/>
      <c r="I14369" s="40"/>
    </row>
    <row r="14370" spans="1:9" x14ac:dyDescent="0.25">
      <c r="A14370" s="1"/>
      <c r="B14370" s="40"/>
      <c r="C14370" s="40"/>
      <c r="D14370" s="40"/>
      <c r="E14370" s="40"/>
      <c r="F14370" s="40"/>
      <c r="G14370" s="40"/>
      <c r="H14370" s="40"/>
      <c r="I14370" s="40"/>
    </row>
    <row r="14371" spans="1:9" x14ac:dyDescent="0.25">
      <c r="A14371" s="1"/>
      <c r="B14371" s="40"/>
      <c r="C14371" s="40"/>
      <c r="D14371" s="40"/>
      <c r="E14371" s="40"/>
      <c r="F14371" s="40"/>
      <c r="G14371" s="40"/>
      <c r="H14371" s="40"/>
      <c r="I14371" s="40"/>
    </row>
    <row r="14372" spans="1:9" x14ac:dyDescent="0.25">
      <c r="A14372" s="1"/>
      <c r="B14372" s="40"/>
      <c r="C14372" s="40"/>
      <c r="D14372" s="40"/>
      <c r="E14372" s="40"/>
      <c r="F14372" s="40"/>
      <c r="G14372" s="40"/>
      <c r="H14372" s="40"/>
      <c r="I14372" s="40"/>
    </row>
    <row r="14373" spans="1:9" x14ac:dyDescent="0.25">
      <c r="A14373" s="1"/>
      <c r="B14373" s="40"/>
      <c r="C14373" s="40"/>
      <c r="D14373" s="40"/>
      <c r="E14373" s="40"/>
      <c r="F14373" s="40"/>
      <c r="G14373" s="40"/>
      <c r="H14373" s="40"/>
      <c r="I14373" s="40"/>
    </row>
    <row r="14374" spans="1:9" x14ac:dyDescent="0.25">
      <c r="A14374" s="1"/>
      <c r="B14374" s="40"/>
      <c r="C14374" s="40"/>
      <c r="D14374" s="40"/>
      <c r="E14374" s="40"/>
      <c r="F14374" s="40"/>
      <c r="G14374" s="40"/>
      <c r="H14374" s="40"/>
      <c r="I14374" s="40"/>
    </row>
    <row r="14375" spans="1:9" x14ac:dyDescent="0.25">
      <c r="A14375" s="1"/>
      <c r="B14375" s="40"/>
      <c r="C14375" s="40"/>
      <c r="D14375" s="40"/>
      <c r="E14375" s="40"/>
      <c r="F14375" s="40"/>
      <c r="G14375" s="40"/>
      <c r="H14375" s="40"/>
      <c r="I14375" s="40"/>
    </row>
    <row r="14376" spans="1:9" x14ac:dyDescent="0.25">
      <c r="A14376" s="1"/>
      <c r="B14376" s="40"/>
      <c r="C14376" s="40"/>
      <c r="D14376" s="40"/>
      <c r="E14376" s="40"/>
      <c r="F14376" s="40"/>
      <c r="G14376" s="40"/>
      <c r="H14376" s="40"/>
      <c r="I14376" s="40"/>
    </row>
    <row r="14377" spans="1:9" x14ac:dyDescent="0.25">
      <c r="A14377" s="1"/>
      <c r="B14377" s="40"/>
      <c r="C14377" s="40"/>
      <c r="D14377" s="40"/>
      <c r="E14377" s="40"/>
      <c r="F14377" s="40"/>
      <c r="G14377" s="40"/>
      <c r="H14377" s="40"/>
      <c r="I14377" s="40"/>
    </row>
    <row r="14378" spans="1:9" x14ac:dyDescent="0.25">
      <c r="A14378" s="1"/>
      <c r="B14378" s="40"/>
      <c r="C14378" s="40"/>
      <c r="D14378" s="40"/>
      <c r="E14378" s="40"/>
      <c r="F14378" s="40"/>
      <c r="G14378" s="40"/>
      <c r="H14378" s="40"/>
      <c r="I14378" s="40"/>
    </row>
    <row r="14379" spans="1:9" x14ac:dyDescent="0.25">
      <c r="A14379" s="1"/>
      <c r="B14379" s="40"/>
      <c r="C14379" s="40"/>
      <c r="D14379" s="40"/>
      <c r="E14379" s="40"/>
      <c r="F14379" s="40"/>
      <c r="G14379" s="40"/>
      <c r="H14379" s="40"/>
      <c r="I14379" s="40"/>
    </row>
    <row r="14380" spans="1:9" x14ac:dyDescent="0.25">
      <c r="A14380" s="1"/>
      <c r="B14380" s="40"/>
      <c r="C14380" s="40"/>
      <c r="D14380" s="40"/>
      <c r="E14380" s="40"/>
      <c r="F14380" s="40"/>
      <c r="G14380" s="40"/>
      <c r="H14380" s="40"/>
      <c r="I14380" s="40"/>
    </row>
    <row r="14381" spans="1:9" x14ac:dyDescent="0.25">
      <c r="A14381" s="1"/>
      <c r="B14381" s="40"/>
      <c r="C14381" s="40"/>
      <c r="D14381" s="40"/>
      <c r="E14381" s="40"/>
      <c r="F14381" s="40"/>
      <c r="G14381" s="40"/>
      <c r="H14381" s="40"/>
      <c r="I14381" s="40"/>
    </row>
    <row r="14382" spans="1:9" x14ac:dyDescent="0.25">
      <c r="A14382" s="1"/>
      <c r="B14382" s="40"/>
      <c r="C14382" s="40"/>
      <c r="D14382" s="40"/>
      <c r="E14382" s="40"/>
      <c r="F14382" s="40"/>
      <c r="G14382" s="40"/>
      <c r="H14382" s="40"/>
      <c r="I14382" s="40"/>
    </row>
    <row r="14383" spans="1:9" x14ac:dyDescent="0.25">
      <c r="A14383" s="1"/>
      <c r="B14383" s="40"/>
      <c r="C14383" s="40"/>
      <c r="D14383" s="40"/>
      <c r="E14383" s="40"/>
      <c r="F14383" s="40"/>
      <c r="G14383" s="40"/>
      <c r="H14383" s="40"/>
      <c r="I14383" s="40"/>
    </row>
    <row r="14384" spans="1:9" x14ac:dyDescent="0.25">
      <c r="A14384" s="1"/>
      <c r="B14384" s="40"/>
      <c r="C14384" s="40"/>
      <c r="D14384" s="40"/>
      <c r="E14384" s="40"/>
      <c r="F14384" s="40"/>
      <c r="G14384" s="40"/>
      <c r="H14384" s="40"/>
      <c r="I14384" s="40"/>
    </row>
    <row r="14385" spans="1:9" x14ac:dyDescent="0.25">
      <c r="A14385" s="1"/>
      <c r="B14385" s="40"/>
      <c r="C14385" s="40"/>
      <c r="D14385" s="40"/>
      <c r="E14385" s="40"/>
      <c r="F14385" s="40"/>
      <c r="G14385" s="40"/>
      <c r="H14385" s="40"/>
      <c r="I14385" s="40"/>
    </row>
    <row r="14386" spans="1:9" x14ac:dyDescent="0.25">
      <c r="A14386" s="1"/>
      <c r="B14386" s="40"/>
      <c r="C14386" s="40"/>
      <c r="D14386" s="40"/>
      <c r="E14386" s="40"/>
      <c r="F14386" s="40"/>
      <c r="G14386" s="40"/>
      <c r="H14386" s="40"/>
      <c r="I14386" s="40"/>
    </row>
    <row r="14387" spans="1:9" x14ac:dyDescent="0.25">
      <c r="A14387" s="1"/>
      <c r="B14387" s="40"/>
      <c r="C14387" s="40"/>
      <c r="D14387" s="40"/>
      <c r="E14387" s="40"/>
      <c r="F14387" s="40"/>
      <c r="G14387" s="40"/>
      <c r="H14387" s="40"/>
      <c r="I14387" s="40"/>
    </row>
    <row r="14388" spans="1:9" x14ac:dyDescent="0.25">
      <c r="A14388" s="1"/>
      <c r="B14388" s="40"/>
      <c r="C14388" s="40"/>
      <c r="D14388" s="40"/>
      <c r="E14388" s="40"/>
      <c r="F14388" s="40"/>
      <c r="G14388" s="40"/>
      <c r="H14388" s="40"/>
      <c r="I14388" s="40"/>
    </row>
    <row r="14389" spans="1:9" x14ac:dyDescent="0.25">
      <c r="A14389" s="1"/>
      <c r="B14389" s="40"/>
      <c r="C14389" s="40"/>
      <c r="D14389" s="40"/>
      <c r="E14389" s="40"/>
      <c r="F14389" s="40"/>
      <c r="G14389" s="40"/>
      <c r="H14389" s="40"/>
      <c r="I14389" s="40"/>
    </row>
    <row r="14390" spans="1:9" x14ac:dyDescent="0.25">
      <c r="A14390" s="1"/>
      <c r="B14390" s="40"/>
      <c r="C14390" s="40"/>
      <c r="D14390" s="40"/>
      <c r="E14390" s="40"/>
      <c r="F14390" s="40"/>
      <c r="G14390" s="40"/>
      <c r="H14390" s="40"/>
      <c r="I14390" s="40"/>
    </row>
    <row r="14391" spans="1:9" x14ac:dyDescent="0.25">
      <c r="A14391" s="1"/>
      <c r="B14391" s="40"/>
      <c r="C14391" s="40"/>
      <c r="D14391" s="40"/>
      <c r="E14391" s="40"/>
      <c r="F14391" s="40"/>
      <c r="G14391" s="40"/>
      <c r="H14391" s="40"/>
      <c r="I14391" s="40"/>
    </row>
    <row r="14392" spans="1:9" x14ac:dyDescent="0.25">
      <c r="A14392" s="1"/>
      <c r="B14392" s="40"/>
      <c r="C14392" s="40"/>
      <c r="D14392" s="40"/>
      <c r="E14392" s="40"/>
      <c r="F14392" s="40"/>
      <c r="G14392" s="40"/>
      <c r="H14392" s="40"/>
      <c r="I14392" s="40"/>
    </row>
    <row r="14393" spans="1:9" x14ac:dyDescent="0.25">
      <c r="A14393" s="1"/>
      <c r="B14393" s="40"/>
      <c r="C14393" s="40"/>
      <c r="D14393" s="40"/>
      <c r="E14393" s="40"/>
      <c r="F14393" s="40"/>
      <c r="G14393" s="40"/>
      <c r="H14393" s="40"/>
      <c r="I14393" s="40"/>
    </row>
    <row r="14394" spans="1:9" x14ac:dyDescent="0.25">
      <c r="A14394" s="1"/>
      <c r="B14394" s="40"/>
      <c r="C14394" s="40"/>
      <c r="D14394" s="40"/>
      <c r="E14394" s="40"/>
      <c r="F14394" s="40"/>
      <c r="G14394" s="40"/>
      <c r="H14394" s="40"/>
      <c r="I14394" s="40"/>
    </row>
    <row r="14395" spans="1:9" x14ac:dyDescent="0.25">
      <c r="A14395" s="1"/>
      <c r="B14395" s="40"/>
      <c r="C14395" s="40"/>
      <c r="D14395" s="40"/>
      <c r="E14395" s="40"/>
      <c r="F14395" s="40"/>
      <c r="G14395" s="40"/>
      <c r="H14395" s="40"/>
      <c r="I14395" s="40"/>
    </row>
    <row r="14396" spans="1:9" x14ac:dyDescent="0.25">
      <c r="A14396" s="1"/>
      <c r="B14396" s="40"/>
      <c r="C14396" s="40"/>
      <c r="D14396" s="40"/>
      <c r="E14396" s="40"/>
      <c r="F14396" s="40"/>
      <c r="G14396" s="40"/>
      <c r="H14396" s="40"/>
      <c r="I14396" s="40"/>
    </row>
    <row r="14397" spans="1:9" x14ac:dyDescent="0.25">
      <c r="A14397" s="1"/>
      <c r="B14397" s="40"/>
      <c r="C14397" s="40"/>
      <c r="D14397" s="40"/>
      <c r="E14397" s="40"/>
      <c r="F14397" s="40"/>
      <c r="G14397" s="40"/>
      <c r="H14397" s="40"/>
      <c r="I14397" s="40"/>
    </row>
    <row r="14398" spans="1:9" x14ac:dyDescent="0.25">
      <c r="A14398" s="1"/>
      <c r="B14398" s="40"/>
      <c r="C14398" s="40"/>
      <c r="D14398" s="40"/>
      <c r="E14398" s="40"/>
      <c r="F14398" s="40"/>
      <c r="G14398" s="40"/>
      <c r="H14398" s="40"/>
      <c r="I14398" s="40"/>
    </row>
    <row r="14399" spans="1:9" x14ac:dyDescent="0.25">
      <c r="A14399" s="1"/>
      <c r="B14399" s="40"/>
      <c r="C14399" s="40"/>
      <c r="D14399" s="40"/>
      <c r="E14399" s="40"/>
      <c r="F14399" s="40"/>
      <c r="G14399" s="40"/>
      <c r="H14399" s="40"/>
      <c r="I14399" s="40"/>
    </row>
    <row r="14400" spans="1:9" x14ac:dyDescent="0.25">
      <c r="A14400" s="1"/>
      <c r="B14400" s="40"/>
      <c r="C14400" s="40"/>
      <c r="D14400" s="40"/>
      <c r="E14400" s="40"/>
      <c r="F14400" s="40"/>
      <c r="G14400" s="40"/>
      <c r="H14400" s="40"/>
      <c r="I14400" s="40"/>
    </row>
    <row r="14401" spans="1:9" x14ac:dyDescent="0.25">
      <c r="A14401" s="1"/>
      <c r="B14401" s="40"/>
      <c r="C14401" s="40"/>
      <c r="D14401" s="40"/>
      <c r="E14401" s="40"/>
      <c r="F14401" s="40"/>
      <c r="G14401" s="40"/>
      <c r="H14401" s="40"/>
      <c r="I14401" s="40"/>
    </row>
    <row r="14402" spans="1:9" x14ac:dyDescent="0.25">
      <c r="A14402" s="1"/>
      <c r="B14402" s="40"/>
      <c r="C14402" s="40"/>
      <c r="D14402" s="40"/>
      <c r="E14402" s="40"/>
      <c r="F14402" s="40"/>
      <c r="G14402" s="40"/>
      <c r="H14402" s="40"/>
      <c r="I14402" s="40"/>
    </row>
    <row r="14403" spans="1:9" x14ac:dyDescent="0.25">
      <c r="A14403" s="1"/>
      <c r="B14403" s="40"/>
      <c r="C14403" s="40"/>
      <c r="D14403" s="40"/>
      <c r="E14403" s="40"/>
      <c r="F14403" s="40"/>
      <c r="G14403" s="40"/>
      <c r="H14403" s="40"/>
      <c r="I14403" s="40"/>
    </row>
    <row r="14404" spans="1:9" x14ac:dyDescent="0.25">
      <c r="A14404" s="1"/>
      <c r="B14404" s="40"/>
      <c r="C14404" s="40"/>
      <c r="D14404" s="40"/>
      <c r="E14404" s="40"/>
      <c r="F14404" s="40"/>
      <c r="G14404" s="40"/>
      <c r="H14404" s="40"/>
      <c r="I14404" s="40"/>
    </row>
    <row r="14405" spans="1:9" x14ac:dyDescent="0.25">
      <c r="A14405" s="1"/>
      <c r="B14405" s="40"/>
      <c r="C14405" s="40"/>
      <c r="D14405" s="40"/>
      <c r="E14405" s="40"/>
      <c r="F14405" s="40"/>
      <c r="G14405" s="40"/>
      <c r="H14405" s="40"/>
      <c r="I14405" s="40"/>
    </row>
    <row r="14406" spans="1:9" x14ac:dyDescent="0.25">
      <c r="A14406" s="1"/>
      <c r="B14406" s="40"/>
      <c r="C14406" s="40"/>
      <c r="D14406" s="40"/>
      <c r="E14406" s="40"/>
      <c r="F14406" s="40"/>
      <c r="G14406" s="40"/>
      <c r="H14406" s="40"/>
      <c r="I14406" s="40"/>
    </row>
    <row r="14407" spans="1:9" x14ac:dyDescent="0.25">
      <c r="A14407" s="1"/>
      <c r="B14407" s="40"/>
      <c r="C14407" s="40"/>
      <c r="D14407" s="40"/>
      <c r="E14407" s="40"/>
      <c r="F14407" s="40"/>
      <c r="G14407" s="40"/>
      <c r="H14407" s="40"/>
      <c r="I14407" s="40"/>
    </row>
    <row r="14408" spans="1:9" x14ac:dyDescent="0.25">
      <c r="A14408" s="1"/>
      <c r="B14408" s="40"/>
      <c r="C14408" s="40"/>
      <c r="D14408" s="40"/>
      <c r="E14408" s="40"/>
      <c r="F14408" s="40"/>
      <c r="G14408" s="40"/>
      <c r="H14408" s="40"/>
      <c r="I14408" s="40"/>
    </row>
    <row r="14409" spans="1:9" x14ac:dyDescent="0.25">
      <c r="A14409" s="1"/>
      <c r="B14409" s="40"/>
      <c r="C14409" s="40"/>
      <c r="D14409" s="40"/>
      <c r="E14409" s="40"/>
      <c r="F14409" s="40"/>
      <c r="G14409" s="40"/>
      <c r="H14409" s="40"/>
      <c r="I14409" s="40"/>
    </row>
    <row r="14410" spans="1:9" x14ac:dyDescent="0.25">
      <c r="A14410" s="1"/>
      <c r="B14410" s="40"/>
      <c r="C14410" s="40"/>
      <c r="D14410" s="40"/>
      <c r="E14410" s="40"/>
      <c r="F14410" s="40"/>
      <c r="G14410" s="40"/>
      <c r="H14410" s="40"/>
      <c r="I14410" s="40"/>
    </row>
    <row r="14411" spans="1:9" x14ac:dyDescent="0.25">
      <c r="A14411" s="1"/>
      <c r="B14411" s="40"/>
      <c r="C14411" s="40"/>
      <c r="D14411" s="40"/>
      <c r="E14411" s="40"/>
      <c r="F14411" s="40"/>
      <c r="G14411" s="40"/>
      <c r="H14411" s="40"/>
      <c r="I14411" s="40"/>
    </row>
    <row r="14412" spans="1:9" x14ac:dyDescent="0.25">
      <c r="A14412" s="1"/>
      <c r="B14412" s="40"/>
      <c r="C14412" s="40"/>
      <c r="D14412" s="40"/>
      <c r="E14412" s="40"/>
      <c r="F14412" s="40"/>
      <c r="G14412" s="40"/>
      <c r="H14412" s="40"/>
      <c r="I14412" s="40"/>
    </row>
    <row r="14413" spans="1:9" x14ac:dyDescent="0.25">
      <c r="A14413" s="1"/>
      <c r="B14413" s="40"/>
      <c r="C14413" s="40"/>
      <c r="D14413" s="40"/>
      <c r="E14413" s="40"/>
      <c r="F14413" s="40"/>
      <c r="G14413" s="40"/>
      <c r="H14413" s="40"/>
      <c r="I14413" s="40"/>
    </row>
    <row r="14414" spans="1:9" x14ac:dyDescent="0.25">
      <c r="A14414" s="1"/>
      <c r="B14414" s="40"/>
      <c r="C14414" s="40"/>
      <c r="D14414" s="40"/>
      <c r="E14414" s="40"/>
      <c r="F14414" s="40"/>
      <c r="G14414" s="40"/>
      <c r="H14414" s="40"/>
      <c r="I14414" s="40"/>
    </row>
    <row r="14415" spans="1:9" x14ac:dyDescent="0.25">
      <c r="A14415" s="1"/>
      <c r="B14415" s="40"/>
      <c r="C14415" s="40"/>
      <c r="D14415" s="40"/>
      <c r="E14415" s="40"/>
      <c r="F14415" s="40"/>
      <c r="G14415" s="40"/>
      <c r="H14415" s="40"/>
      <c r="I14415" s="40"/>
    </row>
    <row r="14416" spans="1:9" x14ac:dyDescent="0.25">
      <c r="A14416" s="1"/>
      <c r="B14416" s="40"/>
      <c r="C14416" s="40"/>
      <c r="D14416" s="40"/>
      <c r="E14416" s="40"/>
      <c r="F14416" s="40"/>
      <c r="G14416" s="40"/>
      <c r="H14416" s="40"/>
      <c r="I14416" s="40"/>
    </row>
    <row r="14417" spans="1:9" x14ac:dyDescent="0.25">
      <c r="A14417" s="1"/>
      <c r="B14417" s="40"/>
      <c r="C14417" s="40"/>
      <c r="D14417" s="40"/>
      <c r="E14417" s="40"/>
      <c r="F14417" s="40"/>
      <c r="G14417" s="40"/>
      <c r="H14417" s="40"/>
      <c r="I14417" s="40"/>
    </row>
    <row r="14418" spans="1:9" x14ac:dyDescent="0.25">
      <c r="A14418" s="1"/>
      <c r="B14418" s="40"/>
      <c r="C14418" s="40"/>
      <c r="D14418" s="40"/>
      <c r="E14418" s="40"/>
      <c r="F14418" s="40"/>
      <c r="G14418" s="40"/>
      <c r="H14418" s="40"/>
      <c r="I14418" s="40"/>
    </row>
    <row r="14419" spans="1:9" x14ac:dyDescent="0.25">
      <c r="A14419" s="1"/>
      <c r="B14419" s="40"/>
      <c r="C14419" s="40"/>
      <c r="D14419" s="40"/>
      <c r="E14419" s="40"/>
      <c r="F14419" s="40"/>
      <c r="G14419" s="40"/>
      <c r="H14419" s="40"/>
      <c r="I14419" s="40"/>
    </row>
    <row r="14420" spans="1:9" x14ac:dyDescent="0.25">
      <c r="A14420" s="1"/>
      <c r="B14420" s="40"/>
      <c r="C14420" s="40"/>
      <c r="D14420" s="40"/>
      <c r="E14420" s="40"/>
      <c r="F14420" s="40"/>
      <c r="G14420" s="40"/>
      <c r="H14420" s="40"/>
      <c r="I14420" s="40"/>
    </row>
    <row r="14421" spans="1:9" x14ac:dyDescent="0.25">
      <c r="A14421" s="1"/>
      <c r="B14421" s="40"/>
      <c r="C14421" s="40"/>
      <c r="D14421" s="40"/>
      <c r="E14421" s="40"/>
      <c r="F14421" s="40"/>
      <c r="G14421" s="40"/>
      <c r="H14421" s="40"/>
      <c r="I14421" s="40"/>
    </row>
    <row r="14422" spans="1:9" x14ac:dyDescent="0.25">
      <c r="A14422" s="1"/>
      <c r="B14422" s="40"/>
      <c r="C14422" s="40"/>
      <c r="D14422" s="40"/>
      <c r="E14422" s="40"/>
      <c r="F14422" s="40"/>
      <c r="G14422" s="40"/>
      <c r="H14422" s="40"/>
      <c r="I14422" s="40"/>
    </row>
    <row r="14423" spans="1:9" x14ac:dyDescent="0.25">
      <c r="A14423" s="1"/>
      <c r="B14423" s="40"/>
      <c r="C14423" s="40"/>
      <c r="D14423" s="40"/>
      <c r="E14423" s="40"/>
      <c r="F14423" s="40"/>
      <c r="G14423" s="40"/>
      <c r="H14423" s="40"/>
      <c r="I14423" s="40"/>
    </row>
    <row r="14424" spans="1:9" x14ac:dyDescent="0.25">
      <c r="A14424" s="1"/>
      <c r="B14424" s="40"/>
      <c r="C14424" s="40"/>
      <c r="D14424" s="40"/>
      <c r="E14424" s="40"/>
      <c r="F14424" s="40"/>
      <c r="G14424" s="40"/>
      <c r="H14424" s="40"/>
      <c r="I14424" s="40"/>
    </row>
    <row r="14425" spans="1:9" x14ac:dyDescent="0.25">
      <c r="A14425" s="1"/>
      <c r="B14425" s="40"/>
      <c r="C14425" s="40"/>
      <c r="D14425" s="40"/>
      <c r="E14425" s="40"/>
      <c r="F14425" s="40"/>
      <c r="G14425" s="40"/>
      <c r="H14425" s="40"/>
      <c r="I14425" s="40"/>
    </row>
    <row r="14426" spans="1:9" x14ac:dyDescent="0.25">
      <c r="A14426" s="1"/>
      <c r="B14426" s="40"/>
      <c r="C14426" s="40"/>
      <c r="D14426" s="40"/>
      <c r="E14426" s="40"/>
      <c r="F14426" s="40"/>
      <c r="G14426" s="40"/>
      <c r="H14426" s="40"/>
      <c r="I14426" s="40"/>
    </row>
    <row r="14427" spans="1:9" x14ac:dyDescent="0.25">
      <c r="A14427" s="1"/>
      <c r="B14427" s="40"/>
      <c r="C14427" s="40"/>
      <c r="D14427" s="40"/>
      <c r="E14427" s="40"/>
      <c r="F14427" s="40"/>
      <c r="G14427" s="40"/>
      <c r="H14427" s="40"/>
      <c r="I14427" s="40"/>
    </row>
    <row r="14428" spans="1:9" x14ac:dyDescent="0.25">
      <c r="A14428" s="1"/>
      <c r="B14428" s="40"/>
      <c r="C14428" s="40"/>
      <c r="D14428" s="40"/>
      <c r="E14428" s="40"/>
      <c r="F14428" s="40"/>
      <c r="G14428" s="40"/>
      <c r="H14428" s="40"/>
      <c r="I14428" s="40"/>
    </row>
    <row r="14429" spans="1:9" x14ac:dyDescent="0.25">
      <c r="A14429" s="1"/>
      <c r="B14429" s="40"/>
      <c r="C14429" s="40"/>
      <c r="D14429" s="40"/>
      <c r="E14429" s="40"/>
      <c r="F14429" s="40"/>
      <c r="G14429" s="40"/>
      <c r="H14429" s="40"/>
      <c r="I14429" s="40"/>
    </row>
    <row r="14430" spans="1:9" x14ac:dyDescent="0.25">
      <c r="A14430" s="1"/>
      <c r="B14430" s="40"/>
      <c r="C14430" s="40"/>
      <c r="D14430" s="40"/>
      <c r="E14430" s="40"/>
      <c r="F14430" s="40"/>
      <c r="G14430" s="40"/>
      <c r="H14430" s="40"/>
      <c r="I14430" s="40"/>
    </row>
    <row r="14431" spans="1:9" x14ac:dyDescent="0.25">
      <c r="A14431" s="1"/>
      <c r="B14431" s="40"/>
      <c r="C14431" s="40"/>
      <c r="D14431" s="40"/>
      <c r="E14431" s="40"/>
      <c r="F14431" s="40"/>
      <c r="G14431" s="40"/>
      <c r="H14431" s="40"/>
      <c r="I14431" s="40"/>
    </row>
    <row r="14432" spans="1:9" x14ac:dyDescent="0.25">
      <c r="A14432" s="1"/>
      <c r="B14432" s="40"/>
      <c r="C14432" s="40"/>
      <c r="D14432" s="40"/>
      <c r="E14432" s="40"/>
      <c r="F14432" s="40"/>
      <c r="G14432" s="40"/>
      <c r="H14432" s="40"/>
      <c r="I14432" s="40"/>
    </row>
    <row r="14433" spans="1:9" x14ac:dyDescent="0.25">
      <c r="A14433" s="1"/>
      <c r="B14433" s="40"/>
      <c r="C14433" s="40"/>
      <c r="D14433" s="40"/>
      <c r="E14433" s="40"/>
      <c r="F14433" s="40"/>
      <c r="G14433" s="40"/>
      <c r="H14433" s="40"/>
      <c r="I14433" s="40"/>
    </row>
    <row r="14434" spans="1:9" x14ac:dyDescent="0.25">
      <c r="A14434" s="1"/>
      <c r="B14434" s="40"/>
      <c r="C14434" s="40"/>
      <c r="D14434" s="40"/>
      <c r="E14434" s="40"/>
      <c r="F14434" s="40"/>
      <c r="G14434" s="40"/>
      <c r="H14434" s="40"/>
      <c r="I14434" s="40"/>
    </row>
    <row r="14435" spans="1:9" x14ac:dyDescent="0.25">
      <c r="A14435" s="1"/>
      <c r="B14435" s="40"/>
      <c r="C14435" s="40"/>
      <c r="D14435" s="40"/>
      <c r="E14435" s="40"/>
      <c r="F14435" s="40"/>
      <c r="G14435" s="40"/>
      <c r="H14435" s="40"/>
      <c r="I14435" s="40"/>
    </row>
    <row r="14436" spans="1:9" x14ac:dyDescent="0.25">
      <c r="A14436" s="1"/>
      <c r="B14436" s="40"/>
      <c r="C14436" s="40"/>
      <c r="D14436" s="40"/>
      <c r="E14436" s="40"/>
      <c r="F14436" s="40"/>
      <c r="G14436" s="40"/>
      <c r="H14436" s="40"/>
      <c r="I14436" s="40"/>
    </row>
    <row r="14437" spans="1:9" x14ac:dyDescent="0.25">
      <c r="A14437" s="1"/>
      <c r="B14437" s="40"/>
      <c r="C14437" s="40"/>
      <c r="D14437" s="40"/>
      <c r="E14437" s="40"/>
      <c r="F14437" s="40"/>
      <c r="G14437" s="40"/>
      <c r="H14437" s="40"/>
      <c r="I14437" s="40"/>
    </row>
    <row r="14438" spans="1:9" x14ac:dyDescent="0.25">
      <c r="A14438" s="1"/>
      <c r="B14438" s="40"/>
      <c r="C14438" s="40"/>
      <c r="D14438" s="40"/>
      <c r="E14438" s="40"/>
      <c r="F14438" s="40"/>
      <c r="G14438" s="40"/>
      <c r="H14438" s="40"/>
      <c r="I14438" s="40"/>
    </row>
    <row r="14439" spans="1:9" x14ac:dyDescent="0.25">
      <c r="A14439" s="1"/>
      <c r="B14439" s="40"/>
      <c r="C14439" s="40"/>
      <c r="D14439" s="40"/>
      <c r="E14439" s="40"/>
      <c r="F14439" s="40"/>
      <c r="G14439" s="40"/>
      <c r="H14439" s="40"/>
      <c r="I14439" s="40"/>
    </row>
    <row r="14440" spans="1:9" x14ac:dyDescent="0.25">
      <c r="A14440" s="1"/>
      <c r="B14440" s="40"/>
      <c r="C14440" s="40"/>
      <c r="D14440" s="40"/>
      <c r="E14440" s="40"/>
      <c r="F14440" s="40"/>
      <c r="G14440" s="40"/>
      <c r="H14440" s="40"/>
      <c r="I14440" s="40"/>
    </row>
    <row r="14441" spans="1:9" x14ac:dyDescent="0.25">
      <c r="A14441" s="1"/>
      <c r="B14441" s="40"/>
      <c r="C14441" s="40"/>
      <c r="D14441" s="40"/>
      <c r="E14441" s="40"/>
      <c r="F14441" s="40"/>
      <c r="G14441" s="40"/>
      <c r="H14441" s="40"/>
      <c r="I14441" s="40"/>
    </row>
    <row r="14442" spans="1:9" x14ac:dyDescent="0.25">
      <c r="A14442" s="1"/>
      <c r="B14442" s="40"/>
      <c r="C14442" s="40"/>
      <c r="D14442" s="40"/>
      <c r="E14442" s="40"/>
      <c r="F14442" s="40"/>
      <c r="G14442" s="40"/>
      <c r="H14442" s="40"/>
      <c r="I14442" s="40"/>
    </row>
    <row r="14443" spans="1:9" x14ac:dyDescent="0.25">
      <c r="A14443" s="1"/>
      <c r="B14443" s="40"/>
      <c r="C14443" s="40"/>
      <c r="D14443" s="40"/>
      <c r="E14443" s="40"/>
      <c r="F14443" s="40"/>
      <c r="G14443" s="40"/>
      <c r="H14443" s="40"/>
      <c r="I14443" s="40"/>
    </row>
    <row r="14444" spans="1:9" x14ac:dyDescent="0.25">
      <c r="A14444" s="1"/>
      <c r="B14444" s="40"/>
      <c r="C14444" s="40"/>
      <c r="D14444" s="40"/>
      <c r="E14444" s="40"/>
      <c r="F14444" s="40"/>
      <c r="G14444" s="40"/>
      <c r="H14444" s="40"/>
      <c r="I14444" s="40"/>
    </row>
    <row r="14445" spans="1:9" x14ac:dyDescent="0.25">
      <c r="A14445" s="1"/>
      <c r="B14445" s="40"/>
      <c r="C14445" s="40"/>
      <c r="D14445" s="40"/>
      <c r="E14445" s="40"/>
      <c r="F14445" s="40"/>
      <c r="G14445" s="40"/>
      <c r="H14445" s="40"/>
      <c r="I14445" s="40"/>
    </row>
    <row r="14446" spans="1:9" x14ac:dyDescent="0.25">
      <c r="A14446" s="1"/>
      <c r="B14446" s="40"/>
      <c r="C14446" s="40"/>
      <c r="D14446" s="40"/>
      <c r="E14446" s="40"/>
      <c r="F14446" s="40"/>
      <c r="G14446" s="40"/>
      <c r="H14446" s="40"/>
      <c r="I14446" s="40"/>
    </row>
    <row r="14447" spans="1:9" x14ac:dyDescent="0.25">
      <c r="A14447" s="1"/>
      <c r="B14447" s="40"/>
      <c r="C14447" s="40"/>
      <c r="D14447" s="40"/>
      <c r="E14447" s="40"/>
      <c r="F14447" s="40"/>
      <c r="G14447" s="40"/>
      <c r="H14447" s="40"/>
      <c r="I14447" s="40"/>
    </row>
    <row r="14448" spans="1:9" x14ac:dyDescent="0.25">
      <c r="A14448" s="1"/>
      <c r="B14448" s="40"/>
      <c r="C14448" s="40"/>
      <c r="D14448" s="40"/>
      <c r="E14448" s="40"/>
      <c r="F14448" s="40"/>
      <c r="G14448" s="40"/>
      <c r="H14448" s="40"/>
      <c r="I14448" s="40"/>
    </row>
    <row r="14449" spans="1:9" x14ac:dyDescent="0.25">
      <c r="A14449" s="1"/>
      <c r="B14449" s="40"/>
      <c r="C14449" s="40"/>
      <c r="D14449" s="40"/>
      <c r="E14449" s="40"/>
      <c r="F14449" s="40"/>
      <c r="G14449" s="40"/>
      <c r="H14449" s="40"/>
      <c r="I14449" s="40"/>
    </row>
    <row r="14450" spans="1:9" x14ac:dyDescent="0.25">
      <c r="A14450" s="1"/>
      <c r="B14450" s="40"/>
      <c r="C14450" s="40"/>
      <c r="D14450" s="40"/>
      <c r="E14450" s="40"/>
      <c r="F14450" s="40"/>
      <c r="G14450" s="40"/>
      <c r="H14450" s="40"/>
      <c r="I14450" s="40"/>
    </row>
    <row r="14451" spans="1:9" x14ac:dyDescent="0.25">
      <c r="A14451" s="1"/>
      <c r="B14451" s="40"/>
      <c r="C14451" s="40"/>
      <c r="D14451" s="40"/>
      <c r="E14451" s="40"/>
      <c r="F14451" s="40"/>
      <c r="G14451" s="40"/>
      <c r="H14451" s="40"/>
      <c r="I14451" s="40"/>
    </row>
    <row r="14452" spans="1:9" x14ac:dyDescent="0.25">
      <c r="A14452" s="1"/>
      <c r="B14452" s="40"/>
      <c r="C14452" s="40"/>
      <c r="D14452" s="40"/>
      <c r="E14452" s="40"/>
      <c r="F14452" s="40"/>
      <c r="G14452" s="40"/>
      <c r="H14452" s="40"/>
      <c r="I14452" s="40"/>
    </row>
    <row r="14453" spans="1:9" x14ac:dyDescent="0.25">
      <c r="A14453" s="1"/>
      <c r="B14453" s="40"/>
      <c r="C14453" s="40"/>
      <c r="D14453" s="40"/>
      <c r="E14453" s="40"/>
      <c r="F14453" s="40"/>
      <c r="G14453" s="40"/>
      <c r="H14453" s="40"/>
      <c r="I14453" s="40"/>
    </row>
    <row r="14454" spans="1:9" x14ac:dyDescent="0.25">
      <c r="A14454" s="1"/>
      <c r="B14454" s="40"/>
      <c r="C14454" s="40"/>
      <c r="D14454" s="40"/>
      <c r="E14454" s="40"/>
      <c r="F14454" s="40"/>
      <c r="G14454" s="40"/>
      <c r="H14454" s="40"/>
      <c r="I14454" s="40"/>
    </row>
    <row r="14455" spans="1:9" x14ac:dyDescent="0.25">
      <c r="A14455" s="1"/>
      <c r="B14455" s="40"/>
      <c r="C14455" s="40"/>
      <c r="D14455" s="40"/>
      <c r="E14455" s="40"/>
      <c r="F14455" s="40"/>
      <c r="G14455" s="40"/>
      <c r="H14455" s="40"/>
      <c r="I14455" s="40"/>
    </row>
    <row r="14456" spans="1:9" x14ac:dyDescent="0.25">
      <c r="A14456" s="1"/>
      <c r="B14456" s="40"/>
      <c r="C14456" s="40"/>
      <c r="D14456" s="40"/>
      <c r="E14456" s="40"/>
      <c r="F14456" s="40"/>
      <c r="G14456" s="40"/>
      <c r="H14456" s="40"/>
      <c r="I14456" s="40"/>
    </row>
    <row r="14457" spans="1:9" x14ac:dyDescent="0.25">
      <c r="A14457" s="1"/>
      <c r="B14457" s="40"/>
      <c r="C14457" s="40"/>
      <c r="D14457" s="40"/>
      <c r="E14457" s="40"/>
      <c r="F14457" s="40"/>
      <c r="G14457" s="40"/>
      <c r="H14457" s="40"/>
      <c r="I14457" s="40"/>
    </row>
    <row r="14458" spans="1:9" x14ac:dyDescent="0.25">
      <c r="A14458" s="1"/>
      <c r="B14458" s="40"/>
      <c r="C14458" s="40"/>
      <c r="D14458" s="40"/>
      <c r="E14458" s="40"/>
      <c r="F14458" s="40"/>
      <c r="G14458" s="40"/>
      <c r="H14458" s="40"/>
      <c r="I14458" s="40"/>
    </row>
    <row r="14459" spans="1:9" x14ac:dyDescent="0.25">
      <c r="A14459" s="1"/>
      <c r="B14459" s="40"/>
      <c r="C14459" s="40"/>
      <c r="D14459" s="40"/>
      <c r="E14459" s="40"/>
      <c r="F14459" s="40"/>
      <c r="G14459" s="40"/>
      <c r="H14459" s="40"/>
      <c r="I14459" s="40"/>
    </row>
    <row r="14460" spans="1:9" x14ac:dyDescent="0.25">
      <c r="A14460" s="1"/>
      <c r="B14460" s="40"/>
      <c r="C14460" s="40"/>
      <c r="D14460" s="40"/>
      <c r="E14460" s="40"/>
      <c r="F14460" s="40"/>
      <c r="G14460" s="40"/>
      <c r="H14460" s="40"/>
      <c r="I14460" s="40"/>
    </row>
    <row r="14461" spans="1:9" x14ac:dyDescent="0.25">
      <c r="A14461" s="1"/>
      <c r="B14461" s="40"/>
      <c r="C14461" s="40"/>
      <c r="D14461" s="40"/>
      <c r="E14461" s="40"/>
      <c r="F14461" s="40"/>
      <c r="G14461" s="40"/>
      <c r="H14461" s="40"/>
      <c r="I14461" s="40"/>
    </row>
    <row r="14462" spans="1:9" x14ac:dyDescent="0.25">
      <c r="A14462" s="1"/>
      <c r="B14462" s="40"/>
      <c r="C14462" s="40"/>
      <c r="D14462" s="40"/>
      <c r="E14462" s="40"/>
      <c r="F14462" s="40"/>
      <c r="G14462" s="40"/>
      <c r="H14462" s="40"/>
      <c r="I14462" s="40"/>
    </row>
    <row r="14463" spans="1:9" x14ac:dyDescent="0.25">
      <c r="A14463" s="1"/>
      <c r="B14463" s="40"/>
      <c r="C14463" s="40"/>
      <c r="D14463" s="40"/>
      <c r="E14463" s="40"/>
      <c r="F14463" s="40"/>
      <c r="G14463" s="40"/>
      <c r="H14463" s="40"/>
      <c r="I14463" s="40"/>
    </row>
    <row r="14464" spans="1:9" x14ac:dyDescent="0.25">
      <c r="A14464" s="1"/>
      <c r="B14464" s="40"/>
      <c r="C14464" s="40"/>
      <c r="D14464" s="40"/>
      <c r="E14464" s="40"/>
      <c r="F14464" s="40"/>
      <c r="G14464" s="40"/>
      <c r="H14464" s="40"/>
      <c r="I14464" s="40"/>
    </row>
    <row r="14465" spans="1:9" x14ac:dyDescent="0.25">
      <c r="A14465" s="1"/>
      <c r="B14465" s="40"/>
      <c r="C14465" s="40"/>
      <c r="D14465" s="40"/>
      <c r="E14465" s="40"/>
      <c r="F14465" s="40"/>
      <c r="G14465" s="40"/>
      <c r="H14465" s="40"/>
      <c r="I14465" s="40"/>
    </row>
    <row r="14466" spans="1:9" x14ac:dyDescent="0.25">
      <c r="A14466" s="1"/>
      <c r="B14466" s="40"/>
      <c r="C14466" s="40"/>
      <c r="D14466" s="40"/>
      <c r="E14466" s="40"/>
      <c r="F14466" s="40"/>
      <c r="G14466" s="40"/>
      <c r="H14466" s="40"/>
      <c r="I14466" s="40"/>
    </row>
    <row r="14467" spans="1:9" x14ac:dyDescent="0.25">
      <c r="A14467" s="1"/>
      <c r="B14467" s="40"/>
      <c r="C14467" s="40"/>
      <c r="D14467" s="40"/>
      <c r="E14467" s="40"/>
      <c r="F14467" s="40"/>
      <c r="G14467" s="40"/>
      <c r="H14467" s="40"/>
      <c r="I14467" s="40"/>
    </row>
    <row r="14468" spans="1:9" x14ac:dyDescent="0.25">
      <c r="A14468" s="1"/>
      <c r="B14468" s="40"/>
      <c r="C14468" s="40"/>
      <c r="D14468" s="40"/>
      <c r="E14468" s="40"/>
      <c r="F14468" s="40"/>
      <c r="G14468" s="40"/>
      <c r="H14468" s="40"/>
      <c r="I14468" s="40"/>
    </row>
    <row r="14469" spans="1:9" x14ac:dyDescent="0.25">
      <c r="A14469" s="1"/>
      <c r="B14469" s="40"/>
      <c r="C14469" s="40"/>
      <c r="D14469" s="40"/>
      <c r="E14469" s="40"/>
      <c r="F14469" s="40"/>
      <c r="G14469" s="40"/>
      <c r="H14469" s="40"/>
      <c r="I14469" s="40"/>
    </row>
    <row r="14470" spans="1:9" x14ac:dyDescent="0.25">
      <c r="A14470" s="1"/>
      <c r="B14470" s="40"/>
      <c r="C14470" s="40"/>
      <c r="D14470" s="40"/>
      <c r="E14470" s="40"/>
      <c r="F14470" s="40"/>
      <c r="G14470" s="40"/>
      <c r="H14470" s="40"/>
      <c r="I14470" s="40"/>
    </row>
    <row r="14471" spans="1:9" x14ac:dyDescent="0.25">
      <c r="A14471" s="1"/>
      <c r="B14471" s="40"/>
      <c r="C14471" s="40"/>
      <c r="D14471" s="40"/>
      <c r="E14471" s="40"/>
      <c r="F14471" s="40"/>
      <c r="G14471" s="40"/>
      <c r="H14471" s="40"/>
      <c r="I14471" s="40"/>
    </row>
    <row r="14472" spans="1:9" x14ac:dyDescent="0.25">
      <c r="A14472" s="1"/>
      <c r="B14472" s="40"/>
      <c r="C14472" s="40"/>
      <c r="D14472" s="40"/>
      <c r="E14472" s="40"/>
      <c r="F14472" s="40"/>
      <c r="G14472" s="40"/>
      <c r="H14472" s="40"/>
      <c r="I14472" s="40"/>
    </row>
    <row r="14473" spans="1:9" x14ac:dyDescent="0.25">
      <c r="A14473" s="1"/>
      <c r="B14473" s="40"/>
      <c r="C14473" s="40"/>
      <c r="D14473" s="40"/>
      <c r="E14473" s="40"/>
      <c r="F14473" s="40"/>
      <c r="G14473" s="40"/>
      <c r="H14473" s="40"/>
      <c r="I14473" s="40"/>
    </row>
    <row r="14474" spans="1:9" x14ac:dyDescent="0.25">
      <c r="A14474" s="1"/>
      <c r="B14474" s="40"/>
      <c r="C14474" s="40"/>
      <c r="D14474" s="40"/>
      <c r="E14474" s="40"/>
      <c r="F14474" s="40"/>
      <c r="G14474" s="40"/>
      <c r="H14474" s="40"/>
      <c r="I14474" s="40"/>
    </row>
    <row r="14475" spans="1:9" x14ac:dyDescent="0.25">
      <c r="A14475" s="1"/>
      <c r="B14475" s="40"/>
      <c r="C14475" s="40"/>
      <c r="D14475" s="40"/>
      <c r="E14475" s="40"/>
      <c r="F14475" s="40"/>
      <c r="G14475" s="40"/>
      <c r="H14475" s="40"/>
      <c r="I14475" s="40"/>
    </row>
    <row r="14476" spans="1:9" x14ac:dyDescent="0.25">
      <c r="A14476" s="1"/>
      <c r="B14476" s="40"/>
      <c r="C14476" s="40"/>
      <c r="D14476" s="40"/>
      <c r="E14476" s="40"/>
      <c r="F14476" s="40"/>
      <c r="G14476" s="40"/>
      <c r="H14476" s="40"/>
      <c r="I14476" s="40"/>
    </row>
    <row r="14477" spans="1:9" x14ac:dyDescent="0.25">
      <c r="A14477" s="1"/>
      <c r="B14477" s="40"/>
      <c r="C14477" s="40"/>
      <c r="D14477" s="40"/>
      <c r="E14477" s="40"/>
      <c r="F14477" s="40"/>
      <c r="G14477" s="40"/>
      <c r="H14477" s="40"/>
      <c r="I14477" s="40"/>
    </row>
    <row r="14478" spans="1:9" x14ac:dyDescent="0.25">
      <c r="A14478" s="1"/>
      <c r="B14478" s="40"/>
      <c r="C14478" s="40"/>
      <c r="D14478" s="40"/>
      <c r="E14478" s="40"/>
      <c r="F14478" s="40"/>
      <c r="G14478" s="40"/>
      <c r="H14478" s="40"/>
      <c r="I14478" s="40"/>
    </row>
    <row r="14479" spans="1:9" x14ac:dyDescent="0.25">
      <c r="A14479" s="1"/>
      <c r="B14479" s="40"/>
      <c r="C14479" s="40"/>
      <c r="D14479" s="40"/>
      <c r="E14479" s="40"/>
      <c r="F14479" s="40"/>
      <c r="G14479" s="40"/>
      <c r="H14479" s="40"/>
      <c r="I14479" s="40"/>
    </row>
    <row r="14480" spans="1:9" x14ac:dyDescent="0.25">
      <c r="A14480" s="1"/>
      <c r="B14480" s="40"/>
      <c r="C14480" s="40"/>
      <c r="D14480" s="40"/>
      <c r="E14480" s="40"/>
      <c r="F14480" s="40"/>
      <c r="G14480" s="40"/>
      <c r="H14480" s="40"/>
      <c r="I14480" s="40"/>
    </row>
    <row r="14481" spans="1:9" x14ac:dyDescent="0.25">
      <c r="A14481" s="1"/>
      <c r="B14481" s="40"/>
      <c r="C14481" s="40"/>
      <c r="D14481" s="40"/>
      <c r="E14481" s="40"/>
      <c r="F14481" s="40"/>
      <c r="G14481" s="40"/>
      <c r="H14481" s="40"/>
      <c r="I14481" s="40"/>
    </row>
    <row r="14482" spans="1:9" x14ac:dyDescent="0.25">
      <c r="A14482" s="1"/>
      <c r="B14482" s="40"/>
      <c r="C14482" s="40"/>
      <c r="D14482" s="40"/>
      <c r="E14482" s="40"/>
      <c r="F14482" s="40"/>
      <c r="G14482" s="40"/>
      <c r="H14482" s="40"/>
      <c r="I14482" s="40"/>
    </row>
    <row r="14483" spans="1:9" x14ac:dyDescent="0.25">
      <c r="A14483" s="1"/>
      <c r="B14483" s="40"/>
      <c r="C14483" s="40"/>
      <c r="D14483" s="40"/>
      <c r="E14483" s="40"/>
      <c r="F14483" s="40"/>
      <c r="G14483" s="40"/>
      <c r="H14483" s="40"/>
      <c r="I14483" s="40"/>
    </row>
    <row r="14484" spans="1:9" x14ac:dyDescent="0.25">
      <c r="A14484" s="1"/>
      <c r="B14484" s="40"/>
      <c r="C14484" s="40"/>
      <c r="D14484" s="40"/>
      <c r="E14484" s="40"/>
      <c r="F14484" s="40"/>
      <c r="G14484" s="40"/>
      <c r="H14484" s="40"/>
      <c r="I14484" s="40"/>
    </row>
    <row r="14485" spans="1:9" x14ac:dyDescent="0.25">
      <c r="A14485" s="1"/>
      <c r="B14485" s="40"/>
      <c r="C14485" s="40"/>
      <c r="D14485" s="40"/>
      <c r="E14485" s="40"/>
      <c r="F14485" s="40"/>
      <c r="G14485" s="40"/>
      <c r="H14485" s="40"/>
      <c r="I14485" s="40"/>
    </row>
    <row r="14486" spans="1:9" x14ac:dyDescent="0.25">
      <c r="A14486" s="1"/>
      <c r="B14486" s="40"/>
      <c r="C14486" s="40"/>
      <c r="D14486" s="40"/>
      <c r="E14486" s="40"/>
      <c r="F14486" s="40"/>
      <c r="G14486" s="40"/>
      <c r="H14486" s="40"/>
      <c r="I14486" s="40"/>
    </row>
    <row r="14487" spans="1:9" x14ac:dyDescent="0.25">
      <c r="A14487" s="1"/>
      <c r="B14487" s="40"/>
      <c r="C14487" s="40"/>
      <c r="D14487" s="40"/>
      <c r="E14487" s="40"/>
      <c r="F14487" s="40"/>
      <c r="G14487" s="40"/>
      <c r="H14487" s="40"/>
      <c r="I14487" s="40"/>
    </row>
    <row r="14488" spans="1:9" x14ac:dyDescent="0.25">
      <c r="A14488" s="1"/>
      <c r="B14488" s="40"/>
      <c r="C14488" s="40"/>
      <c r="D14488" s="40"/>
      <c r="E14488" s="40"/>
      <c r="F14488" s="40"/>
      <c r="G14488" s="40"/>
      <c r="H14488" s="40"/>
      <c r="I14488" s="40"/>
    </row>
    <row r="14489" spans="1:9" x14ac:dyDescent="0.25">
      <c r="A14489" s="1"/>
      <c r="B14489" s="40"/>
      <c r="C14489" s="40"/>
      <c r="D14489" s="40"/>
      <c r="E14489" s="40"/>
      <c r="F14489" s="40"/>
      <c r="G14489" s="40"/>
      <c r="H14489" s="40"/>
      <c r="I14489" s="40"/>
    </row>
    <row r="14490" spans="1:9" x14ac:dyDescent="0.25">
      <c r="A14490" s="1"/>
      <c r="B14490" s="40"/>
      <c r="C14490" s="40"/>
      <c r="D14490" s="40"/>
      <c r="E14490" s="40"/>
      <c r="F14490" s="40"/>
      <c r="G14490" s="40"/>
      <c r="H14490" s="40"/>
      <c r="I14490" s="40"/>
    </row>
    <row r="14491" spans="1:9" x14ac:dyDescent="0.25">
      <c r="A14491" s="1"/>
      <c r="B14491" s="40"/>
      <c r="C14491" s="40"/>
      <c r="D14491" s="40"/>
      <c r="E14491" s="40"/>
      <c r="F14491" s="40"/>
      <c r="G14491" s="40"/>
      <c r="H14491" s="40"/>
      <c r="I14491" s="40"/>
    </row>
    <row r="14492" spans="1:9" x14ac:dyDescent="0.25">
      <c r="A14492" s="1"/>
      <c r="B14492" s="40"/>
      <c r="C14492" s="40"/>
      <c r="D14492" s="40"/>
      <c r="E14492" s="40"/>
      <c r="F14492" s="40"/>
      <c r="G14492" s="40"/>
      <c r="H14492" s="40"/>
      <c r="I14492" s="40"/>
    </row>
    <row r="14493" spans="1:9" x14ac:dyDescent="0.25">
      <c r="A14493" s="1"/>
      <c r="B14493" s="40"/>
      <c r="C14493" s="40"/>
      <c r="D14493" s="40"/>
      <c r="E14493" s="40"/>
      <c r="F14493" s="40"/>
      <c r="G14493" s="40"/>
      <c r="H14493" s="40"/>
      <c r="I14493" s="40"/>
    </row>
    <row r="14494" spans="1:9" x14ac:dyDescent="0.25">
      <c r="A14494" s="1"/>
      <c r="B14494" s="40"/>
      <c r="C14494" s="40"/>
      <c r="D14494" s="40"/>
      <c r="E14494" s="40"/>
      <c r="F14494" s="40"/>
      <c r="G14494" s="40"/>
      <c r="H14494" s="40"/>
      <c r="I14494" s="40"/>
    </row>
    <row r="14495" spans="1:9" x14ac:dyDescent="0.25">
      <c r="A14495" s="1"/>
      <c r="B14495" s="40"/>
      <c r="C14495" s="40"/>
      <c r="D14495" s="40"/>
      <c r="E14495" s="40"/>
      <c r="F14495" s="40"/>
      <c r="G14495" s="40"/>
      <c r="H14495" s="40"/>
      <c r="I14495" s="40"/>
    </row>
    <row r="14496" spans="1:9" x14ac:dyDescent="0.25">
      <c r="A14496" s="1"/>
      <c r="B14496" s="40"/>
      <c r="C14496" s="40"/>
      <c r="D14496" s="40"/>
      <c r="E14496" s="40"/>
      <c r="F14496" s="40"/>
      <c r="G14496" s="40"/>
      <c r="H14496" s="40"/>
      <c r="I14496" s="40"/>
    </row>
    <row r="14497" spans="1:9" x14ac:dyDescent="0.25">
      <c r="A14497" s="1"/>
      <c r="B14497" s="40"/>
      <c r="C14497" s="40"/>
      <c r="D14497" s="40"/>
      <c r="E14497" s="40"/>
      <c r="F14497" s="40"/>
      <c r="G14497" s="40"/>
      <c r="H14497" s="40"/>
      <c r="I14497" s="40"/>
    </row>
    <row r="14498" spans="1:9" x14ac:dyDescent="0.25">
      <c r="A14498" s="1"/>
      <c r="B14498" s="40"/>
      <c r="C14498" s="40"/>
      <c r="D14498" s="40"/>
      <c r="E14498" s="40"/>
      <c r="F14498" s="40"/>
      <c r="G14498" s="40"/>
      <c r="H14498" s="40"/>
      <c r="I14498" s="40"/>
    </row>
    <row r="14499" spans="1:9" x14ac:dyDescent="0.25">
      <c r="A14499" s="1"/>
      <c r="B14499" s="40"/>
      <c r="C14499" s="40"/>
      <c r="D14499" s="40"/>
      <c r="E14499" s="40"/>
      <c r="F14499" s="40"/>
      <c r="G14499" s="40"/>
      <c r="H14499" s="40"/>
      <c r="I14499" s="40"/>
    </row>
    <row r="14500" spans="1:9" x14ac:dyDescent="0.25">
      <c r="A14500" s="1"/>
      <c r="B14500" s="40"/>
      <c r="C14500" s="40"/>
      <c r="D14500" s="40"/>
      <c r="E14500" s="40"/>
      <c r="F14500" s="40"/>
      <c r="G14500" s="40"/>
      <c r="H14500" s="40"/>
      <c r="I14500" s="40"/>
    </row>
    <row r="14501" spans="1:9" x14ac:dyDescent="0.25">
      <c r="A14501" s="1"/>
      <c r="B14501" s="40"/>
      <c r="C14501" s="40"/>
      <c r="D14501" s="40"/>
      <c r="E14501" s="40"/>
      <c r="F14501" s="40"/>
      <c r="G14501" s="40"/>
      <c r="H14501" s="40"/>
      <c r="I14501" s="40"/>
    </row>
    <row r="14502" spans="1:9" x14ac:dyDescent="0.25">
      <c r="A14502" s="1"/>
      <c r="B14502" s="40"/>
      <c r="C14502" s="40"/>
      <c r="D14502" s="40"/>
      <c r="E14502" s="40"/>
      <c r="F14502" s="40"/>
      <c r="G14502" s="40"/>
      <c r="H14502" s="40"/>
      <c r="I14502" s="40"/>
    </row>
    <row r="14503" spans="1:9" x14ac:dyDescent="0.25">
      <c r="A14503" s="1"/>
      <c r="B14503" s="40"/>
      <c r="C14503" s="40"/>
      <c r="D14503" s="40"/>
      <c r="E14503" s="40"/>
      <c r="F14503" s="40"/>
      <c r="G14503" s="40"/>
      <c r="H14503" s="40"/>
      <c r="I14503" s="40"/>
    </row>
    <row r="14504" spans="1:9" x14ac:dyDescent="0.25">
      <c r="A14504" s="1"/>
      <c r="B14504" s="40"/>
      <c r="C14504" s="40"/>
      <c r="D14504" s="40"/>
      <c r="E14504" s="40"/>
      <c r="F14504" s="40"/>
      <c r="G14504" s="40"/>
      <c r="H14504" s="40"/>
      <c r="I14504" s="40"/>
    </row>
    <row r="14505" spans="1:9" x14ac:dyDescent="0.25">
      <c r="A14505" s="1"/>
      <c r="B14505" s="40"/>
      <c r="C14505" s="40"/>
      <c r="D14505" s="40"/>
      <c r="E14505" s="40"/>
      <c r="F14505" s="40"/>
      <c r="G14505" s="40"/>
      <c r="H14505" s="40"/>
      <c r="I14505" s="40"/>
    </row>
    <row r="14506" spans="1:9" x14ac:dyDescent="0.25">
      <c r="A14506" s="1"/>
      <c r="B14506" s="40"/>
      <c r="C14506" s="40"/>
      <c r="D14506" s="40"/>
      <c r="E14506" s="40"/>
      <c r="F14506" s="40"/>
      <c r="G14506" s="40"/>
      <c r="H14506" s="40"/>
      <c r="I14506" s="40"/>
    </row>
    <row r="14507" spans="1:9" x14ac:dyDescent="0.25">
      <c r="A14507" s="1"/>
      <c r="B14507" s="40"/>
      <c r="C14507" s="40"/>
      <c r="D14507" s="40"/>
      <c r="E14507" s="40"/>
      <c r="F14507" s="40"/>
      <c r="G14507" s="40"/>
      <c r="H14507" s="40"/>
      <c r="I14507" s="40"/>
    </row>
    <row r="14508" spans="1:9" x14ac:dyDescent="0.25">
      <c r="A14508" s="1"/>
      <c r="B14508" s="40"/>
      <c r="C14508" s="40"/>
      <c r="D14508" s="40"/>
      <c r="E14508" s="40"/>
      <c r="F14508" s="40"/>
      <c r="G14508" s="40"/>
      <c r="H14508" s="40"/>
      <c r="I14508" s="40"/>
    </row>
    <row r="14509" spans="1:9" x14ac:dyDescent="0.25">
      <c r="A14509" s="1"/>
      <c r="B14509" s="40"/>
      <c r="C14509" s="40"/>
      <c r="D14509" s="40"/>
      <c r="E14509" s="40"/>
      <c r="F14509" s="40"/>
      <c r="G14509" s="40"/>
      <c r="H14509" s="40"/>
      <c r="I14509" s="40"/>
    </row>
    <row r="14510" spans="1:9" x14ac:dyDescent="0.25">
      <c r="A14510" s="1"/>
      <c r="B14510" s="40"/>
      <c r="C14510" s="40"/>
      <c r="D14510" s="40"/>
      <c r="E14510" s="40"/>
      <c r="F14510" s="40"/>
      <c r="G14510" s="40"/>
      <c r="H14510" s="40"/>
      <c r="I14510" s="40"/>
    </row>
    <row r="14511" spans="1:9" x14ac:dyDescent="0.25">
      <c r="A14511" s="1"/>
      <c r="B14511" s="40"/>
      <c r="C14511" s="40"/>
      <c r="D14511" s="40"/>
      <c r="E14511" s="40"/>
      <c r="F14511" s="40"/>
      <c r="G14511" s="40"/>
      <c r="H14511" s="40"/>
      <c r="I14511" s="40"/>
    </row>
    <row r="14512" spans="1:9" x14ac:dyDescent="0.25">
      <c r="A14512" s="1"/>
      <c r="B14512" s="40"/>
      <c r="C14512" s="40"/>
      <c r="D14512" s="40"/>
      <c r="E14512" s="40"/>
      <c r="F14512" s="40"/>
      <c r="G14512" s="40"/>
      <c r="H14512" s="40"/>
      <c r="I14512" s="40"/>
    </row>
    <row r="14513" spans="1:9" x14ac:dyDescent="0.25">
      <c r="A14513" s="1"/>
      <c r="B14513" s="40"/>
      <c r="C14513" s="40"/>
      <c r="D14513" s="40"/>
      <c r="E14513" s="40"/>
      <c r="F14513" s="40"/>
      <c r="G14513" s="40"/>
      <c r="H14513" s="40"/>
      <c r="I14513" s="40"/>
    </row>
    <row r="14514" spans="1:9" x14ac:dyDescent="0.25">
      <c r="A14514" s="1"/>
      <c r="B14514" s="40"/>
      <c r="C14514" s="40"/>
      <c r="D14514" s="40"/>
      <c r="E14514" s="40"/>
      <c r="F14514" s="40"/>
      <c r="G14514" s="40"/>
      <c r="H14514" s="40"/>
      <c r="I14514" s="40"/>
    </row>
    <row r="14515" spans="1:9" x14ac:dyDescent="0.25">
      <c r="A14515" s="1"/>
      <c r="B14515" s="40"/>
      <c r="C14515" s="40"/>
      <c r="D14515" s="40"/>
      <c r="E14515" s="40"/>
      <c r="F14515" s="40"/>
      <c r="G14515" s="40"/>
      <c r="H14515" s="40"/>
      <c r="I14515" s="40"/>
    </row>
    <row r="14516" spans="1:9" x14ac:dyDescent="0.25">
      <c r="A14516" s="1"/>
      <c r="B14516" s="40"/>
      <c r="C14516" s="40"/>
      <c r="D14516" s="40"/>
      <c r="E14516" s="40"/>
      <c r="F14516" s="40"/>
      <c r="G14516" s="40"/>
      <c r="H14516" s="40"/>
      <c r="I14516" s="40"/>
    </row>
    <row r="14517" spans="1:9" x14ac:dyDescent="0.25">
      <c r="A14517" s="1"/>
      <c r="B14517" s="40"/>
      <c r="C14517" s="40"/>
      <c r="D14517" s="40"/>
      <c r="E14517" s="40"/>
      <c r="F14517" s="40"/>
      <c r="G14517" s="40"/>
      <c r="H14517" s="40"/>
      <c r="I14517" s="40"/>
    </row>
    <row r="14518" spans="1:9" x14ac:dyDescent="0.25">
      <c r="A14518" s="1"/>
      <c r="B14518" s="40"/>
      <c r="C14518" s="40"/>
      <c r="D14518" s="40"/>
      <c r="E14518" s="40"/>
      <c r="F14518" s="40"/>
      <c r="G14518" s="40"/>
      <c r="H14518" s="40"/>
      <c r="I14518" s="40"/>
    </row>
    <row r="14519" spans="1:9" x14ac:dyDescent="0.25">
      <c r="A14519" s="1"/>
      <c r="B14519" s="40"/>
      <c r="C14519" s="40"/>
      <c r="D14519" s="40"/>
      <c r="E14519" s="40"/>
      <c r="F14519" s="40"/>
      <c r="G14519" s="40"/>
      <c r="H14519" s="40"/>
      <c r="I14519" s="40"/>
    </row>
    <row r="14520" spans="1:9" x14ac:dyDescent="0.25">
      <c r="A14520" s="1"/>
      <c r="B14520" s="40"/>
      <c r="C14520" s="40"/>
      <c r="D14520" s="40"/>
      <c r="E14520" s="40"/>
      <c r="F14520" s="40"/>
      <c r="G14520" s="40"/>
      <c r="H14520" s="40"/>
      <c r="I14520" s="40"/>
    </row>
    <row r="14521" spans="1:9" x14ac:dyDescent="0.25">
      <c r="A14521" s="1"/>
      <c r="B14521" s="40"/>
      <c r="C14521" s="40"/>
      <c r="D14521" s="40"/>
      <c r="E14521" s="40"/>
      <c r="F14521" s="40"/>
      <c r="G14521" s="40"/>
      <c r="H14521" s="40"/>
      <c r="I14521" s="40"/>
    </row>
    <row r="14522" spans="1:9" x14ac:dyDescent="0.25">
      <c r="A14522" s="1"/>
      <c r="B14522" s="40"/>
      <c r="C14522" s="40"/>
      <c r="D14522" s="40"/>
      <c r="E14522" s="40"/>
      <c r="F14522" s="40"/>
      <c r="G14522" s="40"/>
      <c r="H14522" s="40"/>
      <c r="I14522" s="40"/>
    </row>
    <row r="14523" spans="1:9" x14ac:dyDescent="0.25">
      <c r="A14523" s="1"/>
      <c r="B14523" s="40"/>
      <c r="C14523" s="40"/>
      <c r="D14523" s="40"/>
      <c r="E14523" s="40"/>
      <c r="F14523" s="40"/>
      <c r="G14523" s="40"/>
      <c r="H14523" s="40"/>
      <c r="I14523" s="40"/>
    </row>
    <row r="14524" spans="1:9" x14ac:dyDescent="0.25">
      <c r="A14524" s="1"/>
      <c r="B14524" s="40"/>
      <c r="C14524" s="40"/>
      <c r="D14524" s="40"/>
      <c r="E14524" s="40"/>
      <c r="F14524" s="40"/>
      <c r="G14524" s="40"/>
      <c r="H14524" s="40"/>
      <c r="I14524" s="40"/>
    </row>
    <row r="14525" spans="1:9" x14ac:dyDescent="0.25">
      <c r="A14525" s="1"/>
      <c r="B14525" s="40"/>
      <c r="C14525" s="40"/>
      <c r="D14525" s="40"/>
      <c r="E14525" s="40"/>
      <c r="F14525" s="40"/>
      <c r="G14525" s="40"/>
      <c r="H14525" s="40"/>
      <c r="I14525" s="40"/>
    </row>
    <row r="14526" spans="1:9" x14ac:dyDescent="0.25">
      <c r="A14526" s="1"/>
      <c r="B14526" s="40"/>
      <c r="C14526" s="40"/>
      <c r="D14526" s="40"/>
      <c r="E14526" s="40"/>
      <c r="F14526" s="40"/>
      <c r="G14526" s="40"/>
      <c r="H14526" s="40"/>
      <c r="I14526" s="40"/>
    </row>
    <row r="14527" spans="1:9" x14ac:dyDescent="0.25">
      <c r="A14527" s="1"/>
      <c r="B14527" s="40"/>
      <c r="C14527" s="40"/>
      <c r="D14527" s="40"/>
      <c r="E14527" s="40"/>
      <c r="F14527" s="40"/>
      <c r="G14527" s="40"/>
      <c r="H14527" s="40"/>
      <c r="I14527" s="40"/>
    </row>
    <row r="14528" spans="1:9" x14ac:dyDescent="0.25">
      <c r="A14528" s="1"/>
      <c r="B14528" s="40"/>
      <c r="C14528" s="40"/>
      <c r="D14528" s="40"/>
      <c r="E14528" s="40"/>
      <c r="F14528" s="40"/>
      <c r="G14528" s="40"/>
      <c r="H14528" s="40"/>
      <c r="I14528" s="40"/>
    </row>
    <row r="14529" spans="1:9" x14ac:dyDescent="0.25">
      <c r="A14529" s="1"/>
      <c r="B14529" s="40"/>
      <c r="C14529" s="40"/>
      <c r="D14529" s="40"/>
      <c r="E14529" s="40"/>
      <c r="F14529" s="40"/>
      <c r="G14529" s="40"/>
      <c r="H14529" s="40"/>
      <c r="I14529" s="40"/>
    </row>
    <row r="14530" spans="1:9" x14ac:dyDescent="0.25">
      <c r="A14530" s="1"/>
      <c r="B14530" s="40"/>
      <c r="C14530" s="40"/>
      <c r="D14530" s="40"/>
      <c r="E14530" s="40"/>
      <c r="F14530" s="40"/>
      <c r="G14530" s="40"/>
      <c r="H14530" s="40"/>
      <c r="I14530" s="40"/>
    </row>
    <row r="14531" spans="1:9" x14ac:dyDescent="0.25">
      <c r="A14531" s="1"/>
      <c r="B14531" s="40"/>
      <c r="C14531" s="40"/>
      <c r="D14531" s="40"/>
      <c r="E14531" s="40"/>
      <c r="F14531" s="40"/>
      <c r="G14531" s="40"/>
      <c r="H14531" s="40"/>
      <c r="I14531" s="40"/>
    </row>
    <row r="14532" spans="1:9" x14ac:dyDescent="0.25">
      <c r="A14532" s="1"/>
      <c r="B14532" s="40"/>
      <c r="C14532" s="40"/>
      <c r="D14532" s="40"/>
      <c r="E14532" s="40"/>
      <c r="F14532" s="40"/>
      <c r="G14532" s="40"/>
      <c r="H14532" s="40"/>
      <c r="I14532" s="40"/>
    </row>
    <row r="14533" spans="1:9" x14ac:dyDescent="0.25">
      <c r="A14533" s="1"/>
      <c r="B14533" s="40"/>
      <c r="C14533" s="40"/>
      <c r="D14533" s="40"/>
      <c r="E14533" s="40"/>
      <c r="F14533" s="40"/>
      <c r="G14533" s="40"/>
      <c r="H14533" s="40"/>
      <c r="I14533" s="40"/>
    </row>
    <row r="14534" spans="1:9" x14ac:dyDescent="0.25">
      <c r="A14534" s="1"/>
      <c r="B14534" s="40"/>
      <c r="C14534" s="40"/>
      <c r="D14534" s="40"/>
      <c r="E14534" s="40"/>
      <c r="F14534" s="40"/>
      <c r="G14534" s="40"/>
      <c r="H14534" s="40"/>
      <c r="I14534" s="40"/>
    </row>
    <row r="14535" spans="1:9" x14ac:dyDescent="0.25">
      <c r="A14535" s="1"/>
      <c r="B14535" s="40"/>
      <c r="C14535" s="40"/>
      <c r="D14535" s="40"/>
      <c r="E14535" s="40"/>
      <c r="F14535" s="40"/>
      <c r="G14535" s="40"/>
      <c r="H14535" s="40"/>
      <c r="I14535" s="40"/>
    </row>
    <row r="14536" spans="1:9" x14ac:dyDescent="0.25">
      <c r="A14536" s="1"/>
      <c r="B14536" s="40"/>
      <c r="C14536" s="40"/>
      <c r="D14536" s="40"/>
      <c r="E14536" s="40"/>
      <c r="F14536" s="40"/>
      <c r="G14536" s="40"/>
      <c r="H14536" s="40"/>
      <c r="I14536" s="40"/>
    </row>
    <row r="14537" spans="1:9" x14ac:dyDescent="0.25">
      <c r="A14537" s="1"/>
      <c r="B14537" s="40"/>
      <c r="C14537" s="40"/>
      <c r="D14537" s="40"/>
      <c r="E14537" s="40"/>
      <c r="F14537" s="40"/>
      <c r="G14537" s="40"/>
      <c r="H14537" s="40"/>
      <c r="I14537" s="40"/>
    </row>
    <row r="14538" spans="1:9" x14ac:dyDescent="0.25">
      <c r="A14538" s="1"/>
      <c r="B14538" s="40"/>
      <c r="C14538" s="40"/>
      <c r="D14538" s="40"/>
      <c r="E14538" s="40"/>
      <c r="F14538" s="40"/>
      <c r="G14538" s="40"/>
      <c r="H14538" s="40"/>
      <c r="I14538" s="40"/>
    </row>
    <row r="14539" spans="1:9" x14ac:dyDescent="0.25">
      <c r="A14539" s="1"/>
      <c r="B14539" s="40"/>
      <c r="C14539" s="40"/>
      <c r="D14539" s="40"/>
      <c r="E14539" s="40"/>
      <c r="F14539" s="40"/>
      <c r="G14539" s="40"/>
      <c r="H14539" s="40"/>
      <c r="I14539" s="40"/>
    </row>
    <row r="14540" spans="1:9" x14ac:dyDescent="0.25">
      <c r="A14540" s="1"/>
      <c r="B14540" s="40"/>
      <c r="C14540" s="40"/>
      <c r="D14540" s="40"/>
      <c r="E14540" s="40"/>
      <c r="F14540" s="40"/>
      <c r="G14540" s="40"/>
      <c r="H14540" s="40"/>
      <c r="I14540" s="40"/>
    </row>
    <row r="14541" spans="1:9" x14ac:dyDescent="0.25">
      <c r="A14541" s="1"/>
      <c r="B14541" s="40"/>
      <c r="C14541" s="40"/>
      <c r="D14541" s="40"/>
      <c r="E14541" s="40"/>
      <c r="F14541" s="40"/>
      <c r="G14541" s="40"/>
      <c r="H14541" s="40"/>
      <c r="I14541" s="40"/>
    </row>
    <row r="14542" spans="1:9" x14ac:dyDescent="0.25">
      <c r="A14542" s="1"/>
      <c r="B14542" s="40"/>
      <c r="C14542" s="40"/>
      <c r="D14542" s="40"/>
      <c r="E14542" s="40"/>
      <c r="F14542" s="40"/>
      <c r="G14542" s="40"/>
      <c r="H14542" s="40"/>
      <c r="I14542" s="40"/>
    </row>
    <row r="14543" spans="1:9" x14ac:dyDescent="0.25">
      <c r="A14543" s="1"/>
      <c r="B14543" s="40"/>
      <c r="C14543" s="40"/>
      <c r="D14543" s="40"/>
      <c r="E14543" s="40"/>
      <c r="F14543" s="40"/>
      <c r="G14543" s="40"/>
      <c r="H14543" s="40"/>
      <c r="I14543" s="40"/>
    </row>
    <row r="14544" spans="1:9" x14ac:dyDescent="0.25">
      <c r="A14544" s="1"/>
      <c r="B14544" s="40"/>
      <c r="C14544" s="40"/>
      <c r="D14544" s="40"/>
      <c r="E14544" s="40"/>
      <c r="F14544" s="40"/>
      <c r="G14544" s="40"/>
      <c r="H14544" s="40"/>
      <c r="I14544" s="40"/>
    </row>
    <row r="14545" spans="1:9" x14ac:dyDescent="0.25">
      <c r="A14545" s="1"/>
      <c r="B14545" s="40"/>
      <c r="C14545" s="40"/>
      <c r="D14545" s="40"/>
      <c r="E14545" s="40"/>
      <c r="F14545" s="40"/>
      <c r="G14545" s="40"/>
      <c r="H14545" s="40"/>
      <c r="I14545" s="40"/>
    </row>
    <row r="14546" spans="1:9" x14ac:dyDescent="0.25">
      <c r="A14546" s="1"/>
      <c r="B14546" s="40"/>
      <c r="C14546" s="40"/>
      <c r="D14546" s="40"/>
      <c r="E14546" s="40"/>
      <c r="F14546" s="40"/>
      <c r="G14546" s="40"/>
      <c r="H14546" s="40"/>
      <c r="I14546" s="40"/>
    </row>
    <row r="14547" spans="1:9" x14ac:dyDescent="0.25">
      <c r="A14547" s="1"/>
      <c r="B14547" s="40"/>
      <c r="C14547" s="40"/>
      <c r="D14547" s="40"/>
      <c r="E14547" s="40"/>
      <c r="F14547" s="40"/>
      <c r="G14547" s="40"/>
      <c r="H14547" s="40"/>
      <c r="I14547" s="40"/>
    </row>
    <row r="14548" spans="1:9" x14ac:dyDescent="0.25">
      <c r="A14548" s="1"/>
      <c r="B14548" s="40"/>
      <c r="C14548" s="40"/>
      <c r="D14548" s="40"/>
      <c r="E14548" s="40"/>
      <c r="F14548" s="40"/>
      <c r="G14548" s="40"/>
      <c r="H14548" s="40"/>
      <c r="I14548" s="40"/>
    </row>
    <row r="14549" spans="1:9" x14ac:dyDescent="0.25">
      <c r="A14549" s="1"/>
      <c r="B14549" s="40"/>
      <c r="C14549" s="40"/>
      <c r="D14549" s="40"/>
      <c r="E14549" s="40"/>
      <c r="F14549" s="40"/>
      <c r="G14549" s="40"/>
      <c r="H14549" s="40"/>
      <c r="I14549" s="40"/>
    </row>
    <row r="14550" spans="1:9" x14ac:dyDescent="0.25">
      <c r="A14550" s="1"/>
      <c r="B14550" s="40"/>
      <c r="C14550" s="40"/>
      <c r="D14550" s="40"/>
      <c r="E14550" s="40"/>
      <c r="F14550" s="40"/>
      <c r="G14550" s="40"/>
      <c r="H14550" s="40"/>
      <c r="I14550" s="40"/>
    </row>
    <row r="14551" spans="1:9" x14ac:dyDescent="0.25">
      <c r="A14551" s="1"/>
      <c r="B14551" s="40"/>
      <c r="C14551" s="40"/>
      <c r="D14551" s="40"/>
      <c r="E14551" s="40"/>
      <c r="F14551" s="40"/>
      <c r="G14551" s="40"/>
      <c r="H14551" s="40"/>
      <c r="I14551" s="40"/>
    </row>
    <row r="14552" spans="1:9" x14ac:dyDescent="0.25">
      <c r="A14552" s="1"/>
      <c r="B14552" s="40"/>
      <c r="C14552" s="40"/>
      <c r="D14552" s="40"/>
      <c r="E14552" s="40"/>
      <c r="F14552" s="40"/>
      <c r="G14552" s="40"/>
      <c r="H14552" s="40"/>
      <c r="I14552" s="40"/>
    </row>
    <row r="14553" spans="1:9" x14ac:dyDescent="0.25">
      <c r="A14553" s="1"/>
      <c r="B14553" s="40"/>
      <c r="C14553" s="40"/>
      <c r="D14553" s="40"/>
      <c r="E14553" s="40"/>
      <c r="F14553" s="40"/>
      <c r="G14553" s="40"/>
      <c r="H14553" s="40"/>
      <c r="I14553" s="40"/>
    </row>
    <row r="14554" spans="1:9" x14ac:dyDescent="0.25">
      <c r="A14554" s="1"/>
      <c r="B14554" s="40"/>
      <c r="C14554" s="40"/>
      <c r="D14554" s="40"/>
      <c r="E14554" s="40"/>
      <c r="F14554" s="40"/>
      <c r="G14554" s="40"/>
      <c r="H14554" s="40"/>
      <c r="I14554" s="40"/>
    </row>
    <row r="14555" spans="1:9" x14ac:dyDescent="0.25">
      <c r="A14555" s="1"/>
      <c r="B14555" s="40"/>
      <c r="C14555" s="40"/>
      <c r="D14555" s="40"/>
      <c r="E14555" s="40"/>
      <c r="F14555" s="40"/>
      <c r="G14555" s="40"/>
      <c r="H14555" s="40"/>
      <c r="I14555" s="40"/>
    </row>
    <row r="14556" spans="1:9" x14ac:dyDescent="0.25">
      <c r="A14556" s="1"/>
      <c r="B14556" s="40"/>
      <c r="C14556" s="40"/>
      <c r="D14556" s="40"/>
      <c r="E14556" s="40"/>
      <c r="F14556" s="40"/>
      <c r="G14556" s="40"/>
      <c r="H14556" s="40"/>
      <c r="I14556" s="40"/>
    </row>
    <row r="14557" spans="1:9" x14ac:dyDescent="0.25">
      <c r="A14557" s="1"/>
      <c r="B14557" s="40"/>
      <c r="C14557" s="40"/>
      <c r="D14557" s="40"/>
      <c r="E14557" s="40"/>
      <c r="F14557" s="40"/>
      <c r="G14557" s="40"/>
      <c r="H14557" s="40"/>
      <c r="I14557" s="40"/>
    </row>
    <row r="14558" spans="1:9" x14ac:dyDescent="0.25">
      <c r="A14558" s="1"/>
      <c r="B14558" s="40"/>
      <c r="C14558" s="40"/>
      <c r="D14558" s="40"/>
      <c r="E14558" s="40"/>
      <c r="F14558" s="40"/>
      <c r="G14558" s="40"/>
      <c r="H14558" s="40"/>
      <c r="I14558" s="40"/>
    </row>
    <row r="14559" spans="1:9" x14ac:dyDescent="0.25">
      <c r="A14559" s="1"/>
      <c r="B14559" s="40"/>
      <c r="C14559" s="40"/>
      <c r="D14559" s="40"/>
      <c r="E14559" s="40"/>
      <c r="F14559" s="40"/>
      <c r="G14559" s="40"/>
      <c r="H14559" s="40"/>
      <c r="I14559" s="40"/>
    </row>
    <row r="14560" spans="1:9" x14ac:dyDescent="0.25">
      <c r="A14560" s="1"/>
      <c r="B14560" s="40"/>
      <c r="C14560" s="40"/>
      <c r="D14560" s="40"/>
      <c r="E14560" s="40"/>
      <c r="F14560" s="40"/>
      <c r="G14560" s="40"/>
      <c r="H14560" s="40"/>
      <c r="I14560" s="40"/>
    </row>
    <row r="14561" spans="1:9" x14ac:dyDescent="0.25">
      <c r="A14561" s="1"/>
      <c r="B14561" s="40"/>
      <c r="C14561" s="40"/>
      <c r="D14561" s="40"/>
      <c r="E14561" s="40"/>
      <c r="F14561" s="40"/>
      <c r="G14561" s="40"/>
      <c r="H14561" s="40"/>
      <c r="I14561" s="40"/>
    </row>
    <row r="14562" spans="1:9" x14ac:dyDescent="0.25">
      <c r="A14562" s="1"/>
      <c r="B14562" s="40"/>
      <c r="C14562" s="40"/>
      <c r="D14562" s="40"/>
      <c r="E14562" s="40"/>
      <c r="F14562" s="40"/>
      <c r="G14562" s="40"/>
      <c r="H14562" s="40"/>
      <c r="I14562" s="40"/>
    </row>
    <row r="14563" spans="1:9" x14ac:dyDescent="0.25">
      <c r="A14563" s="1"/>
      <c r="B14563" s="40"/>
      <c r="C14563" s="40"/>
      <c r="D14563" s="40"/>
      <c r="E14563" s="40"/>
      <c r="F14563" s="40"/>
      <c r="G14563" s="40"/>
      <c r="H14563" s="40"/>
      <c r="I14563" s="40"/>
    </row>
    <row r="14564" spans="1:9" x14ac:dyDescent="0.25">
      <c r="A14564" s="1"/>
      <c r="B14564" s="40"/>
      <c r="C14564" s="40"/>
      <c r="D14564" s="40"/>
      <c r="E14564" s="40"/>
      <c r="F14564" s="40"/>
      <c r="G14564" s="40"/>
      <c r="H14564" s="40"/>
      <c r="I14564" s="40"/>
    </row>
    <row r="14565" spans="1:9" x14ac:dyDescent="0.25">
      <c r="A14565" s="1"/>
      <c r="B14565" s="40"/>
      <c r="C14565" s="40"/>
      <c r="D14565" s="40"/>
      <c r="E14565" s="40"/>
      <c r="F14565" s="40"/>
      <c r="G14565" s="40"/>
      <c r="H14565" s="40"/>
      <c r="I14565" s="40"/>
    </row>
    <row r="14566" spans="1:9" x14ac:dyDescent="0.25">
      <c r="A14566" s="1"/>
      <c r="B14566" s="40"/>
      <c r="C14566" s="40"/>
      <c r="D14566" s="40"/>
      <c r="E14566" s="40"/>
      <c r="F14566" s="40"/>
      <c r="G14566" s="40"/>
      <c r="H14566" s="40"/>
      <c r="I14566" s="40"/>
    </row>
    <row r="14567" spans="1:9" x14ac:dyDescent="0.25">
      <c r="A14567" s="1"/>
      <c r="B14567" s="40"/>
      <c r="C14567" s="40"/>
      <c r="D14567" s="40"/>
      <c r="E14567" s="40"/>
      <c r="F14567" s="40"/>
      <c r="G14567" s="40"/>
      <c r="H14567" s="40"/>
      <c r="I14567" s="40"/>
    </row>
    <row r="14568" spans="1:9" x14ac:dyDescent="0.25">
      <c r="A14568" s="1"/>
      <c r="B14568" s="40"/>
      <c r="C14568" s="40"/>
      <c r="D14568" s="40"/>
      <c r="E14568" s="40"/>
      <c r="F14568" s="40"/>
      <c r="G14568" s="40"/>
      <c r="H14568" s="40"/>
      <c r="I14568" s="40"/>
    </row>
    <row r="14569" spans="1:9" x14ac:dyDescent="0.25">
      <c r="A14569" s="1"/>
      <c r="B14569" s="40"/>
      <c r="C14569" s="40"/>
      <c r="D14569" s="40"/>
      <c r="E14569" s="40"/>
      <c r="F14569" s="40"/>
      <c r="G14569" s="40"/>
      <c r="H14569" s="40"/>
      <c r="I14569" s="40"/>
    </row>
    <row r="14570" spans="1:9" x14ac:dyDescent="0.25">
      <c r="A14570" s="1"/>
      <c r="B14570" s="40"/>
      <c r="C14570" s="40"/>
      <c r="D14570" s="40"/>
      <c r="E14570" s="40"/>
      <c r="F14570" s="40"/>
      <c r="G14570" s="40"/>
      <c r="H14570" s="40"/>
      <c r="I14570" s="40"/>
    </row>
    <row r="14571" spans="1:9" x14ac:dyDescent="0.25">
      <c r="A14571" s="1"/>
      <c r="B14571" s="40"/>
      <c r="C14571" s="40"/>
      <c r="D14571" s="40"/>
      <c r="E14571" s="40"/>
      <c r="F14571" s="40"/>
      <c r="G14571" s="40"/>
      <c r="H14571" s="40"/>
      <c r="I14571" s="40"/>
    </row>
    <row r="14572" spans="1:9" x14ac:dyDescent="0.25">
      <c r="A14572" s="1"/>
      <c r="B14572" s="40"/>
      <c r="C14572" s="40"/>
      <c r="D14572" s="40"/>
      <c r="E14572" s="40"/>
      <c r="F14572" s="40"/>
      <c r="G14572" s="40"/>
      <c r="H14572" s="40"/>
      <c r="I14572" s="40"/>
    </row>
    <row r="14573" spans="1:9" x14ac:dyDescent="0.25">
      <c r="A14573" s="1"/>
      <c r="B14573" s="40"/>
      <c r="C14573" s="40"/>
      <c r="D14573" s="40"/>
      <c r="E14573" s="40"/>
      <c r="F14573" s="40"/>
      <c r="G14573" s="40"/>
      <c r="H14573" s="40"/>
      <c r="I14573" s="40"/>
    </row>
    <row r="14574" spans="1:9" x14ac:dyDescent="0.25">
      <c r="A14574" s="1"/>
      <c r="B14574" s="40"/>
      <c r="C14574" s="40"/>
      <c r="D14574" s="40"/>
      <c r="E14574" s="40"/>
      <c r="F14574" s="40"/>
      <c r="G14574" s="40"/>
      <c r="H14574" s="40"/>
      <c r="I14574" s="40"/>
    </row>
    <row r="14575" spans="1:9" x14ac:dyDescent="0.25">
      <c r="A14575" s="1"/>
      <c r="B14575" s="40"/>
      <c r="C14575" s="40"/>
      <c r="D14575" s="40"/>
      <c r="E14575" s="40"/>
      <c r="F14575" s="40"/>
      <c r="G14575" s="40"/>
      <c r="H14575" s="40"/>
      <c r="I14575" s="40"/>
    </row>
    <row r="14576" spans="1:9" x14ac:dyDescent="0.25">
      <c r="A14576" s="1"/>
      <c r="B14576" s="40"/>
      <c r="C14576" s="40"/>
      <c r="D14576" s="40"/>
      <c r="E14576" s="40"/>
      <c r="F14576" s="40"/>
      <c r="G14576" s="40"/>
      <c r="H14576" s="40"/>
      <c r="I14576" s="40"/>
    </row>
    <row r="14577" spans="1:9" x14ac:dyDescent="0.25">
      <c r="A14577" s="1"/>
      <c r="B14577" s="40"/>
      <c r="C14577" s="40"/>
      <c r="D14577" s="40"/>
      <c r="E14577" s="40"/>
      <c r="F14577" s="40"/>
      <c r="G14577" s="40"/>
      <c r="H14577" s="40"/>
      <c r="I14577" s="40"/>
    </row>
    <row r="14578" spans="1:9" x14ac:dyDescent="0.25">
      <c r="A14578" s="1"/>
      <c r="B14578" s="40"/>
      <c r="C14578" s="40"/>
      <c r="D14578" s="40"/>
      <c r="E14578" s="40"/>
      <c r="F14578" s="40"/>
      <c r="G14578" s="40"/>
      <c r="H14578" s="40"/>
      <c r="I14578" s="40"/>
    </row>
    <row r="14579" spans="1:9" x14ac:dyDescent="0.25">
      <c r="A14579" s="1"/>
      <c r="B14579" s="40"/>
      <c r="C14579" s="40"/>
      <c r="D14579" s="40"/>
      <c r="E14579" s="40"/>
      <c r="F14579" s="40"/>
      <c r="G14579" s="40"/>
      <c r="H14579" s="40"/>
      <c r="I14579" s="40"/>
    </row>
    <row r="14580" spans="1:9" x14ac:dyDescent="0.25">
      <c r="A14580" s="1"/>
      <c r="B14580" s="40"/>
      <c r="C14580" s="40"/>
      <c r="D14580" s="40"/>
      <c r="E14580" s="40"/>
      <c r="F14580" s="40"/>
      <c r="G14580" s="40"/>
      <c r="H14580" s="40"/>
      <c r="I14580" s="40"/>
    </row>
    <row r="14581" spans="1:9" x14ac:dyDescent="0.25">
      <c r="A14581" s="1"/>
      <c r="B14581" s="40"/>
      <c r="C14581" s="40"/>
      <c r="D14581" s="40"/>
      <c r="E14581" s="40"/>
      <c r="F14581" s="40"/>
      <c r="G14581" s="40"/>
      <c r="H14581" s="40"/>
      <c r="I14581" s="40"/>
    </row>
    <row r="14582" spans="1:9" x14ac:dyDescent="0.25">
      <c r="A14582" s="1"/>
      <c r="B14582" s="40"/>
      <c r="C14582" s="40"/>
      <c r="D14582" s="40"/>
      <c r="E14582" s="40"/>
      <c r="F14582" s="40"/>
      <c r="G14582" s="40"/>
      <c r="H14582" s="40"/>
      <c r="I14582" s="40"/>
    </row>
    <row r="14583" spans="1:9" x14ac:dyDescent="0.25">
      <c r="A14583" s="1"/>
      <c r="B14583" s="40"/>
      <c r="C14583" s="40"/>
      <c r="D14583" s="40"/>
      <c r="E14583" s="40"/>
      <c r="F14583" s="40"/>
      <c r="G14583" s="40"/>
      <c r="H14583" s="40"/>
      <c r="I14583" s="40"/>
    </row>
    <row r="14584" spans="1:9" x14ac:dyDescent="0.25">
      <c r="A14584" s="1"/>
      <c r="B14584" s="40"/>
      <c r="C14584" s="40"/>
      <c r="D14584" s="40"/>
      <c r="E14584" s="40"/>
      <c r="F14584" s="40"/>
      <c r="G14584" s="40"/>
      <c r="H14584" s="40"/>
      <c r="I14584" s="40"/>
    </row>
    <row r="14585" spans="1:9" x14ac:dyDescent="0.25">
      <c r="A14585" s="1"/>
      <c r="B14585" s="40"/>
      <c r="C14585" s="40"/>
      <c r="D14585" s="40"/>
      <c r="E14585" s="40"/>
      <c r="F14585" s="40"/>
      <c r="G14585" s="40"/>
      <c r="H14585" s="40"/>
      <c r="I14585" s="40"/>
    </row>
    <row r="14586" spans="1:9" x14ac:dyDescent="0.25">
      <c r="A14586" s="1"/>
      <c r="B14586" s="40"/>
      <c r="C14586" s="40"/>
      <c r="D14586" s="40"/>
      <c r="E14586" s="40"/>
      <c r="F14586" s="40"/>
      <c r="G14586" s="40"/>
      <c r="H14586" s="40"/>
      <c r="I14586" s="40"/>
    </row>
    <row r="14587" spans="1:9" x14ac:dyDescent="0.25">
      <c r="A14587" s="1"/>
      <c r="B14587" s="40"/>
      <c r="C14587" s="40"/>
      <c r="D14587" s="40"/>
      <c r="E14587" s="40"/>
      <c r="F14587" s="40"/>
      <c r="G14587" s="40"/>
      <c r="H14587" s="40"/>
      <c r="I14587" s="40"/>
    </row>
    <row r="14588" spans="1:9" x14ac:dyDescent="0.25">
      <c r="A14588" s="1"/>
      <c r="B14588" s="40"/>
      <c r="C14588" s="40"/>
      <c r="D14588" s="40"/>
      <c r="E14588" s="40"/>
      <c r="F14588" s="40"/>
      <c r="G14588" s="40"/>
      <c r="H14588" s="40"/>
      <c r="I14588" s="40"/>
    </row>
    <row r="14589" spans="1:9" x14ac:dyDescent="0.25">
      <c r="A14589" s="1"/>
      <c r="B14589" s="40"/>
      <c r="C14589" s="40"/>
      <c r="D14589" s="40"/>
      <c r="E14589" s="40"/>
      <c r="F14589" s="40"/>
      <c r="G14589" s="40"/>
      <c r="H14589" s="40"/>
      <c r="I14589" s="40"/>
    </row>
    <row r="14590" spans="1:9" x14ac:dyDescent="0.25">
      <c r="A14590" s="1"/>
      <c r="B14590" s="40"/>
      <c r="C14590" s="40"/>
      <c r="D14590" s="40"/>
      <c r="E14590" s="40"/>
      <c r="F14590" s="40"/>
      <c r="G14590" s="40"/>
      <c r="H14590" s="40"/>
      <c r="I14590" s="40"/>
    </row>
    <row r="14591" spans="1:9" x14ac:dyDescent="0.25">
      <c r="A14591" s="1"/>
      <c r="B14591" s="40"/>
      <c r="C14591" s="40"/>
      <c r="D14591" s="40"/>
      <c r="E14591" s="40"/>
      <c r="F14591" s="40"/>
      <c r="G14591" s="40"/>
      <c r="H14591" s="40"/>
      <c r="I14591" s="40"/>
    </row>
    <row r="14592" spans="1:9" x14ac:dyDescent="0.25">
      <c r="A14592" s="1"/>
      <c r="B14592" s="40"/>
      <c r="C14592" s="40"/>
      <c r="D14592" s="40"/>
      <c r="E14592" s="40"/>
      <c r="F14592" s="40"/>
      <c r="G14592" s="40"/>
      <c r="H14592" s="40"/>
      <c r="I14592" s="40"/>
    </row>
    <row r="14593" spans="1:9" x14ac:dyDescent="0.25">
      <c r="A14593" s="1"/>
      <c r="B14593" s="40"/>
      <c r="C14593" s="40"/>
      <c r="D14593" s="40"/>
      <c r="E14593" s="40"/>
      <c r="F14593" s="40"/>
      <c r="G14593" s="40"/>
      <c r="H14593" s="40"/>
      <c r="I14593" s="40"/>
    </row>
    <row r="14594" spans="1:9" x14ac:dyDescent="0.25">
      <c r="A14594" s="1"/>
      <c r="B14594" s="40"/>
      <c r="C14594" s="40"/>
      <c r="D14594" s="40"/>
      <c r="E14594" s="40"/>
      <c r="F14594" s="40"/>
      <c r="G14594" s="40"/>
      <c r="H14594" s="40"/>
      <c r="I14594" s="40"/>
    </row>
    <row r="14595" spans="1:9" x14ac:dyDescent="0.25">
      <c r="A14595" s="1"/>
      <c r="B14595" s="40"/>
      <c r="C14595" s="40"/>
      <c r="D14595" s="40"/>
      <c r="E14595" s="40"/>
      <c r="F14595" s="40"/>
      <c r="G14595" s="40"/>
      <c r="H14595" s="40"/>
      <c r="I14595" s="40"/>
    </row>
    <row r="14596" spans="1:9" x14ac:dyDescent="0.25">
      <c r="A14596" s="1"/>
      <c r="B14596" s="40"/>
      <c r="C14596" s="40"/>
      <c r="D14596" s="40"/>
      <c r="E14596" s="40"/>
      <c r="F14596" s="40"/>
      <c r="G14596" s="40"/>
      <c r="H14596" s="40"/>
      <c r="I14596" s="40"/>
    </row>
    <row r="14597" spans="1:9" x14ac:dyDescent="0.25">
      <c r="A14597" s="1"/>
      <c r="B14597" s="40"/>
      <c r="C14597" s="40"/>
      <c r="D14597" s="40"/>
      <c r="E14597" s="40"/>
      <c r="F14597" s="40"/>
      <c r="G14597" s="40"/>
      <c r="H14597" s="40"/>
      <c r="I14597" s="40"/>
    </row>
    <row r="14598" spans="1:9" x14ac:dyDescent="0.25">
      <c r="A14598" s="1"/>
      <c r="B14598" s="40"/>
      <c r="C14598" s="40"/>
      <c r="D14598" s="40"/>
      <c r="E14598" s="40"/>
      <c r="F14598" s="40"/>
      <c r="G14598" s="40"/>
      <c r="H14598" s="40"/>
      <c r="I14598" s="40"/>
    </row>
    <row r="14599" spans="1:9" x14ac:dyDescent="0.25">
      <c r="A14599" s="1"/>
      <c r="B14599" s="40"/>
      <c r="C14599" s="40"/>
      <c r="D14599" s="40"/>
      <c r="E14599" s="40"/>
      <c r="F14599" s="40"/>
      <c r="G14599" s="40"/>
      <c r="H14599" s="40"/>
      <c r="I14599" s="40"/>
    </row>
    <row r="14600" spans="1:9" x14ac:dyDescent="0.25">
      <c r="A14600" s="1"/>
      <c r="B14600" s="40"/>
      <c r="C14600" s="40"/>
      <c r="D14600" s="40"/>
      <c r="E14600" s="40"/>
      <c r="F14600" s="40"/>
      <c r="G14600" s="40"/>
      <c r="H14600" s="40"/>
      <c r="I14600" s="40"/>
    </row>
    <row r="14601" spans="1:9" x14ac:dyDescent="0.25">
      <c r="A14601" s="1"/>
      <c r="B14601" s="40"/>
      <c r="C14601" s="40"/>
      <c r="D14601" s="40"/>
      <c r="E14601" s="40"/>
      <c r="F14601" s="40"/>
      <c r="G14601" s="40"/>
      <c r="H14601" s="40"/>
      <c r="I14601" s="40"/>
    </row>
    <row r="14602" spans="1:9" x14ac:dyDescent="0.25">
      <c r="A14602" s="1"/>
      <c r="B14602" s="40"/>
      <c r="C14602" s="40"/>
      <c r="D14602" s="40"/>
      <c r="E14602" s="40"/>
      <c r="F14602" s="40"/>
      <c r="G14602" s="40"/>
      <c r="H14602" s="40"/>
      <c r="I14602" s="40"/>
    </row>
    <row r="14603" spans="1:9" x14ac:dyDescent="0.25">
      <c r="A14603" s="1"/>
      <c r="B14603" s="40"/>
      <c r="C14603" s="40"/>
      <c r="D14603" s="40"/>
      <c r="E14603" s="40"/>
      <c r="F14603" s="40"/>
      <c r="G14603" s="40"/>
      <c r="H14603" s="40"/>
      <c r="I14603" s="40"/>
    </row>
    <row r="14604" spans="1:9" x14ac:dyDescent="0.25">
      <c r="A14604" s="1"/>
      <c r="B14604" s="40"/>
      <c r="C14604" s="40"/>
      <c r="D14604" s="40"/>
      <c r="E14604" s="40"/>
      <c r="F14604" s="40"/>
      <c r="G14604" s="40"/>
      <c r="H14604" s="40"/>
      <c r="I14604" s="40"/>
    </row>
    <row r="14605" spans="1:9" x14ac:dyDescent="0.25">
      <c r="A14605" s="1"/>
      <c r="B14605" s="40"/>
      <c r="C14605" s="40"/>
      <c r="D14605" s="40"/>
      <c r="E14605" s="40"/>
      <c r="F14605" s="40"/>
      <c r="G14605" s="40"/>
      <c r="H14605" s="40"/>
      <c r="I14605" s="40"/>
    </row>
    <row r="14606" spans="1:9" x14ac:dyDescent="0.25">
      <c r="A14606" s="1"/>
      <c r="B14606" s="40"/>
      <c r="C14606" s="40"/>
      <c r="D14606" s="40"/>
      <c r="E14606" s="40"/>
      <c r="F14606" s="40"/>
      <c r="G14606" s="40"/>
      <c r="H14606" s="40"/>
      <c r="I14606" s="40"/>
    </row>
    <row r="14607" spans="1:9" x14ac:dyDescent="0.25">
      <c r="A14607" s="1"/>
      <c r="B14607" s="40"/>
      <c r="C14607" s="40"/>
      <c r="D14607" s="40"/>
      <c r="E14607" s="40"/>
      <c r="F14607" s="40"/>
      <c r="G14607" s="40"/>
      <c r="H14607" s="40"/>
      <c r="I14607" s="40"/>
    </row>
    <row r="14608" spans="1:9" x14ac:dyDescent="0.25">
      <c r="A14608" s="1"/>
      <c r="B14608" s="40"/>
      <c r="C14608" s="40"/>
      <c r="D14608" s="40"/>
      <c r="E14608" s="40"/>
      <c r="F14608" s="40"/>
      <c r="G14608" s="40"/>
      <c r="H14608" s="40"/>
      <c r="I14608" s="40"/>
    </row>
    <row r="14609" spans="1:9" x14ac:dyDescent="0.25">
      <c r="A14609" s="1"/>
      <c r="B14609" s="40"/>
      <c r="C14609" s="40"/>
      <c r="D14609" s="40"/>
      <c r="E14609" s="40"/>
      <c r="F14609" s="40"/>
      <c r="G14609" s="40"/>
      <c r="H14609" s="40"/>
      <c r="I14609" s="40"/>
    </row>
    <row r="14610" spans="1:9" x14ac:dyDescent="0.25">
      <c r="A14610" s="1"/>
      <c r="B14610" s="40"/>
      <c r="C14610" s="40"/>
      <c r="D14610" s="40"/>
      <c r="E14610" s="40"/>
      <c r="F14610" s="40"/>
      <c r="G14610" s="40"/>
      <c r="H14610" s="40"/>
      <c r="I14610" s="40"/>
    </row>
    <row r="14611" spans="1:9" x14ac:dyDescent="0.25">
      <c r="A14611" s="1"/>
      <c r="B14611" s="40"/>
      <c r="C14611" s="40"/>
      <c r="D14611" s="40"/>
      <c r="E14611" s="40"/>
      <c r="F14611" s="40"/>
      <c r="G14611" s="40"/>
      <c r="H14611" s="40"/>
      <c r="I14611" s="40"/>
    </row>
    <row r="14612" spans="1:9" x14ac:dyDescent="0.25">
      <c r="A14612" s="1"/>
      <c r="B14612" s="40"/>
      <c r="C14612" s="40"/>
      <c r="D14612" s="40"/>
      <c r="E14612" s="40"/>
      <c r="F14612" s="40"/>
      <c r="G14612" s="40"/>
      <c r="H14612" s="40"/>
      <c r="I14612" s="40"/>
    </row>
    <row r="14613" spans="1:9" x14ac:dyDescent="0.25">
      <c r="A14613" s="1"/>
      <c r="B14613" s="40"/>
      <c r="C14613" s="40"/>
      <c r="D14613" s="40"/>
      <c r="E14613" s="40"/>
      <c r="F14613" s="40"/>
      <c r="G14613" s="40"/>
      <c r="H14613" s="40"/>
      <c r="I14613" s="40"/>
    </row>
    <row r="14614" spans="1:9" x14ac:dyDescent="0.25">
      <c r="A14614" s="1"/>
      <c r="B14614" s="40"/>
      <c r="C14614" s="40"/>
      <c r="D14614" s="40"/>
      <c r="E14614" s="40"/>
      <c r="F14614" s="40"/>
      <c r="G14614" s="40"/>
      <c r="H14614" s="40"/>
      <c r="I14614" s="40"/>
    </row>
    <row r="14615" spans="1:9" x14ac:dyDescent="0.25">
      <c r="A14615" s="1"/>
      <c r="B14615" s="40"/>
      <c r="C14615" s="40"/>
      <c r="D14615" s="40"/>
      <c r="E14615" s="40"/>
      <c r="F14615" s="40"/>
      <c r="G14615" s="40"/>
      <c r="H14615" s="40"/>
      <c r="I14615" s="40"/>
    </row>
    <row r="14616" spans="1:9" x14ac:dyDescent="0.25">
      <c r="A14616" s="1"/>
      <c r="B14616" s="40"/>
      <c r="C14616" s="40"/>
      <c r="D14616" s="40"/>
      <c r="E14616" s="40"/>
      <c r="F14616" s="40"/>
      <c r="G14616" s="40"/>
      <c r="H14616" s="40"/>
      <c r="I14616" s="40"/>
    </row>
    <row r="14617" spans="1:9" x14ac:dyDescent="0.25">
      <c r="A14617" s="1"/>
      <c r="B14617" s="40"/>
      <c r="C14617" s="40"/>
      <c r="D14617" s="40"/>
      <c r="E14617" s="40"/>
      <c r="F14617" s="40"/>
      <c r="G14617" s="40"/>
      <c r="H14617" s="40"/>
      <c r="I14617" s="40"/>
    </row>
    <row r="14618" spans="1:9" x14ac:dyDescent="0.25">
      <c r="A14618" s="1"/>
      <c r="B14618" s="40"/>
      <c r="C14618" s="40"/>
      <c r="D14618" s="40"/>
      <c r="E14618" s="40"/>
      <c r="F14618" s="40"/>
      <c r="G14618" s="40"/>
      <c r="H14618" s="40"/>
      <c r="I14618" s="40"/>
    </row>
    <row r="14619" spans="1:9" x14ac:dyDescent="0.25">
      <c r="A14619" s="1"/>
      <c r="B14619" s="40"/>
      <c r="C14619" s="40"/>
      <c r="D14619" s="40"/>
      <c r="E14619" s="40"/>
      <c r="F14619" s="40"/>
      <c r="G14619" s="40"/>
      <c r="H14619" s="40"/>
      <c r="I14619" s="40"/>
    </row>
    <row r="14620" spans="1:9" x14ac:dyDescent="0.25">
      <c r="A14620" s="1"/>
      <c r="B14620" s="40"/>
      <c r="C14620" s="40"/>
      <c r="D14620" s="40"/>
      <c r="E14620" s="40"/>
      <c r="F14620" s="40"/>
      <c r="G14620" s="40"/>
      <c r="H14620" s="40"/>
      <c r="I14620" s="40"/>
    </row>
    <row r="14621" spans="1:9" x14ac:dyDescent="0.25">
      <c r="A14621" s="1"/>
      <c r="B14621" s="40"/>
      <c r="C14621" s="40"/>
      <c r="D14621" s="40"/>
      <c r="E14621" s="40"/>
      <c r="F14621" s="40"/>
      <c r="G14621" s="40"/>
      <c r="H14621" s="40"/>
      <c r="I14621" s="40"/>
    </row>
    <row r="14622" spans="1:9" x14ac:dyDescent="0.25">
      <c r="A14622" s="1"/>
      <c r="B14622" s="40"/>
      <c r="C14622" s="40"/>
      <c r="D14622" s="40"/>
      <c r="E14622" s="40"/>
      <c r="F14622" s="40"/>
      <c r="G14622" s="40"/>
      <c r="H14622" s="40"/>
      <c r="I14622" s="40"/>
    </row>
    <row r="14623" spans="1:9" x14ac:dyDescent="0.25">
      <c r="A14623" s="1"/>
      <c r="B14623" s="40"/>
      <c r="C14623" s="40"/>
      <c r="D14623" s="40"/>
      <c r="E14623" s="40"/>
      <c r="F14623" s="40"/>
      <c r="G14623" s="40"/>
      <c r="H14623" s="40"/>
      <c r="I14623" s="40"/>
    </row>
    <row r="14624" spans="1:9" x14ac:dyDescent="0.25">
      <c r="A14624" s="1"/>
      <c r="B14624" s="40"/>
      <c r="C14624" s="40"/>
      <c r="D14624" s="40"/>
      <c r="E14624" s="40"/>
      <c r="F14624" s="40"/>
      <c r="G14624" s="40"/>
      <c r="H14624" s="40"/>
      <c r="I14624" s="40"/>
    </row>
    <row r="14625" spans="1:9" x14ac:dyDescent="0.25">
      <c r="A14625" s="1"/>
      <c r="B14625" s="40"/>
      <c r="C14625" s="40"/>
      <c r="D14625" s="40"/>
      <c r="E14625" s="40"/>
      <c r="F14625" s="40"/>
      <c r="G14625" s="40"/>
      <c r="H14625" s="40"/>
      <c r="I14625" s="40"/>
    </row>
    <row r="14626" spans="1:9" x14ac:dyDescent="0.25">
      <c r="A14626" s="1"/>
      <c r="B14626" s="40"/>
      <c r="C14626" s="40"/>
      <c r="D14626" s="40"/>
      <c r="E14626" s="40"/>
      <c r="F14626" s="40"/>
      <c r="G14626" s="40"/>
      <c r="H14626" s="40"/>
      <c r="I14626" s="40"/>
    </row>
    <row r="14627" spans="1:9" x14ac:dyDescent="0.25">
      <c r="A14627" s="1"/>
      <c r="B14627" s="40"/>
      <c r="C14627" s="40"/>
      <c r="D14627" s="40"/>
      <c r="E14627" s="40"/>
      <c r="F14627" s="40"/>
      <c r="G14627" s="40"/>
      <c r="H14627" s="40"/>
      <c r="I14627" s="40"/>
    </row>
    <row r="14628" spans="1:9" x14ac:dyDescent="0.25">
      <c r="A14628" s="1"/>
      <c r="B14628" s="40"/>
      <c r="C14628" s="40"/>
      <c r="D14628" s="40"/>
      <c r="E14628" s="40"/>
      <c r="F14628" s="40"/>
      <c r="G14628" s="40"/>
      <c r="H14628" s="40"/>
      <c r="I14628" s="40"/>
    </row>
    <row r="14629" spans="1:9" x14ac:dyDescent="0.25">
      <c r="A14629" s="1"/>
      <c r="B14629" s="40"/>
      <c r="C14629" s="40"/>
      <c r="D14629" s="40"/>
      <c r="E14629" s="40"/>
      <c r="F14629" s="40"/>
      <c r="G14629" s="40"/>
      <c r="H14629" s="40"/>
      <c r="I14629" s="40"/>
    </row>
    <row r="14630" spans="1:9" x14ac:dyDescent="0.25">
      <c r="A14630" s="1"/>
      <c r="B14630" s="40"/>
      <c r="C14630" s="40"/>
      <c r="D14630" s="40"/>
      <c r="E14630" s="40"/>
      <c r="F14630" s="40"/>
      <c r="G14630" s="40"/>
      <c r="H14630" s="40"/>
      <c r="I14630" s="40"/>
    </row>
    <row r="14631" spans="1:9" x14ac:dyDescent="0.25">
      <c r="A14631" s="1"/>
      <c r="B14631" s="40"/>
      <c r="C14631" s="40"/>
      <c r="D14631" s="40"/>
      <c r="E14631" s="40"/>
      <c r="F14631" s="40"/>
      <c r="G14631" s="40"/>
      <c r="H14631" s="40"/>
      <c r="I14631" s="40"/>
    </row>
    <row r="14632" spans="1:9" x14ac:dyDescent="0.25">
      <c r="A14632" s="1"/>
      <c r="B14632" s="40"/>
      <c r="C14632" s="40"/>
      <c r="D14632" s="40"/>
      <c r="E14632" s="40"/>
      <c r="F14632" s="40"/>
      <c r="G14632" s="40"/>
      <c r="H14632" s="40"/>
      <c r="I14632" s="40"/>
    </row>
    <row r="14633" spans="1:9" x14ac:dyDescent="0.25">
      <c r="A14633" s="1"/>
      <c r="B14633" s="40"/>
      <c r="C14633" s="40"/>
      <c r="D14633" s="40"/>
      <c r="E14633" s="40"/>
      <c r="F14633" s="40"/>
      <c r="G14633" s="40"/>
      <c r="H14633" s="40"/>
      <c r="I14633" s="40"/>
    </row>
    <row r="14634" spans="1:9" x14ac:dyDescent="0.25">
      <c r="A14634" s="1"/>
      <c r="B14634" s="40"/>
      <c r="C14634" s="40"/>
      <c r="D14634" s="40"/>
      <c r="E14634" s="40"/>
      <c r="F14634" s="40"/>
      <c r="G14634" s="40"/>
      <c r="H14634" s="40"/>
      <c r="I14634" s="40"/>
    </row>
    <row r="14635" spans="1:9" x14ac:dyDescent="0.25">
      <c r="A14635" s="1"/>
      <c r="B14635" s="40"/>
      <c r="C14635" s="40"/>
      <c r="D14635" s="40"/>
      <c r="E14635" s="40"/>
      <c r="F14635" s="40"/>
      <c r="G14635" s="40"/>
      <c r="H14635" s="40"/>
      <c r="I14635" s="40"/>
    </row>
    <row r="14636" spans="1:9" x14ac:dyDescent="0.25">
      <c r="A14636" s="1"/>
      <c r="B14636" s="40"/>
      <c r="C14636" s="40"/>
      <c r="D14636" s="40"/>
      <c r="E14636" s="40"/>
      <c r="F14636" s="40"/>
      <c r="G14636" s="40"/>
      <c r="H14636" s="40"/>
      <c r="I14636" s="40"/>
    </row>
    <row r="14637" spans="1:9" x14ac:dyDescent="0.25">
      <c r="A14637" s="1"/>
      <c r="B14637" s="40"/>
      <c r="C14637" s="40"/>
      <c r="D14637" s="40"/>
      <c r="E14637" s="40"/>
      <c r="F14637" s="40"/>
      <c r="G14637" s="40"/>
      <c r="H14637" s="40"/>
      <c r="I14637" s="40"/>
    </row>
    <row r="14638" spans="1:9" x14ac:dyDescent="0.25">
      <c r="A14638" s="1"/>
      <c r="B14638" s="40"/>
      <c r="C14638" s="40"/>
      <c r="D14638" s="40"/>
      <c r="E14638" s="40"/>
      <c r="F14638" s="40"/>
      <c r="G14638" s="40"/>
      <c r="H14638" s="40"/>
      <c r="I14638" s="40"/>
    </row>
    <row r="14639" spans="1:9" x14ac:dyDescent="0.25">
      <c r="A14639" s="1"/>
      <c r="B14639" s="40"/>
      <c r="C14639" s="40"/>
      <c r="D14639" s="40"/>
      <c r="E14639" s="40"/>
      <c r="F14639" s="40"/>
      <c r="G14639" s="40"/>
      <c r="H14639" s="40"/>
      <c r="I14639" s="40"/>
    </row>
    <row r="14640" spans="1:9" x14ac:dyDescent="0.25">
      <c r="A14640" s="1"/>
      <c r="B14640" s="40"/>
      <c r="C14640" s="40"/>
      <c r="D14640" s="40"/>
      <c r="E14640" s="40"/>
      <c r="F14640" s="40"/>
      <c r="G14640" s="40"/>
      <c r="H14640" s="40"/>
      <c r="I14640" s="40"/>
    </row>
    <row r="14641" spans="1:9" x14ac:dyDescent="0.25">
      <c r="A14641" s="1"/>
      <c r="B14641" s="40"/>
      <c r="C14641" s="40"/>
      <c r="D14641" s="40"/>
      <c r="E14641" s="40"/>
      <c r="F14641" s="40"/>
      <c r="G14641" s="40"/>
      <c r="H14641" s="40"/>
      <c r="I14641" s="40"/>
    </row>
    <row r="14642" spans="1:9" x14ac:dyDescent="0.25">
      <c r="A14642" s="1"/>
      <c r="B14642" s="40"/>
      <c r="C14642" s="40"/>
      <c r="D14642" s="40"/>
      <c r="E14642" s="40"/>
      <c r="F14642" s="40"/>
      <c r="G14642" s="40"/>
      <c r="H14642" s="40"/>
      <c r="I14642" s="40"/>
    </row>
    <row r="14643" spans="1:9" x14ac:dyDescent="0.25">
      <c r="A14643" s="1"/>
      <c r="B14643" s="40"/>
      <c r="C14643" s="40"/>
      <c r="D14643" s="40"/>
      <c r="E14643" s="40"/>
      <c r="F14643" s="40"/>
      <c r="G14643" s="40"/>
      <c r="H14643" s="40"/>
      <c r="I14643" s="40"/>
    </row>
    <row r="14644" spans="1:9" x14ac:dyDescent="0.25">
      <c r="A14644" s="1"/>
      <c r="B14644" s="40"/>
      <c r="C14644" s="40"/>
      <c r="D14644" s="40"/>
      <c r="E14644" s="40"/>
      <c r="F14644" s="40"/>
      <c r="G14644" s="40"/>
      <c r="H14644" s="40"/>
      <c r="I14644" s="40"/>
    </row>
    <row r="14645" spans="1:9" x14ac:dyDescent="0.25">
      <c r="A14645" s="1"/>
      <c r="B14645" s="40"/>
      <c r="C14645" s="40"/>
      <c r="D14645" s="40"/>
      <c r="E14645" s="40"/>
      <c r="F14645" s="40"/>
      <c r="G14645" s="40"/>
      <c r="H14645" s="40"/>
      <c r="I14645" s="40"/>
    </row>
    <row r="14646" spans="1:9" x14ac:dyDescent="0.25">
      <c r="A14646" s="1"/>
      <c r="B14646" s="40"/>
      <c r="C14646" s="40"/>
      <c r="D14646" s="40"/>
      <c r="E14646" s="40"/>
      <c r="F14646" s="40"/>
      <c r="G14646" s="40"/>
      <c r="H14646" s="40"/>
      <c r="I14646" s="40"/>
    </row>
    <row r="14647" spans="1:9" x14ac:dyDescent="0.25">
      <c r="A14647" s="1"/>
      <c r="B14647" s="40"/>
      <c r="C14647" s="40"/>
      <c r="D14647" s="40"/>
      <c r="E14647" s="40"/>
      <c r="F14647" s="40"/>
      <c r="G14647" s="40"/>
      <c r="H14647" s="40"/>
      <c r="I14647" s="40"/>
    </row>
    <row r="14648" spans="1:9" x14ac:dyDescent="0.25">
      <c r="A14648" s="1"/>
      <c r="B14648" s="40"/>
      <c r="C14648" s="40"/>
      <c r="D14648" s="40"/>
      <c r="E14648" s="40"/>
      <c r="F14648" s="40"/>
      <c r="G14648" s="40"/>
      <c r="H14648" s="40"/>
      <c r="I14648" s="40"/>
    </row>
    <row r="14649" spans="1:9" x14ac:dyDescent="0.25">
      <c r="A14649" s="1"/>
      <c r="B14649" s="40"/>
      <c r="C14649" s="40"/>
      <c r="D14649" s="40"/>
      <c r="E14649" s="40"/>
      <c r="F14649" s="40"/>
      <c r="G14649" s="40"/>
      <c r="H14649" s="40"/>
      <c r="I14649" s="40"/>
    </row>
    <row r="14650" spans="1:9" x14ac:dyDescent="0.25">
      <c r="A14650" s="1"/>
      <c r="B14650" s="40"/>
      <c r="C14650" s="40"/>
      <c r="D14650" s="40"/>
      <c r="E14650" s="40"/>
      <c r="F14650" s="40"/>
      <c r="G14650" s="40"/>
      <c r="H14650" s="40"/>
      <c r="I14650" s="40"/>
    </row>
    <row r="14651" spans="1:9" x14ac:dyDescent="0.25">
      <c r="A14651" s="1"/>
      <c r="B14651" s="40"/>
      <c r="C14651" s="40"/>
      <c r="D14651" s="40"/>
      <c r="E14651" s="40"/>
      <c r="F14651" s="40"/>
      <c r="G14651" s="40"/>
      <c r="H14651" s="40"/>
      <c r="I14651" s="40"/>
    </row>
    <row r="14652" spans="1:9" x14ac:dyDescent="0.25">
      <c r="A14652" s="1"/>
      <c r="B14652" s="40"/>
      <c r="C14652" s="40"/>
      <c r="D14652" s="40"/>
      <c r="E14652" s="40"/>
      <c r="F14652" s="40"/>
      <c r="G14652" s="40"/>
      <c r="H14652" s="40"/>
      <c r="I14652" s="40"/>
    </row>
    <row r="14653" spans="1:9" x14ac:dyDescent="0.25">
      <c r="A14653" s="1"/>
      <c r="B14653" s="40"/>
      <c r="C14653" s="40"/>
      <c r="D14653" s="40"/>
      <c r="E14653" s="40"/>
      <c r="F14653" s="40"/>
      <c r="G14653" s="40"/>
      <c r="H14653" s="40"/>
      <c r="I14653" s="40"/>
    </row>
    <row r="14654" spans="1:9" x14ac:dyDescent="0.25">
      <c r="A14654" s="1"/>
      <c r="B14654" s="40"/>
      <c r="C14654" s="40"/>
      <c r="D14654" s="40"/>
      <c r="E14654" s="40"/>
      <c r="F14654" s="40"/>
      <c r="G14654" s="40"/>
      <c r="H14654" s="40"/>
      <c r="I14654" s="40"/>
    </row>
    <row r="14655" spans="1:9" x14ac:dyDescent="0.25">
      <c r="A14655" s="1"/>
      <c r="B14655" s="40"/>
      <c r="C14655" s="40"/>
      <c r="D14655" s="40"/>
      <c r="E14655" s="40"/>
      <c r="F14655" s="40"/>
      <c r="G14655" s="40"/>
      <c r="H14655" s="40"/>
      <c r="I14655" s="40"/>
    </row>
    <row r="14656" spans="1:9" x14ac:dyDescent="0.25">
      <c r="A14656" s="1"/>
      <c r="B14656" s="40"/>
      <c r="C14656" s="40"/>
      <c r="D14656" s="40"/>
      <c r="E14656" s="40"/>
      <c r="F14656" s="40"/>
      <c r="G14656" s="40"/>
      <c r="H14656" s="40"/>
      <c r="I14656" s="40"/>
    </row>
    <row r="14657" spans="1:9" x14ac:dyDescent="0.25">
      <c r="A14657" s="1"/>
      <c r="B14657" s="40"/>
      <c r="C14657" s="40"/>
      <c r="D14657" s="40"/>
      <c r="E14657" s="40"/>
      <c r="F14657" s="40"/>
      <c r="G14657" s="40"/>
      <c r="H14657" s="40"/>
      <c r="I14657" s="40"/>
    </row>
    <row r="14658" spans="1:9" x14ac:dyDescent="0.25">
      <c r="A14658" s="1"/>
      <c r="B14658" s="40"/>
      <c r="C14658" s="40"/>
      <c r="D14658" s="40"/>
      <c r="E14658" s="40"/>
      <c r="F14658" s="40"/>
      <c r="G14658" s="40"/>
      <c r="H14658" s="40"/>
      <c r="I14658" s="40"/>
    </row>
    <row r="14659" spans="1:9" x14ac:dyDescent="0.25">
      <c r="A14659" s="1"/>
      <c r="B14659" s="40"/>
      <c r="C14659" s="40"/>
      <c r="D14659" s="40"/>
      <c r="E14659" s="40"/>
      <c r="F14659" s="40"/>
      <c r="G14659" s="40"/>
      <c r="H14659" s="40"/>
      <c r="I14659" s="40"/>
    </row>
    <row r="14660" spans="1:9" x14ac:dyDescent="0.25">
      <c r="A14660" s="1"/>
      <c r="B14660" s="40"/>
      <c r="C14660" s="40"/>
      <c r="D14660" s="40"/>
      <c r="E14660" s="40"/>
      <c r="F14660" s="40"/>
      <c r="G14660" s="40"/>
      <c r="H14660" s="40"/>
      <c r="I14660" s="40"/>
    </row>
    <row r="14661" spans="1:9" x14ac:dyDescent="0.25">
      <c r="A14661" s="1"/>
      <c r="B14661" s="40"/>
      <c r="C14661" s="40"/>
      <c r="D14661" s="40"/>
      <c r="E14661" s="40"/>
      <c r="F14661" s="40"/>
      <c r="G14661" s="40"/>
      <c r="H14661" s="40"/>
      <c r="I14661" s="40"/>
    </row>
    <row r="14662" spans="1:9" x14ac:dyDescent="0.25">
      <c r="A14662" s="1"/>
      <c r="B14662" s="40"/>
      <c r="C14662" s="40"/>
      <c r="D14662" s="40"/>
      <c r="E14662" s="40"/>
      <c r="F14662" s="40"/>
      <c r="G14662" s="40"/>
      <c r="H14662" s="40"/>
      <c r="I14662" s="40"/>
    </row>
    <row r="14663" spans="1:9" x14ac:dyDescent="0.25">
      <c r="A14663" s="1"/>
      <c r="B14663" s="40"/>
      <c r="C14663" s="40"/>
      <c r="D14663" s="40"/>
      <c r="E14663" s="40"/>
      <c r="F14663" s="40"/>
      <c r="G14663" s="40"/>
      <c r="H14663" s="40"/>
      <c r="I14663" s="40"/>
    </row>
    <row r="14664" spans="1:9" x14ac:dyDescent="0.25">
      <c r="A14664" s="1"/>
      <c r="B14664" s="40"/>
      <c r="C14664" s="40"/>
      <c r="D14664" s="40"/>
      <c r="E14664" s="40"/>
      <c r="F14664" s="40"/>
      <c r="G14664" s="40"/>
      <c r="H14664" s="40"/>
      <c r="I14664" s="40"/>
    </row>
    <row r="14665" spans="1:9" x14ac:dyDescent="0.25">
      <c r="A14665" s="1"/>
      <c r="B14665" s="40"/>
      <c r="C14665" s="40"/>
      <c r="D14665" s="40"/>
      <c r="E14665" s="40"/>
      <c r="F14665" s="40"/>
      <c r="G14665" s="40"/>
      <c r="H14665" s="40"/>
      <c r="I14665" s="40"/>
    </row>
    <row r="14666" spans="1:9" x14ac:dyDescent="0.25">
      <c r="A14666" s="1"/>
      <c r="B14666" s="40"/>
      <c r="C14666" s="40"/>
      <c r="D14666" s="40"/>
      <c r="E14666" s="40"/>
      <c r="F14666" s="40"/>
      <c r="G14666" s="40"/>
      <c r="H14666" s="40"/>
      <c r="I14666" s="40"/>
    </row>
    <row r="14667" spans="1:9" x14ac:dyDescent="0.25">
      <c r="A14667" s="1"/>
      <c r="B14667" s="40"/>
      <c r="C14667" s="40"/>
      <c r="D14667" s="40"/>
      <c r="E14667" s="40"/>
      <c r="F14667" s="40"/>
      <c r="G14667" s="40"/>
      <c r="H14667" s="40"/>
      <c r="I14667" s="40"/>
    </row>
    <row r="14668" spans="1:9" x14ac:dyDescent="0.25">
      <c r="A14668" s="1"/>
      <c r="B14668" s="40"/>
      <c r="C14668" s="40"/>
      <c r="D14668" s="40"/>
      <c r="E14668" s="40"/>
      <c r="F14668" s="40"/>
      <c r="G14668" s="40"/>
      <c r="H14668" s="40"/>
      <c r="I14668" s="40"/>
    </row>
    <row r="14669" spans="1:9" x14ac:dyDescent="0.25">
      <c r="A14669" s="1"/>
      <c r="B14669" s="40"/>
      <c r="C14669" s="40"/>
      <c r="D14669" s="40"/>
      <c r="E14669" s="40"/>
      <c r="F14669" s="40"/>
      <c r="G14669" s="40"/>
      <c r="H14669" s="40"/>
      <c r="I14669" s="40"/>
    </row>
    <row r="14670" spans="1:9" x14ac:dyDescent="0.25">
      <c r="A14670" s="1"/>
      <c r="B14670" s="40"/>
      <c r="C14670" s="40"/>
      <c r="D14670" s="40"/>
      <c r="E14670" s="40"/>
      <c r="F14670" s="40"/>
      <c r="G14670" s="40"/>
      <c r="H14670" s="40"/>
      <c r="I14670" s="40"/>
    </row>
    <row r="14671" spans="1:9" x14ac:dyDescent="0.25">
      <c r="A14671" s="1"/>
      <c r="B14671" s="40"/>
      <c r="C14671" s="40"/>
      <c r="D14671" s="40"/>
      <c r="E14671" s="40"/>
      <c r="F14671" s="40"/>
      <c r="G14671" s="40"/>
      <c r="H14671" s="40"/>
      <c r="I14671" s="40"/>
    </row>
    <row r="14672" spans="1:9" x14ac:dyDescent="0.25">
      <c r="A14672" s="1"/>
      <c r="B14672" s="40"/>
      <c r="C14672" s="40"/>
      <c r="D14672" s="40"/>
      <c r="E14672" s="40"/>
      <c r="F14672" s="40"/>
      <c r="G14672" s="40"/>
      <c r="H14672" s="40"/>
      <c r="I14672" s="40"/>
    </row>
    <row r="14673" spans="1:9" x14ac:dyDescent="0.25">
      <c r="A14673" s="1"/>
      <c r="B14673" s="40"/>
      <c r="C14673" s="40"/>
      <c r="D14673" s="40"/>
      <c r="E14673" s="40"/>
      <c r="F14673" s="40"/>
      <c r="G14673" s="40"/>
      <c r="H14673" s="40"/>
      <c r="I14673" s="40"/>
    </row>
    <row r="14674" spans="1:9" x14ac:dyDescent="0.25">
      <c r="A14674" s="1"/>
      <c r="B14674" s="40"/>
      <c r="C14674" s="40"/>
      <c r="D14674" s="40"/>
      <c r="E14674" s="40"/>
      <c r="F14674" s="40"/>
      <c r="G14674" s="40"/>
      <c r="H14674" s="40"/>
      <c r="I14674" s="40"/>
    </row>
    <row r="14675" spans="1:9" x14ac:dyDescent="0.25">
      <c r="A14675" s="1"/>
      <c r="B14675" s="40"/>
      <c r="C14675" s="40"/>
      <c r="D14675" s="40"/>
      <c r="E14675" s="40"/>
      <c r="F14675" s="40"/>
      <c r="G14675" s="40"/>
      <c r="H14675" s="40"/>
      <c r="I14675" s="40"/>
    </row>
    <row r="14676" spans="1:9" x14ac:dyDescent="0.25">
      <c r="A14676" s="1"/>
      <c r="B14676" s="40"/>
      <c r="C14676" s="40"/>
      <c r="D14676" s="40"/>
      <c r="E14676" s="40"/>
      <c r="F14676" s="40"/>
      <c r="G14676" s="40"/>
      <c r="H14676" s="40"/>
      <c r="I14676" s="40"/>
    </row>
    <row r="14677" spans="1:9" x14ac:dyDescent="0.25">
      <c r="A14677" s="1"/>
      <c r="B14677" s="40"/>
      <c r="C14677" s="40"/>
      <c r="D14677" s="40"/>
      <c r="E14677" s="40"/>
      <c r="F14677" s="40"/>
      <c r="G14677" s="40"/>
      <c r="H14677" s="40"/>
      <c r="I14677" s="40"/>
    </row>
    <row r="14678" spans="1:9" x14ac:dyDescent="0.25">
      <c r="A14678" s="1"/>
      <c r="B14678" s="40"/>
      <c r="C14678" s="40"/>
      <c r="D14678" s="40"/>
      <c r="E14678" s="40"/>
      <c r="F14678" s="40"/>
      <c r="G14678" s="40"/>
      <c r="H14678" s="40"/>
      <c r="I14678" s="40"/>
    </row>
    <row r="14679" spans="1:9" x14ac:dyDescent="0.25">
      <c r="A14679" s="1"/>
      <c r="B14679" s="40"/>
      <c r="C14679" s="40"/>
      <c r="D14679" s="40"/>
      <c r="E14679" s="40"/>
      <c r="F14679" s="40"/>
      <c r="G14679" s="40"/>
      <c r="H14679" s="40"/>
      <c r="I14679" s="40"/>
    </row>
    <row r="14680" spans="1:9" x14ac:dyDescent="0.25">
      <c r="A14680" s="1"/>
      <c r="B14680" s="40"/>
      <c r="C14680" s="40"/>
      <c r="D14680" s="40"/>
      <c r="E14680" s="40"/>
      <c r="F14680" s="40"/>
      <c r="G14680" s="40"/>
      <c r="H14680" s="40"/>
      <c r="I14680" s="40"/>
    </row>
    <row r="14681" spans="1:9" x14ac:dyDescent="0.25">
      <c r="A14681" s="1"/>
      <c r="B14681" s="40"/>
      <c r="C14681" s="40"/>
      <c r="D14681" s="40"/>
      <c r="E14681" s="40"/>
      <c r="F14681" s="40"/>
      <c r="G14681" s="40"/>
      <c r="H14681" s="40"/>
      <c r="I14681" s="40"/>
    </row>
    <row r="14682" spans="1:9" x14ac:dyDescent="0.25">
      <c r="A14682" s="1"/>
      <c r="B14682" s="40"/>
      <c r="C14682" s="40"/>
      <c r="D14682" s="40"/>
      <c r="E14682" s="40"/>
      <c r="F14682" s="40"/>
      <c r="G14682" s="40"/>
      <c r="H14682" s="40"/>
      <c r="I14682" s="40"/>
    </row>
    <row r="14683" spans="1:9" x14ac:dyDescent="0.25">
      <c r="A14683" s="1"/>
      <c r="B14683" s="40"/>
      <c r="C14683" s="40"/>
      <c r="D14683" s="40"/>
      <c r="E14683" s="40"/>
      <c r="F14683" s="40"/>
      <c r="G14683" s="40"/>
      <c r="H14683" s="40"/>
      <c r="I14683" s="40"/>
    </row>
    <row r="14684" spans="1:9" x14ac:dyDescent="0.25">
      <c r="A14684" s="1"/>
      <c r="B14684" s="40"/>
      <c r="C14684" s="40"/>
      <c r="D14684" s="40"/>
      <c r="E14684" s="40"/>
      <c r="F14684" s="40"/>
      <c r="G14684" s="40"/>
      <c r="H14684" s="40"/>
      <c r="I14684" s="40"/>
    </row>
    <row r="14685" spans="1:9" x14ac:dyDescent="0.25">
      <c r="A14685" s="1"/>
      <c r="B14685" s="40"/>
      <c r="C14685" s="40"/>
      <c r="D14685" s="40"/>
      <c r="E14685" s="40"/>
      <c r="F14685" s="40"/>
      <c r="G14685" s="40"/>
      <c r="H14685" s="40"/>
      <c r="I14685" s="40"/>
    </row>
    <row r="14686" spans="1:9" x14ac:dyDescent="0.25">
      <c r="A14686" s="1"/>
      <c r="B14686" s="40"/>
      <c r="C14686" s="40"/>
      <c r="D14686" s="40"/>
      <c r="E14686" s="40"/>
      <c r="F14686" s="40"/>
      <c r="G14686" s="40"/>
      <c r="H14686" s="40"/>
      <c r="I14686" s="40"/>
    </row>
    <row r="14687" spans="1:9" x14ac:dyDescent="0.25">
      <c r="A14687" s="1"/>
      <c r="B14687" s="40"/>
      <c r="C14687" s="40"/>
      <c r="D14687" s="40"/>
      <c r="E14687" s="40"/>
      <c r="F14687" s="40"/>
      <c r="G14687" s="40"/>
      <c r="H14687" s="40"/>
      <c r="I14687" s="40"/>
    </row>
    <row r="14688" spans="1:9" x14ac:dyDescent="0.25">
      <c r="A14688" s="1"/>
      <c r="B14688" s="40"/>
      <c r="C14688" s="40"/>
      <c r="D14688" s="40"/>
      <c r="E14688" s="40"/>
      <c r="F14688" s="40"/>
      <c r="G14688" s="40"/>
      <c r="H14688" s="40"/>
      <c r="I14688" s="40"/>
    </row>
    <row r="14689" spans="1:9" x14ac:dyDescent="0.25">
      <c r="A14689" s="1"/>
      <c r="B14689" s="40"/>
      <c r="C14689" s="40"/>
      <c r="D14689" s="40"/>
      <c r="E14689" s="40"/>
      <c r="F14689" s="40"/>
      <c r="G14689" s="40"/>
      <c r="H14689" s="40"/>
      <c r="I14689" s="40"/>
    </row>
    <row r="14690" spans="1:9" x14ac:dyDescent="0.25">
      <c r="A14690" s="1"/>
      <c r="B14690" s="40"/>
      <c r="C14690" s="40"/>
      <c r="D14690" s="40"/>
      <c r="E14690" s="40"/>
      <c r="F14690" s="40"/>
      <c r="G14690" s="40"/>
      <c r="H14690" s="40"/>
      <c r="I14690" s="40"/>
    </row>
    <row r="14691" spans="1:9" x14ac:dyDescent="0.25">
      <c r="A14691" s="1"/>
      <c r="B14691" s="40"/>
      <c r="C14691" s="40"/>
      <c r="D14691" s="40"/>
      <c r="E14691" s="40"/>
      <c r="F14691" s="40"/>
      <c r="G14691" s="40"/>
      <c r="H14691" s="40"/>
      <c r="I14691" s="40"/>
    </row>
    <row r="14692" spans="1:9" x14ac:dyDescent="0.25">
      <c r="A14692" s="1"/>
      <c r="B14692" s="40"/>
      <c r="C14692" s="40"/>
      <c r="D14692" s="40"/>
      <c r="E14692" s="40"/>
      <c r="F14692" s="40"/>
      <c r="G14692" s="40"/>
      <c r="H14692" s="40"/>
      <c r="I14692" s="40"/>
    </row>
    <row r="14693" spans="1:9" x14ac:dyDescent="0.25">
      <c r="A14693" s="1"/>
      <c r="B14693" s="40"/>
      <c r="C14693" s="40"/>
      <c r="D14693" s="40"/>
      <c r="E14693" s="40"/>
      <c r="F14693" s="40"/>
      <c r="G14693" s="40"/>
      <c r="H14693" s="40"/>
      <c r="I14693" s="40"/>
    </row>
    <row r="14694" spans="1:9" x14ac:dyDescent="0.25">
      <c r="A14694" s="1"/>
      <c r="B14694" s="40"/>
      <c r="C14694" s="40"/>
      <c r="D14694" s="40"/>
      <c r="E14694" s="40"/>
      <c r="F14694" s="40"/>
      <c r="G14694" s="40"/>
      <c r="H14694" s="40"/>
      <c r="I14694" s="40"/>
    </row>
    <row r="14695" spans="1:9" x14ac:dyDescent="0.25">
      <c r="A14695" s="1"/>
      <c r="B14695" s="40"/>
      <c r="C14695" s="40"/>
      <c r="D14695" s="40"/>
      <c r="E14695" s="40"/>
      <c r="F14695" s="40"/>
      <c r="G14695" s="40"/>
      <c r="H14695" s="40"/>
      <c r="I14695" s="40"/>
    </row>
    <row r="14696" spans="1:9" x14ac:dyDescent="0.25">
      <c r="A14696" s="1"/>
      <c r="B14696" s="40"/>
      <c r="C14696" s="40"/>
      <c r="D14696" s="40"/>
      <c r="E14696" s="40"/>
      <c r="F14696" s="40"/>
      <c r="G14696" s="40"/>
      <c r="H14696" s="40"/>
      <c r="I14696" s="40"/>
    </row>
    <row r="14697" spans="1:9" x14ac:dyDescent="0.25">
      <c r="A14697" s="1"/>
      <c r="B14697" s="40"/>
      <c r="C14697" s="40"/>
      <c r="D14697" s="40"/>
      <c r="E14697" s="40"/>
      <c r="F14697" s="40"/>
      <c r="G14697" s="40"/>
      <c r="H14697" s="40"/>
      <c r="I14697" s="40"/>
    </row>
    <row r="14698" spans="1:9" x14ac:dyDescent="0.25">
      <c r="A14698" s="1"/>
      <c r="B14698" s="40"/>
      <c r="C14698" s="40"/>
      <c r="D14698" s="40"/>
      <c r="E14698" s="40"/>
      <c r="F14698" s="40"/>
      <c r="G14698" s="40"/>
      <c r="H14698" s="40"/>
      <c r="I14698" s="40"/>
    </row>
    <row r="14699" spans="1:9" x14ac:dyDescent="0.25">
      <c r="A14699" s="1"/>
      <c r="B14699" s="40"/>
      <c r="C14699" s="40"/>
      <c r="D14699" s="40"/>
      <c r="E14699" s="40"/>
      <c r="F14699" s="40"/>
      <c r="G14699" s="40"/>
      <c r="H14699" s="40"/>
      <c r="I14699" s="40"/>
    </row>
    <row r="14700" spans="1:9" x14ac:dyDescent="0.25">
      <c r="A14700" s="1"/>
      <c r="B14700" s="40"/>
      <c r="C14700" s="40"/>
      <c r="D14700" s="40"/>
      <c r="E14700" s="40"/>
      <c r="F14700" s="40"/>
      <c r="G14700" s="40"/>
      <c r="H14700" s="40"/>
      <c r="I14700" s="40"/>
    </row>
    <row r="14701" spans="1:9" x14ac:dyDescent="0.25">
      <c r="A14701" s="1"/>
      <c r="B14701" s="40"/>
      <c r="C14701" s="40"/>
      <c r="D14701" s="40"/>
      <c r="E14701" s="40"/>
      <c r="F14701" s="40"/>
      <c r="G14701" s="40"/>
      <c r="H14701" s="40"/>
      <c r="I14701" s="40"/>
    </row>
    <row r="14702" spans="1:9" x14ac:dyDescent="0.25">
      <c r="A14702" s="1"/>
      <c r="B14702" s="40"/>
      <c r="C14702" s="40"/>
      <c r="D14702" s="40"/>
      <c r="E14702" s="40"/>
      <c r="F14702" s="40"/>
      <c r="G14702" s="40"/>
      <c r="H14702" s="40"/>
      <c r="I14702" s="40"/>
    </row>
    <row r="14703" spans="1:9" x14ac:dyDescent="0.25">
      <c r="A14703" s="1"/>
      <c r="B14703" s="40"/>
      <c r="C14703" s="40"/>
      <c r="D14703" s="40"/>
      <c r="E14703" s="40"/>
      <c r="F14703" s="40"/>
      <c r="G14703" s="40"/>
      <c r="H14703" s="40"/>
      <c r="I14703" s="40"/>
    </row>
    <row r="14704" spans="1:9" x14ac:dyDescent="0.25">
      <c r="A14704" s="1"/>
      <c r="B14704" s="40"/>
      <c r="C14704" s="40"/>
      <c r="D14704" s="40"/>
      <c r="E14704" s="40"/>
      <c r="F14704" s="40"/>
      <c r="G14704" s="40"/>
      <c r="H14704" s="40"/>
      <c r="I14704" s="40"/>
    </row>
    <row r="14705" spans="1:9" x14ac:dyDescent="0.25">
      <c r="A14705" s="1"/>
      <c r="B14705" s="40"/>
      <c r="C14705" s="40"/>
      <c r="D14705" s="40"/>
      <c r="E14705" s="40"/>
      <c r="F14705" s="40"/>
      <c r="G14705" s="40"/>
      <c r="H14705" s="40"/>
      <c r="I14705" s="40"/>
    </row>
    <row r="14706" spans="1:9" x14ac:dyDescent="0.25">
      <c r="A14706" s="1"/>
      <c r="B14706" s="40"/>
      <c r="C14706" s="40"/>
      <c r="D14706" s="40"/>
      <c r="E14706" s="40"/>
      <c r="F14706" s="40"/>
      <c r="G14706" s="40"/>
      <c r="H14706" s="40"/>
      <c r="I14706" s="40"/>
    </row>
    <row r="14707" spans="1:9" x14ac:dyDescent="0.25">
      <c r="A14707" s="1"/>
      <c r="B14707" s="40"/>
      <c r="C14707" s="40"/>
      <c r="D14707" s="40"/>
      <c r="E14707" s="40"/>
      <c r="F14707" s="40"/>
      <c r="G14707" s="40"/>
      <c r="H14707" s="40"/>
      <c r="I14707" s="40"/>
    </row>
    <row r="14708" spans="1:9" x14ac:dyDescent="0.25">
      <c r="A14708" s="1"/>
      <c r="B14708" s="40"/>
      <c r="C14708" s="40"/>
      <c r="D14708" s="40"/>
      <c r="E14708" s="40"/>
      <c r="F14708" s="40"/>
      <c r="G14708" s="40"/>
      <c r="H14708" s="40"/>
      <c r="I14708" s="40"/>
    </row>
    <row r="14709" spans="1:9" x14ac:dyDescent="0.25">
      <c r="A14709" s="1"/>
      <c r="B14709" s="40"/>
      <c r="C14709" s="40"/>
      <c r="D14709" s="40"/>
      <c r="E14709" s="40"/>
      <c r="F14709" s="40"/>
      <c r="G14709" s="40"/>
      <c r="H14709" s="40"/>
      <c r="I14709" s="40"/>
    </row>
    <row r="14710" spans="1:9" x14ac:dyDescent="0.25">
      <c r="A14710" s="1"/>
      <c r="B14710" s="40"/>
      <c r="C14710" s="40"/>
      <c r="D14710" s="40"/>
      <c r="E14710" s="40"/>
      <c r="F14710" s="40"/>
      <c r="G14710" s="40"/>
      <c r="H14710" s="40"/>
      <c r="I14710" s="40"/>
    </row>
    <row r="14711" spans="1:9" x14ac:dyDescent="0.25">
      <c r="A14711" s="1"/>
      <c r="B14711" s="40"/>
      <c r="C14711" s="40"/>
      <c r="D14711" s="40"/>
      <c r="E14711" s="40"/>
      <c r="F14711" s="40"/>
      <c r="G14711" s="40"/>
      <c r="H14711" s="40"/>
      <c r="I14711" s="40"/>
    </row>
    <row r="14712" spans="1:9" x14ac:dyDescent="0.25">
      <c r="A14712" s="1"/>
      <c r="B14712" s="40"/>
      <c r="C14712" s="40"/>
      <c r="D14712" s="40"/>
      <c r="E14712" s="40"/>
      <c r="F14712" s="40"/>
      <c r="G14712" s="40"/>
      <c r="H14712" s="40"/>
      <c r="I14712" s="40"/>
    </row>
    <row r="14713" spans="1:9" x14ac:dyDescent="0.25">
      <c r="A14713" s="1"/>
      <c r="B14713" s="40"/>
      <c r="C14713" s="40"/>
      <c r="D14713" s="40"/>
      <c r="E14713" s="40"/>
      <c r="F14713" s="40"/>
      <c r="G14713" s="40"/>
      <c r="H14713" s="40"/>
      <c r="I14713" s="40"/>
    </row>
    <row r="14714" spans="1:9" x14ac:dyDescent="0.25">
      <c r="A14714" s="1"/>
      <c r="B14714" s="40"/>
      <c r="C14714" s="40"/>
      <c r="D14714" s="40"/>
      <c r="E14714" s="40"/>
      <c r="F14714" s="40"/>
      <c r="G14714" s="40"/>
      <c r="H14714" s="40"/>
      <c r="I14714" s="40"/>
    </row>
    <row r="14715" spans="1:9" x14ac:dyDescent="0.25">
      <c r="A14715" s="1"/>
      <c r="B14715" s="40"/>
      <c r="C14715" s="40"/>
      <c r="D14715" s="40"/>
      <c r="E14715" s="40"/>
      <c r="F14715" s="40"/>
      <c r="G14715" s="40"/>
      <c r="H14715" s="40"/>
      <c r="I14715" s="40"/>
    </row>
    <row r="14716" spans="1:9" x14ac:dyDescent="0.25">
      <c r="A14716" s="1"/>
      <c r="B14716" s="40"/>
      <c r="C14716" s="40"/>
      <c r="D14716" s="40"/>
      <c r="E14716" s="40"/>
      <c r="F14716" s="40"/>
      <c r="G14716" s="40"/>
      <c r="H14716" s="40"/>
      <c r="I14716" s="40"/>
    </row>
    <row r="14717" spans="1:9" x14ac:dyDescent="0.25">
      <c r="A14717" s="1"/>
      <c r="B14717" s="40"/>
      <c r="C14717" s="40"/>
      <c r="D14717" s="40"/>
      <c r="E14717" s="40"/>
      <c r="F14717" s="40"/>
      <c r="G14717" s="40"/>
      <c r="H14717" s="40"/>
      <c r="I14717" s="40"/>
    </row>
    <row r="14718" spans="1:9" x14ac:dyDescent="0.25">
      <c r="A14718" s="1"/>
      <c r="B14718" s="40"/>
      <c r="C14718" s="40"/>
      <c r="D14718" s="40"/>
      <c r="E14718" s="40"/>
      <c r="F14718" s="40"/>
      <c r="G14718" s="40"/>
      <c r="H14718" s="40"/>
      <c r="I14718" s="40"/>
    </row>
    <row r="14719" spans="1:9" x14ac:dyDescent="0.25">
      <c r="A14719" s="1"/>
      <c r="B14719" s="40"/>
      <c r="C14719" s="40"/>
      <c r="D14719" s="40"/>
      <c r="E14719" s="40"/>
      <c r="F14719" s="40"/>
      <c r="G14719" s="40"/>
      <c r="H14719" s="40"/>
      <c r="I14719" s="40"/>
    </row>
    <row r="14720" spans="1:9" x14ac:dyDescent="0.25">
      <c r="A14720" s="1"/>
      <c r="B14720" s="40"/>
      <c r="C14720" s="40"/>
      <c r="D14720" s="40"/>
      <c r="E14720" s="40"/>
      <c r="F14720" s="40"/>
      <c r="G14720" s="40"/>
      <c r="H14720" s="40"/>
      <c r="I14720" s="40"/>
    </row>
    <row r="14721" spans="1:9" x14ac:dyDescent="0.25">
      <c r="A14721" s="1"/>
      <c r="B14721" s="40"/>
      <c r="C14721" s="40"/>
      <c r="D14721" s="40"/>
      <c r="E14721" s="40"/>
      <c r="F14721" s="40"/>
      <c r="G14721" s="40"/>
      <c r="H14721" s="40"/>
      <c r="I14721" s="40"/>
    </row>
    <row r="14722" spans="1:9" x14ac:dyDescent="0.25">
      <c r="A14722" s="1"/>
      <c r="B14722" s="40"/>
      <c r="C14722" s="40"/>
      <c r="D14722" s="40"/>
      <c r="E14722" s="40"/>
      <c r="F14722" s="40"/>
      <c r="G14722" s="40"/>
      <c r="H14722" s="40"/>
      <c r="I14722" s="40"/>
    </row>
    <row r="14723" spans="1:9" x14ac:dyDescent="0.25">
      <c r="A14723" s="1"/>
      <c r="B14723" s="40"/>
      <c r="C14723" s="40"/>
      <c r="D14723" s="40"/>
      <c r="E14723" s="40"/>
      <c r="F14723" s="40"/>
      <c r="G14723" s="40"/>
      <c r="H14723" s="40"/>
      <c r="I14723" s="40"/>
    </row>
    <row r="14724" spans="1:9" x14ac:dyDescent="0.25">
      <c r="A14724" s="1"/>
      <c r="B14724" s="40"/>
      <c r="C14724" s="40"/>
      <c r="D14724" s="40"/>
      <c r="E14724" s="40"/>
      <c r="F14724" s="40"/>
      <c r="G14724" s="40"/>
      <c r="H14724" s="40"/>
      <c r="I14724" s="40"/>
    </row>
    <row r="14725" spans="1:9" x14ac:dyDescent="0.25">
      <c r="A14725" s="1"/>
      <c r="B14725" s="40"/>
      <c r="C14725" s="40"/>
      <c r="D14725" s="40"/>
      <c r="E14725" s="40"/>
      <c r="F14725" s="40"/>
      <c r="G14725" s="40"/>
      <c r="H14725" s="40"/>
      <c r="I14725" s="40"/>
    </row>
    <row r="14726" spans="1:9" x14ac:dyDescent="0.25">
      <c r="A14726" s="1"/>
      <c r="B14726" s="40"/>
      <c r="C14726" s="40"/>
      <c r="D14726" s="40"/>
      <c r="E14726" s="40"/>
      <c r="F14726" s="40"/>
      <c r="G14726" s="40"/>
      <c r="H14726" s="40"/>
      <c r="I14726" s="40"/>
    </row>
    <row r="14727" spans="1:9" x14ac:dyDescent="0.25">
      <c r="A14727" s="1"/>
      <c r="B14727" s="40"/>
      <c r="C14727" s="40"/>
      <c r="D14727" s="40"/>
      <c r="E14727" s="40"/>
      <c r="F14727" s="40"/>
      <c r="G14727" s="40"/>
      <c r="H14727" s="40"/>
      <c r="I14727" s="40"/>
    </row>
    <row r="14728" spans="1:9" x14ac:dyDescent="0.25">
      <c r="A14728" s="1"/>
      <c r="B14728" s="40"/>
      <c r="C14728" s="40"/>
      <c r="D14728" s="40"/>
      <c r="E14728" s="40"/>
      <c r="F14728" s="40"/>
      <c r="G14728" s="40"/>
      <c r="H14728" s="40"/>
      <c r="I14728" s="40"/>
    </row>
    <row r="14729" spans="1:9" x14ac:dyDescent="0.25">
      <c r="A14729" s="1"/>
      <c r="B14729" s="40"/>
      <c r="C14729" s="40"/>
      <c r="D14729" s="40"/>
      <c r="E14729" s="40"/>
      <c r="F14729" s="40"/>
      <c r="G14729" s="40"/>
      <c r="H14729" s="40"/>
      <c r="I14729" s="40"/>
    </row>
    <row r="14730" spans="1:9" x14ac:dyDescent="0.25">
      <c r="A14730" s="1"/>
      <c r="B14730" s="40"/>
      <c r="C14730" s="40"/>
      <c r="D14730" s="40"/>
      <c r="E14730" s="40"/>
      <c r="F14730" s="40"/>
      <c r="G14730" s="40"/>
      <c r="H14730" s="40"/>
      <c r="I14730" s="40"/>
    </row>
    <row r="14731" spans="1:9" x14ac:dyDescent="0.25">
      <c r="A14731" s="1"/>
      <c r="B14731" s="40"/>
      <c r="C14731" s="40"/>
      <c r="D14731" s="40"/>
      <c r="E14731" s="40"/>
      <c r="F14731" s="40"/>
      <c r="G14731" s="40"/>
      <c r="H14731" s="40"/>
      <c r="I14731" s="40"/>
    </row>
    <row r="14732" spans="1:9" x14ac:dyDescent="0.25">
      <c r="A14732" s="1"/>
      <c r="B14732" s="40"/>
      <c r="C14732" s="40"/>
      <c r="D14732" s="40"/>
      <c r="E14732" s="40"/>
      <c r="F14732" s="40"/>
      <c r="G14732" s="40"/>
      <c r="H14732" s="40"/>
      <c r="I14732" s="40"/>
    </row>
    <row r="14733" spans="1:9" x14ac:dyDescent="0.25">
      <c r="A14733" s="1"/>
      <c r="B14733" s="40"/>
      <c r="C14733" s="40"/>
      <c r="D14733" s="40"/>
      <c r="E14733" s="40"/>
      <c r="F14733" s="40"/>
      <c r="G14733" s="40"/>
      <c r="H14733" s="40"/>
      <c r="I14733" s="40"/>
    </row>
    <row r="14734" spans="1:9" x14ac:dyDescent="0.25">
      <c r="A14734" s="1"/>
      <c r="B14734" s="40"/>
      <c r="C14734" s="40"/>
      <c r="D14734" s="40"/>
      <c r="E14734" s="40"/>
      <c r="F14734" s="40"/>
      <c r="G14734" s="40"/>
      <c r="H14734" s="40"/>
      <c r="I14734" s="40"/>
    </row>
    <row r="14735" spans="1:9" x14ac:dyDescent="0.25">
      <c r="A14735" s="1"/>
      <c r="B14735" s="40"/>
      <c r="C14735" s="40"/>
      <c r="D14735" s="40"/>
      <c r="E14735" s="40"/>
      <c r="F14735" s="40"/>
      <c r="G14735" s="40"/>
      <c r="H14735" s="40"/>
      <c r="I14735" s="40"/>
    </row>
    <row r="14736" spans="1:9" x14ac:dyDescent="0.25">
      <c r="A14736" s="1"/>
      <c r="B14736" s="40"/>
      <c r="C14736" s="40"/>
      <c r="D14736" s="40"/>
      <c r="E14736" s="40"/>
      <c r="F14736" s="40"/>
      <c r="G14736" s="40"/>
      <c r="H14736" s="40"/>
      <c r="I14736" s="40"/>
    </row>
    <row r="14737" spans="1:9" x14ac:dyDescent="0.25">
      <c r="A14737" s="1"/>
      <c r="B14737" s="40"/>
      <c r="C14737" s="40"/>
      <c r="D14737" s="40"/>
      <c r="E14737" s="40"/>
      <c r="F14737" s="40"/>
      <c r="G14737" s="40"/>
      <c r="H14737" s="40"/>
      <c r="I14737" s="40"/>
    </row>
    <row r="14738" spans="1:9" x14ac:dyDescent="0.25">
      <c r="A14738" s="1"/>
      <c r="B14738" s="40"/>
      <c r="C14738" s="40"/>
      <c r="D14738" s="40"/>
      <c r="E14738" s="40"/>
      <c r="F14738" s="40"/>
      <c r="G14738" s="40"/>
      <c r="H14738" s="40"/>
      <c r="I14738" s="40"/>
    </row>
    <row r="14739" spans="1:9" x14ac:dyDescent="0.25">
      <c r="A14739" s="1"/>
      <c r="B14739" s="40"/>
      <c r="C14739" s="40"/>
      <c r="D14739" s="40"/>
      <c r="E14739" s="40"/>
      <c r="F14739" s="40"/>
      <c r="G14739" s="40"/>
      <c r="H14739" s="40"/>
      <c r="I14739" s="40"/>
    </row>
    <row r="14740" spans="1:9" x14ac:dyDescent="0.25">
      <c r="A14740" s="1"/>
      <c r="B14740" s="40"/>
      <c r="C14740" s="40"/>
      <c r="D14740" s="40"/>
      <c r="E14740" s="40"/>
      <c r="F14740" s="40"/>
      <c r="G14740" s="40"/>
      <c r="H14740" s="40"/>
      <c r="I14740" s="40"/>
    </row>
    <row r="14741" spans="1:9" x14ac:dyDescent="0.25">
      <c r="A14741" s="1"/>
      <c r="B14741" s="40"/>
      <c r="C14741" s="40"/>
      <c r="D14741" s="40"/>
      <c r="E14741" s="40"/>
      <c r="F14741" s="40"/>
      <c r="G14741" s="40"/>
      <c r="H14741" s="40"/>
      <c r="I14741" s="40"/>
    </row>
    <row r="14742" spans="1:9" x14ac:dyDescent="0.25">
      <c r="A14742" s="1"/>
      <c r="B14742" s="40"/>
      <c r="C14742" s="40"/>
      <c r="D14742" s="40"/>
      <c r="E14742" s="40"/>
      <c r="F14742" s="40"/>
      <c r="G14742" s="40"/>
      <c r="H14742" s="40"/>
      <c r="I14742" s="40"/>
    </row>
    <row r="14743" spans="1:9" x14ac:dyDescent="0.25">
      <c r="A14743" s="1"/>
      <c r="B14743" s="40"/>
      <c r="C14743" s="40"/>
      <c r="D14743" s="40"/>
      <c r="E14743" s="40"/>
      <c r="F14743" s="40"/>
      <c r="G14743" s="40"/>
      <c r="H14743" s="40"/>
      <c r="I14743" s="40"/>
    </row>
    <row r="14744" spans="1:9" x14ac:dyDescent="0.25">
      <c r="A14744" s="1"/>
      <c r="B14744" s="40"/>
      <c r="C14744" s="40"/>
      <c r="D14744" s="40"/>
      <c r="E14744" s="40"/>
      <c r="F14744" s="40"/>
      <c r="G14744" s="40"/>
      <c r="H14744" s="40"/>
      <c r="I14744" s="40"/>
    </row>
    <row r="14745" spans="1:9" x14ac:dyDescent="0.25">
      <c r="A14745" s="1"/>
      <c r="B14745" s="40"/>
      <c r="C14745" s="40"/>
      <c r="D14745" s="40"/>
      <c r="E14745" s="40"/>
      <c r="F14745" s="40"/>
      <c r="G14745" s="40"/>
      <c r="H14745" s="40"/>
      <c r="I14745" s="40"/>
    </row>
    <row r="14746" spans="1:9" x14ac:dyDescent="0.25">
      <c r="A14746" s="1"/>
      <c r="B14746" s="40"/>
      <c r="C14746" s="40"/>
      <c r="D14746" s="40"/>
      <c r="E14746" s="40"/>
      <c r="F14746" s="40"/>
      <c r="G14746" s="40"/>
      <c r="H14746" s="40"/>
      <c r="I14746" s="40"/>
    </row>
    <row r="14747" spans="1:9" x14ac:dyDescent="0.25">
      <c r="A14747" s="1"/>
      <c r="B14747" s="40"/>
      <c r="C14747" s="40"/>
      <c r="D14747" s="40"/>
      <c r="E14747" s="40"/>
      <c r="F14747" s="40"/>
      <c r="G14747" s="40"/>
      <c r="H14747" s="40"/>
      <c r="I14747" s="40"/>
    </row>
    <row r="14748" spans="1:9" x14ac:dyDescent="0.25">
      <c r="A14748" s="1"/>
      <c r="B14748" s="40"/>
      <c r="C14748" s="40"/>
      <c r="D14748" s="40"/>
      <c r="E14748" s="40"/>
      <c r="F14748" s="40"/>
      <c r="G14748" s="40"/>
      <c r="H14748" s="40"/>
      <c r="I14748" s="40"/>
    </row>
    <row r="14749" spans="1:9" x14ac:dyDescent="0.25">
      <c r="A14749" s="1"/>
      <c r="B14749" s="40"/>
      <c r="C14749" s="40"/>
      <c r="D14749" s="40"/>
      <c r="E14749" s="40"/>
      <c r="F14749" s="40"/>
      <c r="G14749" s="40"/>
      <c r="H14749" s="40"/>
      <c r="I14749" s="40"/>
    </row>
    <row r="14750" spans="1:9" x14ac:dyDescent="0.25">
      <c r="A14750" s="1"/>
      <c r="B14750" s="40"/>
      <c r="C14750" s="40"/>
      <c r="D14750" s="40"/>
      <c r="E14750" s="40"/>
      <c r="F14750" s="40"/>
      <c r="G14750" s="40"/>
      <c r="H14750" s="40"/>
      <c r="I14750" s="40"/>
    </row>
    <row r="14751" spans="1:9" x14ac:dyDescent="0.25">
      <c r="A14751" s="1"/>
      <c r="B14751" s="40"/>
      <c r="C14751" s="40"/>
      <c r="D14751" s="40"/>
      <c r="E14751" s="40"/>
      <c r="F14751" s="40"/>
      <c r="G14751" s="40"/>
      <c r="H14751" s="40"/>
      <c r="I14751" s="40"/>
    </row>
    <row r="14752" spans="1:9" x14ac:dyDescent="0.25">
      <c r="A14752" s="1"/>
      <c r="B14752" s="40"/>
      <c r="C14752" s="40"/>
      <c r="D14752" s="40"/>
      <c r="E14752" s="40"/>
      <c r="F14752" s="40"/>
      <c r="G14752" s="40"/>
      <c r="H14752" s="40"/>
      <c r="I14752" s="40"/>
    </row>
    <row r="14753" spans="1:9" x14ac:dyDescent="0.25">
      <c r="A14753" s="1"/>
      <c r="B14753" s="40"/>
      <c r="C14753" s="40"/>
      <c r="D14753" s="40"/>
      <c r="E14753" s="40"/>
      <c r="F14753" s="40"/>
      <c r="G14753" s="40"/>
      <c r="H14753" s="40"/>
      <c r="I14753" s="40"/>
    </row>
    <row r="14754" spans="1:9" x14ac:dyDescent="0.25">
      <c r="A14754" s="1"/>
      <c r="B14754" s="40"/>
      <c r="C14754" s="40"/>
      <c r="D14754" s="40"/>
      <c r="E14754" s="40"/>
      <c r="F14754" s="40"/>
      <c r="G14754" s="40"/>
      <c r="H14754" s="40"/>
      <c r="I14754" s="40"/>
    </row>
    <row r="14755" spans="1:9" x14ac:dyDescent="0.25">
      <c r="A14755" s="1"/>
      <c r="B14755" s="40"/>
      <c r="C14755" s="40"/>
      <c r="D14755" s="40"/>
      <c r="E14755" s="40"/>
      <c r="F14755" s="40"/>
      <c r="G14755" s="40"/>
      <c r="H14755" s="40"/>
      <c r="I14755" s="40"/>
    </row>
    <row r="14756" spans="1:9" x14ac:dyDescent="0.25">
      <c r="A14756" s="1"/>
      <c r="B14756" s="40"/>
      <c r="C14756" s="40"/>
      <c r="D14756" s="40"/>
      <c r="E14756" s="40"/>
      <c r="F14756" s="40"/>
      <c r="G14756" s="40"/>
      <c r="H14756" s="40"/>
      <c r="I14756" s="40"/>
    </row>
    <row r="14757" spans="1:9" x14ac:dyDescent="0.25">
      <c r="A14757" s="1"/>
      <c r="B14757" s="40"/>
      <c r="C14757" s="40"/>
      <c r="D14757" s="40"/>
      <c r="E14757" s="40"/>
      <c r="F14757" s="40"/>
      <c r="G14757" s="40"/>
      <c r="H14757" s="40"/>
      <c r="I14757" s="40"/>
    </row>
    <row r="14758" spans="1:9" x14ac:dyDescent="0.25">
      <c r="A14758" s="1"/>
      <c r="B14758" s="40"/>
      <c r="C14758" s="40"/>
      <c r="D14758" s="40"/>
      <c r="E14758" s="40"/>
      <c r="F14758" s="40"/>
      <c r="G14758" s="40"/>
      <c r="H14758" s="40"/>
      <c r="I14758" s="40"/>
    </row>
    <row r="14759" spans="1:9" x14ac:dyDescent="0.25">
      <c r="A14759" s="1"/>
      <c r="B14759" s="40"/>
      <c r="C14759" s="40"/>
      <c r="D14759" s="40"/>
      <c r="E14759" s="40"/>
      <c r="F14759" s="40"/>
      <c r="G14759" s="40"/>
      <c r="H14759" s="40"/>
      <c r="I14759" s="40"/>
    </row>
    <row r="14760" spans="1:9" x14ac:dyDescent="0.25">
      <c r="A14760" s="1"/>
      <c r="B14760" s="40"/>
      <c r="C14760" s="40"/>
      <c r="D14760" s="40"/>
      <c r="E14760" s="40"/>
      <c r="F14760" s="40"/>
      <c r="G14760" s="40"/>
      <c r="H14760" s="40"/>
      <c r="I14760" s="40"/>
    </row>
    <row r="14761" spans="1:9" x14ac:dyDescent="0.25">
      <c r="A14761" s="1"/>
      <c r="B14761" s="40"/>
      <c r="C14761" s="40"/>
      <c r="D14761" s="40"/>
      <c r="E14761" s="40"/>
      <c r="F14761" s="40"/>
      <c r="G14761" s="40"/>
      <c r="H14761" s="40"/>
      <c r="I14761" s="40"/>
    </row>
    <row r="14762" spans="1:9" x14ac:dyDescent="0.25">
      <c r="A14762" s="1"/>
      <c r="B14762" s="40"/>
      <c r="C14762" s="40"/>
      <c r="D14762" s="40"/>
      <c r="E14762" s="40"/>
      <c r="F14762" s="40"/>
      <c r="G14762" s="40"/>
      <c r="H14762" s="40"/>
      <c r="I14762" s="40"/>
    </row>
    <row r="14763" spans="1:9" x14ac:dyDescent="0.25">
      <c r="A14763" s="1"/>
      <c r="B14763" s="40"/>
      <c r="C14763" s="40"/>
      <c r="D14763" s="40"/>
      <c r="E14763" s="40"/>
      <c r="F14763" s="40"/>
      <c r="G14763" s="40"/>
      <c r="H14763" s="40"/>
      <c r="I14763" s="40"/>
    </row>
    <row r="14764" spans="1:9" x14ac:dyDescent="0.25">
      <c r="A14764" s="1"/>
      <c r="B14764" s="40"/>
      <c r="C14764" s="40"/>
      <c r="D14764" s="40"/>
      <c r="E14764" s="40"/>
      <c r="F14764" s="40"/>
      <c r="G14764" s="40"/>
      <c r="H14764" s="40"/>
      <c r="I14764" s="40"/>
    </row>
    <row r="14765" spans="1:9" x14ac:dyDescent="0.25">
      <c r="A14765" s="1"/>
      <c r="B14765" s="40"/>
      <c r="C14765" s="40"/>
      <c r="D14765" s="40"/>
      <c r="E14765" s="40"/>
      <c r="F14765" s="40"/>
      <c r="G14765" s="40"/>
      <c r="H14765" s="40"/>
      <c r="I14765" s="40"/>
    </row>
    <row r="14766" spans="1:9" x14ac:dyDescent="0.25">
      <c r="A14766" s="1"/>
      <c r="B14766" s="40"/>
      <c r="C14766" s="40"/>
      <c r="D14766" s="40"/>
      <c r="E14766" s="40"/>
      <c r="F14766" s="40"/>
      <c r="G14766" s="40"/>
      <c r="H14766" s="40"/>
      <c r="I14766" s="40"/>
    </row>
    <row r="14767" spans="1:9" x14ac:dyDescent="0.25">
      <c r="A14767" s="1"/>
      <c r="B14767" s="40"/>
      <c r="C14767" s="40"/>
      <c r="D14767" s="40"/>
      <c r="E14767" s="40"/>
      <c r="F14767" s="40"/>
      <c r="G14767" s="40"/>
      <c r="H14767" s="40"/>
      <c r="I14767" s="40"/>
    </row>
    <row r="14768" spans="1:9" x14ac:dyDescent="0.25">
      <c r="A14768" s="1"/>
      <c r="B14768" s="40"/>
      <c r="C14768" s="40"/>
      <c r="D14768" s="40"/>
      <c r="E14768" s="40"/>
      <c r="F14768" s="40"/>
      <c r="G14768" s="40"/>
      <c r="H14768" s="40"/>
      <c r="I14768" s="40"/>
    </row>
    <row r="14769" spans="1:9" x14ac:dyDescent="0.25">
      <c r="A14769" s="1"/>
      <c r="B14769" s="40"/>
      <c r="C14769" s="40"/>
      <c r="D14769" s="40"/>
      <c r="E14769" s="40"/>
      <c r="F14769" s="40"/>
      <c r="G14769" s="40"/>
      <c r="H14769" s="40"/>
      <c r="I14769" s="40"/>
    </row>
    <row r="14770" spans="1:9" x14ac:dyDescent="0.25">
      <c r="A14770" s="1"/>
      <c r="B14770" s="40"/>
      <c r="C14770" s="40"/>
      <c r="D14770" s="40"/>
      <c r="E14770" s="40"/>
      <c r="F14770" s="40"/>
      <c r="G14770" s="40"/>
      <c r="H14770" s="40"/>
      <c r="I14770" s="40"/>
    </row>
    <row r="14771" spans="1:9" x14ac:dyDescent="0.25">
      <c r="A14771" s="1"/>
      <c r="B14771" s="40"/>
      <c r="C14771" s="40"/>
      <c r="D14771" s="40"/>
      <c r="E14771" s="40"/>
      <c r="F14771" s="40"/>
      <c r="G14771" s="40"/>
      <c r="H14771" s="40"/>
      <c r="I14771" s="40"/>
    </row>
    <row r="14772" spans="1:9" x14ac:dyDescent="0.25">
      <c r="A14772" s="1"/>
      <c r="B14772" s="40"/>
      <c r="C14772" s="40"/>
      <c r="D14772" s="40"/>
      <c r="E14772" s="40"/>
      <c r="F14772" s="40"/>
      <c r="G14772" s="40"/>
      <c r="H14772" s="40"/>
      <c r="I14772" s="40"/>
    </row>
    <row r="14773" spans="1:9" x14ac:dyDescent="0.25">
      <c r="A14773" s="1"/>
      <c r="B14773" s="40"/>
      <c r="C14773" s="40"/>
      <c r="D14773" s="40"/>
      <c r="E14773" s="40"/>
      <c r="F14773" s="40"/>
      <c r="G14773" s="40"/>
      <c r="H14773" s="40"/>
      <c r="I14773" s="40"/>
    </row>
    <row r="14774" spans="1:9" x14ac:dyDescent="0.25">
      <c r="A14774" s="1"/>
      <c r="B14774" s="40"/>
      <c r="C14774" s="40"/>
      <c r="D14774" s="40"/>
      <c r="E14774" s="40"/>
      <c r="F14774" s="40"/>
      <c r="G14774" s="40"/>
      <c r="H14774" s="40"/>
      <c r="I14774" s="40"/>
    </row>
    <row r="14775" spans="1:9" x14ac:dyDescent="0.25">
      <c r="A14775" s="1"/>
      <c r="B14775" s="40"/>
      <c r="C14775" s="40"/>
      <c r="D14775" s="40"/>
      <c r="E14775" s="40"/>
      <c r="F14775" s="40"/>
      <c r="G14775" s="40"/>
      <c r="H14775" s="40"/>
      <c r="I14775" s="40"/>
    </row>
    <row r="14776" spans="1:9" x14ac:dyDescent="0.25">
      <c r="A14776" s="1"/>
      <c r="B14776" s="40"/>
      <c r="C14776" s="40"/>
      <c r="D14776" s="40"/>
      <c r="E14776" s="40"/>
      <c r="F14776" s="40"/>
      <c r="G14776" s="40"/>
      <c r="H14776" s="40"/>
      <c r="I14776" s="40"/>
    </row>
    <row r="14777" spans="1:9" x14ac:dyDescent="0.25">
      <c r="A14777" s="1"/>
      <c r="B14777" s="40"/>
      <c r="C14777" s="40"/>
      <c r="D14777" s="40"/>
      <c r="E14777" s="40"/>
      <c r="F14777" s="40"/>
      <c r="G14777" s="40"/>
      <c r="H14777" s="40"/>
      <c r="I14777" s="40"/>
    </row>
    <row r="14778" spans="1:9" x14ac:dyDescent="0.25">
      <c r="A14778" s="1"/>
      <c r="B14778" s="40"/>
      <c r="C14778" s="40"/>
      <c r="D14778" s="40"/>
      <c r="E14778" s="40"/>
      <c r="F14778" s="40"/>
      <c r="G14778" s="40"/>
      <c r="H14778" s="40"/>
      <c r="I14778" s="40"/>
    </row>
    <row r="14779" spans="1:9" x14ac:dyDescent="0.25">
      <c r="A14779" s="1"/>
      <c r="B14779" s="40"/>
      <c r="C14779" s="40"/>
      <c r="D14779" s="40"/>
      <c r="E14779" s="40"/>
      <c r="F14779" s="40"/>
      <c r="G14779" s="40"/>
      <c r="H14779" s="40"/>
      <c r="I14779" s="40"/>
    </row>
    <row r="14780" spans="1:9" x14ac:dyDescent="0.25">
      <c r="A14780" s="1"/>
      <c r="B14780" s="40"/>
      <c r="C14780" s="40"/>
      <c r="D14780" s="40"/>
      <c r="E14780" s="40"/>
      <c r="F14780" s="40"/>
      <c r="G14780" s="40"/>
      <c r="H14780" s="40"/>
      <c r="I14780" s="40"/>
    </row>
    <row r="14781" spans="1:9" x14ac:dyDescent="0.25">
      <c r="A14781" s="1"/>
      <c r="B14781" s="40"/>
      <c r="C14781" s="40"/>
      <c r="D14781" s="40"/>
      <c r="E14781" s="40"/>
      <c r="F14781" s="40"/>
      <c r="G14781" s="40"/>
      <c r="H14781" s="40"/>
      <c r="I14781" s="40"/>
    </row>
    <row r="14782" spans="1:9" x14ac:dyDescent="0.25">
      <c r="A14782" s="1"/>
      <c r="B14782" s="40"/>
      <c r="C14782" s="40"/>
      <c r="D14782" s="40"/>
      <c r="E14782" s="40"/>
      <c r="F14782" s="40"/>
      <c r="G14782" s="40"/>
      <c r="H14782" s="40"/>
      <c r="I14782" s="40"/>
    </row>
    <row r="14783" spans="1:9" x14ac:dyDescent="0.25">
      <c r="A14783" s="1"/>
      <c r="B14783" s="40"/>
      <c r="C14783" s="40"/>
      <c r="D14783" s="40"/>
      <c r="E14783" s="40"/>
      <c r="F14783" s="40"/>
      <c r="G14783" s="40"/>
      <c r="H14783" s="40"/>
      <c r="I14783" s="40"/>
    </row>
    <row r="14784" spans="1:9" x14ac:dyDescent="0.25">
      <c r="A14784" s="1"/>
      <c r="B14784" s="40"/>
      <c r="C14784" s="40"/>
      <c r="D14784" s="40"/>
      <c r="E14784" s="40"/>
      <c r="F14784" s="40"/>
      <c r="G14784" s="40"/>
      <c r="H14784" s="40"/>
      <c r="I14784" s="40"/>
    </row>
    <row r="14785" spans="1:9" x14ac:dyDescent="0.25">
      <c r="A14785" s="1"/>
      <c r="B14785" s="40"/>
      <c r="C14785" s="40"/>
      <c r="D14785" s="40"/>
      <c r="E14785" s="40"/>
      <c r="F14785" s="40"/>
      <c r="G14785" s="40"/>
      <c r="H14785" s="40"/>
      <c r="I14785" s="40"/>
    </row>
    <row r="14786" spans="1:9" x14ac:dyDescent="0.25">
      <c r="A14786" s="1"/>
      <c r="B14786" s="40"/>
      <c r="C14786" s="40"/>
      <c r="D14786" s="40"/>
      <c r="E14786" s="40"/>
      <c r="F14786" s="40"/>
      <c r="G14786" s="40"/>
      <c r="H14786" s="40"/>
      <c r="I14786" s="40"/>
    </row>
    <row r="14787" spans="1:9" x14ac:dyDescent="0.25">
      <c r="A14787" s="1"/>
      <c r="B14787" s="40"/>
      <c r="C14787" s="40"/>
      <c r="D14787" s="40"/>
      <c r="E14787" s="40"/>
      <c r="F14787" s="40"/>
      <c r="G14787" s="40"/>
      <c r="H14787" s="40"/>
      <c r="I14787" s="40"/>
    </row>
    <row r="14788" spans="1:9" x14ac:dyDescent="0.25">
      <c r="A14788" s="1"/>
      <c r="B14788" s="40"/>
      <c r="C14788" s="40"/>
      <c r="D14788" s="40"/>
      <c r="E14788" s="40"/>
      <c r="F14788" s="40"/>
      <c r="G14788" s="40"/>
      <c r="H14788" s="40"/>
      <c r="I14788" s="40"/>
    </row>
    <row r="14789" spans="1:9" x14ac:dyDescent="0.25">
      <c r="A14789" s="1"/>
      <c r="B14789" s="40"/>
      <c r="C14789" s="40"/>
      <c r="D14789" s="40"/>
      <c r="E14789" s="40"/>
      <c r="F14789" s="40"/>
      <c r="G14789" s="40"/>
      <c r="H14789" s="40"/>
      <c r="I14789" s="40"/>
    </row>
    <row r="14790" spans="1:9" x14ac:dyDescent="0.25">
      <c r="A14790" s="1"/>
      <c r="B14790" s="40"/>
      <c r="C14790" s="40"/>
      <c r="D14790" s="40"/>
      <c r="E14790" s="40"/>
      <c r="F14790" s="40"/>
      <c r="G14790" s="40"/>
      <c r="H14790" s="40"/>
      <c r="I14790" s="40"/>
    </row>
    <row r="14791" spans="1:9" x14ac:dyDescent="0.25">
      <c r="A14791" s="1"/>
      <c r="B14791" s="40"/>
      <c r="C14791" s="40"/>
      <c r="D14791" s="40"/>
      <c r="E14791" s="40"/>
      <c r="F14791" s="40"/>
      <c r="G14791" s="40"/>
      <c r="H14791" s="40"/>
      <c r="I14791" s="40"/>
    </row>
    <row r="14792" spans="1:9" x14ac:dyDescent="0.25">
      <c r="A14792" s="1"/>
      <c r="B14792" s="40"/>
      <c r="C14792" s="40"/>
      <c r="D14792" s="40"/>
      <c r="E14792" s="40"/>
      <c r="F14792" s="40"/>
      <c r="G14792" s="40"/>
      <c r="H14792" s="40"/>
      <c r="I14792" s="40"/>
    </row>
    <row r="14793" spans="1:9" x14ac:dyDescent="0.25">
      <c r="A14793" s="1"/>
      <c r="B14793" s="40"/>
      <c r="C14793" s="40"/>
      <c r="D14793" s="40"/>
      <c r="E14793" s="40"/>
      <c r="F14793" s="40"/>
      <c r="G14793" s="40"/>
      <c r="H14793" s="40"/>
      <c r="I14793" s="40"/>
    </row>
    <row r="14794" spans="1:9" x14ac:dyDescent="0.25">
      <c r="A14794" s="1"/>
      <c r="B14794" s="40"/>
      <c r="C14794" s="40"/>
      <c r="D14794" s="40"/>
      <c r="E14794" s="40"/>
      <c r="F14794" s="40"/>
      <c r="G14794" s="40"/>
      <c r="H14794" s="40"/>
      <c r="I14794" s="40"/>
    </row>
    <row r="14795" spans="1:9" x14ac:dyDescent="0.25">
      <c r="A14795" s="1"/>
      <c r="B14795" s="40"/>
      <c r="C14795" s="40"/>
      <c r="D14795" s="40"/>
      <c r="E14795" s="40"/>
      <c r="F14795" s="40"/>
      <c r="G14795" s="40"/>
      <c r="H14795" s="40"/>
      <c r="I14795" s="40"/>
    </row>
    <row r="14796" spans="1:9" x14ac:dyDescent="0.25">
      <c r="A14796" s="1"/>
      <c r="B14796" s="40"/>
      <c r="C14796" s="40"/>
      <c r="D14796" s="40"/>
      <c r="E14796" s="40"/>
      <c r="F14796" s="40"/>
      <c r="G14796" s="40"/>
      <c r="H14796" s="40"/>
      <c r="I14796" s="40"/>
    </row>
    <row r="14797" spans="1:9" x14ac:dyDescent="0.25">
      <c r="A14797" s="1"/>
      <c r="B14797" s="40"/>
      <c r="C14797" s="40"/>
      <c r="D14797" s="40"/>
      <c r="E14797" s="40"/>
      <c r="F14797" s="40"/>
      <c r="G14797" s="40"/>
      <c r="H14797" s="40"/>
      <c r="I14797" s="40"/>
    </row>
    <row r="14798" spans="1:9" x14ac:dyDescent="0.25">
      <c r="A14798" s="1"/>
      <c r="B14798" s="40"/>
      <c r="C14798" s="40"/>
      <c r="D14798" s="40"/>
      <c r="E14798" s="40"/>
      <c r="F14798" s="40"/>
      <c r="G14798" s="40"/>
      <c r="H14798" s="40"/>
      <c r="I14798" s="40"/>
    </row>
    <row r="14799" spans="1:9" x14ac:dyDescent="0.25">
      <c r="A14799" s="1"/>
      <c r="B14799" s="40"/>
      <c r="C14799" s="40"/>
      <c r="D14799" s="40"/>
      <c r="E14799" s="40"/>
      <c r="F14799" s="40"/>
      <c r="G14799" s="40"/>
      <c r="H14799" s="40"/>
      <c r="I14799" s="40"/>
    </row>
    <row r="14800" spans="1:9" x14ac:dyDescent="0.25">
      <c r="A14800" s="1"/>
      <c r="B14800" s="40"/>
      <c r="C14800" s="40"/>
      <c r="D14800" s="40"/>
      <c r="E14800" s="40"/>
      <c r="F14800" s="40"/>
      <c r="G14800" s="40"/>
      <c r="H14800" s="40"/>
      <c r="I14800" s="40"/>
    </row>
    <row r="14801" spans="1:9" x14ac:dyDescent="0.25">
      <c r="A14801" s="1"/>
      <c r="B14801" s="40"/>
      <c r="C14801" s="40"/>
      <c r="D14801" s="40"/>
      <c r="E14801" s="40"/>
      <c r="F14801" s="40"/>
      <c r="G14801" s="40"/>
      <c r="H14801" s="40"/>
      <c r="I14801" s="40"/>
    </row>
    <row r="14802" spans="1:9" x14ac:dyDescent="0.25">
      <c r="A14802" s="1"/>
      <c r="B14802" s="40"/>
      <c r="C14802" s="40"/>
      <c r="D14802" s="40"/>
      <c r="E14802" s="40"/>
      <c r="F14802" s="40"/>
      <c r="G14802" s="40"/>
      <c r="H14802" s="40"/>
      <c r="I14802" s="40"/>
    </row>
    <row r="14803" spans="1:9" x14ac:dyDescent="0.25">
      <c r="A14803" s="1"/>
      <c r="B14803" s="40"/>
      <c r="C14803" s="40"/>
      <c r="D14803" s="40"/>
      <c r="E14803" s="40"/>
      <c r="F14803" s="40"/>
      <c r="G14803" s="40"/>
      <c r="H14803" s="40"/>
      <c r="I14803" s="40"/>
    </row>
    <row r="14804" spans="1:9" x14ac:dyDescent="0.25">
      <c r="A14804" s="1"/>
      <c r="B14804" s="40"/>
      <c r="C14804" s="40"/>
      <c r="D14804" s="40"/>
      <c r="E14804" s="40"/>
      <c r="F14804" s="40"/>
      <c r="G14804" s="40"/>
      <c r="H14804" s="40"/>
      <c r="I14804" s="40"/>
    </row>
    <row r="14805" spans="1:9" x14ac:dyDescent="0.25">
      <c r="A14805" s="1"/>
      <c r="B14805" s="40"/>
      <c r="C14805" s="40"/>
      <c r="D14805" s="40"/>
      <c r="E14805" s="40"/>
      <c r="F14805" s="40"/>
      <c r="G14805" s="40"/>
      <c r="H14805" s="40"/>
      <c r="I14805" s="40"/>
    </row>
    <row r="14806" spans="1:9" x14ac:dyDescent="0.25">
      <c r="A14806" s="1"/>
      <c r="B14806" s="40"/>
      <c r="C14806" s="40"/>
      <c r="D14806" s="40"/>
      <c r="E14806" s="40"/>
      <c r="F14806" s="40"/>
      <c r="G14806" s="40"/>
      <c r="H14806" s="40"/>
      <c r="I14806" s="40"/>
    </row>
    <row r="14807" spans="1:9" x14ac:dyDescent="0.25">
      <c r="A14807" s="1"/>
      <c r="B14807" s="40"/>
      <c r="C14807" s="40"/>
      <c r="D14807" s="40"/>
      <c r="E14807" s="40"/>
      <c r="F14807" s="40"/>
      <c r="G14807" s="40"/>
      <c r="H14807" s="40"/>
      <c r="I14807" s="40"/>
    </row>
    <row r="14808" spans="1:9" x14ac:dyDescent="0.25">
      <c r="A14808" s="1"/>
      <c r="B14808" s="40"/>
      <c r="C14808" s="40"/>
      <c r="D14808" s="40"/>
      <c r="E14808" s="40"/>
      <c r="F14808" s="40"/>
      <c r="G14808" s="40"/>
      <c r="H14808" s="40"/>
      <c r="I14808" s="40"/>
    </row>
    <row r="14809" spans="1:9" x14ac:dyDescent="0.25">
      <c r="A14809" s="1"/>
      <c r="B14809" s="40"/>
      <c r="C14809" s="40"/>
      <c r="D14809" s="40"/>
      <c r="E14809" s="40"/>
      <c r="F14809" s="40"/>
      <c r="G14809" s="40"/>
      <c r="H14809" s="40"/>
      <c r="I14809" s="40"/>
    </row>
    <row r="14810" spans="1:9" x14ac:dyDescent="0.25">
      <c r="A14810" s="1"/>
      <c r="B14810" s="40"/>
      <c r="C14810" s="40"/>
      <c r="D14810" s="40"/>
      <c r="E14810" s="40"/>
      <c r="F14810" s="40"/>
      <c r="G14810" s="40"/>
      <c r="H14810" s="40"/>
      <c r="I14810" s="40"/>
    </row>
    <row r="14811" spans="1:9" x14ac:dyDescent="0.25">
      <c r="A14811" s="1"/>
      <c r="B14811" s="40"/>
      <c r="C14811" s="40"/>
      <c r="D14811" s="40"/>
      <c r="E14811" s="40"/>
      <c r="F14811" s="40"/>
      <c r="G14811" s="40"/>
      <c r="H14811" s="40"/>
      <c r="I14811" s="40"/>
    </row>
    <row r="14812" spans="1:9" x14ac:dyDescent="0.25">
      <c r="A14812" s="1"/>
      <c r="B14812" s="40"/>
      <c r="C14812" s="40"/>
      <c r="D14812" s="40"/>
      <c r="E14812" s="40"/>
      <c r="F14812" s="40"/>
      <c r="G14812" s="40"/>
      <c r="H14812" s="40"/>
      <c r="I14812" s="40"/>
    </row>
    <row r="14813" spans="1:9" x14ac:dyDescent="0.25">
      <c r="A14813" s="1"/>
      <c r="B14813" s="40"/>
      <c r="C14813" s="40"/>
      <c r="D14813" s="40"/>
      <c r="E14813" s="40"/>
      <c r="F14813" s="40"/>
      <c r="G14813" s="40"/>
      <c r="H14813" s="40"/>
      <c r="I14813" s="40"/>
    </row>
    <row r="14814" spans="1:9" x14ac:dyDescent="0.25">
      <c r="A14814" s="1"/>
      <c r="B14814" s="40"/>
      <c r="C14814" s="40"/>
      <c r="D14814" s="40"/>
      <c r="E14814" s="40"/>
      <c r="F14814" s="40"/>
      <c r="G14814" s="40"/>
      <c r="H14814" s="40"/>
      <c r="I14814" s="40"/>
    </row>
    <row r="14815" spans="1:9" x14ac:dyDescent="0.25">
      <c r="A14815" s="1"/>
      <c r="B14815" s="40"/>
      <c r="C14815" s="40"/>
      <c r="D14815" s="40"/>
      <c r="E14815" s="40"/>
      <c r="F14815" s="40"/>
      <c r="G14815" s="40"/>
      <c r="H14815" s="40"/>
      <c r="I14815" s="40"/>
    </row>
    <row r="14816" spans="1:9" x14ac:dyDescent="0.25">
      <c r="A14816" s="1"/>
      <c r="B14816" s="40"/>
      <c r="C14816" s="40"/>
      <c r="D14816" s="40"/>
      <c r="E14816" s="40"/>
      <c r="F14816" s="40"/>
      <c r="G14816" s="40"/>
      <c r="H14816" s="40"/>
      <c r="I14816" s="40"/>
    </row>
    <row r="14817" spans="1:9" x14ac:dyDescent="0.25">
      <c r="A14817" s="1"/>
      <c r="B14817" s="40"/>
      <c r="C14817" s="40"/>
      <c r="D14817" s="40"/>
      <c r="E14817" s="40"/>
      <c r="F14817" s="40"/>
      <c r="G14817" s="40"/>
      <c r="H14817" s="40"/>
      <c r="I14817" s="40"/>
    </row>
    <row r="14818" spans="1:9" x14ac:dyDescent="0.25">
      <c r="A14818" s="1"/>
      <c r="B14818" s="40"/>
      <c r="C14818" s="40"/>
      <c r="D14818" s="40"/>
      <c r="E14818" s="40"/>
      <c r="F14818" s="40"/>
      <c r="G14818" s="40"/>
      <c r="H14818" s="40"/>
      <c r="I14818" s="40"/>
    </row>
    <row r="14819" spans="1:9" x14ac:dyDescent="0.25">
      <c r="A14819" s="1"/>
      <c r="B14819" s="40"/>
      <c r="C14819" s="40"/>
      <c r="D14819" s="40"/>
      <c r="E14819" s="40"/>
      <c r="F14819" s="40"/>
      <c r="G14819" s="40"/>
      <c r="H14819" s="40"/>
      <c r="I14819" s="40"/>
    </row>
    <row r="14820" spans="1:9" x14ac:dyDescent="0.25">
      <c r="A14820" s="1"/>
      <c r="B14820" s="40"/>
      <c r="C14820" s="40"/>
      <c r="D14820" s="40"/>
      <c r="E14820" s="40"/>
      <c r="F14820" s="40"/>
      <c r="G14820" s="40"/>
      <c r="H14820" s="40"/>
      <c r="I14820" s="40"/>
    </row>
    <row r="14821" spans="1:9" x14ac:dyDescent="0.25">
      <c r="A14821" s="1"/>
      <c r="B14821" s="40"/>
      <c r="C14821" s="40"/>
      <c r="D14821" s="40"/>
      <c r="E14821" s="40"/>
      <c r="F14821" s="40"/>
      <c r="G14821" s="40"/>
      <c r="H14821" s="40"/>
      <c r="I14821" s="40"/>
    </row>
    <row r="14822" spans="1:9" x14ac:dyDescent="0.25">
      <c r="A14822" s="1"/>
      <c r="B14822" s="40"/>
      <c r="C14822" s="40"/>
      <c r="D14822" s="40"/>
      <c r="E14822" s="40"/>
      <c r="F14822" s="40"/>
      <c r="G14822" s="40"/>
      <c r="H14822" s="40"/>
      <c r="I14822" s="40"/>
    </row>
    <row r="14823" spans="1:9" x14ac:dyDescent="0.25">
      <c r="A14823" s="1"/>
      <c r="B14823" s="40"/>
      <c r="C14823" s="40"/>
      <c r="D14823" s="40"/>
      <c r="E14823" s="40"/>
      <c r="F14823" s="40"/>
      <c r="G14823" s="40"/>
      <c r="H14823" s="40"/>
      <c r="I14823" s="40"/>
    </row>
    <row r="14824" spans="1:9" x14ac:dyDescent="0.25">
      <c r="A14824" s="1"/>
      <c r="B14824" s="40"/>
      <c r="C14824" s="40"/>
      <c r="D14824" s="40"/>
      <c r="E14824" s="40"/>
      <c r="F14824" s="40"/>
      <c r="G14824" s="40"/>
      <c r="H14824" s="40"/>
      <c r="I14824" s="40"/>
    </row>
    <row r="14825" spans="1:9" x14ac:dyDescent="0.25">
      <c r="A14825" s="1"/>
      <c r="B14825" s="40"/>
      <c r="C14825" s="40"/>
      <c r="D14825" s="40"/>
      <c r="E14825" s="40"/>
      <c r="F14825" s="40"/>
      <c r="G14825" s="40"/>
      <c r="H14825" s="40"/>
      <c r="I14825" s="40"/>
    </row>
    <row r="14826" spans="1:9" x14ac:dyDescent="0.25">
      <c r="A14826" s="1"/>
      <c r="B14826" s="40"/>
      <c r="C14826" s="40"/>
      <c r="D14826" s="40"/>
      <c r="E14826" s="40"/>
      <c r="F14826" s="40"/>
      <c r="G14826" s="40"/>
      <c r="H14826" s="40"/>
      <c r="I14826" s="40"/>
    </row>
    <row r="14827" spans="1:9" x14ac:dyDescent="0.25">
      <c r="A14827" s="1"/>
      <c r="B14827" s="40"/>
      <c r="C14827" s="40"/>
      <c r="D14827" s="40"/>
      <c r="E14827" s="40"/>
      <c r="F14827" s="40"/>
      <c r="G14827" s="40"/>
      <c r="H14827" s="40"/>
      <c r="I14827" s="40"/>
    </row>
    <row r="14828" spans="1:9" x14ac:dyDescent="0.25">
      <c r="A14828" s="1"/>
      <c r="B14828" s="40"/>
      <c r="C14828" s="40"/>
      <c r="D14828" s="40"/>
      <c r="E14828" s="40"/>
      <c r="F14828" s="40"/>
      <c r="G14828" s="40"/>
      <c r="H14828" s="40"/>
      <c r="I14828" s="40"/>
    </row>
    <row r="14829" spans="1:9" x14ac:dyDescent="0.25">
      <c r="A14829" s="1"/>
      <c r="B14829" s="40"/>
      <c r="C14829" s="40"/>
      <c r="D14829" s="40"/>
      <c r="E14829" s="40"/>
      <c r="F14829" s="40"/>
      <c r="G14829" s="40"/>
      <c r="H14829" s="40"/>
      <c r="I14829" s="40"/>
    </row>
    <row r="14830" spans="1:9" x14ac:dyDescent="0.25">
      <c r="A14830" s="1"/>
      <c r="B14830" s="40"/>
      <c r="C14830" s="40"/>
      <c r="D14830" s="40"/>
      <c r="E14830" s="40"/>
      <c r="F14830" s="40"/>
      <c r="G14830" s="40"/>
      <c r="H14830" s="40"/>
      <c r="I14830" s="40"/>
    </row>
    <row r="14831" spans="1:9" x14ac:dyDescent="0.25">
      <c r="A14831" s="1"/>
      <c r="B14831" s="40"/>
      <c r="C14831" s="40"/>
      <c r="D14831" s="40"/>
      <c r="E14831" s="40"/>
      <c r="F14831" s="40"/>
      <c r="G14831" s="40"/>
      <c r="H14831" s="40"/>
      <c r="I14831" s="40"/>
    </row>
    <row r="14832" spans="1:9" x14ac:dyDescent="0.25">
      <c r="A14832" s="1"/>
      <c r="B14832" s="40"/>
      <c r="C14832" s="40"/>
      <c r="D14832" s="40"/>
      <c r="E14832" s="40"/>
      <c r="F14832" s="40"/>
      <c r="G14832" s="40"/>
      <c r="H14832" s="40"/>
      <c r="I14832" s="40"/>
    </row>
    <row r="14833" spans="1:9" x14ac:dyDescent="0.25">
      <c r="A14833" s="1"/>
      <c r="B14833" s="40"/>
      <c r="C14833" s="40"/>
      <c r="D14833" s="40"/>
      <c r="E14833" s="40"/>
      <c r="F14833" s="40"/>
      <c r="G14833" s="40"/>
      <c r="H14833" s="40"/>
      <c r="I14833" s="40"/>
    </row>
    <row r="14834" spans="1:9" x14ac:dyDescent="0.25">
      <c r="A14834" s="1"/>
      <c r="B14834" s="40"/>
      <c r="C14834" s="40"/>
      <c r="D14834" s="40"/>
      <c r="E14834" s="40"/>
      <c r="F14834" s="40"/>
      <c r="G14834" s="40"/>
      <c r="H14834" s="40"/>
      <c r="I14834" s="40"/>
    </row>
    <row r="14835" spans="1:9" x14ac:dyDescent="0.25">
      <c r="A14835" s="1"/>
      <c r="B14835" s="40"/>
      <c r="C14835" s="40"/>
      <c r="D14835" s="40"/>
      <c r="E14835" s="40"/>
      <c r="F14835" s="40"/>
      <c r="G14835" s="40"/>
      <c r="H14835" s="40"/>
      <c r="I14835" s="40"/>
    </row>
    <row r="14836" spans="1:9" x14ac:dyDescent="0.25">
      <c r="A14836" s="1"/>
      <c r="B14836" s="40"/>
      <c r="C14836" s="40"/>
      <c r="D14836" s="40"/>
      <c r="E14836" s="40"/>
      <c r="F14836" s="40"/>
      <c r="G14836" s="40"/>
      <c r="H14836" s="40"/>
      <c r="I14836" s="40"/>
    </row>
    <row r="14837" spans="1:9" x14ac:dyDescent="0.25">
      <c r="A14837" s="1"/>
      <c r="B14837" s="40"/>
      <c r="C14837" s="40"/>
      <c r="D14837" s="40"/>
      <c r="E14837" s="40"/>
      <c r="F14837" s="40"/>
      <c r="G14837" s="40"/>
      <c r="H14837" s="40"/>
      <c r="I14837" s="40"/>
    </row>
    <row r="14838" spans="1:9" x14ac:dyDescent="0.25">
      <c r="A14838" s="1"/>
      <c r="B14838" s="40"/>
      <c r="C14838" s="40"/>
      <c r="D14838" s="40"/>
      <c r="E14838" s="40"/>
      <c r="F14838" s="40"/>
      <c r="G14838" s="40"/>
      <c r="H14838" s="40"/>
      <c r="I14838" s="40"/>
    </row>
    <row r="14839" spans="1:9" x14ac:dyDescent="0.25">
      <c r="A14839" s="1"/>
      <c r="B14839" s="40"/>
      <c r="C14839" s="40"/>
      <c r="D14839" s="40"/>
      <c r="E14839" s="40"/>
      <c r="F14839" s="40"/>
      <c r="G14839" s="40"/>
      <c r="H14839" s="40"/>
      <c r="I14839" s="40"/>
    </row>
    <row r="14840" spans="1:9" x14ac:dyDescent="0.25">
      <c r="A14840" s="1"/>
      <c r="B14840" s="40"/>
      <c r="C14840" s="40"/>
      <c r="D14840" s="40"/>
      <c r="E14840" s="40"/>
      <c r="F14840" s="40"/>
      <c r="G14840" s="40"/>
      <c r="H14840" s="40"/>
      <c r="I14840" s="40"/>
    </row>
    <row r="14841" spans="1:9" x14ac:dyDescent="0.25">
      <c r="A14841" s="1"/>
      <c r="B14841" s="40"/>
      <c r="C14841" s="40"/>
      <c r="D14841" s="40"/>
      <c r="E14841" s="40"/>
      <c r="F14841" s="40"/>
      <c r="G14841" s="40"/>
      <c r="H14841" s="40"/>
      <c r="I14841" s="40"/>
    </row>
    <row r="14842" spans="1:9" x14ac:dyDescent="0.25">
      <c r="A14842" s="1"/>
      <c r="B14842" s="40"/>
      <c r="C14842" s="40"/>
      <c r="D14842" s="40"/>
      <c r="E14842" s="40"/>
      <c r="F14842" s="40"/>
      <c r="G14842" s="40"/>
      <c r="H14842" s="40"/>
      <c r="I14842" s="40"/>
    </row>
    <row r="14843" spans="1:9" x14ac:dyDescent="0.25">
      <c r="A14843" s="1"/>
      <c r="B14843" s="40"/>
      <c r="C14843" s="40"/>
      <c r="D14843" s="40"/>
      <c r="E14843" s="40"/>
      <c r="F14843" s="40"/>
      <c r="G14843" s="40"/>
      <c r="H14843" s="40"/>
      <c r="I14843" s="40"/>
    </row>
    <row r="14844" spans="1:9" x14ac:dyDescent="0.25">
      <c r="A14844" s="1"/>
      <c r="B14844" s="40"/>
      <c r="C14844" s="40"/>
      <c r="D14844" s="40"/>
      <c r="E14844" s="40"/>
      <c r="F14844" s="40"/>
      <c r="G14844" s="40"/>
      <c r="H14844" s="40"/>
      <c r="I14844" s="40"/>
    </row>
    <row r="14845" spans="1:9" x14ac:dyDescent="0.25">
      <c r="A14845" s="1"/>
      <c r="B14845" s="40"/>
      <c r="C14845" s="40"/>
      <c r="D14845" s="40"/>
      <c r="E14845" s="40"/>
      <c r="F14845" s="40"/>
      <c r="G14845" s="40"/>
      <c r="H14845" s="40"/>
      <c r="I14845" s="40"/>
    </row>
    <row r="14846" spans="1:9" x14ac:dyDescent="0.25">
      <c r="A14846" s="1"/>
      <c r="B14846" s="40"/>
      <c r="C14846" s="40"/>
      <c r="D14846" s="40"/>
      <c r="E14846" s="40"/>
      <c r="F14846" s="40"/>
      <c r="G14846" s="40"/>
      <c r="H14846" s="40"/>
      <c r="I14846" s="40"/>
    </row>
    <row r="14847" spans="1:9" x14ac:dyDescent="0.25">
      <c r="A14847" s="1"/>
      <c r="B14847" s="40"/>
      <c r="C14847" s="40"/>
      <c r="D14847" s="40"/>
      <c r="E14847" s="40"/>
      <c r="F14847" s="40"/>
      <c r="G14847" s="40"/>
      <c r="H14847" s="40"/>
      <c r="I14847" s="40"/>
    </row>
    <row r="14848" spans="1:9" x14ac:dyDescent="0.25">
      <c r="A14848" s="1"/>
      <c r="B14848" s="40"/>
      <c r="C14848" s="40"/>
      <c r="D14848" s="40"/>
      <c r="E14848" s="40"/>
      <c r="F14848" s="40"/>
      <c r="G14848" s="40"/>
      <c r="H14848" s="40"/>
      <c r="I14848" s="40"/>
    </row>
    <row r="14849" spans="1:9" x14ac:dyDescent="0.25">
      <c r="A14849" s="1"/>
      <c r="B14849" s="40"/>
      <c r="C14849" s="40"/>
      <c r="D14849" s="40"/>
      <c r="E14849" s="40"/>
      <c r="F14849" s="40"/>
      <c r="G14849" s="40"/>
      <c r="H14849" s="40"/>
      <c r="I14849" s="40"/>
    </row>
    <row r="14850" spans="1:9" x14ac:dyDescent="0.25">
      <c r="A14850" s="1"/>
      <c r="B14850" s="40"/>
      <c r="C14850" s="40"/>
      <c r="D14850" s="40"/>
      <c r="E14850" s="40"/>
      <c r="F14850" s="40"/>
      <c r="G14850" s="40"/>
      <c r="H14850" s="40"/>
      <c r="I14850" s="40"/>
    </row>
    <row r="14851" spans="1:9" x14ac:dyDescent="0.25">
      <c r="A14851" s="1"/>
      <c r="B14851" s="40"/>
      <c r="C14851" s="40"/>
      <c r="D14851" s="40"/>
      <c r="E14851" s="40"/>
      <c r="F14851" s="40"/>
      <c r="G14851" s="40"/>
      <c r="H14851" s="40"/>
      <c r="I14851" s="40"/>
    </row>
    <row r="14852" spans="1:9" x14ac:dyDescent="0.25">
      <c r="A14852" s="1"/>
      <c r="B14852" s="40"/>
      <c r="C14852" s="40"/>
      <c r="D14852" s="40"/>
      <c r="E14852" s="40"/>
      <c r="F14852" s="40"/>
      <c r="G14852" s="40"/>
      <c r="H14852" s="40"/>
      <c r="I14852" s="40"/>
    </row>
    <row r="14853" spans="1:9" x14ac:dyDescent="0.25">
      <c r="A14853" s="1"/>
      <c r="B14853" s="40"/>
      <c r="C14853" s="40"/>
      <c r="D14853" s="40"/>
      <c r="E14853" s="40"/>
      <c r="F14853" s="40"/>
      <c r="G14853" s="40"/>
      <c r="H14853" s="40"/>
      <c r="I14853" s="40"/>
    </row>
    <row r="14854" spans="1:9" x14ac:dyDescent="0.25">
      <c r="A14854" s="1"/>
      <c r="B14854" s="40"/>
      <c r="C14854" s="40"/>
      <c r="D14854" s="40"/>
      <c r="E14854" s="40"/>
      <c r="F14854" s="40"/>
      <c r="G14854" s="40"/>
      <c r="H14854" s="40"/>
      <c r="I14854" s="40"/>
    </row>
    <row r="14855" spans="1:9" x14ac:dyDescent="0.25">
      <c r="A14855" s="1"/>
      <c r="B14855" s="40"/>
      <c r="C14855" s="40"/>
      <c r="D14855" s="40"/>
      <c r="E14855" s="40"/>
      <c r="F14855" s="40"/>
      <c r="G14855" s="40"/>
      <c r="H14855" s="40"/>
      <c r="I14855" s="40"/>
    </row>
    <row r="14856" spans="1:9" x14ac:dyDescent="0.25">
      <c r="A14856" s="1"/>
      <c r="B14856" s="40"/>
      <c r="C14856" s="40"/>
      <c r="D14856" s="40"/>
      <c r="E14856" s="40"/>
      <c r="F14856" s="40"/>
      <c r="G14856" s="40"/>
      <c r="H14856" s="40"/>
      <c r="I14856" s="40"/>
    </row>
    <row r="14857" spans="1:9" x14ac:dyDescent="0.25">
      <c r="A14857" s="1"/>
      <c r="B14857" s="40"/>
      <c r="C14857" s="40"/>
      <c r="D14857" s="40"/>
      <c r="E14857" s="40"/>
      <c r="F14857" s="40"/>
      <c r="G14857" s="40"/>
      <c r="H14857" s="40"/>
      <c r="I14857" s="40"/>
    </row>
    <row r="14858" spans="1:9" x14ac:dyDescent="0.25">
      <c r="A14858" s="1"/>
      <c r="B14858" s="40"/>
      <c r="C14858" s="40"/>
      <c r="D14858" s="40"/>
      <c r="E14858" s="40"/>
      <c r="F14858" s="40"/>
      <c r="G14858" s="40"/>
      <c r="H14858" s="40"/>
      <c r="I14858" s="40"/>
    </row>
    <row r="14859" spans="1:9" x14ac:dyDescent="0.25">
      <c r="A14859" s="1"/>
      <c r="B14859" s="40"/>
      <c r="C14859" s="40"/>
      <c r="D14859" s="40"/>
      <c r="E14859" s="40"/>
      <c r="F14859" s="40"/>
      <c r="G14859" s="40"/>
      <c r="H14859" s="40"/>
      <c r="I14859" s="40"/>
    </row>
    <row r="14860" spans="1:9" x14ac:dyDescent="0.25">
      <c r="A14860" s="1"/>
      <c r="B14860" s="40"/>
      <c r="C14860" s="40"/>
      <c r="D14860" s="40"/>
      <c r="E14860" s="40"/>
      <c r="F14860" s="40"/>
      <c r="G14860" s="40"/>
      <c r="H14860" s="40"/>
      <c r="I14860" s="40"/>
    </row>
    <row r="14861" spans="1:9" x14ac:dyDescent="0.25">
      <c r="A14861" s="1"/>
      <c r="B14861" s="40"/>
      <c r="C14861" s="40"/>
      <c r="D14861" s="40"/>
      <c r="E14861" s="40"/>
      <c r="F14861" s="40"/>
      <c r="G14861" s="40"/>
      <c r="H14861" s="40"/>
      <c r="I14861" s="40"/>
    </row>
    <row r="14862" spans="1:9" x14ac:dyDescent="0.25">
      <c r="A14862" s="1"/>
      <c r="B14862" s="40"/>
      <c r="C14862" s="40"/>
      <c r="D14862" s="40"/>
      <c r="E14862" s="40"/>
      <c r="F14862" s="40"/>
      <c r="G14862" s="40"/>
      <c r="H14862" s="40"/>
      <c r="I14862" s="40"/>
    </row>
    <row r="14863" spans="1:9" x14ac:dyDescent="0.25">
      <c r="A14863" s="1"/>
      <c r="B14863" s="40"/>
      <c r="C14863" s="40"/>
      <c r="D14863" s="40"/>
      <c r="E14863" s="40"/>
      <c r="F14863" s="40"/>
      <c r="G14863" s="40"/>
      <c r="H14863" s="40"/>
      <c r="I14863" s="40"/>
    </row>
    <row r="14864" spans="1:9" x14ac:dyDescent="0.25">
      <c r="A14864" s="1"/>
      <c r="B14864" s="40"/>
      <c r="C14864" s="40"/>
      <c r="D14864" s="40"/>
      <c r="E14864" s="40"/>
      <c r="F14864" s="40"/>
      <c r="G14864" s="40"/>
      <c r="H14864" s="40"/>
      <c r="I14864" s="40"/>
    </row>
    <row r="14865" spans="1:9" x14ac:dyDescent="0.25">
      <c r="A14865" s="1"/>
      <c r="B14865" s="40"/>
      <c r="C14865" s="40"/>
      <c r="D14865" s="40"/>
      <c r="E14865" s="40"/>
      <c r="F14865" s="40"/>
      <c r="G14865" s="40"/>
      <c r="H14865" s="40"/>
      <c r="I14865" s="40"/>
    </row>
    <row r="14866" spans="1:9" x14ac:dyDescent="0.25">
      <c r="A14866" s="1"/>
      <c r="B14866" s="40"/>
      <c r="C14866" s="40"/>
      <c r="D14866" s="40"/>
      <c r="E14866" s="40"/>
      <c r="F14866" s="40"/>
      <c r="G14866" s="40"/>
      <c r="H14866" s="40"/>
      <c r="I14866" s="40"/>
    </row>
    <row r="14867" spans="1:9" x14ac:dyDescent="0.25">
      <c r="A14867" s="1"/>
      <c r="B14867" s="40"/>
      <c r="C14867" s="40"/>
      <c r="D14867" s="40"/>
      <c r="E14867" s="40"/>
      <c r="F14867" s="40"/>
      <c r="G14867" s="40"/>
      <c r="H14867" s="40"/>
      <c r="I14867" s="40"/>
    </row>
    <row r="14868" spans="1:9" x14ac:dyDescent="0.25">
      <c r="A14868" s="1"/>
      <c r="B14868" s="40"/>
      <c r="C14868" s="40"/>
      <c r="D14868" s="40"/>
      <c r="E14868" s="40"/>
      <c r="F14868" s="40"/>
      <c r="G14868" s="40"/>
      <c r="H14868" s="40"/>
      <c r="I14868" s="40"/>
    </row>
    <row r="14869" spans="1:9" x14ac:dyDescent="0.25">
      <c r="A14869" s="1"/>
      <c r="B14869" s="40"/>
      <c r="C14869" s="40"/>
      <c r="D14869" s="40"/>
      <c r="E14869" s="40"/>
      <c r="F14869" s="40"/>
      <c r="G14869" s="40"/>
      <c r="H14869" s="40"/>
      <c r="I14869" s="40"/>
    </row>
    <row r="14870" spans="1:9" x14ac:dyDescent="0.25">
      <c r="A14870" s="1"/>
      <c r="B14870" s="40"/>
      <c r="C14870" s="40"/>
      <c r="D14870" s="40"/>
      <c r="E14870" s="40"/>
      <c r="F14870" s="40"/>
      <c r="G14870" s="40"/>
      <c r="H14870" s="40"/>
      <c r="I14870" s="40"/>
    </row>
    <row r="14871" spans="1:9" x14ac:dyDescent="0.25">
      <c r="A14871" s="1"/>
      <c r="B14871" s="40"/>
      <c r="C14871" s="40"/>
      <c r="D14871" s="40"/>
      <c r="E14871" s="40"/>
      <c r="F14871" s="40"/>
      <c r="G14871" s="40"/>
      <c r="H14871" s="40"/>
      <c r="I14871" s="40"/>
    </row>
    <row r="14872" spans="1:9" x14ac:dyDescent="0.25">
      <c r="A14872" s="1"/>
      <c r="B14872" s="40"/>
      <c r="C14872" s="40"/>
      <c r="D14872" s="40"/>
      <c r="E14872" s="40"/>
      <c r="F14872" s="40"/>
      <c r="G14872" s="40"/>
      <c r="H14872" s="40"/>
      <c r="I14872" s="40"/>
    </row>
    <row r="14873" spans="1:9" x14ac:dyDescent="0.25">
      <c r="A14873" s="1"/>
      <c r="B14873" s="40"/>
      <c r="C14873" s="40"/>
      <c r="D14873" s="40"/>
      <c r="E14873" s="40"/>
      <c r="F14873" s="40"/>
      <c r="G14873" s="40"/>
      <c r="H14873" s="40"/>
      <c r="I14873" s="40"/>
    </row>
    <row r="14874" spans="1:9" x14ac:dyDescent="0.25">
      <c r="A14874" s="1"/>
      <c r="B14874" s="40"/>
      <c r="C14874" s="40"/>
      <c r="D14874" s="40"/>
      <c r="E14874" s="40"/>
      <c r="F14874" s="40"/>
      <c r="G14874" s="40"/>
      <c r="H14874" s="40"/>
      <c r="I14874" s="40"/>
    </row>
    <row r="14875" spans="1:9" x14ac:dyDescent="0.25">
      <c r="A14875" s="1"/>
      <c r="B14875" s="40"/>
      <c r="C14875" s="40"/>
      <c r="D14875" s="40"/>
      <c r="E14875" s="40"/>
      <c r="F14875" s="40"/>
      <c r="G14875" s="40"/>
      <c r="H14875" s="40"/>
      <c r="I14875" s="40"/>
    </row>
    <row r="14876" spans="1:9" x14ac:dyDescent="0.25">
      <c r="A14876" s="1"/>
      <c r="B14876" s="40"/>
      <c r="C14876" s="40"/>
      <c r="D14876" s="40"/>
      <c r="E14876" s="40"/>
      <c r="F14876" s="40"/>
      <c r="G14876" s="40"/>
      <c r="H14876" s="40"/>
      <c r="I14876" s="40"/>
    </row>
    <row r="14877" spans="1:9" x14ac:dyDescent="0.25">
      <c r="A14877" s="1"/>
      <c r="B14877" s="40"/>
      <c r="C14877" s="40"/>
      <c r="D14877" s="40"/>
      <c r="E14877" s="40"/>
      <c r="F14877" s="40"/>
      <c r="G14877" s="40"/>
      <c r="H14877" s="40"/>
      <c r="I14877" s="40"/>
    </row>
    <row r="14878" spans="1:9" x14ac:dyDescent="0.25">
      <c r="A14878" s="1"/>
      <c r="B14878" s="40"/>
      <c r="C14878" s="40"/>
      <c r="D14878" s="40"/>
      <c r="E14878" s="40"/>
      <c r="F14878" s="40"/>
      <c r="G14878" s="40"/>
      <c r="H14878" s="40"/>
      <c r="I14878" s="40"/>
    </row>
    <row r="14879" spans="1:9" x14ac:dyDescent="0.25">
      <c r="A14879" s="1"/>
      <c r="B14879" s="40"/>
      <c r="C14879" s="40"/>
      <c r="D14879" s="40"/>
      <c r="E14879" s="40"/>
      <c r="F14879" s="40"/>
      <c r="G14879" s="40"/>
      <c r="H14879" s="40"/>
      <c r="I14879" s="40"/>
    </row>
    <row r="14880" spans="1:9" x14ac:dyDescent="0.25">
      <c r="A14880" s="1"/>
      <c r="B14880" s="40"/>
      <c r="C14880" s="40"/>
      <c r="D14880" s="40"/>
      <c r="E14880" s="40"/>
      <c r="F14880" s="40"/>
      <c r="G14880" s="40"/>
      <c r="H14880" s="40"/>
      <c r="I14880" s="40"/>
    </row>
    <row r="14881" spans="1:9" x14ac:dyDescent="0.25">
      <c r="A14881" s="1"/>
      <c r="B14881" s="40"/>
      <c r="C14881" s="40"/>
      <c r="D14881" s="40"/>
      <c r="E14881" s="40"/>
      <c r="F14881" s="40"/>
      <c r="G14881" s="40"/>
      <c r="H14881" s="40"/>
      <c r="I14881" s="40"/>
    </row>
    <row r="14882" spans="1:9" x14ac:dyDescent="0.25">
      <c r="A14882" s="1"/>
      <c r="B14882" s="40"/>
      <c r="C14882" s="40"/>
      <c r="D14882" s="40"/>
      <c r="E14882" s="40"/>
      <c r="F14882" s="40"/>
      <c r="G14882" s="40"/>
      <c r="H14882" s="40"/>
      <c r="I14882" s="40"/>
    </row>
    <row r="14883" spans="1:9" x14ac:dyDescent="0.25">
      <c r="A14883" s="1"/>
      <c r="B14883" s="40"/>
      <c r="C14883" s="40"/>
      <c r="D14883" s="40"/>
      <c r="E14883" s="40"/>
      <c r="F14883" s="40"/>
      <c r="G14883" s="40"/>
      <c r="H14883" s="40"/>
      <c r="I14883" s="40"/>
    </row>
    <row r="14884" spans="1:9" x14ac:dyDescent="0.25">
      <c r="A14884" s="1"/>
      <c r="B14884" s="40"/>
      <c r="C14884" s="40"/>
      <c r="D14884" s="40"/>
      <c r="E14884" s="40"/>
      <c r="F14884" s="40"/>
      <c r="G14884" s="40"/>
      <c r="H14884" s="40"/>
      <c r="I14884" s="40"/>
    </row>
    <row r="14885" spans="1:9" x14ac:dyDescent="0.25">
      <c r="A14885" s="1"/>
      <c r="B14885" s="40"/>
      <c r="C14885" s="40"/>
      <c r="D14885" s="40"/>
      <c r="E14885" s="40"/>
      <c r="F14885" s="40"/>
      <c r="G14885" s="40"/>
      <c r="H14885" s="40"/>
      <c r="I14885" s="40"/>
    </row>
    <row r="14886" spans="1:9" x14ac:dyDescent="0.25">
      <c r="A14886" s="1"/>
      <c r="B14886" s="40"/>
      <c r="C14886" s="40"/>
      <c r="D14886" s="40"/>
      <c r="E14886" s="40"/>
      <c r="F14886" s="40"/>
      <c r="G14886" s="40"/>
      <c r="H14886" s="40"/>
      <c r="I14886" s="40"/>
    </row>
    <row r="14887" spans="1:9" x14ac:dyDescent="0.25">
      <c r="A14887" s="1"/>
      <c r="B14887" s="40"/>
      <c r="C14887" s="40"/>
      <c r="D14887" s="40"/>
      <c r="E14887" s="40"/>
      <c r="F14887" s="40"/>
      <c r="G14887" s="40"/>
      <c r="H14887" s="40"/>
      <c r="I14887" s="40"/>
    </row>
    <row r="14888" spans="1:9" x14ac:dyDescent="0.25">
      <c r="A14888" s="1"/>
      <c r="B14888" s="40"/>
      <c r="C14888" s="40"/>
      <c r="D14888" s="40"/>
      <c r="E14888" s="40"/>
      <c r="F14888" s="40"/>
      <c r="G14888" s="40"/>
      <c r="H14888" s="40"/>
      <c r="I14888" s="40"/>
    </row>
    <row r="14889" spans="1:9" x14ac:dyDescent="0.25">
      <c r="A14889" s="1"/>
      <c r="B14889" s="40"/>
      <c r="C14889" s="40"/>
      <c r="D14889" s="40"/>
      <c r="E14889" s="40"/>
      <c r="F14889" s="40"/>
      <c r="G14889" s="40"/>
      <c r="H14889" s="40"/>
      <c r="I14889" s="40"/>
    </row>
    <row r="14890" spans="1:9" x14ac:dyDescent="0.25">
      <c r="A14890" s="1"/>
      <c r="B14890" s="40"/>
      <c r="C14890" s="40"/>
      <c r="D14890" s="40"/>
      <c r="E14890" s="40"/>
      <c r="F14890" s="40"/>
      <c r="G14890" s="40"/>
      <c r="H14890" s="40"/>
      <c r="I14890" s="40"/>
    </row>
    <row r="14891" spans="1:9" x14ac:dyDescent="0.25">
      <c r="A14891" s="1"/>
      <c r="B14891" s="40"/>
      <c r="C14891" s="40"/>
      <c r="D14891" s="40"/>
      <c r="E14891" s="40"/>
      <c r="F14891" s="40"/>
      <c r="G14891" s="40"/>
      <c r="H14891" s="40"/>
      <c r="I14891" s="40"/>
    </row>
    <row r="14892" spans="1:9" x14ac:dyDescent="0.25">
      <c r="A14892" s="1"/>
      <c r="B14892" s="40"/>
      <c r="C14892" s="40"/>
      <c r="D14892" s="40"/>
      <c r="E14892" s="40"/>
      <c r="F14892" s="40"/>
      <c r="G14892" s="40"/>
      <c r="H14892" s="40"/>
      <c r="I14892" s="40"/>
    </row>
    <row r="14893" spans="1:9" x14ac:dyDescent="0.25">
      <c r="A14893" s="1"/>
      <c r="B14893" s="40"/>
      <c r="C14893" s="40"/>
      <c r="D14893" s="40"/>
      <c r="E14893" s="40"/>
      <c r="F14893" s="40"/>
      <c r="G14893" s="40"/>
      <c r="H14893" s="40"/>
      <c r="I14893" s="40"/>
    </row>
    <row r="14894" spans="1:9" x14ac:dyDescent="0.25">
      <c r="A14894" s="1"/>
      <c r="B14894" s="40"/>
      <c r="C14894" s="40"/>
      <c r="D14894" s="40"/>
      <c r="E14894" s="40"/>
      <c r="F14894" s="40"/>
      <c r="G14894" s="40"/>
      <c r="H14894" s="40"/>
      <c r="I14894" s="40"/>
    </row>
    <row r="14895" spans="1:9" x14ac:dyDescent="0.25">
      <c r="A14895" s="1"/>
      <c r="B14895" s="40"/>
      <c r="C14895" s="40"/>
      <c r="D14895" s="40"/>
      <c r="E14895" s="40"/>
      <c r="F14895" s="40"/>
      <c r="G14895" s="40"/>
      <c r="H14895" s="40"/>
      <c r="I14895" s="40"/>
    </row>
    <row r="14896" spans="1:9" x14ac:dyDescent="0.25">
      <c r="A14896" s="1"/>
      <c r="B14896" s="40"/>
      <c r="C14896" s="40"/>
      <c r="D14896" s="40"/>
      <c r="E14896" s="40"/>
      <c r="F14896" s="40"/>
      <c r="G14896" s="40"/>
      <c r="H14896" s="40"/>
      <c r="I14896" s="40"/>
    </row>
    <row r="14897" spans="1:9" x14ac:dyDescent="0.25">
      <c r="A14897" s="1"/>
      <c r="B14897" s="40"/>
      <c r="C14897" s="40"/>
      <c r="D14897" s="40"/>
      <c r="E14897" s="40"/>
      <c r="F14897" s="40"/>
      <c r="G14897" s="40"/>
      <c r="H14897" s="40"/>
      <c r="I14897" s="40"/>
    </row>
    <row r="14898" spans="1:9" x14ac:dyDescent="0.25">
      <c r="A14898" s="1"/>
      <c r="B14898" s="40"/>
      <c r="C14898" s="40"/>
      <c r="D14898" s="40"/>
      <c r="E14898" s="40"/>
      <c r="F14898" s="40"/>
      <c r="G14898" s="40"/>
      <c r="H14898" s="40"/>
      <c r="I14898" s="40"/>
    </row>
    <row r="14899" spans="1:9" x14ac:dyDescent="0.25">
      <c r="A14899" s="1"/>
      <c r="B14899" s="40"/>
      <c r="C14899" s="40"/>
      <c r="D14899" s="40"/>
      <c r="E14899" s="40"/>
      <c r="F14899" s="40"/>
      <c r="G14899" s="40"/>
      <c r="H14899" s="40"/>
      <c r="I14899" s="40"/>
    </row>
    <row r="14900" spans="1:9" x14ac:dyDescent="0.25">
      <c r="A14900" s="1"/>
      <c r="B14900" s="40"/>
      <c r="C14900" s="40"/>
      <c r="D14900" s="40"/>
      <c r="E14900" s="40"/>
      <c r="F14900" s="40"/>
      <c r="G14900" s="40"/>
      <c r="H14900" s="40"/>
      <c r="I14900" s="40"/>
    </row>
    <row r="14901" spans="1:9" x14ac:dyDescent="0.25">
      <c r="A14901" s="1"/>
      <c r="B14901" s="40"/>
      <c r="C14901" s="40"/>
      <c r="D14901" s="40"/>
      <c r="E14901" s="40"/>
      <c r="F14901" s="40"/>
      <c r="G14901" s="40"/>
      <c r="H14901" s="40"/>
      <c r="I14901" s="40"/>
    </row>
    <row r="14902" spans="1:9" x14ac:dyDescent="0.25">
      <c r="A14902" s="1"/>
      <c r="B14902" s="40"/>
      <c r="C14902" s="40"/>
      <c r="D14902" s="40"/>
      <c r="E14902" s="40"/>
      <c r="F14902" s="40"/>
      <c r="G14902" s="40"/>
      <c r="H14902" s="40"/>
      <c r="I14902" s="40"/>
    </row>
    <row r="14903" spans="1:9" x14ac:dyDescent="0.25">
      <c r="A14903" s="1"/>
      <c r="B14903" s="40"/>
      <c r="C14903" s="40"/>
      <c r="D14903" s="40"/>
      <c r="E14903" s="40"/>
      <c r="F14903" s="40"/>
      <c r="G14903" s="40"/>
      <c r="H14903" s="40"/>
      <c r="I14903" s="40"/>
    </row>
    <row r="14904" spans="1:9" x14ac:dyDescent="0.25">
      <c r="A14904" s="1"/>
      <c r="B14904" s="40"/>
      <c r="C14904" s="40"/>
      <c r="D14904" s="40"/>
      <c r="E14904" s="40"/>
      <c r="F14904" s="40"/>
      <c r="G14904" s="40"/>
      <c r="H14904" s="40"/>
      <c r="I14904" s="40"/>
    </row>
    <row r="14905" spans="1:9" x14ac:dyDescent="0.25">
      <c r="A14905" s="1"/>
      <c r="B14905" s="40"/>
      <c r="C14905" s="40"/>
      <c r="D14905" s="40"/>
      <c r="E14905" s="40"/>
      <c r="F14905" s="40"/>
      <c r="G14905" s="40"/>
      <c r="H14905" s="40"/>
      <c r="I14905" s="40"/>
    </row>
    <row r="14906" spans="1:9" x14ac:dyDescent="0.25">
      <c r="A14906" s="1"/>
      <c r="B14906" s="40"/>
      <c r="C14906" s="40"/>
      <c r="D14906" s="40"/>
      <c r="E14906" s="40"/>
      <c r="F14906" s="40"/>
      <c r="G14906" s="40"/>
      <c r="H14906" s="40"/>
      <c r="I14906" s="40"/>
    </row>
    <row r="14907" spans="1:9" x14ac:dyDescent="0.25">
      <c r="A14907" s="1"/>
      <c r="B14907" s="40"/>
      <c r="C14907" s="40"/>
      <c r="D14907" s="40"/>
      <c r="E14907" s="40"/>
      <c r="F14907" s="40"/>
      <c r="G14907" s="40"/>
      <c r="H14907" s="40"/>
      <c r="I14907" s="40"/>
    </row>
    <row r="14908" spans="1:9" x14ac:dyDescent="0.25">
      <c r="A14908" s="1"/>
      <c r="B14908" s="40"/>
      <c r="C14908" s="40"/>
      <c r="D14908" s="40"/>
      <c r="E14908" s="40"/>
      <c r="F14908" s="40"/>
      <c r="G14908" s="40"/>
      <c r="H14908" s="40"/>
      <c r="I14908" s="40"/>
    </row>
    <row r="14909" spans="1:9" x14ac:dyDescent="0.25">
      <c r="A14909" s="1"/>
      <c r="B14909" s="40"/>
      <c r="C14909" s="40"/>
      <c r="D14909" s="40"/>
      <c r="E14909" s="40"/>
      <c r="F14909" s="40"/>
      <c r="G14909" s="40"/>
      <c r="H14909" s="40"/>
      <c r="I14909" s="40"/>
    </row>
    <row r="14910" spans="1:9" x14ac:dyDescent="0.25">
      <c r="A14910" s="1"/>
      <c r="B14910" s="40"/>
      <c r="C14910" s="40"/>
      <c r="D14910" s="40"/>
      <c r="E14910" s="40"/>
      <c r="F14910" s="40"/>
      <c r="G14910" s="40"/>
      <c r="H14910" s="40"/>
      <c r="I14910" s="40"/>
    </row>
    <row r="14911" spans="1:9" x14ac:dyDescent="0.25">
      <c r="A14911" s="1"/>
      <c r="B14911" s="40"/>
      <c r="C14911" s="40"/>
      <c r="D14911" s="40"/>
      <c r="E14911" s="40"/>
      <c r="F14911" s="40"/>
      <c r="G14911" s="40"/>
      <c r="H14911" s="40"/>
      <c r="I14911" s="40"/>
    </row>
    <row r="14912" spans="1:9" x14ac:dyDescent="0.25">
      <c r="A14912" s="1"/>
      <c r="B14912" s="40"/>
      <c r="C14912" s="40"/>
      <c r="D14912" s="40"/>
      <c r="E14912" s="40"/>
      <c r="F14912" s="40"/>
      <c r="G14912" s="40"/>
      <c r="H14912" s="40"/>
      <c r="I14912" s="40"/>
    </row>
    <row r="14913" spans="1:9" x14ac:dyDescent="0.25">
      <c r="A14913" s="1"/>
      <c r="B14913" s="40"/>
      <c r="C14913" s="40"/>
      <c r="D14913" s="40"/>
      <c r="E14913" s="40"/>
      <c r="F14913" s="40"/>
      <c r="G14913" s="40"/>
      <c r="H14913" s="40"/>
      <c r="I14913" s="40"/>
    </row>
    <row r="14914" spans="1:9" x14ac:dyDescent="0.25">
      <c r="A14914" s="1"/>
      <c r="B14914" s="40"/>
      <c r="C14914" s="40"/>
      <c r="D14914" s="40"/>
      <c r="E14914" s="40"/>
      <c r="F14914" s="40"/>
      <c r="G14914" s="40"/>
      <c r="H14914" s="40"/>
      <c r="I14914" s="40"/>
    </row>
    <row r="14915" spans="1:9" x14ac:dyDescent="0.25">
      <c r="A14915" s="1"/>
      <c r="B14915" s="40"/>
      <c r="C14915" s="40"/>
      <c r="D14915" s="40"/>
      <c r="E14915" s="40"/>
      <c r="F14915" s="40"/>
      <c r="G14915" s="40"/>
      <c r="H14915" s="40"/>
      <c r="I14915" s="40"/>
    </row>
    <row r="14916" spans="1:9" x14ac:dyDescent="0.25">
      <c r="A14916" s="1"/>
      <c r="B14916" s="40"/>
      <c r="C14916" s="40"/>
      <c r="D14916" s="40"/>
      <c r="E14916" s="40"/>
      <c r="F14916" s="40"/>
      <c r="G14916" s="40"/>
      <c r="H14916" s="40"/>
      <c r="I14916" s="40"/>
    </row>
    <row r="14917" spans="1:9" x14ac:dyDescent="0.25">
      <c r="A14917" s="1"/>
      <c r="B14917" s="40"/>
      <c r="C14917" s="40"/>
      <c r="D14917" s="40"/>
      <c r="E14917" s="40"/>
      <c r="F14917" s="40"/>
      <c r="G14917" s="40"/>
      <c r="H14917" s="40"/>
      <c r="I14917" s="40"/>
    </row>
    <row r="14918" spans="1:9" x14ac:dyDescent="0.25">
      <c r="A14918" s="1"/>
      <c r="B14918" s="40"/>
      <c r="C14918" s="40"/>
      <c r="D14918" s="40"/>
      <c r="E14918" s="40"/>
      <c r="F14918" s="40"/>
      <c r="G14918" s="40"/>
      <c r="H14918" s="40"/>
      <c r="I14918" s="40"/>
    </row>
    <row r="14919" spans="1:9" x14ac:dyDescent="0.25">
      <c r="A14919" s="1"/>
      <c r="B14919" s="40"/>
      <c r="C14919" s="40"/>
      <c r="D14919" s="40"/>
      <c r="E14919" s="40"/>
      <c r="F14919" s="40"/>
      <c r="G14919" s="40"/>
      <c r="H14919" s="40"/>
      <c r="I14919" s="40"/>
    </row>
    <row r="14920" spans="1:9" x14ac:dyDescent="0.25">
      <c r="A14920" s="1"/>
      <c r="B14920" s="40"/>
      <c r="C14920" s="40"/>
      <c r="D14920" s="40"/>
      <c r="E14920" s="40"/>
      <c r="F14920" s="40"/>
      <c r="G14920" s="40"/>
      <c r="H14920" s="40"/>
      <c r="I14920" s="40"/>
    </row>
    <row r="14921" spans="1:9" x14ac:dyDescent="0.25">
      <c r="A14921" s="1"/>
      <c r="B14921" s="40"/>
      <c r="C14921" s="40"/>
      <c r="D14921" s="40"/>
      <c r="E14921" s="40"/>
      <c r="F14921" s="40"/>
      <c r="G14921" s="40"/>
      <c r="H14921" s="40"/>
      <c r="I14921" s="40"/>
    </row>
    <row r="14922" spans="1:9" x14ac:dyDescent="0.25">
      <c r="A14922" s="1"/>
      <c r="B14922" s="40"/>
      <c r="C14922" s="40"/>
      <c r="D14922" s="40"/>
      <c r="E14922" s="40"/>
      <c r="F14922" s="40"/>
      <c r="G14922" s="40"/>
      <c r="H14922" s="40"/>
      <c r="I14922" s="40"/>
    </row>
    <row r="14923" spans="1:9" x14ac:dyDescent="0.25">
      <c r="A14923" s="1"/>
      <c r="B14923" s="40"/>
      <c r="C14923" s="40"/>
      <c r="D14923" s="40"/>
      <c r="E14923" s="40"/>
      <c r="F14923" s="40"/>
      <c r="G14923" s="40"/>
      <c r="H14923" s="40"/>
      <c r="I14923" s="40"/>
    </row>
    <row r="14924" spans="1:9" x14ac:dyDescent="0.25">
      <c r="A14924" s="1"/>
      <c r="B14924" s="40"/>
      <c r="C14924" s="40"/>
      <c r="D14924" s="40"/>
      <c r="E14924" s="40"/>
      <c r="F14924" s="40"/>
      <c r="G14924" s="40"/>
      <c r="H14924" s="40"/>
      <c r="I14924" s="40"/>
    </row>
    <row r="14925" spans="1:9" x14ac:dyDescent="0.25">
      <c r="A14925" s="1"/>
      <c r="B14925" s="40"/>
      <c r="C14925" s="40"/>
      <c r="D14925" s="40"/>
      <c r="E14925" s="40"/>
      <c r="F14925" s="40"/>
      <c r="G14925" s="40"/>
      <c r="H14925" s="40"/>
      <c r="I14925" s="40"/>
    </row>
    <row r="14926" spans="1:9" x14ac:dyDescent="0.25">
      <c r="A14926" s="1"/>
      <c r="B14926" s="40"/>
      <c r="C14926" s="40"/>
      <c r="D14926" s="40"/>
      <c r="E14926" s="40"/>
      <c r="F14926" s="40"/>
      <c r="G14926" s="40"/>
      <c r="H14926" s="40"/>
      <c r="I14926" s="40"/>
    </row>
    <row r="14927" spans="1:9" x14ac:dyDescent="0.25">
      <c r="A14927" s="1"/>
      <c r="B14927" s="40"/>
      <c r="C14927" s="40"/>
      <c r="D14927" s="40"/>
      <c r="E14927" s="40"/>
      <c r="F14927" s="40"/>
      <c r="G14927" s="40"/>
      <c r="H14927" s="40"/>
      <c r="I14927" s="40"/>
    </row>
    <row r="14928" spans="1:9" x14ac:dyDescent="0.25">
      <c r="A14928" s="1"/>
      <c r="B14928" s="40"/>
      <c r="C14928" s="40"/>
      <c r="D14928" s="40"/>
      <c r="E14928" s="40"/>
      <c r="F14928" s="40"/>
      <c r="G14928" s="40"/>
      <c r="H14928" s="40"/>
      <c r="I14928" s="40"/>
    </row>
    <row r="14929" spans="1:9" x14ac:dyDescent="0.25">
      <c r="A14929" s="1"/>
      <c r="B14929" s="40"/>
      <c r="C14929" s="40"/>
      <c r="D14929" s="40"/>
      <c r="E14929" s="40"/>
      <c r="F14929" s="40"/>
      <c r="G14929" s="40"/>
      <c r="H14929" s="40"/>
      <c r="I14929" s="40"/>
    </row>
    <row r="14930" spans="1:9" x14ac:dyDescent="0.25">
      <c r="A14930" s="1"/>
      <c r="B14930" s="40"/>
      <c r="C14930" s="40"/>
      <c r="D14930" s="40"/>
      <c r="E14930" s="40"/>
      <c r="F14930" s="40"/>
      <c r="G14930" s="40"/>
      <c r="H14930" s="40"/>
      <c r="I14930" s="40"/>
    </row>
    <row r="14931" spans="1:9" x14ac:dyDescent="0.25">
      <c r="A14931" s="1"/>
      <c r="B14931" s="40"/>
      <c r="C14931" s="40"/>
      <c r="D14931" s="40"/>
      <c r="E14931" s="40"/>
      <c r="F14931" s="40"/>
      <c r="G14931" s="40"/>
      <c r="H14931" s="40"/>
      <c r="I14931" s="40"/>
    </row>
    <row r="14932" spans="1:9" x14ac:dyDescent="0.25">
      <c r="A14932" s="1"/>
      <c r="B14932" s="40"/>
      <c r="C14932" s="40"/>
      <c r="D14932" s="40"/>
      <c r="E14932" s="40"/>
      <c r="F14932" s="40"/>
      <c r="G14932" s="40"/>
      <c r="H14932" s="40"/>
      <c r="I14932" s="40"/>
    </row>
    <row r="14933" spans="1:9" x14ac:dyDescent="0.25">
      <c r="A14933" s="1"/>
      <c r="B14933" s="40"/>
      <c r="C14933" s="40"/>
      <c r="D14933" s="40"/>
      <c r="E14933" s="40"/>
      <c r="F14933" s="40"/>
      <c r="G14933" s="40"/>
      <c r="H14933" s="40"/>
      <c r="I14933" s="40"/>
    </row>
    <row r="14934" spans="1:9" x14ac:dyDescent="0.25">
      <c r="A14934" s="1"/>
      <c r="B14934" s="40"/>
      <c r="C14934" s="40"/>
      <c r="D14934" s="40"/>
      <c r="E14934" s="40"/>
      <c r="F14934" s="40"/>
      <c r="G14934" s="40"/>
      <c r="H14934" s="40"/>
      <c r="I14934" s="40"/>
    </row>
    <row r="14935" spans="1:9" x14ac:dyDescent="0.25">
      <c r="A14935" s="1"/>
      <c r="B14935" s="40"/>
      <c r="C14935" s="40"/>
      <c r="D14935" s="40"/>
      <c r="E14935" s="40"/>
      <c r="F14935" s="40"/>
      <c r="G14935" s="40"/>
      <c r="H14935" s="40"/>
      <c r="I14935" s="40"/>
    </row>
    <row r="14936" spans="1:9" x14ac:dyDescent="0.25">
      <c r="A14936" s="1"/>
      <c r="B14936" s="40"/>
      <c r="C14936" s="40"/>
      <c r="D14936" s="40"/>
      <c r="E14936" s="40"/>
      <c r="F14936" s="40"/>
      <c r="G14936" s="40"/>
      <c r="H14936" s="40"/>
      <c r="I14936" s="40"/>
    </row>
    <row r="14937" spans="1:9" x14ac:dyDescent="0.25">
      <c r="A14937" s="1"/>
      <c r="B14937" s="40"/>
      <c r="C14937" s="40"/>
      <c r="D14937" s="40"/>
      <c r="E14937" s="40"/>
      <c r="F14937" s="40"/>
      <c r="G14937" s="40"/>
      <c r="H14937" s="40"/>
      <c r="I14937" s="40"/>
    </row>
    <row r="14938" spans="1:9" x14ac:dyDescent="0.25">
      <c r="A14938" s="1"/>
      <c r="B14938" s="40"/>
      <c r="C14938" s="40"/>
      <c r="D14938" s="40"/>
      <c r="E14938" s="40"/>
      <c r="F14938" s="40"/>
      <c r="G14938" s="40"/>
      <c r="H14938" s="40"/>
      <c r="I14938" s="40"/>
    </row>
    <row r="14939" spans="1:9" x14ac:dyDescent="0.25">
      <c r="A14939" s="1"/>
      <c r="B14939" s="40"/>
      <c r="C14939" s="40"/>
      <c r="D14939" s="40"/>
      <c r="E14939" s="40"/>
      <c r="F14939" s="40"/>
      <c r="G14939" s="40"/>
      <c r="H14939" s="40"/>
      <c r="I14939" s="40"/>
    </row>
    <row r="14940" spans="1:9" x14ac:dyDescent="0.25">
      <c r="A14940" s="1"/>
      <c r="B14940" s="40"/>
      <c r="C14940" s="40"/>
      <c r="D14940" s="40"/>
      <c r="E14940" s="40"/>
      <c r="F14940" s="40"/>
      <c r="G14940" s="40"/>
      <c r="H14940" s="40"/>
      <c r="I14940" s="40"/>
    </row>
    <row r="14941" spans="1:9" x14ac:dyDescent="0.25">
      <c r="A14941" s="1"/>
      <c r="B14941" s="40"/>
      <c r="C14941" s="40"/>
      <c r="D14941" s="40"/>
      <c r="E14941" s="40"/>
      <c r="F14941" s="40"/>
      <c r="G14941" s="40"/>
      <c r="H14941" s="40"/>
      <c r="I14941" s="40"/>
    </row>
    <row r="14942" spans="1:9" x14ac:dyDescent="0.25">
      <c r="A14942" s="1"/>
      <c r="B14942" s="40"/>
      <c r="C14942" s="40"/>
      <c r="D14942" s="40"/>
      <c r="E14942" s="40"/>
      <c r="F14942" s="40"/>
      <c r="G14942" s="40"/>
      <c r="H14942" s="40"/>
      <c r="I14942" s="40"/>
    </row>
    <row r="14943" spans="1:9" x14ac:dyDescent="0.25">
      <c r="A14943" s="1"/>
      <c r="B14943" s="40"/>
      <c r="C14943" s="40"/>
      <c r="D14943" s="40"/>
      <c r="E14943" s="40"/>
      <c r="F14943" s="40"/>
      <c r="G14943" s="40"/>
      <c r="H14943" s="40"/>
      <c r="I14943" s="40"/>
    </row>
    <row r="14944" spans="1:9" x14ac:dyDescent="0.25">
      <c r="A14944" s="1"/>
      <c r="B14944" s="40"/>
      <c r="C14944" s="40"/>
      <c r="D14944" s="40"/>
      <c r="E14944" s="40"/>
      <c r="F14944" s="40"/>
      <c r="G14944" s="40"/>
      <c r="H14944" s="40"/>
      <c r="I14944" s="40"/>
    </row>
    <row r="14945" spans="1:9" x14ac:dyDescent="0.25">
      <c r="A14945" s="1"/>
      <c r="B14945" s="40"/>
      <c r="C14945" s="40"/>
      <c r="D14945" s="40"/>
      <c r="E14945" s="40"/>
      <c r="F14945" s="40"/>
      <c r="G14945" s="40"/>
      <c r="H14945" s="40"/>
      <c r="I14945" s="40"/>
    </row>
    <row r="14946" spans="1:9" x14ac:dyDescent="0.25">
      <c r="A14946" s="1"/>
      <c r="B14946" s="40"/>
      <c r="C14946" s="40"/>
      <c r="D14946" s="40"/>
      <c r="E14946" s="40"/>
      <c r="F14946" s="40"/>
      <c r="G14946" s="40"/>
      <c r="H14946" s="40"/>
      <c r="I14946" s="40"/>
    </row>
    <row r="14947" spans="1:9" x14ac:dyDescent="0.25">
      <c r="A14947" s="1"/>
      <c r="B14947" s="40"/>
      <c r="C14947" s="40"/>
      <c r="D14947" s="40"/>
      <c r="E14947" s="40"/>
      <c r="F14947" s="40"/>
      <c r="G14947" s="40"/>
      <c r="H14947" s="40"/>
      <c r="I14947" s="40"/>
    </row>
    <row r="14948" spans="1:9" x14ac:dyDescent="0.25">
      <c r="A14948" s="1"/>
      <c r="B14948" s="40"/>
      <c r="C14948" s="40"/>
      <c r="D14948" s="40"/>
      <c r="E14948" s="40"/>
      <c r="F14948" s="40"/>
      <c r="G14948" s="40"/>
      <c r="H14948" s="40"/>
      <c r="I14948" s="40"/>
    </row>
    <row r="14949" spans="1:9" x14ac:dyDescent="0.25">
      <c r="A14949" s="1"/>
      <c r="B14949" s="40"/>
      <c r="C14949" s="40"/>
      <c r="D14949" s="40"/>
      <c r="E14949" s="40"/>
      <c r="F14949" s="40"/>
      <c r="G14949" s="40"/>
      <c r="H14949" s="40"/>
      <c r="I14949" s="40"/>
    </row>
    <row r="14950" spans="1:9" x14ac:dyDescent="0.25">
      <c r="A14950" s="1"/>
      <c r="B14950" s="40"/>
      <c r="C14950" s="40"/>
      <c r="D14950" s="40"/>
      <c r="E14950" s="40"/>
      <c r="F14950" s="40"/>
      <c r="G14950" s="40"/>
      <c r="H14950" s="40"/>
      <c r="I14950" s="40"/>
    </row>
    <row r="14951" spans="1:9" x14ac:dyDescent="0.25">
      <c r="A14951" s="1"/>
      <c r="B14951" s="40"/>
      <c r="C14951" s="40"/>
      <c r="D14951" s="40"/>
      <c r="E14951" s="40"/>
      <c r="F14951" s="40"/>
      <c r="G14951" s="40"/>
      <c r="H14951" s="40"/>
      <c r="I14951" s="40"/>
    </row>
    <row r="14952" spans="1:9" x14ac:dyDescent="0.25">
      <c r="A14952" s="1"/>
      <c r="B14952" s="40"/>
      <c r="C14952" s="40"/>
      <c r="D14952" s="40"/>
      <c r="E14952" s="40"/>
      <c r="F14952" s="40"/>
      <c r="G14952" s="40"/>
      <c r="H14952" s="40"/>
      <c r="I14952" s="40"/>
    </row>
    <row r="14953" spans="1:9" x14ac:dyDescent="0.25">
      <c r="A14953" s="1"/>
      <c r="B14953" s="40"/>
      <c r="C14953" s="40"/>
      <c r="D14953" s="40"/>
      <c r="E14953" s="40"/>
      <c r="F14953" s="40"/>
      <c r="G14953" s="40"/>
      <c r="H14953" s="40"/>
      <c r="I14953" s="40"/>
    </row>
    <row r="14954" spans="1:9" x14ac:dyDescent="0.25">
      <c r="A14954" s="1"/>
      <c r="B14954" s="40"/>
      <c r="C14954" s="40"/>
      <c r="D14954" s="40"/>
      <c r="E14954" s="40"/>
      <c r="F14954" s="40"/>
      <c r="G14954" s="40"/>
      <c r="H14954" s="40"/>
      <c r="I14954" s="40"/>
    </row>
    <row r="14955" spans="1:9" x14ac:dyDescent="0.25">
      <c r="A14955" s="1"/>
      <c r="B14955" s="40"/>
      <c r="C14955" s="40"/>
      <c r="D14955" s="40"/>
      <c r="E14955" s="40"/>
      <c r="F14955" s="40"/>
      <c r="G14955" s="40"/>
      <c r="H14955" s="40"/>
      <c r="I14955" s="40"/>
    </row>
    <row r="14956" spans="1:9" x14ac:dyDescent="0.25">
      <c r="A14956" s="1"/>
      <c r="B14956" s="40"/>
      <c r="C14956" s="40"/>
      <c r="D14956" s="40"/>
      <c r="E14956" s="40"/>
      <c r="F14956" s="40"/>
      <c r="G14956" s="40"/>
      <c r="H14956" s="40"/>
      <c r="I14956" s="40"/>
    </row>
    <row r="14957" spans="1:9" x14ac:dyDescent="0.25">
      <c r="A14957" s="1"/>
      <c r="B14957" s="40"/>
      <c r="C14957" s="40"/>
      <c r="D14957" s="40"/>
      <c r="E14957" s="40"/>
      <c r="F14957" s="40"/>
      <c r="G14957" s="40"/>
      <c r="H14957" s="40"/>
      <c r="I14957" s="40"/>
    </row>
    <row r="14958" spans="1:9" x14ac:dyDescent="0.25">
      <c r="A14958" s="1"/>
      <c r="B14958" s="40"/>
      <c r="C14958" s="40"/>
      <c r="D14958" s="40"/>
      <c r="E14958" s="40"/>
      <c r="F14958" s="40"/>
      <c r="G14958" s="40"/>
      <c r="H14958" s="40"/>
      <c r="I14958" s="40"/>
    </row>
    <row r="14959" spans="1:9" x14ac:dyDescent="0.25">
      <c r="A14959" s="1"/>
      <c r="B14959" s="40"/>
      <c r="C14959" s="40"/>
      <c r="D14959" s="40"/>
      <c r="E14959" s="40"/>
      <c r="F14959" s="40"/>
      <c r="G14959" s="40"/>
      <c r="H14959" s="40"/>
      <c r="I14959" s="40"/>
    </row>
    <row r="14960" spans="1:9" x14ac:dyDescent="0.25">
      <c r="A14960" s="1"/>
      <c r="B14960" s="40"/>
      <c r="C14960" s="40"/>
      <c r="D14960" s="40"/>
      <c r="E14960" s="40"/>
      <c r="F14960" s="40"/>
      <c r="G14960" s="40"/>
      <c r="H14960" s="40"/>
      <c r="I14960" s="40"/>
    </row>
    <row r="14961" spans="1:9" x14ac:dyDescent="0.25">
      <c r="A14961" s="1"/>
      <c r="B14961" s="40"/>
      <c r="C14961" s="40"/>
      <c r="D14961" s="40"/>
      <c r="E14961" s="40"/>
      <c r="F14961" s="40"/>
      <c r="G14961" s="40"/>
      <c r="H14961" s="40"/>
      <c r="I14961" s="40"/>
    </row>
    <row r="14962" spans="1:9" x14ac:dyDescent="0.25">
      <c r="A14962" s="1"/>
      <c r="B14962" s="40"/>
      <c r="C14962" s="40"/>
      <c r="D14962" s="40"/>
      <c r="E14962" s="40"/>
      <c r="F14962" s="40"/>
      <c r="G14962" s="40"/>
      <c r="H14962" s="40"/>
      <c r="I14962" s="40"/>
    </row>
    <row r="14963" spans="1:9" x14ac:dyDescent="0.25">
      <c r="A14963" s="1"/>
      <c r="B14963" s="40"/>
      <c r="C14963" s="40"/>
      <c r="D14963" s="40"/>
      <c r="E14963" s="40"/>
      <c r="F14963" s="40"/>
      <c r="G14963" s="40"/>
      <c r="H14963" s="40"/>
      <c r="I14963" s="40"/>
    </row>
    <row r="14964" spans="1:9" x14ac:dyDescent="0.25">
      <c r="A14964" s="1"/>
      <c r="B14964" s="40"/>
      <c r="C14964" s="40"/>
      <c r="D14964" s="40"/>
      <c r="E14964" s="40"/>
      <c r="F14964" s="40"/>
      <c r="G14964" s="40"/>
      <c r="H14964" s="40"/>
      <c r="I14964" s="40"/>
    </row>
    <row r="14965" spans="1:9" x14ac:dyDescent="0.25">
      <c r="A14965" s="1"/>
      <c r="B14965" s="40"/>
      <c r="C14965" s="40"/>
      <c r="D14965" s="40"/>
      <c r="E14965" s="40"/>
      <c r="F14965" s="40"/>
      <c r="G14965" s="40"/>
      <c r="H14965" s="40"/>
      <c r="I14965" s="40"/>
    </row>
    <row r="14966" spans="1:9" x14ac:dyDescent="0.25">
      <c r="A14966" s="1"/>
      <c r="B14966" s="40"/>
      <c r="C14966" s="40"/>
      <c r="D14966" s="40"/>
      <c r="E14966" s="40"/>
      <c r="F14966" s="40"/>
      <c r="G14966" s="40"/>
      <c r="H14966" s="40"/>
      <c r="I14966" s="40"/>
    </row>
    <row r="14967" spans="1:9" x14ac:dyDescent="0.25">
      <c r="A14967" s="1"/>
      <c r="B14967" s="40"/>
      <c r="C14967" s="40"/>
      <c r="D14967" s="40"/>
      <c r="E14967" s="40"/>
      <c r="F14967" s="40"/>
      <c r="G14967" s="40"/>
      <c r="H14967" s="40"/>
      <c r="I14967" s="40"/>
    </row>
    <row r="14968" spans="1:9" x14ac:dyDescent="0.25">
      <c r="A14968" s="1"/>
      <c r="B14968" s="40"/>
      <c r="C14968" s="40"/>
      <c r="D14968" s="40"/>
      <c r="E14968" s="40"/>
      <c r="F14968" s="40"/>
      <c r="G14968" s="40"/>
      <c r="H14968" s="40"/>
      <c r="I14968" s="40"/>
    </row>
    <row r="14969" spans="1:9" x14ac:dyDescent="0.25">
      <c r="A14969" s="1"/>
      <c r="B14969" s="40"/>
      <c r="C14969" s="40"/>
      <c r="D14969" s="40"/>
      <c r="E14969" s="40"/>
      <c r="F14969" s="40"/>
      <c r="G14969" s="40"/>
      <c r="H14969" s="40"/>
      <c r="I14969" s="40"/>
    </row>
    <row r="14970" spans="1:9" x14ac:dyDescent="0.25">
      <c r="A14970" s="1"/>
      <c r="B14970" s="40"/>
      <c r="C14970" s="40"/>
      <c r="D14970" s="40"/>
      <c r="E14970" s="40"/>
      <c r="F14970" s="40"/>
      <c r="G14970" s="40"/>
      <c r="H14970" s="40"/>
      <c r="I14970" s="40"/>
    </row>
    <row r="14971" spans="1:9" x14ac:dyDescent="0.25">
      <c r="A14971" s="1"/>
      <c r="B14971" s="40"/>
      <c r="C14971" s="40"/>
      <c r="D14971" s="40"/>
      <c r="E14971" s="40"/>
      <c r="F14971" s="40"/>
      <c r="G14971" s="40"/>
      <c r="H14971" s="40"/>
      <c r="I14971" s="40"/>
    </row>
    <row r="14972" spans="1:9" x14ac:dyDescent="0.25">
      <c r="A14972" s="1"/>
      <c r="B14972" s="40"/>
      <c r="C14972" s="40"/>
      <c r="D14972" s="40"/>
      <c r="E14972" s="40"/>
      <c r="F14972" s="40"/>
      <c r="G14972" s="40"/>
      <c r="H14972" s="40"/>
      <c r="I14972" s="40"/>
    </row>
    <row r="14973" spans="1:9" x14ac:dyDescent="0.25">
      <c r="A14973" s="1"/>
      <c r="B14973" s="40"/>
      <c r="C14973" s="40"/>
      <c r="D14973" s="40"/>
      <c r="E14973" s="40"/>
      <c r="F14973" s="40"/>
      <c r="G14973" s="40"/>
      <c r="H14973" s="40"/>
      <c r="I14973" s="40"/>
    </row>
    <row r="14974" spans="1:9" x14ac:dyDescent="0.25">
      <c r="A14974" s="1"/>
      <c r="B14974" s="40"/>
      <c r="C14974" s="40"/>
      <c r="D14974" s="40"/>
      <c r="E14974" s="40"/>
      <c r="F14974" s="40"/>
      <c r="G14974" s="40"/>
      <c r="H14974" s="40"/>
      <c r="I14974" s="40"/>
    </row>
    <row r="14975" spans="1:9" x14ac:dyDescent="0.25">
      <c r="A14975" s="1"/>
      <c r="B14975" s="40"/>
      <c r="C14975" s="40"/>
      <c r="D14975" s="40"/>
      <c r="E14975" s="40"/>
      <c r="F14975" s="40"/>
      <c r="G14975" s="40"/>
      <c r="H14975" s="40"/>
      <c r="I14975" s="40"/>
    </row>
    <row r="14976" spans="1:9" x14ac:dyDescent="0.25">
      <c r="A14976" s="1"/>
      <c r="B14976" s="40"/>
      <c r="C14976" s="40"/>
      <c r="D14976" s="40"/>
      <c r="E14976" s="40"/>
      <c r="F14976" s="40"/>
      <c r="G14976" s="40"/>
      <c r="H14976" s="40"/>
      <c r="I14976" s="40"/>
    </row>
    <row r="14977" spans="1:9" x14ac:dyDescent="0.25">
      <c r="A14977" s="1"/>
      <c r="B14977" s="40"/>
      <c r="C14977" s="40"/>
      <c r="D14977" s="40"/>
      <c r="E14977" s="40"/>
      <c r="F14977" s="40"/>
      <c r="G14977" s="40"/>
      <c r="H14977" s="40"/>
      <c r="I14977" s="40"/>
    </row>
    <row r="14978" spans="1:9" x14ac:dyDescent="0.25">
      <c r="A14978" s="1"/>
      <c r="B14978" s="40"/>
      <c r="C14978" s="40"/>
      <c r="D14978" s="40"/>
      <c r="E14978" s="40"/>
      <c r="F14978" s="40"/>
      <c r="G14978" s="40"/>
      <c r="H14978" s="40"/>
      <c r="I14978" s="40"/>
    </row>
    <row r="14979" spans="1:9" x14ac:dyDescent="0.25">
      <c r="A14979" s="1"/>
      <c r="B14979" s="40"/>
      <c r="C14979" s="40"/>
      <c r="D14979" s="40"/>
      <c r="E14979" s="40"/>
      <c r="F14979" s="40"/>
      <c r="G14979" s="40"/>
      <c r="H14979" s="40"/>
      <c r="I14979" s="40"/>
    </row>
    <row r="14980" spans="1:9" x14ac:dyDescent="0.25">
      <c r="A14980" s="1"/>
      <c r="B14980" s="40"/>
      <c r="C14980" s="40"/>
      <c r="D14980" s="40"/>
      <c r="E14980" s="40"/>
      <c r="F14980" s="40"/>
      <c r="G14980" s="40"/>
      <c r="H14980" s="40"/>
      <c r="I14980" s="40"/>
    </row>
    <row r="14981" spans="1:9" x14ac:dyDescent="0.25">
      <c r="A14981" s="1"/>
      <c r="B14981" s="40"/>
      <c r="C14981" s="40"/>
      <c r="D14981" s="40"/>
      <c r="E14981" s="40"/>
      <c r="F14981" s="40"/>
      <c r="G14981" s="40"/>
      <c r="H14981" s="40"/>
      <c r="I14981" s="40"/>
    </row>
    <row r="14982" spans="1:9" x14ac:dyDescent="0.25">
      <c r="A14982" s="1"/>
      <c r="B14982" s="40"/>
      <c r="C14982" s="40"/>
      <c r="D14982" s="40"/>
      <c r="E14982" s="40"/>
      <c r="F14982" s="40"/>
      <c r="G14982" s="40"/>
      <c r="H14982" s="40"/>
      <c r="I14982" s="40"/>
    </row>
    <row r="14983" spans="1:9" x14ac:dyDescent="0.25">
      <c r="A14983" s="1"/>
      <c r="B14983" s="40"/>
      <c r="C14983" s="40"/>
      <c r="D14983" s="40"/>
      <c r="E14983" s="40"/>
      <c r="F14983" s="40"/>
      <c r="G14983" s="40"/>
      <c r="H14983" s="40"/>
      <c r="I14983" s="40"/>
    </row>
    <row r="14984" spans="1:9" x14ac:dyDescent="0.25">
      <c r="A14984" s="1"/>
      <c r="B14984" s="40"/>
      <c r="C14984" s="40"/>
      <c r="D14984" s="40"/>
      <c r="E14984" s="40"/>
      <c r="F14984" s="40"/>
      <c r="G14984" s="40"/>
      <c r="H14984" s="40"/>
      <c r="I14984" s="40"/>
    </row>
    <row r="14985" spans="1:9" x14ac:dyDescent="0.25">
      <c r="A14985" s="1"/>
      <c r="B14985" s="40"/>
      <c r="C14985" s="40"/>
      <c r="D14985" s="40"/>
      <c r="E14985" s="40"/>
      <c r="F14985" s="40"/>
      <c r="G14985" s="40"/>
      <c r="H14985" s="40"/>
      <c r="I14985" s="40"/>
    </row>
    <row r="14986" spans="1:9" x14ac:dyDescent="0.25">
      <c r="A14986" s="1"/>
      <c r="B14986" s="40"/>
      <c r="C14986" s="40"/>
      <c r="D14986" s="40"/>
      <c r="E14986" s="40"/>
      <c r="F14986" s="40"/>
      <c r="G14986" s="40"/>
      <c r="H14986" s="40"/>
      <c r="I14986" s="40"/>
    </row>
    <row r="14987" spans="1:9" x14ac:dyDescent="0.25">
      <c r="A14987" s="1"/>
      <c r="B14987" s="40"/>
      <c r="C14987" s="40"/>
      <c r="D14987" s="40"/>
      <c r="E14987" s="40"/>
      <c r="F14987" s="40"/>
      <c r="G14987" s="40"/>
      <c r="H14987" s="40"/>
      <c r="I14987" s="40"/>
    </row>
    <row r="14988" spans="1:9" x14ac:dyDescent="0.25">
      <c r="A14988" s="1"/>
      <c r="B14988" s="40"/>
      <c r="C14988" s="40"/>
      <c r="D14988" s="40"/>
      <c r="E14988" s="40"/>
      <c r="F14988" s="40"/>
      <c r="G14988" s="40"/>
      <c r="H14988" s="40"/>
      <c r="I14988" s="40"/>
    </row>
    <row r="14989" spans="1:9" x14ac:dyDescent="0.25">
      <c r="A14989" s="1"/>
      <c r="B14989" s="40"/>
      <c r="C14989" s="40"/>
      <c r="D14989" s="40"/>
      <c r="E14989" s="40"/>
      <c r="F14989" s="40"/>
      <c r="G14989" s="40"/>
      <c r="H14989" s="40"/>
      <c r="I14989" s="40"/>
    </row>
    <row r="14990" spans="1:9" x14ac:dyDescent="0.25">
      <c r="A14990" s="1"/>
      <c r="B14990" s="40"/>
      <c r="C14990" s="40"/>
      <c r="D14990" s="40"/>
      <c r="E14990" s="40"/>
      <c r="F14990" s="40"/>
      <c r="G14990" s="40"/>
      <c r="H14990" s="40"/>
      <c r="I14990" s="40"/>
    </row>
    <row r="14991" spans="1:9" x14ac:dyDescent="0.25">
      <c r="A14991" s="1"/>
      <c r="B14991" s="40"/>
      <c r="C14991" s="40"/>
      <c r="D14991" s="40"/>
      <c r="E14991" s="40"/>
      <c r="F14991" s="40"/>
      <c r="G14991" s="40"/>
      <c r="H14991" s="40"/>
      <c r="I14991" s="40"/>
    </row>
    <row r="14992" spans="1:9" x14ac:dyDescent="0.25">
      <c r="A14992" s="1"/>
      <c r="B14992" s="40"/>
      <c r="C14992" s="40"/>
      <c r="D14992" s="40"/>
      <c r="E14992" s="40"/>
      <c r="F14992" s="40"/>
      <c r="G14992" s="40"/>
      <c r="H14992" s="40"/>
      <c r="I14992" s="40"/>
    </row>
    <row r="14993" spans="1:9" x14ac:dyDescent="0.25">
      <c r="A14993" s="1"/>
      <c r="B14993" s="40"/>
      <c r="C14993" s="40"/>
      <c r="D14993" s="40"/>
      <c r="E14993" s="40"/>
      <c r="F14993" s="40"/>
      <c r="G14993" s="40"/>
      <c r="H14993" s="40"/>
      <c r="I14993" s="40"/>
    </row>
    <row r="14994" spans="1:9" x14ac:dyDescent="0.25">
      <c r="A14994" s="1"/>
      <c r="B14994" s="40"/>
      <c r="C14994" s="40"/>
      <c r="D14994" s="40"/>
      <c r="E14994" s="40"/>
      <c r="F14994" s="40"/>
      <c r="G14994" s="40"/>
      <c r="H14994" s="40"/>
      <c r="I14994" s="40"/>
    </row>
    <row r="14995" spans="1:9" x14ac:dyDescent="0.25">
      <c r="A14995" s="1"/>
      <c r="B14995" s="40"/>
      <c r="C14995" s="40"/>
      <c r="D14995" s="40"/>
      <c r="E14995" s="40"/>
      <c r="F14995" s="40"/>
      <c r="G14995" s="40"/>
      <c r="H14995" s="40"/>
      <c r="I14995" s="40"/>
    </row>
    <row r="14996" spans="1:9" x14ac:dyDescent="0.25">
      <c r="A14996" s="1"/>
      <c r="B14996" s="40"/>
      <c r="C14996" s="40"/>
      <c r="D14996" s="40"/>
      <c r="E14996" s="40"/>
      <c r="F14996" s="40"/>
      <c r="G14996" s="40"/>
      <c r="H14996" s="40"/>
      <c r="I14996" s="40"/>
    </row>
    <row r="14997" spans="1:9" x14ac:dyDescent="0.25">
      <c r="A14997" s="1"/>
      <c r="B14997" s="40"/>
      <c r="C14997" s="40"/>
      <c r="D14997" s="40"/>
      <c r="E14997" s="40"/>
      <c r="F14997" s="40"/>
      <c r="G14997" s="40"/>
      <c r="H14997" s="40"/>
      <c r="I14997" s="40"/>
    </row>
    <row r="14998" spans="1:9" x14ac:dyDescent="0.25">
      <c r="A14998" s="1"/>
      <c r="B14998" s="40"/>
      <c r="C14998" s="40"/>
      <c r="D14998" s="40"/>
      <c r="E14998" s="40"/>
      <c r="F14998" s="40"/>
      <c r="G14998" s="40"/>
      <c r="H14998" s="40"/>
      <c r="I14998" s="40"/>
    </row>
    <row r="14999" spans="1:9" x14ac:dyDescent="0.25">
      <c r="A14999" s="1"/>
      <c r="B14999" s="40"/>
      <c r="C14999" s="40"/>
      <c r="D14999" s="40"/>
      <c r="E14999" s="40"/>
      <c r="F14999" s="40"/>
      <c r="G14999" s="40"/>
      <c r="H14999" s="40"/>
      <c r="I14999" s="40"/>
    </row>
    <row r="15000" spans="1:9" x14ac:dyDescent="0.25">
      <c r="A15000" s="1"/>
      <c r="B15000" s="40"/>
      <c r="C15000" s="40"/>
      <c r="D15000" s="40"/>
      <c r="E15000" s="40"/>
      <c r="F15000" s="40"/>
      <c r="G15000" s="40"/>
      <c r="H15000" s="40"/>
      <c r="I15000" s="40"/>
    </row>
    <row r="15001" spans="1:9" x14ac:dyDescent="0.25">
      <c r="A15001" s="1"/>
      <c r="B15001" s="40"/>
      <c r="C15001" s="40"/>
      <c r="D15001" s="40"/>
      <c r="E15001" s="40"/>
      <c r="F15001" s="40"/>
      <c r="G15001" s="40"/>
      <c r="H15001" s="40"/>
      <c r="I15001" s="40"/>
    </row>
    <row r="15002" spans="1:9" x14ac:dyDescent="0.25">
      <c r="A15002" s="1"/>
      <c r="B15002" s="40"/>
      <c r="C15002" s="40"/>
      <c r="D15002" s="40"/>
      <c r="E15002" s="40"/>
      <c r="F15002" s="40"/>
      <c r="G15002" s="40"/>
      <c r="H15002" s="40"/>
      <c r="I15002" s="40"/>
    </row>
    <row r="15003" spans="1:9" x14ac:dyDescent="0.25">
      <c r="A15003" s="1"/>
      <c r="B15003" s="40"/>
      <c r="C15003" s="40"/>
      <c r="D15003" s="40"/>
      <c r="E15003" s="40"/>
      <c r="F15003" s="40"/>
      <c r="G15003" s="40"/>
      <c r="H15003" s="40"/>
      <c r="I15003" s="40"/>
    </row>
    <row r="15004" spans="1:9" x14ac:dyDescent="0.25">
      <c r="A15004" s="1"/>
      <c r="B15004" s="40"/>
      <c r="C15004" s="40"/>
      <c r="D15004" s="40"/>
      <c r="E15004" s="40"/>
      <c r="F15004" s="40"/>
      <c r="G15004" s="40"/>
      <c r="H15004" s="40"/>
      <c r="I15004" s="40"/>
    </row>
    <row r="15005" spans="1:9" x14ac:dyDescent="0.25">
      <c r="A15005" s="1"/>
      <c r="B15005" s="40"/>
      <c r="C15005" s="40"/>
      <c r="D15005" s="40"/>
      <c r="E15005" s="40"/>
      <c r="F15005" s="40"/>
      <c r="G15005" s="40"/>
      <c r="H15005" s="40"/>
      <c r="I15005" s="40"/>
    </row>
    <row r="15006" spans="1:9" x14ac:dyDescent="0.25">
      <c r="A15006" s="1"/>
      <c r="B15006" s="40"/>
      <c r="C15006" s="40"/>
      <c r="D15006" s="40"/>
      <c r="E15006" s="40"/>
      <c r="F15006" s="40"/>
      <c r="G15006" s="40"/>
      <c r="H15006" s="40"/>
      <c r="I15006" s="40"/>
    </row>
    <row r="15007" spans="1:9" x14ac:dyDescent="0.25">
      <c r="A15007" s="1"/>
      <c r="B15007" s="40"/>
      <c r="C15007" s="40"/>
      <c r="D15007" s="40"/>
      <c r="E15007" s="40"/>
      <c r="F15007" s="40"/>
      <c r="G15007" s="40"/>
      <c r="H15007" s="40"/>
      <c r="I15007" s="40"/>
    </row>
    <row r="15008" spans="1:9" x14ac:dyDescent="0.25">
      <c r="A15008" s="1"/>
      <c r="B15008" s="40"/>
      <c r="C15008" s="40"/>
      <c r="D15008" s="40"/>
      <c r="E15008" s="40"/>
      <c r="F15008" s="40"/>
      <c r="G15008" s="40"/>
      <c r="H15008" s="40"/>
      <c r="I15008" s="40"/>
    </row>
    <row r="15009" spans="1:9" x14ac:dyDescent="0.25">
      <c r="A15009" s="1"/>
      <c r="B15009" s="40"/>
      <c r="C15009" s="40"/>
      <c r="D15009" s="40"/>
      <c r="E15009" s="40"/>
      <c r="F15009" s="40"/>
      <c r="G15009" s="40"/>
      <c r="H15009" s="40"/>
      <c r="I15009" s="40"/>
    </row>
    <row r="15010" spans="1:9" x14ac:dyDescent="0.25">
      <c r="A15010" s="1"/>
      <c r="B15010" s="40"/>
      <c r="C15010" s="40"/>
      <c r="D15010" s="40"/>
      <c r="E15010" s="40"/>
      <c r="F15010" s="40"/>
      <c r="G15010" s="40"/>
      <c r="H15010" s="40"/>
      <c r="I15010" s="40"/>
    </row>
    <row r="15011" spans="1:9" x14ac:dyDescent="0.25">
      <c r="A15011" s="1"/>
      <c r="B15011" s="40"/>
      <c r="C15011" s="40"/>
      <c r="D15011" s="40"/>
      <c r="E15011" s="40"/>
      <c r="F15011" s="40"/>
      <c r="G15011" s="40"/>
      <c r="H15011" s="40"/>
      <c r="I15011" s="40"/>
    </row>
    <row r="15012" spans="1:9" x14ac:dyDescent="0.25">
      <c r="A15012" s="1"/>
      <c r="B15012" s="40"/>
      <c r="C15012" s="40"/>
      <c r="D15012" s="40"/>
      <c r="E15012" s="40"/>
      <c r="F15012" s="40"/>
      <c r="G15012" s="40"/>
      <c r="H15012" s="40"/>
      <c r="I15012" s="40"/>
    </row>
    <row r="15013" spans="1:9" x14ac:dyDescent="0.25">
      <c r="A15013" s="1"/>
      <c r="B15013" s="40"/>
      <c r="C15013" s="40"/>
      <c r="D15013" s="40"/>
      <c r="E15013" s="40"/>
      <c r="F15013" s="40"/>
      <c r="G15013" s="40"/>
      <c r="H15013" s="40"/>
      <c r="I15013" s="40"/>
    </row>
    <row r="15014" spans="1:9" x14ac:dyDescent="0.25">
      <c r="A15014" s="1"/>
      <c r="B15014" s="40"/>
      <c r="C15014" s="40"/>
      <c r="D15014" s="40"/>
      <c r="E15014" s="40"/>
      <c r="F15014" s="40"/>
      <c r="G15014" s="40"/>
      <c r="H15014" s="40"/>
      <c r="I15014" s="40"/>
    </row>
    <row r="15015" spans="1:9" x14ac:dyDescent="0.25">
      <c r="A15015" s="1"/>
      <c r="B15015" s="40"/>
      <c r="C15015" s="40"/>
      <c r="D15015" s="40"/>
      <c r="E15015" s="40"/>
      <c r="F15015" s="40"/>
      <c r="G15015" s="40"/>
      <c r="H15015" s="40"/>
      <c r="I15015" s="40"/>
    </row>
    <row r="15016" spans="1:9" x14ac:dyDescent="0.25">
      <c r="A15016" s="1"/>
      <c r="B15016" s="40"/>
      <c r="C15016" s="40"/>
      <c r="D15016" s="40"/>
      <c r="E15016" s="40"/>
      <c r="F15016" s="40"/>
      <c r="G15016" s="40"/>
      <c r="H15016" s="40"/>
      <c r="I15016" s="40"/>
    </row>
    <row r="15017" spans="1:9" x14ac:dyDescent="0.25">
      <c r="A15017" s="1"/>
      <c r="B15017" s="40"/>
      <c r="C15017" s="40"/>
      <c r="D15017" s="40"/>
      <c r="E15017" s="40"/>
      <c r="F15017" s="40"/>
      <c r="G15017" s="40"/>
      <c r="H15017" s="40"/>
      <c r="I15017" s="40"/>
    </row>
    <row r="15018" spans="1:9" x14ac:dyDescent="0.25">
      <c r="A15018" s="1"/>
      <c r="B15018" s="40"/>
      <c r="C15018" s="40"/>
      <c r="D15018" s="40"/>
      <c r="E15018" s="40"/>
      <c r="F15018" s="40"/>
      <c r="G15018" s="40"/>
      <c r="H15018" s="40"/>
      <c r="I15018" s="40"/>
    </row>
    <row r="15019" spans="1:9" x14ac:dyDescent="0.25">
      <c r="A15019" s="1"/>
      <c r="B15019" s="40"/>
      <c r="C15019" s="40"/>
      <c r="D15019" s="40"/>
      <c r="E15019" s="40"/>
      <c r="F15019" s="40"/>
      <c r="G15019" s="40"/>
      <c r="H15019" s="40"/>
      <c r="I15019" s="40"/>
    </row>
    <row r="15020" spans="1:9" x14ac:dyDescent="0.25">
      <c r="A15020" s="1"/>
      <c r="B15020" s="40"/>
      <c r="C15020" s="40"/>
      <c r="D15020" s="40"/>
      <c r="E15020" s="40"/>
      <c r="F15020" s="40"/>
      <c r="G15020" s="40"/>
      <c r="H15020" s="40"/>
      <c r="I15020" s="40"/>
    </row>
    <row r="15021" spans="1:9" x14ac:dyDescent="0.25">
      <c r="A15021" s="1"/>
      <c r="B15021" s="40"/>
      <c r="C15021" s="40"/>
      <c r="D15021" s="40"/>
      <c r="E15021" s="40"/>
      <c r="F15021" s="40"/>
      <c r="G15021" s="40"/>
      <c r="H15021" s="40"/>
      <c r="I15021" s="40"/>
    </row>
    <row r="15022" spans="1:9" x14ac:dyDescent="0.25">
      <c r="A15022" s="1"/>
      <c r="B15022" s="40"/>
      <c r="C15022" s="40"/>
      <c r="D15022" s="40"/>
      <c r="E15022" s="40"/>
      <c r="F15022" s="40"/>
      <c r="G15022" s="40"/>
      <c r="H15022" s="40"/>
      <c r="I15022" s="40"/>
    </row>
    <row r="15023" spans="1:9" x14ac:dyDescent="0.25">
      <c r="A15023" s="1"/>
      <c r="B15023" s="40"/>
      <c r="C15023" s="40"/>
      <c r="D15023" s="40"/>
      <c r="E15023" s="40"/>
      <c r="F15023" s="40"/>
      <c r="G15023" s="40"/>
      <c r="H15023" s="40"/>
      <c r="I15023" s="40"/>
    </row>
    <row r="15024" spans="1:9" x14ac:dyDescent="0.25">
      <c r="A15024" s="1"/>
      <c r="B15024" s="40"/>
      <c r="C15024" s="40"/>
      <c r="D15024" s="40"/>
      <c r="E15024" s="40"/>
      <c r="F15024" s="40"/>
      <c r="G15024" s="40"/>
      <c r="H15024" s="40"/>
      <c r="I15024" s="40"/>
    </row>
    <row r="15025" spans="1:9" x14ac:dyDescent="0.25">
      <c r="A15025" s="1"/>
      <c r="B15025" s="40"/>
      <c r="C15025" s="40"/>
      <c r="D15025" s="40"/>
      <c r="E15025" s="40"/>
      <c r="F15025" s="40"/>
      <c r="G15025" s="40"/>
      <c r="H15025" s="40"/>
      <c r="I15025" s="40"/>
    </row>
    <row r="15026" spans="1:9" x14ac:dyDescent="0.25">
      <c r="A15026" s="1"/>
      <c r="B15026" s="40"/>
      <c r="C15026" s="40"/>
      <c r="D15026" s="40"/>
      <c r="E15026" s="40"/>
      <c r="F15026" s="40"/>
      <c r="G15026" s="40"/>
      <c r="H15026" s="40"/>
      <c r="I15026" s="40"/>
    </row>
    <row r="15027" spans="1:9" x14ac:dyDescent="0.25">
      <c r="A15027" s="1"/>
      <c r="B15027" s="40"/>
      <c r="C15027" s="40"/>
      <c r="D15027" s="40"/>
      <c r="E15027" s="40"/>
      <c r="F15027" s="40"/>
      <c r="G15027" s="40"/>
      <c r="H15027" s="40"/>
      <c r="I15027" s="40"/>
    </row>
    <row r="15028" spans="1:9" x14ac:dyDescent="0.25">
      <c r="A15028" s="1"/>
      <c r="B15028" s="40"/>
      <c r="C15028" s="40"/>
      <c r="D15028" s="40"/>
      <c r="E15028" s="40"/>
      <c r="F15028" s="40"/>
      <c r="G15028" s="40"/>
      <c r="H15028" s="40"/>
      <c r="I15028" s="40"/>
    </row>
    <row r="15029" spans="1:9" x14ac:dyDescent="0.25">
      <c r="A15029" s="1"/>
      <c r="B15029" s="40"/>
      <c r="C15029" s="40"/>
      <c r="D15029" s="40"/>
      <c r="E15029" s="40"/>
      <c r="F15029" s="40"/>
      <c r="G15029" s="40"/>
      <c r="H15029" s="40"/>
      <c r="I15029" s="40"/>
    </row>
    <row r="15030" spans="1:9" x14ac:dyDescent="0.25">
      <c r="A15030" s="1"/>
      <c r="B15030" s="40"/>
      <c r="C15030" s="40"/>
      <c r="D15030" s="40"/>
      <c r="E15030" s="40"/>
      <c r="F15030" s="40"/>
      <c r="G15030" s="40"/>
      <c r="H15030" s="40"/>
      <c r="I15030" s="40"/>
    </row>
    <row r="15031" spans="1:9" x14ac:dyDescent="0.25">
      <c r="A15031" s="1"/>
      <c r="B15031" s="40"/>
      <c r="C15031" s="40"/>
      <c r="D15031" s="40"/>
      <c r="E15031" s="40"/>
      <c r="F15031" s="40"/>
      <c r="G15031" s="40"/>
      <c r="H15031" s="40"/>
      <c r="I15031" s="40"/>
    </row>
    <row r="15032" spans="1:9" x14ac:dyDescent="0.25">
      <c r="A15032" s="1"/>
      <c r="B15032" s="40"/>
      <c r="C15032" s="40"/>
      <c r="D15032" s="40"/>
      <c r="E15032" s="40"/>
      <c r="F15032" s="40"/>
      <c r="G15032" s="40"/>
      <c r="H15032" s="40"/>
      <c r="I15032" s="40"/>
    </row>
    <row r="15033" spans="1:9" x14ac:dyDescent="0.25">
      <c r="A15033" s="1"/>
      <c r="B15033" s="40"/>
      <c r="C15033" s="40"/>
      <c r="D15033" s="40"/>
      <c r="E15033" s="40"/>
      <c r="F15033" s="40"/>
      <c r="G15033" s="40"/>
      <c r="H15033" s="40"/>
      <c r="I15033" s="40"/>
    </row>
    <row r="15034" spans="1:9" x14ac:dyDescent="0.25">
      <c r="A15034" s="1"/>
      <c r="B15034" s="40"/>
      <c r="C15034" s="40"/>
      <c r="D15034" s="40"/>
      <c r="E15034" s="40"/>
      <c r="F15034" s="40"/>
      <c r="G15034" s="40"/>
      <c r="H15034" s="40"/>
      <c r="I15034" s="40"/>
    </row>
    <row r="15035" spans="1:9" x14ac:dyDescent="0.25">
      <c r="A15035" s="1"/>
      <c r="B15035" s="40"/>
      <c r="C15035" s="40"/>
      <c r="D15035" s="40"/>
      <c r="E15035" s="40"/>
      <c r="F15035" s="40"/>
      <c r="G15035" s="40"/>
      <c r="H15035" s="40"/>
      <c r="I15035" s="40"/>
    </row>
    <row r="15036" spans="1:9" x14ac:dyDescent="0.25">
      <c r="A15036" s="1"/>
      <c r="B15036" s="40"/>
      <c r="C15036" s="40"/>
      <c r="D15036" s="40"/>
      <c r="E15036" s="40"/>
      <c r="F15036" s="40"/>
      <c r="G15036" s="40"/>
      <c r="H15036" s="40"/>
      <c r="I15036" s="40"/>
    </row>
    <row r="15037" spans="1:9" x14ac:dyDescent="0.25">
      <c r="A15037" s="1"/>
      <c r="B15037" s="40"/>
      <c r="C15037" s="40"/>
      <c r="D15037" s="40"/>
      <c r="E15037" s="40"/>
      <c r="F15037" s="40"/>
      <c r="G15037" s="40"/>
      <c r="H15037" s="40"/>
      <c r="I15037" s="40"/>
    </row>
    <row r="15038" spans="1:9" x14ac:dyDescent="0.25">
      <c r="A15038" s="1"/>
      <c r="B15038" s="40"/>
      <c r="C15038" s="40"/>
      <c r="D15038" s="40"/>
      <c r="E15038" s="40"/>
      <c r="F15038" s="40"/>
      <c r="G15038" s="40"/>
      <c r="H15038" s="40"/>
      <c r="I15038" s="40"/>
    </row>
    <row r="15039" spans="1:9" x14ac:dyDescent="0.25">
      <c r="A15039" s="1"/>
      <c r="B15039" s="40"/>
      <c r="C15039" s="40"/>
      <c r="D15039" s="40"/>
      <c r="E15039" s="40"/>
      <c r="F15039" s="40"/>
      <c r="G15039" s="40"/>
      <c r="H15039" s="40"/>
      <c r="I15039" s="40"/>
    </row>
    <row r="15040" spans="1:9" x14ac:dyDescent="0.25">
      <c r="A15040" s="1"/>
      <c r="B15040" s="40"/>
      <c r="C15040" s="40"/>
      <c r="D15040" s="40"/>
      <c r="E15040" s="40"/>
      <c r="F15040" s="40"/>
      <c r="G15040" s="40"/>
      <c r="H15040" s="40"/>
      <c r="I15040" s="40"/>
    </row>
    <row r="15041" spans="1:9" x14ac:dyDescent="0.25">
      <c r="A15041" s="1"/>
      <c r="B15041" s="40"/>
      <c r="C15041" s="40"/>
      <c r="D15041" s="40"/>
      <c r="E15041" s="40"/>
      <c r="F15041" s="40"/>
      <c r="G15041" s="40"/>
      <c r="H15041" s="40"/>
      <c r="I15041" s="40"/>
    </row>
    <row r="15042" spans="1:9" x14ac:dyDescent="0.25">
      <c r="A15042" s="1"/>
      <c r="B15042" s="40"/>
      <c r="C15042" s="40"/>
      <c r="D15042" s="40"/>
      <c r="E15042" s="40"/>
      <c r="F15042" s="40"/>
      <c r="G15042" s="40"/>
      <c r="H15042" s="40"/>
      <c r="I15042" s="40"/>
    </row>
    <row r="15043" spans="1:9" x14ac:dyDescent="0.25">
      <c r="A15043" s="1"/>
      <c r="B15043" s="40"/>
      <c r="C15043" s="40"/>
      <c r="D15043" s="40"/>
      <c r="E15043" s="40"/>
      <c r="F15043" s="40"/>
      <c r="G15043" s="40"/>
      <c r="H15043" s="40"/>
      <c r="I15043" s="40"/>
    </row>
    <row r="15044" spans="1:9" x14ac:dyDescent="0.25">
      <c r="A15044" s="1"/>
      <c r="B15044" s="40"/>
      <c r="C15044" s="40"/>
      <c r="D15044" s="40"/>
      <c r="E15044" s="40"/>
      <c r="F15044" s="40"/>
      <c r="G15044" s="40"/>
      <c r="H15044" s="40"/>
      <c r="I15044" s="40"/>
    </row>
    <row r="15045" spans="1:9" x14ac:dyDescent="0.25">
      <c r="A15045" s="1"/>
      <c r="B15045" s="40"/>
      <c r="C15045" s="40"/>
      <c r="D15045" s="40"/>
      <c r="E15045" s="40"/>
      <c r="F15045" s="40"/>
      <c r="G15045" s="40"/>
      <c r="H15045" s="40"/>
      <c r="I15045" s="40"/>
    </row>
    <row r="15046" spans="1:9" x14ac:dyDescent="0.25">
      <c r="A15046" s="1"/>
      <c r="B15046" s="40"/>
      <c r="C15046" s="40"/>
      <c r="D15046" s="40"/>
      <c r="E15046" s="40"/>
      <c r="F15046" s="40"/>
      <c r="G15046" s="40"/>
      <c r="H15046" s="40"/>
      <c r="I15046" s="40"/>
    </row>
    <row r="15047" spans="1:9" x14ac:dyDescent="0.25">
      <c r="A15047" s="1"/>
      <c r="B15047" s="40"/>
      <c r="C15047" s="40"/>
      <c r="D15047" s="40"/>
      <c r="E15047" s="40"/>
      <c r="F15047" s="40"/>
      <c r="G15047" s="40"/>
      <c r="H15047" s="40"/>
      <c r="I15047" s="40"/>
    </row>
    <row r="15048" spans="1:9" x14ac:dyDescent="0.25">
      <c r="A15048" s="1"/>
      <c r="B15048" s="40"/>
      <c r="C15048" s="40"/>
      <c r="D15048" s="40"/>
      <c r="E15048" s="40"/>
      <c r="F15048" s="40"/>
      <c r="G15048" s="40"/>
      <c r="H15048" s="40"/>
      <c r="I15048" s="40"/>
    </row>
    <row r="15049" spans="1:9" x14ac:dyDescent="0.25">
      <c r="A15049" s="1"/>
      <c r="B15049" s="40"/>
      <c r="C15049" s="40"/>
      <c r="D15049" s="40"/>
      <c r="E15049" s="40"/>
      <c r="F15049" s="40"/>
      <c r="G15049" s="40"/>
      <c r="H15049" s="40"/>
      <c r="I15049" s="40"/>
    </row>
    <row r="15050" spans="1:9" x14ac:dyDescent="0.25">
      <c r="A15050" s="1"/>
      <c r="B15050" s="40"/>
      <c r="C15050" s="40"/>
      <c r="D15050" s="40"/>
      <c r="E15050" s="40"/>
      <c r="F15050" s="40"/>
      <c r="G15050" s="40"/>
      <c r="H15050" s="40"/>
      <c r="I15050" s="40"/>
    </row>
    <row r="15051" spans="1:9" x14ac:dyDescent="0.25">
      <c r="A15051" s="1"/>
      <c r="B15051" s="40"/>
      <c r="C15051" s="40"/>
      <c r="D15051" s="40"/>
      <c r="E15051" s="40"/>
      <c r="F15051" s="40"/>
      <c r="G15051" s="40"/>
      <c r="H15051" s="40"/>
      <c r="I15051" s="40"/>
    </row>
    <row r="15052" spans="1:9" x14ac:dyDescent="0.25">
      <c r="A15052" s="1"/>
      <c r="B15052" s="40"/>
      <c r="C15052" s="40"/>
      <c r="D15052" s="40"/>
      <c r="E15052" s="40"/>
      <c r="F15052" s="40"/>
      <c r="G15052" s="40"/>
      <c r="H15052" s="40"/>
      <c r="I15052" s="40"/>
    </row>
    <row r="15053" spans="1:9" x14ac:dyDescent="0.25">
      <c r="A15053" s="1"/>
      <c r="B15053" s="40"/>
      <c r="C15053" s="40"/>
      <c r="D15053" s="40"/>
      <c r="E15053" s="40"/>
      <c r="F15053" s="40"/>
      <c r="G15053" s="40"/>
      <c r="H15053" s="40"/>
      <c r="I15053" s="40"/>
    </row>
    <row r="15054" spans="1:9" x14ac:dyDescent="0.25">
      <c r="A15054" s="1"/>
      <c r="B15054" s="40"/>
      <c r="C15054" s="40"/>
      <c r="D15054" s="40"/>
      <c r="E15054" s="40"/>
      <c r="F15054" s="40"/>
      <c r="G15054" s="40"/>
      <c r="H15054" s="40"/>
      <c r="I15054" s="40"/>
    </row>
    <row r="15055" spans="1:9" x14ac:dyDescent="0.25">
      <c r="A15055" s="1"/>
      <c r="B15055" s="40"/>
      <c r="C15055" s="40"/>
      <c r="D15055" s="40"/>
      <c r="E15055" s="40"/>
      <c r="F15055" s="40"/>
      <c r="G15055" s="40"/>
      <c r="H15055" s="40"/>
      <c r="I15055" s="40"/>
    </row>
    <row r="15056" spans="1:9" x14ac:dyDescent="0.25">
      <c r="A15056" s="1"/>
      <c r="B15056" s="40"/>
      <c r="C15056" s="40"/>
      <c r="D15056" s="40"/>
      <c r="E15056" s="40"/>
      <c r="F15056" s="40"/>
      <c r="G15056" s="40"/>
      <c r="H15056" s="40"/>
      <c r="I15056" s="40"/>
    </row>
    <row r="15057" spans="1:9" x14ac:dyDescent="0.25">
      <c r="A15057" s="1"/>
      <c r="B15057" s="40"/>
      <c r="C15057" s="40"/>
      <c r="D15057" s="40"/>
      <c r="E15057" s="40"/>
      <c r="F15057" s="40"/>
      <c r="G15057" s="40"/>
      <c r="H15057" s="40"/>
      <c r="I15057" s="40"/>
    </row>
    <row r="15058" spans="1:9" x14ac:dyDescent="0.25">
      <c r="A15058" s="1"/>
      <c r="B15058" s="40"/>
      <c r="C15058" s="40"/>
      <c r="D15058" s="40"/>
      <c r="E15058" s="40"/>
      <c r="F15058" s="40"/>
      <c r="G15058" s="40"/>
      <c r="H15058" s="40"/>
      <c r="I15058" s="40"/>
    </row>
    <row r="15059" spans="1:9" x14ac:dyDescent="0.25">
      <c r="A15059" s="1"/>
      <c r="B15059" s="40"/>
      <c r="C15059" s="40"/>
      <c r="D15059" s="40"/>
      <c r="E15059" s="40"/>
      <c r="F15059" s="40"/>
      <c r="G15059" s="40"/>
      <c r="H15059" s="40"/>
      <c r="I15059" s="40"/>
    </row>
    <row r="15060" spans="1:9" x14ac:dyDescent="0.25">
      <c r="A15060" s="1"/>
      <c r="B15060" s="40"/>
      <c r="C15060" s="40"/>
      <c r="D15060" s="40"/>
      <c r="E15060" s="40"/>
      <c r="F15060" s="40"/>
      <c r="G15060" s="40"/>
      <c r="H15060" s="40"/>
      <c r="I15060" s="40"/>
    </row>
    <row r="15061" spans="1:9" x14ac:dyDescent="0.25">
      <c r="A15061" s="1"/>
      <c r="B15061" s="40"/>
      <c r="C15061" s="40"/>
      <c r="D15061" s="40"/>
      <c r="E15061" s="40"/>
      <c r="F15061" s="40"/>
      <c r="G15061" s="40"/>
      <c r="H15061" s="40"/>
      <c r="I15061" s="40"/>
    </row>
    <row r="15062" spans="1:9" x14ac:dyDescent="0.25">
      <c r="A15062" s="1"/>
      <c r="B15062" s="40"/>
      <c r="C15062" s="40"/>
      <c r="D15062" s="40"/>
      <c r="E15062" s="40"/>
      <c r="F15062" s="40"/>
      <c r="G15062" s="40"/>
      <c r="H15062" s="40"/>
      <c r="I15062" s="40"/>
    </row>
    <row r="15063" spans="1:9" x14ac:dyDescent="0.25">
      <c r="A15063" s="1"/>
      <c r="B15063" s="40"/>
      <c r="C15063" s="40"/>
      <c r="D15063" s="40"/>
      <c r="E15063" s="40"/>
      <c r="F15063" s="40"/>
      <c r="G15063" s="40"/>
      <c r="H15063" s="40"/>
      <c r="I15063" s="40"/>
    </row>
    <row r="15064" spans="1:9" x14ac:dyDescent="0.25">
      <c r="A15064" s="1"/>
      <c r="B15064" s="40"/>
      <c r="C15064" s="40"/>
      <c r="D15064" s="40"/>
      <c r="E15064" s="40"/>
      <c r="F15064" s="40"/>
      <c r="G15064" s="40"/>
      <c r="H15064" s="40"/>
      <c r="I15064" s="40"/>
    </row>
    <row r="15065" spans="1:9" x14ac:dyDescent="0.25">
      <c r="A15065" s="1"/>
      <c r="B15065" s="40"/>
      <c r="C15065" s="40"/>
      <c r="D15065" s="40"/>
      <c r="E15065" s="40"/>
      <c r="F15065" s="40"/>
      <c r="G15065" s="40"/>
      <c r="H15065" s="40"/>
      <c r="I15065" s="40"/>
    </row>
    <row r="15066" spans="1:9" x14ac:dyDescent="0.25">
      <c r="A15066" s="1"/>
      <c r="B15066" s="40"/>
      <c r="C15066" s="40"/>
      <c r="D15066" s="40"/>
      <c r="E15066" s="40"/>
      <c r="F15066" s="40"/>
      <c r="G15066" s="40"/>
      <c r="H15066" s="40"/>
      <c r="I15066" s="40"/>
    </row>
    <row r="15067" spans="1:9" x14ac:dyDescent="0.25">
      <c r="A15067" s="1"/>
      <c r="B15067" s="40"/>
      <c r="C15067" s="40"/>
      <c r="D15067" s="40"/>
      <c r="E15067" s="40"/>
      <c r="F15067" s="40"/>
      <c r="G15067" s="40"/>
      <c r="H15067" s="40"/>
      <c r="I15067" s="40"/>
    </row>
    <row r="15068" spans="1:9" x14ac:dyDescent="0.25">
      <c r="A15068" s="1"/>
      <c r="B15068" s="40"/>
      <c r="C15068" s="40"/>
      <c r="D15068" s="40"/>
      <c r="E15068" s="40"/>
      <c r="F15068" s="40"/>
      <c r="G15068" s="40"/>
      <c r="H15068" s="40"/>
      <c r="I15068" s="40"/>
    </row>
    <row r="15069" spans="1:9" x14ac:dyDescent="0.25">
      <c r="A15069" s="1"/>
      <c r="B15069" s="40"/>
      <c r="C15069" s="40"/>
      <c r="D15069" s="40"/>
      <c r="E15069" s="40"/>
      <c r="F15069" s="40"/>
      <c r="G15069" s="40"/>
      <c r="H15069" s="40"/>
      <c r="I15069" s="40"/>
    </row>
    <row r="15070" spans="1:9" x14ac:dyDescent="0.25">
      <c r="A15070" s="1"/>
      <c r="B15070" s="40"/>
      <c r="C15070" s="40"/>
      <c r="D15070" s="40"/>
      <c r="E15070" s="40"/>
      <c r="F15070" s="40"/>
      <c r="G15070" s="40"/>
      <c r="H15070" s="40"/>
      <c r="I15070" s="40"/>
    </row>
    <row r="15071" spans="1:9" x14ac:dyDescent="0.25">
      <c r="A15071" s="1"/>
      <c r="B15071" s="40"/>
      <c r="C15071" s="40"/>
      <c r="D15071" s="40"/>
      <c r="E15071" s="40"/>
      <c r="F15071" s="40"/>
      <c r="G15071" s="40"/>
      <c r="H15071" s="40"/>
      <c r="I15071" s="40"/>
    </row>
    <row r="15072" spans="1:9" x14ac:dyDescent="0.25">
      <c r="A15072" s="1"/>
      <c r="B15072" s="40"/>
      <c r="C15072" s="40"/>
      <c r="D15072" s="40"/>
      <c r="E15072" s="40"/>
      <c r="F15072" s="40"/>
      <c r="G15072" s="40"/>
      <c r="H15072" s="40"/>
      <c r="I15072" s="40"/>
    </row>
    <row r="15073" spans="1:9" x14ac:dyDescent="0.25">
      <c r="A15073" s="1"/>
      <c r="B15073" s="40"/>
      <c r="C15073" s="40"/>
      <c r="D15073" s="40"/>
      <c r="E15073" s="40"/>
      <c r="F15073" s="40"/>
      <c r="G15073" s="40"/>
      <c r="H15073" s="40"/>
      <c r="I15073" s="40"/>
    </row>
    <row r="15074" spans="1:9" x14ac:dyDescent="0.25">
      <c r="A15074" s="1"/>
      <c r="B15074" s="40"/>
      <c r="C15074" s="40"/>
      <c r="D15074" s="40"/>
      <c r="E15074" s="40"/>
      <c r="F15074" s="40"/>
      <c r="G15074" s="40"/>
      <c r="H15074" s="40"/>
      <c r="I15074" s="40"/>
    </row>
    <row r="15075" spans="1:9" x14ac:dyDescent="0.25">
      <c r="A15075" s="1"/>
      <c r="B15075" s="40"/>
      <c r="C15075" s="40"/>
      <c r="D15075" s="40"/>
      <c r="E15075" s="40"/>
      <c r="F15075" s="40"/>
      <c r="G15075" s="40"/>
      <c r="H15075" s="40"/>
      <c r="I15075" s="40"/>
    </row>
    <row r="15076" spans="1:9" x14ac:dyDescent="0.25">
      <c r="A15076" s="1"/>
      <c r="B15076" s="40"/>
      <c r="C15076" s="40"/>
      <c r="D15076" s="40"/>
      <c r="E15076" s="40"/>
      <c r="F15076" s="40"/>
      <c r="G15076" s="40"/>
      <c r="H15076" s="40"/>
      <c r="I15076" s="40"/>
    </row>
    <row r="15077" spans="1:9" x14ac:dyDescent="0.25">
      <c r="A15077" s="1"/>
      <c r="B15077" s="40"/>
      <c r="C15077" s="40"/>
      <c r="D15077" s="40"/>
      <c r="E15077" s="40"/>
      <c r="F15077" s="40"/>
      <c r="G15077" s="40"/>
      <c r="H15077" s="40"/>
      <c r="I15077" s="40"/>
    </row>
    <row r="15078" spans="1:9" x14ac:dyDescent="0.25">
      <c r="A15078" s="1"/>
      <c r="B15078" s="40"/>
      <c r="C15078" s="40"/>
      <c r="D15078" s="40"/>
      <c r="E15078" s="40"/>
      <c r="F15078" s="40"/>
      <c r="G15078" s="40"/>
      <c r="H15078" s="40"/>
      <c r="I15078" s="40"/>
    </row>
    <row r="15079" spans="1:9" x14ac:dyDescent="0.25">
      <c r="A15079" s="1"/>
      <c r="B15079" s="40"/>
      <c r="C15079" s="40"/>
      <c r="D15079" s="40"/>
      <c r="E15079" s="40"/>
      <c r="F15079" s="40"/>
      <c r="G15079" s="40"/>
      <c r="H15079" s="40"/>
      <c r="I15079" s="40"/>
    </row>
    <row r="15080" spans="1:9" x14ac:dyDescent="0.25">
      <c r="A15080" s="1"/>
      <c r="B15080" s="40"/>
      <c r="C15080" s="40"/>
      <c r="D15080" s="40"/>
      <c r="E15080" s="40"/>
      <c r="F15080" s="40"/>
      <c r="G15080" s="40"/>
      <c r="H15080" s="40"/>
      <c r="I15080" s="40"/>
    </row>
    <row r="15081" spans="1:9" x14ac:dyDescent="0.25">
      <c r="A15081" s="1"/>
      <c r="B15081" s="40"/>
      <c r="C15081" s="40"/>
      <c r="D15081" s="40"/>
      <c r="E15081" s="40"/>
      <c r="F15081" s="40"/>
      <c r="G15081" s="40"/>
      <c r="H15081" s="40"/>
      <c r="I15081" s="40"/>
    </row>
    <row r="15082" spans="1:9" x14ac:dyDescent="0.25">
      <c r="A15082" s="1"/>
      <c r="B15082" s="40"/>
      <c r="C15082" s="40"/>
      <c r="D15082" s="40"/>
      <c r="E15082" s="40"/>
      <c r="F15082" s="40"/>
      <c r="G15082" s="40"/>
      <c r="H15082" s="40"/>
      <c r="I15082" s="40"/>
    </row>
    <row r="15083" spans="1:9" x14ac:dyDescent="0.25">
      <c r="A15083" s="1"/>
      <c r="B15083" s="40"/>
      <c r="C15083" s="40"/>
      <c r="D15083" s="40"/>
      <c r="E15083" s="40"/>
      <c r="F15083" s="40"/>
      <c r="G15083" s="40"/>
      <c r="H15083" s="40"/>
      <c r="I15083" s="40"/>
    </row>
    <row r="15084" spans="1:9" x14ac:dyDescent="0.25">
      <c r="A15084" s="1"/>
      <c r="B15084" s="40"/>
      <c r="C15084" s="40"/>
      <c r="D15084" s="40"/>
      <c r="E15084" s="40"/>
      <c r="F15084" s="40"/>
      <c r="G15084" s="40"/>
      <c r="H15084" s="40"/>
      <c r="I15084" s="40"/>
    </row>
    <row r="15085" spans="1:9" x14ac:dyDescent="0.25">
      <c r="A15085" s="1"/>
      <c r="B15085" s="40"/>
      <c r="C15085" s="40"/>
      <c r="D15085" s="40"/>
      <c r="E15085" s="40"/>
      <c r="F15085" s="40"/>
      <c r="G15085" s="40"/>
      <c r="H15085" s="40"/>
      <c r="I15085" s="40"/>
    </row>
    <row r="15086" spans="1:9" x14ac:dyDescent="0.25">
      <c r="A15086" s="1"/>
      <c r="B15086" s="40"/>
      <c r="C15086" s="40"/>
      <c r="D15086" s="40"/>
      <c r="E15086" s="40"/>
      <c r="F15086" s="40"/>
      <c r="G15086" s="40"/>
      <c r="H15086" s="40"/>
      <c r="I15086" s="40"/>
    </row>
    <row r="15087" spans="1:9" x14ac:dyDescent="0.25">
      <c r="A15087" s="1"/>
      <c r="B15087" s="40"/>
      <c r="C15087" s="40"/>
      <c r="D15087" s="40"/>
      <c r="E15087" s="40"/>
      <c r="F15087" s="40"/>
      <c r="G15087" s="40"/>
      <c r="H15087" s="40"/>
      <c r="I15087" s="40"/>
    </row>
    <row r="15088" spans="1:9" x14ac:dyDescent="0.25">
      <c r="A15088" s="1"/>
      <c r="B15088" s="40"/>
      <c r="C15088" s="40"/>
      <c r="D15088" s="40"/>
      <c r="E15088" s="40"/>
      <c r="F15088" s="40"/>
      <c r="G15088" s="40"/>
      <c r="H15088" s="40"/>
      <c r="I15088" s="40"/>
    </row>
    <row r="15089" spans="1:9" x14ac:dyDescent="0.25">
      <c r="A15089" s="1"/>
      <c r="B15089" s="40"/>
      <c r="C15089" s="40"/>
      <c r="D15089" s="40"/>
      <c r="E15089" s="40"/>
      <c r="F15089" s="40"/>
      <c r="G15089" s="40"/>
      <c r="H15089" s="40"/>
      <c r="I15089" s="40"/>
    </row>
    <row r="15090" spans="1:9" x14ac:dyDescent="0.25">
      <c r="A15090" s="1"/>
      <c r="B15090" s="40"/>
      <c r="C15090" s="40"/>
      <c r="D15090" s="40"/>
      <c r="E15090" s="40"/>
      <c r="F15090" s="40"/>
      <c r="G15090" s="40"/>
      <c r="H15090" s="40"/>
      <c r="I15090" s="40"/>
    </row>
    <row r="15091" spans="1:9" x14ac:dyDescent="0.25">
      <c r="A15091" s="1"/>
      <c r="B15091" s="40"/>
      <c r="C15091" s="40"/>
      <c r="D15091" s="40"/>
      <c r="E15091" s="40"/>
      <c r="F15091" s="40"/>
      <c r="G15091" s="40"/>
      <c r="H15091" s="40"/>
      <c r="I15091" s="40"/>
    </row>
    <row r="15092" spans="1:9" x14ac:dyDescent="0.25">
      <c r="A15092" s="1"/>
      <c r="B15092" s="40"/>
      <c r="C15092" s="40"/>
      <c r="D15092" s="40"/>
      <c r="E15092" s="40"/>
      <c r="F15092" s="40"/>
      <c r="G15092" s="40"/>
      <c r="H15092" s="40"/>
      <c r="I15092" s="40"/>
    </row>
    <row r="15093" spans="1:9" x14ac:dyDescent="0.25">
      <c r="A15093" s="1"/>
      <c r="B15093" s="40"/>
      <c r="C15093" s="40"/>
      <c r="D15093" s="40"/>
      <c r="E15093" s="40"/>
      <c r="F15093" s="40"/>
      <c r="G15093" s="40"/>
      <c r="H15093" s="40"/>
      <c r="I15093" s="40"/>
    </row>
    <row r="15094" spans="1:9" x14ac:dyDescent="0.25">
      <c r="A15094" s="1"/>
      <c r="B15094" s="40"/>
      <c r="C15094" s="40"/>
      <c r="D15094" s="40"/>
      <c r="E15094" s="40"/>
      <c r="F15094" s="40"/>
      <c r="G15094" s="40"/>
      <c r="H15094" s="40"/>
      <c r="I15094" s="40"/>
    </row>
    <row r="15095" spans="1:9" x14ac:dyDescent="0.25">
      <c r="A15095" s="1"/>
      <c r="B15095" s="40"/>
      <c r="C15095" s="40"/>
      <c r="D15095" s="40"/>
      <c r="E15095" s="40"/>
      <c r="F15095" s="40"/>
      <c r="G15095" s="40"/>
      <c r="H15095" s="40"/>
      <c r="I15095" s="40"/>
    </row>
    <row r="15096" spans="1:9" x14ac:dyDescent="0.25">
      <c r="A15096" s="1"/>
      <c r="B15096" s="40"/>
      <c r="C15096" s="40"/>
      <c r="D15096" s="40"/>
      <c r="E15096" s="40"/>
      <c r="F15096" s="40"/>
      <c r="G15096" s="40"/>
      <c r="H15096" s="40"/>
      <c r="I15096" s="40"/>
    </row>
    <row r="15097" spans="1:9" x14ac:dyDescent="0.25">
      <c r="A15097" s="1"/>
      <c r="B15097" s="40"/>
      <c r="C15097" s="40"/>
      <c r="D15097" s="40"/>
      <c r="E15097" s="40"/>
      <c r="F15097" s="40"/>
      <c r="G15097" s="40"/>
      <c r="H15097" s="40"/>
      <c r="I15097" s="40"/>
    </row>
    <row r="15098" spans="1:9" x14ac:dyDescent="0.25">
      <c r="A15098" s="1"/>
      <c r="B15098" s="40"/>
      <c r="C15098" s="40"/>
      <c r="D15098" s="40"/>
      <c r="E15098" s="40"/>
      <c r="F15098" s="40"/>
      <c r="G15098" s="40"/>
      <c r="H15098" s="40"/>
      <c r="I15098" s="40"/>
    </row>
    <row r="15099" spans="1:9" x14ac:dyDescent="0.25">
      <c r="A15099" s="1"/>
      <c r="B15099" s="40"/>
      <c r="C15099" s="40"/>
      <c r="D15099" s="40"/>
      <c r="E15099" s="40"/>
      <c r="F15099" s="40"/>
      <c r="G15099" s="40"/>
      <c r="H15099" s="40"/>
      <c r="I15099" s="40"/>
    </row>
    <row r="15100" spans="1:9" x14ac:dyDescent="0.25">
      <c r="A15100" s="1"/>
      <c r="B15100" s="40"/>
      <c r="C15100" s="40"/>
      <c r="D15100" s="40"/>
      <c r="E15100" s="40"/>
      <c r="F15100" s="40"/>
      <c r="G15100" s="40"/>
      <c r="H15100" s="40"/>
      <c r="I15100" s="40"/>
    </row>
    <row r="15101" spans="1:9" x14ac:dyDescent="0.25">
      <c r="A15101" s="1"/>
      <c r="B15101" s="40"/>
      <c r="C15101" s="40"/>
      <c r="D15101" s="40"/>
      <c r="E15101" s="40"/>
      <c r="F15101" s="40"/>
      <c r="G15101" s="40"/>
      <c r="H15101" s="40"/>
      <c r="I15101" s="40"/>
    </row>
    <row r="15102" spans="1:9" x14ac:dyDescent="0.25">
      <c r="A15102" s="1"/>
      <c r="B15102" s="40"/>
      <c r="C15102" s="40"/>
      <c r="D15102" s="40"/>
      <c r="E15102" s="40"/>
      <c r="F15102" s="40"/>
      <c r="G15102" s="40"/>
      <c r="H15102" s="40"/>
      <c r="I15102" s="40"/>
    </row>
    <row r="15103" spans="1:9" x14ac:dyDescent="0.25">
      <c r="A15103" s="1"/>
      <c r="B15103" s="40"/>
      <c r="C15103" s="40"/>
      <c r="D15103" s="40"/>
      <c r="E15103" s="40"/>
      <c r="F15103" s="40"/>
      <c r="G15103" s="40"/>
      <c r="H15103" s="40"/>
      <c r="I15103" s="40"/>
    </row>
    <row r="15104" spans="1:9" x14ac:dyDescent="0.25">
      <c r="A15104" s="1"/>
      <c r="B15104" s="40"/>
      <c r="C15104" s="40"/>
      <c r="D15104" s="40"/>
      <c r="E15104" s="40"/>
      <c r="F15104" s="40"/>
      <c r="G15104" s="40"/>
      <c r="H15104" s="40"/>
      <c r="I15104" s="40"/>
    </row>
    <row r="15105" spans="1:9" x14ac:dyDescent="0.25">
      <c r="A15105" s="1"/>
      <c r="B15105" s="40"/>
      <c r="C15105" s="40"/>
      <c r="D15105" s="40"/>
      <c r="E15105" s="40"/>
      <c r="F15105" s="40"/>
      <c r="G15105" s="40"/>
      <c r="H15105" s="40"/>
      <c r="I15105" s="40"/>
    </row>
    <row r="15106" spans="1:9" x14ac:dyDescent="0.25">
      <c r="A15106" s="1"/>
      <c r="B15106" s="40"/>
      <c r="C15106" s="40"/>
      <c r="D15106" s="40"/>
      <c r="E15106" s="40"/>
      <c r="F15106" s="40"/>
      <c r="G15106" s="40"/>
      <c r="H15106" s="40"/>
      <c r="I15106" s="40"/>
    </row>
    <row r="15107" spans="1:9" x14ac:dyDescent="0.25">
      <c r="A15107" s="1"/>
      <c r="B15107" s="40"/>
      <c r="C15107" s="40"/>
      <c r="D15107" s="40"/>
      <c r="E15107" s="40"/>
      <c r="F15107" s="40"/>
      <c r="G15107" s="40"/>
      <c r="H15107" s="40"/>
      <c r="I15107" s="40"/>
    </row>
    <row r="15108" spans="1:9" x14ac:dyDescent="0.25">
      <c r="A15108" s="1"/>
      <c r="B15108" s="40"/>
      <c r="C15108" s="40"/>
      <c r="D15108" s="40"/>
      <c r="E15108" s="40"/>
      <c r="F15108" s="40"/>
      <c r="G15108" s="40"/>
      <c r="H15108" s="40"/>
      <c r="I15108" s="40"/>
    </row>
    <row r="15109" spans="1:9" x14ac:dyDescent="0.25">
      <c r="A15109" s="1"/>
      <c r="B15109" s="40"/>
      <c r="C15109" s="40"/>
      <c r="D15109" s="40"/>
      <c r="E15109" s="40"/>
      <c r="F15109" s="40"/>
      <c r="G15109" s="40"/>
      <c r="H15109" s="40"/>
      <c r="I15109" s="40"/>
    </row>
    <row r="15110" spans="1:9" x14ac:dyDescent="0.25">
      <c r="A15110" s="1"/>
      <c r="B15110" s="40"/>
      <c r="C15110" s="40"/>
      <c r="D15110" s="40"/>
      <c r="E15110" s="40"/>
      <c r="F15110" s="40"/>
      <c r="G15110" s="40"/>
      <c r="H15110" s="40"/>
      <c r="I15110" s="40"/>
    </row>
    <row r="15111" spans="1:9" x14ac:dyDescent="0.25">
      <c r="A15111" s="1"/>
      <c r="B15111" s="40"/>
      <c r="C15111" s="40"/>
      <c r="D15111" s="40"/>
      <c r="E15111" s="40"/>
      <c r="F15111" s="40"/>
      <c r="G15111" s="40"/>
      <c r="H15111" s="40"/>
      <c r="I15111" s="40"/>
    </row>
    <row r="15112" spans="1:9" x14ac:dyDescent="0.25">
      <c r="A15112" s="1"/>
      <c r="B15112" s="40"/>
      <c r="C15112" s="40"/>
      <c r="D15112" s="40"/>
      <c r="E15112" s="40"/>
      <c r="F15112" s="40"/>
      <c r="G15112" s="40"/>
      <c r="H15112" s="40"/>
      <c r="I15112" s="40"/>
    </row>
    <row r="15113" spans="1:9" x14ac:dyDescent="0.25">
      <c r="A15113" s="1"/>
      <c r="B15113" s="40"/>
      <c r="C15113" s="40"/>
      <c r="D15113" s="40"/>
      <c r="E15113" s="40"/>
      <c r="F15113" s="40"/>
      <c r="G15113" s="40"/>
      <c r="H15113" s="40"/>
      <c r="I15113" s="40"/>
    </row>
    <row r="15114" spans="1:9" x14ac:dyDescent="0.25">
      <c r="A15114" s="1"/>
      <c r="B15114" s="40"/>
      <c r="C15114" s="40"/>
      <c r="D15114" s="40"/>
      <c r="E15114" s="40"/>
      <c r="F15114" s="40"/>
      <c r="G15114" s="40"/>
      <c r="H15114" s="40"/>
      <c r="I15114" s="40"/>
    </row>
    <row r="15115" spans="1:9" x14ac:dyDescent="0.25">
      <c r="A15115" s="1"/>
      <c r="B15115" s="40"/>
      <c r="C15115" s="40"/>
      <c r="D15115" s="40"/>
      <c r="E15115" s="40"/>
      <c r="F15115" s="40"/>
      <c r="G15115" s="40"/>
      <c r="H15115" s="40"/>
      <c r="I15115" s="40"/>
    </row>
    <row r="15116" spans="1:9" x14ac:dyDescent="0.25">
      <c r="A15116" s="1"/>
      <c r="B15116" s="40"/>
      <c r="C15116" s="40"/>
      <c r="D15116" s="40"/>
      <c r="E15116" s="40"/>
      <c r="F15116" s="40"/>
      <c r="G15116" s="40"/>
      <c r="H15116" s="40"/>
      <c r="I15116" s="40"/>
    </row>
    <row r="15117" spans="1:9" x14ac:dyDescent="0.25">
      <c r="A15117" s="1"/>
      <c r="B15117" s="40"/>
      <c r="C15117" s="40"/>
      <c r="D15117" s="40"/>
      <c r="E15117" s="40"/>
      <c r="F15117" s="40"/>
      <c r="G15117" s="40"/>
      <c r="H15117" s="40"/>
      <c r="I15117" s="40"/>
    </row>
    <row r="15118" spans="1:9" x14ac:dyDescent="0.25">
      <c r="A15118" s="1"/>
      <c r="B15118" s="40"/>
      <c r="C15118" s="40"/>
      <c r="D15118" s="40"/>
      <c r="E15118" s="40"/>
      <c r="F15118" s="40"/>
      <c r="G15118" s="40"/>
      <c r="H15118" s="40"/>
      <c r="I15118" s="40"/>
    </row>
    <row r="15119" spans="1:9" x14ac:dyDescent="0.25">
      <c r="A15119" s="1"/>
      <c r="B15119" s="40"/>
      <c r="C15119" s="40"/>
      <c r="D15119" s="40"/>
      <c r="E15119" s="40"/>
      <c r="F15119" s="40"/>
      <c r="G15119" s="40"/>
      <c r="H15119" s="40"/>
      <c r="I15119" s="40"/>
    </row>
    <row r="15120" spans="1:9" x14ac:dyDescent="0.25">
      <c r="A15120" s="1"/>
      <c r="B15120" s="40"/>
      <c r="C15120" s="40"/>
      <c r="D15120" s="40"/>
      <c r="E15120" s="40"/>
      <c r="F15120" s="40"/>
      <c r="G15120" s="40"/>
      <c r="H15120" s="40"/>
      <c r="I15120" s="40"/>
    </row>
    <row r="15121" spans="1:9" x14ac:dyDescent="0.25">
      <c r="A15121" s="1"/>
      <c r="B15121" s="40"/>
      <c r="C15121" s="40"/>
      <c r="D15121" s="40"/>
      <c r="E15121" s="40"/>
      <c r="F15121" s="40"/>
      <c r="G15121" s="40"/>
      <c r="H15121" s="40"/>
      <c r="I15121" s="40"/>
    </row>
    <row r="15122" spans="1:9" x14ac:dyDescent="0.25">
      <c r="A15122" s="1"/>
      <c r="B15122" s="40"/>
      <c r="C15122" s="40"/>
      <c r="D15122" s="40"/>
      <c r="E15122" s="40"/>
      <c r="F15122" s="40"/>
      <c r="G15122" s="40"/>
      <c r="H15122" s="40"/>
      <c r="I15122" s="40"/>
    </row>
    <row r="15123" spans="1:9" x14ac:dyDescent="0.25">
      <c r="A15123" s="1"/>
      <c r="B15123" s="40"/>
      <c r="C15123" s="40"/>
      <c r="D15123" s="40"/>
      <c r="E15123" s="40"/>
      <c r="F15123" s="40"/>
      <c r="G15123" s="40"/>
      <c r="H15123" s="40"/>
      <c r="I15123" s="40"/>
    </row>
    <row r="15124" spans="1:9" x14ac:dyDescent="0.25">
      <c r="A15124" s="1"/>
      <c r="B15124" s="40"/>
      <c r="C15124" s="40"/>
      <c r="D15124" s="40"/>
      <c r="E15124" s="40"/>
      <c r="F15124" s="40"/>
      <c r="G15124" s="40"/>
      <c r="H15124" s="40"/>
      <c r="I15124" s="40"/>
    </row>
    <row r="15125" spans="1:9" x14ac:dyDescent="0.25">
      <c r="A15125" s="1"/>
      <c r="B15125" s="40"/>
      <c r="C15125" s="40"/>
      <c r="D15125" s="40"/>
      <c r="E15125" s="40"/>
      <c r="F15125" s="40"/>
      <c r="G15125" s="40"/>
      <c r="H15125" s="40"/>
      <c r="I15125" s="40"/>
    </row>
    <row r="15126" spans="1:9" x14ac:dyDescent="0.25">
      <c r="A15126" s="1"/>
      <c r="B15126" s="40"/>
      <c r="C15126" s="40"/>
      <c r="D15126" s="40"/>
      <c r="E15126" s="40"/>
      <c r="F15126" s="40"/>
      <c r="G15126" s="40"/>
      <c r="H15126" s="40"/>
      <c r="I15126" s="40"/>
    </row>
    <row r="15127" spans="1:9" x14ac:dyDescent="0.25">
      <c r="A15127" s="1"/>
      <c r="B15127" s="40"/>
      <c r="C15127" s="40"/>
      <c r="D15127" s="40"/>
      <c r="E15127" s="40"/>
      <c r="F15127" s="40"/>
      <c r="G15127" s="40"/>
      <c r="H15127" s="40"/>
      <c r="I15127" s="40"/>
    </row>
    <row r="15128" spans="1:9" x14ac:dyDescent="0.25">
      <c r="A15128" s="1"/>
      <c r="B15128" s="40"/>
      <c r="C15128" s="40"/>
      <c r="D15128" s="40"/>
      <c r="E15128" s="40"/>
      <c r="F15128" s="40"/>
      <c r="G15128" s="40"/>
      <c r="H15128" s="40"/>
      <c r="I15128" s="40"/>
    </row>
    <row r="15129" spans="1:9" x14ac:dyDescent="0.25">
      <c r="A15129" s="1"/>
      <c r="B15129" s="40"/>
      <c r="C15129" s="40"/>
      <c r="D15129" s="40"/>
      <c r="E15129" s="40"/>
      <c r="F15129" s="40"/>
      <c r="G15129" s="40"/>
      <c r="H15129" s="40"/>
      <c r="I15129" s="40"/>
    </row>
    <row r="15130" spans="1:9" x14ac:dyDescent="0.25">
      <c r="A15130" s="1"/>
      <c r="B15130" s="40"/>
      <c r="C15130" s="40"/>
      <c r="D15130" s="40"/>
      <c r="E15130" s="40"/>
      <c r="F15130" s="40"/>
      <c r="G15130" s="40"/>
      <c r="H15130" s="40"/>
      <c r="I15130" s="40"/>
    </row>
    <row r="15131" spans="1:9" x14ac:dyDescent="0.25">
      <c r="A15131" s="1"/>
      <c r="B15131" s="40"/>
      <c r="C15131" s="40"/>
      <c r="D15131" s="40"/>
      <c r="E15131" s="40"/>
      <c r="F15131" s="40"/>
      <c r="G15131" s="40"/>
      <c r="H15131" s="40"/>
      <c r="I15131" s="40"/>
    </row>
    <row r="15132" spans="1:9" x14ac:dyDescent="0.25">
      <c r="A15132" s="1"/>
      <c r="B15132" s="40"/>
      <c r="C15132" s="40"/>
      <c r="D15132" s="40"/>
      <c r="E15132" s="40"/>
      <c r="F15132" s="40"/>
      <c r="G15132" s="40"/>
      <c r="H15132" s="40"/>
      <c r="I15132" s="40"/>
    </row>
    <row r="15133" spans="1:9" x14ac:dyDescent="0.25">
      <c r="A15133" s="1"/>
      <c r="B15133" s="40"/>
      <c r="C15133" s="40"/>
      <c r="D15133" s="40"/>
      <c r="E15133" s="40"/>
      <c r="F15133" s="40"/>
      <c r="G15133" s="40"/>
      <c r="H15133" s="40"/>
      <c r="I15133" s="40"/>
    </row>
    <row r="15134" spans="1:9" x14ac:dyDescent="0.25">
      <c r="A15134" s="1"/>
      <c r="B15134" s="40"/>
      <c r="C15134" s="40"/>
      <c r="D15134" s="40"/>
      <c r="E15134" s="40"/>
      <c r="F15134" s="40"/>
      <c r="G15134" s="40"/>
      <c r="H15134" s="40"/>
      <c r="I15134" s="40"/>
    </row>
    <row r="15135" spans="1:9" x14ac:dyDescent="0.25">
      <c r="A15135" s="1"/>
      <c r="B15135" s="40"/>
      <c r="C15135" s="40"/>
      <c r="D15135" s="40"/>
      <c r="E15135" s="40"/>
      <c r="F15135" s="40"/>
      <c r="G15135" s="40"/>
      <c r="H15135" s="40"/>
      <c r="I15135" s="40"/>
    </row>
    <row r="15136" spans="1:9" x14ac:dyDescent="0.25">
      <c r="A15136" s="1"/>
      <c r="B15136" s="40"/>
      <c r="C15136" s="40"/>
      <c r="D15136" s="40"/>
      <c r="E15136" s="40"/>
      <c r="F15136" s="40"/>
      <c r="G15136" s="40"/>
      <c r="H15136" s="40"/>
      <c r="I15136" s="40"/>
    </row>
    <row r="15137" spans="1:9" x14ac:dyDescent="0.25">
      <c r="A15137" s="1"/>
      <c r="B15137" s="40"/>
      <c r="C15137" s="40"/>
      <c r="D15137" s="40"/>
      <c r="E15137" s="40"/>
      <c r="F15137" s="40"/>
      <c r="G15137" s="40"/>
      <c r="H15137" s="40"/>
      <c r="I15137" s="40"/>
    </row>
    <row r="15138" spans="1:9" x14ac:dyDescent="0.25">
      <c r="A15138" s="1"/>
      <c r="B15138" s="40"/>
      <c r="C15138" s="40"/>
      <c r="D15138" s="40"/>
      <c r="E15138" s="40"/>
      <c r="F15138" s="40"/>
      <c r="G15138" s="40"/>
      <c r="H15138" s="40"/>
      <c r="I15138" s="40"/>
    </row>
    <row r="15139" spans="1:9" x14ac:dyDescent="0.25">
      <c r="A15139" s="1"/>
      <c r="B15139" s="40"/>
      <c r="C15139" s="40"/>
      <c r="D15139" s="40"/>
      <c r="E15139" s="40"/>
      <c r="F15139" s="40"/>
      <c r="G15139" s="40"/>
      <c r="H15139" s="40"/>
      <c r="I15139" s="40"/>
    </row>
    <row r="15140" spans="1:9" x14ac:dyDescent="0.25">
      <c r="A15140" s="1"/>
      <c r="B15140" s="40"/>
      <c r="C15140" s="40"/>
      <c r="D15140" s="40"/>
      <c r="E15140" s="40"/>
      <c r="F15140" s="40"/>
      <c r="G15140" s="40"/>
      <c r="H15140" s="40"/>
      <c r="I15140" s="40"/>
    </row>
    <row r="15141" spans="1:9" x14ac:dyDescent="0.25">
      <c r="A15141" s="1"/>
      <c r="B15141" s="40"/>
      <c r="C15141" s="40"/>
      <c r="D15141" s="40"/>
      <c r="E15141" s="40"/>
      <c r="F15141" s="40"/>
      <c r="G15141" s="40"/>
      <c r="H15141" s="40"/>
      <c r="I15141" s="40"/>
    </row>
    <row r="15142" spans="1:9" x14ac:dyDescent="0.25">
      <c r="A15142" s="1"/>
      <c r="B15142" s="40"/>
      <c r="C15142" s="40"/>
      <c r="D15142" s="40"/>
      <c r="E15142" s="40"/>
      <c r="F15142" s="40"/>
      <c r="G15142" s="40"/>
      <c r="H15142" s="40"/>
      <c r="I15142" s="40"/>
    </row>
    <row r="15143" spans="1:9" x14ac:dyDescent="0.25">
      <c r="A15143" s="1"/>
      <c r="B15143" s="40"/>
      <c r="C15143" s="40"/>
      <c r="D15143" s="40"/>
      <c r="E15143" s="40"/>
      <c r="F15143" s="40"/>
      <c r="G15143" s="40"/>
      <c r="H15143" s="40"/>
      <c r="I15143" s="40"/>
    </row>
    <row r="15144" spans="1:9" x14ac:dyDescent="0.25">
      <c r="A15144" s="1"/>
      <c r="B15144" s="40"/>
      <c r="C15144" s="40"/>
      <c r="D15144" s="40"/>
      <c r="E15144" s="40"/>
      <c r="F15144" s="40"/>
      <c r="G15144" s="40"/>
      <c r="H15144" s="40"/>
      <c r="I15144" s="40"/>
    </row>
    <row r="15145" spans="1:9" x14ac:dyDescent="0.25">
      <c r="A15145" s="1"/>
      <c r="B15145" s="40"/>
      <c r="C15145" s="40"/>
      <c r="D15145" s="40"/>
      <c r="E15145" s="40"/>
      <c r="F15145" s="40"/>
      <c r="G15145" s="40"/>
      <c r="H15145" s="40"/>
      <c r="I15145" s="40"/>
    </row>
    <row r="15146" spans="1:9" x14ac:dyDescent="0.25">
      <c r="A15146" s="1"/>
      <c r="B15146" s="40"/>
      <c r="C15146" s="40"/>
      <c r="D15146" s="40"/>
      <c r="E15146" s="40"/>
      <c r="F15146" s="40"/>
      <c r="G15146" s="40"/>
      <c r="H15146" s="40"/>
      <c r="I15146" s="40"/>
    </row>
    <row r="15147" spans="1:9" x14ac:dyDescent="0.25">
      <c r="A15147" s="1"/>
      <c r="B15147" s="40"/>
      <c r="C15147" s="40"/>
      <c r="D15147" s="40"/>
      <c r="E15147" s="40"/>
      <c r="F15147" s="40"/>
      <c r="G15147" s="40"/>
      <c r="H15147" s="40"/>
      <c r="I15147" s="40"/>
    </row>
    <row r="15148" spans="1:9" x14ac:dyDescent="0.25">
      <c r="A15148" s="1"/>
      <c r="B15148" s="40"/>
      <c r="C15148" s="40"/>
      <c r="D15148" s="40"/>
      <c r="E15148" s="40"/>
      <c r="F15148" s="40"/>
      <c r="G15148" s="40"/>
      <c r="H15148" s="40"/>
      <c r="I15148" s="40"/>
    </row>
    <row r="15149" spans="1:9" x14ac:dyDescent="0.25">
      <c r="A15149" s="1"/>
      <c r="B15149" s="40"/>
      <c r="C15149" s="40"/>
      <c r="D15149" s="40"/>
      <c r="E15149" s="40"/>
      <c r="F15149" s="40"/>
      <c r="G15149" s="40"/>
      <c r="H15149" s="40"/>
      <c r="I15149" s="40"/>
    </row>
    <row r="15150" spans="1:9" x14ac:dyDescent="0.25">
      <c r="A15150" s="1"/>
      <c r="B15150" s="40"/>
      <c r="C15150" s="40"/>
      <c r="D15150" s="40"/>
      <c r="E15150" s="40"/>
      <c r="F15150" s="40"/>
      <c r="G15150" s="40"/>
      <c r="H15150" s="40"/>
      <c r="I15150" s="40"/>
    </row>
    <row r="15151" spans="1:9" x14ac:dyDescent="0.25">
      <c r="A15151" s="1"/>
      <c r="B15151" s="40"/>
      <c r="C15151" s="40"/>
      <c r="D15151" s="40"/>
      <c r="E15151" s="40"/>
      <c r="F15151" s="40"/>
      <c r="G15151" s="40"/>
      <c r="H15151" s="40"/>
      <c r="I15151" s="40"/>
    </row>
    <row r="15152" spans="1:9" x14ac:dyDescent="0.25">
      <c r="A15152" s="1"/>
      <c r="B15152" s="40"/>
      <c r="C15152" s="40"/>
      <c r="D15152" s="40"/>
      <c r="E15152" s="40"/>
      <c r="F15152" s="40"/>
      <c r="G15152" s="40"/>
      <c r="H15152" s="40"/>
      <c r="I15152" s="40"/>
    </row>
    <row r="15153" spans="1:9" x14ac:dyDescent="0.25">
      <c r="A15153" s="1"/>
      <c r="B15153" s="40"/>
      <c r="C15153" s="40"/>
      <c r="D15153" s="40"/>
      <c r="E15153" s="40"/>
      <c r="F15153" s="40"/>
      <c r="G15153" s="40"/>
      <c r="H15153" s="40"/>
      <c r="I15153" s="40"/>
    </row>
    <row r="15154" spans="1:9" x14ac:dyDescent="0.25">
      <c r="A15154" s="1"/>
      <c r="B15154" s="40"/>
      <c r="C15154" s="40"/>
      <c r="D15154" s="40"/>
      <c r="E15154" s="40"/>
      <c r="F15154" s="40"/>
      <c r="G15154" s="40"/>
      <c r="H15154" s="40"/>
      <c r="I15154" s="40"/>
    </row>
    <row r="15155" spans="1:9" x14ac:dyDescent="0.25">
      <c r="A15155" s="1"/>
      <c r="B15155" s="40"/>
      <c r="C15155" s="40"/>
      <c r="D15155" s="40"/>
      <c r="E15155" s="40"/>
      <c r="F15155" s="40"/>
      <c r="G15155" s="40"/>
      <c r="H15155" s="40"/>
      <c r="I15155" s="40"/>
    </row>
    <row r="15156" spans="1:9" x14ac:dyDescent="0.25">
      <c r="A15156" s="1"/>
      <c r="B15156" s="40"/>
      <c r="C15156" s="40"/>
      <c r="D15156" s="40"/>
      <c r="E15156" s="40"/>
      <c r="F15156" s="40"/>
      <c r="G15156" s="40"/>
      <c r="H15156" s="40"/>
      <c r="I15156" s="40"/>
    </row>
    <row r="15157" spans="1:9" x14ac:dyDescent="0.25">
      <c r="A15157" s="1"/>
      <c r="B15157" s="40"/>
      <c r="C15157" s="40"/>
      <c r="D15157" s="40"/>
      <c r="E15157" s="40"/>
      <c r="F15157" s="40"/>
      <c r="G15157" s="40"/>
      <c r="H15157" s="40"/>
      <c r="I15157" s="40"/>
    </row>
    <row r="15158" spans="1:9" x14ac:dyDescent="0.25">
      <c r="A15158" s="1"/>
      <c r="B15158" s="40"/>
      <c r="C15158" s="40"/>
      <c r="D15158" s="40"/>
      <c r="E15158" s="40"/>
      <c r="F15158" s="40"/>
      <c r="G15158" s="40"/>
      <c r="H15158" s="40"/>
      <c r="I15158" s="40"/>
    </row>
    <row r="15159" spans="1:9" x14ac:dyDescent="0.25">
      <c r="A15159" s="1"/>
      <c r="B15159" s="40"/>
      <c r="C15159" s="40"/>
      <c r="D15159" s="40"/>
      <c r="E15159" s="40"/>
      <c r="F15159" s="40"/>
      <c r="G15159" s="40"/>
      <c r="H15159" s="40"/>
      <c r="I15159" s="40"/>
    </row>
    <row r="15160" spans="1:9" x14ac:dyDescent="0.25">
      <c r="A15160" s="1"/>
      <c r="B15160" s="40"/>
      <c r="C15160" s="40"/>
      <c r="D15160" s="40"/>
      <c r="E15160" s="40"/>
      <c r="F15160" s="40"/>
      <c r="G15160" s="40"/>
      <c r="H15160" s="40"/>
      <c r="I15160" s="40"/>
    </row>
    <row r="15161" spans="1:9" x14ac:dyDescent="0.25">
      <c r="A15161" s="1"/>
      <c r="B15161" s="40"/>
      <c r="C15161" s="40"/>
      <c r="D15161" s="40"/>
      <c r="E15161" s="40"/>
      <c r="F15161" s="40"/>
      <c r="G15161" s="40"/>
      <c r="H15161" s="40"/>
      <c r="I15161" s="40"/>
    </row>
    <row r="15162" spans="1:9" x14ac:dyDescent="0.25">
      <c r="A15162" s="1"/>
      <c r="B15162" s="40"/>
      <c r="C15162" s="40"/>
      <c r="D15162" s="40"/>
      <c r="E15162" s="40"/>
      <c r="F15162" s="40"/>
      <c r="G15162" s="40"/>
      <c r="H15162" s="40"/>
      <c r="I15162" s="40"/>
    </row>
    <row r="15163" spans="1:9" x14ac:dyDescent="0.25">
      <c r="A15163" s="1"/>
      <c r="B15163" s="40"/>
      <c r="C15163" s="40"/>
      <c r="D15163" s="40"/>
      <c r="E15163" s="40"/>
      <c r="F15163" s="40"/>
      <c r="G15163" s="40"/>
      <c r="H15163" s="40"/>
      <c r="I15163" s="40"/>
    </row>
    <row r="15164" spans="1:9" x14ac:dyDescent="0.25">
      <c r="A15164" s="1"/>
      <c r="B15164" s="40"/>
      <c r="C15164" s="40"/>
      <c r="D15164" s="40"/>
      <c r="E15164" s="40"/>
      <c r="F15164" s="40"/>
      <c r="G15164" s="40"/>
      <c r="H15164" s="40"/>
      <c r="I15164" s="40"/>
    </row>
    <row r="15165" spans="1:9" x14ac:dyDescent="0.25">
      <c r="A15165" s="1"/>
      <c r="B15165" s="40"/>
      <c r="C15165" s="40"/>
      <c r="D15165" s="40"/>
      <c r="E15165" s="40"/>
      <c r="F15165" s="40"/>
      <c r="G15165" s="40"/>
      <c r="H15165" s="40"/>
      <c r="I15165" s="40"/>
    </row>
    <row r="15166" spans="1:9" x14ac:dyDescent="0.25">
      <c r="A15166" s="1"/>
      <c r="B15166" s="40"/>
      <c r="C15166" s="40"/>
      <c r="D15166" s="40"/>
      <c r="E15166" s="40"/>
      <c r="F15166" s="40"/>
      <c r="G15166" s="40"/>
      <c r="H15166" s="40"/>
      <c r="I15166" s="40"/>
    </row>
    <row r="15167" spans="1:9" x14ac:dyDescent="0.25">
      <c r="A15167" s="1"/>
      <c r="B15167" s="40"/>
      <c r="C15167" s="40"/>
      <c r="D15167" s="40"/>
      <c r="E15167" s="40"/>
      <c r="F15167" s="40"/>
      <c r="G15167" s="40"/>
      <c r="H15167" s="40"/>
      <c r="I15167" s="40"/>
    </row>
    <row r="15168" spans="1:9" x14ac:dyDescent="0.25">
      <c r="A15168" s="1"/>
      <c r="B15168" s="40"/>
      <c r="C15168" s="40"/>
      <c r="D15168" s="40"/>
      <c r="E15168" s="40"/>
      <c r="F15168" s="40"/>
      <c r="G15168" s="40"/>
      <c r="H15168" s="40"/>
      <c r="I15168" s="40"/>
    </row>
    <row r="15169" spans="1:9" x14ac:dyDescent="0.25">
      <c r="A15169" s="1"/>
      <c r="B15169" s="40"/>
      <c r="C15169" s="40"/>
      <c r="D15169" s="40"/>
      <c r="E15169" s="40"/>
      <c r="F15169" s="40"/>
      <c r="G15169" s="40"/>
      <c r="H15169" s="40"/>
      <c r="I15169" s="40"/>
    </row>
    <row r="15170" spans="1:9" x14ac:dyDescent="0.25">
      <c r="A15170" s="1"/>
      <c r="B15170" s="40"/>
      <c r="C15170" s="40"/>
      <c r="D15170" s="40"/>
      <c r="E15170" s="40"/>
      <c r="F15170" s="40"/>
      <c r="G15170" s="40"/>
      <c r="H15170" s="40"/>
      <c r="I15170" s="40"/>
    </row>
    <row r="15171" spans="1:9" x14ac:dyDescent="0.25">
      <c r="A15171" s="1"/>
      <c r="B15171" s="40"/>
      <c r="C15171" s="40"/>
      <c r="D15171" s="40"/>
      <c r="E15171" s="40"/>
      <c r="F15171" s="40"/>
      <c r="G15171" s="40"/>
      <c r="H15171" s="40"/>
      <c r="I15171" s="40"/>
    </row>
    <row r="15172" spans="1:9" x14ac:dyDescent="0.25">
      <c r="A15172" s="1"/>
      <c r="B15172" s="40"/>
      <c r="C15172" s="40"/>
      <c r="D15172" s="40"/>
      <c r="E15172" s="40"/>
      <c r="F15172" s="40"/>
      <c r="G15172" s="40"/>
      <c r="H15172" s="40"/>
      <c r="I15172" s="40"/>
    </row>
    <row r="15173" spans="1:9" x14ac:dyDescent="0.25">
      <c r="A15173" s="1"/>
      <c r="B15173" s="40"/>
      <c r="C15173" s="40"/>
      <c r="D15173" s="40"/>
      <c r="E15173" s="40"/>
      <c r="F15173" s="40"/>
      <c r="G15173" s="40"/>
      <c r="H15173" s="40"/>
      <c r="I15173" s="40"/>
    </row>
    <row r="15174" spans="1:9" x14ac:dyDescent="0.25">
      <c r="A15174" s="1"/>
      <c r="B15174" s="40"/>
      <c r="C15174" s="40"/>
      <c r="D15174" s="40"/>
      <c r="E15174" s="40"/>
      <c r="F15174" s="40"/>
      <c r="G15174" s="40"/>
      <c r="H15174" s="40"/>
      <c r="I15174" s="40"/>
    </row>
    <row r="15175" spans="1:9" x14ac:dyDescent="0.25">
      <c r="A15175" s="1"/>
      <c r="B15175" s="40"/>
      <c r="C15175" s="40"/>
      <c r="D15175" s="40"/>
      <c r="E15175" s="40"/>
      <c r="F15175" s="40"/>
      <c r="G15175" s="40"/>
      <c r="H15175" s="40"/>
      <c r="I15175" s="40"/>
    </row>
    <row r="15176" spans="1:9" x14ac:dyDescent="0.25">
      <c r="A15176" s="1"/>
      <c r="B15176" s="40"/>
      <c r="C15176" s="40"/>
      <c r="D15176" s="40"/>
      <c r="E15176" s="40"/>
      <c r="F15176" s="40"/>
      <c r="G15176" s="40"/>
      <c r="H15176" s="40"/>
      <c r="I15176" s="40"/>
    </row>
    <row r="15177" spans="1:9" x14ac:dyDescent="0.25">
      <c r="A15177" s="1"/>
      <c r="B15177" s="40"/>
      <c r="C15177" s="40"/>
      <c r="D15177" s="40"/>
      <c r="E15177" s="40"/>
      <c r="F15177" s="40"/>
      <c r="G15177" s="40"/>
      <c r="H15177" s="40"/>
      <c r="I15177" s="40"/>
    </row>
    <row r="15178" spans="1:9" x14ac:dyDescent="0.25">
      <c r="A15178" s="1"/>
      <c r="B15178" s="40"/>
      <c r="C15178" s="40"/>
      <c r="D15178" s="40"/>
      <c r="E15178" s="40"/>
      <c r="F15178" s="40"/>
      <c r="G15178" s="40"/>
      <c r="H15178" s="40"/>
      <c r="I15178" s="40"/>
    </row>
    <row r="15179" spans="1:9" x14ac:dyDescent="0.25">
      <c r="A15179" s="1"/>
      <c r="B15179" s="40"/>
      <c r="C15179" s="40"/>
      <c r="D15179" s="40"/>
      <c r="E15179" s="40"/>
      <c r="F15179" s="40"/>
      <c r="G15179" s="40"/>
      <c r="H15179" s="40"/>
      <c r="I15179" s="40"/>
    </row>
    <row r="15180" spans="1:9" x14ac:dyDescent="0.25">
      <c r="A15180" s="1"/>
      <c r="B15180" s="40"/>
      <c r="C15180" s="40"/>
      <c r="D15180" s="40"/>
      <c r="E15180" s="40"/>
      <c r="F15180" s="40"/>
      <c r="G15180" s="40"/>
      <c r="H15180" s="40"/>
      <c r="I15180" s="40"/>
    </row>
    <row r="15181" spans="1:9" x14ac:dyDescent="0.25">
      <c r="A15181" s="1"/>
      <c r="B15181" s="40"/>
      <c r="C15181" s="40"/>
      <c r="D15181" s="40"/>
      <c r="E15181" s="40"/>
      <c r="F15181" s="40"/>
      <c r="G15181" s="40"/>
      <c r="H15181" s="40"/>
      <c r="I15181" s="40"/>
    </row>
    <row r="15182" spans="1:9" x14ac:dyDescent="0.25">
      <c r="A15182" s="1"/>
      <c r="B15182" s="40"/>
      <c r="C15182" s="40"/>
      <c r="D15182" s="40"/>
      <c r="E15182" s="40"/>
      <c r="F15182" s="40"/>
      <c r="G15182" s="40"/>
      <c r="H15182" s="40"/>
      <c r="I15182" s="40"/>
    </row>
    <row r="15183" spans="1:9" x14ac:dyDescent="0.25">
      <c r="A15183" s="1"/>
      <c r="B15183" s="40"/>
      <c r="C15183" s="40"/>
      <c r="D15183" s="40"/>
      <c r="E15183" s="40"/>
      <c r="F15183" s="40"/>
      <c r="G15183" s="40"/>
      <c r="H15183" s="40"/>
      <c r="I15183" s="40"/>
    </row>
    <row r="15184" spans="1:9" x14ac:dyDescent="0.25">
      <c r="A15184" s="1"/>
      <c r="B15184" s="40"/>
      <c r="C15184" s="40"/>
      <c r="D15184" s="40"/>
      <c r="E15184" s="40"/>
      <c r="F15184" s="40"/>
      <c r="G15184" s="40"/>
      <c r="H15184" s="40"/>
      <c r="I15184" s="40"/>
    </row>
    <row r="15185" spans="1:9" x14ac:dyDescent="0.25">
      <c r="A15185" s="1"/>
      <c r="B15185" s="40"/>
      <c r="C15185" s="40"/>
      <c r="D15185" s="40"/>
      <c r="E15185" s="40"/>
      <c r="F15185" s="40"/>
      <c r="G15185" s="40"/>
      <c r="H15185" s="40"/>
      <c r="I15185" s="40"/>
    </row>
    <row r="15186" spans="1:9" x14ac:dyDescent="0.25">
      <c r="A15186" s="1"/>
      <c r="B15186" s="40"/>
      <c r="C15186" s="40"/>
      <c r="D15186" s="40"/>
      <c r="E15186" s="40"/>
      <c r="F15186" s="40"/>
      <c r="G15186" s="40"/>
      <c r="H15186" s="40"/>
      <c r="I15186" s="40"/>
    </row>
    <row r="15187" spans="1:9" x14ac:dyDescent="0.25">
      <c r="A15187" s="1"/>
      <c r="B15187" s="40"/>
      <c r="C15187" s="40"/>
      <c r="D15187" s="40"/>
      <c r="E15187" s="40"/>
      <c r="F15187" s="40"/>
      <c r="G15187" s="40"/>
      <c r="H15187" s="40"/>
      <c r="I15187" s="40"/>
    </row>
    <row r="15188" spans="1:9" x14ac:dyDescent="0.25">
      <c r="A15188" s="1"/>
      <c r="B15188" s="40"/>
      <c r="C15188" s="40"/>
      <c r="D15188" s="40"/>
      <c r="E15188" s="40"/>
      <c r="F15188" s="40"/>
      <c r="G15188" s="40"/>
      <c r="H15188" s="40"/>
      <c r="I15188" s="40"/>
    </row>
    <row r="15189" spans="1:9" x14ac:dyDescent="0.25">
      <c r="A15189" s="1"/>
      <c r="B15189" s="40"/>
      <c r="C15189" s="40"/>
      <c r="D15189" s="40"/>
      <c r="E15189" s="40"/>
      <c r="F15189" s="40"/>
      <c r="G15189" s="40"/>
      <c r="H15189" s="40"/>
      <c r="I15189" s="40"/>
    </row>
    <row r="15190" spans="1:9" x14ac:dyDescent="0.25">
      <c r="A15190" s="1"/>
      <c r="B15190" s="40"/>
      <c r="C15190" s="40"/>
      <c r="D15190" s="40"/>
      <c r="E15190" s="40"/>
      <c r="F15190" s="40"/>
      <c r="G15190" s="40"/>
      <c r="H15190" s="40"/>
      <c r="I15190" s="40"/>
    </row>
    <row r="15191" spans="1:9" x14ac:dyDescent="0.25">
      <c r="A15191" s="1"/>
      <c r="B15191" s="40"/>
      <c r="C15191" s="40"/>
      <c r="D15191" s="40"/>
      <c r="E15191" s="40"/>
      <c r="F15191" s="40"/>
      <c r="G15191" s="40"/>
      <c r="H15191" s="40"/>
      <c r="I15191" s="40"/>
    </row>
    <row r="15192" spans="1:9" x14ac:dyDescent="0.25">
      <c r="A15192" s="1"/>
      <c r="B15192" s="40"/>
      <c r="C15192" s="40"/>
      <c r="D15192" s="40"/>
      <c r="E15192" s="40"/>
      <c r="F15192" s="40"/>
      <c r="G15192" s="40"/>
      <c r="H15192" s="40"/>
      <c r="I15192" s="40"/>
    </row>
    <row r="15193" spans="1:9" x14ac:dyDescent="0.25">
      <c r="A15193" s="1"/>
      <c r="B15193" s="40"/>
      <c r="C15193" s="40"/>
      <c r="D15193" s="40"/>
      <c r="E15193" s="40"/>
      <c r="F15193" s="40"/>
      <c r="G15193" s="40"/>
      <c r="H15193" s="40"/>
      <c r="I15193" s="40"/>
    </row>
    <row r="15194" spans="1:9" x14ac:dyDescent="0.25">
      <c r="A15194" s="1"/>
      <c r="B15194" s="40"/>
      <c r="C15194" s="40"/>
      <c r="D15194" s="40"/>
      <c r="E15194" s="40"/>
      <c r="F15194" s="40"/>
      <c r="G15194" s="40"/>
      <c r="H15194" s="40"/>
      <c r="I15194" s="40"/>
    </row>
    <row r="15195" spans="1:9" x14ac:dyDescent="0.25">
      <c r="A15195" s="1"/>
      <c r="B15195" s="40"/>
      <c r="C15195" s="40"/>
      <c r="D15195" s="40"/>
      <c r="E15195" s="40"/>
      <c r="F15195" s="40"/>
      <c r="G15195" s="40"/>
      <c r="H15195" s="40"/>
      <c r="I15195" s="40"/>
    </row>
    <row r="15196" spans="1:9" x14ac:dyDescent="0.25">
      <c r="A15196" s="1"/>
      <c r="B15196" s="40"/>
      <c r="C15196" s="40"/>
      <c r="D15196" s="40"/>
      <c r="E15196" s="40"/>
      <c r="F15196" s="40"/>
      <c r="G15196" s="40"/>
      <c r="H15196" s="40"/>
      <c r="I15196" s="40"/>
    </row>
    <row r="15197" spans="1:9" x14ac:dyDescent="0.25">
      <c r="A15197" s="1"/>
      <c r="B15197" s="40"/>
      <c r="C15197" s="40"/>
      <c r="D15197" s="40"/>
      <c r="E15197" s="40"/>
      <c r="F15197" s="40"/>
      <c r="G15197" s="40"/>
      <c r="H15197" s="40"/>
      <c r="I15197" s="40"/>
    </row>
    <row r="15198" spans="1:9" x14ac:dyDescent="0.25">
      <c r="A15198" s="1"/>
      <c r="B15198" s="40"/>
      <c r="C15198" s="40"/>
      <c r="D15198" s="40"/>
      <c r="E15198" s="40"/>
      <c r="F15198" s="40"/>
      <c r="G15198" s="40"/>
      <c r="H15198" s="40"/>
      <c r="I15198" s="40"/>
    </row>
    <row r="15199" spans="1:9" x14ac:dyDescent="0.25">
      <c r="A15199" s="1"/>
      <c r="B15199" s="40"/>
      <c r="C15199" s="40"/>
      <c r="D15199" s="40"/>
      <c r="E15199" s="40"/>
      <c r="F15199" s="40"/>
      <c r="G15199" s="40"/>
      <c r="H15199" s="40"/>
      <c r="I15199" s="40"/>
    </row>
    <row r="15200" spans="1:9" x14ac:dyDescent="0.25">
      <c r="A15200" s="1"/>
      <c r="B15200" s="40"/>
      <c r="C15200" s="40"/>
      <c r="D15200" s="40"/>
      <c r="E15200" s="40"/>
      <c r="F15200" s="40"/>
      <c r="G15200" s="40"/>
      <c r="H15200" s="40"/>
      <c r="I15200" s="40"/>
    </row>
    <row r="15201" spans="1:9" x14ac:dyDescent="0.25">
      <c r="A15201" s="1"/>
      <c r="B15201" s="40"/>
      <c r="C15201" s="40"/>
      <c r="D15201" s="40"/>
      <c r="E15201" s="40"/>
      <c r="F15201" s="40"/>
      <c r="G15201" s="40"/>
      <c r="H15201" s="40"/>
      <c r="I15201" s="40"/>
    </row>
    <row r="15202" spans="1:9" x14ac:dyDescent="0.25">
      <c r="A15202" s="1"/>
      <c r="B15202" s="40"/>
      <c r="C15202" s="40"/>
      <c r="D15202" s="40"/>
      <c r="E15202" s="40"/>
      <c r="F15202" s="40"/>
      <c r="G15202" s="40"/>
      <c r="H15202" s="40"/>
      <c r="I15202" s="40"/>
    </row>
    <row r="15203" spans="1:9" x14ac:dyDescent="0.25">
      <c r="A15203" s="1"/>
      <c r="B15203" s="40"/>
      <c r="C15203" s="40"/>
      <c r="D15203" s="40"/>
      <c r="E15203" s="40"/>
      <c r="F15203" s="40"/>
      <c r="G15203" s="40"/>
      <c r="H15203" s="40"/>
      <c r="I15203" s="40"/>
    </row>
    <row r="15204" spans="1:9" x14ac:dyDescent="0.25">
      <c r="A15204" s="1"/>
      <c r="B15204" s="40"/>
      <c r="C15204" s="40"/>
      <c r="D15204" s="40"/>
      <c r="E15204" s="40"/>
      <c r="F15204" s="40"/>
      <c r="G15204" s="40"/>
      <c r="H15204" s="40"/>
      <c r="I15204" s="40"/>
    </row>
    <row r="15205" spans="1:9" x14ac:dyDescent="0.25">
      <c r="A15205" s="1"/>
      <c r="B15205" s="40"/>
      <c r="C15205" s="40"/>
      <c r="D15205" s="40"/>
      <c r="E15205" s="40"/>
      <c r="F15205" s="40"/>
      <c r="G15205" s="40"/>
      <c r="H15205" s="40"/>
      <c r="I15205" s="40"/>
    </row>
    <row r="15206" spans="1:9" x14ac:dyDescent="0.25">
      <c r="A15206" s="1"/>
      <c r="B15206" s="40"/>
      <c r="C15206" s="40"/>
      <c r="D15206" s="40"/>
      <c r="E15206" s="40"/>
      <c r="F15206" s="40"/>
      <c r="G15206" s="40"/>
      <c r="H15206" s="40"/>
      <c r="I15206" s="40"/>
    </row>
    <row r="15207" spans="1:9" x14ac:dyDescent="0.25">
      <c r="A15207" s="1"/>
      <c r="B15207" s="40"/>
      <c r="C15207" s="40"/>
      <c r="D15207" s="40"/>
      <c r="E15207" s="40"/>
      <c r="F15207" s="40"/>
      <c r="G15207" s="40"/>
      <c r="H15207" s="40"/>
      <c r="I15207" s="40"/>
    </row>
    <row r="15208" spans="1:9" x14ac:dyDescent="0.25">
      <c r="A15208" s="1"/>
      <c r="B15208" s="40"/>
      <c r="C15208" s="40"/>
      <c r="D15208" s="40"/>
      <c r="E15208" s="40"/>
      <c r="F15208" s="40"/>
      <c r="G15208" s="40"/>
      <c r="H15208" s="40"/>
      <c r="I15208" s="40"/>
    </row>
    <row r="15209" spans="1:9" x14ac:dyDescent="0.25">
      <c r="A15209" s="1"/>
      <c r="B15209" s="40"/>
      <c r="C15209" s="40"/>
      <c r="D15209" s="40"/>
      <c r="E15209" s="40"/>
      <c r="F15209" s="40"/>
      <c r="G15209" s="40"/>
      <c r="H15209" s="40"/>
      <c r="I15209" s="40"/>
    </row>
    <row r="15210" spans="1:9" x14ac:dyDescent="0.25">
      <c r="A15210" s="1"/>
      <c r="B15210" s="40"/>
      <c r="C15210" s="40"/>
      <c r="D15210" s="40"/>
      <c r="E15210" s="40"/>
      <c r="F15210" s="40"/>
      <c r="G15210" s="40"/>
      <c r="H15210" s="40"/>
      <c r="I15210" s="40"/>
    </row>
    <row r="15211" spans="1:9" x14ac:dyDescent="0.25">
      <c r="A15211" s="1"/>
      <c r="B15211" s="40"/>
      <c r="C15211" s="40"/>
      <c r="D15211" s="40"/>
      <c r="E15211" s="40"/>
      <c r="F15211" s="40"/>
      <c r="G15211" s="40"/>
      <c r="H15211" s="40"/>
      <c r="I15211" s="40"/>
    </row>
    <row r="15212" spans="1:9" x14ac:dyDescent="0.25">
      <c r="A15212" s="1"/>
      <c r="B15212" s="40"/>
      <c r="C15212" s="40"/>
      <c r="D15212" s="40"/>
      <c r="E15212" s="40"/>
      <c r="F15212" s="40"/>
      <c r="G15212" s="40"/>
      <c r="H15212" s="40"/>
      <c r="I15212" s="40"/>
    </row>
    <row r="15213" spans="1:9" x14ac:dyDescent="0.25">
      <c r="A15213" s="1"/>
      <c r="B15213" s="40"/>
      <c r="C15213" s="40"/>
      <c r="D15213" s="40"/>
      <c r="E15213" s="40"/>
      <c r="F15213" s="40"/>
      <c r="G15213" s="40"/>
      <c r="H15213" s="40"/>
      <c r="I15213" s="40"/>
    </row>
    <row r="15214" spans="1:9" x14ac:dyDescent="0.25">
      <c r="A15214" s="1"/>
      <c r="B15214" s="40"/>
      <c r="C15214" s="40"/>
      <c r="D15214" s="40"/>
      <c r="E15214" s="40"/>
      <c r="F15214" s="40"/>
      <c r="G15214" s="40"/>
      <c r="H15214" s="40"/>
      <c r="I15214" s="40"/>
    </row>
    <row r="15215" spans="1:9" x14ac:dyDescent="0.25">
      <c r="A15215" s="1"/>
      <c r="B15215" s="40"/>
      <c r="C15215" s="40"/>
      <c r="D15215" s="40"/>
      <c r="E15215" s="40"/>
      <c r="F15215" s="40"/>
      <c r="G15215" s="40"/>
      <c r="H15215" s="40"/>
      <c r="I15215" s="40"/>
    </row>
    <row r="15216" spans="1:9" x14ac:dyDescent="0.25">
      <c r="A15216" s="1"/>
      <c r="B15216" s="40"/>
      <c r="C15216" s="40"/>
      <c r="D15216" s="40"/>
      <c r="E15216" s="40"/>
      <c r="F15216" s="40"/>
      <c r="G15216" s="40"/>
      <c r="H15216" s="40"/>
      <c r="I15216" s="40"/>
    </row>
    <row r="15217" spans="1:9" x14ac:dyDescent="0.25">
      <c r="A15217" s="1"/>
      <c r="B15217" s="40"/>
      <c r="C15217" s="40"/>
      <c r="D15217" s="40"/>
      <c r="E15217" s="40"/>
      <c r="F15217" s="40"/>
      <c r="G15217" s="40"/>
      <c r="H15217" s="40"/>
      <c r="I15217" s="40"/>
    </row>
    <row r="15218" spans="1:9" x14ac:dyDescent="0.25">
      <c r="A15218" s="1"/>
      <c r="B15218" s="40"/>
      <c r="C15218" s="40"/>
      <c r="D15218" s="40"/>
      <c r="E15218" s="40"/>
      <c r="F15218" s="40"/>
      <c r="G15218" s="40"/>
      <c r="H15218" s="40"/>
      <c r="I15218" s="40"/>
    </row>
    <row r="15219" spans="1:9" x14ac:dyDescent="0.25">
      <c r="A15219" s="1"/>
      <c r="B15219" s="40"/>
      <c r="C15219" s="40"/>
      <c r="D15219" s="40"/>
      <c r="E15219" s="40"/>
      <c r="F15219" s="40"/>
      <c r="G15219" s="40"/>
      <c r="H15219" s="40"/>
      <c r="I15219" s="40"/>
    </row>
    <row r="15220" spans="1:9" x14ac:dyDescent="0.25">
      <c r="A15220" s="1"/>
      <c r="B15220" s="40"/>
      <c r="C15220" s="40"/>
      <c r="D15220" s="40"/>
      <c r="E15220" s="40"/>
      <c r="F15220" s="40"/>
      <c r="G15220" s="40"/>
      <c r="H15220" s="40"/>
      <c r="I15220" s="40"/>
    </row>
    <row r="15221" spans="1:9" x14ac:dyDescent="0.25">
      <c r="A15221" s="1"/>
      <c r="B15221" s="40"/>
      <c r="C15221" s="40"/>
      <c r="D15221" s="40"/>
      <c r="E15221" s="40"/>
      <c r="F15221" s="40"/>
      <c r="G15221" s="40"/>
      <c r="H15221" s="40"/>
      <c r="I15221" s="40"/>
    </row>
    <row r="15222" spans="1:9" x14ac:dyDescent="0.25">
      <c r="A15222" s="1"/>
      <c r="B15222" s="40"/>
      <c r="C15222" s="40"/>
      <c r="D15222" s="40"/>
      <c r="E15222" s="40"/>
      <c r="F15222" s="40"/>
      <c r="G15222" s="40"/>
      <c r="H15222" s="40"/>
      <c r="I15222" s="40"/>
    </row>
    <row r="15223" spans="1:9" x14ac:dyDescent="0.25">
      <c r="A15223" s="1"/>
      <c r="B15223" s="40"/>
      <c r="C15223" s="40"/>
      <c r="D15223" s="40"/>
      <c r="E15223" s="40"/>
      <c r="F15223" s="40"/>
      <c r="G15223" s="40"/>
      <c r="H15223" s="40"/>
      <c r="I15223" s="40"/>
    </row>
    <row r="15224" spans="1:9" x14ac:dyDescent="0.25">
      <c r="A15224" s="1"/>
      <c r="B15224" s="40"/>
      <c r="C15224" s="40"/>
      <c r="D15224" s="40"/>
      <c r="E15224" s="40"/>
      <c r="F15224" s="40"/>
      <c r="G15224" s="40"/>
      <c r="H15224" s="40"/>
      <c r="I15224" s="40"/>
    </row>
    <row r="15225" spans="1:9" x14ac:dyDescent="0.25">
      <c r="A15225" s="1"/>
      <c r="B15225" s="40"/>
      <c r="C15225" s="40"/>
      <c r="D15225" s="40"/>
      <c r="E15225" s="40"/>
      <c r="F15225" s="40"/>
      <c r="G15225" s="40"/>
      <c r="H15225" s="40"/>
      <c r="I15225" s="40"/>
    </row>
    <row r="15226" spans="1:9" x14ac:dyDescent="0.25">
      <c r="A15226" s="1"/>
      <c r="B15226" s="40"/>
      <c r="C15226" s="40"/>
      <c r="D15226" s="40"/>
      <c r="E15226" s="40"/>
      <c r="F15226" s="40"/>
      <c r="G15226" s="40"/>
      <c r="H15226" s="40"/>
      <c r="I15226" s="40"/>
    </row>
    <row r="15227" spans="1:9" x14ac:dyDescent="0.25">
      <c r="A15227" s="1"/>
      <c r="B15227" s="40"/>
      <c r="C15227" s="40"/>
      <c r="D15227" s="40"/>
      <c r="E15227" s="40"/>
      <c r="F15227" s="40"/>
      <c r="G15227" s="40"/>
      <c r="H15227" s="40"/>
      <c r="I15227" s="40"/>
    </row>
    <row r="15228" spans="1:9" x14ac:dyDescent="0.25">
      <c r="A15228" s="1"/>
      <c r="B15228" s="40"/>
      <c r="C15228" s="40"/>
      <c r="D15228" s="40"/>
      <c r="E15228" s="40"/>
      <c r="F15228" s="40"/>
      <c r="G15228" s="40"/>
      <c r="H15228" s="40"/>
      <c r="I15228" s="40"/>
    </row>
    <row r="15229" spans="1:9" x14ac:dyDescent="0.25">
      <c r="A15229" s="1"/>
      <c r="B15229" s="40"/>
      <c r="C15229" s="40"/>
      <c r="D15229" s="40"/>
      <c r="E15229" s="40"/>
      <c r="F15229" s="40"/>
      <c r="G15229" s="40"/>
      <c r="H15229" s="40"/>
      <c r="I15229" s="40"/>
    </row>
    <row r="15230" spans="1:9" x14ac:dyDescent="0.25">
      <c r="A15230" s="1"/>
      <c r="B15230" s="40"/>
      <c r="C15230" s="40"/>
      <c r="D15230" s="40"/>
      <c r="E15230" s="40"/>
      <c r="F15230" s="40"/>
      <c r="G15230" s="40"/>
      <c r="H15230" s="40"/>
      <c r="I15230" s="40"/>
    </row>
    <row r="15231" spans="1:9" x14ac:dyDescent="0.25">
      <c r="A15231" s="1"/>
      <c r="B15231" s="40"/>
      <c r="C15231" s="40"/>
      <c r="D15231" s="40"/>
      <c r="E15231" s="40"/>
      <c r="F15231" s="40"/>
      <c r="G15231" s="40"/>
      <c r="H15231" s="40"/>
      <c r="I15231" s="40"/>
    </row>
    <row r="15232" spans="1:9" x14ac:dyDescent="0.25">
      <c r="A15232" s="1"/>
      <c r="B15232" s="40"/>
      <c r="C15232" s="40"/>
      <c r="D15232" s="40"/>
      <c r="E15232" s="40"/>
      <c r="F15232" s="40"/>
      <c r="G15232" s="40"/>
      <c r="H15232" s="40"/>
      <c r="I15232" s="40"/>
    </row>
    <row r="15233" spans="1:9" x14ac:dyDescent="0.25">
      <c r="A15233" s="1"/>
      <c r="B15233" s="40"/>
      <c r="C15233" s="40"/>
      <c r="D15233" s="40"/>
      <c r="E15233" s="40"/>
      <c r="F15233" s="40"/>
      <c r="G15233" s="40"/>
      <c r="H15233" s="40"/>
      <c r="I15233" s="40"/>
    </row>
    <row r="15234" spans="1:9" x14ac:dyDescent="0.25">
      <c r="A15234" s="1"/>
      <c r="B15234" s="40"/>
      <c r="C15234" s="40"/>
      <c r="D15234" s="40"/>
      <c r="E15234" s="40"/>
      <c r="F15234" s="40"/>
      <c r="G15234" s="40"/>
      <c r="H15234" s="40"/>
      <c r="I15234" s="40"/>
    </row>
    <row r="15235" spans="1:9" x14ac:dyDescent="0.25">
      <c r="A15235" s="1"/>
      <c r="B15235" s="40"/>
      <c r="C15235" s="40"/>
      <c r="D15235" s="40"/>
      <c r="E15235" s="40"/>
      <c r="F15235" s="40"/>
      <c r="G15235" s="40"/>
      <c r="H15235" s="40"/>
      <c r="I15235" s="40"/>
    </row>
    <row r="15236" spans="1:9" x14ac:dyDescent="0.25">
      <c r="A15236" s="1"/>
      <c r="B15236" s="40"/>
      <c r="C15236" s="40"/>
      <c r="D15236" s="40"/>
      <c r="E15236" s="40"/>
      <c r="F15236" s="40"/>
      <c r="G15236" s="40"/>
      <c r="H15236" s="40"/>
      <c r="I15236" s="40"/>
    </row>
    <row r="15237" spans="1:9" x14ac:dyDescent="0.25">
      <c r="A15237" s="1"/>
      <c r="B15237" s="40"/>
      <c r="C15237" s="40"/>
      <c r="D15237" s="40"/>
      <c r="E15237" s="40"/>
      <c r="F15237" s="40"/>
      <c r="G15237" s="40"/>
      <c r="H15237" s="40"/>
      <c r="I15237" s="40"/>
    </row>
    <row r="15238" spans="1:9" x14ac:dyDescent="0.25">
      <c r="A15238" s="1"/>
      <c r="B15238" s="40"/>
      <c r="C15238" s="40"/>
      <c r="D15238" s="40"/>
      <c r="E15238" s="40"/>
      <c r="F15238" s="40"/>
      <c r="G15238" s="40"/>
      <c r="H15238" s="40"/>
      <c r="I15238" s="40"/>
    </row>
    <row r="15239" spans="1:9" x14ac:dyDescent="0.25">
      <c r="A15239" s="1"/>
      <c r="B15239" s="40"/>
      <c r="C15239" s="40"/>
      <c r="D15239" s="40"/>
      <c r="E15239" s="40"/>
      <c r="F15239" s="40"/>
      <c r="G15239" s="40"/>
      <c r="H15239" s="40"/>
      <c r="I15239" s="40"/>
    </row>
    <row r="15240" spans="1:9" x14ac:dyDescent="0.25">
      <c r="A15240" s="1"/>
      <c r="B15240" s="40"/>
      <c r="C15240" s="40"/>
      <c r="D15240" s="40"/>
      <c r="E15240" s="40"/>
      <c r="F15240" s="40"/>
      <c r="G15240" s="40"/>
      <c r="H15240" s="40"/>
      <c r="I15240" s="40"/>
    </row>
    <row r="15241" spans="1:9" x14ac:dyDescent="0.25">
      <c r="A15241" s="1"/>
      <c r="B15241" s="40"/>
      <c r="C15241" s="40"/>
      <c r="D15241" s="40"/>
      <c r="E15241" s="40"/>
      <c r="F15241" s="40"/>
      <c r="G15241" s="40"/>
      <c r="H15241" s="40"/>
      <c r="I15241" s="40"/>
    </row>
    <row r="15242" spans="1:9" x14ac:dyDescent="0.25">
      <c r="A15242" s="1"/>
      <c r="B15242" s="40"/>
      <c r="C15242" s="40"/>
      <c r="D15242" s="40"/>
      <c r="E15242" s="40"/>
      <c r="F15242" s="40"/>
      <c r="G15242" s="40"/>
      <c r="H15242" s="40"/>
      <c r="I15242" s="40"/>
    </row>
    <row r="15243" spans="1:9" x14ac:dyDescent="0.25">
      <c r="A15243" s="1"/>
      <c r="B15243" s="40"/>
      <c r="C15243" s="40"/>
      <c r="D15243" s="40"/>
      <c r="E15243" s="40"/>
      <c r="F15243" s="40"/>
      <c r="G15243" s="40"/>
      <c r="H15243" s="40"/>
      <c r="I15243" s="40"/>
    </row>
    <row r="15244" spans="1:9" x14ac:dyDescent="0.25">
      <c r="A15244" s="1"/>
      <c r="B15244" s="40"/>
      <c r="C15244" s="40"/>
      <c r="D15244" s="40"/>
      <c r="E15244" s="40"/>
      <c r="F15244" s="40"/>
      <c r="G15244" s="40"/>
      <c r="H15244" s="40"/>
      <c r="I15244" s="40"/>
    </row>
    <row r="15245" spans="1:9" x14ac:dyDescent="0.25">
      <c r="A15245" s="1"/>
      <c r="B15245" s="40"/>
      <c r="C15245" s="40"/>
      <c r="D15245" s="40"/>
      <c r="E15245" s="40"/>
      <c r="F15245" s="40"/>
      <c r="G15245" s="40"/>
      <c r="H15245" s="40"/>
      <c r="I15245" s="40"/>
    </row>
    <row r="15246" spans="1:9" x14ac:dyDescent="0.25">
      <c r="A15246" s="1"/>
      <c r="B15246" s="40"/>
      <c r="C15246" s="40"/>
      <c r="D15246" s="40"/>
      <c r="E15246" s="40"/>
      <c r="F15246" s="40"/>
      <c r="G15246" s="40"/>
      <c r="H15246" s="40"/>
      <c r="I15246" s="40"/>
    </row>
    <row r="15247" spans="1:9" x14ac:dyDescent="0.25">
      <c r="A15247" s="1"/>
      <c r="B15247" s="40"/>
      <c r="C15247" s="40"/>
      <c r="D15247" s="40"/>
      <c r="E15247" s="40"/>
      <c r="F15247" s="40"/>
      <c r="G15247" s="40"/>
      <c r="H15247" s="40"/>
      <c r="I15247" s="40"/>
    </row>
    <row r="15248" spans="1:9" x14ac:dyDescent="0.25">
      <c r="A15248" s="1"/>
      <c r="B15248" s="40"/>
      <c r="C15248" s="40"/>
      <c r="D15248" s="40"/>
      <c r="E15248" s="40"/>
      <c r="F15248" s="40"/>
      <c r="G15248" s="40"/>
      <c r="H15248" s="40"/>
      <c r="I15248" s="40"/>
    </row>
    <row r="15249" spans="1:9" x14ac:dyDescent="0.25">
      <c r="A15249" s="1"/>
      <c r="B15249" s="40"/>
      <c r="C15249" s="40"/>
      <c r="D15249" s="40"/>
      <c r="E15249" s="40"/>
      <c r="F15249" s="40"/>
      <c r="G15249" s="40"/>
      <c r="H15249" s="40"/>
      <c r="I15249" s="40"/>
    </row>
    <row r="15250" spans="1:9" x14ac:dyDescent="0.25">
      <c r="A15250" s="1"/>
      <c r="B15250" s="40"/>
      <c r="C15250" s="40"/>
      <c r="D15250" s="40"/>
      <c r="E15250" s="40"/>
      <c r="F15250" s="40"/>
      <c r="G15250" s="40"/>
      <c r="H15250" s="40"/>
      <c r="I15250" s="40"/>
    </row>
    <row r="15251" spans="1:9" x14ac:dyDescent="0.25">
      <c r="A15251" s="1"/>
      <c r="B15251" s="40"/>
      <c r="C15251" s="40"/>
      <c r="D15251" s="40"/>
      <c r="E15251" s="40"/>
      <c r="F15251" s="40"/>
      <c r="G15251" s="40"/>
      <c r="H15251" s="40"/>
      <c r="I15251" s="40"/>
    </row>
    <row r="15252" spans="1:9" x14ac:dyDescent="0.25">
      <c r="A15252" s="1"/>
      <c r="B15252" s="40"/>
      <c r="C15252" s="40"/>
      <c r="D15252" s="40"/>
      <c r="E15252" s="40"/>
      <c r="F15252" s="40"/>
      <c r="G15252" s="40"/>
      <c r="H15252" s="40"/>
      <c r="I15252" s="40"/>
    </row>
    <row r="15253" spans="1:9" x14ac:dyDescent="0.25">
      <c r="A15253" s="1"/>
      <c r="B15253" s="40"/>
      <c r="C15253" s="40"/>
      <c r="D15253" s="40"/>
      <c r="E15253" s="40"/>
      <c r="F15253" s="40"/>
      <c r="G15253" s="40"/>
      <c r="H15253" s="40"/>
      <c r="I15253" s="40"/>
    </row>
    <row r="15254" spans="1:9" x14ac:dyDescent="0.25">
      <c r="A15254" s="1"/>
      <c r="B15254" s="40"/>
      <c r="C15254" s="40"/>
      <c r="D15254" s="40"/>
      <c r="E15254" s="40"/>
      <c r="F15254" s="40"/>
      <c r="G15254" s="40"/>
      <c r="H15254" s="40"/>
      <c r="I15254" s="40"/>
    </row>
    <row r="15255" spans="1:9" x14ac:dyDescent="0.25">
      <c r="A15255" s="1"/>
      <c r="B15255" s="40"/>
      <c r="C15255" s="40"/>
      <c r="D15255" s="40"/>
      <c r="E15255" s="40"/>
      <c r="F15255" s="40"/>
      <c r="G15255" s="40"/>
      <c r="H15255" s="40"/>
      <c r="I15255" s="40"/>
    </row>
    <row r="15256" spans="1:9" x14ac:dyDescent="0.25">
      <c r="A15256" s="1"/>
      <c r="B15256" s="40"/>
      <c r="C15256" s="40"/>
      <c r="D15256" s="40"/>
      <c r="E15256" s="40"/>
      <c r="F15256" s="40"/>
      <c r="G15256" s="40"/>
      <c r="H15256" s="40"/>
      <c r="I15256" s="40"/>
    </row>
    <row r="15257" spans="1:9" x14ac:dyDescent="0.25">
      <c r="A15257" s="1"/>
      <c r="B15257" s="40"/>
      <c r="C15257" s="40"/>
      <c r="D15257" s="40"/>
      <c r="E15257" s="40"/>
      <c r="F15257" s="40"/>
      <c r="G15257" s="40"/>
      <c r="H15257" s="40"/>
      <c r="I15257" s="40"/>
    </row>
    <row r="15258" spans="1:9" x14ac:dyDescent="0.25">
      <c r="A15258" s="1"/>
      <c r="B15258" s="40"/>
      <c r="C15258" s="40"/>
      <c r="D15258" s="40"/>
      <c r="E15258" s="40"/>
      <c r="F15258" s="40"/>
      <c r="G15258" s="40"/>
      <c r="H15258" s="40"/>
      <c r="I15258" s="40"/>
    </row>
    <row r="15259" spans="1:9" x14ac:dyDescent="0.25">
      <c r="A15259" s="1"/>
      <c r="B15259" s="40"/>
      <c r="C15259" s="40"/>
      <c r="D15259" s="40"/>
      <c r="E15259" s="40"/>
      <c r="F15259" s="40"/>
      <c r="G15259" s="40"/>
      <c r="H15259" s="40"/>
      <c r="I15259" s="40"/>
    </row>
    <row r="15260" spans="1:9" x14ac:dyDescent="0.25">
      <c r="A15260" s="1"/>
      <c r="B15260" s="40"/>
      <c r="C15260" s="40"/>
      <c r="D15260" s="40"/>
      <c r="E15260" s="40"/>
      <c r="F15260" s="40"/>
      <c r="G15260" s="40"/>
      <c r="H15260" s="40"/>
      <c r="I15260" s="40"/>
    </row>
    <row r="15261" spans="1:9" x14ac:dyDescent="0.25">
      <c r="A15261" s="1"/>
      <c r="B15261" s="40"/>
      <c r="C15261" s="40"/>
      <c r="D15261" s="40"/>
      <c r="E15261" s="40"/>
      <c r="F15261" s="40"/>
      <c r="G15261" s="40"/>
      <c r="H15261" s="40"/>
      <c r="I15261" s="40"/>
    </row>
    <row r="15262" spans="1:9" x14ac:dyDescent="0.25">
      <c r="A15262" s="1"/>
      <c r="B15262" s="40"/>
      <c r="C15262" s="40"/>
      <c r="D15262" s="40"/>
      <c r="E15262" s="40"/>
      <c r="F15262" s="40"/>
      <c r="G15262" s="40"/>
      <c r="H15262" s="40"/>
      <c r="I15262" s="40"/>
    </row>
    <row r="15263" spans="1:9" x14ac:dyDescent="0.25">
      <c r="A15263" s="1"/>
      <c r="B15263" s="40"/>
      <c r="C15263" s="40"/>
      <c r="D15263" s="40"/>
      <c r="E15263" s="40"/>
      <c r="F15263" s="40"/>
      <c r="G15263" s="40"/>
      <c r="H15263" s="40"/>
      <c r="I15263" s="40"/>
    </row>
    <row r="15264" spans="1:9" x14ac:dyDescent="0.25">
      <c r="A15264" s="1"/>
      <c r="B15264" s="40"/>
      <c r="C15264" s="40"/>
      <c r="D15264" s="40"/>
      <c r="E15264" s="40"/>
      <c r="F15264" s="40"/>
      <c r="G15264" s="40"/>
      <c r="H15264" s="40"/>
      <c r="I15264" s="40"/>
    </row>
    <row r="15265" spans="1:9" x14ac:dyDescent="0.25">
      <c r="A15265" s="1"/>
      <c r="B15265" s="40"/>
      <c r="C15265" s="40"/>
      <c r="D15265" s="40"/>
      <c r="E15265" s="40"/>
      <c r="F15265" s="40"/>
      <c r="G15265" s="40"/>
      <c r="H15265" s="40"/>
      <c r="I15265" s="40"/>
    </row>
    <row r="15266" spans="1:9" x14ac:dyDescent="0.25">
      <c r="A15266" s="1"/>
      <c r="B15266" s="40"/>
      <c r="C15266" s="40"/>
      <c r="D15266" s="40"/>
      <c r="E15266" s="40"/>
      <c r="F15266" s="40"/>
      <c r="G15266" s="40"/>
      <c r="H15266" s="40"/>
      <c r="I15266" s="40"/>
    </row>
    <row r="15267" spans="1:9" x14ac:dyDescent="0.25">
      <c r="A15267" s="1"/>
      <c r="B15267" s="40"/>
      <c r="C15267" s="40"/>
      <c r="D15267" s="40"/>
      <c r="E15267" s="40"/>
      <c r="F15267" s="40"/>
      <c r="G15267" s="40"/>
      <c r="H15267" s="40"/>
      <c r="I15267" s="40"/>
    </row>
    <row r="15268" spans="1:9" x14ac:dyDescent="0.25">
      <c r="A15268" s="1"/>
      <c r="B15268" s="40"/>
      <c r="C15268" s="40"/>
      <c r="D15268" s="40"/>
      <c r="E15268" s="40"/>
      <c r="F15268" s="40"/>
      <c r="G15268" s="40"/>
      <c r="H15268" s="40"/>
      <c r="I15268" s="40"/>
    </row>
    <row r="15269" spans="1:9" x14ac:dyDescent="0.25">
      <c r="A15269" s="1"/>
      <c r="B15269" s="40"/>
      <c r="C15269" s="40"/>
      <c r="D15269" s="40"/>
      <c r="E15269" s="40"/>
      <c r="F15269" s="40"/>
      <c r="G15269" s="40"/>
      <c r="H15269" s="40"/>
      <c r="I15269" s="40"/>
    </row>
    <row r="15270" spans="1:9" x14ac:dyDescent="0.25">
      <c r="A15270" s="1"/>
      <c r="B15270" s="40"/>
      <c r="C15270" s="40"/>
      <c r="D15270" s="40"/>
      <c r="E15270" s="40"/>
      <c r="F15270" s="40"/>
      <c r="G15270" s="40"/>
      <c r="H15270" s="40"/>
      <c r="I15270" s="40"/>
    </row>
    <row r="15271" spans="1:9" x14ac:dyDescent="0.25">
      <c r="A15271" s="1"/>
      <c r="B15271" s="40"/>
      <c r="C15271" s="40"/>
      <c r="D15271" s="40"/>
      <c r="E15271" s="40"/>
      <c r="F15271" s="40"/>
      <c r="G15271" s="40"/>
      <c r="H15271" s="40"/>
      <c r="I15271" s="40"/>
    </row>
    <row r="15272" spans="1:9" x14ac:dyDescent="0.25">
      <c r="A15272" s="1"/>
      <c r="B15272" s="40"/>
      <c r="C15272" s="40"/>
      <c r="D15272" s="40"/>
      <c r="E15272" s="40"/>
      <c r="F15272" s="40"/>
      <c r="G15272" s="40"/>
      <c r="H15272" s="40"/>
      <c r="I15272" s="40"/>
    </row>
    <row r="15273" spans="1:9" x14ac:dyDescent="0.25">
      <c r="A15273" s="1"/>
      <c r="B15273" s="40"/>
      <c r="C15273" s="40"/>
      <c r="D15273" s="40"/>
      <c r="E15273" s="40"/>
      <c r="F15273" s="40"/>
      <c r="G15273" s="40"/>
      <c r="H15273" s="40"/>
      <c r="I15273" s="40"/>
    </row>
    <row r="15274" spans="1:9" x14ac:dyDescent="0.25">
      <c r="A15274" s="1"/>
      <c r="B15274" s="40"/>
      <c r="C15274" s="40"/>
      <c r="D15274" s="40"/>
      <c r="E15274" s="40"/>
      <c r="F15274" s="40"/>
      <c r="G15274" s="40"/>
      <c r="H15274" s="40"/>
      <c r="I15274" s="40"/>
    </row>
    <row r="15275" spans="1:9" x14ac:dyDescent="0.25">
      <c r="A15275" s="1"/>
      <c r="B15275" s="40"/>
      <c r="C15275" s="40"/>
      <c r="D15275" s="40"/>
      <c r="E15275" s="40"/>
      <c r="F15275" s="40"/>
      <c r="G15275" s="40"/>
      <c r="H15275" s="40"/>
      <c r="I15275" s="40"/>
    </row>
    <row r="15276" spans="1:9" x14ac:dyDescent="0.25">
      <c r="A15276" s="1"/>
      <c r="B15276" s="40"/>
      <c r="C15276" s="40"/>
      <c r="D15276" s="40"/>
      <c r="E15276" s="40"/>
      <c r="F15276" s="40"/>
      <c r="G15276" s="40"/>
      <c r="H15276" s="40"/>
      <c r="I15276" s="40"/>
    </row>
    <row r="15277" spans="1:9" x14ac:dyDescent="0.25">
      <c r="A15277" s="1"/>
      <c r="B15277" s="40"/>
      <c r="C15277" s="40"/>
      <c r="D15277" s="40"/>
      <c r="E15277" s="40"/>
      <c r="F15277" s="40"/>
      <c r="G15277" s="40"/>
      <c r="H15277" s="40"/>
      <c r="I15277" s="40"/>
    </row>
    <row r="15278" spans="1:9" x14ac:dyDescent="0.25">
      <c r="A15278" s="1"/>
      <c r="B15278" s="40"/>
      <c r="C15278" s="40"/>
      <c r="D15278" s="40"/>
      <c r="E15278" s="40"/>
      <c r="F15278" s="40"/>
      <c r="G15278" s="40"/>
      <c r="H15278" s="40"/>
      <c r="I15278" s="40"/>
    </row>
    <row r="15279" spans="1:9" x14ac:dyDescent="0.25">
      <c r="A15279" s="1"/>
      <c r="B15279" s="40"/>
      <c r="C15279" s="40"/>
      <c r="D15279" s="40"/>
      <c r="E15279" s="40"/>
      <c r="F15279" s="40"/>
      <c r="G15279" s="40"/>
      <c r="H15279" s="40"/>
      <c r="I15279" s="40"/>
    </row>
    <row r="15280" spans="1:9" x14ac:dyDescent="0.25">
      <c r="A15280" s="1"/>
      <c r="B15280" s="40"/>
      <c r="C15280" s="40"/>
      <c r="D15280" s="40"/>
      <c r="E15280" s="40"/>
      <c r="F15280" s="40"/>
      <c r="G15280" s="40"/>
      <c r="H15280" s="40"/>
      <c r="I15280" s="40"/>
    </row>
    <row r="15281" spans="1:9" x14ac:dyDescent="0.25">
      <c r="A15281" s="1"/>
      <c r="B15281" s="40"/>
      <c r="C15281" s="40"/>
      <c r="D15281" s="40"/>
      <c r="E15281" s="40"/>
      <c r="F15281" s="40"/>
      <c r="G15281" s="40"/>
      <c r="H15281" s="40"/>
      <c r="I15281" s="40"/>
    </row>
    <row r="15282" spans="1:9" x14ac:dyDescent="0.25">
      <c r="A15282" s="1"/>
      <c r="B15282" s="40"/>
      <c r="C15282" s="40"/>
      <c r="D15282" s="40"/>
      <c r="E15282" s="40"/>
      <c r="F15282" s="40"/>
      <c r="G15282" s="40"/>
      <c r="H15282" s="40"/>
      <c r="I15282" s="40"/>
    </row>
    <row r="15283" spans="1:9" x14ac:dyDescent="0.25">
      <c r="A15283" s="1"/>
      <c r="B15283" s="40"/>
      <c r="C15283" s="40"/>
      <c r="D15283" s="40"/>
      <c r="E15283" s="40"/>
      <c r="F15283" s="40"/>
      <c r="G15283" s="40"/>
      <c r="H15283" s="40"/>
      <c r="I15283" s="40"/>
    </row>
    <row r="15284" spans="1:9" x14ac:dyDescent="0.25">
      <c r="A15284" s="1"/>
      <c r="B15284" s="40"/>
      <c r="C15284" s="40"/>
      <c r="D15284" s="40"/>
      <c r="E15284" s="40"/>
      <c r="F15284" s="40"/>
      <c r="G15284" s="40"/>
      <c r="H15284" s="40"/>
      <c r="I15284" s="40"/>
    </row>
    <row r="15285" spans="1:9" x14ac:dyDescent="0.25">
      <c r="A15285" s="1"/>
      <c r="B15285" s="40"/>
      <c r="C15285" s="40"/>
      <c r="D15285" s="40"/>
      <c r="E15285" s="40"/>
      <c r="F15285" s="40"/>
      <c r="G15285" s="40"/>
      <c r="H15285" s="40"/>
      <c r="I15285" s="40"/>
    </row>
    <row r="15286" spans="1:9" x14ac:dyDescent="0.25">
      <c r="A15286" s="1"/>
      <c r="B15286" s="40"/>
      <c r="C15286" s="40"/>
      <c r="D15286" s="40"/>
      <c r="E15286" s="40"/>
      <c r="F15286" s="40"/>
      <c r="G15286" s="40"/>
      <c r="H15286" s="40"/>
      <c r="I15286" s="40"/>
    </row>
    <row r="15287" spans="1:9" x14ac:dyDescent="0.25">
      <c r="A15287" s="1"/>
      <c r="B15287" s="40"/>
      <c r="C15287" s="40"/>
      <c r="D15287" s="40"/>
      <c r="E15287" s="40"/>
      <c r="F15287" s="40"/>
      <c r="G15287" s="40"/>
      <c r="H15287" s="40"/>
      <c r="I15287" s="40"/>
    </row>
    <row r="15288" spans="1:9" x14ac:dyDescent="0.25">
      <c r="A15288" s="1"/>
    </row>
    <row r="15289" spans="1:9" x14ac:dyDescent="0.25">
      <c r="A15289" s="1"/>
    </row>
    <row r="15290" spans="1:9" x14ac:dyDescent="0.25">
      <c r="A15290" s="1"/>
    </row>
    <row r="15291" spans="1:9" x14ac:dyDescent="0.25">
      <c r="A15291" s="1"/>
    </row>
    <row r="15292" spans="1:9" x14ac:dyDescent="0.25">
      <c r="A15292" s="1"/>
    </row>
    <row r="15293" spans="1:9" x14ac:dyDescent="0.25">
      <c r="A15293" s="1"/>
    </row>
    <row r="15294" spans="1:9" x14ac:dyDescent="0.25">
      <c r="A15294" s="1"/>
    </row>
    <row r="15295" spans="1:9" x14ac:dyDescent="0.25">
      <c r="A15295" s="1"/>
    </row>
    <row r="15296" spans="1:9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</sheetData>
  <autoFilter ref="A2:M11931">
    <sortState ref="A3:L11931">
      <sortCondition ref="C2:C11931"/>
    </sortState>
  </autoFilter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1334"/>
  <sheetViews>
    <sheetView topLeftCell="F1" workbookViewId="0">
      <selection activeCell="N9" sqref="F9:N10"/>
    </sheetView>
  </sheetViews>
  <sheetFormatPr defaultRowHeight="15" x14ac:dyDescent="0.25"/>
  <cols>
    <col min="1" max="1" width="20.28515625" customWidth="1"/>
    <col min="2" max="2" width="42.7109375" bestFit="1" customWidth="1"/>
    <col min="3" max="3" width="34.42578125" bestFit="1" customWidth="1"/>
    <col min="4" max="4" width="41.85546875" customWidth="1"/>
    <col min="5" max="5" width="38.28515625" bestFit="1" customWidth="1"/>
    <col min="6" max="6" width="87.140625" bestFit="1" customWidth="1"/>
    <col min="7" max="7" width="13.140625" customWidth="1"/>
    <col min="8" max="8" width="13.140625" style="40" customWidth="1"/>
    <col min="9" max="9" width="27" style="40" bestFit="1" customWidth="1"/>
    <col min="10" max="10" width="27" bestFit="1" customWidth="1"/>
    <col min="11" max="11" width="25.5703125" bestFit="1" customWidth="1"/>
    <col min="12" max="13" width="13.140625" customWidth="1"/>
    <col min="14" max="14" width="97.85546875" bestFit="1" customWidth="1"/>
    <col min="15" max="15" width="13.140625" customWidth="1"/>
  </cols>
  <sheetData>
    <row r="1" spans="1:14" x14ac:dyDescent="0.25">
      <c r="A1" s="52" t="s">
        <v>526</v>
      </c>
      <c r="B1" s="52"/>
      <c r="C1" s="40"/>
      <c r="D1" s="40"/>
      <c r="E1" s="40"/>
      <c r="F1" s="40"/>
      <c r="G1" s="40"/>
      <c r="J1" s="40"/>
      <c r="K1" s="40"/>
      <c r="L1" s="40"/>
      <c r="M1" s="40"/>
      <c r="N1" s="40"/>
    </row>
    <row r="2" spans="1:14" s="47" customFormat="1" x14ac:dyDescent="0.25">
      <c r="A2" s="69" t="s">
        <v>11</v>
      </c>
      <c r="B2" s="70" t="s">
        <v>12</v>
      </c>
      <c r="C2" s="70" t="s">
        <v>13</v>
      </c>
      <c r="D2" s="70" t="s">
        <v>14</v>
      </c>
      <c r="E2" s="70" t="s">
        <v>15</v>
      </c>
      <c r="F2" s="47" t="s">
        <v>16</v>
      </c>
      <c r="G2" s="47" t="s">
        <v>17</v>
      </c>
      <c r="H2" s="70" t="s">
        <v>564</v>
      </c>
      <c r="I2" s="70" t="s">
        <v>3</v>
      </c>
      <c r="J2" s="70" t="s">
        <v>4</v>
      </c>
      <c r="K2" s="70" t="s">
        <v>6</v>
      </c>
      <c r="L2" s="70" t="s">
        <v>7</v>
      </c>
      <c r="M2" s="70" t="s">
        <v>8</v>
      </c>
      <c r="N2" s="70" t="s">
        <v>73</v>
      </c>
    </row>
    <row r="3" spans="1:14" x14ac:dyDescent="0.25">
      <c r="A3" s="40" t="s">
        <v>9</v>
      </c>
      <c r="B3" s="40" t="s">
        <v>375</v>
      </c>
      <c r="C3" s="40" t="s">
        <v>376</v>
      </c>
      <c r="D3" s="40" t="s">
        <v>377</v>
      </c>
      <c r="E3" s="40" t="s">
        <v>378</v>
      </c>
      <c r="F3" s="40" t="s">
        <v>379</v>
      </c>
      <c r="G3" s="40" t="s">
        <v>493</v>
      </c>
      <c r="I3" s="16" t="s">
        <v>108</v>
      </c>
      <c r="J3" s="16" t="s">
        <v>49</v>
      </c>
      <c r="K3" s="16">
        <v>273</v>
      </c>
      <c r="L3" s="16">
        <v>4004</v>
      </c>
      <c r="M3" s="16">
        <v>96.87</v>
      </c>
      <c r="N3" s="40" t="str">
        <f>B3&amp;" | "&amp;C3&amp;" | "&amp;D3</f>
        <v>Monte Seu Chevrolet Onix | Conectado ao GPS do Seu Celular | Para se Atualizar em Tempo Real.</v>
      </c>
    </row>
    <row r="4" spans="1:14" x14ac:dyDescent="0.25">
      <c r="A4" s="40" t="s">
        <v>74</v>
      </c>
      <c r="B4" s="40" t="s">
        <v>380</v>
      </c>
      <c r="C4" s="40" t="s">
        <v>381</v>
      </c>
      <c r="D4" s="40" t="s">
        <v>382</v>
      </c>
      <c r="E4" s="40" t="s">
        <v>383</v>
      </c>
      <c r="F4" s="40" t="s">
        <v>384</v>
      </c>
      <c r="G4" s="40" t="s">
        <v>493</v>
      </c>
      <c r="I4" s="16" t="s">
        <v>178</v>
      </c>
      <c r="J4" s="16" t="s">
        <v>431</v>
      </c>
      <c r="K4" s="16">
        <v>0</v>
      </c>
      <c r="L4" s="16">
        <v>0</v>
      </c>
      <c r="M4" s="16">
        <v>0</v>
      </c>
      <c r="N4" s="40" t="str">
        <f t="shared" ref="N4:N67" si="0">B4&amp;" | "&amp;C4&amp;" | "&amp;D4</f>
        <v>Chevrolet Onix | Um dos mais Esperados Lançamentos | Está no Salão do Automóvel. Confira</v>
      </c>
    </row>
    <row r="5" spans="1:14" x14ac:dyDescent="0.25">
      <c r="A5" s="40" t="s">
        <v>77</v>
      </c>
      <c r="B5" s="40" t="s">
        <v>385</v>
      </c>
      <c r="C5" s="40" t="s">
        <v>386</v>
      </c>
      <c r="D5" s="40" t="s">
        <v>382</v>
      </c>
      <c r="E5" s="40" t="s">
        <v>383</v>
      </c>
      <c r="F5" s="40" t="s">
        <v>384</v>
      </c>
      <c r="G5" s="40" t="s">
        <v>493</v>
      </c>
      <c r="I5" s="16" t="s">
        <v>178</v>
      </c>
      <c r="J5" s="16" t="s">
        <v>431</v>
      </c>
      <c r="K5" s="16">
        <v>0</v>
      </c>
      <c r="L5" s="16">
        <v>0</v>
      </c>
      <c r="M5" s="16">
        <v>0</v>
      </c>
      <c r="N5" s="40" t="str">
        <f t="shared" si="0"/>
        <v>Chevrolet Onix com MyLink | Um dos mais esperados Lançamentos | Está no Salão do Automóvel. Confira</v>
      </c>
    </row>
    <row r="6" spans="1:14" x14ac:dyDescent="0.25">
      <c r="A6" s="40" t="s">
        <v>9</v>
      </c>
      <c r="B6" s="40" t="s">
        <v>387</v>
      </c>
      <c r="C6" s="40" t="s">
        <v>388</v>
      </c>
      <c r="D6" s="40" t="s">
        <v>389</v>
      </c>
      <c r="E6" s="40" t="s">
        <v>378</v>
      </c>
      <c r="F6" s="40" t="s">
        <v>379</v>
      </c>
      <c r="G6" s="40" t="s">
        <v>493</v>
      </c>
      <c r="I6" s="16" t="s">
        <v>106</v>
      </c>
      <c r="J6" s="16" t="s">
        <v>49</v>
      </c>
      <c r="K6" s="16">
        <v>8</v>
      </c>
      <c r="L6" s="16">
        <v>93</v>
      </c>
      <c r="M6" s="16">
        <v>3</v>
      </c>
      <c r="N6" s="40" t="str">
        <f t="shared" si="0"/>
        <v>Chevrolet Onix - Oficial | Conheça toda a Tecnologia do MyLink | Conectado ao GPS do Seu Celular.</v>
      </c>
    </row>
    <row r="7" spans="1:14" x14ac:dyDescent="0.25">
      <c r="A7" s="40" t="s">
        <v>77</v>
      </c>
      <c r="B7" s="40" t="s">
        <v>390</v>
      </c>
      <c r="C7" s="40" t="s">
        <v>391</v>
      </c>
      <c r="D7" s="40" t="s">
        <v>392</v>
      </c>
      <c r="E7" s="40" t="s">
        <v>78</v>
      </c>
      <c r="F7" s="40" t="s">
        <v>393</v>
      </c>
      <c r="G7" s="40" t="s">
        <v>493</v>
      </c>
      <c r="I7" s="16" t="s">
        <v>126</v>
      </c>
      <c r="J7" s="16" t="s">
        <v>77</v>
      </c>
      <c r="K7" s="16">
        <v>0</v>
      </c>
      <c r="L7" s="16">
        <v>0</v>
      </c>
      <c r="M7" s="16">
        <v>0</v>
      </c>
      <c r="N7" s="40" t="str">
        <f t="shared" si="0"/>
        <v>Conheça o Onix 2013 | Um Choque de Gerações na Indústria | Automobilística. Visite Nosso Site!</v>
      </c>
    </row>
    <row r="8" spans="1:14" x14ac:dyDescent="0.25">
      <c r="A8" s="40" t="s">
        <v>77</v>
      </c>
      <c r="B8" s="40" t="s">
        <v>394</v>
      </c>
      <c r="C8" s="40" t="s">
        <v>395</v>
      </c>
      <c r="D8" s="40" t="s">
        <v>396</v>
      </c>
      <c r="E8" s="40" t="s">
        <v>383</v>
      </c>
      <c r="F8" s="40" t="s">
        <v>384</v>
      </c>
      <c r="G8" s="40" t="s">
        <v>493</v>
      </c>
      <c r="I8" s="16" t="s">
        <v>432</v>
      </c>
      <c r="J8" s="16" t="s">
        <v>431</v>
      </c>
      <c r="K8" s="16">
        <v>0</v>
      </c>
      <c r="L8" s="16">
        <v>0</v>
      </c>
      <c r="M8" s="16">
        <v>0</v>
      </c>
      <c r="N8" s="40" t="str">
        <f t="shared" si="0"/>
        <v>Lançamento Chevrolet Onix | Tecnologia ao Alcance de Todos | Confira mais Informações no Site!</v>
      </c>
    </row>
    <row r="9" spans="1:14" x14ac:dyDescent="0.25">
      <c r="A9" s="40" t="s">
        <v>77</v>
      </c>
      <c r="B9" s="40" t="s">
        <v>385</v>
      </c>
      <c r="C9" s="40" t="s">
        <v>397</v>
      </c>
      <c r="D9" s="40" t="s">
        <v>398</v>
      </c>
      <c r="E9" s="40" t="s">
        <v>383</v>
      </c>
      <c r="F9" s="40" t="s">
        <v>384</v>
      </c>
      <c r="G9" s="40" t="s">
        <v>493</v>
      </c>
      <c r="I9" s="16" t="s">
        <v>144</v>
      </c>
      <c r="J9" s="16" t="s">
        <v>431</v>
      </c>
      <c r="K9" s="16">
        <v>0</v>
      </c>
      <c r="L9" s="16">
        <v>0</v>
      </c>
      <c r="M9" s="16">
        <v>0</v>
      </c>
      <c r="N9" s="40" t="str">
        <f t="shared" si="0"/>
        <v>Chevrolet Onix com MyLink | Com Tela Touchscreen e Conexão | a Smartphones via MyLink.</v>
      </c>
    </row>
    <row r="10" spans="1:14" x14ac:dyDescent="0.25">
      <c r="A10" s="40" t="s">
        <v>77</v>
      </c>
      <c r="B10" s="40" t="s">
        <v>385</v>
      </c>
      <c r="C10" s="40" t="s">
        <v>399</v>
      </c>
      <c r="D10" s="40" t="s">
        <v>396</v>
      </c>
      <c r="E10" s="40" t="s">
        <v>383</v>
      </c>
      <c r="F10" s="40" t="s">
        <v>384</v>
      </c>
      <c r="G10" s="40" t="s">
        <v>493</v>
      </c>
      <c r="I10" s="16" t="s">
        <v>114</v>
      </c>
      <c r="J10" s="16" t="s">
        <v>431</v>
      </c>
      <c r="K10" s="16">
        <v>0</v>
      </c>
      <c r="L10" s="16">
        <v>0</v>
      </c>
      <c r="M10" s="16">
        <v>0</v>
      </c>
      <c r="N10" s="40" t="str">
        <f t="shared" si="0"/>
        <v>Chevrolet Onix com MyLink | Em Breve no Salão do Automóvel | Confira mais Informações no Site!</v>
      </c>
    </row>
    <row r="11" spans="1:14" x14ac:dyDescent="0.25">
      <c r="A11" s="40" t="s">
        <v>9</v>
      </c>
      <c r="B11" s="40" t="s">
        <v>400</v>
      </c>
      <c r="C11" s="40" t="s">
        <v>388</v>
      </c>
      <c r="D11" s="40" t="s">
        <v>389</v>
      </c>
      <c r="E11" s="40" t="s">
        <v>378</v>
      </c>
      <c r="F11" s="40" t="s">
        <v>379</v>
      </c>
      <c r="G11" s="40" t="s">
        <v>493</v>
      </c>
      <c r="I11" s="16" t="s">
        <v>98</v>
      </c>
      <c r="J11" s="16" t="s">
        <v>49</v>
      </c>
      <c r="K11" s="16">
        <v>81</v>
      </c>
      <c r="L11" s="16">
        <v>1148</v>
      </c>
      <c r="M11" s="16">
        <v>24.56</v>
      </c>
      <c r="N11" s="40" t="str">
        <f t="shared" si="0"/>
        <v>Fotos: Chevrolet Onix | Conheça toda a Tecnologia do MyLink | Conectado ao GPS do Seu Celular.</v>
      </c>
    </row>
    <row r="12" spans="1:14" x14ac:dyDescent="0.25">
      <c r="A12" s="40" t="s">
        <v>77</v>
      </c>
      <c r="B12" s="40" t="s">
        <v>390</v>
      </c>
      <c r="C12" s="40" t="s">
        <v>391</v>
      </c>
      <c r="D12" s="40" t="s">
        <v>392</v>
      </c>
      <c r="E12" s="40" t="s">
        <v>383</v>
      </c>
      <c r="F12" s="40" t="s">
        <v>393</v>
      </c>
      <c r="G12" s="40" t="s">
        <v>493</v>
      </c>
      <c r="I12" s="16" t="s">
        <v>94</v>
      </c>
      <c r="J12" s="16" t="s">
        <v>77</v>
      </c>
      <c r="K12" s="16">
        <v>0</v>
      </c>
      <c r="L12" s="16">
        <v>0</v>
      </c>
      <c r="M12" s="16">
        <v>0</v>
      </c>
      <c r="N12" s="40" t="str">
        <f t="shared" si="0"/>
        <v>Conheça o Onix 2013 | Um Choque de Gerações na Indústria | Automobilística. Visite Nosso Site!</v>
      </c>
    </row>
    <row r="13" spans="1:14" x14ac:dyDescent="0.25">
      <c r="A13" s="40" t="s">
        <v>77</v>
      </c>
      <c r="B13" s="40" t="s">
        <v>387</v>
      </c>
      <c r="C13" s="40" t="s">
        <v>401</v>
      </c>
      <c r="D13" s="40" t="s">
        <v>402</v>
      </c>
      <c r="E13" s="40" t="s">
        <v>383</v>
      </c>
      <c r="F13" s="40" t="s">
        <v>393</v>
      </c>
      <c r="G13" s="40" t="s">
        <v>493</v>
      </c>
      <c r="I13" s="16" t="s">
        <v>155</v>
      </c>
      <c r="J13" s="16" t="s">
        <v>77</v>
      </c>
      <c r="K13" s="16">
        <v>0</v>
      </c>
      <c r="L13" s="16">
        <v>0</v>
      </c>
      <c r="M13" s="16">
        <v>0</v>
      </c>
      <c r="N13" s="40" t="str">
        <f t="shared" si="0"/>
        <v>Chevrolet Onix - Oficial | Coisas Incríveis Saem do Padrão. | Carros Também. Confira Agora o Site</v>
      </c>
    </row>
    <row r="14" spans="1:14" x14ac:dyDescent="0.25">
      <c r="A14" s="40" t="s">
        <v>77</v>
      </c>
      <c r="B14" s="40" t="s">
        <v>403</v>
      </c>
      <c r="C14" s="40" t="s">
        <v>391</v>
      </c>
      <c r="D14" s="40" t="s">
        <v>392</v>
      </c>
      <c r="E14" s="40" t="s">
        <v>383</v>
      </c>
      <c r="F14" s="40" t="s">
        <v>393</v>
      </c>
      <c r="G14" s="40" t="s">
        <v>493</v>
      </c>
      <c r="I14" s="16" t="s">
        <v>90</v>
      </c>
      <c r="J14" s="16" t="s">
        <v>77</v>
      </c>
      <c r="K14" s="16">
        <v>0</v>
      </c>
      <c r="L14" s="16">
        <v>0</v>
      </c>
      <c r="M14" s="16">
        <v>0</v>
      </c>
      <c r="N14" s="40" t="str">
        <f t="shared" si="0"/>
        <v>Preço Chevrolet Onix | Um Choque de Gerações na Indústria | Automobilística. Visite Nosso Site!</v>
      </c>
    </row>
    <row r="15" spans="1:14" x14ac:dyDescent="0.25">
      <c r="A15" s="40" t="s">
        <v>77</v>
      </c>
      <c r="B15" s="40" t="s">
        <v>404</v>
      </c>
      <c r="C15" s="40" t="s">
        <v>405</v>
      </c>
      <c r="D15" s="40" t="s">
        <v>406</v>
      </c>
      <c r="E15" s="40" t="s">
        <v>383</v>
      </c>
      <c r="F15" s="40" t="s">
        <v>393</v>
      </c>
      <c r="G15" s="40" t="s">
        <v>493</v>
      </c>
      <c r="I15" s="16" t="s">
        <v>126</v>
      </c>
      <c r="J15" s="16" t="s">
        <v>77</v>
      </c>
      <c r="K15" s="16">
        <v>0</v>
      </c>
      <c r="L15" s="16">
        <v>0</v>
      </c>
      <c r="M15" s="16">
        <v>0</v>
      </c>
      <c r="N15" s="40" t="str">
        <f t="shared" si="0"/>
        <v>Site Oficial Onix | Tecnologia Inovadora e Exclusiva. | Com o Sistema Multimídia MyLink.</v>
      </c>
    </row>
    <row r="16" spans="1:14" x14ac:dyDescent="0.25">
      <c r="A16" s="40" t="s">
        <v>77</v>
      </c>
      <c r="B16" s="40" t="s">
        <v>407</v>
      </c>
      <c r="C16" s="40" t="s">
        <v>408</v>
      </c>
      <c r="D16" s="40" t="s">
        <v>409</v>
      </c>
      <c r="E16" s="40" t="s">
        <v>383</v>
      </c>
      <c r="F16" s="40" t="s">
        <v>393</v>
      </c>
      <c r="G16" s="40" t="s">
        <v>493</v>
      </c>
      <c r="I16" s="16" t="s">
        <v>129</v>
      </c>
      <c r="J16" s="16" t="s">
        <v>77</v>
      </c>
      <c r="K16" s="16">
        <v>0</v>
      </c>
      <c r="L16" s="16">
        <v>0</v>
      </c>
      <c r="M16" s="16">
        <v>0</v>
      </c>
      <c r="N16" s="40" t="str">
        <f t="shared" si="0"/>
        <v>Chevrolet Onix 2013 | Motor SPE/4, Duplo Air Bag Frontal | Freios ABS com EBD e Muito Mais.</v>
      </c>
    </row>
    <row r="17" spans="1:14" x14ac:dyDescent="0.25">
      <c r="A17" s="40" t="s">
        <v>77</v>
      </c>
      <c r="B17" s="40" t="s">
        <v>385</v>
      </c>
      <c r="C17" s="40" t="s">
        <v>397</v>
      </c>
      <c r="D17" s="40" t="s">
        <v>398</v>
      </c>
      <c r="E17" s="40" t="s">
        <v>383</v>
      </c>
      <c r="F17" s="40" t="s">
        <v>384</v>
      </c>
      <c r="G17" s="40" t="s">
        <v>493</v>
      </c>
      <c r="I17" s="16" t="s">
        <v>433</v>
      </c>
      <c r="J17" s="16" t="s">
        <v>431</v>
      </c>
      <c r="K17" s="16">
        <v>0</v>
      </c>
      <c r="L17" s="16">
        <v>0</v>
      </c>
      <c r="M17" s="16">
        <v>0</v>
      </c>
      <c r="N17" s="40" t="str">
        <f t="shared" si="0"/>
        <v>Chevrolet Onix com MyLink | Com Tela Touchscreen e Conexão | a Smartphones via MyLink.</v>
      </c>
    </row>
    <row r="18" spans="1:14" x14ac:dyDescent="0.25">
      <c r="A18" s="40" t="s">
        <v>77</v>
      </c>
      <c r="B18" s="40" t="s">
        <v>410</v>
      </c>
      <c r="C18" s="40" t="s">
        <v>401</v>
      </c>
      <c r="D18" s="40" t="s">
        <v>402</v>
      </c>
      <c r="E18" s="40" t="s">
        <v>78</v>
      </c>
      <c r="F18" s="40" t="s">
        <v>393</v>
      </c>
      <c r="G18" s="40" t="s">
        <v>493</v>
      </c>
      <c r="I18" s="16" t="s">
        <v>116</v>
      </c>
      <c r="J18" s="16" t="s">
        <v>77</v>
      </c>
      <c r="K18" s="16">
        <v>0</v>
      </c>
      <c r="L18" s="16">
        <v>0</v>
      </c>
      <c r="M18" s="16">
        <v>0</v>
      </c>
      <c r="N18" s="40" t="str">
        <f t="shared" si="0"/>
        <v>Chevrolet Onix LS | Coisas Incríveis Saem do Padrão. | Carros Também. Confira Agora o Site</v>
      </c>
    </row>
    <row r="19" spans="1:14" x14ac:dyDescent="0.25">
      <c r="A19" s="40" t="s">
        <v>74</v>
      </c>
      <c r="B19" s="40" t="s">
        <v>390</v>
      </c>
      <c r="C19" s="40" t="s">
        <v>408</v>
      </c>
      <c r="D19" s="40" t="s">
        <v>409</v>
      </c>
      <c r="E19" s="40" t="s">
        <v>383</v>
      </c>
      <c r="F19" s="40" t="s">
        <v>393</v>
      </c>
      <c r="G19" s="40" t="s">
        <v>493</v>
      </c>
      <c r="I19" s="16" t="s">
        <v>151</v>
      </c>
      <c r="J19" s="16" t="s">
        <v>74</v>
      </c>
      <c r="K19" s="16">
        <v>3</v>
      </c>
      <c r="L19" s="16">
        <v>29</v>
      </c>
      <c r="M19" s="16">
        <v>0.92</v>
      </c>
      <c r="N19" s="40" t="str">
        <f t="shared" si="0"/>
        <v>Conheça o Onix 2013 | Motor SPE/4, Duplo Air Bag Frontal | Freios ABS com EBD e Muito Mais.</v>
      </c>
    </row>
    <row r="20" spans="1:14" x14ac:dyDescent="0.25">
      <c r="A20" s="40" t="s">
        <v>9</v>
      </c>
      <c r="B20" s="40" t="s">
        <v>411</v>
      </c>
      <c r="C20" s="40" t="s">
        <v>388</v>
      </c>
      <c r="D20" s="40" t="s">
        <v>389</v>
      </c>
      <c r="E20" s="40" t="s">
        <v>378</v>
      </c>
      <c r="F20" s="40" t="s">
        <v>379</v>
      </c>
      <c r="G20" s="40" t="s">
        <v>493</v>
      </c>
      <c r="I20" s="16" t="s">
        <v>110</v>
      </c>
      <c r="J20" s="16" t="s">
        <v>49</v>
      </c>
      <c r="K20" s="16">
        <v>83</v>
      </c>
      <c r="L20" s="16">
        <v>929</v>
      </c>
      <c r="M20" s="16">
        <v>31</v>
      </c>
      <c r="N20" s="40" t="str">
        <f t="shared" si="0"/>
        <v>Chevrolet Onix com Mylink | Conheça toda a Tecnologia do MyLink | Conectado ao GPS do Seu Celular.</v>
      </c>
    </row>
    <row r="21" spans="1:14" x14ac:dyDescent="0.25">
      <c r="A21" s="40" t="s">
        <v>77</v>
      </c>
      <c r="B21" s="40" t="s">
        <v>380</v>
      </c>
      <c r="C21" s="40" t="s">
        <v>401</v>
      </c>
      <c r="D21" s="40" t="s">
        <v>402</v>
      </c>
      <c r="E21" s="40" t="s">
        <v>78</v>
      </c>
      <c r="F21" s="40" t="s">
        <v>393</v>
      </c>
      <c r="G21" s="40" t="s">
        <v>493</v>
      </c>
      <c r="I21" s="16" t="s">
        <v>129</v>
      </c>
      <c r="J21" s="16" t="s">
        <v>77</v>
      </c>
      <c r="K21" s="16">
        <v>0</v>
      </c>
      <c r="L21" s="16">
        <v>0</v>
      </c>
      <c r="M21" s="16">
        <v>0</v>
      </c>
      <c r="N21" s="40" t="str">
        <f t="shared" si="0"/>
        <v>Chevrolet Onix | Coisas Incríveis Saem do Padrão. | Carros Também. Confira Agora o Site</v>
      </c>
    </row>
    <row r="22" spans="1:14" x14ac:dyDescent="0.25">
      <c r="A22" s="40" t="s">
        <v>77</v>
      </c>
      <c r="B22" s="40" t="s">
        <v>385</v>
      </c>
      <c r="C22" s="40" t="s">
        <v>399</v>
      </c>
      <c r="D22" s="40" t="s">
        <v>396</v>
      </c>
      <c r="E22" s="40" t="s">
        <v>383</v>
      </c>
      <c r="F22" s="40" t="s">
        <v>384</v>
      </c>
      <c r="G22" s="40" t="s">
        <v>493</v>
      </c>
      <c r="I22" s="16" t="s">
        <v>178</v>
      </c>
      <c r="J22" s="16" t="s">
        <v>431</v>
      </c>
      <c r="K22" s="16">
        <v>0</v>
      </c>
      <c r="L22" s="16">
        <v>0</v>
      </c>
      <c r="M22" s="16">
        <v>0</v>
      </c>
      <c r="N22" s="40" t="str">
        <f t="shared" si="0"/>
        <v>Chevrolet Onix com MyLink | Em Breve no Salão do Automóvel | Confira mais Informações no Site!</v>
      </c>
    </row>
    <row r="23" spans="1:14" x14ac:dyDescent="0.25">
      <c r="A23" s="40" t="s">
        <v>77</v>
      </c>
      <c r="B23" s="40" t="s">
        <v>79</v>
      </c>
      <c r="C23" s="40" t="s">
        <v>80</v>
      </c>
      <c r="D23" s="40" t="s">
        <v>81</v>
      </c>
      <c r="E23" s="40" t="s">
        <v>84</v>
      </c>
      <c r="F23" s="40" t="s">
        <v>82</v>
      </c>
      <c r="G23" s="40" t="s">
        <v>493</v>
      </c>
      <c r="I23" s="16" t="s">
        <v>126</v>
      </c>
      <c r="J23" s="16" t="s">
        <v>77</v>
      </c>
      <c r="K23" s="16">
        <v>0</v>
      </c>
      <c r="L23" s="16">
        <v>0</v>
      </c>
      <c r="M23" s="16">
        <v>0</v>
      </c>
      <c r="N23" s="40" t="str">
        <f>B23&amp;" | "&amp;C23&amp;" | "&amp;D23</f>
        <v>Chevrolet: Find New Roads | Participe Agora Desse Grande Evento | Visite Agora e Assista Ao Vivo!</v>
      </c>
    </row>
    <row r="24" spans="1:14" x14ac:dyDescent="0.25">
      <c r="A24" s="40" t="s">
        <v>74</v>
      </c>
      <c r="B24" s="40" t="s">
        <v>79</v>
      </c>
      <c r="C24" s="40" t="s">
        <v>80</v>
      </c>
      <c r="D24" s="40" t="s">
        <v>81</v>
      </c>
      <c r="E24" s="40" t="s">
        <v>78</v>
      </c>
      <c r="F24" s="40" t="s">
        <v>82</v>
      </c>
      <c r="G24" s="40" t="s">
        <v>493</v>
      </c>
      <c r="I24" s="16" t="s">
        <v>106</v>
      </c>
      <c r="J24" s="16" t="s">
        <v>74</v>
      </c>
      <c r="K24" s="16">
        <v>0</v>
      </c>
      <c r="L24" s="16">
        <v>0</v>
      </c>
      <c r="M24" s="16">
        <v>0</v>
      </c>
      <c r="N24" s="40" t="str">
        <f>B24&amp;" | "&amp;C24&amp;" | "&amp;D24</f>
        <v>Chevrolet: Find New Roads | Participe Agora Desse Grande Evento | Visite Agora e Assista Ao Vivo!</v>
      </c>
    </row>
    <row r="25" spans="1:14" x14ac:dyDescent="0.25">
      <c r="A25" s="40" t="s">
        <v>77</v>
      </c>
      <c r="B25" s="40" t="s">
        <v>404</v>
      </c>
      <c r="C25" s="40" t="s">
        <v>408</v>
      </c>
      <c r="D25" s="40" t="s">
        <v>409</v>
      </c>
      <c r="E25" s="40" t="s">
        <v>78</v>
      </c>
      <c r="F25" s="40" t="s">
        <v>393</v>
      </c>
      <c r="G25" s="40" t="s">
        <v>493</v>
      </c>
      <c r="I25" s="16" t="s">
        <v>155</v>
      </c>
      <c r="J25" s="16" t="s">
        <v>77</v>
      </c>
      <c r="K25" s="16">
        <v>0</v>
      </c>
      <c r="L25" s="16">
        <v>0</v>
      </c>
      <c r="M25" s="16">
        <v>0</v>
      </c>
      <c r="N25" s="40" t="str">
        <f t="shared" si="0"/>
        <v>Site Oficial Onix | Motor SPE/4, Duplo Air Bag Frontal | Freios ABS com EBD e Muito Mais.</v>
      </c>
    </row>
    <row r="26" spans="1:14" x14ac:dyDescent="0.25">
      <c r="A26" s="40" t="s">
        <v>9</v>
      </c>
      <c r="B26" s="40" t="s">
        <v>404</v>
      </c>
      <c r="C26" s="40" t="s">
        <v>376</v>
      </c>
      <c r="D26" s="40" t="s">
        <v>377</v>
      </c>
      <c r="E26" s="40" t="s">
        <v>378</v>
      </c>
      <c r="F26" s="40" t="s">
        <v>379</v>
      </c>
      <c r="G26" s="40" t="s">
        <v>493</v>
      </c>
      <c r="I26" s="16" t="s">
        <v>151</v>
      </c>
      <c r="J26" s="16" t="s">
        <v>49</v>
      </c>
      <c r="K26" s="16">
        <v>4</v>
      </c>
      <c r="L26" s="16">
        <v>131</v>
      </c>
      <c r="M26" s="16">
        <v>2.2400000000000002</v>
      </c>
      <c r="N26" s="40" t="str">
        <f t="shared" si="0"/>
        <v>Site Oficial Onix | Conectado ao GPS do Seu Celular | Para se Atualizar em Tempo Real.</v>
      </c>
    </row>
    <row r="27" spans="1:14" x14ac:dyDescent="0.25">
      <c r="A27" s="40" t="s">
        <v>9</v>
      </c>
      <c r="B27" s="40" t="s">
        <v>380</v>
      </c>
      <c r="C27" s="40" t="s">
        <v>395</v>
      </c>
      <c r="D27" s="40" t="s">
        <v>396</v>
      </c>
      <c r="E27" s="40" t="s">
        <v>383</v>
      </c>
      <c r="F27" s="40" t="s">
        <v>384</v>
      </c>
      <c r="G27" s="40" t="s">
        <v>493</v>
      </c>
      <c r="I27" s="16" t="s">
        <v>432</v>
      </c>
      <c r="J27" s="16" t="s">
        <v>431</v>
      </c>
      <c r="K27" s="16">
        <v>0</v>
      </c>
      <c r="L27" s="16">
        <v>0</v>
      </c>
      <c r="M27" s="16">
        <v>0</v>
      </c>
      <c r="N27" s="40" t="str">
        <f t="shared" si="0"/>
        <v>Chevrolet Onix | Tecnologia ao Alcance de Todos | Confira mais Informações no Site!</v>
      </c>
    </row>
    <row r="28" spans="1:14" x14ac:dyDescent="0.25">
      <c r="A28" s="40" t="s">
        <v>77</v>
      </c>
      <c r="B28" s="40" t="s">
        <v>380</v>
      </c>
      <c r="C28" s="40" t="s">
        <v>381</v>
      </c>
      <c r="D28" s="40" t="s">
        <v>412</v>
      </c>
      <c r="E28" s="40" t="s">
        <v>383</v>
      </c>
      <c r="F28" s="40" t="s">
        <v>384</v>
      </c>
      <c r="G28" s="40" t="s">
        <v>493</v>
      </c>
      <c r="I28" s="16" t="s">
        <v>434</v>
      </c>
      <c r="J28" s="16" t="s">
        <v>431</v>
      </c>
      <c r="K28" s="16">
        <v>0</v>
      </c>
      <c r="L28" s="16">
        <v>0</v>
      </c>
      <c r="M28" s="16">
        <v>0</v>
      </c>
      <c r="N28" s="40" t="str">
        <f t="shared" si="0"/>
        <v>Chevrolet Onix | Um dos mais Esperados Lançamentos | do ano da Chevrolet. Veja no site!</v>
      </c>
    </row>
    <row r="29" spans="1:14" x14ac:dyDescent="0.25">
      <c r="A29" s="40" t="s">
        <v>77</v>
      </c>
      <c r="B29" s="40" t="s">
        <v>385</v>
      </c>
      <c r="C29" s="40" t="s">
        <v>381</v>
      </c>
      <c r="D29" s="40" t="s">
        <v>412</v>
      </c>
      <c r="E29" s="40" t="s">
        <v>383</v>
      </c>
      <c r="F29" s="40" t="s">
        <v>384</v>
      </c>
      <c r="G29" s="40" t="s">
        <v>493</v>
      </c>
      <c r="I29" s="16" t="s">
        <v>178</v>
      </c>
      <c r="J29" s="16" t="s">
        <v>431</v>
      </c>
      <c r="K29" s="16">
        <v>0</v>
      </c>
      <c r="L29" s="16">
        <v>0</v>
      </c>
      <c r="M29" s="16">
        <v>0</v>
      </c>
      <c r="N29" s="40" t="str">
        <f t="shared" si="0"/>
        <v>Chevrolet Onix com MyLink | Um dos mais Esperados Lançamentos | do ano da Chevrolet. Veja no site!</v>
      </c>
    </row>
    <row r="30" spans="1:14" x14ac:dyDescent="0.25">
      <c r="A30" s="40" t="s">
        <v>74</v>
      </c>
      <c r="B30" s="40" t="s">
        <v>407</v>
      </c>
      <c r="C30" s="40" t="s">
        <v>391</v>
      </c>
      <c r="D30" s="40" t="s">
        <v>392</v>
      </c>
      <c r="E30" s="40" t="s">
        <v>383</v>
      </c>
      <c r="F30" s="40" t="s">
        <v>393</v>
      </c>
      <c r="G30" s="40" t="s">
        <v>493</v>
      </c>
      <c r="I30" s="16" t="s">
        <v>106</v>
      </c>
      <c r="J30" s="16" t="s">
        <v>74</v>
      </c>
      <c r="K30" s="16">
        <v>2</v>
      </c>
      <c r="L30" s="16">
        <v>32</v>
      </c>
      <c r="M30" s="16">
        <v>0.3</v>
      </c>
      <c r="N30" s="40" t="str">
        <f t="shared" si="0"/>
        <v>Chevrolet Onix 2013 | Um Choque de Gerações na Indústria | Automobilística. Visite Nosso Site!</v>
      </c>
    </row>
    <row r="31" spans="1:14" x14ac:dyDescent="0.25">
      <c r="A31" s="40" t="s">
        <v>9</v>
      </c>
      <c r="B31" s="40" t="s">
        <v>385</v>
      </c>
      <c r="C31" s="40" t="s">
        <v>397</v>
      </c>
      <c r="D31" s="40" t="s">
        <v>398</v>
      </c>
      <c r="E31" s="40" t="s">
        <v>383</v>
      </c>
      <c r="F31" s="40" t="s">
        <v>384</v>
      </c>
      <c r="G31" s="40" t="s">
        <v>493</v>
      </c>
      <c r="I31" s="16" t="s">
        <v>435</v>
      </c>
      <c r="J31" s="16" t="s">
        <v>431</v>
      </c>
      <c r="K31" s="16">
        <v>0</v>
      </c>
      <c r="L31" s="16">
        <v>0</v>
      </c>
      <c r="M31" s="16">
        <v>0</v>
      </c>
      <c r="N31" s="40" t="str">
        <f t="shared" si="0"/>
        <v>Chevrolet Onix com MyLink | Com Tela Touchscreen e Conexão | a Smartphones via MyLink.</v>
      </c>
    </row>
    <row r="32" spans="1:14" x14ac:dyDescent="0.25">
      <c r="A32" s="40" t="s">
        <v>77</v>
      </c>
      <c r="B32" s="40" t="s">
        <v>380</v>
      </c>
      <c r="C32" s="40" t="s">
        <v>381</v>
      </c>
      <c r="D32" s="40" t="s">
        <v>382</v>
      </c>
      <c r="E32" s="40" t="s">
        <v>78</v>
      </c>
      <c r="F32" s="40" t="s">
        <v>384</v>
      </c>
      <c r="G32" s="40" t="s">
        <v>493</v>
      </c>
      <c r="I32" s="16" t="s">
        <v>114</v>
      </c>
      <c r="J32" s="16" t="s">
        <v>431</v>
      </c>
      <c r="K32" s="16">
        <v>0</v>
      </c>
      <c r="L32" s="16">
        <v>0</v>
      </c>
      <c r="M32" s="16">
        <v>0</v>
      </c>
      <c r="N32" s="40" t="str">
        <f t="shared" si="0"/>
        <v>Chevrolet Onix | Um dos mais Esperados Lançamentos | Está no Salão do Automóvel. Confira</v>
      </c>
    </row>
    <row r="33" spans="1:14" x14ac:dyDescent="0.25">
      <c r="A33" s="40" t="s">
        <v>77</v>
      </c>
      <c r="B33" s="40" t="s">
        <v>380</v>
      </c>
      <c r="C33" s="40" t="s">
        <v>395</v>
      </c>
      <c r="D33" s="40" t="s">
        <v>396</v>
      </c>
      <c r="E33" s="40" t="s">
        <v>78</v>
      </c>
      <c r="F33" s="40" t="s">
        <v>384</v>
      </c>
      <c r="G33" s="40" t="s">
        <v>493</v>
      </c>
      <c r="I33" s="16" t="s">
        <v>436</v>
      </c>
      <c r="J33" s="16" t="s">
        <v>431</v>
      </c>
      <c r="K33" s="16">
        <v>0</v>
      </c>
      <c r="L33" s="16">
        <v>0</v>
      </c>
      <c r="M33" s="16">
        <v>0</v>
      </c>
      <c r="N33" s="40" t="str">
        <f t="shared" si="0"/>
        <v>Chevrolet Onix | Tecnologia ao Alcance de Todos | Confira mais Informações no Site!</v>
      </c>
    </row>
    <row r="34" spans="1:14" x14ac:dyDescent="0.25">
      <c r="A34" s="40" t="s">
        <v>74</v>
      </c>
      <c r="B34" s="40" t="s">
        <v>79</v>
      </c>
      <c r="C34" s="40" t="s">
        <v>80</v>
      </c>
      <c r="D34" s="40" t="s">
        <v>83</v>
      </c>
      <c r="E34" s="40" t="s">
        <v>78</v>
      </c>
      <c r="F34" s="40" t="s">
        <v>82</v>
      </c>
      <c r="G34" s="40" t="s">
        <v>493</v>
      </c>
      <c r="I34" s="16" t="s">
        <v>116</v>
      </c>
      <c r="J34" s="16" t="s">
        <v>74</v>
      </c>
      <c r="K34" s="16">
        <v>0</v>
      </c>
      <c r="L34" s="16">
        <v>0</v>
      </c>
      <c r="M34" s="16">
        <v>0</v>
      </c>
      <c r="N34" s="40" t="str">
        <f t="shared" si="0"/>
        <v>Chevrolet: Find New Roads | Participe Agora Desse Grande Evento | Assista a Transmissão Ao Vivo!</v>
      </c>
    </row>
    <row r="35" spans="1:14" x14ac:dyDescent="0.25">
      <c r="A35" s="40" t="s">
        <v>77</v>
      </c>
      <c r="B35" s="40" t="s">
        <v>413</v>
      </c>
      <c r="C35" s="40" t="s">
        <v>405</v>
      </c>
      <c r="D35" s="40" t="s">
        <v>406</v>
      </c>
      <c r="E35" s="40" t="s">
        <v>78</v>
      </c>
      <c r="F35" s="40" t="s">
        <v>393</v>
      </c>
      <c r="G35" s="40" t="s">
        <v>493</v>
      </c>
      <c r="I35" s="16" t="s">
        <v>86</v>
      </c>
      <c r="J35" s="16" t="s">
        <v>77</v>
      </c>
      <c r="K35" s="16">
        <v>0</v>
      </c>
      <c r="L35" s="16">
        <v>0</v>
      </c>
      <c r="M35" s="16">
        <v>0</v>
      </c>
      <c r="N35" s="40" t="str">
        <f t="shared" si="0"/>
        <v>Chevrolet Onix - 0 km | Tecnologia Inovadora e Exclusiva. | Com o Sistema Multimídia MyLink.</v>
      </c>
    </row>
    <row r="36" spans="1:14" x14ac:dyDescent="0.25">
      <c r="A36" s="40" t="s">
        <v>74</v>
      </c>
      <c r="B36" s="40" t="s">
        <v>79</v>
      </c>
      <c r="C36" s="40" t="s">
        <v>80</v>
      </c>
      <c r="D36" s="40" t="s">
        <v>81</v>
      </c>
      <c r="E36" s="40" t="s">
        <v>78</v>
      </c>
      <c r="F36" s="40" t="s">
        <v>82</v>
      </c>
      <c r="G36" s="40" t="s">
        <v>493</v>
      </c>
      <c r="I36" s="16" t="s">
        <v>434</v>
      </c>
      <c r="J36" s="16" t="s">
        <v>431</v>
      </c>
      <c r="K36" s="16">
        <v>0</v>
      </c>
      <c r="L36" s="16">
        <v>0</v>
      </c>
      <c r="M36" s="16">
        <v>0</v>
      </c>
      <c r="N36" s="40" t="str">
        <f t="shared" si="0"/>
        <v>Chevrolet: Find New Roads | Participe Agora Desse Grande Evento | Visite Agora e Assista Ao Vivo!</v>
      </c>
    </row>
    <row r="37" spans="1:14" x14ac:dyDescent="0.25">
      <c r="A37" s="40" t="s">
        <v>77</v>
      </c>
      <c r="B37" s="40" t="s">
        <v>414</v>
      </c>
      <c r="C37" s="40" t="s">
        <v>401</v>
      </c>
      <c r="D37" s="40" t="s">
        <v>402</v>
      </c>
      <c r="E37" s="40" t="s">
        <v>383</v>
      </c>
      <c r="F37" s="40" t="s">
        <v>393</v>
      </c>
      <c r="G37" s="40" t="s">
        <v>493</v>
      </c>
      <c r="I37" s="16" t="s">
        <v>209</v>
      </c>
      <c r="J37" s="16" t="s">
        <v>77</v>
      </c>
      <c r="K37" s="16">
        <v>0</v>
      </c>
      <c r="L37" s="16">
        <v>0</v>
      </c>
      <c r="M37" s="16">
        <v>0</v>
      </c>
      <c r="N37" s="40" t="str">
        <f t="shared" si="0"/>
        <v>Chevrolet Onix LT | Coisas Incríveis Saem do Padrão. | Carros Também. Confira Agora o Site</v>
      </c>
    </row>
    <row r="38" spans="1:14" x14ac:dyDescent="0.25">
      <c r="A38" s="40" t="s">
        <v>77</v>
      </c>
      <c r="B38" s="40" t="s">
        <v>385</v>
      </c>
      <c r="C38" s="40" t="s">
        <v>397</v>
      </c>
      <c r="D38" s="40" t="s">
        <v>398</v>
      </c>
      <c r="E38" s="40" t="s">
        <v>383</v>
      </c>
      <c r="F38" s="40" t="s">
        <v>384</v>
      </c>
      <c r="G38" s="40" t="s">
        <v>493</v>
      </c>
      <c r="I38" s="16" t="s">
        <v>432</v>
      </c>
      <c r="J38" s="16" t="s">
        <v>431</v>
      </c>
      <c r="K38" s="16">
        <v>0</v>
      </c>
      <c r="L38" s="16">
        <v>0</v>
      </c>
      <c r="M38" s="16">
        <v>0</v>
      </c>
      <c r="N38" s="40" t="str">
        <f t="shared" si="0"/>
        <v>Chevrolet Onix com MyLink | Com Tela Touchscreen e Conexão | a Smartphones via MyLink.</v>
      </c>
    </row>
    <row r="39" spans="1:14" x14ac:dyDescent="0.25">
      <c r="A39" s="40" t="s">
        <v>77</v>
      </c>
      <c r="B39" s="40" t="s">
        <v>411</v>
      </c>
      <c r="C39" s="40" t="s">
        <v>408</v>
      </c>
      <c r="D39" s="40" t="s">
        <v>409</v>
      </c>
      <c r="E39" s="40" t="s">
        <v>383</v>
      </c>
      <c r="F39" s="40" t="s">
        <v>393</v>
      </c>
      <c r="G39" s="40" t="s">
        <v>493</v>
      </c>
      <c r="I39" s="16" t="s">
        <v>110</v>
      </c>
      <c r="J39" s="16" t="s">
        <v>77</v>
      </c>
      <c r="K39" s="16">
        <v>0</v>
      </c>
      <c r="L39" s="16">
        <v>0</v>
      </c>
      <c r="M39" s="16">
        <v>0</v>
      </c>
      <c r="N39" s="40" t="str">
        <f t="shared" si="0"/>
        <v>Chevrolet Onix com Mylink | Motor SPE/4, Duplo Air Bag Frontal | Freios ABS com EBD e Muito Mais.</v>
      </c>
    </row>
    <row r="40" spans="1:14" x14ac:dyDescent="0.25">
      <c r="A40" s="40" t="s">
        <v>77</v>
      </c>
      <c r="B40" s="40" t="s">
        <v>380</v>
      </c>
      <c r="C40" s="40" t="s">
        <v>401</v>
      </c>
      <c r="D40" s="40" t="s">
        <v>402</v>
      </c>
      <c r="E40" s="40" t="s">
        <v>78</v>
      </c>
      <c r="F40" s="40" t="s">
        <v>393</v>
      </c>
      <c r="G40" s="40" t="s">
        <v>493</v>
      </c>
      <c r="I40" s="16" t="s">
        <v>151</v>
      </c>
      <c r="J40" s="16" t="s">
        <v>77</v>
      </c>
      <c r="K40" s="16">
        <v>0</v>
      </c>
      <c r="L40" s="16">
        <v>0</v>
      </c>
      <c r="M40" s="16">
        <v>0</v>
      </c>
      <c r="N40" s="40" t="str">
        <f t="shared" si="0"/>
        <v>Chevrolet Onix | Coisas Incríveis Saem do Padrão. | Carros Também. Confira Agora o Site</v>
      </c>
    </row>
    <row r="41" spans="1:14" x14ac:dyDescent="0.25">
      <c r="A41" s="40" t="s">
        <v>77</v>
      </c>
      <c r="B41" s="40" t="s">
        <v>385</v>
      </c>
      <c r="C41" s="40" t="s">
        <v>381</v>
      </c>
      <c r="D41" s="40" t="s">
        <v>412</v>
      </c>
      <c r="E41" s="40" t="s">
        <v>78</v>
      </c>
      <c r="F41" s="40" t="s">
        <v>384</v>
      </c>
      <c r="G41" s="40" t="s">
        <v>493</v>
      </c>
      <c r="I41" s="16" t="s">
        <v>437</v>
      </c>
      <c r="J41" s="16" t="s">
        <v>431</v>
      </c>
      <c r="K41" s="16">
        <v>0</v>
      </c>
      <c r="L41" s="16">
        <v>0</v>
      </c>
      <c r="M41" s="16">
        <v>0</v>
      </c>
      <c r="N41" s="40" t="str">
        <f t="shared" si="0"/>
        <v>Chevrolet Onix com MyLink | Um dos mais Esperados Lançamentos | do ano da Chevrolet. Veja no site!</v>
      </c>
    </row>
    <row r="42" spans="1:14" x14ac:dyDescent="0.25">
      <c r="A42" s="40" t="s">
        <v>77</v>
      </c>
      <c r="B42" s="40" t="s">
        <v>413</v>
      </c>
      <c r="C42" s="40" t="s">
        <v>408</v>
      </c>
      <c r="D42" s="40" t="s">
        <v>409</v>
      </c>
      <c r="E42" s="40" t="s">
        <v>78</v>
      </c>
      <c r="F42" s="40" t="s">
        <v>393</v>
      </c>
      <c r="G42" s="40" t="s">
        <v>493</v>
      </c>
      <c r="I42" s="16" t="s">
        <v>86</v>
      </c>
      <c r="J42" s="16" t="s">
        <v>77</v>
      </c>
      <c r="K42" s="16">
        <v>0</v>
      </c>
      <c r="L42" s="16">
        <v>0</v>
      </c>
      <c r="M42" s="16">
        <v>0</v>
      </c>
      <c r="N42" s="40" t="str">
        <f t="shared" si="0"/>
        <v>Chevrolet Onix - 0 km | Motor SPE/4, Duplo Air Bag Frontal | Freios ABS com EBD e Muito Mais.</v>
      </c>
    </row>
    <row r="43" spans="1:14" x14ac:dyDescent="0.25">
      <c r="A43" s="40" t="s">
        <v>74</v>
      </c>
      <c r="B43" s="40" t="s">
        <v>404</v>
      </c>
      <c r="C43" s="40" t="s">
        <v>405</v>
      </c>
      <c r="D43" s="40" t="s">
        <v>406</v>
      </c>
      <c r="E43" s="40" t="s">
        <v>383</v>
      </c>
      <c r="F43" s="40" t="s">
        <v>393</v>
      </c>
      <c r="G43" s="40" t="s">
        <v>493</v>
      </c>
      <c r="I43" s="16" t="s">
        <v>151</v>
      </c>
      <c r="J43" s="16" t="s">
        <v>74</v>
      </c>
      <c r="K43" s="16">
        <v>1</v>
      </c>
      <c r="L43" s="16">
        <v>36</v>
      </c>
      <c r="M43" s="16">
        <v>0.35</v>
      </c>
      <c r="N43" s="40" t="str">
        <f t="shared" si="0"/>
        <v>Site Oficial Onix | Tecnologia Inovadora e Exclusiva. | Com o Sistema Multimídia MyLink.</v>
      </c>
    </row>
    <row r="44" spans="1:14" x14ac:dyDescent="0.25">
      <c r="A44" s="40" t="s">
        <v>77</v>
      </c>
      <c r="B44" s="40" t="s">
        <v>394</v>
      </c>
      <c r="C44" s="40" t="s">
        <v>381</v>
      </c>
      <c r="D44" s="40" t="s">
        <v>382</v>
      </c>
      <c r="E44" s="40" t="s">
        <v>383</v>
      </c>
      <c r="F44" s="40" t="s">
        <v>384</v>
      </c>
      <c r="G44" s="40" t="s">
        <v>493</v>
      </c>
      <c r="I44" s="16" t="s">
        <v>114</v>
      </c>
      <c r="J44" s="16" t="s">
        <v>431</v>
      </c>
      <c r="K44" s="16">
        <v>0</v>
      </c>
      <c r="L44" s="16">
        <v>0</v>
      </c>
      <c r="M44" s="16">
        <v>0</v>
      </c>
      <c r="N44" s="40" t="str">
        <f t="shared" si="0"/>
        <v>Lançamento Chevrolet Onix | Um dos mais Esperados Lançamentos | Está no Salão do Automóvel. Confira</v>
      </c>
    </row>
    <row r="45" spans="1:14" x14ac:dyDescent="0.25">
      <c r="A45" s="40" t="s">
        <v>77</v>
      </c>
      <c r="B45" s="40" t="s">
        <v>380</v>
      </c>
      <c r="C45" s="40" t="s">
        <v>381</v>
      </c>
      <c r="D45" s="40" t="s">
        <v>412</v>
      </c>
      <c r="E45" s="40" t="s">
        <v>78</v>
      </c>
      <c r="F45" s="40" t="s">
        <v>384</v>
      </c>
      <c r="G45" s="40" t="s">
        <v>493</v>
      </c>
      <c r="I45" s="16" t="s">
        <v>434</v>
      </c>
      <c r="J45" s="16" t="s">
        <v>431</v>
      </c>
      <c r="K45" s="16">
        <v>0</v>
      </c>
      <c r="L45" s="16">
        <v>0</v>
      </c>
      <c r="M45" s="16">
        <v>0</v>
      </c>
      <c r="N45" s="40" t="str">
        <f t="shared" si="0"/>
        <v>Chevrolet Onix | Um dos mais Esperados Lançamentos | do ano da Chevrolet. Veja no site!</v>
      </c>
    </row>
    <row r="46" spans="1:14" x14ac:dyDescent="0.25">
      <c r="A46" s="40" t="s">
        <v>77</v>
      </c>
      <c r="B46" s="40" t="s">
        <v>415</v>
      </c>
      <c r="C46" s="40" t="s">
        <v>408</v>
      </c>
      <c r="D46" s="40" t="s">
        <v>409</v>
      </c>
      <c r="E46" s="40" t="s">
        <v>78</v>
      </c>
      <c r="F46" s="40" t="s">
        <v>393</v>
      </c>
      <c r="G46" s="40" t="s">
        <v>493</v>
      </c>
      <c r="I46" s="16" t="s">
        <v>155</v>
      </c>
      <c r="J46" s="16" t="s">
        <v>77</v>
      </c>
      <c r="K46" s="16">
        <v>0</v>
      </c>
      <c r="L46" s="16">
        <v>0</v>
      </c>
      <c r="M46" s="16">
        <v>0</v>
      </c>
      <c r="N46" s="40" t="str">
        <f t="shared" si="0"/>
        <v>Chevrolet Onix | Oficial | Motor SPE/4, Duplo Air Bag Frontal | Freios ABS com EBD e Muito Mais.</v>
      </c>
    </row>
    <row r="47" spans="1:14" x14ac:dyDescent="0.25">
      <c r="A47" s="40" t="s">
        <v>74</v>
      </c>
      <c r="B47" s="40" t="s">
        <v>380</v>
      </c>
      <c r="C47" s="40" t="s">
        <v>395</v>
      </c>
      <c r="D47" s="40" t="s">
        <v>396</v>
      </c>
      <c r="E47" s="40" t="s">
        <v>383</v>
      </c>
      <c r="F47" s="40" t="s">
        <v>384</v>
      </c>
      <c r="G47" s="40" t="s">
        <v>493</v>
      </c>
      <c r="I47" s="16" t="s">
        <v>437</v>
      </c>
      <c r="J47" s="16" t="s">
        <v>431</v>
      </c>
      <c r="K47" s="16">
        <v>0</v>
      </c>
      <c r="L47" s="16">
        <v>0</v>
      </c>
      <c r="M47" s="16">
        <v>0</v>
      </c>
      <c r="N47" s="40" t="str">
        <f t="shared" si="0"/>
        <v>Chevrolet Onix | Tecnologia ao Alcance de Todos | Confira mais Informações no Site!</v>
      </c>
    </row>
    <row r="48" spans="1:14" x14ac:dyDescent="0.25">
      <c r="A48" s="40" t="s">
        <v>77</v>
      </c>
      <c r="B48" s="40" t="s">
        <v>385</v>
      </c>
      <c r="C48" s="40" t="s">
        <v>395</v>
      </c>
      <c r="D48" s="40" t="s">
        <v>396</v>
      </c>
      <c r="E48" s="40" t="s">
        <v>78</v>
      </c>
      <c r="F48" s="40" t="s">
        <v>384</v>
      </c>
      <c r="G48" s="40" t="s">
        <v>493</v>
      </c>
      <c r="I48" s="16" t="s">
        <v>435</v>
      </c>
      <c r="J48" s="16" t="s">
        <v>431</v>
      </c>
      <c r="K48" s="16">
        <v>0</v>
      </c>
      <c r="L48" s="16">
        <v>0</v>
      </c>
      <c r="M48" s="16">
        <v>0</v>
      </c>
      <c r="N48" s="40" t="str">
        <f t="shared" si="0"/>
        <v>Chevrolet Onix com MyLink | Tecnologia ao Alcance de Todos | Confira mais Informações no Site!</v>
      </c>
    </row>
    <row r="49" spans="1:14" x14ac:dyDescent="0.25">
      <c r="A49" s="40" t="s">
        <v>77</v>
      </c>
      <c r="B49" s="40" t="s">
        <v>394</v>
      </c>
      <c r="C49" s="40" t="s">
        <v>395</v>
      </c>
      <c r="D49" s="40" t="s">
        <v>396</v>
      </c>
      <c r="E49" s="40" t="s">
        <v>383</v>
      </c>
      <c r="F49" s="40" t="s">
        <v>384</v>
      </c>
      <c r="G49" s="40" t="s">
        <v>493</v>
      </c>
      <c r="I49" s="16" t="s">
        <v>438</v>
      </c>
      <c r="J49" s="16" t="s">
        <v>431</v>
      </c>
      <c r="K49" s="16">
        <v>0</v>
      </c>
      <c r="L49" s="16">
        <v>0</v>
      </c>
      <c r="M49" s="16">
        <v>0</v>
      </c>
      <c r="N49" s="40" t="str">
        <f t="shared" si="0"/>
        <v>Lançamento Chevrolet Onix | Tecnologia ao Alcance de Todos | Confira mais Informações no Site!</v>
      </c>
    </row>
    <row r="50" spans="1:14" x14ac:dyDescent="0.25">
      <c r="A50" s="40" t="s">
        <v>77</v>
      </c>
      <c r="B50" s="40" t="s">
        <v>404</v>
      </c>
      <c r="C50" s="40" t="s">
        <v>408</v>
      </c>
      <c r="D50" s="40" t="s">
        <v>409</v>
      </c>
      <c r="E50" s="40" t="s">
        <v>383</v>
      </c>
      <c r="F50" s="40" t="s">
        <v>393</v>
      </c>
      <c r="G50" s="40" t="s">
        <v>493</v>
      </c>
      <c r="I50" s="16" t="s">
        <v>155</v>
      </c>
      <c r="J50" s="16" t="s">
        <v>77</v>
      </c>
      <c r="K50" s="16">
        <v>0</v>
      </c>
      <c r="L50" s="16">
        <v>0</v>
      </c>
      <c r="M50" s="16">
        <v>0</v>
      </c>
      <c r="N50" s="40" t="str">
        <f t="shared" si="0"/>
        <v>Site Oficial Onix | Motor SPE/4, Duplo Air Bag Frontal | Freios ABS com EBD e Muito Mais.</v>
      </c>
    </row>
    <row r="51" spans="1:14" x14ac:dyDescent="0.25">
      <c r="A51" s="40" t="s">
        <v>77</v>
      </c>
      <c r="B51" s="40" t="s">
        <v>380</v>
      </c>
      <c r="C51" s="40" t="s">
        <v>381</v>
      </c>
      <c r="D51" s="40" t="s">
        <v>382</v>
      </c>
      <c r="E51" s="40" t="s">
        <v>78</v>
      </c>
      <c r="F51" s="40" t="s">
        <v>384</v>
      </c>
      <c r="G51" s="40" t="s">
        <v>493</v>
      </c>
      <c r="I51" s="16" t="s">
        <v>433</v>
      </c>
      <c r="J51" s="16" t="s">
        <v>431</v>
      </c>
      <c r="K51" s="16">
        <v>0</v>
      </c>
      <c r="L51" s="16">
        <v>0</v>
      </c>
      <c r="M51" s="16">
        <v>0</v>
      </c>
      <c r="N51" s="40" t="str">
        <f t="shared" si="0"/>
        <v>Chevrolet Onix | Um dos mais Esperados Lançamentos | Está no Salão do Automóvel. Confira</v>
      </c>
    </row>
    <row r="52" spans="1:14" x14ac:dyDescent="0.25">
      <c r="A52" s="40" t="s">
        <v>9</v>
      </c>
      <c r="B52" s="40" t="s">
        <v>416</v>
      </c>
      <c r="C52" s="40" t="s">
        <v>381</v>
      </c>
      <c r="D52" s="40" t="s">
        <v>412</v>
      </c>
      <c r="E52" s="40" t="s">
        <v>383</v>
      </c>
      <c r="F52" s="40" t="s">
        <v>384</v>
      </c>
      <c r="G52" s="40" t="s">
        <v>493</v>
      </c>
      <c r="I52" s="16" t="s">
        <v>438</v>
      </c>
      <c r="J52" s="16" t="s">
        <v>431</v>
      </c>
      <c r="K52" s="16">
        <v>0</v>
      </c>
      <c r="L52" s="16">
        <v>0</v>
      </c>
      <c r="M52" s="16">
        <v>0</v>
      </c>
      <c r="N52" s="40" t="str">
        <f t="shared" si="0"/>
        <v>Anúncio gráfico - Chevrolet Onix com MyLink | Um dos mais Esperados Lançamentos | do ano da Chevrolet. Veja no site!</v>
      </c>
    </row>
    <row r="53" spans="1:14" x14ac:dyDescent="0.25">
      <c r="A53" s="40" t="s">
        <v>74</v>
      </c>
      <c r="B53" s="40" t="s">
        <v>404</v>
      </c>
      <c r="C53" s="40" t="s">
        <v>405</v>
      </c>
      <c r="D53" s="40" t="s">
        <v>406</v>
      </c>
      <c r="E53" s="40" t="s">
        <v>383</v>
      </c>
      <c r="F53" s="40" t="s">
        <v>393</v>
      </c>
      <c r="G53" s="40" t="s">
        <v>493</v>
      </c>
      <c r="I53" s="16" t="s">
        <v>219</v>
      </c>
      <c r="J53" s="16" t="s">
        <v>74</v>
      </c>
      <c r="K53" s="16">
        <v>2</v>
      </c>
      <c r="L53" s="16">
        <v>18</v>
      </c>
      <c r="M53" s="16">
        <v>0.39</v>
      </c>
      <c r="N53" s="40" t="str">
        <f t="shared" si="0"/>
        <v>Site Oficial Onix | Tecnologia Inovadora e Exclusiva. | Com o Sistema Multimídia MyLink.</v>
      </c>
    </row>
    <row r="54" spans="1:14" x14ac:dyDescent="0.25">
      <c r="A54" s="40" t="s">
        <v>77</v>
      </c>
      <c r="B54" s="40" t="s">
        <v>404</v>
      </c>
      <c r="C54" s="40" t="s">
        <v>405</v>
      </c>
      <c r="D54" s="40" t="s">
        <v>406</v>
      </c>
      <c r="E54" s="40" t="s">
        <v>78</v>
      </c>
      <c r="F54" s="40" t="s">
        <v>393</v>
      </c>
      <c r="G54" s="40" t="s">
        <v>493</v>
      </c>
      <c r="I54" s="16" t="s">
        <v>219</v>
      </c>
      <c r="J54" s="16" t="s">
        <v>77</v>
      </c>
      <c r="K54" s="16">
        <v>0</v>
      </c>
      <c r="L54" s="16">
        <v>0</v>
      </c>
      <c r="M54" s="16">
        <v>0</v>
      </c>
      <c r="N54" s="40" t="str">
        <f t="shared" si="0"/>
        <v>Site Oficial Onix | Tecnologia Inovadora e Exclusiva. | Com o Sistema Multimídia MyLink.</v>
      </c>
    </row>
    <row r="55" spans="1:14" x14ac:dyDescent="0.25">
      <c r="A55" s="40" t="s">
        <v>74</v>
      </c>
      <c r="B55" s="40" t="s">
        <v>390</v>
      </c>
      <c r="C55" s="40" t="s">
        <v>391</v>
      </c>
      <c r="D55" s="40" t="s">
        <v>392</v>
      </c>
      <c r="E55" s="40" t="s">
        <v>383</v>
      </c>
      <c r="F55" s="40" t="s">
        <v>393</v>
      </c>
      <c r="G55" s="40" t="s">
        <v>493</v>
      </c>
      <c r="I55" s="16" t="s">
        <v>108</v>
      </c>
      <c r="J55" s="16" t="s">
        <v>74</v>
      </c>
      <c r="K55" s="16">
        <v>253</v>
      </c>
      <c r="L55" s="16">
        <v>3349</v>
      </c>
      <c r="M55" s="16">
        <v>58.08</v>
      </c>
      <c r="N55" s="40" t="str">
        <f t="shared" si="0"/>
        <v>Conheça o Onix 2013 | Um Choque de Gerações na Indústria | Automobilística. Visite Nosso Site!</v>
      </c>
    </row>
    <row r="56" spans="1:14" x14ac:dyDescent="0.25">
      <c r="A56" s="40" t="s">
        <v>74</v>
      </c>
      <c r="B56" s="40" t="s">
        <v>390</v>
      </c>
      <c r="C56" s="40" t="s">
        <v>408</v>
      </c>
      <c r="D56" s="40" t="s">
        <v>409</v>
      </c>
      <c r="E56" s="40" t="s">
        <v>383</v>
      </c>
      <c r="F56" s="40" t="s">
        <v>393</v>
      </c>
      <c r="G56" s="40" t="s">
        <v>493</v>
      </c>
      <c r="I56" s="16" t="s">
        <v>219</v>
      </c>
      <c r="J56" s="16" t="s">
        <v>74</v>
      </c>
      <c r="K56" s="16">
        <v>39</v>
      </c>
      <c r="L56" s="16">
        <v>191</v>
      </c>
      <c r="M56" s="16">
        <v>11.42</v>
      </c>
      <c r="N56" s="40" t="str">
        <f t="shared" si="0"/>
        <v>Conheça o Onix 2013 | Motor SPE/4, Duplo Air Bag Frontal | Freios ABS com EBD e Muito Mais.</v>
      </c>
    </row>
    <row r="57" spans="1:14" x14ac:dyDescent="0.25">
      <c r="A57" s="40" t="s">
        <v>74</v>
      </c>
      <c r="B57" s="40" t="s">
        <v>417</v>
      </c>
      <c r="C57" s="40" t="s">
        <v>391</v>
      </c>
      <c r="D57" s="40" t="s">
        <v>392</v>
      </c>
      <c r="E57" s="40" t="s">
        <v>383</v>
      </c>
      <c r="F57" s="40" t="s">
        <v>393</v>
      </c>
      <c r="G57" s="40" t="s">
        <v>493</v>
      </c>
      <c r="I57" s="16" t="s">
        <v>98</v>
      </c>
      <c r="J57" s="16" t="s">
        <v>74</v>
      </c>
      <c r="K57" s="16">
        <v>14</v>
      </c>
      <c r="L57" s="16">
        <v>325</v>
      </c>
      <c r="M57" s="16">
        <v>3.34</v>
      </c>
      <c r="N57" s="40" t="str">
        <f t="shared" si="0"/>
        <v>Fotos: Onix 2013 | Um Choque de Gerações na Indústria | Automobilística. Visite Nosso Site!</v>
      </c>
    </row>
    <row r="58" spans="1:14" x14ac:dyDescent="0.25">
      <c r="A58" s="40" t="s">
        <v>77</v>
      </c>
      <c r="B58" s="40" t="s">
        <v>394</v>
      </c>
      <c r="C58" s="40" t="s">
        <v>397</v>
      </c>
      <c r="D58" s="40" t="s">
        <v>398</v>
      </c>
      <c r="E58" s="40" t="s">
        <v>383</v>
      </c>
      <c r="F58" s="40" t="s">
        <v>384</v>
      </c>
      <c r="G58" s="40" t="s">
        <v>493</v>
      </c>
      <c r="I58" s="16" t="s">
        <v>438</v>
      </c>
      <c r="J58" s="16" t="s">
        <v>431</v>
      </c>
      <c r="K58" s="16">
        <v>0</v>
      </c>
      <c r="L58" s="16">
        <v>0</v>
      </c>
      <c r="M58" s="16">
        <v>0</v>
      </c>
      <c r="N58" s="40" t="str">
        <f t="shared" si="0"/>
        <v>Lançamento Chevrolet Onix | Com Tela Touchscreen e Conexão | a Smartphones via MyLink.</v>
      </c>
    </row>
    <row r="59" spans="1:14" x14ac:dyDescent="0.25">
      <c r="A59" s="40" t="s">
        <v>77</v>
      </c>
      <c r="B59" s="40" t="s">
        <v>385</v>
      </c>
      <c r="C59" s="40" t="s">
        <v>399</v>
      </c>
      <c r="D59" s="40" t="s">
        <v>396</v>
      </c>
      <c r="E59" s="40" t="s">
        <v>383</v>
      </c>
      <c r="F59" s="40" t="s">
        <v>384</v>
      </c>
      <c r="G59" s="40" t="s">
        <v>493</v>
      </c>
      <c r="I59" s="16" t="s">
        <v>432</v>
      </c>
      <c r="J59" s="16" t="s">
        <v>431</v>
      </c>
      <c r="K59" s="16">
        <v>0</v>
      </c>
      <c r="L59" s="16">
        <v>0</v>
      </c>
      <c r="M59" s="16">
        <v>0</v>
      </c>
      <c r="N59" s="40" t="str">
        <f t="shared" si="0"/>
        <v>Chevrolet Onix com MyLink | Em Breve no Salão do Automóvel | Confira mais Informações no Site!</v>
      </c>
    </row>
    <row r="60" spans="1:14" x14ac:dyDescent="0.25">
      <c r="A60" s="40" t="s">
        <v>74</v>
      </c>
      <c r="B60" s="40" t="s">
        <v>390</v>
      </c>
      <c r="C60" s="40" t="s">
        <v>408</v>
      </c>
      <c r="D60" s="40" t="s">
        <v>409</v>
      </c>
      <c r="E60" s="40" t="s">
        <v>383</v>
      </c>
      <c r="F60" s="40" t="s">
        <v>393</v>
      </c>
      <c r="G60" s="40" t="s">
        <v>493</v>
      </c>
      <c r="I60" s="16" t="s">
        <v>94</v>
      </c>
      <c r="J60" s="16" t="s">
        <v>74</v>
      </c>
      <c r="K60" s="16">
        <v>159</v>
      </c>
      <c r="L60" s="16">
        <v>1211</v>
      </c>
      <c r="M60" s="16">
        <v>43.28</v>
      </c>
      <c r="N60" s="40" t="str">
        <f t="shared" si="0"/>
        <v>Conheça o Onix 2013 | Motor SPE/4, Duplo Air Bag Frontal | Freios ABS com EBD e Muito Mais.</v>
      </c>
    </row>
    <row r="61" spans="1:14" x14ac:dyDescent="0.25">
      <c r="A61" s="40" t="s">
        <v>77</v>
      </c>
      <c r="B61" s="40" t="s">
        <v>79</v>
      </c>
      <c r="C61" s="40" t="s">
        <v>80</v>
      </c>
      <c r="D61" s="40" t="s">
        <v>81</v>
      </c>
      <c r="E61" s="40" t="s">
        <v>84</v>
      </c>
      <c r="F61" s="40" t="s">
        <v>82</v>
      </c>
      <c r="G61" s="40" t="s">
        <v>493</v>
      </c>
      <c r="I61" s="16" t="s">
        <v>437</v>
      </c>
      <c r="J61" s="16" t="s">
        <v>431</v>
      </c>
      <c r="K61" s="16">
        <v>0</v>
      </c>
      <c r="L61" s="16">
        <v>0</v>
      </c>
      <c r="M61" s="16">
        <v>0</v>
      </c>
      <c r="N61" s="40" t="str">
        <f t="shared" si="0"/>
        <v>Chevrolet: Find New Roads | Participe Agora Desse Grande Evento | Visite Agora e Assista Ao Vivo!</v>
      </c>
    </row>
    <row r="62" spans="1:14" x14ac:dyDescent="0.25">
      <c r="A62" s="40" t="s">
        <v>77</v>
      </c>
      <c r="B62" s="40" t="s">
        <v>394</v>
      </c>
      <c r="C62" s="40" t="s">
        <v>381</v>
      </c>
      <c r="D62" s="40" t="s">
        <v>382</v>
      </c>
      <c r="E62" s="40" t="s">
        <v>383</v>
      </c>
      <c r="F62" s="40" t="s">
        <v>384</v>
      </c>
      <c r="G62" s="40" t="s">
        <v>493</v>
      </c>
      <c r="I62" s="16" t="s">
        <v>434</v>
      </c>
      <c r="J62" s="16" t="s">
        <v>431</v>
      </c>
      <c r="K62" s="16">
        <v>0</v>
      </c>
      <c r="L62" s="16">
        <v>0</v>
      </c>
      <c r="M62" s="16">
        <v>0</v>
      </c>
      <c r="N62" s="40" t="str">
        <f t="shared" si="0"/>
        <v>Lançamento Chevrolet Onix | Um dos mais Esperados Lançamentos | Está no Salão do Automóvel. Confira</v>
      </c>
    </row>
    <row r="63" spans="1:14" x14ac:dyDescent="0.25">
      <c r="A63" s="40" t="s">
        <v>74</v>
      </c>
      <c r="B63" s="40" t="s">
        <v>380</v>
      </c>
      <c r="C63" s="40" t="s">
        <v>381</v>
      </c>
      <c r="D63" s="40" t="s">
        <v>412</v>
      </c>
      <c r="E63" s="40" t="s">
        <v>383</v>
      </c>
      <c r="F63" s="40" t="s">
        <v>384</v>
      </c>
      <c r="G63" s="40" t="s">
        <v>493</v>
      </c>
      <c r="I63" s="16" t="s">
        <v>432</v>
      </c>
      <c r="J63" s="16" t="s">
        <v>431</v>
      </c>
      <c r="K63" s="16">
        <v>0</v>
      </c>
      <c r="L63" s="16">
        <v>0</v>
      </c>
      <c r="M63" s="16">
        <v>0</v>
      </c>
      <c r="N63" s="40" t="str">
        <f t="shared" si="0"/>
        <v>Chevrolet Onix | Um dos mais Esperados Lançamentos | do ano da Chevrolet. Veja no site!</v>
      </c>
    </row>
    <row r="64" spans="1:14" x14ac:dyDescent="0.25">
      <c r="A64" s="40" t="s">
        <v>9</v>
      </c>
      <c r="B64" s="40" t="s">
        <v>411</v>
      </c>
      <c r="C64" s="40" t="s">
        <v>388</v>
      </c>
      <c r="D64" s="40" t="s">
        <v>389</v>
      </c>
      <c r="E64" s="40" t="s">
        <v>378</v>
      </c>
      <c r="F64" s="40" t="s">
        <v>379</v>
      </c>
      <c r="G64" s="40" t="s">
        <v>493</v>
      </c>
      <c r="I64" s="16" t="s">
        <v>322</v>
      </c>
      <c r="J64" s="16" t="s">
        <v>49</v>
      </c>
      <c r="K64" s="16">
        <v>81</v>
      </c>
      <c r="L64" s="16">
        <v>749</v>
      </c>
      <c r="M64" s="16">
        <v>25.2</v>
      </c>
      <c r="N64" s="40" t="str">
        <f t="shared" si="0"/>
        <v>Chevrolet Onix com Mylink | Conheça toda a Tecnologia do MyLink | Conectado ao GPS do Seu Celular.</v>
      </c>
    </row>
    <row r="65" spans="1:14" x14ac:dyDescent="0.25">
      <c r="A65" s="40" t="s">
        <v>77</v>
      </c>
      <c r="B65" s="40" t="s">
        <v>418</v>
      </c>
      <c r="C65" s="40" t="s">
        <v>399</v>
      </c>
      <c r="D65" s="40" t="s">
        <v>396</v>
      </c>
      <c r="E65" s="40" t="s">
        <v>383</v>
      </c>
      <c r="F65" s="40" t="s">
        <v>384</v>
      </c>
      <c r="G65" s="40" t="s">
        <v>493</v>
      </c>
      <c r="I65" s="16" t="s">
        <v>435</v>
      </c>
      <c r="J65" s="16" t="s">
        <v>431</v>
      </c>
      <c r="K65" s="16">
        <v>0</v>
      </c>
      <c r="L65" s="16">
        <v>0</v>
      </c>
      <c r="M65" s="16">
        <v>0</v>
      </c>
      <c r="N65" s="40" t="str">
        <f t="shared" si="0"/>
        <v>Vem aí o Chevrolet Onix | Em Breve no Salão do Automóvel | Confira mais Informações no Site!</v>
      </c>
    </row>
    <row r="66" spans="1:14" x14ac:dyDescent="0.25">
      <c r="A66" s="40" t="s">
        <v>74</v>
      </c>
      <c r="B66" s="40" t="s">
        <v>407</v>
      </c>
      <c r="C66" s="40" t="s">
        <v>391</v>
      </c>
      <c r="D66" s="40" t="s">
        <v>392</v>
      </c>
      <c r="E66" s="40" t="s">
        <v>383</v>
      </c>
      <c r="F66" s="40" t="s">
        <v>393</v>
      </c>
      <c r="G66" s="40" t="s">
        <v>493</v>
      </c>
      <c r="I66" s="16" t="s">
        <v>108</v>
      </c>
      <c r="J66" s="16" t="s">
        <v>74</v>
      </c>
      <c r="K66" s="16">
        <v>83</v>
      </c>
      <c r="L66" s="16">
        <v>1027</v>
      </c>
      <c r="M66" s="16">
        <v>16.95</v>
      </c>
      <c r="N66" s="40" t="str">
        <f t="shared" si="0"/>
        <v>Chevrolet Onix 2013 | Um Choque de Gerações na Indústria | Automobilística. Visite Nosso Site!</v>
      </c>
    </row>
    <row r="67" spans="1:14" x14ac:dyDescent="0.25">
      <c r="A67" s="40" t="s">
        <v>9</v>
      </c>
      <c r="B67" s="40" t="s">
        <v>387</v>
      </c>
      <c r="C67" s="40" t="s">
        <v>388</v>
      </c>
      <c r="D67" s="40" t="s">
        <v>389</v>
      </c>
      <c r="E67" s="40" t="s">
        <v>378</v>
      </c>
      <c r="F67" s="40" t="s">
        <v>379</v>
      </c>
      <c r="G67" s="40" t="s">
        <v>493</v>
      </c>
      <c r="I67" s="16" t="s">
        <v>96</v>
      </c>
      <c r="J67" s="16" t="s">
        <v>49</v>
      </c>
      <c r="K67" s="16">
        <v>424</v>
      </c>
      <c r="L67" s="16">
        <v>2356</v>
      </c>
      <c r="M67" s="16">
        <v>127.26</v>
      </c>
      <c r="N67" s="40" t="str">
        <f t="shared" si="0"/>
        <v>Chevrolet Onix - Oficial | Conheça toda a Tecnologia do MyLink | Conectado ao GPS do Seu Celular.</v>
      </c>
    </row>
    <row r="68" spans="1:14" x14ac:dyDescent="0.25">
      <c r="A68" s="40" t="s">
        <v>77</v>
      </c>
      <c r="B68" s="40" t="s">
        <v>419</v>
      </c>
      <c r="C68" s="40" t="s">
        <v>401</v>
      </c>
      <c r="D68" s="40" t="s">
        <v>402</v>
      </c>
      <c r="E68" s="40" t="s">
        <v>78</v>
      </c>
      <c r="F68" s="40" t="s">
        <v>393</v>
      </c>
      <c r="G68" s="40" t="s">
        <v>493</v>
      </c>
      <c r="I68" s="16" t="s">
        <v>92</v>
      </c>
      <c r="J68" s="16" t="s">
        <v>77</v>
      </c>
      <c r="K68" s="16">
        <v>0</v>
      </c>
      <c r="L68" s="16">
        <v>0</v>
      </c>
      <c r="M68" s="16">
        <v>0</v>
      </c>
      <c r="N68" s="40" t="str">
        <f t="shared" ref="N68:N131" si="1">B68&amp;" | "&amp;C68&amp;" | "&amp;D68</f>
        <v>Chevrolet Onix LTZ | Coisas Incríveis Saem do Padrão. | Carros Também. Confira Agora o Site</v>
      </c>
    </row>
    <row r="69" spans="1:14" x14ac:dyDescent="0.25">
      <c r="A69" s="40" t="s">
        <v>77</v>
      </c>
      <c r="B69" s="40" t="s">
        <v>400</v>
      </c>
      <c r="C69" s="40" t="s">
        <v>391</v>
      </c>
      <c r="D69" s="40" t="s">
        <v>392</v>
      </c>
      <c r="E69" s="40" t="s">
        <v>383</v>
      </c>
      <c r="F69" s="40" t="s">
        <v>393</v>
      </c>
      <c r="G69" s="40" t="s">
        <v>493</v>
      </c>
      <c r="I69" s="16" t="s">
        <v>98</v>
      </c>
      <c r="J69" s="16" t="s">
        <v>77</v>
      </c>
      <c r="K69" s="16">
        <v>0</v>
      </c>
      <c r="L69" s="16">
        <v>0</v>
      </c>
      <c r="M69" s="16">
        <v>0</v>
      </c>
      <c r="N69" s="40" t="str">
        <f t="shared" si="1"/>
        <v>Fotos: Chevrolet Onix | Um Choque de Gerações na Indústria | Automobilística. Visite Nosso Site!</v>
      </c>
    </row>
    <row r="70" spans="1:14" x14ac:dyDescent="0.25">
      <c r="A70" s="40" t="s">
        <v>77</v>
      </c>
      <c r="B70" s="40" t="s">
        <v>380</v>
      </c>
      <c r="C70" s="40" t="s">
        <v>381</v>
      </c>
      <c r="D70" s="40" t="s">
        <v>412</v>
      </c>
      <c r="E70" s="40" t="s">
        <v>383</v>
      </c>
      <c r="F70" s="40" t="s">
        <v>384</v>
      </c>
      <c r="G70" s="40" t="s">
        <v>493</v>
      </c>
      <c r="I70" s="16" t="s">
        <v>220</v>
      </c>
      <c r="J70" s="16" t="s">
        <v>431</v>
      </c>
      <c r="K70" s="16">
        <v>0</v>
      </c>
      <c r="L70" s="16">
        <v>0</v>
      </c>
      <c r="M70" s="16">
        <v>0</v>
      </c>
      <c r="N70" s="40" t="str">
        <f t="shared" si="1"/>
        <v>Chevrolet Onix | Um dos mais Esperados Lançamentos | do ano da Chevrolet. Veja no site!</v>
      </c>
    </row>
    <row r="71" spans="1:14" x14ac:dyDescent="0.25">
      <c r="A71" s="40" t="s">
        <v>74</v>
      </c>
      <c r="B71" s="40" t="s">
        <v>385</v>
      </c>
      <c r="C71" s="40" t="s">
        <v>381</v>
      </c>
      <c r="D71" s="40" t="s">
        <v>412</v>
      </c>
      <c r="E71" s="40" t="s">
        <v>383</v>
      </c>
      <c r="F71" s="40" t="s">
        <v>384</v>
      </c>
      <c r="G71" s="40" t="s">
        <v>493</v>
      </c>
      <c r="I71" s="16" t="s">
        <v>144</v>
      </c>
      <c r="J71" s="16" t="s">
        <v>431</v>
      </c>
      <c r="K71" s="16">
        <v>0</v>
      </c>
      <c r="L71" s="16">
        <v>0</v>
      </c>
      <c r="M71" s="16">
        <v>0</v>
      </c>
      <c r="N71" s="40" t="str">
        <f t="shared" si="1"/>
        <v>Chevrolet Onix com MyLink | Um dos mais Esperados Lançamentos | do ano da Chevrolet. Veja no site!</v>
      </c>
    </row>
    <row r="72" spans="1:14" x14ac:dyDescent="0.25">
      <c r="A72" s="40" t="s">
        <v>77</v>
      </c>
      <c r="B72" s="40" t="s">
        <v>380</v>
      </c>
      <c r="C72" s="40" t="s">
        <v>397</v>
      </c>
      <c r="D72" s="40" t="s">
        <v>398</v>
      </c>
      <c r="E72" s="40" t="s">
        <v>78</v>
      </c>
      <c r="F72" s="40" t="s">
        <v>384</v>
      </c>
      <c r="G72" s="40" t="s">
        <v>493</v>
      </c>
      <c r="I72" s="16" t="s">
        <v>114</v>
      </c>
      <c r="J72" s="16" t="s">
        <v>431</v>
      </c>
      <c r="K72" s="16">
        <v>0</v>
      </c>
      <c r="L72" s="16">
        <v>0</v>
      </c>
      <c r="M72" s="16">
        <v>0</v>
      </c>
      <c r="N72" s="40" t="str">
        <f t="shared" si="1"/>
        <v>Chevrolet Onix | Com Tela Touchscreen e Conexão | a Smartphones via MyLink.</v>
      </c>
    </row>
    <row r="73" spans="1:14" x14ac:dyDescent="0.25">
      <c r="A73" s="40" t="s">
        <v>9</v>
      </c>
      <c r="B73" s="40" t="s">
        <v>417</v>
      </c>
      <c r="C73" s="40" t="s">
        <v>405</v>
      </c>
      <c r="D73" s="40" t="s">
        <v>406</v>
      </c>
      <c r="E73" s="40" t="s">
        <v>383</v>
      </c>
      <c r="F73" s="40" t="s">
        <v>393</v>
      </c>
      <c r="G73" s="40" t="s">
        <v>493</v>
      </c>
      <c r="I73" s="16" t="s">
        <v>98</v>
      </c>
      <c r="J73" s="16" t="s">
        <v>49</v>
      </c>
      <c r="K73" s="16">
        <v>131</v>
      </c>
      <c r="L73" s="16">
        <v>1587</v>
      </c>
      <c r="M73" s="16">
        <v>32.49</v>
      </c>
      <c r="N73" s="40" t="str">
        <f t="shared" si="1"/>
        <v>Fotos: Onix 2013 | Tecnologia Inovadora e Exclusiva. | Com o Sistema Multimídia MyLink.</v>
      </c>
    </row>
    <row r="74" spans="1:14" x14ac:dyDescent="0.25">
      <c r="A74" s="40" t="s">
        <v>9</v>
      </c>
      <c r="B74" s="40" t="s">
        <v>420</v>
      </c>
      <c r="C74" s="40" t="s">
        <v>388</v>
      </c>
      <c r="D74" s="40" t="s">
        <v>389</v>
      </c>
      <c r="E74" s="40" t="s">
        <v>378</v>
      </c>
      <c r="F74" s="40" t="s">
        <v>379</v>
      </c>
      <c r="G74" s="40" t="s">
        <v>493</v>
      </c>
      <c r="I74" s="16" t="s">
        <v>86</v>
      </c>
      <c r="J74" s="16" t="s">
        <v>49</v>
      </c>
      <c r="K74" s="16">
        <v>56</v>
      </c>
      <c r="L74" s="16">
        <v>240</v>
      </c>
      <c r="M74" s="16">
        <v>8.2100000000000009</v>
      </c>
      <c r="N74" s="40" t="str">
        <f t="shared" si="1"/>
        <v>Onix 2013 - 0 km | Conheça toda a Tecnologia do MyLink | Conectado ao GPS do Seu Celular.</v>
      </c>
    </row>
    <row r="75" spans="1:14" x14ac:dyDescent="0.25">
      <c r="A75" s="40" t="s">
        <v>77</v>
      </c>
      <c r="B75" s="40" t="s">
        <v>418</v>
      </c>
      <c r="C75" s="40" t="s">
        <v>381</v>
      </c>
      <c r="D75" s="40" t="s">
        <v>412</v>
      </c>
      <c r="E75" s="40" t="s">
        <v>383</v>
      </c>
      <c r="F75" s="40" t="s">
        <v>384</v>
      </c>
      <c r="G75" s="40" t="s">
        <v>493</v>
      </c>
      <c r="I75" s="16" t="s">
        <v>144</v>
      </c>
      <c r="J75" s="16" t="s">
        <v>431</v>
      </c>
      <c r="K75" s="16">
        <v>0</v>
      </c>
      <c r="L75" s="16">
        <v>0</v>
      </c>
      <c r="M75" s="16">
        <v>0</v>
      </c>
      <c r="N75" s="40" t="str">
        <f t="shared" si="1"/>
        <v>Vem aí o Chevrolet Onix | Um dos mais Esperados Lançamentos | do ano da Chevrolet. Veja no site!</v>
      </c>
    </row>
    <row r="76" spans="1:14" x14ac:dyDescent="0.25">
      <c r="A76" s="40" t="s">
        <v>77</v>
      </c>
      <c r="B76" s="40" t="s">
        <v>380</v>
      </c>
      <c r="C76" s="40" t="s">
        <v>395</v>
      </c>
      <c r="D76" s="40" t="s">
        <v>396</v>
      </c>
      <c r="E76" s="40" t="s">
        <v>78</v>
      </c>
      <c r="F76" s="40" t="s">
        <v>384</v>
      </c>
      <c r="G76" s="40" t="s">
        <v>493</v>
      </c>
      <c r="I76" s="16" t="s">
        <v>220</v>
      </c>
      <c r="J76" s="16" t="s">
        <v>431</v>
      </c>
      <c r="K76" s="16">
        <v>0</v>
      </c>
      <c r="L76" s="16">
        <v>0</v>
      </c>
      <c r="M76" s="16">
        <v>0</v>
      </c>
      <c r="N76" s="40" t="str">
        <f t="shared" si="1"/>
        <v>Chevrolet Onix | Tecnologia ao Alcance de Todos | Confira mais Informações no Site!</v>
      </c>
    </row>
    <row r="77" spans="1:14" x14ac:dyDescent="0.25">
      <c r="A77" s="40" t="s">
        <v>77</v>
      </c>
      <c r="B77" s="40" t="s">
        <v>404</v>
      </c>
      <c r="C77" s="40" t="s">
        <v>401</v>
      </c>
      <c r="D77" s="40" t="s">
        <v>402</v>
      </c>
      <c r="E77" s="40" t="s">
        <v>383</v>
      </c>
      <c r="F77" s="40" t="s">
        <v>393</v>
      </c>
      <c r="G77" s="40" t="s">
        <v>493</v>
      </c>
      <c r="I77" s="16" t="s">
        <v>129</v>
      </c>
      <c r="J77" s="16" t="s">
        <v>77</v>
      </c>
      <c r="K77" s="16">
        <v>0</v>
      </c>
      <c r="L77" s="16">
        <v>0</v>
      </c>
      <c r="M77" s="16">
        <v>0</v>
      </c>
      <c r="N77" s="40" t="str">
        <f t="shared" si="1"/>
        <v>Site Oficial Onix | Coisas Incríveis Saem do Padrão. | Carros Também. Confira Agora o Site</v>
      </c>
    </row>
    <row r="78" spans="1:14" x14ac:dyDescent="0.25">
      <c r="A78" s="40" t="s">
        <v>74</v>
      </c>
      <c r="B78" s="40" t="s">
        <v>79</v>
      </c>
      <c r="C78" s="40" t="s">
        <v>80</v>
      </c>
      <c r="D78" s="40" t="s">
        <v>83</v>
      </c>
      <c r="E78" s="40" t="s">
        <v>78</v>
      </c>
      <c r="F78" s="40" t="s">
        <v>82</v>
      </c>
      <c r="G78" s="40" t="s">
        <v>493</v>
      </c>
      <c r="I78" s="16" t="s">
        <v>110</v>
      </c>
      <c r="J78" s="16" t="s">
        <v>74</v>
      </c>
      <c r="K78" s="16">
        <v>0</v>
      </c>
      <c r="L78" s="16">
        <v>0</v>
      </c>
      <c r="M78" s="16">
        <v>0</v>
      </c>
      <c r="N78" s="40" t="str">
        <f t="shared" si="1"/>
        <v>Chevrolet: Find New Roads | Participe Agora Desse Grande Evento | Assista a Transmissão Ao Vivo!</v>
      </c>
    </row>
    <row r="79" spans="1:14" x14ac:dyDescent="0.25">
      <c r="A79" s="40" t="s">
        <v>9</v>
      </c>
      <c r="B79" s="40" t="s">
        <v>380</v>
      </c>
      <c r="C79" s="40" t="s">
        <v>395</v>
      </c>
      <c r="D79" s="40" t="s">
        <v>396</v>
      </c>
      <c r="E79" s="40" t="s">
        <v>383</v>
      </c>
      <c r="F79" s="40" t="s">
        <v>384</v>
      </c>
      <c r="G79" s="40" t="s">
        <v>493</v>
      </c>
      <c r="I79" s="16" t="s">
        <v>178</v>
      </c>
      <c r="J79" s="16" t="s">
        <v>431</v>
      </c>
      <c r="K79" s="16">
        <v>0</v>
      </c>
      <c r="L79" s="16">
        <v>0</v>
      </c>
      <c r="M79" s="16">
        <v>0</v>
      </c>
      <c r="N79" s="40" t="str">
        <f t="shared" si="1"/>
        <v>Chevrolet Onix | Tecnologia ao Alcance de Todos | Confira mais Informações no Site!</v>
      </c>
    </row>
    <row r="80" spans="1:14" x14ac:dyDescent="0.25">
      <c r="A80" s="40" t="s">
        <v>77</v>
      </c>
      <c r="B80" s="40" t="s">
        <v>380</v>
      </c>
      <c r="C80" s="40" t="s">
        <v>401</v>
      </c>
      <c r="D80" s="40" t="s">
        <v>402</v>
      </c>
      <c r="E80" s="40" t="s">
        <v>383</v>
      </c>
      <c r="F80" s="40" t="s">
        <v>393</v>
      </c>
      <c r="G80" s="40" t="s">
        <v>493</v>
      </c>
      <c r="I80" s="16" t="s">
        <v>149</v>
      </c>
      <c r="J80" s="16" t="s">
        <v>77</v>
      </c>
      <c r="K80" s="16">
        <v>0</v>
      </c>
      <c r="L80" s="16">
        <v>0</v>
      </c>
      <c r="M80" s="16">
        <v>0</v>
      </c>
      <c r="N80" s="40" t="str">
        <f t="shared" si="1"/>
        <v>Chevrolet Onix | Coisas Incríveis Saem do Padrão. | Carros Também. Confira Agora o Site</v>
      </c>
    </row>
    <row r="81" spans="1:14" x14ac:dyDescent="0.25">
      <c r="A81" s="40" t="s">
        <v>77</v>
      </c>
      <c r="B81" s="40" t="s">
        <v>390</v>
      </c>
      <c r="C81" s="40" t="s">
        <v>391</v>
      </c>
      <c r="D81" s="40" t="s">
        <v>392</v>
      </c>
      <c r="E81" s="40" t="s">
        <v>78</v>
      </c>
      <c r="F81" s="40" t="s">
        <v>393</v>
      </c>
      <c r="G81" s="40" t="s">
        <v>493</v>
      </c>
      <c r="I81" s="16" t="s">
        <v>129</v>
      </c>
      <c r="J81" s="16" t="s">
        <v>77</v>
      </c>
      <c r="K81" s="16">
        <v>0</v>
      </c>
      <c r="L81" s="16">
        <v>0</v>
      </c>
      <c r="M81" s="16">
        <v>0</v>
      </c>
      <c r="N81" s="40" t="str">
        <f t="shared" si="1"/>
        <v>Conheça o Onix 2013 | Um Choque de Gerações na Indústria | Automobilística. Visite Nosso Site!</v>
      </c>
    </row>
    <row r="82" spans="1:14" x14ac:dyDescent="0.25">
      <c r="A82" s="40" t="s">
        <v>74</v>
      </c>
      <c r="B82" s="40" t="s">
        <v>410</v>
      </c>
      <c r="C82" s="40" t="s">
        <v>401</v>
      </c>
      <c r="D82" s="40" t="s">
        <v>402</v>
      </c>
      <c r="E82" s="40" t="s">
        <v>383</v>
      </c>
      <c r="F82" s="40" t="s">
        <v>393</v>
      </c>
      <c r="G82" s="40" t="s">
        <v>493</v>
      </c>
      <c r="I82" s="16" t="s">
        <v>209</v>
      </c>
      <c r="J82" s="16" t="s">
        <v>74</v>
      </c>
      <c r="K82" s="16">
        <v>0</v>
      </c>
      <c r="L82" s="16">
        <v>21</v>
      </c>
      <c r="M82" s="16">
        <v>0</v>
      </c>
      <c r="N82" s="40" t="str">
        <f t="shared" si="1"/>
        <v>Chevrolet Onix LS | Coisas Incríveis Saem do Padrão. | Carros Também. Confira Agora o Site</v>
      </c>
    </row>
    <row r="83" spans="1:14" x14ac:dyDescent="0.25">
      <c r="A83" s="40" t="s">
        <v>77</v>
      </c>
      <c r="B83" s="40" t="s">
        <v>394</v>
      </c>
      <c r="C83" s="40" t="s">
        <v>395</v>
      </c>
      <c r="D83" s="40" t="s">
        <v>396</v>
      </c>
      <c r="E83" s="40" t="s">
        <v>383</v>
      </c>
      <c r="F83" s="40" t="s">
        <v>384</v>
      </c>
      <c r="G83" s="40" t="s">
        <v>493</v>
      </c>
      <c r="I83" s="16" t="s">
        <v>433</v>
      </c>
      <c r="J83" s="16" t="s">
        <v>431</v>
      </c>
      <c r="K83" s="16">
        <v>0</v>
      </c>
      <c r="L83" s="16">
        <v>0</v>
      </c>
      <c r="M83" s="16">
        <v>0</v>
      </c>
      <c r="N83" s="40" t="str">
        <f t="shared" si="1"/>
        <v>Lançamento Chevrolet Onix | Tecnologia ao Alcance de Todos | Confira mais Informações no Site!</v>
      </c>
    </row>
    <row r="84" spans="1:14" x14ac:dyDescent="0.25">
      <c r="A84" s="40" t="s">
        <v>9</v>
      </c>
      <c r="B84" s="40" t="s">
        <v>421</v>
      </c>
      <c r="C84" s="40" t="s">
        <v>376</v>
      </c>
      <c r="D84" s="40" t="s">
        <v>377</v>
      </c>
      <c r="E84" s="40" t="s">
        <v>378</v>
      </c>
      <c r="F84" s="40" t="s">
        <v>379</v>
      </c>
      <c r="G84" s="40" t="s">
        <v>493</v>
      </c>
      <c r="I84" s="16" t="s">
        <v>155</v>
      </c>
      <c r="J84" s="16" t="s">
        <v>49</v>
      </c>
      <c r="K84" s="16">
        <v>494</v>
      </c>
      <c r="L84" s="16">
        <v>3593</v>
      </c>
      <c r="M84" s="16">
        <v>120.77</v>
      </c>
      <c r="N84" s="40" t="str">
        <f t="shared" si="1"/>
        <v>Conheça Chevrolet Onix | Conectado ao GPS do Seu Celular | Para se Atualizar em Tempo Real.</v>
      </c>
    </row>
    <row r="85" spans="1:14" x14ac:dyDescent="0.25">
      <c r="A85" s="40" t="s">
        <v>77</v>
      </c>
      <c r="B85" s="40" t="s">
        <v>385</v>
      </c>
      <c r="C85" s="40" t="s">
        <v>399</v>
      </c>
      <c r="D85" s="40" t="s">
        <v>396</v>
      </c>
      <c r="E85" s="40" t="s">
        <v>383</v>
      </c>
      <c r="F85" s="40" t="s">
        <v>384</v>
      </c>
      <c r="G85" s="40" t="s">
        <v>493</v>
      </c>
      <c r="I85" s="16" t="s">
        <v>434</v>
      </c>
      <c r="J85" s="16" t="s">
        <v>431</v>
      </c>
      <c r="K85" s="16">
        <v>0</v>
      </c>
      <c r="L85" s="16">
        <v>0</v>
      </c>
      <c r="M85" s="16">
        <v>0</v>
      </c>
      <c r="N85" s="40" t="str">
        <f t="shared" si="1"/>
        <v>Chevrolet Onix com MyLink | Em Breve no Salão do Automóvel | Confira mais Informações no Site!</v>
      </c>
    </row>
    <row r="86" spans="1:14" x14ac:dyDescent="0.25">
      <c r="A86" s="40" t="s">
        <v>77</v>
      </c>
      <c r="B86" s="40" t="s">
        <v>414</v>
      </c>
      <c r="C86" s="40" t="s">
        <v>391</v>
      </c>
      <c r="D86" s="40" t="s">
        <v>392</v>
      </c>
      <c r="E86" s="40" t="s">
        <v>383</v>
      </c>
      <c r="F86" s="40" t="s">
        <v>393</v>
      </c>
      <c r="G86" s="40" t="s">
        <v>493</v>
      </c>
      <c r="I86" s="16" t="s">
        <v>103</v>
      </c>
      <c r="J86" s="16" t="s">
        <v>77</v>
      </c>
      <c r="K86" s="16">
        <v>0</v>
      </c>
      <c r="L86" s="16">
        <v>0</v>
      </c>
      <c r="M86" s="16">
        <v>0</v>
      </c>
      <c r="N86" s="40" t="str">
        <f t="shared" si="1"/>
        <v>Chevrolet Onix LT | Um Choque de Gerações na Indústria | Automobilística. Visite Nosso Site!</v>
      </c>
    </row>
    <row r="87" spans="1:14" x14ac:dyDescent="0.25">
      <c r="A87" s="40" t="s">
        <v>77</v>
      </c>
      <c r="B87" s="40" t="s">
        <v>79</v>
      </c>
      <c r="C87" s="40" t="s">
        <v>80</v>
      </c>
      <c r="D87" s="40" t="s">
        <v>81</v>
      </c>
      <c r="E87" s="40" t="s">
        <v>78</v>
      </c>
      <c r="F87" s="40" t="s">
        <v>82</v>
      </c>
      <c r="G87" s="40" t="s">
        <v>493</v>
      </c>
      <c r="I87" s="16" t="s">
        <v>437</v>
      </c>
      <c r="J87" s="16" t="s">
        <v>431</v>
      </c>
      <c r="K87" s="16">
        <v>0</v>
      </c>
      <c r="L87" s="16">
        <v>0</v>
      </c>
      <c r="M87" s="16">
        <v>0</v>
      </c>
      <c r="N87" s="40" t="str">
        <f t="shared" si="1"/>
        <v>Chevrolet: Find New Roads | Participe Agora Desse Grande Evento | Visite Agora e Assista Ao Vivo!</v>
      </c>
    </row>
    <row r="88" spans="1:14" x14ac:dyDescent="0.25">
      <c r="A88" s="40" t="s">
        <v>74</v>
      </c>
      <c r="B88" s="40" t="s">
        <v>79</v>
      </c>
      <c r="C88" s="40" t="s">
        <v>80</v>
      </c>
      <c r="D88" s="40" t="s">
        <v>81</v>
      </c>
      <c r="E88" s="40" t="s">
        <v>78</v>
      </c>
      <c r="F88" s="40" t="s">
        <v>82</v>
      </c>
      <c r="G88" s="40" t="s">
        <v>493</v>
      </c>
      <c r="I88" s="16" t="s">
        <v>108</v>
      </c>
      <c r="J88" s="16" t="s">
        <v>74</v>
      </c>
      <c r="K88" s="16">
        <v>0</v>
      </c>
      <c r="L88" s="16">
        <v>0</v>
      </c>
      <c r="M88" s="16">
        <v>0</v>
      </c>
      <c r="N88" s="40" t="str">
        <f t="shared" si="1"/>
        <v>Chevrolet: Find New Roads | Participe Agora Desse Grande Evento | Visite Agora e Assista Ao Vivo!</v>
      </c>
    </row>
    <row r="89" spans="1:14" x14ac:dyDescent="0.25">
      <c r="A89" s="40" t="s">
        <v>77</v>
      </c>
      <c r="B89" s="40" t="s">
        <v>419</v>
      </c>
      <c r="C89" s="40" t="s">
        <v>405</v>
      </c>
      <c r="D89" s="40" t="s">
        <v>406</v>
      </c>
      <c r="E89" s="40" t="s">
        <v>78</v>
      </c>
      <c r="F89" s="40" t="s">
        <v>393</v>
      </c>
      <c r="G89" s="40" t="s">
        <v>493</v>
      </c>
      <c r="I89" s="16" t="s">
        <v>92</v>
      </c>
      <c r="J89" s="16" t="s">
        <v>77</v>
      </c>
      <c r="K89" s="16">
        <v>0</v>
      </c>
      <c r="L89" s="16">
        <v>0</v>
      </c>
      <c r="M89" s="16">
        <v>0</v>
      </c>
      <c r="N89" s="40" t="str">
        <f t="shared" si="1"/>
        <v>Chevrolet Onix LTZ | Tecnologia Inovadora e Exclusiva. | Com o Sistema Multimídia MyLink.</v>
      </c>
    </row>
    <row r="90" spans="1:14" x14ac:dyDescent="0.25">
      <c r="A90" s="40" t="s">
        <v>74</v>
      </c>
      <c r="B90" s="40" t="s">
        <v>385</v>
      </c>
      <c r="C90" s="40" t="s">
        <v>381</v>
      </c>
      <c r="D90" s="40" t="s">
        <v>412</v>
      </c>
      <c r="E90" s="40" t="s">
        <v>383</v>
      </c>
      <c r="F90" s="40" t="s">
        <v>384</v>
      </c>
      <c r="G90" s="40" t="s">
        <v>493</v>
      </c>
      <c r="I90" s="16" t="s">
        <v>435</v>
      </c>
      <c r="J90" s="16" t="s">
        <v>431</v>
      </c>
      <c r="K90" s="16">
        <v>0</v>
      </c>
      <c r="L90" s="16">
        <v>0</v>
      </c>
      <c r="M90" s="16">
        <v>0</v>
      </c>
      <c r="N90" s="40" t="str">
        <f t="shared" si="1"/>
        <v>Chevrolet Onix com MyLink | Um dos mais Esperados Lançamentos | do ano da Chevrolet. Veja no site!</v>
      </c>
    </row>
    <row r="91" spans="1:14" x14ac:dyDescent="0.25">
      <c r="A91" s="40" t="s">
        <v>74</v>
      </c>
      <c r="B91" s="40" t="s">
        <v>79</v>
      </c>
      <c r="C91" s="40" t="s">
        <v>80</v>
      </c>
      <c r="D91" s="40" t="s">
        <v>81</v>
      </c>
      <c r="E91" s="40" t="s">
        <v>78</v>
      </c>
      <c r="F91" s="40" t="s">
        <v>82</v>
      </c>
      <c r="G91" s="40" t="s">
        <v>493</v>
      </c>
      <c r="I91" s="16" t="s">
        <v>179</v>
      </c>
      <c r="J91" s="16" t="s">
        <v>74</v>
      </c>
      <c r="K91" s="16">
        <v>0</v>
      </c>
      <c r="L91" s="16">
        <v>0</v>
      </c>
      <c r="M91" s="16">
        <v>0</v>
      </c>
      <c r="N91" s="40" t="str">
        <f t="shared" si="1"/>
        <v>Chevrolet: Find New Roads | Participe Agora Desse Grande Evento | Visite Agora e Assista Ao Vivo!</v>
      </c>
    </row>
    <row r="92" spans="1:14" x14ac:dyDescent="0.25">
      <c r="A92" s="40" t="s">
        <v>77</v>
      </c>
      <c r="B92" s="40" t="s">
        <v>422</v>
      </c>
      <c r="C92" s="40" t="s">
        <v>397</v>
      </c>
      <c r="D92" s="40" t="s">
        <v>398</v>
      </c>
      <c r="E92" s="40" t="s">
        <v>383</v>
      </c>
      <c r="F92" s="40" t="s">
        <v>384</v>
      </c>
      <c r="G92" s="40" t="s">
        <v>493</v>
      </c>
      <c r="I92" s="16" t="s">
        <v>435</v>
      </c>
      <c r="J92" s="16" t="s">
        <v>431</v>
      </c>
      <c r="K92" s="16">
        <v>0</v>
      </c>
      <c r="L92" s="16">
        <v>0</v>
      </c>
      <c r="M92" s="16">
        <v>0</v>
      </c>
      <c r="N92" s="40" t="str">
        <f t="shared" si="1"/>
        <v>Anúncio gráfico criado em 10/09/12 - Chevrolet Onix com MyLink | Com Tela Touchscreen e Conexão | a Smartphones via MyLink.</v>
      </c>
    </row>
    <row r="93" spans="1:14" x14ac:dyDescent="0.25">
      <c r="A93" s="40" t="s">
        <v>77</v>
      </c>
      <c r="B93" s="40" t="s">
        <v>394</v>
      </c>
      <c r="C93" s="40" t="s">
        <v>381</v>
      </c>
      <c r="D93" s="40" t="s">
        <v>412</v>
      </c>
      <c r="E93" s="40" t="s">
        <v>383</v>
      </c>
      <c r="F93" s="40" t="s">
        <v>384</v>
      </c>
      <c r="G93" s="40" t="s">
        <v>493</v>
      </c>
      <c r="I93" s="16" t="s">
        <v>436</v>
      </c>
      <c r="J93" s="16" t="s">
        <v>431</v>
      </c>
      <c r="K93" s="16">
        <v>0</v>
      </c>
      <c r="L93" s="16">
        <v>0</v>
      </c>
      <c r="M93" s="16">
        <v>0</v>
      </c>
      <c r="N93" s="40" t="str">
        <f t="shared" si="1"/>
        <v>Lançamento Chevrolet Onix | Um dos mais Esperados Lançamentos | do ano da Chevrolet. Veja no site!</v>
      </c>
    </row>
    <row r="94" spans="1:14" x14ac:dyDescent="0.25">
      <c r="A94" s="40" t="s">
        <v>77</v>
      </c>
      <c r="B94" s="40" t="s">
        <v>394</v>
      </c>
      <c r="C94" s="40" t="s">
        <v>381</v>
      </c>
      <c r="D94" s="40" t="s">
        <v>412</v>
      </c>
      <c r="E94" s="40" t="s">
        <v>78</v>
      </c>
      <c r="F94" s="40" t="s">
        <v>384</v>
      </c>
      <c r="G94" s="40" t="s">
        <v>493</v>
      </c>
      <c r="I94" s="16" t="s">
        <v>220</v>
      </c>
      <c r="J94" s="16" t="s">
        <v>431</v>
      </c>
      <c r="K94" s="16">
        <v>0</v>
      </c>
      <c r="L94" s="16">
        <v>0</v>
      </c>
      <c r="M94" s="16">
        <v>0</v>
      </c>
      <c r="N94" s="40" t="str">
        <f t="shared" si="1"/>
        <v>Lançamento Chevrolet Onix | Um dos mais Esperados Lançamentos | do ano da Chevrolet. Veja no site!</v>
      </c>
    </row>
    <row r="95" spans="1:14" x14ac:dyDescent="0.25">
      <c r="A95" s="40" t="s">
        <v>77</v>
      </c>
      <c r="B95" s="40" t="s">
        <v>411</v>
      </c>
      <c r="C95" s="40" t="s">
        <v>405</v>
      </c>
      <c r="D95" s="40" t="s">
        <v>406</v>
      </c>
      <c r="E95" s="40" t="s">
        <v>383</v>
      </c>
      <c r="F95" s="40" t="s">
        <v>393</v>
      </c>
      <c r="G95" s="40" t="s">
        <v>493</v>
      </c>
      <c r="I95" s="16" t="s">
        <v>110</v>
      </c>
      <c r="J95" s="16" t="s">
        <v>77</v>
      </c>
      <c r="K95" s="16">
        <v>0</v>
      </c>
      <c r="L95" s="16">
        <v>0</v>
      </c>
      <c r="M95" s="16">
        <v>0</v>
      </c>
      <c r="N95" s="40" t="str">
        <f t="shared" si="1"/>
        <v>Chevrolet Onix com Mylink | Tecnologia Inovadora e Exclusiva. | Com o Sistema Multimídia MyLink.</v>
      </c>
    </row>
    <row r="96" spans="1:14" x14ac:dyDescent="0.25">
      <c r="A96" s="40" t="s">
        <v>77</v>
      </c>
      <c r="B96" s="40" t="s">
        <v>79</v>
      </c>
      <c r="C96" s="40" t="s">
        <v>80</v>
      </c>
      <c r="D96" s="40" t="s">
        <v>81</v>
      </c>
      <c r="E96" s="40" t="s">
        <v>78</v>
      </c>
      <c r="F96" s="40" t="s">
        <v>82</v>
      </c>
      <c r="G96" s="40" t="s">
        <v>493</v>
      </c>
      <c r="I96" s="16" t="s">
        <v>86</v>
      </c>
      <c r="J96" s="16" t="s">
        <v>77</v>
      </c>
      <c r="K96" s="16">
        <v>0</v>
      </c>
      <c r="L96" s="16">
        <v>0</v>
      </c>
      <c r="M96" s="16">
        <v>0</v>
      </c>
      <c r="N96" s="40" t="str">
        <f t="shared" si="1"/>
        <v>Chevrolet: Find New Roads | Participe Agora Desse Grande Evento | Visite Agora e Assista Ao Vivo!</v>
      </c>
    </row>
    <row r="97" spans="1:14" x14ac:dyDescent="0.25">
      <c r="A97" s="40" t="s">
        <v>74</v>
      </c>
      <c r="B97" s="40" t="s">
        <v>385</v>
      </c>
      <c r="C97" s="40" t="s">
        <v>381</v>
      </c>
      <c r="D97" s="40" t="s">
        <v>382</v>
      </c>
      <c r="E97" s="40" t="s">
        <v>383</v>
      </c>
      <c r="F97" s="40" t="s">
        <v>384</v>
      </c>
      <c r="G97" s="40" t="s">
        <v>493</v>
      </c>
      <c r="I97" s="16" t="s">
        <v>433</v>
      </c>
      <c r="J97" s="16" t="s">
        <v>431</v>
      </c>
      <c r="K97" s="16">
        <v>0</v>
      </c>
      <c r="L97" s="16">
        <v>0</v>
      </c>
      <c r="M97" s="16">
        <v>0</v>
      </c>
      <c r="N97" s="40" t="str">
        <f t="shared" si="1"/>
        <v>Chevrolet Onix com MyLink | Um dos mais Esperados Lançamentos | Está no Salão do Automóvel. Confira</v>
      </c>
    </row>
    <row r="98" spans="1:14" x14ac:dyDescent="0.25">
      <c r="A98" s="40" t="s">
        <v>9</v>
      </c>
      <c r="B98" s="40" t="s">
        <v>387</v>
      </c>
      <c r="C98" s="40" t="s">
        <v>388</v>
      </c>
      <c r="D98" s="40" t="s">
        <v>389</v>
      </c>
      <c r="E98" s="40" t="s">
        <v>378</v>
      </c>
      <c r="F98" s="40" t="s">
        <v>379</v>
      </c>
      <c r="G98" s="40" t="s">
        <v>493</v>
      </c>
      <c r="I98" s="16" t="s">
        <v>129</v>
      </c>
      <c r="J98" s="16" t="s">
        <v>49</v>
      </c>
      <c r="K98" s="16">
        <v>5</v>
      </c>
      <c r="L98" s="16">
        <v>69</v>
      </c>
      <c r="M98" s="16">
        <v>1.51</v>
      </c>
      <c r="N98" s="40" t="str">
        <f t="shared" si="1"/>
        <v>Chevrolet Onix - Oficial | Conheça toda a Tecnologia do MyLink | Conectado ao GPS do Seu Celular.</v>
      </c>
    </row>
    <row r="99" spans="1:14" x14ac:dyDescent="0.25">
      <c r="A99" s="40" t="s">
        <v>74</v>
      </c>
      <c r="B99" s="40" t="s">
        <v>423</v>
      </c>
      <c r="C99" s="40" t="s">
        <v>408</v>
      </c>
      <c r="D99" s="40" t="s">
        <v>409</v>
      </c>
      <c r="E99" s="40" t="s">
        <v>383</v>
      </c>
      <c r="F99" s="40" t="s">
        <v>393</v>
      </c>
      <c r="G99" s="40" t="s">
        <v>493</v>
      </c>
      <c r="I99" s="16" t="s">
        <v>88</v>
      </c>
      <c r="J99" s="16" t="s">
        <v>74</v>
      </c>
      <c r="K99" s="16">
        <v>32</v>
      </c>
      <c r="L99" s="16">
        <v>67</v>
      </c>
      <c r="M99" s="16">
        <v>2.38</v>
      </c>
      <c r="N99" s="40" t="str">
        <f t="shared" si="1"/>
        <v>Monte o Seu Onix 2013 | Motor SPE/4, Duplo Air Bag Frontal | Freios ABS com EBD e Muito Mais.</v>
      </c>
    </row>
    <row r="100" spans="1:14" x14ac:dyDescent="0.25">
      <c r="A100" s="40" t="s">
        <v>74</v>
      </c>
      <c r="B100" s="40" t="s">
        <v>424</v>
      </c>
      <c r="C100" s="40" t="s">
        <v>395</v>
      </c>
      <c r="D100" s="40" t="s">
        <v>396</v>
      </c>
      <c r="E100" s="40" t="s">
        <v>383</v>
      </c>
      <c r="F100" s="40" t="s">
        <v>384</v>
      </c>
      <c r="G100" s="40" t="s">
        <v>493</v>
      </c>
      <c r="I100" s="16" t="s">
        <v>114</v>
      </c>
      <c r="J100" s="16" t="s">
        <v>431</v>
      </c>
      <c r="K100" s="16">
        <v>0</v>
      </c>
      <c r="L100" s="16">
        <v>0</v>
      </c>
      <c r="M100" s="16">
        <v>0</v>
      </c>
      <c r="N100" s="40" t="str">
        <f t="shared" si="1"/>
        <v>Anúncio gráfico - Vem aí o Chevrolet Onix | Tecnologia ao Alcance de Todos | Confira mais Informações no Site!</v>
      </c>
    </row>
    <row r="101" spans="1:14" x14ac:dyDescent="0.25">
      <c r="A101" s="40" t="s">
        <v>77</v>
      </c>
      <c r="B101" s="40" t="s">
        <v>394</v>
      </c>
      <c r="C101" s="40" t="s">
        <v>381</v>
      </c>
      <c r="D101" s="40" t="s">
        <v>382</v>
      </c>
      <c r="E101" s="40" t="s">
        <v>383</v>
      </c>
      <c r="F101" s="40" t="s">
        <v>384</v>
      </c>
      <c r="G101" s="40" t="s">
        <v>493</v>
      </c>
      <c r="I101" s="16" t="s">
        <v>144</v>
      </c>
      <c r="J101" s="16" t="s">
        <v>431</v>
      </c>
      <c r="K101" s="16">
        <v>0</v>
      </c>
      <c r="L101" s="16">
        <v>0</v>
      </c>
      <c r="M101" s="16">
        <v>0</v>
      </c>
      <c r="N101" s="40" t="str">
        <f t="shared" si="1"/>
        <v>Lançamento Chevrolet Onix | Um dos mais Esperados Lançamentos | Está no Salão do Automóvel. Confira</v>
      </c>
    </row>
    <row r="102" spans="1:14" x14ac:dyDescent="0.25">
      <c r="A102" s="40" t="s">
        <v>77</v>
      </c>
      <c r="B102" s="40" t="s">
        <v>79</v>
      </c>
      <c r="C102" s="40" t="s">
        <v>80</v>
      </c>
      <c r="D102" s="40" t="s">
        <v>81</v>
      </c>
      <c r="E102" s="40" t="s">
        <v>84</v>
      </c>
      <c r="F102" s="40" t="s">
        <v>82</v>
      </c>
      <c r="G102" s="40" t="s">
        <v>493</v>
      </c>
      <c r="I102" s="16" t="s">
        <v>103</v>
      </c>
      <c r="J102" s="16" t="s">
        <v>77</v>
      </c>
      <c r="K102" s="16">
        <v>0</v>
      </c>
      <c r="L102" s="16">
        <v>0</v>
      </c>
      <c r="M102" s="16">
        <v>0</v>
      </c>
      <c r="N102" s="40" t="str">
        <f t="shared" si="1"/>
        <v>Chevrolet: Find New Roads | Participe Agora Desse Grande Evento | Visite Agora e Assista Ao Vivo!</v>
      </c>
    </row>
    <row r="103" spans="1:14" x14ac:dyDescent="0.25">
      <c r="A103" s="40" t="s">
        <v>77</v>
      </c>
      <c r="B103" s="40" t="s">
        <v>418</v>
      </c>
      <c r="C103" s="40" t="s">
        <v>381</v>
      </c>
      <c r="D103" s="40" t="s">
        <v>412</v>
      </c>
      <c r="E103" s="40" t="s">
        <v>383</v>
      </c>
      <c r="F103" s="40" t="s">
        <v>384</v>
      </c>
      <c r="G103" s="40" t="s">
        <v>493</v>
      </c>
      <c r="I103" s="16" t="s">
        <v>435</v>
      </c>
      <c r="J103" s="16" t="s">
        <v>431</v>
      </c>
      <c r="K103" s="16">
        <v>0</v>
      </c>
      <c r="L103" s="16">
        <v>0</v>
      </c>
      <c r="M103" s="16">
        <v>0</v>
      </c>
      <c r="N103" s="40" t="str">
        <f t="shared" si="1"/>
        <v>Vem aí o Chevrolet Onix | Um dos mais Esperados Lançamentos | do ano da Chevrolet. Veja no site!</v>
      </c>
    </row>
    <row r="104" spans="1:14" x14ac:dyDescent="0.25">
      <c r="A104" s="40" t="s">
        <v>77</v>
      </c>
      <c r="B104" s="40" t="s">
        <v>380</v>
      </c>
      <c r="C104" s="40" t="s">
        <v>381</v>
      </c>
      <c r="D104" s="40" t="s">
        <v>382</v>
      </c>
      <c r="E104" s="40" t="s">
        <v>383</v>
      </c>
      <c r="F104" s="40" t="s">
        <v>384</v>
      </c>
      <c r="G104" s="40" t="s">
        <v>493</v>
      </c>
      <c r="I104" s="16" t="s">
        <v>178</v>
      </c>
      <c r="J104" s="16" t="s">
        <v>431</v>
      </c>
      <c r="K104" s="16">
        <v>0</v>
      </c>
      <c r="L104" s="16">
        <v>0</v>
      </c>
      <c r="M104" s="16">
        <v>0</v>
      </c>
      <c r="N104" s="40" t="str">
        <f t="shared" si="1"/>
        <v>Chevrolet Onix | Um dos mais Esperados Lançamentos | Está no Salão do Automóvel. Confira</v>
      </c>
    </row>
    <row r="105" spans="1:14" x14ac:dyDescent="0.25">
      <c r="A105" s="40" t="s">
        <v>77</v>
      </c>
      <c r="B105" s="40" t="s">
        <v>418</v>
      </c>
      <c r="C105" s="40" t="s">
        <v>395</v>
      </c>
      <c r="D105" s="40" t="s">
        <v>396</v>
      </c>
      <c r="E105" s="40" t="s">
        <v>383</v>
      </c>
      <c r="F105" s="40" t="s">
        <v>384</v>
      </c>
      <c r="G105" s="40" t="s">
        <v>493</v>
      </c>
      <c r="I105" s="16" t="s">
        <v>220</v>
      </c>
      <c r="J105" s="16" t="s">
        <v>431</v>
      </c>
      <c r="K105" s="16">
        <v>0</v>
      </c>
      <c r="L105" s="16">
        <v>0</v>
      </c>
      <c r="M105" s="16">
        <v>0</v>
      </c>
      <c r="N105" s="40" t="str">
        <f t="shared" si="1"/>
        <v>Vem aí o Chevrolet Onix | Tecnologia ao Alcance de Todos | Confira mais Informações no Site!</v>
      </c>
    </row>
    <row r="106" spans="1:14" x14ac:dyDescent="0.25">
      <c r="A106" s="40" t="s">
        <v>77</v>
      </c>
      <c r="B106" s="40" t="s">
        <v>387</v>
      </c>
      <c r="C106" s="40" t="s">
        <v>405</v>
      </c>
      <c r="D106" s="40" t="s">
        <v>406</v>
      </c>
      <c r="E106" s="40" t="s">
        <v>78</v>
      </c>
      <c r="F106" s="40" t="s">
        <v>393</v>
      </c>
      <c r="G106" s="40" t="s">
        <v>493</v>
      </c>
      <c r="I106" s="16" t="s">
        <v>155</v>
      </c>
      <c r="J106" s="16" t="s">
        <v>77</v>
      </c>
      <c r="K106" s="16">
        <v>0</v>
      </c>
      <c r="L106" s="16">
        <v>0</v>
      </c>
      <c r="M106" s="16">
        <v>0</v>
      </c>
      <c r="N106" s="40" t="str">
        <f t="shared" si="1"/>
        <v>Chevrolet Onix - Oficial | Tecnologia Inovadora e Exclusiva. | Com o Sistema Multimídia MyLink.</v>
      </c>
    </row>
    <row r="107" spans="1:14" x14ac:dyDescent="0.25">
      <c r="A107" s="40" t="s">
        <v>77</v>
      </c>
      <c r="B107" s="40" t="s">
        <v>407</v>
      </c>
      <c r="C107" s="40" t="s">
        <v>401</v>
      </c>
      <c r="D107" s="40" t="s">
        <v>402</v>
      </c>
      <c r="E107" s="40" t="s">
        <v>78</v>
      </c>
      <c r="F107" s="40" t="s">
        <v>393</v>
      </c>
      <c r="G107" s="40" t="s">
        <v>493</v>
      </c>
      <c r="I107" s="16" t="s">
        <v>94</v>
      </c>
      <c r="J107" s="16" t="s">
        <v>77</v>
      </c>
      <c r="K107" s="16">
        <v>0</v>
      </c>
      <c r="L107" s="16">
        <v>0</v>
      </c>
      <c r="M107" s="16">
        <v>0</v>
      </c>
      <c r="N107" s="40" t="str">
        <f t="shared" si="1"/>
        <v>Chevrolet Onix 2013 | Coisas Incríveis Saem do Padrão. | Carros Também. Confira Agora o Site</v>
      </c>
    </row>
    <row r="108" spans="1:14" x14ac:dyDescent="0.25">
      <c r="A108" s="40" t="s">
        <v>77</v>
      </c>
      <c r="B108" s="40" t="s">
        <v>394</v>
      </c>
      <c r="C108" s="40" t="s">
        <v>397</v>
      </c>
      <c r="D108" s="40" t="s">
        <v>398</v>
      </c>
      <c r="E108" s="40" t="s">
        <v>78</v>
      </c>
      <c r="F108" s="40" t="s">
        <v>384</v>
      </c>
      <c r="G108" s="40" t="s">
        <v>493</v>
      </c>
      <c r="I108" s="16" t="s">
        <v>435</v>
      </c>
      <c r="J108" s="16" t="s">
        <v>431</v>
      </c>
      <c r="K108" s="16">
        <v>0</v>
      </c>
      <c r="L108" s="16">
        <v>0</v>
      </c>
      <c r="M108" s="16">
        <v>0</v>
      </c>
      <c r="N108" s="40" t="str">
        <f t="shared" si="1"/>
        <v>Lançamento Chevrolet Onix | Com Tela Touchscreen e Conexão | a Smartphones via MyLink.</v>
      </c>
    </row>
    <row r="109" spans="1:14" x14ac:dyDescent="0.25">
      <c r="A109" s="40" t="s">
        <v>77</v>
      </c>
      <c r="B109" s="40" t="s">
        <v>407</v>
      </c>
      <c r="C109" s="40" t="s">
        <v>391</v>
      </c>
      <c r="D109" s="40" t="s">
        <v>392</v>
      </c>
      <c r="E109" s="40" t="s">
        <v>78</v>
      </c>
      <c r="F109" s="40" t="s">
        <v>393</v>
      </c>
      <c r="G109" s="40" t="s">
        <v>493</v>
      </c>
      <c r="I109" s="16" t="s">
        <v>106</v>
      </c>
      <c r="J109" s="16" t="s">
        <v>77</v>
      </c>
      <c r="K109" s="16">
        <v>0</v>
      </c>
      <c r="L109" s="16">
        <v>0</v>
      </c>
      <c r="M109" s="16">
        <v>0</v>
      </c>
      <c r="N109" s="40" t="str">
        <f t="shared" si="1"/>
        <v>Chevrolet Onix 2013 | Um Choque de Gerações na Indústria | Automobilística. Visite Nosso Site!</v>
      </c>
    </row>
    <row r="110" spans="1:14" x14ac:dyDescent="0.25">
      <c r="A110" s="40" t="s">
        <v>77</v>
      </c>
      <c r="B110" s="40" t="s">
        <v>410</v>
      </c>
      <c r="C110" s="40" t="s">
        <v>405</v>
      </c>
      <c r="D110" s="40" t="s">
        <v>406</v>
      </c>
      <c r="E110" s="40" t="s">
        <v>78</v>
      </c>
      <c r="F110" s="40" t="s">
        <v>393</v>
      </c>
      <c r="G110" s="40" t="s">
        <v>493</v>
      </c>
      <c r="I110" s="16" t="s">
        <v>116</v>
      </c>
      <c r="J110" s="16" t="s">
        <v>77</v>
      </c>
      <c r="K110" s="16">
        <v>0</v>
      </c>
      <c r="L110" s="16">
        <v>0</v>
      </c>
      <c r="M110" s="16">
        <v>0</v>
      </c>
      <c r="N110" s="40" t="str">
        <f t="shared" si="1"/>
        <v>Chevrolet Onix LS | Tecnologia Inovadora e Exclusiva. | Com o Sistema Multimídia MyLink.</v>
      </c>
    </row>
    <row r="111" spans="1:14" x14ac:dyDescent="0.25">
      <c r="A111" s="40" t="s">
        <v>77</v>
      </c>
      <c r="B111" s="40" t="s">
        <v>394</v>
      </c>
      <c r="C111" s="40" t="s">
        <v>397</v>
      </c>
      <c r="D111" s="40" t="s">
        <v>398</v>
      </c>
      <c r="E111" s="40" t="s">
        <v>383</v>
      </c>
      <c r="F111" s="40" t="s">
        <v>384</v>
      </c>
      <c r="G111" s="40" t="s">
        <v>493</v>
      </c>
      <c r="I111" s="16" t="s">
        <v>432</v>
      </c>
      <c r="J111" s="16" t="s">
        <v>431</v>
      </c>
      <c r="K111" s="16">
        <v>0</v>
      </c>
      <c r="L111" s="16">
        <v>0</v>
      </c>
      <c r="M111" s="16">
        <v>0</v>
      </c>
      <c r="N111" s="40" t="str">
        <f t="shared" si="1"/>
        <v>Lançamento Chevrolet Onix | Com Tela Touchscreen e Conexão | a Smartphones via MyLink.</v>
      </c>
    </row>
    <row r="112" spans="1:14" x14ac:dyDescent="0.25">
      <c r="A112" s="40" t="s">
        <v>74</v>
      </c>
      <c r="B112" s="40" t="s">
        <v>394</v>
      </c>
      <c r="C112" s="40" t="s">
        <v>395</v>
      </c>
      <c r="D112" s="40" t="s">
        <v>396</v>
      </c>
      <c r="E112" s="40" t="s">
        <v>383</v>
      </c>
      <c r="F112" s="40" t="s">
        <v>384</v>
      </c>
      <c r="G112" s="40" t="s">
        <v>493</v>
      </c>
      <c r="I112" s="16" t="s">
        <v>438</v>
      </c>
      <c r="J112" s="16" t="s">
        <v>431</v>
      </c>
      <c r="K112" s="16">
        <v>0</v>
      </c>
      <c r="L112" s="16">
        <v>0</v>
      </c>
      <c r="M112" s="16">
        <v>0</v>
      </c>
      <c r="N112" s="40" t="str">
        <f t="shared" si="1"/>
        <v>Lançamento Chevrolet Onix | Tecnologia ao Alcance de Todos | Confira mais Informações no Site!</v>
      </c>
    </row>
    <row r="113" spans="1:14" x14ac:dyDescent="0.25">
      <c r="A113" s="40" t="s">
        <v>74</v>
      </c>
      <c r="B113" s="40" t="s">
        <v>421</v>
      </c>
      <c r="C113" s="40" t="s">
        <v>408</v>
      </c>
      <c r="D113" s="40" t="s">
        <v>409</v>
      </c>
      <c r="E113" s="40" t="s">
        <v>383</v>
      </c>
      <c r="F113" s="40" t="s">
        <v>393</v>
      </c>
      <c r="G113" s="40" t="s">
        <v>493</v>
      </c>
      <c r="I113" s="16" t="s">
        <v>179</v>
      </c>
      <c r="J113" s="16" t="s">
        <v>74</v>
      </c>
      <c r="K113" s="16">
        <v>1273</v>
      </c>
      <c r="L113" s="16">
        <v>9120</v>
      </c>
      <c r="M113" s="16">
        <v>213.18</v>
      </c>
      <c r="N113" s="40" t="str">
        <f t="shared" si="1"/>
        <v>Conheça Chevrolet Onix | Motor SPE/4, Duplo Air Bag Frontal | Freios ABS com EBD e Muito Mais.</v>
      </c>
    </row>
    <row r="114" spans="1:14" x14ac:dyDescent="0.25">
      <c r="A114" s="40" t="s">
        <v>77</v>
      </c>
      <c r="B114" s="40" t="s">
        <v>425</v>
      </c>
      <c r="C114" s="40" t="s">
        <v>408</v>
      </c>
      <c r="D114" s="40" t="s">
        <v>409</v>
      </c>
      <c r="E114" s="40" t="s">
        <v>78</v>
      </c>
      <c r="F114" s="40" t="s">
        <v>393</v>
      </c>
      <c r="G114" s="40" t="s">
        <v>493</v>
      </c>
      <c r="I114" s="16" t="s">
        <v>110</v>
      </c>
      <c r="J114" s="16" t="s">
        <v>77</v>
      </c>
      <c r="K114" s="16">
        <v>0</v>
      </c>
      <c r="L114" s="16">
        <v>0</v>
      </c>
      <c r="M114" s="16">
        <v>0</v>
      </c>
      <c r="N114" s="40" t="str">
        <f t="shared" si="1"/>
        <v>Chevrolet Onix | Mylink | Motor SPE/4, Duplo Air Bag Frontal | Freios ABS com EBD e Muito Mais.</v>
      </c>
    </row>
    <row r="115" spans="1:14" x14ac:dyDescent="0.25">
      <c r="A115" s="40" t="s">
        <v>74</v>
      </c>
      <c r="B115" s="40" t="s">
        <v>404</v>
      </c>
      <c r="C115" s="40" t="s">
        <v>401</v>
      </c>
      <c r="D115" s="40" t="s">
        <v>402</v>
      </c>
      <c r="E115" s="40" t="s">
        <v>383</v>
      </c>
      <c r="F115" s="40" t="s">
        <v>393</v>
      </c>
      <c r="G115" s="40" t="s">
        <v>493</v>
      </c>
      <c r="I115" s="16" t="s">
        <v>219</v>
      </c>
      <c r="J115" s="16" t="s">
        <v>74</v>
      </c>
      <c r="K115" s="16">
        <v>3</v>
      </c>
      <c r="L115" s="16">
        <v>43</v>
      </c>
      <c r="M115" s="16">
        <v>1.1399999999999999</v>
      </c>
      <c r="N115" s="40" t="str">
        <f t="shared" si="1"/>
        <v>Site Oficial Onix | Coisas Incríveis Saem do Padrão. | Carros Também. Confira Agora o Site</v>
      </c>
    </row>
    <row r="116" spans="1:14" x14ac:dyDescent="0.25">
      <c r="A116" s="40" t="s">
        <v>77</v>
      </c>
      <c r="B116" s="40" t="s">
        <v>394</v>
      </c>
      <c r="C116" s="40" t="s">
        <v>395</v>
      </c>
      <c r="D116" s="40" t="s">
        <v>396</v>
      </c>
      <c r="E116" s="40" t="s">
        <v>78</v>
      </c>
      <c r="F116" s="40" t="s">
        <v>384</v>
      </c>
      <c r="G116" s="40" t="s">
        <v>493</v>
      </c>
      <c r="I116" s="16" t="s">
        <v>438</v>
      </c>
      <c r="J116" s="16" t="s">
        <v>431</v>
      </c>
      <c r="K116" s="16">
        <v>0</v>
      </c>
      <c r="L116" s="16">
        <v>0</v>
      </c>
      <c r="M116" s="16">
        <v>0</v>
      </c>
      <c r="N116" s="40" t="str">
        <f t="shared" si="1"/>
        <v>Lançamento Chevrolet Onix | Tecnologia ao Alcance de Todos | Confira mais Informações no Site!</v>
      </c>
    </row>
    <row r="117" spans="1:14" x14ac:dyDescent="0.25">
      <c r="A117" s="40" t="s">
        <v>74</v>
      </c>
      <c r="B117" s="40" t="s">
        <v>423</v>
      </c>
      <c r="C117" s="40" t="s">
        <v>391</v>
      </c>
      <c r="D117" s="40" t="s">
        <v>392</v>
      </c>
      <c r="E117" s="40" t="s">
        <v>383</v>
      </c>
      <c r="F117" s="40" t="s">
        <v>393</v>
      </c>
      <c r="G117" s="40" t="s">
        <v>493</v>
      </c>
      <c r="I117" s="16" t="s">
        <v>88</v>
      </c>
      <c r="J117" s="16" t="s">
        <v>74</v>
      </c>
      <c r="K117" s="16">
        <v>216</v>
      </c>
      <c r="L117" s="16">
        <v>404</v>
      </c>
      <c r="M117" s="16">
        <v>25.54</v>
      </c>
      <c r="N117" s="40" t="str">
        <f t="shared" si="1"/>
        <v>Monte o Seu Onix 2013 | Um Choque de Gerações na Indústria | Automobilística. Visite Nosso Site!</v>
      </c>
    </row>
    <row r="118" spans="1:14" x14ac:dyDescent="0.25">
      <c r="A118" s="40" t="s">
        <v>77</v>
      </c>
      <c r="B118" s="40" t="s">
        <v>385</v>
      </c>
      <c r="C118" s="40" t="s">
        <v>381</v>
      </c>
      <c r="D118" s="40" t="s">
        <v>412</v>
      </c>
      <c r="E118" s="40" t="s">
        <v>78</v>
      </c>
      <c r="F118" s="40" t="s">
        <v>384</v>
      </c>
      <c r="G118" s="40" t="s">
        <v>493</v>
      </c>
      <c r="I118" s="16" t="s">
        <v>432</v>
      </c>
      <c r="J118" s="16" t="s">
        <v>431</v>
      </c>
      <c r="K118" s="16">
        <v>0</v>
      </c>
      <c r="L118" s="16">
        <v>0</v>
      </c>
      <c r="M118" s="16">
        <v>0</v>
      </c>
      <c r="N118" s="40" t="str">
        <f t="shared" si="1"/>
        <v>Chevrolet Onix com MyLink | Um dos mais Esperados Lançamentos | do ano da Chevrolet. Veja no site!</v>
      </c>
    </row>
    <row r="119" spans="1:14" x14ac:dyDescent="0.25">
      <c r="A119" s="40" t="s">
        <v>77</v>
      </c>
      <c r="B119" s="40" t="s">
        <v>375</v>
      </c>
      <c r="C119" s="40" t="s">
        <v>405</v>
      </c>
      <c r="D119" s="40" t="s">
        <v>406</v>
      </c>
      <c r="E119" s="40" t="s">
        <v>383</v>
      </c>
      <c r="F119" s="40" t="s">
        <v>393</v>
      </c>
      <c r="G119" s="40" t="s">
        <v>493</v>
      </c>
      <c r="I119" s="16" t="s">
        <v>88</v>
      </c>
      <c r="J119" s="16" t="s">
        <v>77</v>
      </c>
      <c r="K119" s="16">
        <v>0</v>
      </c>
      <c r="L119" s="16">
        <v>0</v>
      </c>
      <c r="M119" s="16">
        <v>0</v>
      </c>
      <c r="N119" s="40" t="str">
        <f t="shared" si="1"/>
        <v>Monte Seu Chevrolet Onix | Tecnologia Inovadora e Exclusiva. | Com o Sistema Multimídia MyLink.</v>
      </c>
    </row>
    <row r="120" spans="1:14" x14ac:dyDescent="0.25">
      <c r="A120" s="40" t="s">
        <v>77</v>
      </c>
      <c r="B120" s="40" t="s">
        <v>380</v>
      </c>
      <c r="C120" s="40" t="s">
        <v>391</v>
      </c>
      <c r="D120" s="40" t="s">
        <v>392</v>
      </c>
      <c r="E120" s="40" t="s">
        <v>78</v>
      </c>
      <c r="F120" s="40" t="s">
        <v>393</v>
      </c>
      <c r="G120" s="40" t="s">
        <v>493</v>
      </c>
      <c r="I120" s="16" t="s">
        <v>149</v>
      </c>
      <c r="J120" s="16" t="s">
        <v>77</v>
      </c>
      <c r="K120" s="16">
        <v>0</v>
      </c>
      <c r="L120" s="16">
        <v>0</v>
      </c>
      <c r="M120" s="16">
        <v>0</v>
      </c>
      <c r="N120" s="40" t="str">
        <f t="shared" si="1"/>
        <v>Chevrolet Onix | Um Choque de Gerações na Indústria | Automobilística. Visite Nosso Site!</v>
      </c>
    </row>
    <row r="121" spans="1:14" x14ac:dyDescent="0.25">
      <c r="A121" s="40" t="s">
        <v>77</v>
      </c>
      <c r="B121" s="40" t="s">
        <v>418</v>
      </c>
      <c r="C121" s="40" t="s">
        <v>397</v>
      </c>
      <c r="D121" s="40" t="s">
        <v>398</v>
      </c>
      <c r="E121" s="40" t="s">
        <v>383</v>
      </c>
      <c r="F121" s="40" t="s">
        <v>384</v>
      </c>
      <c r="G121" s="40" t="s">
        <v>493</v>
      </c>
      <c r="I121" s="16" t="s">
        <v>432</v>
      </c>
      <c r="J121" s="16" t="s">
        <v>431</v>
      </c>
      <c r="K121" s="16">
        <v>0</v>
      </c>
      <c r="L121" s="16">
        <v>0</v>
      </c>
      <c r="M121" s="16">
        <v>0</v>
      </c>
      <c r="N121" s="40" t="str">
        <f t="shared" si="1"/>
        <v>Vem aí o Chevrolet Onix | Com Tela Touchscreen e Conexão | a Smartphones via MyLink.</v>
      </c>
    </row>
    <row r="122" spans="1:14" x14ac:dyDescent="0.25">
      <c r="A122" s="40" t="s">
        <v>77</v>
      </c>
      <c r="B122" s="40" t="s">
        <v>394</v>
      </c>
      <c r="C122" s="40" t="s">
        <v>381</v>
      </c>
      <c r="D122" s="40" t="s">
        <v>382</v>
      </c>
      <c r="E122" s="40" t="s">
        <v>383</v>
      </c>
      <c r="F122" s="40" t="s">
        <v>384</v>
      </c>
      <c r="G122" s="40" t="s">
        <v>493</v>
      </c>
      <c r="I122" s="16" t="s">
        <v>178</v>
      </c>
      <c r="J122" s="16" t="s">
        <v>431</v>
      </c>
      <c r="K122" s="16">
        <v>0</v>
      </c>
      <c r="L122" s="16">
        <v>0</v>
      </c>
      <c r="M122" s="16">
        <v>0</v>
      </c>
      <c r="N122" s="40" t="str">
        <f t="shared" si="1"/>
        <v>Lançamento Chevrolet Onix | Um dos mais Esperados Lançamentos | Está no Salão do Automóvel. Confira</v>
      </c>
    </row>
    <row r="123" spans="1:14" x14ac:dyDescent="0.25">
      <c r="A123" s="40" t="s">
        <v>77</v>
      </c>
      <c r="B123" s="40" t="s">
        <v>404</v>
      </c>
      <c r="C123" s="40" t="s">
        <v>401</v>
      </c>
      <c r="D123" s="40" t="s">
        <v>402</v>
      </c>
      <c r="E123" s="40" t="s">
        <v>78</v>
      </c>
      <c r="F123" s="40" t="s">
        <v>393</v>
      </c>
      <c r="G123" s="40" t="s">
        <v>493</v>
      </c>
      <c r="I123" s="16" t="s">
        <v>126</v>
      </c>
      <c r="J123" s="16" t="s">
        <v>77</v>
      </c>
      <c r="K123" s="16">
        <v>0</v>
      </c>
      <c r="L123" s="16">
        <v>0</v>
      </c>
      <c r="M123" s="16">
        <v>0</v>
      </c>
      <c r="N123" s="40" t="str">
        <f t="shared" si="1"/>
        <v>Site Oficial Onix | Coisas Incríveis Saem do Padrão. | Carros Também. Confira Agora o Site</v>
      </c>
    </row>
    <row r="124" spans="1:14" x14ac:dyDescent="0.25">
      <c r="A124" s="40" t="s">
        <v>77</v>
      </c>
      <c r="B124" s="40" t="s">
        <v>403</v>
      </c>
      <c r="C124" s="40" t="s">
        <v>391</v>
      </c>
      <c r="D124" s="40" t="s">
        <v>392</v>
      </c>
      <c r="E124" s="40" t="s">
        <v>78</v>
      </c>
      <c r="F124" s="40" t="s">
        <v>393</v>
      </c>
      <c r="G124" s="40" t="s">
        <v>493</v>
      </c>
      <c r="I124" s="16" t="s">
        <v>90</v>
      </c>
      <c r="J124" s="16" t="s">
        <v>77</v>
      </c>
      <c r="K124" s="16">
        <v>0</v>
      </c>
      <c r="L124" s="16">
        <v>0</v>
      </c>
      <c r="M124" s="16">
        <v>0</v>
      </c>
      <c r="N124" s="40" t="str">
        <f t="shared" si="1"/>
        <v>Preço Chevrolet Onix | Um Choque de Gerações na Indústria | Automobilística. Visite Nosso Site!</v>
      </c>
    </row>
    <row r="125" spans="1:14" x14ac:dyDescent="0.25">
      <c r="A125" s="40" t="s">
        <v>77</v>
      </c>
      <c r="B125" s="40" t="s">
        <v>79</v>
      </c>
      <c r="C125" s="40" t="s">
        <v>80</v>
      </c>
      <c r="D125" s="40" t="s">
        <v>81</v>
      </c>
      <c r="E125" s="40" t="s">
        <v>78</v>
      </c>
      <c r="F125" s="40" t="s">
        <v>82</v>
      </c>
      <c r="G125" s="40" t="s">
        <v>493</v>
      </c>
      <c r="I125" s="16" t="s">
        <v>178</v>
      </c>
      <c r="J125" s="16" t="s">
        <v>431</v>
      </c>
      <c r="K125" s="16">
        <v>0</v>
      </c>
      <c r="L125" s="16">
        <v>0</v>
      </c>
      <c r="M125" s="16">
        <v>0</v>
      </c>
      <c r="N125" s="40" t="str">
        <f t="shared" si="1"/>
        <v>Chevrolet: Find New Roads | Participe Agora Desse Grande Evento | Visite Agora e Assista Ao Vivo!</v>
      </c>
    </row>
    <row r="126" spans="1:14" x14ac:dyDescent="0.25">
      <c r="A126" s="40" t="s">
        <v>77</v>
      </c>
      <c r="B126" s="40" t="s">
        <v>394</v>
      </c>
      <c r="C126" s="40" t="s">
        <v>395</v>
      </c>
      <c r="D126" s="40" t="s">
        <v>396</v>
      </c>
      <c r="E126" s="40" t="s">
        <v>383</v>
      </c>
      <c r="F126" s="40" t="s">
        <v>384</v>
      </c>
      <c r="G126" s="40" t="s">
        <v>493</v>
      </c>
      <c r="I126" s="16" t="s">
        <v>436</v>
      </c>
      <c r="J126" s="16" t="s">
        <v>431</v>
      </c>
      <c r="K126" s="16">
        <v>0</v>
      </c>
      <c r="L126" s="16">
        <v>0</v>
      </c>
      <c r="M126" s="16">
        <v>0</v>
      </c>
      <c r="N126" s="40" t="str">
        <f t="shared" si="1"/>
        <v>Lançamento Chevrolet Onix | Tecnologia ao Alcance de Todos | Confira mais Informações no Site!</v>
      </c>
    </row>
    <row r="127" spans="1:14" x14ac:dyDescent="0.25">
      <c r="A127" s="40" t="s">
        <v>77</v>
      </c>
      <c r="B127" s="40" t="s">
        <v>400</v>
      </c>
      <c r="C127" s="40" t="s">
        <v>405</v>
      </c>
      <c r="D127" s="40" t="s">
        <v>406</v>
      </c>
      <c r="E127" s="40" t="s">
        <v>383</v>
      </c>
      <c r="F127" s="40" t="s">
        <v>393</v>
      </c>
      <c r="G127" s="40" t="s">
        <v>493</v>
      </c>
      <c r="I127" s="16" t="s">
        <v>98</v>
      </c>
      <c r="J127" s="16" t="s">
        <v>77</v>
      </c>
      <c r="K127" s="16">
        <v>0</v>
      </c>
      <c r="L127" s="16">
        <v>0</v>
      </c>
      <c r="M127" s="16">
        <v>0</v>
      </c>
      <c r="N127" s="40" t="str">
        <f t="shared" si="1"/>
        <v>Fotos: Chevrolet Onix | Tecnologia Inovadora e Exclusiva. | Com o Sistema Multimídia MyLink.</v>
      </c>
    </row>
    <row r="128" spans="1:14" x14ac:dyDescent="0.25">
      <c r="A128" s="40" t="s">
        <v>77</v>
      </c>
      <c r="B128" s="40" t="s">
        <v>385</v>
      </c>
      <c r="C128" s="40" t="s">
        <v>381</v>
      </c>
      <c r="D128" s="40" t="s">
        <v>382</v>
      </c>
      <c r="E128" s="40" t="s">
        <v>78</v>
      </c>
      <c r="F128" s="40" t="s">
        <v>384</v>
      </c>
      <c r="G128" s="40" t="s">
        <v>493</v>
      </c>
      <c r="I128" s="16" t="s">
        <v>438</v>
      </c>
      <c r="J128" s="16" t="s">
        <v>431</v>
      </c>
      <c r="K128" s="16">
        <v>0</v>
      </c>
      <c r="L128" s="16">
        <v>0</v>
      </c>
      <c r="M128" s="16">
        <v>0</v>
      </c>
      <c r="N128" s="40" t="str">
        <f t="shared" si="1"/>
        <v>Chevrolet Onix com MyLink | Um dos mais Esperados Lançamentos | Está no Salão do Automóvel. Confira</v>
      </c>
    </row>
    <row r="129" spans="1:14" x14ac:dyDescent="0.25">
      <c r="A129" s="40" t="s">
        <v>77</v>
      </c>
      <c r="B129" s="40" t="s">
        <v>394</v>
      </c>
      <c r="C129" s="40" t="s">
        <v>399</v>
      </c>
      <c r="D129" s="40" t="s">
        <v>396</v>
      </c>
      <c r="E129" s="40" t="s">
        <v>383</v>
      </c>
      <c r="F129" s="40" t="s">
        <v>384</v>
      </c>
      <c r="G129" s="40" t="s">
        <v>493</v>
      </c>
      <c r="I129" s="16" t="s">
        <v>437</v>
      </c>
      <c r="J129" s="16" t="s">
        <v>431</v>
      </c>
      <c r="K129" s="16">
        <v>0</v>
      </c>
      <c r="L129" s="16">
        <v>0</v>
      </c>
      <c r="M129" s="16">
        <v>0</v>
      </c>
      <c r="N129" s="40" t="str">
        <f t="shared" si="1"/>
        <v>Lançamento Chevrolet Onix | Em Breve no Salão do Automóvel | Confira mais Informações no Site!</v>
      </c>
    </row>
    <row r="130" spans="1:14" x14ac:dyDescent="0.25">
      <c r="A130" s="40" t="s">
        <v>74</v>
      </c>
      <c r="B130" s="40" t="s">
        <v>421</v>
      </c>
      <c r="C130" s="40" t="s">
        <v>405</v>
      </c>
      <c r="D130" s="40" t="s">
        <v>406</v>
      </c>
      <c r="E130" s="40" t="s">
        <v>383</v>
      </c>
      <c r="F130" s="40" t="s">
        <v>393</v>
      </c>
      <c r="G130" s="40" t="s">
        <v>493</v>
      </c>
      <c r="I130" s="16" t="s">
        <v>149</v>
      </c>
      <c r="J130" s="16" t="s">
        <v>74</v>
      </c>
      <c r="K130" s="16">
        <v>600</v>
      </c>
      <c r="L130" s="16">
        <v>3140</v>
      </c>
      <c r="M130" s="16">
        <v>105.03</v>
      </c>
      <c r="N130" s="40" t="str">
        <f t="shared" si="1"/>
        <v>Conheça Chevrolet Onix | Tecnologia Inovadora e Exclusiva. | Com o Sistema Multimídia MyLink.</v>
      </c>
    </row>
    <row r="131" spans="1:14" x14ac:dyDescent="0.25">
      <c r="A131" s="40" t="s">
        <v>77</v>
      </c>
      <c r="B131" s="40" t="s">
        <v>380</v>
      </c>
      <c r="C131" s="40" t="s">
        <v>381</v>
      </c>
      <c r="D131" s="40" t="s">
        <v>382</v>
      </c>
      <c r="E131" s="40" t="s">
        <v>78</v>
      </c>
      <c r="F131" s="40" t="s">
        <v>384</v>
      </c>
      <c r="G131" s="40" t="s">
        <v>493</v>
      </c>
      <c r="I131" s="16" t="s">
        <v>437</v>
      </c>
      <c r="J131" s="16" t="s">
        <v>431</v>
      </c>
      <c r="K131" s="16">
        <v>0</v>
      </c>
      <c r="L131" s="16">
        <v>0</v>
      </c>
      <c r="M131" s="16">
        <v>0</v>
      </c>
      <c r="N131" s="40" t="str">
        <f t="shared" si="1"/>
        <v>Chevrolet Onix | Um dos mais Esperados Lançamentos | Está no Salão do Automóvel. Confira</v>
      </c>
    </row>
    <row r="132" spans="1:14" x14ac:dyDescent="0.25">
      <c r="A132" s="40" t="s">
        <v>77</v>
      </c>
      <c r="B132" s="40" t="s">
        <v>426</v>
      </c>
      <c r="C132" s="40" t="s">
        <v>405</v>
      </c>
      <c r="D132" s="40" t="s">
        <v>406</v>
      </c>
      <c r="E132" s="40" t="s">
        <v>383</v>
      </c>
      <c r="F132" s="40" t="s">
        <v>393</v>
      </c>
      <c r="G132" s="40" t="s">
        <v>493</v>
      </c>
      <c r="I132" s="16" t="s">
        <v>90</v>
      </c>
      <c r="J132" s="16" t="s">
        <v>77</v>
      </c>
      <c r="K132" s="16">
        <v>0</v>
      </c>
      <c r="L132" s="16">
        <v>0</v>
      </c>
      <c r="M132" s="16">
        <v>0</v>
      </c>
      <c r="N132" s="40" t="str">
        <f t="shared" ref="N132:N178" si="2">B132&amp;" | "&amp;C132&amp;" | "&amp;D132</f>
        <v>Chevrolet Onix - Preço | Tecnologia Inovadora e Exclusiva. | Com o Sistema Multimídia MyLink.</v>
      </c>
    </row>
    <row r="133" spans="1:14" x14ac:dyDescent="0.25">
      <c r="A133" s="40" t="s">
        <v>74</v>
      </c>
      <c r="B133" s="40" t="s">
        <v>380</v>
      </c>
      <c r="C133" s="40" t="s">
        <v>391</v>
      </c>
      <c r="D133" s="40" t="s">
        <v>392</v>
      </c>
      <c r="E133" s="40" t="s">
        <v>383</v>
      </c>
      <c r="F133" s="40" t="s">
        <v>393</v>
      </c>
      <c r="G133" s="40" t="s">
        <v>493</v>
      </c>
      <c r="I133" s="16" t="s">
        <v>179</v>
      </c>
      <c r="J133" s="16" t="s">
        <v>74</v>
      </c>
      <c r="K133" s="16">
        <v>4421</v>
      </c>
      <c r="L133" s="16">
        <v>32798</v>
      </c>
      <c r="M133" s="16">
        <v>780.54</v>
      </c>
      <c r="N133" s="40" t="str">
        <f t="shared" si="2"/>
        <v>Chevrolet Onix | Um Choque de Gerações na Indústria | Automobilística. Visite Nosso Site!</v>
      </c>
    </row>
    <row r="134" spans="1:14" x14ac:dyDescent="0.25">
      <c r="A134" s="40" t="s">
        <v>77</v>
      </c>
      <c r="B134" s="40" t="s">
        <v>394</v>
      </c>
      <c r="C134" s="40" t="s">
        <v>397</v>
      </c>
      <c r="D134" s="40" t="s">
        <v>398</v>
      </c>
      <c r="E134" s="40" t="s">
        <v>78</v>
      </c>
      <c r="F134" s="40" t="s">
        <v>384</v>
      </c>
      <c r="G134" s="40" t="s">
        <v>493</v>
      </c>
      <c r="I134" s="16" t="s">
        <v>114</v>
      </c>
      <c r="J134" s="16" t="s">
        <v>431</v>
      </c>
      <c r="K134" s="16">
        <v>0</v>
      </c>
      <c r="L134" s="16">
        <v>0</v>
      </c>
      <c r="M134" s="16">
        <v>0</v>
      </c>
      <c r="N134" s="40" t="str">
        <f t="shared" si="2"/>
        <v>Lançamento Chevrolet Onix | Com Tela Touchscreen e Conexão | a Smartphones via MyLink.</v>
      </c>
    </row>
    <row r="135" spans="1:14" x14ac:dyDescent="0.25">
      <c r="A135" s="40" t="s">
        <v>9</v>
      </c>
      <c r="B135" s="40" t="s">
        <v>421</v>
      </c>
      <c r="C135" s="40" t="s">
        <v>376</v>
      </c>
      <c r="D135" s="40" t="s">
        <v>377</v>
      </c>
      <c r="E135" s="40" t="s">
        <v>378</v>
      </c>
      <c r="F135" s="40" t="s">
        <v>379</v>
      </c>
      <c r="G135" s="40" t="s">
        <v>493</v>
      </c>
      <c r="I135" s="16" t="s">
        <v>209</v>
      </c>
      <c r="J135" s="16" t="s">
        <v>49</v>
      </c>
      <c r="K135" s="16">
        <v>8</v>
      </c>
      <c r="L135" s="16">
        <v>83</v>
      </c>
      <c r="M135" s="16">
        <v>3.21</v>
      </c>
      <c r="N135" s="40" t="str">
        <f t="shared" si="2"/>
        <v>Conheça Chevrolet Onix | Conectado ao GPS do Seu Celular | Para se Atualizar em Tempo Real.</v>
      </c>
    </row>
    <row r="136" spans="1:14" x14ac:dyDescent="0.25">
      <c r="A136" s="40" t="s">
        <v>74</v>
      </c>
      <c r="B136" s="40" t="s">
        <v>394</v>
      </c>
      <c r="C136" s="40" t="s">
        <v>381</v>
      </c>
      <c r="D136" s="40" t="s">
        <v>382</v>
      </c>
      <c r="E136" s="40" t="s">
        <v>383</v>
      </c>
      <c r="F136" s="40" t="s">
        <v>384</v>
      </c>
      <c r="G136" s="40" t="s">
        <v>493</v>
      </c>
      <c r="I136" s="16" t="s">
        <v>435</v>
      </c>
      <c r="J136" s="16" t="s">
        <v>431</v>
      </c>
      <c r="K136" s="16">
        <v>0</v>
      </c>
      <c r="L136" s="16">
        <v>0</v>
      </c>
      <c r="M136" s="16">
        <v>0</v>
      </c>
      <c r="N136" s="40" t="str">
        <f t="shared" si="2"/>
        <v>Lançamento Chevrolet Onix | Um dos mais Esperados Lançamentos | Está no Salão do Automóvel. Confira</v>
      </c>
    </row>
    <row r="137" spans="1:14" x14ac:dyDescent="0.25">
      <c r="A137" s="40" t="s">
        <v>9</v>
      </c>
      <c r="B137" s="40" t="s">
        <v>403</v>
      </c>
      <c r="C137" s="40" t="s">
        <v>388</v>
      </c>
      <c r="D137" s="40" t="s">
        <v>389</v>
      </c>
      <c r="E137" s="40" t="s">
        <v>378</v>
      </c>
      <c r="F137" s="40" t="s">
        <v>379</v>
      </c>
      <c r="G137" s="40" t="s">
        <v>493</v>
      </c>
      <c r="I137" s="16" t="s">
        <v>90</v>
      </c>
      <c r="J137" s="16" t="s">
        <v>49</v>
      </c>
      <c r="K137" s="16">
        <v>2053</v>
      </c>
      <c r="L137" s="16">
        <v>9170</v>
      </c>
      <c r="M137" s="16">
        <v>369.64</v>
      </c>
      <c r="N137" s="40" t="str">
        <f t="shared" si="2"/>
        <v>Preço Chevrolet Onix | Conheça toda a Tecnologia do MyLink | Conectado ao GPS do Seu Celular.</v>
      </c>
    </row>
    <row r="138" spans="1:14" x14ac:dyDescent="0.25">
      <c r="A138" s="40" t="s">
        <v>77</v>
      </c>
      <c r="B138" s="40" t="s">
        <v>385</v>
      </c>
      <c r="C138" s="40" t="s">
        <v>399</v>
      </c>
      <c r="D138" s="40" t="s">
        <v>396</v>
      </c>
      <c r="E138" s="40" t="s">
        <v>383</v>
      </c>
      <c r="F138" s="40" t="s">
        <v>384</v>
      </c>
      <c r="G138" s="40" t="s">
        <v>493</v>
      </c>
      <c r="I138" s="16" t="s">
        <v>436</v>
      </c>
      <c r="J138" s="16" t="s">
        <v>431</v>
      </c>
      <c r="K138" s="16">
        <v>0</v>
      </c>
      <c r="L138" s="16">
        <v>0</v>
      </c>
      <c r="M138" s="16">
        <v>0</v>
      </c>
      <c r="N138" s="40" t="str">
        <f t="shared" si="2"/>
        <v>Chevrolet Onix com MyLink | Em Breve no Salão do Automóvel | Confira mais Informações no Site!</v>
      </c>
    </row>
    <row r="139" spans="1:14" x14ac:dyDescent="0.25">
      <c r="A139" s="40" t="s">
        <v>77</v>
      </c>
      <c r="B139" s="40" t="s">
        <v>385</v>
      </c>
      <c r="C139" s="40" t="s">
        <v>395</v>
      </c>
      <c r="D139" s="40" t="s">
        <v>396</v>
      </c>
      <c r="E139" s="40" t="s">
        <v>78</v>
      </c>
      <c r="F139" s="40" t="s">
        <v>384</v>
      </c>
      <c r="G139" s="40" t="s">
        <v>493</v>
      </c>
      <c r="I139" s="16" t="s">
        <v>220</v>
      </c>
      <c r="J139" s="16" t="s">
        <v>431</v>
      </c>
      <c r="K139" s="16">
        <v>0</v>
      </c>
      <c r="L139" s="16">
        <v>0</v>
      </c>
      <c r="M139" s="16">
        <v>0</v>
      </c>
      <c r="N139" s="40" t="str">
        <f t="shared" si="2"/>
        <v>Chevrolet Onix com MyLink | Tecnologia ao Alcance de Todos | Confira mais Informações no Site!</v>
      </c>
    </row>
    <row r="140" spans="1:14" x14ac:dyDescent="0.25">
      <c r="A140" s="40" t="s">
        <v>77</v>
      </c>
      <c r="B140" s="40" t="s">
        <v>380</v>
      </c>
      <c r="C140" s="40" t="s">
        <v>391</v>
      </c>
      <c r="D140" s="40" t="s">
        <v>392</v>
      </c>
      <c r="E140" s="40" t="s">
        <v>383</v>
      </c>
      <c r="F140" s="40" t="s">
        <v>393</v>
      </c>
      <c r="G140" s="40" t="s">
        <v>493</v>
      </c>
      <c r="I140" s="16" t="s">
        <v>179</v>
      </c>
      <c r="J140" s="16" t="s">
        <v>77</v>
      </c>
      <c r="K140" s="16">
        <v>0</v>
      </c>
      <c r="L140" s="16">
        <v>0</v>
      </c>
      <c r="M140" s="16">
        <v>0</v>
      </c>
      <c r="N140" s="40" t="str">
        <f t="shared" si="2"/>
        <v>Chevrolet Onix | Um Choque de Gerações na Indústria | Automobilística. Visite Nosso Site!</v>
      </c>
    </row>
    <row r="141" spans="1:14" x14ac:dyDescent="0.25">
      <c r="A141" s="40" t="s">
        <v>9</v>
      </c>
      <c r="B141" s="40" t="s">
        <v>387</v>
      </c>
      <c r="C141" s="40" t="s">
        <v>376</v>
      </c>
      <c r="D141" s="40" t="s">
        <v>377</v>
      </c>
      <c r="E141" s="40" t="s">
        <v>378</v>
      </c>
      <c r="F141" s="40" t="s">
        <v>379</v>
      </c>
      <c r="G141" s="40" t="s">
        <v>493</v>
      </c>
      <c r="I141" s="16" t="s">
        <v>126</v>
      </c>
      <c r="J141" s="16" t="s">
        <v>49</v>
      </c>
      <c r="K141" s="16">
        <v>2</v>
      </c>
      <c r="L141" s="16">
        <v>42</v>
      </c>
      <c r="M141" s="16">
        <v>0.89</v>
      </c>
      <c r="N141" s="40" t="str">
        <f t="shared" si="2"/>
        <v>Chevrolet Onix - Oficial | Conectado ao GPS do Seu Celular | Para se Atualizar em Tempo Real.</v>
      </c>
    </row>
    <row r="142" spans="1:14" x14ac:dyDescent="0.25">
      <c r="A142" s="40" t="s">
        <v>77</v>
      </c>
      <c r="B142" s="40" t="s">
        <v>418</v>
      </c>
      <c r="C142" s="40" t="s">
        <v>397</v>
      </c>
      <c r="D142" s="40" t="s">
        <v>398</v>
      </c>
      <c r="E142" s="40" t="s">
        <v>383</v>
      </c>
      <c r="F142" s="40" t="s">
        <v>384</v>
      </c>
      <c r="G142" s="40" t="s">
        <v>493</v>
      </c>
      <c r="I142" s="16" t="s">
        <v>178</v>
      </c>
      <c r="J142" s="16" t="s">
        <v>431</v>
      </c>
      <c r="K142" s="16">
        <v>0</v>
      </c>
      <c r="L142" s="16">
        <v>0</v>
      </c>
      <c r="M142" s="16">
        <v>0</v>
      </c>
      <c r="N142" s="40" t="str">
        <f t="shared" si="2"/>
        <v>Vem aí o Chevrolet Onix | Com Tela Touchscreen e Conexão | a Smartphones via MyLink.</v>
      </c>
    </row>
    <row r="143" spans="1:14" x14ac:dyDescent="0.25">
      <c r="A143" s="40" t="s">
        <v>9</v>
      </c>
      <c r="B143" s="40" t="s">
        <v>426</v>
      </c>
      <c r="C143" s="40" t="s">
        <v>405</v>
      </c>
      <c r="D143" s="40" t="s">
        <v>406</v>
      </c>
      <c r="E143" s="40" t="s">
        <v>383</v>
      </c>
      <c r="F143" s="40" t="s">
        <v>393</v>
      </c>
      <c r="G143" s="40" t="s">
        <v>493</v>
      </c>
      <c r="I143" s="16" t="s">
        <v>90</v>
      </c>
      <c r="J143" s="16" t="s">
        <v>49</v>
      </c>
      <c r="K143" s="16">
        <v>2475</v>
      </c>
      <c r="L143" s="16">
        <v>11574</v>
      </c>
      <c r="M143" s="16">
        <v>470.17</v>
      </c>
      <c r="N143" s="40" t="str">
        <f t="shared" si="2"/>
        <v>Chevrolet Onix - Preço | Tecnologia Inovadora e Exclusiva. | Com o Sistema Multimídia MyLink.</v>
      </c>
    </row>
    <row r="144" spans="1:14" x14ac:dyDescent="0.25">
      <c r="A144" s="40" t="s">
        <v>77</v>
      </c>
      <c r="B144" s="40" t="s">
        <v>385</v>
      </c>
      <c r="C144" s="40" t="s">
        <v>397</v>
      </c>
      <c r="D144" s="40" t="s">
        <v>398</v>
      </c>
      <c r="E144" s="40" t="s">
        <v>78</v>
      </c>
      <c r="F144" s="40" t="s">
        <v>384</v>
      </c>
      <c r="G144" s="40" t="s">
        <v>493</v>
      </c>
      <c r="I144" s="16" t="s">
        <v>178</v>
      </c>
      <c r="J144" s="16" t="s">
        <v>431</v>
      </c>
      <c r="K144" s="16">
        <v>0</v>
      </c>
      <c r="L144" s="16">
        <v>0</v>
      </c>
      <c r="M144" s="16">
        <v>0</v>
      </c>
      <c r="N144" s="40" t="str">
        <f t="shared" si="2"/>
        <v>Chevrolet Onix com MyLink | Com Tela Touchscreen e Conexão | a Smartphones via MyLink.</v>
      </c>
    </row>
    <row r="145" spans="1:14" x14ac:dyDescent="0.25">
      <c r="A145" s="40" t="s">
        <v>74</v>
      </c>
      <c r="B145" s="40" t="s">
        <v>403</v>
      </c>
      <c r="C145" s="40" t="s">
        <v>401</v>
      </c>
      <c r="D145" s="40" t="s">
        <v>402</v>
      </c>
      <c r="E145" s="40" t="s">
        <v>383</v>
      </c>
      <c r="F145" s="40" t="s">
        <v>393</v>
      </c>
      <c r="G145" s="40" t="s">
        <v>493</v>
      </c>
      <c r="I145" s="16" t="s">
        <v>90</v>
      </c>
      <c r="J145" s="16" t="s">
        <v>74</v>
      </c>
      <c r="K145" s="16">
        <v>484</v>
      </c>
      <c r="L145" s="16">
        <v>2276</v>
      </c>
      <c r="M145" s="16">
        <v>94.57</v>
      </c>
      <c r="N145" s="40" t="str">
        <f t="shared" si="2"/>
        <v>Preço Chevrolet Onix | Coisas Incríveis Saem do Padrão. | Carros Também. Confira Agora o Site</v>
      </c>
    </row>
    <row r="146" spans="1:14" x14ac:dyDescent="0.25">
      <c r="A146" s="40" t="s">
        <v>77</v>
      </c>
      <c r="B146" s="40" t="s">
        <v>419</v>
      </c>
      <c r="C146" s="40" t="s">
        <v>408</v>
      </c>
      <c r="D146" s="40" t="s">
        <v>409</v>
      </c>
      <c r="E146" s="40" t="s">
        <v>78</v>
      </c>
      <c r="F146" s="40" t="s">
        <v>393</v>
      </c>
      <c r="G146" s="40" t="s">
        <v>493</v>
      </c>
      <c r="I146" s="16" t="s">
        <v>92</v>
      </c>
      <c r="J146" s="16" t="s">
        <v>77</v>
      </c>
      <c r="K146" s="16">
        <v>0</v>
      </c>
      <c r="L146" s="16">
        <v>0</v>
      </c>
      <c r="M146" s="16">
        <v>0</v>
      </c>
      <c r="N146" s="40" t="str">
        <f t="shared" si="2"/>
        <v>Chevrolet Onix LTZ | Motor SPE/4, Duplo Air Bag Frontal | Freios ABS com EBD e Muito Mais.</v>
      </c>
    </row>
    <row r="147" spans="1:14" x14ac:dyDescent="0.25">
      <c r="A147" s="40" t="s">
        <v>77</v>
      </c>
      <c r="B147" s="40" t="s">
        <v>418</v>
      </c>
      <c r="C147" s="40" t="s">
        <v>397</v>
      </c>
      <c r="D147" s="40" t="s">
        <v>398</v>
      </c>
      <c r="E147" s="40" t="s">
        <v>383</v>
      </c>
      <c r="F147" s="40" t="s">
        <v>384</v>
      </c>
      <c r="G147" s="40" t="s">
        <v>493</v>
      </c>
      <c r="I147" s="16" t="s">
        <v>220</v>
      </c>
      <c r="J147" s="16" t="s">
        <v>431</v>
      </c>
      <c r="K147" s="16">
        <v>0</v>
      </c>
      <c r="L147" s="16">
        <v>0</v>
      </c>
      <c r="M147" s="16">
        <v>0</v>
      </c>
      <c r="N147" s="40" t="str">
        <f t="shared" si="2"/>
        <v>Vem aí o Chevrolet Onix | Com Tela Touchscreen e Conexão | a Smartphones via MyLink.</v>
      </c>
    </row>
    <row r="148" spans="1:14" x14ac:dyDescent="0.25">
      <c r="A148" s="40" t="s">
        <v>74</v>
      </c>
      <c r="B148" s="40" t="s">
        <v>380</v>
      </c>
      <c r="C148" s="40" t="s">
        <v>381</v>
      </c>
      <c r="D148" s="40" t="s">
        <v>412</v>
      </c>
      <c r="E148" s="40" t="s">
        <v>383</v>
      </c>
      <c r="F148" s="40" t="s">
        <v>384</v>
      </c>
      <c r="G148" s="40" t="s">
        <v>493</v>
      </c>
      <c r="I148" s="16" t="s">
        <v>437</v>
      </c>
      <c r="J148" s="16" t="s">
        <v>431</v>
      </c>
      <c r="K148" s="16">
        <v>0</v>
      </c>
      <c r="L148" s="16">
        <v>0</v>
      </c>
      <c r="M148" s="16">
        <v>0</v>
      </c>
      <c r="N148" s="40" t="str">
        <f t="shared" si="2"/>
        <v>Chevrolet Onix | Um dos mais Esperados Lançamentos | do ano da Chevrolet. Veja no site!</v>
      </c>
    </row>
    <row r="149" spans="1:14" x14ac:dyDescent="0.25">
      <c r="A149" s="40" t="s">
        <v>77</v>
      </c>
      <c r="B149" s="40" t="s">
        <v>407</v>
      </c>
      <c r="C149" s="40" t="s">
        <v>391</v>
      </c>
      <c r="D149" s="40" t="s">
        <v>392</v>
      </c>
      <c r="E149" s="40" t="s">
        <v>78</v>
      </c>
      <c r="F149" s="40" t="s">
        <v>393</v>
      </c>
      <c r="G149" s="40" t="s">
        <v>493</v>
      </c>
      <c r="I149" s="16" t="s">
        <v>96</v>
      </c>
      <c r="J149" s="16" t="s">
        <v>77</v>
      </c>
      <c r="K149" s="16">
        <v>0</v>
      </c>
      <c r="L149" s="16">
        <v>0</v>
      </c>
      <c r="M149" s="16">
        <v>0</v>
      </c>
      <c r="N149" s="40" t="str">
        <f t="shared" si="2"/>
        <v>Chevrolet Onix 2013 | Um Choque de Gerações na Indústria | Automobilística. Visite Nosso Site!</v>
      </c>
    </row>
    <row r="150" spans="1:14" x14ac:dyDescent="0.25">
      <c r="A150" s="40" t="s">
        <v>74</v>
      </c>
      <c r="B150" s="40" t="s">
        <v>394</v>
      </c>
      <c r="C150" s="40" t="s">
        <v>397</v>
      </c>
      <c r="D150" s="40" t="s">
        <v>398</v>
      </c>
      <c r="E150" s="40" t="s">
        <v>383</v>
      </c>
      <c r="F150" s="40" t="s">
        <v>384</v>
      </c>
      <c r="G150" s="40" t="s">
        <v>493</v>
      </c>
      <c r="I150" s="16" t="s">
        <v>220</v>
      </c>
      <c r="J150" s="16" t="s">
        <v>431</v>
      </c>
      <c r="K150" s="16">
        <v>0</v>
      </c>
      <c r="L150" s="16">
        <v>0</v>
      </c>
      <c r="M150" s="16">
        <v>0</v>
      </c>
      <c r="N150" s="40" t="str">
        <f t="shared" si="2"/>
        <v>Lançamento Chevrolet Onix | Com Tela Touchscreen e Conexão | a Smartphones via MyLink.</v>
      </c>
    </row>
    <row r="151" spans="1:14" x14ac:dyDescent="0.25">
      <c r="A151" s="40" t="s">
        <v>77</v>
      </c>
      <c r="B151" s="40" t="s">
        <v>380</v>
      </c>
      <c r="C151" s="40" t="s">
        <v>397</v>
      </c>
      <c r="D151" s="40" t="s">
        <v>398</v>
      </c>
      <c r="E151" s="40" t="s">
        <v>383</v>
      </c>
      <c r="F151" s="40" t="s">
        <v>384</v>
      </c>
      <c r="G151" s="40" t="s">
        <v>493</v>
      </c>
      <c r="I151" s="16" t="s">
        <v>434</v>
      </c>
      <c r="J151" s="16" t="s">
        <v>431</v>
      </c>
      <c r="K151" s="16">
        <v>0</v>
      </c>
      <c r="L151" s="16">
        <v>0</v>
      </c>
      <c r="M151" s="16">
        <v>0</v>
      </c>
      <c r="N151" s="40" t="str">
        <f t="shared" si="2"/>
        <v>Chevrolet Onix | Com Tela Touchscreen e Conexão | a Smartphones via MyLink.</v>
      </c>
    </row>
    <row r="152" spans="1:14" x14ac:dyDescent="0.25">
      <c r="A152" s="40" t="s">
        <v>74</v>
      </c>
      <c r="B152" s="40" t="s">
        <v>390</v>
      </c>
      <c r="C152" s="40" t="s">
        <v>408</v>
      </c>
      <c r="D152" s="40" t="s">
        <v>409</v>
      </c>
      <c r="E152" s="40" t="s">
        <v>383</v>
      </c>
      <c r="F152" s="40" t="s">
        <v>393</v>
      </c>
      <c r="G152" s="40" t="s">
        <v>493</v>
      </c>
      <c r="I152" s="16" t="s">
        <v>106</v>
      </c>
      <c r="J152" s="16" t="s">
        <v>74</v>
      </c>
      <c r="K152" s="16">
        <v>2</v>
      </c>
      <c r="L152" s="16">
        <v>38</v>
      </c>
      <c r="M152" s="16">
        <v>0.92</v>
      </c>
      <c r="N152" s="40" t="str">
        <f t="shared" si="2"/>
        <v>Conheça o Onix 2013 | Motor SPE/4, Duplo Air Bag Frontal | Freios ABS com EBD e Muito Mais.</v>
      </c>
    </row>
    <row r="153" spans="1:14" x14ac:dyDescent="0.25">
      <c r="A153" s="40" t="s">
        <v>77</v>
      </c>
      <c r="B153" s="40" t="s">
        <v>380</v>
      </c>
      <c r="C153" s="40" t="s">
        <v>401</v>
      </c>
      <c r="D153" s="40" t="s">
        <v>402</v>
      </c>
      <c r="E153" s="40" t="s">
        <v>78</v>
      </c>
      <c r="F153" s="40" t="s">
        <v>393</v>
      </c>
      <c r="G153" s="40" t="s">
        <v>493</v>
      </c>
      <c r="I153" s="16" t="s">
        <v>108</v>
      </c>
      <c r="J153" s="16" t="s">
        <v>77</v>
      </c>
      <c r="K153" s="16">
        <v>0</v>
      </c>
      <c r="L153" s="16">
        <v>0</v>
      </c>
      <c r="M153" s="16">
        <v>0</v>
      </c>
      <c r="N153" s="40" t="str">
        <f t="shared" si="2"/>
        <v>Chevrolet Onix | Coisas Incríveis Saem do Padrão. | Carros Também. Confira Agora o Site</v>
      </c>
    </row>
    <row r="154" spans="1:14" x14ac:dyDescent="0.25">
      <c r="A154" s="40" t="s">
        <v>77</v>
      </c>
      <c r="B154" s="40" t="s">
        <v>421</v>
      </c>
      <c r="C154" s="40" t="s">
        <v>401</v>
      </c>
      <c r="D154" s="40" t="s">
        <v>402</v>
      </c>
      <c r="E154" s="40" t="s">
        <v>78</v>
      </c>
      <c r="F154" s="40" t="s">
        <v>393</v>
      </c>
      <c r="G154" s="40" t="s">
        <v>493</v>
      </c>
      <c r="I154" s="16" t="s">
        <v>149</v>
      </c>
      <c r="J154" s="16" t="s">
        <v>77</v>
      </c>
      <c r="K154" s="16">
        <v>0</v>
      </c>
      <c r="L154" s="16">
        <v>0</v>
      </c>
      <c r="M154" s="16">
        <v>0</v>
      </c>
      <c r="N154" s="40" t="str">
        <f t="shared" si="2"/>
        <v>Conheça Chevrolet Onix | Coisas Incríveis Saem do Padrão. | Carros Também. Confira Agora o Site</v>
      </c>
    </row>
    <row r="155" spans="1:14" x14ac:dyDescent="0.25">
      <c r="A155" s="40" t="s">
        <v>77</v>
      </c>
      <c r="B155" s="40" t="s">
        <v>403</v>
      </c>
      <c r="C155" s="40" t="s">
        <v>401</v>
      </c>
      <c r="D155" s="40" t="s">
        <v>402</v>
      </c>
      <c r="E155" s="40" t="s">
        <v>78</v>
      </c>
      <c r="F155" s="40" t="s">
        <v>393</v>
      </c>
      <c r="G155" s="40" t="s">
        <v>493</v>
      </c>
      <c r="I155" s="16" t="s">
        <v>90</v>
      </c>
      <c r="J155" s="16" t="s">
        <v>77</v>
      </c>
      <c r="K155" s="16">
        <v>0</v>
      </c>
      <c r="L155" s="16">
        <v>0</v>
      </c>
      <c r="M155" s="16">
        <v>0</v>
      </c>
      <c r="N155" s="40" t="str">
        <f t="shared" si="2"/>
        <v>Preço Chevrolet Onix | Coisas Incríveis Saem do Padrão. | Carros Também. Confira Agora o Site</v>
      </c>
    </row>
    <row r="156" spans="1:14" x14ac:dyDescent="0.25">
      <c r="A156" s="40" t="s">
        <v>74</v>
      </c>
      <c r="B156" s="40" t="s">
        <v>404</v>
      </c>
      <c r="C156" s="40" t="s">
        <v>401</v>
      </c>
      <c r="D156" s="40" t="s">
        <v>402</v>
      </c>
      <c r="E156" s="40" t="s">
        <v>383</v>
      </c>
      <c r="F156" s="40" t="s">
        <v>393</v>
      </c>
      <c r="G156" s="40" t="s">
        <v>493</v>
      </c>
      <c r="I156" s="16" t="s">
        <v>108</v>
      </c>
      <c r="J156" s="16" t="s">
        <v>74</v>
      </c>
      <c r="K156" s="16">
        <v>273</v>
      </c>
      <c r="L156" s="16">
        <v>3396</v>
      </c>
      <c r="M156" s="16">
        <v>68.28</v>
      </c>
      <c r="N156" s="40" t="str">
        <f t="shared" si="2"/>
        <v>Site Oficial Onix | Coisas Incríveis Saem do Padrão. | Carros Também. Confira Agora o Site</v>
      </c>
    </row>
    <row r="157" spans="1:14" x14ac:dyDescent="0.25">
      <c r="A157" s="40" t="s">
        <v>77</v>
      </c>
      <c r="B157" s="40" t="s">
        <v>385</v>
      </c>
      <c r="C157" s="40" t="s">
        <v>395</v>
      </c>
      <c r="D157" s="40" t="s">
        <v>396</v>
      </c>
      <c r="E157" s="40" t="s">
        <v>383</v>
      </c>
      <c r="F157" s="40" t="s">
        <v>384</v>
      </c>
      <c r="G157" s="40" t="s">
        <v>493</v>
      </c>
      <c r="I157" s="16" t="s">
        <v>433</v>
      </c>
      <c r="J157" s="16" t="s">
        <v>431</v>
      </c>
      <c r="K157" s="16">
        <v>0</v>
      </c>
      <c r="L157" s="16">
        <v>0</v>
      </c>
      <c r="M157" s="16">
        <v>0</v>
      </c>
      <c r="N157" s="40" t="str">
        <f t="shared" si="2"/>
        <v>Chevrolet Onix com MyLink | Tecnologia ao Alcance de Todos | Confira mais Informações no Site!</v>
      </c>
    </row>
    <row r="158" spans="1:14" x14ac:dyDescent="0.25">
      <c r="A158" s="40" t="s">
        <v>77</v>
      </c>
      <c r="B158" s="40" t="s">
        <v>394</v>
      </c>
      <c r="C158" s="40" t="s">
        <v>397</v>
      </c>
      <c r="D158" s="40" t="s">
        <v>398</v>
      </c>
      <c r="E158" s="40" t="s">
        <v>78</v>
      </c>
      <c r="F158" s="40" t="s">
        <v>384</v>
      </c>
      <c r="G158" s="40" t="s">
        <v>493</v>
      </c>
      <c r="I158" s="16" t="s">
        <v>434</v>
      </c>
      <c r="J158" s="16" t="s">
        <v>431</v>
      </c>
      <c r="K158" s="16">
        <v>0</v>
      </c>
      <c r="L158" s="16">
        <v>0</v>
      </c>
      <c r="M158" s="16">
        <v>0</v>
      </c>
      <c r="N158" s="40" t="str">
        <f t="shared" si="2"/>
        <v>Lançamento Chevrolet Onix | Com Tela Touchscreen e Conexão | a Smartphones via MyLink.</v>
      </c>
    </row>
    <row r="159" spans="1:14" x14ac:dyDescent="0.25">
      <c r="A159" s="40" t="s">
        <v>77</v>
      </c>
      <c r="B159" s="40" t="s">
        <v>418</v>
      </c>
      <c r="C159" s="40" t="s">
        <v>399</v>
      </c>
      <c r="D159" s="40" t="s">
        <v>396</v>
      </c>
      <c r="E159" s="40" t="s">
        <v>383</v>
      </c>
      <c r="F159" s="40" t="s">
        <v>384</v>
      </c>
      <c r="G159" s="40" t="s">
        <v>493</v>
      </c>
      <c r="I159" s="16" t="s">
        <v>432</v>
      </c>
      <c r="J159" s="16" t="s">
        <v>431</v>
      </c>
      <c r="K159" s="16">
        <v>0</v>
      </c>
      <c r="L159" s="16">
        <v>0</v>
      </c>
      <c r="M159" s="16">
        <v>0</v>
      </c>
      <c r="N159" s="40" t="str">
        <f t="shared" si="2"/>
        <v>Vem aí o Chevrolet Onix | Em Breve no Salão do Automóvel | Confira mais Informações no Site!</v>
      </c>
    </row>
    <row r="160" spans="1:14" x14ac:dyDescent="0.25">
      <c r="A160" s="40" t="s">
        <v>74</v>
      </c>
      <c r="B160" s="40" t="s">
        <v>424</v>
      </c>
      <c r="C160" s="40" t="s">
        <v>397</v>
      </c>
      <c r="D160" s="40" t="s">
        <v>398</v>
      </c>
      <c r="E160" s="40" t="s">
        <v>383</v>
      </c>
      <c r="F160" s="40" t="s">
        <v>384</v>
      </c>
      <c r="G160" s="40" t="s">
        <v>493</v>
      </c>
      <c r="I160" s="16" t="s">
        <v>178</v>
      </c>
      <c r="J160" s="16" t="s">
        <v>431</v>
      </c>
      <c r="K160" s="16">
        <v>0</v>
      </c>
      <c r="L160" s="16">
        <v>0</v>
      </c>
      <c r="M160" s="16">
        <v>0</v>
      </c>
      <c r="N160" s="40" t="str">
        <f t="shared" si="2"/>
        <v>Anúncio gráfico - Vem aí o Chevrolet Onix | Com Tela Touchscreen e Conexão | a Smartphones via MyLink.</v>
      </c>
    </row>
    <row r="161" spans="1:14" x14ac:dyDescent="0.25">
      <c r="A161" s="40" t="s">
        <v>77</v>
      </c>
      <c r="B161" s="40" t="s">
        <v>385</v>
      </c>
      <c r="C161" s="40" t="s">
        <v>381</v>
      </c>
      <c r="D161" s="40" t="s">
        <v>382</v>
      </c>
      <c r="E161" s="40" t="s">
        <v>78</v>
      </c>
      <c r="F161" s="40" t="s">
        <v>384</v>
      </c>
      <c r="G161" s="40" t="s">
        <v>493</v>
      </c>
      <c r="I161" s="16" t="s">
        <v>436</v>
      </c>
      <c r="J161" s="16" t="s">
        <v>431</v>
      </c>
      <c r="K161" s="16">
        <v>0</v>
      </c>
      <c r="L161" s="16">
        <v>0</v>
      </c>
      <c r="M161" s="16">
        <v>0</v>
      </c>
      <c r="N161" s="40" t="str">
        <f t="shared" si="2"/>
        <v>Chevrolet Onix com MyLink | Um dos mais Esperados Lançamentos | Está no Salão do Automóvel. Confira</v>
      </c>
    </row>
    <row r="162" spans="1:14" x14ac:dyDescent="0.25">
      <c r="A162" s="40" t="s">
        <v>77</v>
      </c>
      <c r="B162" s="40" t="s">
        <v>380</v>
      </c>
      <c r="C162" s="40" t="s">
        <v>395</v>
      </c>
      <c r="D162" s="40" t="s">
        <v>396</v>
      </c>
      <c r="E162" s="40" t="s">
        <v>78</v>
      </c>
      <c r="F162" s="40" t="s">
        <v>384</v>
      </c>
      <c r="G162" s="40" t="s">
        <v>493</v>
      </c>
      <c r="I162" s="16" t="s">
        <v>432</v>
      </c>
      <c r="J162" s="16" t="s">
        <v>431</v>
      </c>
      <c r="K162" s="16">
        <v>0</v>
      </c>
      <c r="L162" s="16">
        <v>0</v>
      </c>
      <c r="M162" s="16">
        <v>0</v>
      </c>
      <c r="N162" s="40" t="str">
        <f t="shared" si="2"/>
        <v>Chevrolet Onix | Tecnologia ao Alcance de Todos | Confira mais Informações no Site!</v>
      </c>
    </row>
    <row r="163" spans="1:14" x14ac:dyDescent="0.25">
      <c r="A163" s="40" t="s">
        <v>77</v>
      </c>
      <c r="B163" s="40" t="s">
        <v>413</v>
      </c>
      <c r="C163" s="40" t="s">
        <v>401</v>
      </c>
      <c r="D163" s="40" t="s">
        <v>402</v>
      </c>
      <c r="E163" s="40" t="s">
        <v>78</v>
      </c>
      <c r="F163" s="40" t="s">
        <v>393</v>
      </c>
      <c r="G163" s="40" t="s">
        <v>493</v>
      </c>
      <c r="I163" s="16" t="s">
        <v>86</v>
      </c>
      <c r="J163" s="16" t="s">
        <v>77</v>
      </c>
      <c r="K163" s="16">
        <v>0</v>
      </c>
      <c r="L163" s="16">
        <v>0</v>
      </c>
      <c r="M163" s="16">
        <v>0</v>
      </c>
      <c r="N163" s="40" t="str">
        <f t="shared" si="2"/>
        <v>Chevrolet Onix - 0 km | Coisas Incríveis Saem do Padrão. | Carros Também. Confira Agora o Site</v>
      </c>
    </row>
    <row r="164" spans="1:14" x14ac:dyDescent="0.25">
      <c r="A164" s="40" t="s">
        <v>77</v>
      </c>
      <c r="B164" s="40" t="s">
        <v>380</v>
      </c>
      <c r="C164" s="40" t="s">
        <v>381</v>
      </c>
      <c r="D164" s="40" t="s">
        <v>412</v>
      </c>
      <c r="E164" s="40" t="s">
        <v>78</v>
      </c>
      <c r="F164" s="40" t="s">
        <v>384</v>
      </c>
      <c r="G164" s="40" t="s">
        <v>493</v>
      </c>
      <c r="I164" s="16" t="s">
        <v>435</v>
      </c>
      <c r="J164" s="16" t="s">
        <v>431</v>
      </c>
      <c r="K164" s="16">
        <v>0</v>
      </c>
      <c r="L164" s="16">
        <v>0</v>
      </c>
      <c r="M164" s="16">
        <v>0</v>
      </c>
      <c r="N164" s="40" t="str">
        <f t="shared" si="2"/>
        <v>Chevrolet Onix | Um dos mais Esperados Lançamentos | do ano da Chevrolet. Veja no site!</v>
      </c>
    </row>
    <row r="165" spans="1:14" x14ac:dyDescent="0.25">
      <c r="A165" s="40" t="s">
        <v>77</v>
      </c>
      <c r="B165" s="40" t="s">
        <v>407</v>
      </c>
      <c r="C165" s="40" t="s">
        <v>408</v>
      </c>
      <c r="D165" s="40" t="s">
        <v>409</v>
      </c>
      <c r="E165" s="40" t="s">
        <v>383</v>
      </c>
      <c r="F165" s="40" t="s">
        <v>393</v>
      </c>
      <c r="G165" s="40" t="s">
        <v>493</v>
      </c>
      <c r="I165" s="16" t="s">
        <v>108</v>
      </c>
      <c r="J165" s="16" t="s">
        <v>77</v>
      </c>
      <c r="K165" s="16">
        <v>0</v>
      </c>
      <c r="L165" s="16">
        <v>0</v>
      </c>
      <c r="M165" s="16">
        <v>0</v>
      </c>
      <c r="N165" s="40" t="str">
        <f t="shared" si="2"/>
        <v>Chevrolet Onix 2013 | Motor SPE/4, Duplo Air Bag Frontal | Freios ABS com EBD e Muito Mais.</v>
      </c>
    </row>
    <row r="166" spans="1:14" x14ac:dyDescent="0.25">
      <c r="A166" s="40" t="s">
        <v>77</v>
      </c>
      <c r="B166" s="40" t="s">
        <v>380</v>
      </c>
      <c r="C166" s="40" t="s">
        <v>401</v>
      </c>
      <c r="D166" s="40" t="s">
        <v>402</v>
      </c>
      <c r="E166" s="40" t="s">
        <v>383</v>
      </c>
      <c r="F166" s="40" t="s">
        <v>393</v>
      </c>
      <c r="G166" s="40" t="s">
        <v>493</v>
      </c>
      <c r="I166" s="16" t="s">
        <v>108</v>
      </c>
      <c r="J166" s="16" t="s">
        <v>77</v>
      </c>
      <c r="K166" s="16">
        <v>0</v>
      </c>
      <c r="L166" s="16">
        <v>0</v>
      </c>
      <c r="M166" s="16">
        <v>0</v>
      </c>
      <c r="N166" s="40" t="str">
        <f t="shared" si="2"/>
        <v>Chevrolet Onix | Coisas Incríveis Saem do Padrão. | Carros Também. Confira Agora o Site</v>
      </c>
    </row>
    <row r="167" spans="1:14" x14ac:dyDescent="0.25">
      <c r="A167" s="40" t="s">
        <v>77</v>
      </c>
      <c r="B167" s="40" t="s">
        <v>394</v>
      </c>
      <c r="C167" s="40" t="s">
        <v>381</v>
      </c>
      <c r="D167" s="40" t="s">
        <v>412</v>
      </c>
      <c r="E167" s="40" t="s">
        <v>78</v>
      </c>
      <c r="F167" s="40" t="s">
        <v>384</v>
      </c>
      <c r="G167" s="40" t="s">
        <v>493</v>
      </c>
      <c r="I167" s="16" t="s">
        <v>438</v>
      </c>
      <c r="J167" s="16" t="s">
        <v>431</v>
      </c>
      <c r="K167" s="16">
        <v>0</v>
      </c>
      <c r="L167" s="16">
        <v>0</v>
      </c>
      <c r="M167" s="16">
        <v>0</v>
      </c>
      <c r="N167" s="40" t="str">
        <f t="shared" si="2"/>
        <v>Lançamento Chevrolet Onix | Um dos mais Esperados Lançamentos | do ano da Chevrolet. Veja no site!</v>
      </c>
    </row>
    <row r="168" spans="1:14" x14ac:dyDescent="0.25">
      <c r="A168" s="40" t="s">
        <v>77</v>
      </c>
      <c r="B168" s="40" t="s">
        <v>394</v>
      </c>
      <c r="C168" s="40" t="s">
        <v>395</v>
      </c>
      <c r="D168" s="40" t="s">
        <v>396</v>
      </c>
      <c r="E168" s="40" t="s">
        <v>383</v>
      </c>
      <c r="F168" s="40" t="s">
        <v>384</v>
      </c>
      <c r="G168" s="40" t="s">
        <v>493</v>
      </c>
      <c r="I168" s="16" t="s">
        <v>437</v>
      </c>
      <c r="J168" s="16" t="s">
        <v>431</v>
      </c>
      <c r="K168" s="16">
        <v>0</v>
      </c>
      <c r="L168" s="16">
        <v>0</v>
      </c>
      <c r="M168" s="16">
        <v>0</v>
      </c>
      <c r="N168" s="40" t="str">
        <f t="shared" si="2"/>
        <v>Lançamento Chevrolet Onix | Tecnologia ao Alcance de Todos | Confira mais Informações no Site!</v>
      </c>
    </row>
    <row r="169" spans="1:14" x14ac:dyDescent="0.25">
      <c r="A169" s="40" t="s">
        <v>77</v>
      </c>
      <c r="B169" s="40" t="s">
        <v>385</v>
      </c>
      <c r="C169" s="40" t="s">
        <v>395</v>
      </c>
      <c r="D169" s="40" t="s">
        <v>396</v>
      </c>
      <c r="E169" s="40" t="s">
        <v>78</v>
      </c>
      <c r="F169" s="40" t="s">
        <v>384</v>
      </c>
      <c r="G169" s="40" t="s">
        <v>493</v>
      </c>
      <c r="I169" s="16" t="s">
        <v>144</v>
      </c>
      <c r="J169" s="16" t="s">
        <v>431</v>
      </c>
      <c r="K169" s="16">
        <v>0</v>
      </c>
      <c r="L169" s="16">
        <v>0</v>
      </c>
      <c r="M169" s="16">
        <v>0</v>
      </c>
      <c r="N169" s="40" t="str">
        <f t="shared" si="2"/>
        <v>Chevrolet Onix com MyLink | Tecnologia ao Alcance de Todos | Confira mais Informações no Site!</v>
      </c>
    </row>
    <row r="170" spans="1:14" x14ac:dyDescent="0.25">
      <c r="A170" s="40" t="s">
        <v>74</v>
      </c>
      <c r="B170" s="40" t="s">
        <v>385</v>
      </c>
      <c r="C170" s="40" t="s">
        <v>381</v>
      </c>
      <c r="D170" s="40" t="s">
        <v>382</v>
      </c>
      <c r="E170" s="40" t="s">
        <v>383</v>
      </c>
      <c r="F170" s="40" t="s">
        <v>384</v>
      </c>
      <c r="G170" s="40" t="s">
        <v>493</v>
      </c>
      <c r="I170" s="16" t="s">
        <v>435</v>
      </c>
      <c r="J170" s="16" t="s">
        <v>431</v>
      </c>
      <c r="K170" s="16">
        <v>0</v>
      </c>
      <c r="L170" s="16">
        <v>0</v>
      </c>
      <c r="M170" s="16">
        <v>0</v>
      </c>
      <c r="N170" s="40" t="str">
        <f t="shared" si="2"/>
        <v>Chevrolet Onix com MyLink | Um dos mais Esperados Lançamentos | Está no Salão do Automóvel. Confira</v>
      </c>
    </row>
    <row r="171" spans="1:14" x14ac:dyDescent="0.25">
      <c r="A171" s="40" t="s">
        <v>77</v>
      </c>
      <c r="B171" s="40" t="s">
        <v>385</v>
      </c>
      <c r="C171" s="40" t="s">
        <v>381</v>
      </c>
      <c r="D171" s="40" t="s">
        <v>382</v>
      </c>
      <c r="E171" s="40" t="s">
        <v>383</v>
      </c>
      <c r="F171" s="40" t="s">
        <v>384</v>
      </c>
      <c r="G171" s="40" t="s">
        <v>493</v>
      </c>
      <c r="I171" s="16" t="s">
        <v>434</v>
      </c>
      <c r="J171" s="16" t="s">
        <v>431</v>
      </c>
      <c r="K171" s="16">
        <v>0</v>
      </c>
      <c r="L171" s="16">
        <v>0</v>
      </c>
      <c r="M171" s="16">
        <v>0</v>
      </c>
      <c r="N171" s="40" t="str">
        <f t="shared" si="2"/>
        <v>Chevrolet Onix com MyLink | Um dos mais Esperados Lançamentos | Está no Salão do Automóvel. Confira</v>
      </c>
    </row>
    <row r="172" spans="1:14" x14ac:dyDescent="0.25">
      <c r="A172" s="40" t="s">
        <v>77</v>
      </c>
      <c r="B172" s="40" t="s">
        <v>417</v>
      </c>
      <c r="C172" s="40" t="s">
        <v>408</v>
      </c>
      <c r="D172" s="40" t="s">
        <v>409</v>
      </c>
      <c r="E172" s="40" t="s">
        <v>78</v>
      </c>
      <c r="F172" s="40" t="s">
        <v>393</v>
      </c>
      <c r="G172" s="40" t="s">
        <v>493</v>
      </c>
      <c r="I172" s="16" t="s">
        <v>98</v>
      </c>
      <c r="J172" s="16" t="s">
        <v>77</v>
      </c>
      <c r="K172" s="16">
        <v>0</v>
      </c>
      <c r="L172" s="16">
        <v>0</v>
      </c>
      <c r="M172" s="16">
        <v>0</v>
      </c>
      <c r="N172" s="40" t="str">
        <f t="shared" si="2"/>
        <v>Fotos: Onix 2013 | Motor SPE/4, Duplo Air Bag Frontal | Freios ABS com EBD e Muito Mais.</v>
      </c>
    </row>
    <row r="173" spans="1:14" x14ac:dyDescent="0.25">
      <c r="A173" s="40" t="s">
        <v>74</v>
      </c>
      <c r="B173" s="40" t="s">
        <v>416</v>
      </c>
      <c r="C173" s="40" t="s">
        <v>399</v>
      </c>
      <c r="D173" s="40" t="s">
        <v>396</v>
      </c>
      <c r="E173" s="40" t="s">
        <v>383</v>
      </c>
      <c r="F173" s="40" t="s">
        <v>384</v>
      </c>
      <c r="G173" s="40" t="s">
        <v>493</v>
      </c>
      <c r="I173" s="16" t="s">
        <v>434</v>
      </c>
      <c r="J173" s="16" t="s">
        <v>431</v>
      </c>
      <c r="K173" s="16">
        <v>0</v>
      </c>
      <c r="L173" s="16">
        <v>0</v>
      </c>
      <c r="M173" s="16">
        <v>0</v>
      </c>
      <c r="N173" s="40" t="str">
        <f t="shared" si="2"/>
        <v>Anúncio gráfico - Chevrolet Onix com MyLink | Em Breve no Salão do Automóvel | Confira mais Informações no Site!</v>
      </c>
    </row>
    <row r="174" spans="1:14" x14ac:dyDescent="0.25">
      <c r="A174" s="40" t="s">
        <v>77</v>
      </c>
      <c r="B174" s="40" t="s">
        <v>418</v>
      </c>
      <c r="C174" s="40" t="s">
        <v>399</v>
      </c>
      <c r="D174" s="40" t="s">
        <v>396</v>
      </c>
      <c r="E174" s="40" t="s">
        <v>383</v>
      </c>
      <c r="F174" s="40" t="s">
        <v>384</v>
      </c>
      <c r="G174" s="40" t="s">
        <v>493</v>
      </c>
      <c r="I174" s="16" t="s">
        <v>438</v>
      </c>
      <c r="J174" s="16" t="s">
        <v>431</v>
      </c>
      <c r="K174" s="16">
        <v>0</v>
      </c>
      <c r="L174" s="16">
        <v>0</v>
      </c>
      <c r="M174" s="16">
        <v>0</v>
      </c>
      <c r="N174" s="40" t="str">
        <f t="shared" si="2"/>
        <v>Vem aí o Chevrolet Onix | Em Breve no Salão do Automóvel | Confira mais Informações no Site!</v>
      </c>
    </row>
    <row r="175" spans="1:14" x14ac:dyDescent="0.25">
      <c r="A175" s="40" t="s">
        <v>74</v>
      </c>
      <c r="B175" s="40" t="s">
        <v>404</v>
      </c>
      <c r="C175" s="40" t="s">
        <v>408</v>
      </c>
      <c r="D175" s="40" t="s">
        <v>409</v>
      </c>
      <c r="E175" s="40" t="s">
        <v>383</v>
      </c>
      <c r="F175" s="40" t="s">
        <v>393</v>
      </c>
      <c r="G175" s="40" t="s">
        <v>493</v>
      </c>
      <c r="I175" s="16" t="s">
        <v>155</v>
      </c>
      <c r="J175" s="16" t="s">
        <v>74</v>
      </c>
      <c r="K175" s="16">
        <v>102</v>
      </c>
      <c r="L175" s="16">
        <v>897</v>
      </c>
      <c r="M175" s="16">
        <v>26.24</v>
      </c>
      <c r="N175" s="40" t="str">
        <f t="shared" si="2"/>
        <v>Site Oficial Onix | Motor SPE/4, Duplo Air Bag Frontal | Freios ABS com EBD e Muito Mais.</v>
      </c>
    </row>
    <row r="176" spans="1:14" x14ac:dyDescent="0.25">
      <c r="A176" s="40" t="s">
        <v>77</v>
      </c>
      <c r="B176" s="40" t="s">
        <v>404</v>
      </c>
      <c r="C176" s="40" t="s">
        <v>401</v>
      </c>
      <c r="D176" s="40" t="s">
        <v>402</v>
      </c>
      <c r="E176" s="40" t="s">
        <v>383</v>
      </c>
      <c r="F176" s="40" t="s">
        <v>393</v>
      </c>
      <c r="G176" s="40" t="s">
        <v>493</v>
      </c>
      <c r="I176" s="16" t="s">
        <v>126</v>
      </c>
      <c r="J176" s="16" t="s">
        <v>77</v>
      </c>
      <c r="K176" s="16">
        <v>0</v>
      </c>
      <c r="L176" s="16">
        <v>0</v>
      </c>
      <c r="M176" s="16">
        <v>0</v>
      </c>
      <c r="N176" s="40" t="str">
        <f t="shared" si="2"/>
        <v>Site Oficial Onix | Coisas Incríveis Saem do Padrão. | Carros Também. Confira Agora o Site</v>
      </c>
    </row>
    <row r="177" spans="1:14" x14ac:dyDescent="0.25">
      <c r="A177" s="40" t="s">
        <v>9</v>
      </c>
      <c r="B177" s="40" t="s">
        <v>380</v>
      </c>
      <c r="C177" s="40" t="s">
        <v>397</v>
      </c>
      <c r="D177" s="40" t="s">
        <v>398</v>
      </c>
      <c r="E177" s="40" t="s">
        <v>383</v>
      </c>
      <c r="F177" s="40" t="s">
        <v>384</v>
      </c>
      <c r="G177" s="40" t="s">
        <v>493</v>
      </c>
      <c r="I177" s="16" t="s">
        <v>437</v>
      </c>
      <c r="J177" s="16" t="s">
        <v>431</v>
      </c>
      <c r="K177" s="16">
        <v>0</v>
      </c>
      <c r="L177" s="16">
        <v>0</v>
      </c>
      <c r="M177" s="16">
        <v>0</v>
      </c>
      <c r="N177" s="40" t="str">
        <f t="shared" si="2"/>
        <v>Chevrolet Onix | Com Tela Touchscreen e Conexão | a Smartphones via MyLink.</v>
      </c>
    </row>
    <row r="178" spans="1:14" x14ac:dyDescent="0.25">
      <c r="A178" s="40" t="s">
        <v>77</v>
      </c>
      <c r="B178" s="40" t="s">
        <v>418</v>
      </c>
      <c r="C178" s="40" t="s">
        <v>381</v>
      </c>
      <c r="D178" s="40" t="s">
        <v>412</v>
      </c>
      <c r="E178" s="40" t="s">
        <v>383</v>
      </c>
      <c r="F178" s="40" t="s">
        <v>384</v>
      </c>
      <c r="G178" s="40" t="s">
        <v>493</v>
      </c>
      <c r="I178" s="16" t="s">
        <v>114</v>
      </c>
      <c r="J178" s="16" t="s">
        <v>431</v>
      </c>
      <c r="K178" s="16">
        <v>0</v>
      </c>
      <c r="L178" s="16">
        <v>0</v>
      </c>
      <c r="M178" s="16">
        <v>0</v>
      </c>
      <c r="N178" s="40" t="str">
        <f t="shared" si="2"/>
        <v>Vem aí o Chevrolet Onix | Um dos mais Esperados Lançamentos | do ano da Chevrolet. Veja no site!</v>
      </c>
    </row>
    <row r="179" spans="1:14" x14ac:dyDescent="0.25">
      <c r="A179" s="40" t="s">
        <v>74</v>
      </c>
      <c r="B179" s="40" t="s">
        <v>404</v>
      </c>
      <c r="C179" s="40" t="s">
        <v>405</v>
      </c>
      <c r="D179" s="40" t="s">
        <v>406</v>
      </c>
      <c r="E179" s="40" t="s">
        <v>383</v>
      </c>
      <c r="F179" s="40" t="s">
        <v>393</v>
      </c>
      <c r="G179" s="40" t="s">
        <v>493</v>
      </c>
      <c r="I179" s="16" t="s">
        <v>126</v>
      </c>
      <c r="J179" s="16" t="s">
        <v>74</v>
      </c>
      <c r="K179" s="16">
        <v>0</v>
      </c>
      <c r="L179" s="16">
        <v>8</v>
      </c>
      <c r="M179" s="16">
        <v>0</v>
      </c>
      <c r="N179" t="str">
        <f t="shared" ref="N179:N191" si="3">B179&amp;" | "&amp;C179&amp;" | "&amp;D179</f>
        <v>Site Oficial Onix | Tecnologia Inovadora e Exclusiva. | Com o Sistema Multimídia MyLink.</v>
      </c>
    </row>
    <row r="180" spans="1:14" x14ac:dyDescent="0.25">
      <c r="A180" s="40" t="s">
        <v>77</v>
      </c>
      <c r="B180" s="40" t="s">
        <v>385</v>
      </c>
      <c r="C180" s="40" t="s">
        <v>381</v>
      </c>
      <c r="D180" s="40" t="s">
        <v>382</v>
      </c>
      <c r="E180" s="40" t="s">
        <v>78</v>
      </c>
      <c r="F180" s="40" t="s">
        <v>384</v>
      </c>
      <c r="G180" s="40" t="s">
        <v>493</v>
      </c>
      <c r="I180" s="16" t="s">
        <v>432</v>
      </c>
      <c r="J180" s="16" t="s">
        <v>431</v>
      </c>
      <c r="K180" s="16">
        <v>0</v>
      </c>
      <c r="L180" s="16">
        <v>0</v>
      </c>
      <c r="M180" s="16">
        <v>0</v>
      </c>
      <c r="N180" t="str">
        <f t="shared" si="3"/>
        <v>Chevrolet Onix com MyLink | Um dos mais Esperados Lançamentos | Está no Salão do Automóvel. Confira</v>
      </c>
    </row>
    <row r="181" spans="1:14" x14ac:dyDescent="0.25">
      <c r="A181" s="40" t="s">
        <v>77</v>
      </c>
      <c r="B181" s="40" t="s">
        <v>407</v>
      </c>
      <c r="C181" s="40" t="s">
        <v>408</v>
      </c>
      <c r="D181" s="40" t="s">
        <v>409</v>
      </c>
      <c r="E181" s="40" t="s">
        <v>383</v>
      </c>
      <c r="F181" s="40" t="s">
        <v>393</v>
      </c>
      <c r="G181" s="40" t="s">
        <v>493</v>
      </c>
      <c r="I181" s="16" t="s">
        <v>126</v>
      </c>
      <c r="J181" s="16" t="s">
        <v>77</v>
      </c>
      <c r="K181" s="16">
        <v>0</v>
      </c>
      <c r="L181" s="16">
        <v>0</v>
      </c>
      <c r="M181" s="16">
        <v>0</v>
      </c>
      <c r="N181" t="str">
        <f t="shared" si="3"/>
        <v>Chevrolet Onix 2013 | Motor SPE/4, Duplo Air Bag Frontal | Freios ABS com EBD e Muito Mais.</v>
      </c>
    </row>
    <row r="182" spans="1:14" x14ac:dyDescent="0.25">
      <c r="A182" s="40" t="s">
        <v>74</v>
      </c>
      <c r="B182" s="40" t="s">
        <v>385</v>
      </c>
      <c r="C182" s="40" t="s">
        <v>395</v>
      </c>
      <c r="D182" s="40" t="s">
        <v>396</v>
      </c>
      <c r="E182" s="40" t="s">
        <v>383</v>
      </c>
      <c r="F182" s="40" t="s">
        <v>384</v>
      </c>
      <c r="G182" s="40" t="s">
        <v>493</v>
      </c>
      <c r="I182" s="16" t="s">
        <v>114</v>
      </c>
      <c r="J182" s="16" t="s">
        <v>431</v>
      </c>
      <c r="K182" s="16">
        <v>0</v>
      </c>
      <c r="L182" s="16">
        <v>0</v>
      </c>
      <c r="M182" s="16">
        <v>0</v>
      </c>
      <c r="N182" t="str">
        <f t="shared" si="3"/>
        <v>Chevrolet Onix com MyLink | Tecnologia ao Alcance de Todos | Confira mais Informações no Site!</v>
      </c>
    </row>
    <row r="183" spans="1:14" x14ac:dyDescent="0.25">
      <c r="A183" s="40" t="s">
        <v>74</v>
      </c>
      <c r="B183" s="40" t="s">
        <v>79</v>
      </c>
      <c r="C183" s="40" t="s">
        <v>80</v>
      </c>
      <c r="D183" s="40" t="s">
        <v>81</v>
      </c>
      <c r="E183" s="40" t="s">
        <v>78</v>
      </c>
      <c r="F183" s="40" t="s">
        <v>82</v>
      </c>
      <c r="G183" s="40" t="s">
        <v>493</v>
      </c>
      <c r="I183" s="16" t="s">
        <v>144</v>
      </c>
      <c r="J183" s="16" t="s">
        <v>431</v>
      </c>
      <c r="K183" s="16">
        <v>0</v>
      </c>
      <c r="L183" s="16">
        <v>0</v>
      </c>
      <c r="M183" s="16">
        <v>0</v>
      </c>
      <c r="N183" t="str">
        <f t="shared" si="3"/>
        <v>Chevrolet: Find New Roads | Participe Agora Desse Grande Evento | Visite Agora e Assista Ao Vivo!</v>
      </c>
    </row>
    <row r="184" spans="1:14" x14ac:dyDescent="0.25">
      <c r="A184" s="40" t="s">
        <v>77</v>
      </c>
      <c r="B184" s="40" t="s">
        <v>394</v>
      </c>
      <c r="C184" s="40" t="s">
        <v>395</v>
      </c>
      <c r="D184" s="40" t="s">
        <v>396</v>
      </c>
      <c r="E184" s="40" t="s">
        <v>78</v>
      </c>
      <c r="F184" s="40" t="s">
        <v>384</v>
      </c>
      <c r="G184" s="40" t="s">
        <v>493</v>
      </c>
      <c r="I184" s="16" t="s">
        <v>178</v>
      </c>
      <c r="J184" s="16" t="s">
        <v>431</v>
      </c>
      <c r="K184" s="16">
        <v>0</v>
      </c>
      <c r="L184" s="16">
        <v>0</v>
      </c>
      <c r="M184" s="16">
        <v>0</v>
      </c>
      <c r="N184" t="str">
        <f t="shared" si="3"/>
        <v>Lançamento Chevrolet Onix | Tecnologia ao Alcance de Todos | Confira mais Informações no Site!</v>
      </c>
    </row>
    <row r="185" spans="1:14" x14ac:dyDescent="0.25">
      <c r="A185" s="40" t="s">
        <v>77</v>
      </c>
      <c r="B185" s="40" t="s">
        <v>418</v>
      </c>
      <c r="C185" s="40" t="s">
        <v>397</v>
      </c>
      <c r="D185" s="40" t="s">
        <v>398</v>
      </c>
      <c r="E185" s="40" t="s">
        <v>383</v>
      </c>
      <c r="F185" s="40" t="s">
        <v>384</v>
      </c>
      <c r="G185" s="40" t="s">
        <v>493</v>
      </c>
      <c r="I185" s="16" t="s">
        <v>437</v>
      </c>
      <c r="J185" s="16" t="s">
        <v>431</v>
      </c>
      <c r="K185" s="16">
        <v>0</v>
      </c>
      <c r="L185" s="16">
        <v>0</v>
      </c>
      <c r="M185" s="16">
        <v>0</v>
      </c>
      <c r="N185" t="str">
        <f t="shared" si="3"/>
        <v>Vem aí o Chevrolet Onix | Com Tela Touchscreen e Conexão | a Smartphones via MyLink.</v>
      </c>
    </row>
    <row r="186" spans="1:14" x14ac:dyDescent="0.25">
      <c r="A186" s="40" t="s">
        <v>9</v>
      </c>
      <c r="B186" s="40" t="s">
        <v>416</v>
      </c>
      <c r="C186" s="40" t="s">
        <v>397</v>
      </c>
      <c r="D186" s="40" t="s">
        <v>398</v>
      </c>
      <c r="E186" s="40" t="s">
        <v>383</v>
      </c>
      <c r="F186" s="40" t="s">
        <v>384</v>
      </c>
      <c r="G186" s="40" t="s">
        <v>493</v>
      </c>
      <c r="I186" s="16" t="s">
        <v>436</v>
      </c>
      <c r="J186" s="16" t="s">
        <v>431</v>
      </c>
      <c r="K186" s="16">
        <v>0</v>
      </c>
      <c r="L186" s="16">
        <v>0</v>
      </c>
      <c r="M186" s="16">
        <v>0</v>
      </c>
      <c r="N186" t="str">
        <f t="shared" si="3"/>
        <v>Anúncio gráfico - Chevrolet Onix com MyLink | Com Tela Touchscreen e Conexão | a Smartphones via MyLink.</v>
      </c>
    </row>
    <row r="187" spans="1:14" x14ac:dyDescent="0.25">
      <c r="A187" s="40" t="s">
        <v>74</v>
      </c>
      <c r="B187" s="40" t="s">
        <v>385</v>
      </c>
      <c r="C187" s="40" t="s">
        <v>397</v>
      </c>
      <c r="D187" s="40" t="s">
        <v>398</v>
      </c>
      <c r="E187" s="40" t="s">
        <v>383</v>
      </c>
      <c r="F187" s="40" t="s">
        <v>384</v>
      </c>
      <c r="G187" s="40" t="s">
        <v>493</v>
      </c>
      <c r="I187" s="16" t="s">
        <v>114</v>
      </c>
      <c r="J187" s="16" t="s">
        <v>431</v>
      </c>
      <c r="K187" s="16">
        <v>0</v>
      </c>
      <c r="L187" s="16">
        <v>0</v>
      </c>
      <c r="M187" s="16">
        <v>0</v>
      </c>
      <c r="N187" t="str">
        <f t="shared" si="3"/>
        <v>Chevrolet Onix com MyLink | Com Tela Touchscreen e Conexão | a Smartphones via MyLink.</v>
      </c>
    </row>
    <row r="188" spans="1:14" x14ac:dyDescent="0.25">
      <c r="A188" s="40" t="s">
        <v>74</v>
      </c>
      <c r="B188" s="40" t="s">
        <v>380</v>
      </c>
      <c r="C188" s="40" t="s">
        <v>381</v>
      </c>
      <c r="D188" s="40" t="s">
        <v>412</v>
      </c>
      <c r="E188" s="40" t="s">
        <v>383</v>
      </c>
      <c r="F188" s="40" t="s">
        <v>384</v>
      </c>
      <c r="G188" s="40" t="s">
        <v>493</v>
      </c>
      <c r="I188" s="16" t="s">
        <v>178</v>
      </c>
      <c r="J188" s="16" t="s">
        <v>431</v>
      </c>
      <c r="K188" s="16">
        <v>0</v>
      </c>
      <c r="L188" s="16">
        <v>0</v>
      </c>
      <c r="M188" s="16">
        <v>0</v>
      </c>
      <c r="N188" t="str">
        <f t="shared" si="3"/>
        <v>Chevrolet Onix | Um dos mais Esperados Lançamentos | do ano da Chevrolet. Veja no site!</v>
      </c>
    </row>
    <row r="189" spans="1:14" x14ac:dyDescent="0.25">
      <c r="A189" s="40" t="s">
        <v>9</v>
      </c>
      <c r="B189" s="40" t="s">
        <v>79</v>
      </c>
      <c r="C189" s="40" t="s">
        <v>80</v>
      </c>
      <c r="D189" s="40" t="s">
        <v>83</v>
      </c>
      <c r="E189" s="40" t="s">
        <v>78</v>
      </c>
      <c r="F189" s="40" t="s">
        <v>82</v>
      </c>
      <c r="G189" s="40" t="s">
        <v>493</v>
      </c>
      <c r="I189" s="16" t="s">
        <v>438</v>
      </c>
      <c r="J189" s="16" t="s">
        <v>431</v>
      </c>
      <c r="K189" s="16">
        <v>0</v>
      </c>
      <c r="L189" s="16">
        <v>0</v>
      </c>
      <c r="M189" s="16">
        <v>0</v>
      </c>
      <c r="N189" t="str">
        <f t="shared" si="3"/>
        <v>Chevrolet: Find New Roads | Participe Agora Desse Grande Evento | Assista a Transmissão Ao Vivo!</v>
      </c>
    </row>
    <row r="190" spans="1:14" x14ac:dyDescent="0.25">
      <c r="A190" s="40" t="s">
        <v>77</v>
      </c>
      <c r="B190" s="40" t="s">
        <v>390</v>
      </c>
      <c r="C190" s="40" t="s">
        <v>408</v>
      </c>
      <c r="D190" s="40" t="s">
        <v>409</v>
      </c>
      <c r="E190" s="40" t="s">
        <v>78</v>
      </c>
      <c r="F190" s="40" t="s">
        <v>393</v>
      </c>
      <c r="G190" s="40" t="s">
        <v>493</v>
      </c>
      <c r="I190" s="16" t="s">
        <v>219</v>
      </c>
      <c r="J190" s="16" t="s">
        <v>77</v>
      </c>
      <c r="K190" s="16">
        <v>0</v>
      </c>
      <c r="L190" s="16">
        <v>0</v>
      </c>
      <c r="M190" s="16">
        <v>0</v>
      </c>
      <c r="N190" t="str">
        <f t="shared" si="3"/>
        <v>Conheça o Onix 2013 | Motor SPE/4, Duplo Air Bag Frontal | Freios ABS com EBD e Muito Mais.</v>
      </c>
    </row>
    <row r="191" spans="1:14" x14ac:dyDescent="0.25">
      <c r="A191" s="40" t="s">
        <v>77</v>
      </c>
      <c r="B191" s="40" t="s">
        <v>380</v>
      </c>
      <c r="C191" s="40" t="s">
        <v>397</v>
      </c>
      <c r="D191" s="40" t="s">
        <v>398</v>
      </c>
      <c r="E191" s="40" t="s">
        <v>383</v>
      </c>
      <c r="F191" s="40" t="s">
        <v>384</v>
      </c>
      <c r="G191" s="40" t="s">
        <v>493</v>
      </c>
      <c r="I191" s="16" t="s">
        <v>433</v>
      </c>
      <c r="J191" s="16" t="s">
        <v>431</v>
      </c>
      <c r="K191" s="16">
        <v>0</v>
      </c>
      <c r="L191" s="16">
        <v>0</v>
      </c>
      <c r="M191" s="16">
        <v>0</v>
      </c>
      <c r="N191" t="str">
        <f t="shared" si="3"/>
        <v>Chevrolet Onix | Com Tela Touchscreen e Conexão | a Smartphones via MyLink.</v>
      </c>
    </row>
    <row r="192" spans="1:14" x14ac:dyDescent="0.25">
      <c r="A192" s="40" t="s">
        <v>77</v>
      </c>
      <c r="B192" s="40" t="s">
        <v>380</v>
      </c>
      <c r="C192" s="40" t="s">
        <v>381</v>
      </c>
      <c r="D192" s="40" t="s">
        <v>412</v>
      </c>
      <c r="E192" s="40" t="s">
        <v>78</v>
      </c>
      <c r="F192" s="40" t="s">
        <v>384</v>
      </c>
      <c r="G192" s="40" t="s">
        <v>493</v>
      </c>
      <c r="I192" s="16" t="s">
        <v>437</v>
      </c>
      <c r="J192" s="16" t="s">
        <v>431</v>
      </c>
      <c r="K192" s="16">
        <v>0</v>
      </c>
      <c r="L192" s="16">
        <v>0</v>
      </c>
      <c r="M192" s="16">
        <v>0</v>
      </c>
      <c r="N192" t="str">
        <f t="shared" ref="N192:N255" si="4">B192&amp;" | "&amp;C192&amp;" | "&amp;D192</f>
        <v>Chevrolet Onix | Um dos mais Esperados Lançamentos | do ano da Chevrolet. Veja no site!</v>
      </c>
    </row>
    <row r="193" spans="1:14" x14ac:dyDescent="0.25">
      <c r="A193" s="40" t="s">
        <v>77</v>
      </c>
      <c r="B193" s="40" t="s">
        <v>380</v>
      </c>
      <c r="C193" s="40" t="s">
        <v>395</v>
      </c>
      <c r="D193" s="40" t="s">
        <v>396</v>
      </c>
      <c r="E193" s="40" t="s">
        <v>78</v>
      </c>
      <c r="F193" s="40" t="s">
        <v>384</v>
      </c>
      <c r="G193" s="40" t="s">
        <v>493</v>
      </c>
      <c r="I193" s="16" t="s">
        <v>144</v>
      </c>
      <c r="J193" s="16" t="s">
        <v>431</v>
      </c>
      <c r="K193" s="16">
        <v>0</v>
      </c>
      <c r="L193" s="16">
        <v>0</v>
      </c>
      <c r="M193" s="16">
        <v>0</v>
      </c>
      <c r="N193" t="str">
        <f t="shared" si="4"/>
        <v>Chevrolet Onix | Tecnologia ao Alcance de Todos | Confira mais Informações no Site!</v>
      </c>
    </row>
    <row r="194" spans="1:14" x14ac:dyDescent="0.25">
      <c r="A194" s="40" t="s">
        <v>9</v>
      </c>
      <c r="B194" s="40" t="s">
        <v>375</v>
      </c>
      <c r="C194" s="40" t="s">
        <v>376</v>
      </c>
      <c r="D194" s="40" t="s">
        <v>377</v>
      </c>
      <c r="E194" s="40" t="s">
        <v>378</v>
      </c>
      <c r="F194" s="40" t="s">
        <v>379</v>
      </c>
      <c r="G194" s="40" t="s">
        <v>493</v>
      </c>
      <c r="I194" s="16" t="s">
        <v>179</v>
      </c>
      <c r="J194" s="16" t="s">
        <v>49</v>
      </c>
      <c r="K194" s="16">
        <v>3847</v>
      </c>
      <c r="L194" s="16">
        <v>36531</v>
      </c>
      <c r="M194" s="16">
        <v>944.4</v>
      </c>
      <c r="N194" t="str">
        <f t="shared" si="4"/>
        <v>Monte Seu Chevrolet Onix | Conectado ao GPS do Seu Celular | Para se Atualizar em Tempo Real.</v>
      </c>
    </row>
    <row r="195" spans="1:14" x14ac:dyDescent="0.25">
      <c r="A195" s="40" t="s">
        <v>77</v>
      </c>
      <c r="B195" s="40" t="s">
        <v>413</v>
      </c>
      <c r="C195" s="40" t="s">
        <v>391</v>
      </c>
      <c r="D195" s="40" t="s">
        <v>392</v>
      </c>
      <c r="E195" s="40" t="s">
        <v>78</v>
      </c>
      <c r="F195" s="40" t="s">
        <v>393</v>
      </c>
      <c r="G195" s="40" t="s">
        <v>493</v>
      </c>
      <c r="I195" s="16" t="s">
        <v>86</v>
      </c>
      <c r="J195" s="16" t="s">
        <v>77</v>
      </c>
      <c r="K195" s="16">
        <v>0</v>
      </c>
      <c r="L195" s="16">
        <v>0</v>
      </c>
      <c r="M195" s="16">
        <v>0</v>
      </c>
      <c r="N195" t="str">
        <f t="shared" si="4"/>
        <v>Chevrolet Onix - 0 km | Um Choque de Gerações na Indústria | Automobilística. Visite Nosso Site!</v>
      </c>
    </row>
    <row r="196" spans="1:14" x14ac:dyDescent="0.25">
      <c r="A196" s="40" t="s">
        <v>74</v>
      </c>
      <c r="B196" s="40" t="s">
        <v>426</v>
      </c>
      <c r="C196" s="40" t="s">
        <v>391</v>
      </c>
      <c r="D196" s="40" t="s">
        <v>392</v>
      </c>
      <c r="E196" s="40" t="s">
        <v>383</v>
      </c>
      <c r="F196" s="40" t="s">
        <v>393</v>
      </c>
      <c r="G196" s="40" t="s">
        <v>493</v>
      </c>
      <c r="I196" s="16" t="s">
        <v>90</v>
      </c>
      <c r="J196" s="16" t="s">
        <v>74</v>
      </c>
      <c r="K196" s="16">
        <v>619</v>
      </c>
      <c r="L196" s="16">
        <v>2460</v>
      </c>
      <c r="M196" s="16">
        <v>116.61</v>
      </c>
      <c r="N196" t="str">
        <f t="shared" si="4"/>
        <v>Chevrolet Onix - Preço | Um Choque de Gerações na Indústria | Automobilística. Visite Nosso Site!</v>
      </c>
    </row>
    <row r="197" spans="1:14" x14ac:dyDescent="0.25">
      <c r="A197" s="40" t="s">
        <v>77</v>
      </c>
      <c r="B197" s="40" t="s">
        <v>79</v>
      </c>
      <c r="C197" s="40" t="s">
        <v>80</v>
      </c>
      <c r="D197" s="40" t="s">
        <v>81</v>
      </c>
      <c r="E197" s="40" t="s">
        <v>78</v>
      </c>
      <c r="F197" s="40" t="s">
        <v>82</v>
      </c>
      <c r="G197" s="40" t="s">
        <v>493</v>
      </c>
      <c r="I197" s="16" t="s">
        <v>90</v>
      </c>
      <c r="J197" s="16" t="s">
        <v>77</v>
      </c>
      <c r="K197" s="16">
        <v>0</v>
      </c>
      <c r="L197" s="16">
        <v>0</v>
      </c>
      <c r="M197" s="16">
        <v>0</v>
      </c>
      <c r="N197" t="str">
        <f t="shared" si="4"/>
        <v>Chevrolet: Find New Roads | Participe Agora Desse Grande Evento | Visite Agora e Assista Ao Vivo!</v>
      </c>
    </row>
    <row r="198" spans="1:14" x14ac:dyDescent="0.25">
      <c r="A198" s="40" t="s">
        <v>74</v>
      </c>
      <c r="B198" s="40" t="s">
        <v>79</v>
      </c>
      <c r="C198" s="40" t="s">
        <v>80</v>
      </c>
      <c r="D198" s="40" t="s">
        <v>81</v>
      </c>
      <c r="E198" s="40" t="s">
        <v>78</v>
      </c>
      <c r="F198" s="40" t="s">
        <v>82</v>
      </c>
      <c r="G198" s="40" t="s">
        <v>493</v>
      </c>
      <c r="I198" s="16" t="s">
        <v>433</v>
      </c>
      <c r="J198" s="16" t="s">
        <v>431</v>
      </c>
      <c r="K198" s="16">
        <v>0</v>
      </c>
      <c r="L198" s="16">
        <v>0</v>
      </c>
      <c r="M198" s="16">
        <v>0</v>
      </c>
      <c r="N198" t="str">
        <f t="shared" si="4"/>
        <v>Chevrolet: Find New Roads | Participe Agora Desse Grande Evento | Visite Agora e Assista Ao Vivo!</v>
      </c>
    </row>
    <row r="199" spans="1:14" x14ac:dyDescent="0.25">
      <c r="A199" s="40" t="s">
        <v>77</v>
      </c>
      <c r="B199" s="40" t="s">
        <v>413</v>
      </c>
      <c r="C199" s="40" t="s">
        <v>405</v>
      </c>
      <c r="D199" s="40" t="s">
        <v>406</v>
      </c>
      <c r="E199" s="40" t="s">
        <v>383</v>
      </c>
      <c r="F199" s="40" t="s">
        <v>393</v>
      </c>
      <c r="G199" s="40" t="s">
        <v>493</v>
      </c>
      <c r="I199" s="16" t="s">
        <v>86</v>
      </c>
      <c r="J199" s="16" t="s">
        <v>77</v>
      </c>
      <c r="K199" s="16">
        <v>0</v>
      </c>
      <c r="L199" s="16">
        <v>0</v>
      </c>
      <c r="M199" s="16">
        <v>0</v>
      </c>
      <c r="N199" t="str">
        <f t="shared" si="4"/>
        <v>Chevrolet Onix - 0 km | Tecnologia Inovadora e Exclusiva. | Com o Sistema Multimídia MyLink.</v>
      </c>
    </row>
    <row r="200" spans="1:14" x14ac:dyDescent="0.25">
      <c r="A200" s="40" t="s">
        <v>74</v>
      </c>
      <c r="B200" s="40" t="s">
        <v>421</v>
      </c>
      <c r="C200" s="40" t="s">
        <v>408</v>
      </c>
      <c r="D200" s="40" t="s">
        <v>409</v>
      </c>
      <c r="E200" s="40" t="s">
        <v>383</v>
      </c>
      <c r="F200" s="40" t="s">
        <v>393</v>
      </c>
      <c r="G200" s="40" t="s">
        <v>493</v>
      </c>
      <c r="I200" s="16" t="s">
        <v>209</v>
      </c>
      <c r="J200" s="16" t="s">
        <v>74</v>
      </c>
      <c r="K200" s="16">
        <v>2</v>
      </c>
      <c r="L200" s="16">
        <v>16</v>
      </c>
      <c r="M200" s="16">
        <v>0.28999999999999998</v>
      </c>
      <c r="N200" t="str">
        <f t="shared" si="4"/>
        <v>Conheça Chevrolet Onix | Motor SPE/4, Duplo Air Bag Frontal | Freios ABS com EBD e Muito Mais.</v>
      </c>
    </row>
    <row r="201" spans="1:14" x14ac:dyDescent="0.25">
      <c r="A201" s="40" t="s">
        <v>77</v>
      </c>
      <c r="B201" s="40" t="s">
        <v>385</v>
      </c>
      <c r="C201" s="40" t="s">
        <v>381</v>
      </c>
      <c r="D201" s="40" t="s">
        <v>382</v>
      </c>
      <c r="E201" s="40" t="s">
        <v>383</v>
      </c>
      <c r="F201" s="40" t="s">
        <v>384</v>
      </c>
      <c r="G201" s="40" t="s">
        <v>493</v>
      </c>
      <c r="I201" s="16" t="s">
        <v>432</v>
      </c>
      <c r="J201" s="16" t="s">
        <v>431</v>
      </c>
      <c r="K201" s="16">
        <v>0</v>
      </c>
      <c r="L201" s="16">
        <v>0</v>
      </c>
      <c r="M201" s="16">
        <v>0</v>
      </c>
      <c r="N201" t="str">
        <f t="shared" si="4"/>
        <v>Chevrolet Onix com MyLink | Um dos mais Esperados Lançamentos | Está no Salão do Automóvel. Confira</v>
      </c>
    </row>
    <row r="202" spans="1:14" x14ac:dyDescent="0.25">
      <c r="A202" s="40" t="s">
        <v>77</v>
      </c>
      <c r="B202" s="40" t="s">
        <v>411</v>
      </c>
      <c r="C202" s="40" t="s">
        <v>391</v>
      </c>
      <c r="D202" s="40" t="s">
        <v>392</v>
      </c>
      <c r="E202" s="40" t="s">
        <v>78</v>
      </c>
      <c r="F202" s="40" t="s">
        <v>393</v>
      </c>
      <c r="G202" s="40" t="s">
        <v>493</v>
      </c>
      <c r="I202" s="16" t="s">
        <v>110</v>
      </c>
      <c r="J202" s="16" t="s">
        <v>77</v>
      </c>
      <c r="K202" s="16">
        <v>0</v>
      </c>
      <c r="L202" s="16">
        <v>0</v>
      </c>
      <c r="M202" s="16">
        <v>0</v>
      </c>
      <c r="N202" t="str">
        <f t="shared" si="4"/>
        <v>Chevrolet Onix com Mylink | Um Choque de Gerações na Indústria | Automobilística. Visite Nosso Site!</v>
      </c>
    </row>
    <row r="203" spans="1:14" x14ac:dyDescent="0.25">
      <c r="A203" s="40" t="s">
        <v>77</v>
      </c>
      <c r="B203" s="40" t="s">
        <v>380</v>
      </c>
      <c r="C203" s="40" t="s">
        <v>401</v>
      </c>
      <c r="D203" s="40" t="s">
        <v>402</v>
      </c>
      <c r="E203" s="40" t="s">
        <v>78</v>
      </c>
      <c r="F203" s="40" t="s">
        <v>393</v>
      </c>
      <c r="G203" s="40" t="s">
        <v>493</v>
      </c>
      <c r="I203" s="16" t="s">
        <v>126</v>
      </c>
      <c r="J203" s="16" t="s">
        <v>77</v>
      </c>
      <c r="K203" s="16">
        <v>0</v>
      </c>
      <c r="L203" s="16">
        <v>0</v>
      </c>
      <c r="M203" s="16">
        <v>0</v>
      </c>
      <c r="N203" t="str">
        <f t="shared" si="4"/>
        <v>Chevrolet Onix | Coisas Incríveis Saem do Padrão. | Carros Também. Confira Agora o Site</v>
      </c>
    </row>
    <row r="204" spans="1:14" x14ac:dyDescent="0.25">
      <c r="A204" s="40" t="s">
        <v>74</v>
      </c>
      <c r="B204" s="40" t="s">
        <v>79</v>
      </c>
      <c r="C204" s="40" t="s">
        <v>80</v>
      </c>
      <c r="D204" s="40" t="s">
        <v>81</v>
      </c>
      <c r="E204" s="40" t="s">
        <v>78</v>
      </c>
      <c r="F204" s="40" t="s">
        <v>82</v>
      </c>
      <c r="G204" s="40" t="s">
        <v>493</v>
      </c>
      <c r="I204" s="16" t="s">
        <v>92</v>
      </c>
      <c r="J204" s="16" t="s">
        <v>74</v>
      </c>
      <c r="K204" s="16">
        <v>0</v>
      </c>
      <c r="L204" s="16">
        <v>0</v>
      </c>
      <c r="M204" s="16">
        <v>0</v>
      </c>
      <c r="N204" t="str">
        <f t="shared" si="4"/>
        <v>Chevrolet: Find New Roads | Participe Agora Desse Grande Evento | Visite Agora e Assista Ao Vivo!</v>
      </c>
    </row>
    <row r="205" spans="1:14" x14ac:dyDescent="0.25">
      <c r="A205" s="40" t="s">
        <v>77</v>
      </c>
      <c r="B205" s="40" t="s">
        <v>79</v>
      </c>
      <c r="C205" s="40" t="s">
        <v>80</v>
      </c>
      <c r="D205" s="40" t="s">
        <v>81</v>
      </c>
      <c r="E205" s="40" t="s">
        <v>78</v>
      </c>
      <c r="F205" s="40" t="s">
        <v>82</v>
      </c>
      <c r="G205" s="40" t="s">
        <v>493</v>
      </c>
      <c r="I205" s="16" t="s">
        <v>433</v>
      </c>
      <c r="J205" s="16" t="s">
        <v>431</v>
      </c>
      <c r="K205" s="16">
        <v>0</v>
      </c>
      <c r="L205" s="16">
        <v>0</v>
      </c>
      <c r="M205" s="16">
        <v>0</v>
      </c>
      <c r="N205" t="str">
        <f t="shared" si="4"/>
        <v>Chevrolet: Find New Roads | Participe Agora Desse Grande Evento | Visite Agora e Assista Ao Vivo!</v>
      </c>
    </row>
    <row r="206" spans="1:14" x14ac:dyDescent="0.25">
      <c r="A206" s="40" t="s">
        <v>77</v>
      </c>
      <c r="B206" s="40" t="s">
        <v>394</v>
      </c>
      <c r="C206" s="40" t="s">
        <v>381</v>
      </c>
      <c r="D206" s="40" t="s">
        <v>412</v>
      </c>
      <c r="E206" s="40" t="s">
        <v>78</v>
      </c>
      <c r="F206" s="40" t="s">
        <v>384</v>
      </c>
      <c r="G206" s="40" t="s">
        <v>493</v>
      </c>
      <c r="I206" s="16" t="s">
        <v>437</v>
      </c>
      <c r="J206" s="16" t="s">
        <v>431</v>
      </c>
      <c r="K206" s="16">
        <v>0</v>
      </c>
      <c r="L206" s="16">
        <v>0</v>
      </c>
      <c r="M206" s="16">
        <v>0</v>
      </c>
      <c r="N206" t="str">
        <f t="shared" si="4"/>
        <v>Lançamento Chevrolet Onix | Um dos mais Esperados Lançamentos | do ano da Chevrolet. Veja no site!</v>
      </c>
    </row>
    <row r="207" spans="1:14" x14ac:dyDescent="0.25">
      <c r="A207" s="40" t="s">
        <v>77</v>
      </c>
      <c r="B207" s="40" t="s">
        <v>394</v>
      </c>
      <c r="C207" s="40" t="s">
        <v>397</v>
      </c>
      <c r="D207" s="40" t="s">
        <v>398</v>
      </c>
      <c r="E207" s="40" t="s">
        <v>78</v>
      </c>
      <c r="F207" s="40" t="s">
        <v>384</v>
      </c>
      <c r="G207" s="40" t="s">
        <v>493</v>
      </c>
      <c r="I207" s="16" t="s">
        <v>144</v>
      </c>
      <c r="J207" s="16" t="s">
        <v>431</v>
      </c>
      <c r="K207" s="16">
        <v>0</v>
      </c>
      <c r="L207" s="16">
        <v>0</v>
      </c>
      <c r="M207" s="16">
        <v>0</v>
      </c>
      <c r="N207" t="str">
        <f t="shared" si="4"/>
        <v>Lançamento Chevrolet Onix | Com Tela Touchscreen e Conexão | a Smartphones via MyLink.</v>
      </c>
    </row>
    <row r="208" spans="1:14" x14ac:dyDescent="0.25">
      <c r="A208" s="40" t="s">
        <v>77</v>
      </c>
      <c r="B208" s="40" t="s">
        <v>426</v>
      </c>
      <c r="C208" s="40" t="s">
        <v>401</v>
      </c>
      <c r="D208" s="40" t="s">
        <v>402</v>
      </c>
      <c r="E208" s="40" t="s">
        <v>78</v>
      </c>
      <c r="F208" s="40" t="s">
        <v>393</v>
      </c>
      <c r="G208" s="40" t="s">
        <v>493</v>
      </c>
      <c r="I208" s="16" t="s">
        <v>90</v>
      </c>
      <c r="J208" s="16" t="s">
        <v>77</v>
      </c>
      <c r="K208" s="16">
        <v>0</v>
      </c>
      <c r="L208" s="16">
        <v>0</v>
      </c>
      <c r="M208" s="16">
        <v>0</v>
      </c>
      <c r="N208" t="str">
        <f t="shared" si="4"/>
        <v>Chevrolet Onix - Preço | Coisas Incríveis Saem do Padrão. | Carros Também. Confira Agora o Site</v>
      </c>
    </row>
    <row r="209" spans="1:14" x14ac:dyDescent="0.25">
      <c r="A209" s="40" t="s">
        <v>74</v>
      </c>
      <c r="B209" s="40" t="s">
        <v>394</v>
      </c>
      <c r="C209" s="40" t="s">
        <v>381</v>
      </c>
      <c r="D209" s="40" t="s">
        <v>382</v>
      </c>
      <c r="E209" s="40" t="s">
        <v>383</v>
      </c>
      <c r="F209" s="40" t="s">
        <v>384</v>
      </c>
      <c r="G209" s="40" t="s">
        <v>493</v>
      </c>
      <c r="I209" s="16" t="s">
        <v>434</v>
      </c>
      <c r="J209" s="16" t="s">
        <v>431</v>
      </c>
      <c r="K209" s="16">
        <v>0</v>
      </c>
      <c r="L209" s="16">
        <v>0</v>
      </c>
      <c r="M209" s="16">
        <v>0</v>
      </c>
      <c r="N209" t="str">
        <f t="shared" si="4"/>
        <v>Lançamento Chevrolet Onix | Um dos mais Esperados Lançamentos | Está no Salão do Automóvel. Confira</v>
      </c>
    </row>
    <row r="210" spans="1:14" x14ac:dyDescent="0.25">
      <c r="A210" s="40" t="s">
        <v>74</v>
      </c>
      <c r="B210" s="40" t="s">
        <v>79</v>
      </c>
      <c r="C210" s="40" t="s">
        <v>80</v>
      </c>
      <c r="D210" s="40" t="s">
        <v>81</v>
      </c>
      <c r="E210" s="40" t="s">
        <v>78</v>
      </c>
      <c r="F210" s="40" t="s">
        <v>82</v>
      </c>
      <c r="G210" s="40" t="s">
        <v>493</v>
      </c>
      <c r="I210" s="16" t="s">
        <v>129</v>
      </c>
      <c r="J210" s="16" t="s">
        <v>74</v>
      </c>
      <c r="K210" s="16">
        <v>0</v>
      </c>
      <c r="L210" s="16">
        <v>0</v>
      </c>
      <c r="M210" s="16">
        <v>0</v>
      </c>
      <c r="N210" t="str">
        <f t="shared" si="4"/>
        <v>Chevrolet: Find New Roads | Participe Agora Desse Grande Evento | Visite Agora e Assista Ao Vivo!</v>
      </c>
    </row>
    <row r="211" spans="1:14" x14ac:dyDescent="0.25">
      <c r="A211" s="40" t="s">
        <v>77</v>
      </c>
      <c r="B211" s="40" t="s">
        <v>385</v>
      </c>
      <c r="C211" s="40" t="s">
        <v>397</v>
      </c>
      <c r="D211" s="40" t="s">
        <v>398</v>
      </c>
      <c r="E211" s="40" t="s">
        <v>383</v>
      </c>
      <c r="F211" s="40" t="s">
        <v>384</v>
      </c>
      <c r="G211" s="40" t="s">
        <v>493</v>
      </c>
      <c r="I211" s="16" t="s">
        <v>220</v>
      </c>
      <c r="J211" s="16" t="s">
        <v>431</v>
      </c>
      <c r="K211" s="16">
        <v>0</v>
      </c>
      <c r="L211" s="16">
        <v>0</v>
      </c>
      <c r="M211" s="16">
        <v>0</v>
      </c>
      <c r="N211" t="str">
        <f t="shared" si="4"/>
        <v>Chevrolet Onix com MyLink | Com Tela Touchscreen e Conexão | a Smartphones via MyLink.</v>
      </c>
    </row>
    <row r="212" spans="1:14" x14ac:dyDescent="0.25">
      <c r="A212" s="40" t="s">
        <v>74</v>
      </c>
      <c r="B212" s="40" t="s">
        <v>394</v>
      </c>
      <c r="C212" s="40" t="s">
        <v>381</v>
      </c>
      <c r="D212" s="40" t="s">
        <v>412</v>
      </c>
      <c r="E212" s="40" t="s">
        <v>383</v>
      </c>
      <c r="F212" s="40" t="s">
        <v>384</v>
      </c>
      <c r="G212" s="40" t="s">
        <v>493</v>
      </c>
      <c r="I212" s="16" t="s">
        <v>437</v>
      </c>
      <c r="J212" s="16" t="s">
        <v>431</v>
      </c>
      <c r="K212" s="16">
        <v>0</v>
      </c>
      <c r="L212" s="16">
        <v>0</v>
      </c>
      <c r="M212" s="16">
        <v>0</v>
      </c>
      <c r="N212" t="str">
        <f t="shared" si="4"/>
        <v>Lançamento Chevrolet Onix | Um dos mais Esperados Lançamentos | do ano da Chevrolet. Veja no site!</v>
      </c>
    </row>
    <row r="213" spans="1:14" x14ac:dyDescent="0.25">
      <c r="A213" s="40" t="s">
        <v>77</v>
      </c>
      <c r="B213" s="40" t="s">
        <v>404</v>
      </c>
      <c r="C213" s="40" t="s">
        <v>401</v>
      </c>
      <c r="D213" s="40" t="s">
        <v>402</v>
      </c>
      <c r="E213" s="40" t="s">
        <v>383</v>
      </c>
      <c r="F213" s="40" t="s">
        <v>393</v>
      </c>
      <c r="G213" s="40" t="s">
        <v>493</v>
      </c>
      <c r="I213" s="16" t="s">
        <v>108</v>
      </c>
      <c r="J213" s="16" t="s">
        <v>77</v>
      </c>
      <c r="K213" s="16">
        <v>0</v>
      </c>
      <c r="L213" s="16">
        <v>0</v>
      </c>
      <c r="M213" s="16">
        <v>0</v>
      </c>
      <c r="N213" t="str">
        <f t="shared" si="4"/>
        <v>Site Oficial Onix | Coisas Incríveis Saem do Padrão. | Carros Também. Confira Agora o Site</v>
      </c>
    </row>
    <row r="214" spans="1:14" x14ac:dyDescent="0.25">
      <c r="A214" s="40" t="s">
        <v>77</v>
      </c>
      <c r="B214" s="40" t="s">
        <v>380</v>
      </c>
      <c r="C214" s="40" t="s">
        <v>381</v>
      </c>
      <c r="D214" s="40" t="s">
        <v>382</v>
      </c>
      <c r="E214" s="40" t="s">
        <v>383</v>
      </c>
      <c r="F214" s="40" t="s">
        <v>384</v>
      </c>
      <c r="G214" s="40" t="s">
        <v>493</v>
      </c>
      <c r="I214" s="16" t="s">
        <v>435</v>
      </c>
      <c r="J214" s="16" t="s">
        <v>431</v>
      </c>
      <c r="K214" s="16">
        <v>0</v>
      </c>
      <c r="L214" s="16">
        <v>0</v>
      </c>
      <c r="M214" s="16">
        <v>0</v>
      </c>
      <c r="N214" t="str">
        <f t="shared" si="4"/>
        <v>Chevrolet Onix | Um dos mais Esperados Lançamentos | Está no Salão do Automóvel. Confira</v>
      </c>
    </row>
    <row r="215" spans="1:14" x14ac:dyDescent="0.25">
      <c r="A215" s="40" t="s">
        <v>77</v>
      </c>
      <c r="B215" s="40" t="s">
        <v>394</v>
      </c>
      <c r="C215" s="40" t="s">
        <v>397</v>
      </c>
      <c r="D215" s="40" t="s">
        <v>398</v>
      </c>
      <c r="E215" s="40" t="s">
        <v>383</v>
      </c>
      <c r="F215" s="40" t="s">
        <v>384</v>
      </c>
      <c r="G215" s="40" t="s">
        <v>493</v>
      </c>
      <c r="I215" s="16" t="s">
        <v>144</v>
      </c>
      <c r="J215" s="16" t="s">
        <v>431</v>
      </c>
      <c r="K215" s="16">
        <v>0</v>
      </c>
      <c r="L215" s="16">
        <v>0</v>
      </c>
      <c r="M215" s="16">
        <v>0</v>
      </c>
      <c r="N215" t="str">
        <f t="shared" si="4"/>
        <v>Lançamento Chevrolet Onix | Com Tela Touchscreen e Conexão | a Smartphones via MyLink.</v>
      </c>
    </row>
    <row r="216" spans="1:14" x14ac:dyDescent="0.25">
      <c r="A216" s="40" t="s">
        <v>77</v>
      </c>
      <c r="B216" s="40" t="s">
        <v>380</v>
      </c>
      <c r="C216" s="40" t="s">
        <v>405</v>
      </c>
      <c r="D216" s="40" t="s">
        <v>406</v>
      </c>
      <c r="E216" s="40" t="s">
        <v>78</v>
      </c>
      <c r="F216" s="40" t="s">
        <v>393</v>
      </c>
      <c r="G216" s="40" t="s">
        <v>493</v>
      </c>
      <c r="I216" s="16" t="s">
        <v>106</v>
      </c>
      <c r="J216" s="16" t="s">
        <v>77</v>
      </c>
      <c r="K216" s="16">
        <v>0</v>
      </c>
      <c r="L216" s="16">
        <v>0</v>
      </c>
      <c r="M216" s="16">
        <v>0</v>
      </c>
      <c r="N216" t="str">
        <f t="shared" si="4"/>
        <v>Chevrolet Onix | Tecnologia Inovadora e Exclusiva. | Com o Sistema Multimídia MyLink.</v>
      </c>
    </row>
    <row r="217" spans="1:14" x14ac:dyDescent="0.25">
      <c r="A217" s="40" t="s">
        <v>77</v>
      </c>
      <c r="B217" s="40" t="s">
        <v>417</v>
      </c>
      <c r="C217" s="40" t="s">
        <v>401</v>
      </c>
      <c r="D217" s="40" t="s">
        <v>402</v>
      </c>
      <c r="E217" s="40" t="s">
        <v>78</v>
      </c>
      <c r="F217" s="40" t="s">
        <v>393</v>
      </c>
      <c r="G217" s="40" t="s">
        <v>493</v>
      </c>
      <c r="I217" s="16" t="s">
        <v>98</v>
      </c>
      <c r="J217" s="16" t="s">
        <v>77</v>
      </c>
      <c r="K217" s="16">
        <v>0</v>
      </c>
      <c r="L217" s="16">
        <v>0</v>
      </c>
      <c r="M217" s="16">
        <v>0</v>
      </c>
      <c r="N217" t="str">
        <f t="shared" si="4"/>
        <v>Fotos: Onix 2013 | Coisas Incríveis Saem do Padrão. | Carros Também. Confira Agora o Site</v>
      </c>
    </row>
    <row r="218" spans="1:14" x14ac:dyDescent="0.25">
      <c r="A218" s="40" t="s">
        <v>77</v>
      </c>
      <c r="B218" s="40" t="s">
        <v>385</v>
      </c>
      <c r="C218" s="40" t="s">
        <v>381</v>
      </c>
      <c r="D218" s="40" t="s">
        <v>412</v>
      </c>
      <c r="E218" s="40" t="s">
        <v>383</v>
      </c>
      <c r="F218" s="40" t="s">
        <v>384</v>
      </c>
      <c r="G218" s="40" t="s">
        <v>493</v>
      </c>
      <c r="I218" s="16" t="s">
        <v>114</v>
      </c>
      <c r="J218" s="16" t="s">
        <v>431</v>
      </c>
      <c r="K218" s="16">
        <v>0</v>
      </c>
      <c r="L218" s="16">
        <v>0</v>
      </c>
      <c r="M218" s="16">
        <v>0</v>
      </c>
      <c r="N218" t="str">
        <f t="shared" si="4"/>
        <v>Chevrolet Onix com MyLink | Um dos mais Esperados Lançamentos | do ano da Chevrolet. Veja no site!</v>
      </c>
    </row>
    <row r="219" spans="1:14" x14ac:dyDescent="0.25">
      <c r="A219" s="40" t="s">
        <v>74</v>
      </c>
      <c r="B219" s="40" t="s">
        <v>380</v>
      </c>
      <c r="C219" s="40" t="s">
        <v>395</v>
      </c>
      <c r="D219" s="40" t="s">
        <v>396</v>
      </c>
      <c r="E219" s="40" t="s">
        <v>78</v>
      </c>
      <c r="F219" s="40" t="s">
        <v>384</v>
      </c>
      <c r="G219" s="40" t="s">
        <v>493</v>
      </c>
      <c r="I219" s="16" t="s">
        <v>435</v>
      </c>
      <c r="J219" s="16" t="s">
        <v>431</v>
      </c>
      <c r="K219" s="16">
        <v>0</v>
      </c>
      <c r="L219" s="16">
        <v>0</v>
      </c>
      <c r="M219" s="16">
        <v>0</v>
      </c>
      <c r="N219" t="str">
        <f t="shared" si="4"/>
        <v>Chevrolet Onix | Tecnologia ao Alcance de Todos | Confira mais Informações no Site!</v>
      </c>
    </row>
    <row r="220" spans="1:14" x14ac:dyDescent="0.25">
      <c r="A220" s="40" t="s">
        <v>77</v>
      </c>
      <c r="B220" s="40" t="s">
        <v>385</v>
      </c>
      <c r="C220" s="40" t="s">
        <v>381</v>
      </c>
      <c r="D220" s="40" t="s">
        <v>382</v>
      </c>
      <c r="E220" s="40" t="s">
        <v>383</v>
      </c>
      <c r="F220" s="40" t="s">
        <v>384</v>
      </c>
      <c r="G220" s="40" t="s">
        <v>493</v>
      </c>
      <c r="I220" s="16" t="s">
        <v>433</v>
      </c>
      <c r="J220" s="16" t="s">
        <v>431</v>
      </c>
      <c r="K220" s="16">
        <v>0</v>
      </c>
      <c r="L220" s="16">
        <v>0</v>
      </c>
      <c r="M220" s="16">
        <v>0</v>
      </c>
      <c r="N220" t="str">
        <f t="shared" si="4"/>
        <v>Chevrolet Onix com MyLink | Um dos mais Esperados Lançamentos | Está no Salão do Automóvel. Confira</v>
      </c>
    </row>
    <row r="221" spans="1:14" x14ac:dyDescent="0.25">
      <c r="A221" s="40" t="s">
        <v>77</v>
      </c>
      <c r="B221" s="40" t="s">
        <v>79</v>
      </c>
      <c r="C221" s="40" t="s">
        <v>80</v>
      </c>
      <c r="D221" s="40" t="s">
        <v>81</v>
      </c>
      <c r="E221" s="40" t="s">
        <v>84</v>
      </c>
      <c r="F221" s="40" t="s">
        <v>82</v>
      </c>
      <c r="G221" s="40" t="s">
        <v>493</v>
      </c>
      <c r="I221" s="16" t="s">
        <v>149</v>
      </c>
      <c r="J221" s="16" t="s">
        <v>77</v>
      </c>
      <c r="K221" s="16">
        <v>0</v>
      </c>
      <c r="L221" s="16">
        <v>0</v>
      </c>
      <c r="M221" s="16">
        <v>0</v>
      </c>
      <c r="N221" t="str">
        <f t="shared" si="4"/>
        <v>Chevrolet: Find New Roads | Participe Agora Desse Grande Evento | Visite Agora e Assista Ao Vivo!</v>
      </c>
    </row>
    <row r="222" spans="1:14" x14ac:dyDescent="0.25">
      <c r="A222" s="40" t="s">
        <v>74</v>
      </c>
      <c r="B222" s="40" t="s">
        <v>407</v>
      </c>
      <c r="C222" s="40" t="s">
        <v>391</v>
      </c>
      <c r="D222" s="40" t="s">
        <v>392</v>
      </c>
      <c r="E222" s="40" t="s">
        <v>383</v>
      </c>
      <c r="F222" s="40" t="s">
        <v>393</v>
      </c>
      <c r="G222" s="40" t="s">
        <v>493</v>
      </c>
      <c r="I222" s="16" t="s">
        <v>219</v>
      </c>
      <c r="J222" s="16" t="s">
        <v>74</v>
      </c>
      <c r="K222" s="16">
        <v>10</v>
      </c>
      <c r="L222" s="16">
        <v>69</v>
      </c>
      <c r="M222" s="16">
        <v>2</v>
      </c>
      <c r="N222" t="str">
        <f t="shared" si="4"/>
        <v>Chevrolet Onix 2013 | Um Choque de Gerações na Indústria | Automobilística. Visite Nosso Site!</v>
      </c>
    </row>
    <row r="223" spans="1:14" x14ac:dyDescent="0.25">
      <c r="A223" s="40" t="s">
        <v>77</v>
      </c>
      <c r="B223" s="40" t="s">
        <v>394</v>
      </c>
      <c r="C223" s="40" t="s">
        <v>381</v>
      </c>
      <c r="D223" s="40" t="s">
        <v>382</v>
      </c>
      <c r="E223" s="40" t="s">
        <v>383</v>
      </c>
      <c r="F223" s="40" t="s">
        <v>384</v>
      </c>
      <c r="G223" s="40" t="s">
        <v>493</v>
      </c>
      <c r="I223" s="16" t="s">
        <v>433</v>
      </c>
      <c r="J223" s="16" t="s">
        <v>431</v>
      </c>
      <c r="K223" s="16">
        <v>0</v>
      </c>
      <c r="L223" s="16">
        <v>0</v>
      </c>
      <c r="M223" s="16">
        <v>0</v>
      </c>
      <c r="N223" t="str">
        <f t="shared" si="4"/>
        <v>Lançamento Chevrolet Onix | Um dos mais Esperados Lançamentos | Está no Salão do Automóvel. Confira</v>
      </c>
    </row>
    <row r="224" spans="1:14" x14ac:dyDescent="0.25">
      <c r="A224" s="40" t="s">
        <v>74</v>
      </c>
      <c r="B224" s="40" t="s">
        <v>79</v>
      </c>
      <c r="C224" s="40" t="s">
        <v>80</v>
      </c>
      <c r="D224" s="40" t="s">
        <v>83</v>
      </c>
      <c r="E224" s="40" t="s">
        <v>78</v>
      </c>
      <c r="F224" s="40" t="s">
        <v>82</v>
      </c>
      <c r="G224" s="40" t="s">
        <v>493</v>
      </c>
      <c r="I224" s="16" t="s">
        <v>92</v>
      </c>
      <c r="J224" s="16" t="s">
        <v>74</v>
      </c>
      <c r="K224" s="16">
        <v>0</v>
      </c>
      <c r="L224" s="16">
        <v>0</v>
      </c>
      <c r="M224" s="16">
        <v>0</v>
      </c>
      <c r="N224" t="str">
        <f t="shared" si="4"/>
        <v>Chevrolet: Find New Roads | Participe Agora Desse Grande Evento | Assista a Transmissão Ao Vivo!</v>
      </c>
    </row>
    <row r="225" spans="1:14" x14ac:dyDescent="0.25">
      <c r="A225" s="40" t="s">
        <v>77</v>
      </c>
      <c r="B225" s="40" t="s">
        <v>394</v>
      </c>
      <c r="C225" s="40" t="s">
        <v>381</v>
      </c>
      <c r="D225" s="40" t="s">
        <v>412</v>
      </c>
      <c r="E225" s="40" t="s">
        <v>383</v>
      </c>
      <c r="F225" s="40" t="s">
        <v>384</v>
      </c>
      <c r="G225" s="40" t="s">
        <v>493</v>
      </c>
      <c r="I225" s="16" t="s">
        <v>433</v>
      </c>
      <c r="J225" s="16" t="s">
        <v>431</v>
      </c>
      <c r="K225" s="16">
        <v>0</v>
      </c>
      <c r="L225" s="16">
        <v>0</v>
      </c>
      <c r="M225" s="16">
        <v>0</v>
      </c>
      <c r="N225" t="str">
        <f t="shared" si="4"/>
        <v>Lançamento Chevrolet Onix | Um dos mais Esperados Lançamentos | do ano da Chevrolet. Veja no site!</v>
      </c>
    </row>
    <row r="226" spans="1:14" x14ac:dyDescent="0.25">
      <c r="A226" s="40" t="s">
        <v>77</v>
      </c>
      <c r="B226" s="40" t="s">
        <v>394</v>
      </c>
      <c r="C226" s="40" t="s">
        <v>397</v>
      </c>
      <c r="D226" s="40" t="s">
        <v>398</v>
      </c>
      <c r="E226" s="40" t="s">
        <v>78</v>
      </c>
      <c r="F226" s="40" t="s">
        <v>384</v>
      </c>
      <c r="G226" s="40" t="s">
        <v>493</v>
      </c>
      <c r="I226" s="16" t="s">
        <v>436</v>
      </c>
      <c r="J226" s="16" t="s">
        <v>431</v>
      </c>
      <c r="K226" s="16">
        <v>0</v>
      </c>
      <c r="L226" s="16">
        <v>0</v>
      </c>
      <c r="M226" s="16">
        <v>0</v>
      </c>
      <c r="N226" t="str">
        <f t="shared" si="4"/>
        <v>Lançamento Chevrolet Onix | Com Tela Touchscreen e Conexão | a Smartphones via MyLink.</v>
      </c>
    </row>
    <row r="227" spans="1:14" x14ac:dyDescent="0.25">
      <c r="A227" s="40" t="s">
        <v>77</v>
      </c>
      <c r="B227" s="40" t="s">
        <v>387</v>
      </c>
      <c r="C227" s="40" t="s">
        <v>391</v>
      </c>
      <c r="D227" s="40" t="s">
        <v>392</v>
      </c>
      <c r="E227" s="40" t="s">
        <v>78</v>
      </c>
      <c r="F227" s="40" t="s">
        <v>393</v>
      </c>
      <c r="G227" s="40" t="s">
        <v>493</v>
      </c>
      <c r="I227" s="16" t="s">
        <v>155</v>
      </c>
      <c r="J227" s="16" t="s">
        <v>77</v>
      </c>
      <c r="K227" s="16">
        <v>0</v>
      </c>
      <c r="L227" s="16">
        <v>0</v>
      </c>
      <c r="M227" s="16">
        <v>0</v>
      </c>
      <c r="N227" t="str">
        <f t="shared" si="4"/>
        <v>Chevrolet Onix - Oficial | Um Choque de Gerações na Indústria | Automobilística. Visite Nosso Site!</v>
      </c>
    </row>
    <row r="228" spans="1:14" x14ac:dyDescent="0.25">
      <c r="A228" s="40" t="s">
        <v>9</v>
      </c>
      <c r="B228" s="40" t="s">
        <v>419</v>
      </c>
      <c r="C228" s="40" t="s">
        <v>388</v>
      </c>
      <c r="D228" s="40" t="s">
        <v>389</v>
      </c>
      <c r="E228" s="40" t="s">
        <v>378</v>
      </c>
      <c r="F228" s="40" t="s">
        <v>379</v>
      </c>
      <c r="G228" s="40" t="s">
        <v>493</v>
      </c>
      <c r="I228" s="16" t="s">
        <v>92</v>
      </c>
      <c r="J228" s="16" t="s">
        <v>49</v>
      </c>
      <c r="K228" s="16">
        <v>419</v>
      </c>
      <c r="L228" s="16">
        <v>3289</v>
      </c>
      <c r="M228" s="16">
        <v>97.77</v>
      </c>
      <c r="N228" t="str">
        <f t="shared" si="4"/>
        <v>Chevrolet Onix LTZ | Conheça toda a Tecnologia do MyLink | Conectado ao GPS do Seu Celular.</v>
      </c>
    </row>
    <row r="229" spans="1:14" x14ac:dyDescent="0.25">
      <c r="A229" s="40" t="s">
        <v>74</v>
      </c>
      <c r="B229" s="40" t="s">
        <v>375</v>
      </c>
      <c r="C229" s="40" t="s">
        <v>408</v>
      </c>
      <c r="D229" s="40" t="s">
        <v>409</v>
      </c>
      <c r="E229" s="40" t="s">
        <v>383</v>
      </c>
      <c r="F229" s="40" t="s">
        <v>393</v>
      </c>
      <c r="G229" s="40" t="s">
        <v>493</v>
      </c>
      <c r="I229" s="16" t="s">
        <v>88</v>
      </c>
      <c r="J229" s="16" t="s">
        <v>74</v>
      </c>
      <c r="K229" s="16">
        <v>25</v>
      </c>
      <c r="L229" s="16">
        <v>59</v>
      </c>
      <c r="M229" s="16">
        <v>2.15</v>
      </c>
      <c r="N229" t="str">
        <f t="shared" si="4"/>
        <v>Monte Seu Chevrolet Onix | Motor SPE/4, Duplo Air Bag Frontal | Freios ABS com EBD e Muito Mais.</v>
      </c>
    </row>
    <row r="230" spans="1:14" x14ac:dyDescent="0.25">
      <c r="A230" s="40" t="s">
        <v>77</v>
      </c>
      <c r="B230" s="40" t="s">
        <v>390</v>
      </c>
      <c r="C230" s="40" t="s">
        <v>391</v>
      </c>
      <c r="D230" s="40" t="s">
        <v>392</v>
      </c>
      <c r="E230" s="40" t="s">
        <v>78</v>
      </c>
      <c r="F230" s="40" t="s">
        <v>393</v>
      </c>
      <c r="G230" s="40" t="s">
        <v>493</v>
      </c>
      <c r="I230" s="16" t="s">
        <v>106</v>
      </c>
      <c r="J230" s="16" t="s">
        <v>77</v>
      </c>
      <c r="K230" s="16">
        <v>0</v>
      </c>
      <c r="L230" s="16">
        <v>0</v>
      </c>
      <c r="M230" s="16">
        <v>0</v>
      </c>
      <c r="N230" t="str">
        <f t="shared" si="4"/>
        <v>Conheça o Onix 2013 | Um Choque de Gerações na Indústria | Automobilística. Visite Nosso Site!</v>
      </c>
    </row>
    <row r="231" spans="1:14" x14ac:dyDescent="0.25">
      <c r="A231" s="40" t="s">
        <v>77</v>
      </c>
      <c r="B231" s="40" t="s">
        <v>385</v>
      </c>
      <c r="C231" s="40" t="s">
        <v>395</v>
      </c>
      <c r="D231" s="40" t="s">
        <v>396</v>
      </c>
      <c r="E231" s="40" t="s">
        <v>383</v>
      </c>
      <c r="F231" s="40" t="s">
        <v>384</v>
      </c>
      <c r="G231" s="40" t="s">
        <v>493</v>
      </c>
      <c r="I231" s="16" t="s">
        <v>220</v>
      </c>
      <c r="J231" s="16" t="s">
        <v>431</v>
      </c>
      <c r="K231" s="16">
        <v>0</v>
      </c>
      <c r="L231" s="16">
        <v>0</v>
      </c>
      <c r="M231" s="16">
        <v>0</v>
      </c>
      <c r="N231" t="str">
        <f t="shared" si="4"/>
        <v>Chevrolet Onix com MyLink | Tecnologia ao Alcance de Todos | Confira mais Informações no Site!</v>
      </c>
    </row>
    <row r="232" spans="1:14" x14ac:dyDescent="0.25">
      <c r="A232" s="40" t="s">
        <v>77</v>
      </c>
      <c r="B232" s="40" t="s">
        <v>418</v>
      </c>
      <c r="C232" s="40" t="s">
        <v>399</v>
      </c>
      <c r="D232" s="40" t="s">
        <v>396</v>
      </c>
      <c r="E232" s="40" t="s">
        <v>383</v>
      </c>
      <c r="F232" s="40" t="s">
        <v>384</v>
      </c>
      <c r="G232" s="40" t="s">
        <v>493</v>
      </c>
      <c r="I232" s="16" t="s">
        <v>434</v>
      </c>
      <c r="J232" s="16" t="s">
        <v>431</v>
      </c>
      <c r="K232" s="16">
        <v>0</v>
      </c>
      <c r="L232" s="16">
        <v>0</v>
      </c>
      <c r="M232" s="16">
        <v>0</v>
      </c>
      <c r="N232" t="str">
        <f t="shared" si="4"/>
        <v>Vem aí o Chevrolet Onix | Em Breve no Salão do Automóvel | Confira mais Informações no Site!</v>
      </c>
    </row>
    <row r="233" spans="1:14" x14ac:dyDescent="0.25">
      <c r="A233" s="40" t="s">
        <v>77</v>
      </c>
      <c r="B233" s="40" t="s">
        <v>380</v>
      </c>
      <c r="C233" s="40" t="s">
        <v>397</v>
      </c>
      <c r="D233" s="40" t="s">
        <v>398</v>
      </c>
      <c r="E233" s="40" t="s">
        <v>383</v>
      </c>
      <c r="F233" s="40" t="s">
        <v>384</v>
      </c>
      <c r="G233" s="40" t="s">
        <v>493</v>
      </c>
      <c r="I233" s="16" t="s">
        <v>433</v>
      </c>
      <c r="J233" s="16" t="s">
        <v>431</v>
      </c>
      <c r="K233" s="16">
        <v>0</v>
      </c>
      <c r="L233" s="16">
        <v>0</v>
      </c>
      <c r="M233" s="16">
        <v>0</v>
      </c>
      <c r="N233" t="str">
        <f t="shared" si="4"/>
        <v>Chevrolet Onix | Com Tela Touchscreen e Conexão | a Smartphones via MyLink.</v>
      </c>
    </row>
    <row r="234" spans="1:14" x14ac:dyDescent="0.25">
      <c r="A234" s="40" t="s">
        <v>77</v>
      </c>
      <c r="B234" s="40" t="s">
        <v>385</v>
      </c>
      <c r="C234" s="40" t="s">
        <v>395</v>
      </c>
      <c r="D234" s="40" t="s">
        <v>396</v>
      </c>
      <c r="E234" s="40" t="s">
        <v>383</v>
      </c>
      <c r="F234" s="40" t="s">
        <v>384</v>
      </c>
      <c r="G234" s="40" t="s">
        <v>493</v>
      </c>
      <c r="I234" s="16" t="s">
        <v>144</v>
      </c>
      <c r="J234" s="16" t="s">
        <v>431</v>
      </c>
      <c r="K234" s="16">
        <v>0</v>
      </c>
      <c r="L234" s="16">
        <v>0</v>
      </c>
      <c r="M234" s="16">
        <v>0</v>
      </c>
      <c r="N234" t="str">
        <f t="shared" si="4"/>
        <v>Chevrolet Onix com MyLink | Tecnologia ao Alcance de Todos | Confira mais Informações no Site!</v>
      </c>
    </row>
    <row r="235" spans="1:14" x14ac:dyDescent="0.25">
      <c r="A235" s="40" t="s">
        <v>77</v>
      </c>
      <c r="B235" s="40" t="s">
        <v>418</v>
      </c>
      <c r="C235" s="40" t="s">
        <v>381</v>
      </c>
      <c r="D235" s="40" t="s">
        <v>412</v>
      </c>
      <c r="E235" s="40" t="s">
        <v>383</v>
      </c>
      <c r="F235" s="40" t="s">
        <v>384</v>
      </c>
      <c r="G235" s="40" t="s">
        <v>493</v>
      </c>
      <c r="I235" s="16" t="s">
        <v>178</v>
      </c>
      <c r="J235" s="16" t="s">
        <v>431</v>
      </c>
      <c r="K235" s="16">
        <v>0</v>
      </c>
      <c r="L235" s="16">
        <v>0</v>
      </c>
      <c r="M235" s="16">
        <v>0</v>
      </c>
      <c r="N235" t="str">
        <f t="shared" si="4"/>
        <v>Vem aí o Chevrolet Onix | Um dos mais Esperados Lançamentos | do ano da Chevrolet. Veja no site!</v>
      </c>
    </row>
    <row r="236" spans="1:14" x14ac:dyDescent="0.25">
      <c r="A236" s="40" t="s">
        <v>77</v>
      </c>
      <c r="B236" s="40" t="s">
        <v>385</v>
      </c>
      <c r="C236" s="40" t="s">
        <v>395</v>
      </c>
      <c r="D236" s="40" t="s">
        <v>396</v>
      </c>
      <c r="E236" s="40" t="s">
        <v>383</v>
      </c>
      <c r="F236" s="40" t="s">
        <v>384</v>
      </c>
      <c r="G236" s="40" t="s">
        <v>493</v>
      </c>
      <c r="I236" s="16" t="s">
        <v>437</v>
      </c>
      <c r="J236" s="16" t="s">
        <v>431</v>
      </c>
      <c r="K236" s="16">
        <v>0</v>
      </c>
      <c r="L236" s="16">
        <v>0</v>
      </c>
      <c r="M236" s="16">
        <v>0</v>
      </c>
      <c r="N236" t="str">
        <f t="shared" si="4"/>
        <v>Chevrolet Onix com MyLink | Tecnologia ao Alcance de Todos | Confira mais Informações no Site!</v>
      </c>
    </row>
    <row r="237" spans="1:14" x14ac:dyDescent="0.25">
      <c r="A237" s="40" t="s">
        <v>74</v>
      </c>
      <c r="B237" s="40" t="s">
        <v>380</v>
      </c>
      <c r="C237" s="40" t="s">
        <v>408</v>
      </c>
      <c r="D237" s="40" t="s">
        <v>409</v>
      </c>
      <c r="E237" s="40" t="s">
        <v>383</v>
      </c>
      <c r="F237" s="40" t="s">
        <v>393</v>
      </c>
      <c r="G237" s="40" t="s">
        <v>493</v>
      </c>
      <c r="I237" s="16" t="s">
        <v>179</v>
      </c>
      <c r="J237" s="16" t="s">
        <v>74</v>
      </c>
      <c r="K237" s="16">
        <v>4431</v>
      </c>
      <c r="L237" s="16">
        <v>32859</v>
      </c>
      <c r="M237" s="16">
        <v>779.02</v>
      </c>
      <c r="N237" t="str">
        <f t="shared" si="4"/>
        <v>Chevrolet Onix | Motor SPE/4, Duplo Air Bag Frontal | Freios ABS com EBD e Muito Mais.</v>
      </c>
    </row>
    <row r="238" spans="1:14" x14ac:dyDescent="0.25">
      <c r="A238" s="40" t="s">
        <v>77</v>
      </c>
      <c r="B238" s="40" t="s">
        <v>407</v>
      </c>
      <c r="C238" s="40" t="s">
        <v>391</v>
      </c>
      <c r="D238" s="40" t="s">
        <v>392</v>
      </c>
      <c r="E238" s="40" t="s">
        <v>383</v>
      </c>
      <c r="F238" s="40" t="s">
        <v>393</v>
      </c>
      <c r="G238" s="40" t="s">
        <v>493</v>
      </c>
      <c r="I238" s="16" t="s">
        <v>219</v>
      </c>
      <c r="J238" s="16" t="s">
        <v>77</v>
      </c>
      <c r="K238" s="16">
        <v>0</v>
      </c>
      <c r="L238" s="16">
        <v>0</v>
      </c>
      <c r="M238" s="16">
        <v>0</v>
      </c>
      <c r="N238" t="str">
        <f t="shared" si="4"/>
        <v>Chevrolet Onix 2013 | Um Choque de Gerações na Indústria | Automobilística. Visite Nosso Site!</v>
      </c>
    </row>
    <row r="239" spans="1:14" x14ac:dyDescent="0.25">
      <c r="A239" s="40" t="s">
        <v>77</v>
      </c>
      <c r="B239" s="40" t="s">
        <v>380</v>
      </c>
      <c r="C239" s="40" t="s">
        <v>405</v>
      </c>
      <c r="D239" s="40" t="s">
        <v>406</v>
      </c>
      <c r="E239" s="40" t="s">
        <v>78</v>
      </c>
      <c r="F239" s="40" t="s">
        <v>393</v>
      </c>
      <c r="G239" s="40" t="s">
        <v>493</v>
      </c>
      <c r="I239" s="16" t="s">
        <v>151</v>
      </c>
      <c r="J239" s="16" t="s">
        <v>77</v>
      </c>
      <c r="K239" s="16">
        <v>0</v>
      </c>
      <c r="L239" s="16">
        <v>0</v>
      </c>
      <c r="M239" s="16">
        <v>0</v>
      </c>
      <c r="N239" t="str">
        <f t="shared" si="4"/>
        <v>Chevrolet Onix | Tecnologia Inovadora e Exclusiva. | Com o Sistema Multimídia MyLink.</v>
      </c>
    </row>
    <row r="240" spans="1:14" x14ac:dyDescent="0.25">
      <c r="A240" s="40" t="s">
        <v>74</v>
      </c>
      <c r="B240" s="40" t="s">
        <v>407</v>
      </c>
      <c r="C240" s="40" t="s">
        <v>408</v>
      </c>
      <c r="D240" s="40" t="s">
        <v>409</v>
      </c>
      <c r="E240" s="40" t="s">
        <v>383</v>
      </c>
      <c r="F240" s="40" t="s">
        <v>393</v>
      </c>
      <c r="G240" s="40" t="s">
        <v>493</v>
      </c>
      <c r="I240" s="16" t="s">
        <v>126</v>
      </c>
      <c r="J240" s="16" t="s">
        <v>74</v>
      </c>
      <c r="K240" s="16">
        <v>0</v>
      </c>
      <c r="L240" s="16">
        <v>16</v>
      </c>
      <c r="M240" s="16">
        <v>0</v>
      </c>
      <c r="N240" t="str">
        <f t="shared" si="4"/>
        <v>Chevrolet Onix 2013 | Motor SPE/4, Duplo Air Bag Frontal | Freios ABS com EBD e Muito Mais.</v>
      </c>
    </row>
    <row r="241" spans="1:14" x14ac:dyDescent="0.25">
      <c r="A241" s="40" t="s">
        <v>74</v>
      </c>
      <c r="B241" s="40" t="s">
        <v>407</v>
      </c>
      <c r="C241" s="40" t="s">
        <v>405</v>
      </c>
      <c r="D241" s="40" t="s">
        <v>406</v>
      </c>
      <c r="E241" s="40" t="s">
        <v>383</v>
      </c>
      <c r="F241" s="40" t="s">
        <v>393</v>
      </c>
      <c r="G241" s="40" t="s">
        <v>493</v>
      </c>
      <c r="I241" s="16" t="s">
        <v>94</v>
      </c>
      <c r="J241" s="16" t="s">
        <v>74</v>
      </c>
      <c r="K241" s="16">
        <v>180</v>
      </c>
      <c r="L241" s="16">
        <v>1334</v>
      </c>
      <c r="M241" s="16">
        <v>49.33</v>
      </c>
      <c r="N241" t="str">
        <f t="shared" si="4"/>
        <v>Chevrolet Onix 2013 | Tecnologia Inovadora e Exclusiva. | Com o Sistema Multimídia MyLink.</v>
      </c>
    </row>
    <row r="242" spans="1:14" x14ac:dyDescent="0.25">
      <c r="A242" s="40" t="s">
        <v>77</v>
      </c>
      <c r="B242" s="40" t="s">
        <v>394</v>
      </c>
      <c r="C242" s="40" t="s">
        <v>397</v>
      </c>
      <c r="D242" s="40" t="s">
        <v>398</v>
      </c>
      <c r="E242" s="40" t="s">
        <v>78</v>
      </c>
      <c r="F242" s="40" t="s">
        <v>384</v>
      </c>
      <c r="G242" s="40" t="s">
        <v>493</v>
      </c>
      <c r="I242" s="16" t="s">
        <v>178</v>
      </c>
      <c r="J242" s="16" t="s">
        <v>431</v>
      </c>
      <c r="K242" s="16">
        <v>0</v>
      </c>
      <c r="L242" s="16">
        <v>0</v>
      </c>
      <c r="M242" s="16">
        <v>0</v>
      </c>
      <c r="N242" t="str">
        <f t="shared" si="4"/>
        <v>Lançamento Chevrolet Onix | Com Tela Touchscreen e Conexão | a Smartphones via MyLink.</v>
      </c>
    </row>
    <row r="243" spans="1:14" x14ac:dyDescent="0.25">
      <c r="A243" s="40" t="s">
        <v>77</v>
      </c>
      <c r="B243" s="40" t="s">
        <v>410</v>
      </c>
      <c r="C243" s="40" t="s">
        <v>408</v>
      </c>
      <c r="D243" s="40" t="s">
        <v>409</v>
      </c>
      <c r="E243" s="40" t="s">
        <v>78</v>
      </c>
      <c r="F243" s="40" t="s">
        <v>393</v>
      </c>
      <c r="G243" s="40" t="s">
        <v>493</v>
      </c>
      <c r="I243" s="16" t="s">
        <v>116</v>
      </c>
      <c r="J243" s="16" t="s">
        <v>77</v>
      </c>
      <c r="K243" s="16">
        <v>0</v>
      </c>
      <c r="L243" s="16">
        <v>0</v>
      </c>
      <c r="M243" s="16">
        <v>0</v>
      </c>
      <c r="N243" t="str">
        <f t="shared" si="4"/>
        <v>Chevrolet Onix LS | Motor SPE/4, Duplo Air Bag Frontal | Freios ABS com EBD e Muito Mais.</v>
      </c>
    </row>
    <row r="244" spans="1:14" x14ac:dyDescent="0.25">
      <c r="A244" s="40" t="s">
        <v>77</v>
      </c>
      <c r="B244" s="40" t="s">
        <v>380</v>
      </c>
      <c r="C244" s="40" t="s">
        <v>395</v>
      </c>
      <c r="D244" s="40" t="s">
        <v>396</v>
      </c>
      <c r="E244" s="40" t="s">
        <v>383</v>
      </c>
      <c r="F244" s="40" t="s">
        <v>384</v>
      </c>
      <c r="G244" s="40" t="s">
        <v>493</v>
      </c>
      <c r="I244" s="16" t="s">
        <v>178</v>
      </c>
      <c r="J244" s="16" t="s">
        <v>431</v>
      </c>
      <c r="K244" s="16">
        <v>0</v>
      </c>
      <c r="L244" s="16">
        <v>0</v>
      </c>
      <c r="M244" s="16">
        <v>0</v>
      </c>
      <c r="N244" t="str">
        <f t="shared" si="4"/>
        <v>Chevrolet Onix | Tecnologia ao Alcance de Todos | Confira mais Informações no Site!</v>
      </c>
    </row>
    <row r="245" spans="1:14" x14ac:dyDescent="0.25">
      <c r="A245" s="40" t="s">
        <v>77</v>
      </c>
      <c r="B245" s="40" t="s">
        <v>404</v>
      </c>
      <c r="C245" s="40" t="s">
        <v>405</v>
      </c>
      <c r="D245" s="40" t="s">
        <v>406</v>
      </c>
      <c r="E245" s="40" t="s">
        <v>383</v>
      </c>
      <c r="F245" s="40" t="s">
        <v>393</v>
      </c>
      <c r="G245" s="40" t="s">
        <v>493</v>
      </c>
      <c r="I245" s="16" t="s">
        <v>108</v>
      </c>
      <c r="J245" s="16" t="s">
        <v>77</v>
      </c>
      <c r="K245" s="16">
        <v>0</v>
      </c>
      <c r="L245" s="16">
        <v>0</v>
      </c>
      <c r="M245" s="16">
        <v>0</v>
      </c>
      <c r="N245" t="str">
        <f t="shared" si="4"/>
        <v>Site Oficial Onix | Tecnologia Inovadora e Exclusiva. | Com o Sistema Multimídia MyLink.</v>
      </c>
    </row>
    <row r="246" spans="1:14" x14ac:dyDescent="0.25">
      <c r="A246" s="40" t="s">
        <v>77</v>
      </c>
      <c r="B246" s="40" t="s">
        <v>421</v>
      </c>
      <c r="C246" s="40" t="s">
        <v>408</v>
      </c>
      <c r="D246" s="40" t="s">
        <v>409</v>
      </c>
      <c r="E246" s="40" t="s">
        <v>383</v>
      </c>
      <c r="F246" s="40" t="s">
        <v>393</v>
      </c>
      <c r="G246" s="40" t="s">
        <v>493</v>
      </c>
      <c r="I246" s="16" t="s">
        <v>149</v>
      </c>
      <c r="J246" s="16" t="s">
        <v>77</v>
      </c>
      <c r="K246" s="16">
        <v>0</v>
      </c>
      <c r="L246" s="16">
        <v>0</v>
      </c>
      <c r="M246" s="16">
        <v>0</v>
      </c>
      <c r="N246" t="str">
        <f t="shared" si="4"/>
        <v>Conheça Chevrolet Onix | Motor SPE/4, Duplo Air Bag Frontal | Freios ABS com EBD e Muito Mais.</v>
      </c>
    </row>
    <row r="247" spans="1:14" x14ac:dyDescent="0.25">
      <c r="A247" s="40" t="s">
        <v>9</v>
      </c>
      <c r="B247" s="40" t="s">
        <v>403</v>
      </c>
      <c r="C247" s="40" t="s">
        <v>376</v>
      </c>
      <c r="D247" s="40" t="s">
        <v>377</v>
      </c>
      <c r="E247" s="40" t="s">
        <v>378</v>
      </c>
      <c r="F247" s="40" t="s">
        <v>379</v>
      </c>
      <c r="G247" s="40" t="s">
        <v>493</v>
      </c>
      <c r="I247" s="16" t="s">
        <v>90</v>
      </c>
      <c r="J247" s="16" t="s">
        <v>49</v>
      </c>
      <c r="K247" s="16">
        <v>2021</v>
      </c>
      <c r="L247" s="16">
        <v>9046</v>
      </c>
      <c r="M247" s="16">
        <v>360.56</v>
      </c>
      <c r="N247" t="str">
        <f t="shared" si="4"/>
        <v>Preço Chevrolet Onix | Conectado ao GPS do Seu Celular | Para se Atualizar em Tempo Real.</v>
      </c>
    </row>
    <row r="248" spans="1:14" x14ac:dyDescent="0.25">
      <c r="A248" s="40" t="s">
        <v>77</v>
      </c>
      <c r="B248" s="40" t="s">
        <v>394</v>
      </c>
      <c r="C248" s="40" t="s">
        <v>381</v>
      </c>
      <c r="D248" s="40" t="s">
        <v>412</v>
      </c>
      <c r="E248" s="40" t="s">
        <v>78</v>
      </c>
      <c r="F248" s="40" t="s">
        <v>384</v>
      </c>
      <c r="G248" s="40" t="s">
        <v>493</v>
      </c>
      <c r="I248" s="16" t="s">
        <v>436</v>
      </c>
      <c r="J248" s="16" t="s">
        <v>431</v>
      </c>
      <c r="K248" s="16">
        <v>0</v>
      </c>
      <c r="L248" s="16">
        <v>0</v>
      </c>
      <c r="M248" s="16">
        <v>0</v>
      </c>
      <c r="N248" t="str">
        <f t="shared" si="4"/>
        <v>Lançamento Chevrolet Onix | Um dos mais Esperados Lançamentos | do ano da Chevrolet. Veja no site!</v>
      </c>
    </row>
    <row r="249" spans="1:14" x14ac:dyDescent="0.25">
      <c r="A249" s="40" t="s">
        <v>9</v>
      </c>
      <c r="B249" s="40" t="s">
        <v>394</v>
      </c>
      <c r="C249" s="40" t="s">
        <v>395</v>
      </c>
      <c r="D249" s="40" t="s">
        <v>396</v>
      </c>
      <c r="E249" s="40" t="s">
        <v>383</v>
      </c>
      <c r="F249" s="40" t="s">
        <v>384</v>
      </c>
      <c r="G249" s="40" t="s">
        <v>493</v>
      </c>
      <c r="I249" s="16" t="s">
        <v>436</v>
      </c>
      <c r="J249" s="16" t="s">
        <v>431</v>
      </c>
      <c r="K249" s="16">
        <v>0</v>
      </c>
      <c r="L249" s="16">
        <v>0</v>
      </c>
      <c r="M249" s="16">
        <v>0</v>
      </c>
      <c r="N249" t="str">
        <f t="shared" si="4"/>
        <v>Lançamento Chevrolet Onix | Tecnologia ao Alcance de Todos | Confira mais Informações no Site!</v>
      </c>
    </row>
    <row r="250" spans="1:14" x14ac:dyDescent="0.25">
      <c r="A250" s="40" t="s">
        <v>77</v>
      </c>
      <c r="B250" s="40" t="s">
        <v>421</v>
      </c>
      <c r="C250" s="40" t="s">
        <v>405</v>
      </c>
      <c r="D250" s="40" t="s">
        <v>406</v>
      </c>
      <c r="E250" s="40" t="s">
        <v>383</v>
      </c>
      <c r="F250" s="40" t="s">
        <v>393</v>
      </c>
      <c r="G250" s="40" t="s">
        <v>493</v>
      </c>
      <c r="I250" s="16" t="s">
        <v>149</v>
      </c>
      <c r="J250" s="16" t="s">
        <v>77</v>
      </c>
      <c r="K250" s="16">
        <v>0</v>
      </c>
      <c r="L250" s="16">
        <v>0</v>
      </c>
      <c r="M250" s="16">
        <v>0</v>
      </c>
      <c r="N250" t="str">
        <f t="shared" si="4"/>
        <v>Conheça Chevrolet Onix | Tecnologia Inovadora e Exclusiva. | Com o Sistema Multimídia MyLink.</v>
      </c>
    </row>
    <row r="251" spans="1:14" x14ac:dyDescent="0.25">
      <c r="A251" s="40" t="s">
        <v>77</v>
      </c>
      <c r="B251" s="40" t="s">
        <v>380</v>
      </c>
      <c r="C251" s="40" t="s">
        <v>405</v>
      </c>
      <c r="D251" s="40" t="s">
        <v>406</v>
      </c>
      <c r="E251" s="40" t="s">
        <v>383</v>
      </c>
      <c r="F251" s="40" t="s">
        <v>393</v>
      </c>
      <c r="G251" s="40" t="s">
        <v>493</v>
      </c>
      <c r="I251" s="16" t="s">
        <v>151</v>
      </c>
      <c r="J251" s="16" t="s">
        <v>77</v>
      </c>
      <c r="K251" s="16">
        <v>0</v>
      </c>
      <c r="L251" s="16">
        <v>0</v>
      </c>
      <c r="M251" s="16">
        <v>0</v>
      </c>
      <c r="N251" t="str">
        <f t="shared" si="4"/>
        <v>Chevrolet Onix | Tecnologia Inovadora e Exclusiva. | Com o Sistema Multimídia MyLink.</v>
      </c>
    </row>
    <row r="252" spans="1:14" x14ac:dyDescent="0.25">
      <c r="A252" s="40" t="s">
        <v>77</v>
      </c>
      <c r="B252" s="40" t="s">
        <v>407</v>
      </c>
      <c r="C252" s="40" t="s">
        <v>391</v>
      </c>
      <c r="D252" s="40" t="s">
        <v>392</v>
      </c>
      <c r="E252" s="40" t="s">
        <v>78</v>
      </c>
      <c r="F252" s="40" t="s">
        <v>393</v>
      </c>
      <c r="G252" s="40" t="s">
        <v>493</v>
      </c>
      <c r="I252" s="16" t="s">
        <v>151</v>
      </c>
      <c r="J252" s="16" t="s">
        <v>77</v>
      </c>
      <c r="K252" s="16">
        <v>0</v>
      </c>
      <c r="L252" s="16">
        <v>0</v>
      </c>
      <c r="M252" s="16">
        <v>0</v>
      </c>
      <c r="N252" t="str">
        <f t="shared" si="4"/>
        <v>Chevrolet Onix 2013 | Um Choque de Gerações na Indústria | Automobilística. Visite Nosso Site!</v>
      </c>
    </row>
    <row r="253" spans="1:14" x14ac:dyDescent="0.25">
      <c r="A253" s="40" t="s">
        <v>77</v>
      </c>
      <c r="B253" s="40" t="s">
        <v>407</v>
      </c>
      <c r="C253" s="40" t="s">
        <v>408</v>
      </c>
      <c r="D253" s="40" t="s">
        <v>409</v>
      </c>
      <c r="E253" s="40" t="s">
        <v>78</v>
      </c>
      <c r="F253" s="40" t="s">
        <v>393</v>
      </c>
      <c r="G253" s="40" t="s">
        <v>493</v>
      </c>
      <c r="I253" s="16" t="s">
        <v>94</v>
      </c>
      <c r="J253" s="16" t="s">
        <v>77</v>
      </c>
      <c r="K253" s="16">
        <v>0</v>
      </c>
      <c r="L253" s="16">
        <v>0</v>
      </c>
      <c r="M253" s="16">
        <v>0</v>
      </c>
      <c r="N253" t="str">
        <f t="shared" si="4"/>
        <v>Chevrolet Onix 2013 | Motor SPE/4, Duplo Air Bag Frontal | Freios ABS com EBD e Muito Mais.</v>
      </c>
    </row>
    <row r="254" spans="1:14" x14ac:dyDescent="0.25">
      <c r="A254" s="40" t="s">
        <v>74</v>
      </c>
      <c r="B254" s="40" t="s">
        <v>394</v>
      </c>
      <c r="C254" s="40" t="s">
        <v>381</v>
      </c>
      <c r="D254" s="40" t="s">
        <v>412</v>
      </c>
      <c r="E254" s="40" t="s">
        <v>383</v>
      </c>
      <c r="F254" s="40" t="s">
        <v>384</v>
      </c>
      <c r="G254" s="40" t="s">
        <v>493</v>
      </c>
      <c r="I254" s="16" t="s">
        <v>438</v>
      </c>
      <c r="J254" s="16" t="s">
        <v>431</v>
      </c>
      <c r="K254" s="16">
        <v>0</v>
      </c>
      <c r="L254" s="16">
        <v>0</v>
      </c>
      <c r="M254" s="16">
        <v>0</v>
      </c>
      <c r="N254" t="str">
        <f t="shared" si="4"/>
        <v>Lançamento Chevrolet Onix | Um dos mais Esperados Lançamentos | do ano da Chevrolet. Veja no site!</v>
      </c>
    </row>
    <row r="255" spans="1:14" x14ac:dyDescent="0.25">
      <c r="A255" s="40" t="s">
        <v>77</v>
      </c>
      <c r="B255" s="40" t="s">
        <v>380</v>
      </c>
      <c r="C255" s="40" t="s">
        <v>397</v>
      </c>
      <c r="D255" s="40" t="s">
        <v>398</v>
      </c>
      <c r="E255" s="40" t="s">
        <v>383</v>
      </c>
      <c r="F255" s="40" t="s">
        <v>384</v>
      </c>
      <c r="G255" s="40" t="s">
        <v>493</v>
      </c>
      <c r="I255" s="16" t="s">
        <v>178</v>
      </c>
      <c r="J255" s="16" t="s">
        <v>431</v>
      </c>
      <c r="K255" s="16">
        <v>0</v>
      </c>
      <c r="L255" s="16">
        <v>0</v>
      </c>
      <c r="M255" s="16">
        <v>0</v>
      </c>
      <c r="N255" t="str">
        <f t="shared" si="4"/>
        <v>Chevrolet Onix | Com Tela Touchscreen e Conexão | a Smartphones via MyLink.</v>
      </c>
    </row>
    <row r="256" spans="1:14" x14ac:dyDescent="0.25">
      <c r="A256" s="40" t="s">
        <v>74</v>
      </c>
      <c r="B256" s="40" t="s">
        <v>400</v>
      </c>
      <c r="C256" s="40" t="s">
        <v>408</v>
      </c>
      <c r="D256" s="40" t="s">
        <v>409</v>
      </c>
      <c r="E256" s="40" t="s">
        <v>383</v>
      </c>
      <c r="F256" s="40" t="s">
        <v>393</v>
      </c>
      <c r="G256" s="40" t="s">
        <v>493</v>
      </c>
      <c r="I256" s="16" t="s">
        <v>98</v>
      </c>
      <c r="J256" s="16" t="s">
        <v>74</v>
      </c>
      <c r="K256" s="16">
        <v>90</v>
      </c>
      <c r="L256" s="16">
        <v>886</v>
      </c>
      <c r="M256" s="16">
        <v>24.43</v>
      </c>
      <c r="N256" t="str">
        <f t="shared" ref="N256:N319" si="5">B256&amp;" | "&amp;C256&amp;" | "&amp;D256</f>
        <v>Fotos: Chevrolet Onix | Motor SPE/4, Duplo Air Bag Frontal | Freios ABS com EBD e Muito Mais.</v>
      </c>
    </row>
    <row r="257" spans="1:14" x14ac:dyDescent="0.25">
      <c r="A257" s="40" t="s">
        <v>77</v>
      </c>
      <c r="B257" s="40" t="s">
        <v>407</v>
      </c>
      <c r="C257" s="40" t="s">
        <v>408</v>
      </c>
      <c r="D257" s="40" t="s">
        <v>409</v>
      </c>
      <c r="E257" s="40" t="s">
        <v>78</v>
      </c>
      <c r="F257" s="40" t="s">
        <v>393</v>
      </c>
      <c r="G257" s="40" t="s">
        <v>493</v>
      </c>
      <c r="I257" s="16" t="s">
        <v>106</v>
      </c>
      <c r="J257" s="16" t="s">
        <v>77</v>
      </c>
      <c r="K257" s="16">
        <v>0</v>
      </c>
      <c r="L257" s="16">
        <v>0</v>
      </c>
      <c r="M257" s="16">
        <v>0</v>
      </c>
      <c r="N257" t="str">
        <f t="shared" si="5"/>
        <v>Chevrolet Onix 2013 | Motor SPE/4, Duplo Air Bag Frontal | Freios ABS com EBD e Muito Mais.</v>
      </c>
    </row>
    <row r="258" spans="1:14" x14ac:dyDescent="0.25">
      <c r="A258" s="40" t="s">
        <v>74</v>
      </c>
      <c r="B258" s="40" t="s">
        <v>421</v>
      </c>
      <c r="C258" s="40" t="s">
        <v>401</v>
      </c>
      <c r="D258" s="40" t="s">
        <v>402</v>
      </c>
      <c r="E258" s="40" t="s">
        <v>383</v>
      </c>
      <c r="F258" s="40" t="s">
        <v>393</v>
      </c>
      <c r="G258" s="40" t="s">
        <v>493</v>
      </c>
      <c r="I258" s="16" t="s">
        <v>149</v>
      </c>
      <c r="J258" s="16" t="s">
        <v>74</v>
      </c>
      <c r="K258" s="16">
        <v>1930</v>
      </c>
      <c r="L258" s="16">
        <v>10116</v>
      </c>
      <c r="M258" s="16">
        <v>290.17</v>
      </c>
      <c r="N258" t="str">
        <f t="shared" si="5"/>
        <v>Conheça Chevrolet Onix | Coisas Incríveis Saem do Padrão. | Carros Também. Confira Agora o Site</v>
      </c>
    </row>
    <row r="259" spans="1:14" x14ac:dyDescent="0.25">
      <c r="A259" s="40" t="s">
        <v>74</v>
      </c>
      <c r="B259" s="40" t="s">
        <v>427</v>
      </c>
      <c r="C259" s="40" t="s">
        <v>405</v>
      </c>
      <c r="D259" s="40" t="s">
        <v>406</v>
      </c>
      <c r="E259" s="40" t="s">
        <v>383</v>
      </c>
      <c r="F259" s="40" t="s">
        <v>393</v>
      </c>
      <c r="G259" s="40" t="s">
        <v>493</v>
      </c>
      <c r="I259" s="16" t="s">
        <v>110</v>
      </c>
      <c r="J259" s="16" t="s">
        <v>74</v>
      </c>
      <c r="K259" s="16">
        <v>24</v>
      </c>
      <c r="L259" s="16">
        <v>277</v>
      </c>
      <c r="M259" s="16">
        <v>3.42</v>
      </c>
      <c r="N259" t="str">
        <f t="shared" si="5"/>
        <v>Chevrolet Onix - Mylink | Tecnologia Inovadora e Exclusiva. | Com o Sistema Multimídia MyLink.</v>
      </c>
    </row>
    <row r="260" spans="1:14" x14ac:dyDescent="0.25">
      <c r="A260" s="40" t="s">
        <v>74</v>
      </c>
      <c r="B260" s="40" t="s">
        <v>79</v>
      </c>
      <c r="C260" s="40" t="s">
        <v>80</v>
      </c>
      <c r="D260" s="40" t="s">
        <v>83</v>
      </c>
      <c r="E260" s="40" t="s">
        <v>78</v>
      </c>
      <c r="F260" s="40" t="s">
        <v>82</v>
      </c>
      <c r="G260" s="40" t="s">
        <v>493</v>
      </c>
      <c r="I260" s="16" t="s">
        <v>86</v>
      </c>
      <c r="J260" s="16" t="s">
        <v>74</v>
      </c>
      <c r="K260" s="16">
        <v>0</v>
      </c>
      <c r="L260" s="16">
        <v>0</v>
      </c>
      <c r="M260" s="16">
        <v>0</v>
      </c>
      <c r="N260" t="str">
        <f t="shared" si="5"/>
        <v>Chevrolet: Find New Roads | Participe Agora Desse Grande Evento | Assista a Transmissão Ao Vivo!</v>
      </c>
    </row>
    <row r="261" spans="1:14" x14ac:dyDescent="0.25">
      <c r="A261" s="40" t="s">
        <v>77</v>
      </c>
      <c r="B261" s="40" t="s">
        <v>407</v>
      </c>
      <c r="C261" s="40" t="s">
        <v>391</v>
      </c>
      <c r="D261" s="40" t="s">
        <v>392</v>
      </c>
      <c r="E261" s="40" t="s">
        <v>383</v>
      </c>
      <c r="F261" s="40" t="s">
        <v>393</v>
      </c>
      <c r="G261" s="40" t="s">
        <v>493</v>
      </c>
      <c r="I261" s="16" t="s">
        <v>126</v>
      </c>
      <c r="J261" s="16" t="s">
        <v>77</v>
      </c>
      <c r="K261" s="16">
        <v>0</v>
      </c>
      <c r="L261" s="16">
        <v>0</v>
      </c>
      <c r="M261" s="16">
        <v>0</v>
      </c>
      <c r="N261" t="str">
        <f t="shared" si="5"/>
        <v>Chevrolet Onix 2013 | Um Choque de Gerações na Indústria | Automobilística. Visite Nosso Site!</v>
      </c>
    </row>
    <row r="262" spans="1:14" x14ac:dyDescent="0.25">
      <c r="A262" s="40" t="s">
        <v>74</v>
      </c>
      <c r="B262" s="40" t="s">
        <v>380</v>
      </c>
      <c r="C262" s="40" t="s">
        <v>401</v>
      </c>
      <c r="D262" s="40" t="s">
        <v>402</v>
      </c>
      <c r="E262" s="40" t="s">
        <v>383</v>
      </c>
      <c r="F262" s="40" t="s">
        <v>393</v>
      </c>
      <c r="G262" s="40" t="s">
        <v>493</v>
      </c>
      <c r="I262" s="16" t="s">
        <v>149</v>
      </c>
      <c r="J262" s="16" t="s">
        <v>74</v>
      </c>
      <c r="K262" s="16">
        <v>589</v>
      </c>
      <c r="L262" s="16">
        <v>3077</v>
      </c>
      <c r="M262" s="16">
        <v>101.19</v>
      </c>
      <c r="N262" t="str">
        <f t="shared" si="5"/>
        <v>Chevrolet Onix | Coisas Incríveis Saem do Padrão. | Carros Também. Confira Agora o Site</v>
      </c>
    </row>
    <row r="263" spans="1:14" x14ac:dyDescent="0.25">
      <c r="A263" s="40" t="s">
        <v>77</v>
      </c>
      <c r="B263" s="40" t="s">
        <v>79</v>
      </c>
      <c r="C263" s="40" t="s">
        <v>80</v>
      </c>
      <c r="D263" s="40" t="s">
        <v>81</v>
      </c>
      <c r="E263" s="40" t="s">
        <v>78</v>
      </c>
      <c r="F263" s="40" t="s">
        <v>82</v>
      </c>
      <c r="G263" s="40" t="s">
        <v>493</v>
      </c>
      <c r="I263" s="16" t="s">
        <v>209</v>
      </c>
      <c r="J263" s="16" t="s">
        <v>77</v>
      </c>
      <c r="K263" s="16">
        <v>0</v>
      </c>
      <c r="L263" s="16">
        <v>0</v>
      </c>
      <c r="M263" s="16">
        <v>0</v>
      </c>
      <c r="N263" t="str">
        <f t="shared" si="5"/>
        <v>Chevrolet: Find New Roads | Participe Agora Desse Grande Evento | Visite Agora e Assista Ao Vivo!</v>
      </c>
    </row>
    <row r="264" spans="1:14" x14ac:dyDescent="0.25">
      <c r="A264" s="40" t="s">
        <v>77</v>
      </c>
      <c r="B264" s="40" t="s">
        <v>380</v>
      </c>
      <c r="C264" s="40" t="s">
        <v>405</v>
      </c>
      <c r="D264" s="40" t="s">
        <v>406</v>
      </c>
      <c r="E264" s="40" t="s">
        <v>383</v>
      </c>
      <c r="F264" s="40" t="s">
        <v>393</v>
      </c>
      <c r="G264" s="40" t="s">
        <v>493</v>
      </c>
      <c r="I264" s="16" t="s">
        <v>106</v>
      </c>
      <c r="J264" s="16" t="s">
        <v>77</v>
      </c>
      <c r="K264" s="16">
        <v>0</v>
      </c>
      <c r="L264" s="16">
        <v>0</v>
      </c>
      <c r="M264" s="16">
        <v>0</v>
      </c>
      <c r="N264" t="str">
        <f t="shared" si="5"/>
        <v>Chevrolet Onix | Tecnologia Inovadora e Exclusiva. | Com o Sistema Multimídia MyLink.</v>
      </c>
    </row>
    <row r="265" spans="1:14" x14ac:dyDescent="0.25">
      <c r="A265" s="40" t="s">
        <v>77</v>
      </c>
      <c r="B265" s="40" t="s">
        <v>418</v>
      </c>
      <c r="C265" s="40" t="s">
        <v>381</v>
      </c>
      <c r="D265" s="40" t="s">
        <v>412</v>
      </c>
      <c r="E265" s="40" t="s">
        <v>383</v>
      </c>
      <c r="F265" s="40" t="s">
        <v>384</v>
      </c>
      <c r="G265" s="40" t="s">
        <v>493</v>
      </c>
      <c r="I265" s="16" t="s">
        <v>437</v>
      </c>
      <c r="J265" s="16" t="s">
        <v>431</v>
      </c>
      <c r="K265" s="16">
        <v>0</v>
      </c>
      <c r="L265" s="16">
        <v>0</v>
      </c>
      <c r="M265" s="16">
        <v>0</v>
      </c>
      <c r="N265" t="str">
        <f t="shared" si="5"/>
        <v>Vem aí o Chevrolet Onix | Um dos mais Esperados Lançamentos | do ano da Chevrolet. Veja no site!</v>
      </c>
    </row>
    <row r="266" spans="1:14" x14ac:dyDescent="0.25">
      <c r="A266" s="40" t="s">
        <v>74</v>
      </c>
      <c r="B266" s="40" t="s">
        <v>380</v>
      </c>
      <c r="C266" s="40" t="s">
        <v>401</v>
      </c>
      <c r="D266" s="40" t="s">
        <v>402</v>
      </c>
      <c r="E266" s="40" t="s">
        <v>383</v>
      </c>
      <c r="F266" s="40" t="s">
        <v>393</v>
      </c>
      <c r="G266" s="40" t="s">
        <v>493</v>
      </c>
      <c r="I266" s="16" t="s">
        <v>151</v>
      </c>
      <c r="J266" s="16" t="s">
        <v>74</v>
      </c>
      <c r="K266" s="16">
        <v>10</v>
      </c>
      <c r="L266" s="16">
        <v>120</v>
      </c>
      <c r="M266" s="16">
        <v>3.31</v>
      </c>
      <c r="N266" t="str">
        <f t="shared" si="5"/>
        <v>Chevrolet Onix | Coisas Incríveis Saem do Padrão. | Carros Também. Confira Agora o Site</v>
      </c>
    </row>
    <row r="267" spans="1:14" x14ac:dyDescent="0.25">
      <c r="A267" s="40" t="s">
        <v>77</v>
      </c>
      <c r="B267" s="40" t="s">
        <v>380</v>
      </c>
      <c r="C267" s="40" t="s">
        <v>381</v>
      </c>
      <c r="D267" s="40" t="s">
        <v>382</v>
      </c>
      <c r="E267" s="40" t="s">
        <v>78</v>
      </c>
      <c r="F267" s="40" t="s">
        <v>384</v>
      </c>
      <c r="G267" s="40" t="s">
        <v>493</v>
      </c>
      <c r="I267" s="16" t="s">
        <v>178</v>
      </c>
      <c r="J267" s="16" t="s">
        <v>431</v>
      </c>
      <c r="K267" s="16">
        <v>0</v>
      </c>
      <c r="L267" s="16">
        <v>0</v>
      </c>
      <c r="M267" s="16">
        <v>0</v>
      </c>
      <c r="N267" t="str">
        <f t="shared" si="5"/>
        <v>Chevrolet Onix | Um dos mais Esperados Lançamentos | Está no Salão do Automóvel. Confira</v>
      </c>
    </row>
    <row r="268" spans="1:14" x14ac:dyDescent="0.25">
      <c r="A268" s="40" t="s">
        <v>77</v>
      </c>
      <c r="B268" s="40" t="s">
        <v>421</v>
      </c>
      <c r="C268" s="40" t="s">
        <v>408</v>
      </c>
      <c r="D268" s="40" t="s">
        <v>409</v>
      </c>
      <c r="E268" s="40" t="s">
        <v>78</v>
      </c>
      <c r="F268" s="40" t="s">
        <v>393</v>
      </c>
      <c r="G268" s="40" t="s">
        <v>493</v>
      </c>
      <c r="I268" s="16" t="s">
        <v>149</v>
      </c>
      <c r="J268" s="16" t="s">
        <v>77</v>
      </c>
      <c r="K268" s="16">
        <v>0</v>
      </c>
      <c r="L268" s="16">
        <v>0</v>
      </c>
      <c r="M268" s="16">
        <v>0</v>
      </c>
      <c r="N268" t="str">
        <f t="shared" si="5"/>
        <v>Conheça Chevrolet Onix | Motor SPE/4, Duplo Air Bag Frontal | Freios ABS com EBD e Muito Mais.</v>
      </c>
    </row>
    <row r="269" spans="1:14" x14ac:dyDescent="0.25">
      <c r="A269" s="40" t="s">
        <v>9</v>
      </c>
      <c r="B269" s="40" t="s">
        <v>79</v>
      </c>
      <c r="C269" s="40" t="s">
        <v>80</v>
      </c>
      <c r="D269" s="40" t="s">
        <v>83</v>
      </c>
      <c r="E269" s="40" t="s">
        <v>78</v>
      </c>
      <c r="F269" s="40" t="s">
        <v>82</v>
      </c>
      <c r="G269" s="40" t="s">
        <v>493</v>
      </c>
      <c r="I269" s="16" t="s">
        <v>433</v>
      </c>
      <c r="J269" s="16" t="s">
        <v>431</v>
      </c>
      <c r="K269" s="16">
        <v>0</v>
      </c>
      <c r="L269" s="16">
        <v>0</v>
      </c>
      <c r="M269" s="16">
        <v>0</v>
      </c>
      <c r="N269" t="str">
        <f t="shared" si="5"/>
        <v>Chevrolet: Find New Roads | Participe Agora Desse Grande Evento | Assista a Transmissão Ao Vivo!</v>
      </c>
    </row>
    <row r="270" spans="1:14" x14ac:dyDescent="0.25">
      <c r="A270" s="40" t="s">
        <v>74</v>
      </c>
      <c r="B270" s="40" t="s">
        <v>394</v>
      </c>
      <c r="C270" s="40" t="s">
        <v>381</v>
      </c>
      <c r="D270" s="40" t="s">
        <v>412</v>
      </c>
      <c r="E270" s="40" t="s">
        <v>383</v>
      </c>
      <c r="F270" s="40" t="s">
        <v>384</v>
      </c>
      <c r="G270" s="40" t="s">
        <v>493</v>
      </c>
      <c r="I270" s="16" t="s">
        <v>144</v>
      </c>
      <c r="J270" s="16" t="s">
        <v>431</v>
      </c>
      <c r="K270" s="16">
        <v>0</v>
      </c>
      <c r="L270" s="16">
        <v>0</v>
      </c>
      <c r="M270" s="16">
        <v>0</v>
      </c>
      <c r="N270" t="str">
        <f t="shared" si="5"/>
        <v>Lançamento Chevrolet Onix | Um dos mais Esperados Lançamentos | do ano da Chevrolet. Veja no site!</v>
      </c>
    </row>
    <row r="271" spans="1:14" x14ac:dyDescent="0.25">
      <c r="A271" s="40" t="s">
        <v>77</v>
      </c>
      <c r="B271" s="40" t="s">
        <v>380</v>
      </c>
      <c r="C271" s="40" t="s">
        <v>405</v>
      </c>
      <c r="D271" s="40" t="s">
        <v>406</v>
      </c>
      <c r="E271" s="40" t="s">
        <v>78</v>
      </c>
      <c r="F271" s="40" t="s">
        <v>393</v>
      </c>
      <c r="G271" s="40" t="s">
        <v>493</v>
      </c>
      <c r="I271" s="16" t="s">
        <v>126</v>
      </c>
      <c r="J271" s="16" t="s">
        <v>77</v>
      </c>
      <c r="K271" s="16">
        <v>0</v>
      </c>
      <c r="L271" s="16">
        <v>0</v>
      </c>
      <c r="M271" s="16">
        <v>0</v>
      </c>
      <c r="N271" t="str">
        <f t="shared" si="5"/>
        <v>Chevrolet Onix | Tecnologia Inovadora e Exclusiva. | Com o Sistema Multimídia MyLink.</v>
      </c>
    </row>
    <row r="272" spans="1:14" x14ac:dyDescent="0.25">
      <c r="A272" s="40" t="s">
        <v>77</v>
      </c>
      <c r="B272" s="40" t="s">
        <v>79</v>
      </c>
      <c r="C272" s="40" t="s">
        <v>80</v>
      </c>
      <c r="D272" s="40" t="s">
        <v>81</v>
      </c>
      <c r="E272" s="40" t="s">
        <v>78</v>
      </c>
      <c r="F272" s="40" t="s">
        <v>82</v>
      </c>
      <c r="G272" s="40" t="s">
        <v>493</v>
      </c>
      <c r="I272" s="16" t="s">
        <v>438</v>
      </c>
      <c r="J272" s="16" t="s">
        <v>431</v>
      </c>
      <c r="K272" s="16">
        <v>0</v>
      </c>
      <c r="L272" s="16">
        <v>0</v>
      </c>
      <c r="M272" s="16">
        <v>0</v>
      </c>
      <c r="N272" t="str">
        <f t="shared" si="5"/>
        <v>Chevrolet: Find New Roads | Participe Agora Desse Grande Evento | Visite Agora e Assista Ao Vivo!</v>
      </c>
    </row>
    <row r="273" spans="1:14" x14ac:dyDescent="0.25">
      <c r="A273" s="40" t="s">
        <v>77</v>
      </c>
      <c r="B273" s="40" t="s">
        <v>380</v>
      </c>
      <c r="C273" s="40" t="s">
        <v>405</v>
      </c>
      <c r="D273" s="40" t="s">
        <v>406</v>
      </c>
      <c r="E273" s="40" t="s">
        <v>383</v>
      </c>
      <c r="F273" s="40" t="s">
        <v>393</v>
      </c>
      <c r="G273" s="40" t="s">
        <v>493</v>
      </c>
      <c r="I273" s="16" t="s">
        <v>129</v>
      </c>
      <c r="J273" s="16" t="s">
        <v>77</v>
      </c>
      <c r="K273" s="16">
        <v>0</v>
      </c>
      <c r="L273" s="16">
        <v>0</v>
      </c>
      <c r="M273" s="16">
        <v>0</v>
      </c>
      <c r="N273" t="str">
        <f t="shared" si="5"/>
        <v>Chevrolet Onix | Tecnologia Inovadora e Exclusiva. | Com o Sistema Multimídia MyLink.</v>
      </c>
    </row>
    <row r="274" spans="1:14" x14ac:dyDescent="0.25">
      <c r="A274" s="40" t="s">
        <v>77</v>
      </c>
      <c r="B274" s="40" t="s">
        <v>385</v>
      </c>
      <c r="C274" s="40" t="s">
        <v>381</v>
      </c>
      <c r="D274" s="40" t="s">
        <v>382</v>
      </c>
      <c r="E274" s="40" t="s">
        <v>78</v>
      </c>
      <c r="F274" s="40" t="s">
        <v>384</v>
      </c>
      <c r="G274" s="40" t="s">
        <v>493</v>
      </c>
      <c r="I274" s="16" t="s">
        <v>114</v>
      </c>
      <c r="J274" s="16" t="s">
        <v>431</v>
      </c>
      <c r="K274" s="16">
        <v>0</v>
      </c>
      <c r="L274" s="16">
        <v>0</v>
      </c>
      <c r="M274" s="16">
        <v>0</v>
      </c>
      <c r="N274" t="str">
        <f t="shared" si="5"/>
        <v>Chevrolet Onix com MyLink | Um dos mais Esperados Lançamentos | Está no Salão do Automóvel. Confira</v>
      </c>
    </row>
    <row r="275" spans="1:14" x14ac:dyDescent="0.25">
      <c r="A275" s="40" t="s">
        <v>77</v>
      </c>
      <c r="B275" s="40" t="s">
        <v>404</v>
      </c>
      <c r="C275" s="40" t="s">
        <v>401</v>
      </c>
      <c r="D275" s="40" t="s">
        <v>402</v>
      </c>
      <c r="E275" s="40" t="s">
        <v>383</v>
      </c>
      <c r="F275" s="40" t="s">
        <v>393</v>
      </c>
      <c r="G275" s="40" t="s">
        <v>493</v>
      </c>
      <c r="I275" s="16" t="s">
        <v>106</v>
      </c>
      <c r="J275" s="16" t="s">
        <v>77</v>
      </c>
      <c r="K275" s="16">
        <v>0</v>
      </c>
      <c r="L275" s="16">
        <v>0</v>
      </c>
      <c r="M275" s="16">
        <v>0</v>
      </c>
      <c r="N275" t="str">
        <f t="shared" si="5"/>
        <v>Site Oficial Onix | Coisas Incríveis Saem do Padrão. | Carros Também. Confira Agora o Site</v>
      </c>
    </row>
    <row r="276" spans="1:14" x14ac:dyDescent="0.25">
      <c r="A276" s="40" t="s">
        <v>74</v>
      </c>
      <c r="B276" s="40" t="s">
        <v>407</v>
      </c>
      <c r="C276" s="40" t="s">
        <v>391</v>
      </c>
      <c r="D276" s="40" t="s">
        <v>392</v>
      </c>
      <c r="E276" s="40" t="s">
        <v>383</v>
      </c>
      <c r="F276" s="40" t="s">
        <v>393</v>
      </c>
      <c r="G276" s="40" t="s">
        <v>493</v>
      </c>
      <c r="I276" s="16" t="s">
        <v>151</v>
      </c>
      <c r="J276" s="16" t="s">
        <v>74</v>
      </c>
      <c r="K276" s="16">
        <v>2</v>
      </c>
      <c r="L276" s="16">
        <v>34</v>
      </c>
      <c r="M276" s="16">
        <v>0.96</v>
      </c>
      <c r="N276" t="str">
        <f t="shared" si="5"/>
        <v>Chevrolet Onix 2013 | Um Choque de Gerações na Indústria | Automobilística. Visite Nosso Site!</v>
      </c>
    </row>
    <row r="277" spans="1:14" x14ac:dyDescent="0.25">
      <c r="A277" s="40" t="s">
        <v>77</v>
      </c>
      <c r="B277" s="40" t="s">
        <v>418</v>
      </c>
      <c r="C277" s="40" t="s">
        <v>381</v>
      </c>
      <c r="D277" s="40" t="s">
        <v>412</v>
      </c>
      <c r="E277" s="40" t="s">
        <v>383</v>
      </c>
      <c r="F277" s="40" t="s">
        <v>384</v>
      </c>
      <c r="G277" s="40" t="s">
        <v>493</v>
      </c>
      <c r="I277" s="16" t="s">
        <v>438</v>
      </c>
      <c r="J277" s="16" t="s">
        <v>431</v>
      </c>
      <c r="K277" s="16">
        <v>0</v>
      </c>
      <c r="L277" s="16">
        <v>0</v>
      </c>
      <c r="M277" s="16">
        <v>0</v>
      </c>
      <c r="N277" t="str">
        <f t="shared" si="5"/>
        <v>Vem aí o Chevrolet Onix | Um dos mais Esperados Lançamentos | do ano da Chevrolet. Veja no site!</v>
      </c>
    </row>
    <row r="278" spans="1:14" x14ac:dyDescent="0.25">
      <c r="A278" s="40" t="s">
        <v>77</v>
      </c>
      <c r="B278" s="40" t="s">
        <v>411</v>
      </c>
      <c r="C278" s="40" t="s">
        <v>401</v>
      </c>
      <c r="D278" s="40" t="s">
        <v>402</v>
      </c>
      <c r="E278" s="40" t="s">
        <v>383</v>
      </c>
      <c r="F278" s="40" t="s">
        <v>393</v>
      </c>
      <c r="G278" s="40" t="s">
        <v>493</v>
      </c>
      <c r="I278" s="16" t="s">
        <v>110</v>
      </c>
      <c r="J278" s="16" t="s">
        <v>77</v>
      </c>
      <c r="K278" s="16">
        <v>0</v>
      </c>
      <c r="L278" s="16">
        <v>0</v>
      </c>
      <c r="M278" s="16">
        <v>0</v>
      </c>
      <c r="N278" t="str">
        <f t="shared" si="5"/>
        <v>Chevrolet Onix com Mylink | Coisas Incríveis Saem do Padrão. | Carros Também. Confira Agora o Site</v>
      </c>
    </row>
    <row r="279" spans="1:14" x14ac:dyDescent="0.25">
      <c r="A279" s="40" t="s">
        <v>77</v>
      </c>
      <c r="B279" s="40" t="s">
        <v>414</v>
      </c>
      <c r="C279" s="40" t="s">
        <v>401</v>
      </c>
      <c r="D279" s="40" t="s">
        <v>402</v>
      </c>
      <c r="E279" s="40" t="s">
        <v>78</v>
      </c>
      <c r="F279" s="40" t="s">
        <v>393</v>
      </c>
      <c r="G279" s="40" t="s">
        <v>493</v>
      </c>
      <c r="I279" s="16" t="s">
        <v>209</v>
      </c>
      <c r="J279" s="16" t="s">
        <v>77</v>
      </c>
      <c r="K279" s="16">
        <v>0</v>
      </c>
      <c r="L279" s="16">
        <v>0</v>
      </c>
      <c r="M279" s="16">
        <v>0</v>
      </c>
      <c r="N279" t="str">
        <f t="shared" si="5"/>
        <v>Chevrolet Onix LT | Coisas Incríveis Saem do Padrão. | Carros Também. Confira Agora o Site</v>
      </c>
    </row>
    <row r="280" spans="1:14" x14ac:dyDescent="0.25">
      <c r="A280" s="40" t="s">
        <v>77</v>
      </c>
      <c r="B280" s="40" t="s">
        <v>407</v>
      </c>
      <c r="C280" s="40" t="s">
        <v>408</v>
      </c>
      <c r="D280" s="40" t="s">
        <v>409</v>
      </c>
      <c r="E280" s="40" t="s">
        <v>383</v>
      </c>
      <c r="F280" s="40" t="s">
        <v>393</v>
      </c>
      <c r="G280" s="40" t="s">
        <v>493</v>
      </c>
      <c r="I280" s="16" t="s">
        <v>96</v>
      </c>
      <c r="J280" s="16" t="s">
        <v>77</v>
      </c>
      <c r="K280" s="16">
        <v>0</v>
      </c>
      <c r="L280" s="16">
        <v>0</v>
      </c>
      <c r="M280" s="16">
        <v>0</v>
      </c>
      <c r="N280" t="str">
        <f t="shared" si="5"/>
        <v>Chevrolet Onix 2013 | Motor SPE/4, Duplo Air Bag Frontal | Freios ABS com EBD e Muito Mais.</v>
      </c>
    </row>
    <row r="281" spans="1:14" x14ac:dyDescent="0.25">
      <c r="A281" s="40" t="s">
        <v>74</v>
      </c>
      <c r="B281" s="40" t="s">
        <v>79</v>
      </c>
      <c r="C281" s="40" t="s">
        <v>80</v>
      </c>
      <c r="D281" s="40" t="s">
        <v>81</v>
      </c>
      <c r="E281" s="40" t="s">
        <v>78</v>
      </c>
      <c r="F281" s="40" t="s">
        <v>82</v>
      </c>
      <c r="G281" s="40" t="s">
        <v>493</v>
      </c>
      <c r="I281" s="16" t="s">
        <v>437</v>
      </c>
      <c r="J281" s="16" t="s">
        <v>431</v>
      </c>
      <c r="K281" s="16">
        <v>0</v>
      </c>
      <c r="L281" s="16">
        <v>0</v>
      </c>
      <c r="M281" s="16">
        <v>0</v>
      </c>
      <c r="N281" t="str">
        <f t="shared" si="5"/>
        <v>Chevrolet: Find New Roads | Participe Agora Desse Grande Evento | Visite Agora e Assista Ao Vivo!</v>
      </c>
    </row>
    <row r="282" spans="1:14" x14ac:dyDescent="0.25">
      <c r="A282" s="40" t="s">
        <v>77</v>
      </c>
      <c r="B282" s="40" t="s">
        <v>419</v>
      </c>
      <c r="C282" s="40" t="s">
        <v>408</v>
      </c>
      <c r="D282" s="40" t="s">
        <v>409</v>
      </c>
      <c r="E282" s="40" t="s">
        <v>383</v>
      </c>
      <c r="F282" s="40" t="s">
        <v>393</v>
      </c>
      <c r="G282" s="40" t="s">
        <v>493</v>
      </c>
      <c r="I282" s="16" t="s">
        <v>92</v>
      </c>
      <c r="J282" s="16" t="s">
        <v>77</v>
      </c>
      <c r="K282" s="16">
        <v>0</v>
      </c>
      <c r="L282" s="16">
        <v>0</v>
      </c>
      <c r="M282" s="16">
        <v>0</v>
      </c>
      <c r="N282" t="str">
        <f t="shared" si="5"/>
        <v>Chevrolet Onix LTZ | Motor SPE/4, Duplo Air Bag Frontal | Freios ABS com EBD e Muito Mais.</v>
      </c>
    </row>
    <row r="283" spans="1:14" x14ac:dyDescent="0.25">
      <c r="A283" s="40" t="s">
        <v>77</v>
      </c>
      <c r="B283" s="40" t="s">
        <v>385</v>
      </c>
      <c r="C283" s="40" t="s">
        <v>395</v>
      </c>
      <c r="D283" s="40" t="s">
        <v>396</v>
      </c>
      <c r="E283" s="40" t="s">
        <v>383</v>
      </c>
      <c r="F283" s="40" t="s">
        <v>384</v>
      </c>
      <c r="G283" s="40" t="s">
        <v>493</v>
      </c>
      <c r="I283" s="16" t="s">
        <v>434</v>
      </c>
      <c r="J283" s="16" t="s">
        <v>431</v>
      </c>
      <c r="K283" s="16">
        <v>0</v>
      </c>
      <c r="L283" s="16">
        <v>0</v>
      </c>
      <c r="M283" s="16">
        <v>0</v>
      </c>
      <c r="N283" t="str">
        <f t="shared" si="5"/>
        <v>Chevrolet Onix com MyLink | Tecnologia ao Alcance de Todos | Confira mais Informações no Site!</v>
      </c>
    </row>
    <row r="284" spans="1:14" x14ac:dyDescent="0.25">
      <c r="A284" s="40" t="s">
        <v>77</v>
      </c>
      <c r="B284" s="40" t="s">
        <v>418</v>
      </c>
      <c r="C284" s="40" t="s">
        <v>399</v>
      </c>
      <c r="D284" s="40" t="s">
        <v>396</v>
      </c>
      <c r="E284" s="40" t="s">
        <v>383</v>
      </c>
      <c r="F284" s="40" t="s">
        <v>384</v>
      </c>
      <c r="G284" s="40" t="s">
        <v>493</v>
      </c>
      <c r="I284" s="16" t="s">
        <v>436</v>
      </c>
      <c r="J284" s="16" t="s">
        <v>431</v>
      </c>
      <c r="K284" s="16">
        <v>0</v>
      </c>
      <c r="L284" s="16">
        <v>0</v>
      </c>
      <c r="M284" s="16">
        <v>0</v>
      </c>
      <c r="N284" t="str">
        <f t="shared" si="5"/>
        <v>Vem aí o Chevrolet Onix | Em Breve no Salão do Automóvel | Confira mais Informações no Site!</v>
      </c>
    </row>
    <row r="285" spans="1:14" x14ac:dyDescent="0.25">
      <c r="A285" s="40" t="s">
        <v>77</v>
      </c>
      <c r="B285" s="40" t="s">
        <v>394</v>
      </c>
      <c r="C285" s="40" t="s">
        <v>399</v>
      </c>
      <c r="D285" s="40" t="s">
        <v>396</v>
      </c>
      <c r="E285" s="40" t="s">
        <v>383</v>
      </c>
      <c r="F285" s="40" t="s">
        <v>384</v>
      </c>
      <c r="G285" s="40" t="s">
        <v>493</v>
      </c>
      <c r="I285" s="16" t="s">
        <v>144</v>
      </c>
      <c r="J285" s="16" t="s">
        <v>431</v>
      </c>
      <c r="K285" s="16">
        <v>0</v>
      </c>
      <c r="L285" s="16">
        <v>0</v>
      </c>
      <c r="M285" s="16">
        <v>0</v>
      </c>
      <c r="N285" t="str">
        <f t="shared" si="5"/>
        <v>Lançamento Chevrolet Onix | Em Breve no Salão do Automóvel | Confira mais Informações no Site!</v>
      </c>
    </row>
    <row r="286" spans="1:14" x14ac:dyDescent="0.25">
      <c r="A286" s="40" t="s">
        <v>77</v>
      </c>
      <c r="B286" s="40" t="s">
        <v>385</v>
      </c>
      <c r="C286" s="40" t="s">
        <v>381</v>
      </c>
      <c r="D286" s="40" t="s">
        <v>412</v>
      </c>
      <c r="E286" s="40" t="s">
        <v>383</v>
      </c>
      <c r="F286" s="40" t="s">
        <v>384</v>
      </c>
      <c r="G286" s="40" t="s">
        <v>493</v>
      </c>
      <c r="I286" s="16" t="s">
        <v>436</v>
      </c>
      <c r="J286" s="16" t="s">
        <v>431</v>
      </c>
      <c r="K286" s="16">
        <v>0</v>
      </c>
      <c r="L286" s="16">
        <v>0</v>
      </c>
      <c r="M286" s="16">
        <v>0</v>
      </c>
      <c r="N286" t="str">
        <f t="shared" si="5"/>
        <v>Chevrolet Onix com MyLink | Um dos mais Esperados Lançamentos | do ano da Chevrolet. Veja no site!</v>
      </c>
    </row>
    <row r="287" spans="1:14" x14ac:dyDescent="0.25">
      <c r="A287" s="40" t="s">
        <v>74</v>
      </c>
      <c r="B287" s="40" t="s">
        <v>380</v>
      </c>
      <c r="C287" s="40" t="s">
        <v>395</v>
      </c>
      <c r="D287" s="40" t="s">
        <v>396</v>
      </c>
      <c r="E287" s="40" t="s">
        <v>78</v>
      </c>
      <c r="F287" s="40" t="s">
        <v>384</v>
      </c>
      <c r="G287" s="40" t="s">
        <v>493</v>
      </c>
      <c r="I287" s="16" t="s">
        <v>220</v>
      </c>
      <c r="J287" s="16" t="s">
        <v>431</v>
      </c>
      <c r="K287" s="16">
        <v>0</v>
      </c>
      <c r="L287" s="16">
        <v>0</v>
      </c>
      <c r="M287" s="16">
        <v>0</v>
      </c>
      <c r="N287" t="str">
        <f t="shared" si="5"/>
        <v>Chevrolet Onix | Tecnologia ao Alcance de Todos | Confira mais Informações no Site!</v>
      </c>
    </row>
    <row r="288" spans="1:14" x14ac:dyDescent="0.25">
      <c r="A288" s="40" t="s">
        <v>77</v>
      </c>
      <c r="B288" s="40" t="s">
        <v>79</v>
      </c>
      <c r="C288" s="40" t="s">
        <v>80</v>
      </c>
      <c r="D288" s="40" t="s">
        <v>81</v>
      </c>
      <c r="E288" s="40" t="s">
        <v>78</v>
      </c>
      <c r="F288" s="40" t="s">
        <v>82</v>
      </c>
      <c r="G288" s="40" t="s">
        <v>493</v>
      </c>
      <c r="I288" s="16" t="s">
        <v>98</v>
      </c>
      <c r="J288" s="16" t="s">
        <v>77</v>
      </c>
      <c r="K288" s="16">
        <v>0</v>
      </c>
      <c r="L288" s="16">
        <v>0</v>
      </c>
      <c r="M288" s="16">
        <v>0</v>
      </c>
      <c r="N288" t="str">
        <f t="shared" si="5"/>
        <v>Chevrolet: Find New Roads | Participe Agora Desse Grande Evento | Visite Agora e Assista Ao Vivo!</v>
      </c>
    </row>
    <row r="289" spans="1:14" x14ac:dyDescent="0.25">
      <c r="A289" s="40" t="s">
        <v>77</v>
      </c>
      <c r="B289" s="40" t="s">
        <v>380</v>
      </c>
      <c r="C289" s="40" t="s">
        <v>401</v>
      </c>
      <c r="D289" s="40" t="s">
        <v>402</v>
      </c>
      <c r="E289" s="40" t="s">
        <v>383</v>
      </c>
      <c r="F289" s="40" t="s">
        <v>393</v>
      </c>
      <c r="G289" s="40" t="s">
        <v>493</v>
      </c>
      <c r="I289" s="16" t="s">
        <v>126</v>
      </c>
      <c r="J289" s="16" t="s">
        <v>77</v>
      </c>
      <c r="K289" s="16">
        <v>0</v>
      </c>
      <c r="L289" s="16">
        <v>0</v>
      </c>
      <c r="M289" s="16">
        <v>0</v>
      </c>
      <c r="N289" t="str">
        <f t="shared" si="5"/>
        <v>Chevrolet Onix | Coisas Incríveis Saem do Padrão. | Carros Também. Confira Agora o Site</v>
      </c>
    </row>
    <row r="290" spans="1:14" x14ac:dyDescent="0.25">
      <c r="A290" s="40" t="s">
        <v>77</v>
      </c>
      <c r="B290" s="40" t="s">
        <v>385</v>
      </c>
      <c r="C290" s="40" t="s">
        <v>395</v>
      </c>
      <c r="D290" s="40" t="s">
        <v>396</v>
      </c>
      <c r="E290" s="40" t="s">
        <v>78</v>
      </c>
      <c r="F290" s="40" t="s">
        <v>384</v>
      </c>
      <c r="G290" s="40" t="s">
        <v>493</v>
      </c>
      <c r="I290" s="16" t="s">
        <v>436</v>
      </c>
      <c r="J290" s="16" t="s">
        <v>431</v>
      </c>
      <c r="K290" s="16">
        <v>0</v>
      </c>
      <c r="L290" s="16">
        <v>0</v>
      </c>
      <c r="M290" s="16">
        <v>0</v>
      </c>
      <c r="N290" t="str">
        <f t="shared" si="5"/>
        <v>Chevrolet Onix com MyLink | Tecnologia ao Alcance de Todos | Confira mais Informações no Site!</v>
      </c>
    </row>
    <row r="291" spans="1:14" x14ac:dyDescent="0.25">
      <c r="A291" s="40" t="s">
        <v>77</v>
      </c>
      <c r="B291" s="40" t="s">
        <v>79</v>
      </c>
      <c r="C291" s="40" t="s">
        <v>80</v>
      </c>
      <c r="D291" s="40" t="s">
        <v>81</v>
      </c>
      <c r="E291" s="40" t="s">
        <v>84</v>
      </c>
      <c r="F291" s="40" t="s">
        <v>82</v>
      </c>
      <c r="G291" s="40" t="s">
        <v>493</v>
      </c>
      <c r="I291" s="16" t="s">
        <v>433</v>
      </c>
      <c r="J291" s="16" t="s">
        <v>431</v>
      </c>
      <c r="K291" s="16">
        <v>0</v>
      </c>
      <c r="L291" s="16">
        <v>0</v>
      </c>
      <c r="M291" s="16">
        <v>0</v>
      </c>
      <c r="N291" t="str">
        <f t="shared" si="5"/>
        <v>Chevrolet: Find New Roads | Participe Agora Desse Grande Evento | Visite Agora e Assista Ao Vivo!</v>
      </c>
    </row>
    <row r="292" spans="1:14" x14ac:dyDescent="0.25">
      <c r="A292" s="40" t="s">
        <v>9</v>
      </c>
      <c r="B292" s="40" t="s">
        <v>423</v>
      </c>
      <c r="C292" s="40" t="s">
        <v>376</v>
      </c>
      <c r="D292" s="40" t="s">
        <v>377</v>
      </c>
      <c r="E292" s="40" t="s">
        <v>378</v>
      </c>
      <c r="F292" s="40" t="s">
        <v>379</v>
      </c>
      <c r="G292" s="40" t="s">
        <v>493</v>
      </c>
      <c r="I292" s="16" t="s">
        <v>322</v>
      </c>
      <c r="J292" s="16" t="s">
        <v>49</v>
      </c>
      <c r="K292" s="16">
        <v>21</v>
      </c>
      <c r="L292" s="16">
        <v>264</v>
      </c>
      <c r="M292" s="16">
        <v>9.7899999999999991</v>
      </c>
      <c r="N292" t="str">
        <f t="shared" si="5"/>
        <v>Monte o Seu Onix 2013 | Conectado ao GPS do Seu Celular | Para se Atualizar em Tempo Real.</v>
      </c>
    </row>
    <row r="293" spans="1:14" x14ac:dyDescent="0.25">
      <c r="A293" s="40" t="s">
        <v>77</v>
      </c>
      <c r="B293" s="40" t="s">
        <v>380</v>
      </c>
      <c r="C293" s="40" t="s">
        <v>401</v>
      </c>
      <c r="D293" s="40" t="s">
        <v>402</v>
      </c>
      <c r="E293" s="40" t="s">
        <v>383</v>
      </c>
      <c r="F293" s="40" t="s">
        <v>393</v>
      </c>
      <c r="G293" s="40" t="s">
        <v>493</v>
      </c>
      <c r="I293" s="16" t="s">
        <v>96</v>
      </c>
      <c r="J293" s="16" t="s">
        <v>77</v>
      </c>
      <c r="K293" s="16">
        <v>0</v>
      </c>
      <c r="L293" s="16">
        <v>0</v>
      </c>
      <c r="M293" s="16">
        <v>0</v>
      </c>
      <c r="N293" t="str">
        <f t="shared" si="5"/>
        <v>Chevrolet Onix | Coisas Incríveis Saem do Padrão. | Carros Também. Confira Agora o Site</v>
      </c>
    </row>
    <row r="294" spans="1:14" x14ac:dyDescent="0.25">
      <c r="A294" s="40" t="s">
        <v>74</v>
      </c>
      <c r="B294" s="40" t="s">
        <v>419</v>
      </c>
      <c r="C294" s="40" t="s">
        <v>401</v>
      </c>
      <c r="D294" s="40" t="s">
        <v>402</v>
      </c>
      <c r="E294" s="40" t="s">
        <v>383</v>
      </c>
      <c r="F294" s="40" t="s">
        <v>393</v>
      </c>
      <c r="G294" s="40" t="s">
        <v>493</v>
      </c>
      <c r="I294" s="16" t="s">
        <v>209</v>
      </c>
      <c r="J294" s="16" t="s">
        <v>74</v>
      </c>
      <c r="K294" s="16">
        <v>4</v>
      </c>
      <c r="L294" s="16">
        <v>19</v>
      </c>
      <c r="M294" s="16">
        <v>1.76</v>
      </c>
      <c r="N294" t="str">
        <f t="shared" si="5"/>
        <v>Chevrolet Onix LTZ | Coisas Incríveis Saem do Padrão. | Carros Também. Confira Agora o Site</v>
      </c>
    </row>
    <row r="295" spans="1:14" x14ac:dyDescent="0.25">
      <c r="A295" s="40" t="s">
        <v>74</v>
      </c>
      <c r="B295" s="40" t="s">
        <v>394</v>
      </c>
      <c r="C295" s="40" t="s">
        <v>381</v>
      </c>
      <c r="D295" s="40" t="s">
        <v>412</v>
      </c>
      <c r="E295" s="40" t="s">
        <v>383</v>
      </c>
      <c r="F295" s="40" t="s">
        <v>384</v>
      </c>
      <c r="G295" s="40" t="s">
        <v>493</v>
      </c>
      <c r="I295" s="16" t="s">
        <v>432</v>
      </c>
      <c r="J295" s="16" t="s">
        <v>431</v>
      </c>
      <c r="K295" s="16">
        <v>0</v>
      </c>
      <c r="L295" s="16">
        <v>0</v>
      </c>
      <c r="M295" s="16">
        <v>0</v>
      </c>
      <c r="N295" t="str">
        <f t="shared" si="5"/>
        <v>Lançamento Chevrolet Onix | Um dos mais Esperados Lançamentos | do ano da Chevrolet. Veja no site!</v>
      </c>
    </row>
    <row r="296" spans="1:14" x14ac:dyDescent="0.25">
      <c r="A296" s="40" t="s">
        <v>77</v>
      </c>
      <c r="B296" s="40" t="s">
        <v>427</v>
      </c>
      <c r="C296" s="40" t="s">
        <v>401</v>
      </c>
      <c r="D296" s="40" t="s">
        <v>402</v>
      </c>
      <c r="E296" s="40" t="s">
        <v>383</v>
      </c>
      <c r="F296" s="40" t="s">
        <v>393</v>
      </c>
      <c r="G296" s="40" t="s">
        <v>493</v>
      </c>
      <c r="I296" s="16" t="s">
        <v>110</v>
      </c>
      <c r="J296" s="16" t="s">
        <v>77</v>
      </c>
      <c r="K296" s="16">
        <v>0</v>
      </c>
      <c r="L296" s="16">
        <v>0</v>
      </c>
      <c r="M296" s="16">
        <v>0</v>
      </c>
      <c r="N296" t="str">
        <f t="shared" si="5"/>
        <v>Chevrolet Onix - Mylink | Coisas Incríveis Saem do Padrão. | Carros Também. Confira Agora o Site</v>
      </c>
    </row>
    <row r="297" spans="1:14" x14ac:dyDescent="0.25">
      <c r="A297" s="40" t="s">
        <v>9</v>
      </c>
      <c r="B297" s="40" t="s">
        <v>380</v>
      </c>
      <c r="C297" s="40" t="s">
        <v>397</v>
      </c>
      <c r="D297" s="40" t="s">
        <v>398</v>
      </c>
      <c r="E297" s="40" t="s">
        <v>383</v>
      </c>
      <c r="F297" s="40" t="s">
        <v>384</v>
      </c>
      <c r="G297" s="40" t="s">
        <v>493</v>
      </c>
      <c r="I297" s="16" t="s">
        <v>433</v>
      </c>
      <c r="J297" s="16" t="s">
        <v>431</v>
      </c>
      <c r="K297" s="16">
        <v>0</v>
      </c>
      <c r="L297" s="16">
        <v>0</v>
      </c>
      <c r="M297" s="16">
        <v>0</v>
      </c>
      <c r="N297" t="str">
        <f t="shared" si="5"/>
        <v>Chevrolet Onix | Com Tela Touchscreen e Conexão | a Smartphones via MyLink.</v>
      </c>
    </row>
    <row r="298" spans="1:14" x14ac:dyDescent="0.25">
      <c r="A298" s="40" t="s">
        <v>77</v>
      </c>
      <c r="B298" s="40" t="s">
        <v>380</v>
      </c>
      <c r="C298" s="40" t="s">
        <v>391</v>
      </c>
      <c r="D298" s="40" t="s">
        <v>392</v>
      </c>
      <c r="E298" s="40" t="s">
        <v>383</v>
      </c>
      <c r="F298" s="40" t="s">
        <v>393</v>
      </c>
      <c r="G298" s="40" t="s">
        <v>493</v>
      </c>
      <c r="I298" s="16" t="s">
        <v>149</v>
      </c>
      <c r="J298" s="16" t="s">
        <v>77</v>
      </c>
      <c r="K298" s="16">
        <v>0</v>
      </c>
      <c r="L298" s="16">
        <v>0</v>
      </c>
      <c r="M298" s="16">
        <v>0</v>
      </c>
      <c r="N298" t="str">
        <f t="shared" si="5"/>
        <v>Chevrolet Onix | Um Choque de Gerações na Indústria | Automobilística. Visite Nosso Site!</v>
      </c>
    </row>
    <row r="299" spans="1:14" x14ac:dyDescent="0.25">
      <c r="A299" s="40" t="s">
        <v>74</v>
      </c>
      <c r="B299" s="40" t="s">
        <v>404</v>
      </c>
      <c r="C299" s="40" t="s">
        <v>405</v>
      </c>
      <c r="D299" s="40" t="s">
        <v>406</v>
      </c>
      <c r="E299" s="40" t="s">
        <v>383</v>
      </c>
      <c r="F299" s="40" t="s">
        <v>393</v>
      </c>
      <c r="G299" s="40" t="s">
        <v>493</v>
      </c>
      <c r="I299" s="16" t="s">
        <v>108</v>
      </c>
      <c r="J299" s="16" t="s">
        <v>74</v>
      </c>
      <c r="K299" s="16">
        <v>77</v>
      </c>
      <c r="L299" s="16">
        <v>1046</v>
      </c>
      <c r="M299" s="16">
        <v>17.920000000000002</v>
      </c>
      <c r="N299" t="str">
        <f t="shared" si="5"/>
        <v>Site Oficial Onix | Tecnologia Inovadora e Exclusiva. | Com o Sistema Multimídia MyLink.</v>
      </c>
    </row>
    <row r="300" spans="1:14" x14ac:dyDescent="0.25">
      <c r="A300" s="40" t="s">
        <v>77</v>
      </c>
      <c r="B300" s="40" t="s">
        <v>418</v>
      </c>
      <c r="C300" s="40" t="s">
        <v>381</v>
      </c>
      <c r="D300" s="40" t="s">
        <v>412</v>
      </c>
      <c r="E300" s="40" t="s">
        <v>383</v>
      </c>
      <c r="F300" s="40" t="s">
        <v>384</v>
      </c>
      <c r="G300" s="40" t="s">
        <v>493</v>
      </c>
      <c r="I300" s="16" t="s">
        <v>220</v>
      </c>
      <c r="J300" s="16" t="s">
        <v>431</v>
      </c>
      <c r="K300" s="16">
        <v>0</v>
      </c>
      <c r="L300" s="16">
        <v>0</v>
      </c>
      <c r="M300" s="16">
        <v>0</v>
      </c>
      <c r="N300" t="str">
        <f t="shared" si="5"/>
        <v>Vem aí o Chevrolet Onix | Um dos mais Esperados Lançamentos | do ano da Chevrolet. Veja no site!</v>
      </c>
    </row>
    <row r="301" spans="1:14" x14ac:dyDescent="0.25">
      <c r="A301" s="40" t="s">
        <v>74</v>
      </c>
      <c r="B301" s="40" t="s">
        <v>380</v>
      </c>
      <c r="C301" s="40" t="s">
        <v>401</v>
      </c>
      <c r="D301" s="40" t="s">
        <v>402</v>
      </c>
      <c r="E301" s="40" t="s">
        <v>383</v>
      </c>
      <c r="F301" s="40" t="s">
        <v>393</v>
      </c>
      <c r="G301" s="40" t="s">
        <v>493</v>
      </c>
      <c r="I301" s="16" t="s">
        <v>96</v>
      </c>
      <c r="J301" s="16" t="s">
        <v>74</v>
      </c>
      <c r="K301" s="16">
        <v>92</v>
      </c>
      <c r="L301" s="16">
        <v>606</v>
      </c>
      <c r="M301" s="16">
        <v>36.32</v>
      </c>
      <c r="N301" t="str">
        <f t="shared" si="5"/>
        <v>Chevrolet Onix | Coisas Incríveis Saem do Padrão. | Carros Também. Confira Agora o Site</v>
      </c>
    </row>
    <row r="302" spans="1:14" x14ac:dyDescent="0.25">
      <c r="A302" s="40" t="s">
        <v>77</v>
      </c>
      <c r="B302" s="40" t="s">
        <v>418</v>
      </c>
      <c r="C302" s="40" t="s">
        <v>397</v>
      </c>
      <c r="D302" s="40" t="s">
        <v>398</v>
      </c>
      <c r="E302" s="40" t="s">
        <v>383</v>
      </c>
      <c r="F302" s="40" t="s">
        <v>384</v>
      </c>
      <c r="G302" s="40" t="s">
        <v>493</v>
      </c>
      <c r="I302" s="16" t="s">
        <v>438</v>
      </c>
      <c r="J302" s="16" t="s">
        <v>431</v>
      </c>
      <c r="K302" s="16">
        <v>0</v>
      </c>
      <c r="L302" s="16">
        <v>0</v>
      </c>
      <c r="M302" s="16">
        <v>0</v>
      </c>
      <c r="N302" t="str">
        <f t="shared" si="5"/>
        <v>Vem aí o Chevrolet Onix | Com Tela Touchscreen e Conexão | a Smartphones via MyLink.</v>
      </c>
    </row>
    <row r="303" spans="1:14" x14ac:dyDescent="0.25">
      <c r="A303" s="40" t="s">
        <v>9</v>
      </c>
      <c r="B303" s="40" t="s">
        <v>419</v>
      </c>
      <c r="C303" s="40" t="s">
        <v>388</v>
      </c>
      <c r="D303" s="40" t="s">
        <v>389</v>
      </c>
      <c r="E303" s="40" t="s">
        <v>378</v>
      </c>
      <c r="F303" s="40" t="s">
        <v>379</v>
      </c>
      <c r="G303" s="40" t="s">
        <v>493</v>
      </c>
      <c r="I303" s="16" t="s">
        <v>209</v>
      </c>
      <c r="J303" s="16" t="s">
        <v>49</v>
      </c>
      <c r="K303" s="16">
        <v>10</v>
      </c>
      <c r="L303" s="16">
        <v>85</v>
      </c>
      <c r="M303" s="16">
        <v>3.17</v>
      </c>
      <c r="N303" t="str">
        <f t="shared" si="5"/>
        <v>Chevrolet Onix LTZ | Conheça toda a Tecnologia do MyLink | Conectado ao GPS do Seu Celular.</v>
      </c>
    </row>
    <row r="304" spans="1:14" x14ac:dyDescent="0.25">
      <c r="A304" s="40" t="s">
        <v>74</v>
      </c>
      <c r="B304" s="40" t="s">
        <v>385</v>
      </c>
      <c r="C304" s="40" t="s">
        <v>381</v>
      </c>
      <c r="D304" s="40" t="s">
        <v>412</v>
      </c>
      <c r="E304" s="40" t="s">
        <v>383</v>
      </c>
      <c r="F304" s="40" t="s">
        <v>384</v>
      </c>
      <c r="G304" s="40" t="s">
        <v>493</v>
      </c>
      <c r="I304" s="16" t="s">
        <v>437</v>
      </c>
      <c r="J304" s="16" t="s">
        <v>431</v>
      </c>
      <c r="K304" s="16">
        <v>0</v>
      </c>
      <c r="L304" s="16">
        <v>0</v>
      </c>
      <c r="M304" s="16">
        <v>0</v>
      </c>
      <c r="N304" t="str">
        <f t="shared" si="5"/>
        <v>Chevrolet Onix com MyLink | Um dos mais Esperados Lançamentos | do ano da Chevrolet. Veja no site!</v>
      </c>
    </row>
    <row r="305" spans="1:14" x14ac:dyDescent="0.25">
      <c r="A305" s="40" t="s">
        <v>9</v>
      </c>
      <c r="B305" s="40" t="s">
        <v>413</v>
      </c>
      <c r="C305" s="40" t="s">
        <v>376</v>
      </c>
      <c r="D305" s="40" t="s">
        <v>377</v>
      </c>
      <c r="E305" s="40" t="s">
        <v>378</v>
      </c>
      <c r="F305" s="40" t="s">
        <v>379</v>
      </c>
      <c r="G305" s="40" t="s">
        <v>493</v>
      </c>
      <c r="I305" s="16" t="s">
        <v>86</v>
      </c>
      <c r="J305" s="16" t="s">
        <v>49</v>
      </c>
      <c r="K305" s="16">
        <v>50</v>
      </c>
      <c r="L305" s="16">
        <v>214</v>
      </c>
      <c r="M305" s="16">
        <v>8.69</v>
      </c>
      <c r="N305" t="str">
        <f t="shared" si="5"/>
        <v>Chevrolet Onix - 0 km | Conectado ao GPS do Seu Celular | Para se Atualizar em Tempo Real.</v>
      </c>
    </row>
    <row r="306" spans="1:14" x14ac:dyDescent="0.25">
      <c r="A306" s="40" t="s">
        <v>77</v>
      </c>
      <c r="B306" s="40" t="s">
        <v>411</v>
      </c>
      <c r="C306" s="40" t="s">
        <v>401</v>
      </c>
      <c r="D306" s="40" t="s">
        <v>402</v>
      </c>
      <c r="E306" s="40" t="s">
        <v>78</v>
      </c>
      <c r="F306" s="40" t="s">
        <v>393</v>
      </c>
      <c r="G306" s="40" t="s">
        <v>493</v>
      </c>
      <c r="I306" s="16" t="s">
        <v>110</v>
      </c>
      <c r="J306" s="16" t="s">
        <v>77</v>
      </c>
      <c r="K306" s="16">
        <v>0</v>
      </c>
      <c r="L306" s="16">
        <v>0</v>
      </c>
      <c r="M306" s="16">
        <v>0</v>
      </c>
      <c r="N306" t="str">
        <f t="shared" si="5"/>
        <v>Chevrolet Onix com Mylink | Coisas Incríveis Saem do Padrão. | Carros Também. Confira Agora o Site</v>
      </c>
    </row>
    <row r="307" spans="1:14" x14ac:dyDescent="0.25">
      <c r="A307" s="40" t="s">
        <v>77</v>
      </c>
      <c r="B307" s="40" t="s">
        <v>394</v>
      </c>
      <c r="C307" s="40" t="s">
        <v>395</v>
      </c>
      <c r="D307" s="40" t="s">
        <v>396</v>
      </c>
      <c r="E307" s="40" t="s">
        <v>383</v>
      </c>
      <c r="F307" s="40" t="s">
        <v>384</v>
      </c>
      <c r="G307" s="40" t="s">
        <v>493</v>
      </c>
      <c r="I307" s="16" t="s">
        <v>178</v>
      </c>
      <c r="J307" s="16" t="s">
        <v>431</v>
      </c>
      <c r="K307" s="16">
        <v>0</v>
      </c>
      <c r="L307" s="16">
        <v>0</v>
      </c>
      <c r="M307" s="16">
        <v>0</v>
      </c>
      <c r="N307" t="str">
        <f t="shared" si="5"/>
        <v>Lançamento Chevrolet Onix | Tecnologia ao Alcance de Todos | Confira mais Informações no Site!</v>
      </c>
    </row>
    <row r="308" spans="1:14" x14ac:dyDescent="0.25">
      <c r="A308" s="40" t="s">
        <v>77</v>
      </c>
      <c r="B308" s="40" t="s">
        <v>380</v>
      </c>
      <c r="C308" s="40" t="s">
        <v>395</v>
      </c>
      <c r="D308" s="40" t="s">
        <v>396</v>
      </c>
      <c r="E308" s="40" t="s">
        <v>383</v>
      </c>
      <c r="F308" s="40" t="s">
        <v>384</v>
      </c>
      <c r="G308" s="40" t="s">
        <v>493</v>
      </c>
      <c r="I308" s="16" t="s">
        <v>433</v>
      </c>
      <c r="J308" s="16" t="s">
        <v>431</v>
      </c>
      <c r="K308" s="16">
        <v>0</v>
      </c>
      <c r="L308" s="16">
        <v>0</v>
      </c>
      <c r="M308" s="16">
        <v>0</v>
      </c>
      <c r="N308" t="str">
        <f t="shared" si="5"/>
        <v>Chevrolet Onix | Tecnologia ao Alcance de Todos | Confira mais Informações no Site!</v>
      </c>
    </row>
    <row r="309" spans="1:14" x14ac:dyDescent="0.25">
      <c r="A309" s="40" t="s">
        <v>77</v>
      </c>
      <c r="B309" s="40" t="s">
        <v>394</v>
      </c>
      <c r="C309" s="40" t="s">
        <v>381</v>
      </c>
      <c r="D309" s="40" t="s">
        <v>412</v>
      </c>
      <c r="E309" s="40" t="s">
        <v>383</v>
      </c>
      <c r="F309" s="40" t="s">
        <v>384</v>
      </c>
      <c r="G309" s="40" t="s">
        <v>493</v>
      </c>
      <c r="I309" s="16" t="s">
        <v>178</v>
      </c>
      <c r="J309" s="16" t="s">
        <v>431</v>
      </c>
      <c r="K309" s="16">
        <v>0</v>
      </c>
      <c r="L309" s="16">
        <v>0</v>
      </c>
      <c r="M309" s="16">
        <v>0</v>
      </c>
      <c r="N309" t="str">
        <f t="shared" si="5"/>
        <v>Lançamento Chevrolet Onix | Um dos mais Esperados Lançamentos | do ano da Chevrolet. Veja no site!</v>
      </c>
    </row>
    <row r="310" spans="1:14" x14ac:dyDescent="0.25">
      <c r="A310" s="40" t="s">
        <v>74</v>
      </c>
      <c r="B310" s="40" t="s">
        <v>407</v>
      </c>
      <c r="C310" s="40" t="s">
        <v>391</v>
      </c>
      <c r="D310" s="40" t="s">
        <v>392</v>
      </c>
      <c r="E310" s="40" t="s">
        <v>383</v>
      </c>
      <c r="F310" s="40" t="s">
        <v>393</v>
      </c>
      <c r="G310" s="40" t="s">
        <v>493</v>
      </c>
      <c r="I310" s="16" t="s">
        <v>129</v>
      </c>
      <c r="J310" s="16" t="s">
        <v>74</v>
      </c>
      <c r="K310" s="16">
        <v>0</v>
      </c>
      <c r="L310" s="16">
        <v>19</v>
      </c>
      <c r="M310" s="16">
        <v>0</v>
      </c>
      <c r="N310" t="str">
        <f t="shared" si="5"/>
        <v>Chevrolet Onix 2013 | Um Choque de Gerações na Indústria | Automobilística. Visite Nosso Site!</v>
      </c>
    </row>
    <row r="311" spans="1:14" x14ac:dyDescent="0.25">
      <c r="A311" s="40" t="s">
        <v>74</v>
      </c>
      <c r="B311" s="40" t="s">
        <v>425</v>
      </c>
      <c r="C311" s="40" t="s">
        <v>408</v>
      </c>
      <c r="D311" s="40" t="s">
        <v>409</v>
      </c>
      <c r="E311" s="40" t="s">
        <v>383</v>
      </c>
      <c r="F311" s="40" t="s">
        <v>393</v>
      </c>
      <c r="G311" s="40" t="s">
        <v>493</v>
      </c>
      <c r="I311" s="16" t="s">
        <v>110</v>
      </c>
      <c r="J311" s="16" t="s">
        <v>74</v>
      </c>
      <c r="K311" s="16">
        <v>14</v>
      </c>
      <c r="L311" s="16">
        <v>249</v>
      </c>
      <c r="M311" s="16">
        <v>2.79</v>
      </c>
      <c r="N311" t="str">
        <f t="shared" si="5"/>
        <v>Chevrolet Onix | Mylink | Motor SPE/4, Duplo Air Bag Frontal | Freios ABS com EBD e Muito Mais.</v>
      </c>
    </row>
    <row r="312" spans="1:14" x14ac:dyDescent="0.25">
      <c r="A312" s="40" t="s">
        <v>77</v>
      </c>
      <c r="B312" s="40" t="s">
        <v>418</v>
      </c>
      <c r="C312" s="40" t="s">
        <v>399</v>
      </c>
      <c r="D312" s="40" t="s">
        <v>396</v>
      </c>
      <c r="E312" s="40" t="s">
        <v>383</v>
      </c>
      <c r="F312" s="40" t="s">
        <v>384</v>
      </c>
      <c r="G312" s="40" t="s">
        <v>493</v>
      </c>
      <c r="I312" s="16" t="s">
        <v>144</v>
      </c>
      <c r="J312" s="16" t="s">
        <v>431</v>
      </c>
      <c r="K312" s="16">
        <v>0</v>
      </c>
      <c r="L312" s="16">
        <v>0</v>
      </c>
      <c r="M312" s="16">
        <v>0</v>
      </c>
      <c r="N312" t="str">
        <f t="shared" si="5"/>
        <v>Vem aí o Chevrolet Onix | Em Breve no Salão do Automóvel | Confira mais Informações no Site!</v>
      </c>
    </row>
    <row r="313" spans="1:14" x14ac:dyDescent="0.25">
      <c r="A313" s="40" t="s">
        <v>77</v>
      </c>
      <c r="B313" s="40" t="s">
        <v>404</v>
      </c>
      <c r="C313" s="40" t="s">
        <v>391</v>
      </c>
      <c r="D313" s="40" t="s">
        <v>392</v>
      </c>
      <c r="E313" s="40" t="s">
        <v>383</v>
      </c>
      <c r="F313" s="40" t="s">
        <v>393</v>
      </c>
      <c r="G313" s="40" t="s">
        <v>493</v>
      </c>
      <c r="I313" s="16" t="s">
        <v>155</v>
      </c>
      <c r="J313" s="16" t="s">
        <v>77</v>
      </c>
      <c r="K313" s="16">
        <v>0</v>
      </c>
      <c r="L313" s="16">
        <v>0</v>
      </c>
      <c r="M313" s="16">
        <v>0</v>
      </c>
      <c r="N313" t="str">
        <f t="shared" si="5"/>
        <v>Site Oficial Onix | Um Choque de Gerações na Indústria | Automobilística. Visite Nosso Site!</v>
      </c>
    </row>
    <row r="314" spans="1:14" x14ac:dyDescent="0.25">
      <c r="A314" s="40" t="s">
        <v>77</v>
      </c>
      <c r="B314" s="40" t="s">
        <v>380</v>
      </c>
      <c r="C314" s="40" t="s">
        <v>405</v>
      </c>
      <c r="D314" s="40" t="s">
        <v>406</v>
      </c>
      <c r="E314" s="40" t="s">
        <v>383</v>
      </c>
      <c r="F314" s="40" t="s">
        <v>393</v>
      </c>
      <c r="G314" s="40" t="s">
        <v>493</v>
      </c>
      <c r="I314" s="16" t="s">
        <v>96</v>
      </c>
      <c r="J314" s="16" t="s">
        <v>77</v>
      </c>
      <c r="K314" s="16">
        <v>0</v>
      </c>
      <c r="L314" s="16">
        <v>0</v>
      </c>
      <c r="M314" s="16">
        <v>0</v>
      </c>
      <c r="N314" t="str">
        <f t="shared" si="5"/>
        <v>Chevrolet Onix | Tecnologia Inovadora e Exclusiva. | Com o Sistema Multimídia MyLink.</v>
      </c>
    </row>
    <row r="315" spans="1:14" x14ac:dyDescent="0.25">
      <c r="A315" s="40" t="s">
        <v>77</v>
      </c>
      <c r="B315" s="40" t="s">
        <v>380</v>
      </c>
      <c r="C315" s="40" t="s">
        <v>397</v>
      </c>
      <c r="D315" s="40" t="s">
        <v>398</v>
      </c>
      <c r="E315" s="40" t="s">
        <v>383</v>
      </c>
      <c r="F315" s="40" t="s">
        <v>384</v>
      </c>
      <c r="G315" s="40" t="s">
        <v>493</v>
      </c>
      <c r="I315" s="16" t="s">
        <v>114</v>
      </c>
      <c r="J315" s="16" t="s">
        <v>431</v>
      </c>
      <c r="K315" s="16">
        <v>0</v>
      </c>
      <c r="L315" s="16">
        <v>0</v>
      </c>
      <c r="M315" s="16">
        <v>0</v>
      </c>
      <c r="N315" t="str">
        <f t="shared" si="5"/>
        <v>Chevrolet Onix | Com Tela Touchscreen e Conexão | a Smartphones via MyLink.</v>
      </c>
    </row>
    <row r="316" spans="1:14" x14ac:dyDescent="0.25">
      <c r="A316" s="40" t="s">
        <v>77</v>
      </c>
      <c r="B316" s="40" t="s">
        <v>390</v>
      </c>
      <c r="C316" s="40" t="s">
        <v>391</v>
      </c>
      <c r="D316" s="40" t="s">
        <v>392</v>
      </c>
      <c r="E316" s="40" t="s">
        <v>383</v>
      </c>
      <c r="F316" s="40" t="s">
        <v>393</v>
      </c>
      <c r="G316" s="40" t="s">
        <v>493</v>
      </c>
      <c r="I316" s="16" t="s">
        <v>106</v>
      </c>
      <c r="J316" s="16" t="s">
        <v>77</v>
      </c>
      <c r="K316" s="16">
        <v>0</v>
      </c>
      <c r="L316" s="16">
        <v>0</v>
      </c>
      <c r="M316" s="16">
        <v>0</v>
      </c>
      <c r="N316" t="str">
        <f t="shared" si="5"/>
        <v>Conheça o Onix 2013 | Um Choque de Gerações na Indústria | Automobilística. Visite Nosso Site!</v>
      </c>
    </row>
    <row r="317" spans="1:14" x14ac:dyDescent="0.25">
      <c r="A317" s="40" t="s">
        <v>9</v>
      </c>
      <c r="B317" s="40" t="s">
        <v>385</v>
      </c>
      <c r="C317" s="40" t="s">
        <v>395</v>
      </c>
      <c r="D317" s="40" t="s">
        <v>396</v>
      </c>
      <c r="E317" s="40" t="s">
        <v>383</v>
      </c>
      <c r="F317" s="40" t="s">
        <v>384</v>
      </c>
      <c r="G317" s="40" t="s">
        <v>493</v>
      </c>
      <c r="I317" s="16" t="s">
        <v>438</v>
      </c>
      <c r="J317" s="16" t="s">
        <v>431</v>
      </c>
      <c r="K317" s="16">
        <v>0</v>
      </c>
      <c r="L317" s="16">
        <v>0</v>
      </c>
      <c r="M317" s="16">
        <v>0</v>
      </c>
      <c r="N317" t="str">
        <f t="shared" si="5"/>
        <v>Chevrolet Onix com MyLink | Tecnologia ao Alcance de Todos | Confira mais Informações no Site!</v>
      </c>
    </row>
    <row r="318" spans="1:14" x14ac:dyDescent="0.25">
      <c r="A318" s="40" t="s">
        <v>77</v>
      </c>
      <c r="B318" s="40" t="s">
        <v>380</v>
      </c>
      <c r="C318" s="40" t="s">
        <v>395</v>
      </c>
      <c r="D318" s="40" t="s">
        <v>396</v>
      </c>
      <c r="E318" s="40" t="s">
        <v>383</v>
      </c>
      <c r="F318" s="40" t="s">
        <v>384</v>
      </c>
      <c r="G318" s="40" t="s">
        <v>493</v>
      </c>
      <c r="I318" s="16" t="s">
        <v>436</v>
      </c>
      <c r="J318" s="16" t="s">
        <v>431</v>
      </c>
      <c r="K318" s="16">
        <v>0</v>
      </c>
      <c r="L318" s="16">
        <v>0</v>
      </c>
      <c r="M318" s="16">
        <v>0</v>
      </c>
      <c r="N318" t="str">
        <f t="shared" si="5"/>
        <v>Chevrolet Onix | Tecnologia ao Alcance de Todos | Confira mais Informações no Site!</v>
      </c>
    </row>
    <row r="319" spans="1:14" x14ac:dyDescent="0.25">
      <c r="A319" s="40" t="s">
        <v>77</v>
      </c>
      <c r="B319" s="40" t="s">
        <v>79</v>
      </c>
      <c r="C319" s="40" t="s">
        <v>80</v>
      </c>
      <c r="D319" s="40" t="s">
        <v>81</v>
      </c>
      <c r="E319" s="40" t="s">
        <v>78</v>
      </c>
      <c r="F319" s="40" t="s">
        <v>82</v>
      </c>
      <c r="G319" s="40" t="s">
        <v>493</v>
      </c>
      <c r="I319" s="16" t="s">
        <v>92</v>
      </c>
      <c r="J319" s="16" t="s">
        <v>77</v>
      </c>
      <c r="K319" s="16">
        <v>0</v>
      </c>
      <c r="L319" s="16">
        <v>0</v>
      </c>
      <c r="M319" s="16">
        <v>0</v>
      </c>
      <c r="N319" t="str">
        <f t="shared" si="5"/>
        <v>Chevrolet: Find New Roads | Participe Agora Desse Grande Evento | Visite Agora e Assista Ao Vivo!</v>
      </c>
    </row>
    <row r="320" spans="1:14" x14ac:dyDescent="0.25">
      <c r="A320" s="40" t="s">
        <v>77</v>
      </c>
      <c r="B320" s="40" t="s">
        <v>79</v>
      </c>
      <c r="C320" s="40" t="s">
        <v>80</v>
      </c>
      <c r="D320" s="40" t="s">
        <v>81</v>
      </c>
      <c r="E320" s="40" t="s">
        <v>84</v>
      </c>
      <c r="F320" s="40" t="s">
        <v>82</v>
      </c>
      <c r="G320" s="40" t="s">
        <v>493</v>
      </c>
      <c r="I320" s="16" t="s">
        <v>92</v>
      </c>
      <c r="J320" s="16" t="s">
        <v>77</v>
      </c>
      <c r="K320" s="16">
        <v>0</v>
      </c>
      <c r="L320" s="16">
        <v>0</v>
      </c>
      <c r="M320" s="16">
        <v>0</v>
      </c>
      <c r="N320" t="str">
        <f t="shared" ref="N320:N383" si="6">B320&amp;" | "&amp;C320&amp;" | "&amp;D320</f>
        <v>Chevrolet: Find New Roads | Participe Agora Desse Grande Evento | Visite Agora e Assista Ao Vivo!</v>
      </c>
    </row>
    <row r="321" spans="1:14" x14ac:dyDescent="0.25">
      <c r="A321" s="40" t="s">
        <v>77</v>
      </c>
      <c r="B321" s="40" t="s">
        <v>385</v>
      </c>
      <c r="C321" s="40" t="s">
        <v>397</v>
      </c>
      <c r="D321" s="40" t="s">
        <v>398</v>
      </c>
      <c r="E321" s="40" t="s">
        <v>383</v>
      </c>
      <c r="F321" s="40" t="s">
        <v>384</v>
      </c>
      <c r="G321" s="40" t="s">
        <v>493</v>
      </c>
      <c r="I321" s="16" t="s">
        <v>178</v>
      </c>
      <c r="J321" s="16" t="s">
        <v>431</v>
      </c>
      <c r="K321" s="16">
        <v>0</v>
      </c>
      <c r="L321" s="16">
        <v>0</v>
      </c>
      <c r="M321" s="16">
        <v>0</v>
      </c>
      <c r="N321" t="str">
        <f t="shared" si="6"/>
        <v>Chevrolet Onix com MyLink | Com Tela Touchscreen e Conexão | a Smartphones via MyLink.</v>
      </c>
    </row>
    <row r="322" spans="1:14" x14ac:dyDescent="0.25">
      <c r="A322" s="40" t="s">
        <v>77</v>
      </c>
      <c r="B322" s="40" t="s">
        <v>421</v>
      </c>
      <c r="C322" s="40" t="s">
        <v>391</v>
      </c>
      <c r="D322" s="40" t="s">
        <v>392</v>
      </c>
      <c r="E322" s="40" t="s">
        <v>383</v>
      </c>
      <c r="F322" s="40" t="s">
        <v>393</v>
      </c>
      <c r="G322" s="40" t="s">
        <v>493</v>
      </c>
      <c r="I322" s="16" t="s">
        <v>209</v>
      </c>
      <c r="J322" s="16" t="s">
        <v>77</v>
      </c>
      <c r="K322" s="16">
        <v>0</v>
      </c>
      <c r="L322" s="16">
        <v>0</v>
      </c>
      <c r="M322" s="16">
        <v>0</v>
      </c>
      <c r="N322" t="str">
        <f t="shared" si="6"/>
        <v>Conheça Chevrolet Onix | Um Choque de Gerações na Indústria | Automobilística. Visite Nosso Site!</v>
      </c>
    </row>
    <row r="323" spans="1:14" x14ac:dyDescent="0.25">
      <c r="A323" s="40" t="s">
        <v>77</v>
      </c>
      <c r="B323" s="40" t="s">
        <v>380</v>
      </c>
      <c r="C323" s="40" t="s">
        <v>405</v>
      </c>
      <c r="D323" s="40" t="s">
        <v>406</v>
      </c>
      <c r="E323" s="40" t="s">
        <v>78</v>
      </c>
      <c r="F323" s="40" t="s">
        <v>393</v>
      </c>
      <c r="G323" s="40" t="s">
        <v>493</v>
      </c>
      <c r="I323" s="16" t="s">
        <v>129</v>
      </c>
      <c r="J323" s="16" t="s">
        <v>77</v>
      </c>
      <c r="K323" s="16">
        <v>0</v>
      </c>
      <c r="L323" s="16">
        <v>0</v>
      </c>
      <c r="M323" s="16">
        <v>0</v>
      </c>
      <c r="N323" t="str">
        <f t="shared" si="6"/>
        <v>Chevrolet Onix | Tecnologia Inovadora e Exclusiva. | Com o Sistema Multimídia MyLink.</v>
      </c>
    </row>
    <row r="324" spans="1:14" x14ac:dyDescent="0.25">
      <c r="A324" s="40" t="s">
        <v>77</v>
      </c>
      <c r="B324" s="40" t="s">
        <v>380</v>
      </c>
      <c r="C324" s="40" t="s">
        <v>381</v>
      </c>
      <c r="D324" s="40" t="s">
        <v>412</v>
      </c>
      <c r="E324" s="40" t="s">
        <v>78</v>
      </c>
      <c r="F324" s="40" t="s">
        <v>384</v>
      </c>
      <c r="G324" s="40" t="s">
        <v>493</v>
      </c>
      <c r="I324" s="16" t="s">
        <v>220</v>
      </c>
      <c r="J324" s="16" t="s">
        <v>431</v>
      </c>
      <c r="K324" s="16">
        <v>0</v>
      </c>
      <c r="L324" s="16">
        <v>0</v>
      </c>
      <c r="M324" s="16">
        <v>0</v>
      </c>
      <c r="N324" t="str">
        <f t="shared" si="6"/>
        <v>Chevrolet Onix | Um dos mais Esperados Lançamentos | do ano da Chevrolet. Veja no site!</v>
      </c>
    </row>
    <row r="325" spans="1:14" x14ac:dyDescent="0.25">
      <c r="A325" s="40" t="s">
        <v>77</v>
      </c>
      <c r="B325" s="40" t="s">
        <v>427</v>
      </c>
      <c r="C325" s="40" t="s">
        <v>391</v>
      </c>
      <c r="D325" s="40" t="s">
        <v>392</v>
      </c>
      <c r="E325" s="40" t="s">
        <v>383</v>
      </c>
      <c r="F325" s="40" t="s">
        <v>393</v>
      </c>
      <c r="G325" s="40" t="s">
        <v>493</v>
      </c>
      <c r="I325" s="16" t="s">
        <v>110</v>
      </c>
      <c r="J325" s="16" t="s">
        <v>77</v>
      </c>
      <c r="K325" s="16">
        <v>0</v>
      </c>
      <c r="L325" s="16">
        <v>0</v>
      </c>
      <c r="M325" s="16">
        <v>0</v>
      </c>
      <c r="N325" t="str">
        <f t="shared" si="6"/>
        <v>Chevrolet Onix - Mylink | Um Choque de Gerações na Indústria | Automobilística. Visite Nosso Site!</v>
      </c>
    </row>
    <row r="326" spans="1:14" x14ac:dyDescent="0.25">
      <c r="A326" s="40" t="s">
        <v>77</v>
      </c>
      <c r="B326" s="40" t="s">
        <v>380</v>
      </c>
      <c r="C326" s="40" t="s">
        <v>381</v>
      </c>
      <c r="D326" s="40" t="s">
        <v>382</v>
      </c>
      <c r="E326" s="40" t="s">
        <v>78</v>
      </c>
      <c r="F326" s="40" t="s">
        <v>384</v>
      </c>
      <c r="G326" s="40" t="s">
        <v>493</v>
      </c>
      <c r="I326" s="16" t="s">
        <v>144</v>
      </c>
      <c r="J326" s="16" t="s">
        <v>431</v>
      </c>
      <c r="K326" s="16">
        <v>0</v>
      </c>
      <c r="L326" s="16">
        <v>0</v>
      </c>
      <c r="M326" s="16">
        <v>0</v>
      </c>
      <c r="N326" t="str">
        <f t="shared" si="6"/>
        <v>Chevrolet Onix | Um dos mais Esperados Lançamentos | Está no Salão do Automóvel. Confira</v>
      </c>
    </row>
    <row r="327" spans="1:14" x14ac:dyDescent="0.25">
      <c r="A327" s="40" t="s">
        <v>77</v>
      </c>
      <c r="B327" s="40" t="s">
        <v>380</v>
      </c>
      <c r="C327" s="40" t="s">
        <v>397</v>
      </c>
      <c r="D327" s="40" t="s">
        <v>398</v>
      </c>
      <c r="E327" s="40" t="s">
        <v>383</v>
      </c>
      <c r="F327" s="40" t="s">
        <v>384</v>
      </c>
      <c r="G327" s="40" t="s">
        <v>493</v>
      </c>
      <c r="I327" s="16" t="s">
        <v>432</v>
      </c>
      <c r="J327" s="16" t="s">
        <v>431</v>
      </c>
      <c r="K327" s="16">
        <v>0</v>
      </c>
      <c r="L327" s="16">
        <v>0</v>
      </c>
      <c r="M327" s="16">
        <v>0</v>
      </c>
      <c r="N327" t="str">
        <f t="shared" si="6"/>
        <v>Chevrolet Onix | Com Tela Touchscreen e Conexão | a Smartphones via MyLink.</v>
      </c>
    </row>
    <row r="328" spans="1:14" x14ac:dyDescent="0.25">
      <c r="A328" s="40" t="s">
        <v>77</v>
      </c>
      <c r="B328" s="40" t="s">
        <v>385</v>
      </c>
      <c r="C328" s="40" t="s">
        <v>397</v>
      </c>
      <c r="D328" s="40" t="s">
        <v>398</v>
      </c>
      <c r="E328" s="40" t="s">
        <v>383</v>
      </c>
      <c r="F328" s="40" t="s">
        <v>384</v>
      </c>
      <c r="G328" s="40" t="s">
        <v>493</v>
      </c>
      <c r="I328" s="16" t="s">
        <v>434</v>
      </c>
      <c r="J328" s="16" t="s">
        <v>431</v>
      </c>
      <c r="K328" s="16">
        <v>0</v>
      </c>
      <c r="L328" s="16">
        <v>0</v>
      </c>
      <c r="M328" s="16">
        <v>0</v>
      </c>
      <c r="N328" t="str">
        <f t="shared" si="6"/>
        <v>Chevrolet Onix com MyLink | Com Tela Touchscreen e Conexão | a Smartphones via MyLink.</v>
      </c>
    </row>
    <row r="329" spans="1:14" x14ac:dyDescent="0.25">
      <c r="A329" s="40" t="s">
        <v>77</v>
      </c>
      <c r="B329" s="40" t="s">
        <v>404</v>
      </c>
      <c r="C329" s="40" t="s">
        <v>401</v>
      </c>
      <c r="D329" s="40" t="s">
        <v>402</v>
      </c>
      <c r="E329" s="40" t="s">
        <v>78</v>
      </c>
      <c r="F329" s="40" t="s">
        <v>393</v>
      </c>
      <c r="G329" s="40" t="s">
        <v>493</v>
      </c>
      <c r="I329" s="16" t="s">
        <v>96</v>
      </c>
      <c r="J329" s="16" t="s">
        <v>77</v>
      </c>
      <c r="K329" s="16">
        <v>0</v>
      </c>
      <c r="L329" s="16">
        <v>0</v>
      </c>
      <c r="M329" s="16">
        <v>0</v>
      </c>
      <c r="N329" t="str">
        <f t="shared" si="6"/>
        <v>Site Oficial Onix | Coisas Incríveis Saem do Padrão. | Carros Também. Confira Agora o Site</v>
      </c>
    </row>
    <row r="330" spans="1:14" x14ac:dyDescent="0.25">
      <c r="A330" s="40" t="s">
        <v>77</v>
      </c>
      <c r="B330" s="40" t="s">
        <v>380</v>
      </c>
      <c r="C330" s="40" t="s">
        <v>397</v>
      </c>
      <c r="D330" s="40" t="s">
        <v>398</v>
      </c>
      <c r="E330" s="40" t="s">
        <v>383</v>
      </c>
      <c r="F330" s="40" t="s">
        <v>384</v>
      </c>
      <c r="G330" s="40" t="s">
        <v>493</v>
      </c>
      <c r="I330" s="16" t="s">
        <v>438</v>
      </c>
      <c r="J330" s="16" t="s">
        <v>431</v>
      </c>
      <c r="K330" s="16">
        <v>0</v>
      </c>
      <c r="L330" s="16">
        <v>0</v>
      </c>
      <c r="M330" s="16">
        <v>0</v>
      </c>
      <c r="N330" t="str">
        <f t="shared" si="6"/>
        <v>Chevrolet Onix | Com Tela Touchscreen e Conexão | a Smartphones via MyLink.</v>
      </c>
    </row>
    <row r="331" spans="1:14" x14ac:dyDescent="0.25">
      <c r="A331" s="40" t="s">
        <v>77</v>
      </c>
      <c r="B331" s="40" t="s">
        <v>375</v>
      </c>
      <c r="C331" s="40" t="s">
        <v>401</v>
      </c>
      <c r="D331" s="40" t="s">
        <v>402</v>
      </c>
      <c r="E331" s="40" t="s">
        <v>78</v>
      </c>
      <c r="F331" s="40" t="s">
        <v>393</v>
      </c>
      <c r="G331" s="40" t="s">
        <v>493</v>
      </c>
      <c r="I331" s="16" t="s">
        <v>88</v>
      </c>
      <c r="J331" s="16" t="s">
        <v>77</v>
      </c>
      <c r="K331" s="16">
        <v>0</v>
      </c>
      <c r="L331" s="16">
        <v>0</v>
      </c>
      <c r="M331" s="16">
        <v>0</v>
      </c>
      <c r="N331" t="str">
        <f t="shared" si="6"/>
        <v>Monte Seu Chevrolet Onix | Coisas Incríveis Saem do Padrão. | Carros Também. Confira Agora o Site</v>
      </c>
    </row>
    <row r="332" spans="1:14" x14ac:dyDescent="0.25">
      <c r="A332" s="40" t="s">
        <v>74</v>
      </c>
      <c r="B332" s="40" t="s">
        <v>380</v>
      </c>
      <c r="C332" s="40" t="s">
        <v>405</v>
      </c>
      <c r="D332" s="40" t="s">
        <v>406</v>
      </c>
      <c r="E332" s="40" t="s">
        <v>383</v>
      </c>
      <c r="F332" s="40" t="s">
        <v>393</v>
      </c>
      <c r="G332" s="40" t="s">
        <v>493</v>
      </c>
      <c r="I332" s="16" t="s">
        <v>151</v>
      </c>
      <c r="J332" s="16" t="s">
        <v>74</v>
      </c>
      <c r="K332" s="16">
        <v>4</v>
      </c>
      <c r="L332" s="16">
        <v>105</v>
      </c>
      <c r="M332" s="16">
        <v>2.52</v>
      </c>
      <c r="N332" t="str">
        <f t="shared" si="6"/>
        <v>Chevrolet Onix | Tecnologia Inovadora e Exclusiva. | Com o Sistema Multimídia MyLink.</v>
      </c>
    </row>
    <row r="333" spans="1:14" x14ac:dyDescent="0.25">
      <c r="A333" s="40" t="s">
        <v>77</v>
      </c>
      <c r="B333" s="40" t="s">
        <v>421</v>
      </c>
      <c r="C333" s="40" t="s">
        <v>401</v>
      </c>
      <c r="D333" s="40" t="s">
        <v>402</v>
      </c>
      <c r="E333" s="40" t="s">
        <v>383</v>
      </c>
      <c r="F333" s="40" t="s">
        <v>393</v>
      </c>
      <c r="G333" s="40" t="s">
        <v>493</v>
      </c>
      <c r="I333" s="16" t="s">
        <v>149</v>
      </c>
      <c r="J333" s="16" t="s">
        <v>77</v>
      </c>
      <c r="K333" s="16">
        <v>0</v>
      </c>
      <c r="L333" s="16">
        <v>0</v>
      </c>
      <c r="M333" s="16">
        <v>0</v>
      </c>
      <c r="N333" t="str">
        <f t="shared" si="6"/>
        <v>Conheça Chevrolet Onix | Coisas Incríveis Saem do Padrão. | Carros Também. Confira Agora o Site</v>
      </c>
    </row>
    <row r="334" spans="1:14" x14ac:dyDescent="0.25">
      <c r="A334" s="40" t="s">
        <v>77</v>
      </c>
      <c r="B334" s="40" t="s">
        <v>394</v>
      </c>
      <c r="C334" s="40" t="s">
        <v>399</v>
      </c>
      <c r="D334" s="40" t="s">
        <v>396</v>
      </c>
      <c r="E334" s="40" t="s">
        <v>383</v>
      </c>
      <c r="F334" s="40" t="s">
        <v>384</v>
      </c>
      <c r="G334" s="40" t="s">
        <v>493</v>
      </c>
      <c r="I334" s="16" t="s">
        <v>432</v>
      </c>
      <c r="J334" s="16" t="s">
        <v>431</v>
      </c>
      <c r="K334" s="16">
        <v>0</v>
      </c>
      <c r="L334" s="16">
        <v>0</v>
      </c>
      <c r="M334" s="16">
        <v>0</v>
      </c>
      <c r="N334" t="str">
        <f t="shared" si="6"/>
        <v>Lançamento Chevrolet Onix | Em Breve no Salão do Automóvel | Confira mais Informações no Site!</v>
      </c>
    </row>
    <row r="335" spans="1:14" x14ac:dyDescent="0.25">
      <c r="A335" s="40" t="s">
        <v>77</v>
      </c>
      <c r="B335" s="40" t="s">
        <v>390</v>
      </c>
      <c r="C335" s="40" t="s">
        <v>391</v>
      </c>
      <c r="D335" s="40" t="s">
        <v>392</v>
      </c>
      <c r="E335" s="40" t="s">
        <v>383</v>
      </c>
      <c r="F335" s="40" t="s">
        <v>393</v>
      </c>
      <c r="G335" s="40" t="s">
        <v>493</v>
      </c>
      <c r="I335" s="16" t="s">
        <v>96</v>
      </c>
      <c r="J335" s="16" t="s">
        <v>77</v>
      </c>
      <c r="K335" s="16">
        <v>0</v>
      </c>
      <c r="L335" s="16">
        <v>0</v>
      </c>
      <c r="M335" s="16">
        <v>0</v>
      </c>
      <c r="N335" t="str">
        <f t="shared" si="6"/>
        <v>Conheça o Onix 2013 | Um Choque de Gerações na Indústria | Automobilística. Visite Nosso Site!</v>
      </c>
    </row>
    <row r="336" spans="1:14" x14ac:dyDescent="0.25">
      <c r="A336" s="40" t="s">
        <v>9</v>
      </c>
      <c r="B336" s="40" t="s">
        <v>420</v>
      </c>
      <c r="C336" s="40" t="s">
        <v>376</v>
      </c>
      <c r="D336" s="40" t="s">
        <v>377</v>
      </c>
      <c r="E336" s="40" t="s">
        <v>378</v>
      </c>
      <c r="F336" s="40" t="s">
        <v>379</v>
      </c>
      <c r="G336" s="40" t="s">
        <v>493</v>
      </c>
      <c r="I336" s="16" t="s">
        <v>94</v>
      </c>
      <c r="J336" s="16" t="s">
        <v>49</v>
      </c>
      <c r="K336" s="16">
        <v>858</v>
      </c>
      <c r="L336" s="16">
        <v>5778</v>
      </c>
      <c r="M336" s="16">
        <v>247.71</v>
      </c>
      <c r="N336" t="str">
        <f t="shared" si="6"/>
        <v>Onix 2013 - 0 km | Conectado ao GPS do Seu Celular | Para se Atualizar em Tempo Real.</v>
      </c>
    </row>
    <row r="337" spans="1:14" x14ac:dyDescent="0.25">
      <c r="A337" s="40" t="s">
        <v>77</v>
      </c>
      <c r="B337" s="40" t="s">
        <v>394</v>
      </c>
      <c r="C337" s="40" t="s">
        <v>399</v>
      </c>
      <c r="D337" s="40" t="s">
        <v>396</v>
      </c>
      <c r="E337" s="40" t="s">
        <v>383</v>
      </c>
      <c r="F337" s="40" t="s">
        <v>384</v>
      </c>
      <c r="G337" s="40" t="s">
        <v>493</v>
      </c>
      <c r="I337" s="16" t="s">
        <v>178</v>
      </c>
      <c r="J337" s="16" t="s">
        <v>431</v>
      </c>
      <c r="K337" s="16">
        <v>0</v>
      </c>
      <c r="L337" s="16">
        <v>0</v>
      </c>
      <c r="M337" s="16">
        <v>0</v>
      </c>
      <c r="N337" t="str">
        <f t="shared" si="6"/>
        <v>Lançamento Chevrolet Onix | Em Breve no Salão do Automóvel | Confira mais Informações no Site!</v>
      </c>
    </row>
    <row r="338" spans="1:14" x14ac:dyDescent="0.25">
      <c r="A338" s="40" t="s">
        <v>9</v>
      </c>
      <c r="B338" s="40" t="s">
        <v>421</v>
      </c>
      <c r="C338" s="40" t="s">
        <v>376</v>
      </c>
      <c r="D338" s="40" t="s">
        <v>377</v>
      </c>
      <c r="E338" s="40" t="s">
        <v>378</v>
      </c>
      <c r="F338" s="40" t="s">
        <v>379</v>
      </c>
      <c r="G338" s="40" t="s">
        <v>493</v>
      </c>
      <c r="I338" s="16" t="s">
        <v>106</v>
      </c>
      <c r="J338" s="16" t="s">
        <v>49</v>
      </c>
      <c r="K338" s="16">
        <v>5</v>
      </c>
      <c r="L338" s="16">
        <v>81</v>
      </c>
      <c r="M338" s="16">
        <v>1.99</v>
      </c>
      <c r="N338" t="str">
        <f t="shared" si="6"/>
        <v>Conheça Chevrolet Onix | Conectado ao GPS do Seu Celular | Para se Atualizar em Tempo Real.</v>
      </c>
    </row>
    <row r="339" spans="1:14" x14ac:dyDescent="0.25">
      <c r="A339" s="40" t="s">
        <v>77</v>
      </c>
      <c r="B339" s="40" t="s">
        <v>419</v>
      </c>
      <c r="C339" s="40" t="s">
        <v>401</v>
      </c>
      <c r="D339" s="40" t="s">
        <v>402</v>
      </c>
      <c r="E339" s="40" t="s">
        <v>383</v>
      </c>
      <c r="F339" s="40" t="s">
        <v>393</v>
      </c>
      <c r="G339" s="40" t="s">
        <v>493</v>
      </c>
      <c r="I339" s="16" t="s">
        <v>92</v>
      </c>
      <c r="J339" s="16" t="s">
        <v>77</v>
      </c>
      <c r="K339" s="16">
        <v>0</v>
      </c>
      <c r="L339" s="16">
        <v>0</v>
      </c>
      <c r="M339" s="16">
        <v>0</v>
      </c>
      <c r="N339" t="str">
        <f t="shared" si="6"/>
        <v>Chevrolet Onix LTZ | Coisas Incríveis Saem do Padrão. | Carros Também. Confira Agora o Site</v>
      </c>
    </row>
    <row r="340" spans="1:14" x14ac:dyDescent="0.25">
      <c r="A340" s="40" t="s">
        <v>74</v>
      </c>
      <c r="B340" s="40" t="s">
        <v>390</v>
      </c>
      <c r="C340" s="40" t="s">
        <v>401</v>
      </c>
      <c r="D340" s="40" t="s">
        <v>402</v>
      </c>
      <c r="E340" s="40" t="s">
        <v>383</v>
      </c>
      <c r="F340" s="40" t="s">
        <v>393</v>
      </c>
      <c r="G340" s="40" t="s">
        <v>493</v>
      </c>
      <c r="I340" s="16" t="s">
        <v>94</v>
      </c>
      <c r="J340" s="16" t="s">
        <v>74</v>
      </c>
      <c r="K340" s="16">
        <v>148</v>
      </c>
      <c r="L340" s="16">
        <v>1243</v>
      </c>
      <c r="M340" s="16">
        <v>38.880000000000003</v>
      </c>
      <c r="N340" t="str">
        <f t="shared" si="6"/>
        <v>Conheça o Onix 2013 | Coisas Incríveis Saem do Padrão. | Carros Também. Confira Agora o Site</v>
      </c>
    </row>
    <row r="341" spans="1:14" x14ac:dyDescent="0.25">
      <c r="A341" s="40" t="s">
        <v>77</v>
      </c>
      <c r="B341" s="40" t="s">
        <v>385</v>
      </c>
      <c r="C341" s="40" t="s">
        <v>395</v>
      </c>
      <c r="D341" s="40" t="s">
        <v>396</v>
      </c>
      <c r="E341" s="40" t="s">
        <v>383</v>
      </c>
      <c r="F341" s="40" t="s">
        <v>384</v>
      </c>
      <c r="G341" s="40" t="s">
        <v>493</v>
      </c>
      <c r="I341" s="16" t="s">
        <v>432</v>
      </c>
      <c r="J341" s="16" t="s">
        <v>431</v>
      </c>
      <c r="K341" s="16">
        <v>0</v>
      </c>
      <c r="L341" s="16">
        <v>0</v>
      </c>
      <c r="M341" s="16">
        <v>0</v>
      </c>
      <c r="N341" t="str">
        <f t="shared" si="6"/>
        <v>Chevrolet Onix com MyLink | Tecnologia ao Alcance de Todos | Confira mais Informações no Site!</v>
      </c>
    </row>
    <row r="342" spans="1:14" x14ac:dyDescent="0.25">
      <c r="A342" s="40" t="s">
        <v>77</v>
      </c>
      <c r="B342" s="40" t="s">
        <v>419</v>
      </c>
      <c r="C342" s="40" t="s">
        <v>401</v>
      </c>
      <c r="D342" s="40" t="s">
        <v>402</v>
      </c>
      <c r="E342" s="40" t="s">
        <v>383</v>
      </c>
      <c r="F342" s="40" t="s">
        <v>393</v>
      </c>
      <c r="G342" s="40" t="s">
        <v>493</v>
      </c>
      <c r="I342" s="16" t="s">
        <v>209</v>
      </c>
      <c r="J342" s="16" t="s">
        <v>77</v>
      </c>
      <c r="K342" s="16">
        <v>0</v>
      </c>
      <c r="L342" s="16">
        <v>0</v>
      </c>
      <c r="M342" s="16">
        <v>0</v>
      </c>
      <c r="N342" t="str">
        <f t="shared" si="6"/>
        <v>Chevrolet Onix LTZ | Coisas Incríveis Saem do Padrão. | Carros Também. Confira Agora o Site</v>
      </c>
    </row>
    <row r="343" spans="1:14" x14ac:dyDescent="0.25">
      <c r="A343" s="40" t="s">
        <v>9</v>
      </c>
      <c r="B343" s="40" t="s">
        <v>400</v>
      </c>
      <c r="C343" s="40" t="s">
        <v>376</v>
      </c>
      <c r="D343" s="40" t="s">
        <v>377</v>
      </c>
      <c r="E343" s="40" t="s">
        <v>378</v>
      </c>
      <c r="F343" s="40" t="s">
        <v>379</v>
      </c>
      <c r="G343" s="40" t="s">
        <v>493</v>
      </c>
      <c r="I343" s="16" t="s">
        <v>98</v>
      </c>
      <c r="J343" s="16" t="s">
        <v>49</v>
      </c>
      <c r="K343" s="16">
        <v>111</v>
      </c>
      <c r="L343" s="16">
        <v>1177</v>
      </c>
      <c r="M343" s="16">
        <v>27.79</v>
      </c>
      <c r="N343" t="str">
        <f t="shared" si="6"/>
        <v>Fotos: Chevrolet Onix | Conectado ao GPS do Seu Celular | Para se Atualizar em Tempo Real.</v>
      </c>
    </row>
    <row r="344" spans="1:14" x14ac:dyDescent="0.25">
      <c r="A344" s="40" t="s">
        <v>9</v>
      </c>
      <c r="B344" s="40" t="s">
        <v>419</v>
      </c>
      <c r="C344" s="40" t="s">
        <v>408</v>
      </c>
      <c r="D344" s="40" t="s">
        <v>409</v>
      </c>
      <c r="E344" s="40" t="s">
        <v>383</v>
      </c>
      <c r="F344" s="40" t="s">
        <v>393</v>
      </c>
      <c r="G344" s="40" t="s">
        <v>493</v>
      </c>
      <c r="I344" s="16" t="s">
        <v>92</v>
      </c>
      <c r="J344" s="16" t="s">
        <v>49</v>
      </c>
      <c r="K344" s="16">
        <v>676</v>
      </c>
      <c r="L344" s="16">
        <v>4358</v>
      </c>
      <c r="M344" s="16">
        <v>150.43</v>
      </c>
      <c r="N344" t="str">
        <f t="shared" si="6"/>
        <v>Chevrolet Onix LTZ | Motor SPE/4, Duplo Air Bag Frontal | Freios ABS com EBD e Muito Mais.</v>
      </c>
    </row>
    <row r="345" spans="1:14" x14ac:dyDescent="0.25">
      <c r="A345" s="40" t="s">
        <v>77</v>
      </c>
      <c r="B345" s="40" t="s">
        <v>394</v>
      </c>
      <c r="C345" s="40" t="s">
        <v>397</v>
      </c>
      <c r="D345" s="40" t="s">
        <v>398</v>
      </c>
      <c r="E345" s="40" t="s">
        <v>383</v>
      </c>
      <c r="F345" s="40" t="s">
        <v>384</v>
      </c>
      <c r="G345" s="40" t="s">
        <v>493</v>
      </c>
      <c r="I345" s="16" t="s">
        <v>220</v>
      </c>
      <c r="J345" s="16" t="s">
        <v>431</v>
      </c>
      <c r="K345" s="16">
        <v>0</v>
      </c>
      <c r="L345" s="16">
        <v>0</v>
      </c>
      <c r="M345" s="16">
        <v>0</v>
      </c>
      <c r="N345" t="str">
        <f t="shared" si="6"/>
        <v>Lançamento Chevrolet Onix | Com Tela Touchscreen e Conexão | a Smartphones via MyLink.</v>
      </c>
    </row>
    <row r="346" spans="1:14" x14ac:dyDescent="0.25">
      <c r="A346" s="40" t="s">
        <v>77</v>
      </c>
      <c r="B346" s="40" t="s">
        <v>390</v>
      </c>
      <c r="C346" s="40" t="s">
        <v>391</v>
      </c>
      <c r="D346" s="40" t="s">
        <v>392</v>
      </c>
      <c r="E346" s="40" t="s">
        <v>78</v>
      </c>
      <c r="F346" s="40" t="s">
        <v>393</v>
      </c>
      <c r="G346" s="40" t="s">
        <v>493</v>
      </c>
      <c r="I346" s="16" t="s">
        <v>96</v>
      </c>
      <c r="J346" s="16" t="s">
        <v>77</v>
      </c>
      <c r="K346" s="16">
        <v>0</v>
      </c>
      <c r="L346" s="16">
        <v>0</v>
      </c>
      <c r="M346" s="16">
        <v>0</v>
      </c>
      <c r="N346" t="str">
        <f t="shared" si="6"/>
        <v>Conheça o Onix 2013 | Um Choque de Gerações na Indústria | Automobilística. Visite Nosso Site!</v>
      </c>
    </row>
    <row r="347" spans="1:14" x14ac:dyDescent="0.25">
      <c r="A347" s="40" t="s">
        <v>9</v>
      </c>
      <c r="B347" s="40" t="s">
        <v>414</v>
      </c>
      <c r="C347" s="40" t="s">
        <v>391</v>
      </c>
      <c r="D347" s="40" t="s">
        <v>392</v>
      </c>
      <c r="E347" s="40" t="s">
        <v>383</v>
      </c>
      <c r="F347" s="40" t="s">
        <v>393</v>
      </c>
      <c r="G347" s="40" t="s">
        <v>493</v>
      </c>
      <c r="I347" s="16" t="s">
        <v>103</v>
      </c>
      <c r="J347" s="16" t="s">
        <v>49</v>
      </c>
      <c r="K347" s="16">
        <v>190</v>
      </c>
      <c r="L347" s="16">
        <v>1253</v>
      </c>
      <c r="M347" s="16">
        <v>42.8</v>
      </c>
      <c r="N347" t="str">
        <f t="shared" si="6"/>
        <v>Chevrolet Onix LT | Um Choque de Gerações na Indústria | Automobilística. Visite Nosso Site!</v>
      </c>
    </row>
    <row r="348" spans="1:14" x14ac:dyDescent="0.25">
      <c r="A348" s="40" t="s">
        <v>77</v>
      </c>
      <c r="B348" s="40" t="s">
        <v>79</v>
      </c>
      <c r="C348" s="40" t="s">
        <v>80</v>
      </c>
      <c r="D348" s="40" t="s">
        <v>81</v>
      </c>
      <c r="E348" s="40" t="s">
        <v>78</v>
      </c>
      <c r="F348" s="40" t="s">
        <v>82</v>
      </c>
      <c r="G348" s="40" t="s">
        <v>493</v>
      </c>
      <c r="I348" s="16" t="s">
        <v>149</v>
      </c>
      <c r="J348" s="16" t="s">
        <v>77</v>
      </c>
      <c r="K348" s="16">
        <v>0</v>
      </c>
      <c r="L348" s="16">
        <v>0</v>
      </c>
      <c r="M348" s="16">
        <v>0</v>
      </c>
      <c r="N348" t="str">
        <f t="shared" si="6"/>
        <v>Chevrolet: Find New Roads | Participe Agora Desse Grande Evento | Visite Agora e Assista Ao Vivo!</v>
      </c>
    </row>
    <row r="349" spans="1:14" x14ac:dyDescent="0.25">
      <c r="A349" s="40" t="s">
        <v>77</v>
      </c>
      <c r="B349" s="40" t="s">
        <v>390</v>
      </c>
      <c r="C349" s="40" t="s">
        <v>408</v>
      </c>
      <c r="D349" s="40" t="s">
        <v>409</v>
      </c>
      <c r="E349" s="40" t="s">
        <v>78</v>
      </c>
      <c r="F349" s="40" t="s">
        <v>393</v>
      </c>
      <c r="G349" s="40" t="s">
        <v>493</v>
      </c>
      <c r="I349" s="16" t="s">
        <v>106</v>
      </c>
      <c r="J349" s="16" t="s">
        <v>77</v>
      </c>
      <c r="K349" s="16">
        <v>0</v>
      </c>
      <c r="L349" s="16">
        <v>0</v>
      </c>
      <c r="M349" s="16">
        <v>0</v>
      </c>
      <c r="N349" t="str">
        <f t="shared" si="6"/>
        <v>Conheça o Onix 2013 | Motor SPE/4, Duplo Air Bag Frontal | Freios ABS com EBD e Muito Mais.</v>
      </c>
    </row>
    <row r="350" spans="1:14" x14ac:dyDescent="0.25">
      <c r="A350" s="40" t="s">
        <v>74</v>
      </c>
      <c r="B350" s="40" t="s">
        <v>79</v>
      </c>
      <c r="C350" s="40" t="s">
        <v>80</v>
      </c>
      <c r="D350" s="40" t="s">
        <v>83</v>
      </c>
      <c r="E350" s="40" t="s">
        <v>78</v>
      </c>
      <c r="F350" s="40" t="s">
        <v>82</v>
      </c>
      <c r="G350" s="40" t="s">
        <v>493</v>
      </c>
      <c r="I350" s="16" t="s">
        <v>149</v>
      </c>
      <c r="J350" s="16" t="s">
        <v>74</v>
      </c>
      <c r="K350" s="16">
        <v>0</v>
      </c>
      <c r="L350" s="16">
        <v>0</v>
      </c>
      <c r="M350" s="16">
        <v>0</v>
      </c>
      <c r="N350" t="str">
        <f t="shared" si="6"/>
        <v>Chevrolet: Find New Roads | Participe Agora Desse Grande Evento | Assista a Transmissão Ao Vivo!</v>
      </c>
    </row>
    <row r="351" spans="1:14" x14ac:dyDescent="0.25">
      <c r="A351" s="40" t="s">
        <v>77</v>
      </c>
      <c r="B351" s="40" t="s">
        <v>400</v>
      </c>
      <c r="C351" s="40" t="s">
        <v>408</v>
      </c>
      <c r="D351" s="40" t="s">
        <v>409</v>
      </c>
      <c r="E351" s="40" t="s">
        <v>383</v>
      </c>
      <c r="F351" s="40" t="s">
        <v>393</v>
      </c>
      <c r="G351" s="40" t="s">
        <v>493</v>
      </c>
      <c r="I351" s="16" t="s">
        <v>98</v>
      </c>
      <c r="J351" s="16" t="s">
        <v>77</v>
      </c>
      <c r="K351" s="16">
        <v>0</v>
      </c>
      <c r="L351" s="16">
        <v>0</v>
      </c>
      <c r="M351" s="16">
        <v>0</v>
      </c>
      <c r="N351" t="str">
        <f t="shared" si="6"/>
        <v>Fotos: Chevrolet Onix | Motor SPE/4, Duplo Air Bag Frontal | Freios ABS com EBD e Muito Mais.</v>
      </c>
    </row>
    <row r="352" spans="1:14" x14ac:dyDescent="0.25">
      <c r="A352" s="40" t="s">
        <v>74</v>
      </c>
      <c r="B352" s="40" t="s">
        <v>413</v>
      </c>
      <c r="C352" s="40" t="s">
        <v>408</v>
      </c>
      <c r="D352" s="40" t="s">
        <v>409</v>
      </c>
      <c r="E352" s="40" t="s">
        <v>383</v>
      </c>
      <c r="F352" s="40" t="s">
        <v>393</v>
      </c>
      <c r="G352" s="40" t="s">
        <v>493</v>
      </c>
      <c r="I352" s="16" t="s">
        <v>86</v>
      </c>
      <c r="J352" s="16" t="s">
        <v>74</v>
      </c>
      <c r="K352" s="16">
        <v>5</v>
      </c>
      <c r="L352" s="16">
        <v>47</v>
      </c>
      <c r="M352" s="16">
        <v>1.35</v>
      </c>
      <c r="N352" t="str">
        <f t="shared" si="6"/>
        <v>Chevrolet Onix - 0 km | Motor SPE/4, Duplo Air Bag Frontal | Freios ABS com EBD e Muito Mais.</v>
      </c>
    </row>
    <row r="353" spans="1:14" x14ac:dyDescent="0.25">
      <c r="A353" s="40" t="s">
        <v>77</v>
      </c>
      <c r="B353" s="40" t="s">
        <v>394</v>
      </c>
      <c r="C353" s="40" t="s">
        <v>381</v>
      </c>
      <c r="D353" s="40" t="s">
        <v>382</v>
      </c>
      <c r="E353" s="40" t="s">
        <v>78</v>
      </c>
      <c r="F353" s="40" t="s">
        <v>384</v>
      </c>
      <c r="G353" s="40" t="s">
        <v>493</v>
      </c>
      <c r="I353" s="16" t="s">
        <v>435</v>
      </c>
      <c r="J353" s="16" t="s">
        <v>431</v>
      </c>
      <c r="K353" s="16">
        <v>0</v>
      </c>
      <c r="L353" s="16">
        <v>0</v>
      </c>
      <c r="M353" s="16">
        <v>0</v>
      </c>
      <c r="N353" t="str">
        <f t="shared" si="6"/>
        <v>Lançamento Chevrolet Onix | Um dos mais Esperados Lançamentos | Está no Salão do Automóvel. Confira</v>
      </c>
    </row>
    <row r="354" spans="1:14" x14ac:dyDescent="0.25">
      <c r="A354" s="40" t="s">
        <v>74</v>
      </c>
      <c r="B354" s="40" t="s">
        <v>421</v>
      </c>
      <c r="C354" s="40" t="s">
        <v>391</v>
      </c>
      <c r="D354" s="40" t="s">
        <v>392</v>
      </c>
      <c r="E354" s="40" t="s">
        <v>383</v>
      </c>
      <c r="F354" s="40" t="s">
        <v>393</v>
      </c>
      <c r="G354" s="40" t="s">
        <v>493</v>
      </c>
      <c r="I354" s="16" t="s">
        <v>149</v>
      </c>
      <c r="J354" s="16" t="s">
        <v>74</v>
      </c>
      <c r="K354" s="16">
        <v>2104</v>
      </c>
      <c r="L354" s="16">
        <v>10171</v>
      </c>
      <c r="M354" s="16">
        <v>316.27</v>
      </c>
      <c r="N354" t="str">
        <f t="shared" si="6"/>
        <v>Conheça Chevrolet Onix | Um Choque de Gerações na Indústria | Automobilística. Visite Nosso Site!</v>
      </c>
    </row>
    <row r="355" spans="1:14" x14ac:dyDescent="0.25">
      <c r="A355" s="40" t="s">
        <v>77</v>
      </c>
      <c r="B355" s="40" t="s">
        <v>385</v>
      </c>
      <c r="C355" s="40" t="s">
        <v>381</v>
      </c>
      <c r="D355" s="40" t="s">
        <v>412</v>
      </c>
      <c r="E355" s="40" t="s">
        <v>78</v>
      </c>
      <c r="F355" s="40" t="s">
        <v>384</v>
      </c>
      <c r="G355" s="40" t="s">
        <v>493</v>
      </c>
      <c r="I355" s="16" t="s">
        <v>438</v>
      </c>
      <c r="J355" s="16" t="s">
        <v>431</v>
      </c>
      <c r="K355" s="16">
        <v>0</v>
      </c>
      <c r="L355" s="16">
        <v>0</v>
      </c>
      <c r="M355" s="16">
        <v>0</v>
      </c>
      <c r="N355" t="str">
        <f t="shared" si="6"/>
        <v>Chevrolet Onix com MyLink | Um dos mais Esperados Lançamentos | do ano da Chevrolet. Veja no site!</v>
      </c>
    </row>
    <row r="356" spans="1:14" x14ac:dyDescent="0.25">
      <c r="A356" s="40" t="s">
        <v>77</v>
      </c>
      <c r="B356" s="40" t="s">
        <v>407</v>
      </c>
      <c r="C356" s="40" t="s">
        <v>391</v>
      </c>
      <c r="D356" s="40" t="s">
        <v>392</v>
      </c>
      <c r="E356" s="40" t="s">
        <v>383</v>
      </c>
      <c r="F356" s="40" t="s">
        <v>393</v>
      </c>
      <c r="G356" s="40" t="s">
        <v>493</v>
      </c>
      <c r="I356" s="16" t="s">
        <v>151</v>
      </c>
      <c r="J356" s="16" t="s">
        <v>77</v>
      </c>
      <c r="K356" s="16">
        <v>0</v>
      </c>
      <c r="L356" s="16">
        <v>0</v>
      </c>
      <c r="M356" s="16">
        <v>0</v>
      </c>
      <c r="N356" t="str">
        <f t="shared" si="6"/>
        <v>Chevrolet Onix 2013 | Um Choque de Gerações na Indústria | Automobilística. Visite Nosso Site!</v>
      </c>
    </row>
    <row r="357" spans="1:14" x14ac:dyDescent="0.25">
      <c r="A357" s="40" t="s">
        <v>74</v>
      </c>
      <c r="B357" s="40" t="s">
        <v>404</v>
      </c>
      <c r="C357" s="40" t="s">
        <v>391</v>
      </c>
      <c r="D357" s="40" t="s">
        <v>392</v>
      </c>
      <c r="E357" s="40" t="s">
        <v>383</v>
      </c>
      <c r="F357" s="40" t="s">
        <v>393</v>
      </c>
      <c r="G357" s="40" t="s">
        <v>493</v>
      </c>
      <c r="I357" s="16" t="s">
        <v>155</v>
      </c>
      <c r="J357" s="16" t="s">
        <v>74</v>
      </c>
      <c r="K357" s="16">
        <v>86</v>
      </c>
      <c r="L357" s="16">
        <v>879</v>
      </c>
      <c r="M357" s="16">
        <v>20</v>
      </c>
      <c r="N357" t="str">
        <f t="shared" si="6"/>
        <v>Site Oficial Onix | Um Choque de Gerações na Indústria | Automobilística. Visite Nosso Site!</v>
      </c>
    </row>
    <row r="358" spans="1:14" x14ac:dyDescent="0.25">
      <c r="A358" s="40" t="s">
        <v>74</v>
      </c>
      <c r="B358" s="40" t="s">
        <v>385</v>
      </c>
      <c r="C358" s="40" t="s">
        <v>395</v>
      </c>
      <c r="D358" s="40" t="s">
        <v>396</v>
      </c>
      <c r="E358" s="40" t="s">
        <v>383</v>
      </c>
      <c r="F358" s="40" t="s">
        <v>384</v>
      </c>
      <c r="G358" s="40" t="s">
        <v>493</v>
      </c>
      <c r="I358" s="16" t="s">
        <v>178</v>
      </c>
      <c r="J358" s="16" t="s">
        <v>431</v>
      </c>
      <c r="K358" s="16">
        <v>0</v>
      </c>
      <c r="L358" s="16">
        <v>0</v>
      </c>
      <c r="M358" s="16">
        <v>0</v>
      </c>
      <c r="N358" t="str">
        <f t="shared" si="6"/>
        <v>Chevrolet Onix com MyLink | Tecnologia ao Alcance de Todos | Confira mais Informações no Site!</v>
      </c>
    </row>
    <row r="359" spans="1:14" x14ac:dyDescent="0.25">
      <c r="A359" s="40" t="s">
        <v>74</v>
      </c>
      <c r="B359" s="40" t="s">
        <v>79</v>
      </c>
      <c r="C359" s="40" t="s">
        <v>80</v>
      </c>
      <c r="D359" s="40" t="s">
        <v>81</v>
      </c>
      <c r="E359" s="40" t="s">
        <v>78</v>
      </c>
      <c r="F359" s="40" t="s">
        <v>82</v>
      </c>
      <c r="G359" s="40" t="s">
        <v>493</v>
      </c>
      <c r="I359" s="16" t="s">
        <v>103</v>
      </c>
      <c r="J359" s="16" t="s">
        <v>74</v>
      </c>
      <c r="K359" s="16">
        <v>0</v>
      </c>
      <c r="L359" s="16">
        <v>0</v>
      </c>
      <c r="M359" s="16">
        <v>0</v>
      </c>
      <c r="N359" t="str">
        <f t="shared" si="6"/>
        <v>Chevrolet: Find New Roads | Participe Agora Desse Grande Evento | Visite Agora e Assista Ao Vivo!</v>
      </c>
    </row>
    <row r="360" spans="1:14" x14ac:dyDescent="0.25">
      <c r="A360" s="40" t="s">
        <v>77</v>
      </c>
      <c r="B360" s="40" t="s">
        <v>385</v>
      </c>
      <c r="C360" s="40" t="s">
        <v>381</v>
      </c>
      <c r="D360" s="40" t="s">
        <v>412</v>
      </c>
      <c r="E360" s="40" t="s">
        <v>383</v>
      </c>
      <c r="F360" s="40" t="s">
        <v>384</v>
      </c>
      <c r="G360" s="40" t="s">
        <v>493</v>
      </c>
      <c r="I360" s="16" t="s">
        <v>434</v>
      </c>
      <c r="J360" s="16" t="s">
        <v>431</v>
      </c>
      <c r="K360" s="16">
        <v>0</v>
      </c>
      <c r="L360" s="16">
        <v>0</v>
      </c>
      <c r="M360" s="16">
        <v>0</v>
      </c>
      <c r="N360" t="str">
        <f t="shared" si="6"/>
        <v>Chevrolet Onix com MyLink | Um dos mais Esperados Lançamentos | do ano da Chevrolet. Veja no site!</v>
      </c>
    </row>
    <row r="361" spans="1:14" x14ac:dyDescent="0.25">
      <c r="A361" s="40" t="s">
        <v>77</v>
      </c>
      <c r="B361" s="40" t="s">
        <v>394</v>
      </c>
      <c r="C361" s="40" t="s">
        <v>381</v>
      </c>
      <c r="D361" s="40" t="s">
        <v>382</v>
      </c>
      <c r="E361" s="40" t="s">
        <v>383</v>
      </c>
      <c r="F361" s="40" t="s">
        <v>384</v>
      </c>
      <c r="G361" s="40" t="s">
        <v>493</v>
      </c>
      <c r="I361" s="16" t="s">
        <v>220</v>
      </c>
      <c r="J361" s="16" t="s">
        <v>431</v>
      </c>
      <c r="K361" s="16">
        <v>0</v>
      </c>
      <c r="L361" s="16">
        <v>0</v>
      </c>
      <c r="M361" s="16">
        <v>0</v>
      </c>
      <c r="N361" t="str">
        <f t="shared" si="6"/>
        <v>Lançamento Chevrolet Onix | Um dos mais Esperados Lançamentos | Está no Salão do Automóvel. Confira</v>
      </c>
    </row>
    <row r="362" spans="1:14" x14ac:dyDescent="0.25">
      <c r="A362" s="40" t="s">
        <v>74</v>
      </c>
      <c r="B362" s="40" t="s">
        <v>390</v>
      </c>
      <c r="C362" s="40" t="s">
        <v>408</v>
      </c>
      <c r="D362" s="40" t="s">
        <v>409</v>
      </c>
      <c r="E362" s="40" t="s">
        <v>383</v>
      </c>
      <c r="F362" s="40" t="s">
        <v>393</v>
      </c>
      <c r="G362" s="40" t="s">
        <v>493</v>
      </c>
      <c r="I362" s="16" t="s">
        <v>129</v>
      </c>
      <c r="J362" s="16" t="s">
        <v>74</v>
      </c>
      <c r="K362" s="16">
        <v>1</v>
      </c>
      <c r="L362" s="16">
        <v>18</v>
      </c>
      <c r="M362" s="16">
        <v>0.25</v>
      </c>
      <c r="N362" t="str">
        <f t="shared" si="6"/>
        <v>Conheça o Onix 2013 | Motor SPE/4, Duplo Air Bag Frontal | Freios ABS com EBD e Muito Mais.</v>
      </c>
    </row>
    <row r="363" spans="1:14" x14ac:dyDescent="0.25">
      <c r="A363" s="40" t="s">
        <v>74</v>
      </c>
      <c r="B363" s="40" t="s">
        <v>421</v>
      </c>
      <c r="C363" s="40" t="s">
        <v>391</v>
      </c>
      <c r="D363" s="40" t="s">
        <v>392</v>
      </c>
      <c r="E363" s="40" t="s">
        <v>383</v>
      </c>
      <c r="F363" s="40" t="s">
        <v>393</v>
      </c>
      <c r="G363" s="40" t="s">
        <v>493</v>
      </c>
      <c r="I363" s="16" t="s">
        <v>209</v>
      </c>
      <c r="J363" s="16" t="s">
        <v>74</v>
      </c>
      <c r="K363" s="16">
        <v>5</v>
      </c>
      <c r="L363" s="16">
        <v>16</v>
      </c>
      <c r="M363" s="16">
        <v>1.82</v>
      </c>
      <c r="N363" t="str">
        <f t="shared" si="6"/>
        <v>Conheça Chevrolet Onix | Um Choque de Gerações na Indústria | Automobilística. Visite Nosso Site!</v>
      </c>
    </row>
    <row r="364" spans="1:14" x14ac:dyDescent="0.25">
      <c r="A364" s="40" t="s">
        <v>77</v>
      </c>
      <c r="B364" s="40" t="s">
        <v>380</v>
      </c>
      <c r="C364" s="40" t="s">
        <v>395</v>
      </c>
      <c r="D364" s="40" t="s">
        <v>396</v>
      </c>
      <c r="E364" s="40" t="s">
        <v>78</v>
      </c>
      <c r="F364" s="40" t="s">
        <v>384</v>
      </c>
      <c r="G364" s="40" t="s">
        <v>493</v>
      </c>
      <c r="I364" s="16" t="s">
        <v>114</v>
      </c>
      <c r="J364" s="16" t="s">
        <v>431</v>
      </c>
      <c r="K364" s="16">
        <v>0</v>
      </c>
      <c r="L364" s="16">
        <v>0</v>
      </c>
      <c r="M364" s="16">
        <v>0</v>
      </c>
      <c r="N364" t="str">
        <f t="shared" si="6"/>
        <v>Chevrolet Onix | Tecnologia ao Alcance de Todos | Confira mais Informações no Site!</v>
      </c>
    </row>
    <row r="365" spans="1:14" x14ac:dyDescent="0.25">
      <c r="A365" s="40" t="s">
        <v>74</v>
      </c>
      <c r="B365" s="40" t="s">
        <v>404</v>
      </c>
      <c r="C365" s="40" t="s">
        <v>401</v>
      </c>
      <c r="D365" s="40" t="s">
        <v>402</v>
      </c>
      <c r="E365" s="40" t="s">
        <v>383</v>
      </c>
      <c r="F365" s="40" t="s">
        <v>393</v>
      </c>
      <c r="G365" s="40" t="s">
        <v>493</v>
      </c>
      <c r="I365" s="16" t="s">
        <v>106</v>
      </c>
      <c r="J365" s="16" t="s">
        <v>74</v>
      </c>
      <c r="K365" s="16">
        <v>3</v>
      </c>
      <c r="L365" s="16">
        <v>156</v>
      </c>
      <c r="M365" s="16">
        <v>1.19</v>
      </c>
      <c r="N365" t="str">
        <f t="shared" si="6"/>
        <v>Site Oficial Onix | Coisas Incríveis Saem do Padrão. | Carros Também. Confira Agora o Site</v>
      </c>
    </row>
    <row r="366" spans="1:14" x14ac:dyDescent="0.25">
      <c r="A366" s="40" t="s">
        <v>77</v>
      </c>
      <c r="B366" s="40" t="s">
        <v>394</v>
      </c>
      <c r="C366" s="40" t="s">
        <v>381</v>
      </c>
      <c r="D366" s="40" t="s">
        <v>412</v>
      </c>
      <c r="E366" s="40" t="s">
        <v>78</v>
      </c>
      <c r="F366" s="40" t="s">
        <v>384</v>
      </c>
      <c r="G366" s="40" t="s">
        <v>493</v>
      </c>
      <c r="I366" s="16" t="s">
        <v>432</v>
      </c>
      <c r="J366" s="16" t="s">
        <v>431</v>
      </c>
      <c r="K366" s="16">
        <v>0</v>
      </c>
      <c r="L366" s="16">
        <v>0</v>
      </c>
      <c r="M366" s="16">
        <v>0</v>
      </c>
      <c r="N366" t="str">
        <f t="shared" si="6"/>
        <v>Lançamento Chevrolet Onix | Um dos mais Esperados Lançamentos | do ano da Chevrolet. Veja no site!</v>
      </c>
    </row>
    <row r="367" spans="1:14" x14ac:dyDescent="0.25">
      <c r="A367" s="40" t="s">
        <v>74</v>
      </c>
      <c r="B367" s="40" t="s">
        <v>424</v>
      </c>
      <c r="C367" s="40" t="s">
        <v>395</v>
      </c>
      <c r="D367" s="40" t="s">
        <v>396</v>
      </c>
      <c r="E367" s="40" t="s">
        <v>383</v>
      </c>
      <c r="F367" s="40" t="s">
        <v>384</v>
      </c>
      <c r="G367" s="40" t="s">
        <v>493</v>
      </c>
      <c r="I367" s="16" t="s">
        <v>432</v>
      </c>
      <c r="J367" s="16" t="s">
        <v>431</v>
      </c>
      <c r="K367" s="16">
        <v>0</v>
      </c>
      <c r="L367" s="16">
        <v>0</v>
      </c>
      <c r="M367" s="16">
        <v>0</v>
      </c>
      <c r="N367" t="str">
        <f t="shared" si="6"/>
        <v>Anúncio gráfico - Vem aí o Chevrolet Onix | Tecnologia ao Alcance de Todos | Confira mais Informações no Site!</v>
      </c>
    </row>
    <row r="368" spans="1:14" x14ac:dyDescent="0.25">
      <c r="A368" s="40" t="s">
        <v>74</v>
      </c>
      <c r="B368" s="40" t="s">
        <v>394</v>
      </c>
      <c r="C368" s="40" t="s">
        <v>381</v>
      </c>
      <c r="D368" s="40" t="s">
        <v>412</v>
      </c>
      <c r="E368" s="40" t="s">
        <v>383</v>
      </c>
      <c r="F368" s="40" t="s">
        <v>384</v>
      </c>
      <c r="G368" s="40" t="s">
        <v>493</v>
      </c>
      <c r="I368" s="16" t="s">
        <v>220</v>
      </c>
      <c r="J368" s="16" t="s">
        <v>431</v>
      </c>
      <c r="K368" s="16">
        <v>0</v>
      </c>
      <c r="L368" s="16">
        <v>0</v>
      </c>
      <c r="M368" s="16">
        <v>0</v>
      </c>
      <c r="N368" t="str">
        <f t="shared" si="6"/>
        <v>Lançamento Chevrolet Onix | Um dos mais Esperados Lançamentos | do ano da Chevrolet. Veja no site!</v>
      </c>
    </row>
    <row r="369" spans="1:14" x14ac:dyDescent="0.25">
      <c r="A369" s="40" t="s">
        <v>77</v>
      </c>
      <c r="B369" s="40" t="s">
        <v>407</v>
      </c>
      <c r="C369" s="40" t="s">
        <v>408</v>
      </c>
      <c r="D369" s="40" t="s">
        <v>409</v>
      </c>
      <c r="E369" s="40" t="s">
        <v>78</v>
      </c>
      <c r="F369" s="40" t="s">
        <v>393</v>
      </c>
      <c r="G369" s="40" t="s">
        <v>493</v>
      </c>
      <c r="I369" s="16" t="s">
        <v>96</v>
      </c>
      <c r="J369" s="16" t="s">
        <v>77</v>
      </c>
      <c r="K369" s="16">
        <v>0</v>
      </c>
      <c r="L369" s="16">
        <v>0</v>
      </c>
      <c r="M369" s="16">
        <v>0</v>
      </c>
      <c r="N369" t="str">
        <f t="shared" si="6"/>
        <v>Chevrolet Onix 2013 | Motor SPE/4, Duplo Air Bag Frontal | Freios ABS com EBD e Muito Mais.</v>
      </c>
    </row>
    <row r="370" spans="1:14" x14ac:dyDescent="0.25">
      <c r="A370" s="40" t="s">
        <v>77</v>
      </c>
      <c r="B370" s="40" t="s">
        <v>380</v>
      </c>
      <c r="C370" s="40" t="s">
        <v>401</v>
      </c>
      <c r="D370" s="40" t="s">
        <v>402</v>
      </c>
      <c r="E370" s="40" t="s">
        <v>383</v>
      </c>
      <c r="F370" s="40" t="s">
        <v>393</v>
      </c>
      <c r="G370" s="40" t="s">
        <v>493</v>
      </c>
      <c r="I370" s="16" t="s">
        <v>179</v>
      </c>
      <c r="J370" s="16" t="s">
        <v>77</v>
      </c>
      <c r="K370" s="16">
        <v>0</v>
      </c>
      <c r="L370" s="16">
        <v>0</v>
      </c>
      <c r="M370" s="16">
        <v>0</v>
      </c>
      <c r="N370" t="str">
        <f t="shared" si="6"/>
        <v>Chevrolet Onix | Coisas Incríveis Saem do Padrão. | Carros Também. Confira Agora o Site</v>
      </c>
    </row>
    <row r="371" spans="1:14" x14ac:dyDescent="0.25">
      <c r="A371" s="40" t="s">
        <v>77</v>
      </c>
      <c r="B371" s="40" t="s">
        <v>404</v>
      </c>
      <c r="C371" s="40" t="s">
        <v>401</v>
      </c>
      <c r="D371" s="40" t="s">
        <v>402</v>
      </c>
      <c r="E371" s="40" t="s">
        <v>383</v>
      </c>
      <c r="F371" s="40" t="s">
        <v>393</v>
      </c>
      <c r="G371" s="40" t="s">
        <v>493</v>
      </c>
      <c r="I371" s="16" t="s">
        <v>151</v>
      </c>
      <c r="J371" s="16" t="s">
        <v>77</v>
      </c>
      <c r="K371" s="16">
        <v>0</v>
      </c>
      <c r="L371" s="16">
        <v>0</v>
      </c>
      <c r="M371" s="16">
        <v>0</v>
      </c>
      <c r="N371" t="str">
        <f t="shared" si="6"/>
        <v>Site Oficial Onix | Coisas Incríveis Saem do Padrão. | Carros Também. Confira Agora o Site</v>
      </c>
    </row>
    <row r="372" spans="1:14" x14ac:dyDescent="0.25">
      <c r="A372" s="40" t="s">
        <v>77</v>
      </c>
      <c r="B372" s="40" t="s">
        <v>380</v>
      </c>
      <c r="C372" s="40" t="s">
        <v>401</v>
      </c>
      <c r="D372" s="40" t="s">
        <v>402</v>
      </c>
      <c r="E372" s="40" t="s">
        <v>383</v>
      </c>
      <c r="F372" s="40" t="s">
        <v>393</v>
      </c>
      <c r="G372" s="40" t="s">
        <v>493</v>
      </c>
      <c r="I372" s="16" t="s">
        <v>106</v>
      </c>
      <c r="J372" s="16" t="s">
        <v>77</v>
      </c>
      <c r="K372" s="16">
        <v>0</v>
      </c>
      <c r="L372" s="16">
        <v>0</v>
      </c>
      <c r="M372" s="16">
        <v>0</v>
      </c>
      <c r="N372" t="str">
        <f t="shared" si="6"/>
        <v>Chevrolet Onix | Coisas Incríveis Saem do Padrão. | Carros Também. Confira Agora o Site</v>
      </c>
    </row>
    <row r="373" spans="1:14" x14ac:dyDescent="0.25">
      <c r="A373" s="40" t="s">
        <v>74</v>
      </c>
      <c r="B373" s="40" t="s">
        <v>385</v>
      </c>
      <c r="C373" s="40" t="s">
        <v>381</v>
      </c>
      <c r="D373" s="40" t="s">
        <v>382</v>
      </c>
      <c r="E373" s="40" t="s">
        <v>383</v>
      </c>
      <c r="F373" s="40" t="s">
        <v>384</v>
      </c>
      <c r="G373" s="40" t="s">
        <v>493</v>
      </c>
      <c r="I373" s="16" t="s">
        <v>144</v>
      </c>
      <c r="J373" s="16" t="s">
        <v>431</v>
      </c>
      <c r="K373" s="16">
        <v>0</v>
      </c>
      <c r="L373" s="16">
        <v>0</v>
      </c>
      <c r="M373" s="16">
        <v>0</v>
      </c>
      <c r="N373" t="str">
        <f t="shared" si="6"/>
        <v>Chevrolet Onix com MyLink | Um dos mais Esperados Lançamentos | Está no Salão do Automóvel. Confira</v>
      </c>
    </row>
    <row r="374" spans="1:14" x14ac:dyDescent="0.25">
      <c r="A374" s="40" t="s">
        <v>77</v>
      </c>
      <c r="B374" s="40" t="s">
        <v>423</v>
      </c>
      <c r="C374" s="40" t="s">
        <v>405</v>
      </c>
      <c r="D374" s="40" t="s">
        <v>406</v>
      </c>
      <c r="E374" s="40" t="s">
        <v>383</v>
      </c>
      <c r="F374" s="40" t="s">
        <v>393</v>
      </c>
      <c r="G374" s="40" t="s">
        <v>493</v>
      </c>
      <c r="I374" s="16" t="s">
        <v>88</v>
      </c>
      <c r="J374" s="16" t="s">
        <v>77</v>
      </c>
      <c r="K374" s="16">
        <v>0</v>
      </c>
      <c r="L374" s="16">
        <v>0</v>
      </c>
      <c r="M374" s="16">
        <v>0</v>
      </c>
      <c r="N374" t="str">
        <f t="shared" si="6"/>
        <v>Monte o Seu Onix 2013 | Tecnologia Inovadora e Exclusiva. | Com o Sistema Multimídia MyLink.</v>
      </c>
    </row>
    <row r="375" spans="1:14" x14ac:dyDescent="0.25">
      <c r="A375" s="40" t="s">
        <v>74</v>
      </c>
      <c r="B375" s="40" t="s">
        <v>380</v>
      </c>
      <c r="C375" s="40" t="s">
        <v>381</v>
      </c>
      <c r="D375" s="40" t="s">
        <v>382</v>
      </c>
      <c r="E375" s="40" t="s">
        <v>383</v>
      </c>
      <c r="F375" s="40" t="s">
        <v>384</v>
      </c>
      <c r="G375" s="40" t="s">
        <v>493</v>
      </c>
      <c r="I375" s="16" t="s">
        <v>434</v>
      </c>
      <c r="J375" s="16" t="s">
        <v>431</v>
      </c>
      <c r="K375" s="16">
        <v>0</v>
      </c>
      <c r="L375" s="16">
        <v>0</v>
      </c>
      <c r="M375" s="16">
        <v>0</v>
      </c>
      <c r="N375" t="str">
        <f t="shared" si="6"/>
        <v>Chevrolet Onix | Um dos mais Esperados Lançamentos | Está no Salão do Automóvel. Confira</v>
      </c>
    </row>
    <row r="376" spans="1:14" x14ac:dyDescent="0.25">
      <c r="A376" s="40" t="s">
        <v>9</v>
      </c>
      <c r="B376" s="40" t="s">
        <v>421</v>
      </c>
      <c r="C376" s="40" t="s">
        <v>388</v>
      </c>
      <c r="D376" s="40" t="s">
        <v>389</v>
      </c>
      <c r="E376" s="40" t="s">
        <v>378</v>
      </c>
      <c r="F376" s="40" t="s">
        <v>379</v>
      </c>
      <c r="G376" s="40" t="s">
        <v>493</v>
      </c>
      <c r="I376" s="16" t="s">
        <v>129</v>
      </c>
      <c r="J376" s="16" t="s">
        <v>49</v>
      </c>
      <c r="K376" s="16">
        <v>7</v>
      </c>
      <c r="L376" s="16">
        <v>71</v>
      </c>
      <c r="M376" s="16">
        <v>4.3</v>
      </c>
      <c r="N376" t="str">
        <f t="shared" si="6"/>
        <v>Conheça Chevrolet Onix | Conheça toda a Tecnologia do MyLink | Conectado ao GPS do Seu Celular.</v>
      </c>
    </row>
    <row r="377" spans="1:14" x14ac:dyDescent="0.25">
      <c r="A377" s="40" t="s">
        <v>77</v>
      </c>
      <c r="B377" s="40" t="s">
        <v>394</v>
      </c>
      <c r="C377" s="40" t="s">
        <v>381</v>
      </c>
      <c r="D377" s="40" t="s">
        <v>382</v>
      </c>
      <c r="E377" s="40" t="s">
        <v>383</v>
      </c>
      <c r="F377" s="40" t="s">
        <v>384</v>
      </c>
      <c r="G377" s="40" t="s">
        <v>493</v>
      </c>
      <c r="I377" s="16" t="s">
        <v>432</v>
      </c>
      <c r="J377" s="16" t="s">
        <v>431</v>
      </c>
      <c r="K377" s="16">
        <v>0</v>
      </c>
      <c r="L377" s="16">
        <v>0</v>
      </c>
      <c r="M377" s="16">
        <v>0</v>
      </c>
      <c r="N377" t="str">
        <f t="shared" si="6"/>
        <v>Lançamento Chevrolet Onix | Um dos mais Esperados Lançamentos | Está no Salão do Automóvel. Confira</v>
      </c>
    </row>
    <row r="378" spans="1:14" x14ac:dyDescent="0.25">
      <c r="A378" s="40" t="s">
        <v>77</v>
      </c>
      <c r="B378" s="40" t="s">
        <v>390</v>
      </c>
      <c r="C378" s="40" t="s">
        <v>408</v>
      </c>
      <c r="D378" s="40" t="s">
        <v>409</v>
      </c>
      <c r="E378" s="40" t="s">
        <v>78</v>
      </c>
      <c r="F378" s="40" t="s">
        <v>393</v>
      </c>
      <c r="G378" s="40" t="s">
        <v>493</v>
      </c>
      <c r="I378" s="16" t="s">
        <v>94</v>
      </c>
      <c r="J378" s="16" t="s">
        <v>77</v>
      </c>
      <c r="K378" s="16">
        <v>0</v>
      </c>
      <c r="L378" s="16">
        <v>0</v>
      </c>
      <c r="M378" s="16">
        <v>0</v>
      </c>
      <c r="N378" t="str">
        <f t="shared" si="6"/>
        <v>Conheça o Onix 2013 | Motor SPE/4, Duplo Air Bag Frontal | Freios ABS com EBD e Muito Mais.</v>
      </c>
    </row>
    <row r="379" spans="1:14" x14ac:dyDescent="0.25">
      <c r="A379" s="40" t="s">
        <v>77</v>
      </c>
      <c r="B379" s="40" t="s">
        <v>380</v>
      </c>
      <c r="C379" s="40" t="s">
        <v>381</v>
      </c>
      <c r="D379" s="40" t="s">
        <v>412</v>
      </c>
      <c r="E379" s="40" t="s">
        <v>383</v>
      </c>
      <c r="F379" s="40" t="s">
        <v>384</v>
      </c>
      <c r="G379" s="40" t="s">
        <v>493</v>
      </c>
      <c r="I379" s="16" t="s">
        <v>437</v>
      </c>
      <c r="J379" s="16" t="s">
        <v>431</v>
      </c>
      <c r="K379" s="16">
        <v>0</v>
      </c>
      <c r="L379" s="16">
        <v>0</v>
      </c>
      <c r="M379" s="16">
        <v>0</v>
      </c>
      <c r="N379" t="str">
        <f t="shared" si="6"/>
        <v>Chevrolet Onix | Um dos mais Esperados Lançamentos | do ano da Chevrolet. Veja no site!</v>
      </c>
    </row>
    <row r="380" spans="1:14" x14ac:dyDescent="0.25">
      <c r="A380" s="40" t="s">
        <v>77</v>
      </c>
      <c r="B380" s="40" t="s">
        <v>380</v>
      </c>
      <c r="C380" s="40" t="s">
        <v>397</v>
      </c>
      <c r="D380" s="40" t="s">
        <v>398</v>
      </c>
      <c r="E380" s="40" t="s">
        <v>78</v>
      </c>
      <c r="F380" s="40" t="s">
        <v>384</v>
      </c>
      <c r="G380" s="40" t="s">
        <v>493</v>
      </c>
      <c r="I380" s="16" t="s">
        <v>144</v>
      </c>
      <c r="J380" s="16" t="s">
        <v>431</v>
      </c>
      <c r="K380" s="16">
        <v>0</v>
      </c>
      <c r="L380" s="16">
        <v>0</v>
      </c>
      <c r="M380" s="16">
        <v>0</v>
      </c>
      <c r="N380" t="str">
        <f t="shared" si="6"/>
        <v>Chevrolet Onix | Com Tela Touchscreen e Conexão | a Smartphones via MyLink.</v>
      </c>
    </row>
    <row r="381" spans="1:14" x14ac:dyDescent="0.25">
      <c r="A381" s="40" t="s">
        <v>9</v>
      </c>
      <c r="B381" s="40" t="s">
        <v>407</v>
      </c>
      <c r="C381" s="40" t="s">
        <v>388</v>
      </c>
      <c r="D381" s="40" t="s">
        <v>389</v>
      </c>
      <c r="E381" s="40" t="s">
        <v>378</v>
      </c>
      <c r="F381" s="40" t="s">
        <v>379</v>
      </c>
      <c r="G381" s="40" t="s">
        <v>493</v>
      </c>
      <c r="I381" s="16" t="s">
        <v>94</v>
      </c>
      <c r="J381" s="16" t="s">
        <v>49</v>
      </c>
      <c r="K381" s="16">
        <v>1326</v>
      </c>
      <c r="L381" s="16">
        <v>7317</v>
      </c>
      <c r="M381" s="16">
        <v>357.17</v>
      </c>
      <c r="N381" t="str">
        <f t="shared" si="6"/>
        <v>Chevrolet Onix 2013 | Conheça toda a Tecnologia do MyLink | Conectado ao GPS do Seu Celular.</v>
      </c>
    </row>
    <row r="382" spans="1:14" x14ac:dyDescent="0.25">
      <c r="A382" s="40" t="s">
        <v>74</v>
      </c>
      <c r="B382" s="40" t="s">
        <v>420</v>
      </c>
      <c r="C382" s="40" t="s">
        <v>401</v>
      </c>
      <c r="D382" s="40" t="s">
        <v>402</v>
      </c>
      <c r="E382" s="40" t="s">
        <v>383</v>
      </c>
      <c r="F382" s="40" t="s">
        <v>393</v>
      </c>
      <c r="G382" s="40" t="s">
        <v>493</v>
      </c>
      <c r="I382" s="16" t="s">
        <v>86</v>
      </c>
      <c r="J382" s="16" t="s">
        <v>74</v>
      </c>
      <c r="K382" s="16">
        <v>12</v>
      </c>
      <c r="L382" s="16">
        <v>54</v>
      </c>
      <c r="M382" s="16">
        <v>1.97</v>
      </c>
      <c r="N382" t="str">
        <f t="shared" si="6"/>
        <v>Onix 2013 - 0 km | Coisas Incríveis Saem do Padrão. | Carros Também. Confira Agora o Site</v>
      </c>
    </row>
    <row r="383" spans="1:14" x14ac:dyDescent="0.25">
      <c r="A383" s="40" t="s">
        <v>9</v>
      </c>
      <c r="B383" s="40" t="s">
        <v>421</v>
      </c>
      <c r="C383" s="40" t="s">
        <v>388</v>
      </c>
      <c r="D383" s="40" t="s">
        <v>389</v>
      </c>
      <c r="E383" s="40" t="s">
        <v>378</v>
      </c>
      <c r="F383" s="40" t="s">
        <v>379</v>
      </c>
      <c r="G383" s="40" t="s">
        <v>493</v>
      </c>
      <c r="I383" s="16" t="s">
        <v>179</v>
      </c>
      <c r="J383" s="16" t="s">
        <v>49</v>
      </c>
      <c r="K383" s="16">
        <v>4919</v>
      </c>
      <c r="L383" s="16">
        <v>41565</v>
      </c>
      <c r="M383" s="16">
        <v>1178.74</v>
      </c>
      <c r="N383" t="str">
        <f t="shared" si="6"/>
        <v>Conheça Chevrolet Onix | Conheça toda a Tecnologia do MyLink | Conectado ao GPS do Seu Celular.</v>
      </c>
    </row>
    <row r="384" spans="1:14" x14ac:dyDescent="0.25">
      <c r="A384" s="40" t="s">
        <v>77</v>
      </c>
      <c r="B384" s="40" t="s">
        <v>79</v>
      </c>
      <c r="C384" s="40" t="s">
        <v>80</v>
      </c>
      <c r="D384" s="40" t="s">
        <v>81</v>
      </c>
      <c r="E384" s="40" t="s">
        <v>84</v>
      </c>
      <c r="F384" s="40" t="s">
        <v>82</v>
      </c>
      <c r="G384" s="40" t="s">
        <v>493</v>
      </c>
      <c r="I384" s="16" t="s">
        <v>220</v>
      </c>
      <c r="J384" s="16" t="s">
        <v>431</v>
      </c>
      <c r="K384" s="16">
        <v>0</v>
      </c>
      <c r="L384" s="16">
        <v>0</v>
      </c>
      <c r="M384" s="16">
        <v>0</v>
      </c>
      <c r="N384" t="str">
        <f t="shared" ref="N384:N447" si="7">B384&amp;" | "&amp;C384&amp;" | "&amp;D384</f>
        <v>Chevrolet: Find New Roads | Participe Agora Desse Grande Evento | Visite Agora e Assista Ao Vivo!</v>
      </c>
    </row>
    <row r="385" spans="1:14" x14ac:dyDescent="0.25">
      <c r="A385" s="40" t="s">
        <v>77</v>
      </c>
      <c r="B385" s="40" t="s">
        <v>380</v>
      </c>
      <c r="C385" s="40" t="s">
        <v>397</v>
      </c>
      <c r="D385" s="40" t="s">
        <v>398</v>
      </c>
      <c r="E385" s="40" t="s">
        <v>78</v>
      </c>
      <c r="F385" s="40" t="s">
        <v>384</v>
      </c>
      <c r="G385" s="40" t="s">
        <v>493</v>
      </c>
      <c r="I385" s="16" t="s">
        <v>435</v>
      </c>
      <c r="J385" s="16" t="s">
        <v>431</v>
      </c>
      <c r="K385" s="16">
        <v>0</v>
      </c>
      <c r="L385" s="16">
        <v>0</v>
      </c>
      <c r="M385" s="16">
        <v>0</v>
      </c>
      <c r="N385" t="str">
        <f t="shared" si="7"/>
        <v>Chevrolet Onix | Com Tela Touchscreen e Conexão | a Smartphones via MyLink.</v>
      </c>
    </row>
    <row r="386" spans="1:14" x14ac:dyDescent="0.25">
      <c r="A386" s="40" t="s">
        <v>77</v>
      </c>
      <c r="B386" s="40" t="s">
        <v>390</v>
      </c>
      <c r="C386" s="40" t="s">
        <v>408</v>
      </c>
      <c r="D386" s="40" t="s">
        <v>409</v>
      </c>
      <c r="E386" s="40" t="s">
        <v>383</v>
      </c>
      <c r="F386" s="40" t="s">
        <v>393</v>
      </c>
      <c r="G386" s="40" t="s">
        <v>493</v>
      </c>
      <c r="I386" s="16" t="s">
        <v>106</v>
      </c>
      <c r="J386" s="16" t="s">
        <v>77</v>
      </c>
      <c r="K386" s="16">
        <v>0</v>
      </c>
      <c r="L386" s="16">
        <v>0</v>
      </c>
      <c r="M386" s="16">
        <v>0</v>
      </c>
      <c r="N386" t="str">
        <f t="shared" si="7"/>
        <v>Conheça o Onix 2013 | Motor SPE/4, Duplo Air Bag Frontal | Freios ABS com EBD e Muito Mais.</v>
      </c>
    </row>
    <row r="387" spans="1:14" x14ac:dyDescent="0.25">
      <c r="A387" s="40" t="s">
        <v>77</v>
      </c>
      <c r="B387" s="40" t="s">
        <v>407</v>
      </c>
      <c r="C387" s="40" t="s">
        <v>408</v>
      </c>
      <c r="D387" s="40" t="s">
        <v>409</v>
      </c>
      <c r="E387" s="40" t="s">
        <v>78</v>
      </c>
      <c r="F387" s="40" t="s">
        <v>393</v>
      </c>
      <c r="G387" s="40" t="s">
        <v>493</v>
      </c>
      <c r="I387" s="16" t="s">
        <v>129</v>
      </c>
      <c r="J387" s="16" t="s">
        <v>77</v>
      </c>
      <c r="K387" s="16">
        <v>0</v>
      </c>
      <c r="L387" s="16">
        <v>0</v>
      </c>
      <c r="M387" s="16">
        <v>0</v>
      </c>
      <c r="N387" t="str">
        <f t="shared" si="7"/>
        <v>Chevrolet Onix 2013 | Motor SPE/4, Duplo Air Bag Frontal | Freios ABS com EBD e Muito Mais.</v>
      </c>
    </row>
    <row r="388" spans="1:14" x14ac:dyDescent="0.25">
      <c r="A388" s="40" t="s">
        <v>74</v>
      </c>
      <c r="B388" s="40" t="s">
        <v>394</v>
      </c>
      <c r="C388" s="40" t="s">
        <v>381</v>
      </c>
      <c r="D388" s="40" t="s">
        <v>382</v>
      </c>
      <c r="E388" s="40" t="s">
        <v>383</v>
      </c>
      <c r="F388" s="40" t="s">
        <v>384</v>
      </c>
      <c r="G388" s="40" t="s">
        <v>493</v>
      </c>
      <c r="I388" s="16" t="s">
        <v>432</v>
      </c>
      <c r="J388" s="16" t="s">
        <v>431</v>
      </c>
      <c r="K388" s="16">
        <v>0</v>
      </c>
      <c r="L388" s="16">
        <v>0</v>
      </c>
      <c r="M388" s="16">
        <v>0</v>
      </c>
      <c r="N388" t="str">
        <f t="shared" si="7"/>
        <v>Lançamento Chevrolet Onix | Um dos mais Esperados Lançamentos | Está no Salão do Automóvel. Confira</v>
      </c>
    </row>
    <row r="389" spans="1:14" x14ac:dyDescent="0.25">
      <c r="A389" s="40" t="s">
        <v>77</v>
      </c>
      <c r="B389" s="40" t="s">
        <v>404</v>
      </c>
      <c r="C389" s="40" t="s">
        <v>405</v>
      </c>
      <c r="D389" s="40" t="s">
        <v>406</v>
      </c>
      <c r="E389" s="40" t="s">
        <v>78</v>
      </c>
      <c r="F389" s="40" t="s">
        <v>393</v>
      </c>
      <c r="G389" s="40" t="s">
        <v>493</v>
      </c>
      <c r="I389" s="16" t="s">
        <v>96</v>
      </c>
      <c r="J389" s="16" t="s">
        <v>77</v>
      </c>
      <c r="K389" s="16">
        <v>0</v>
      </c>
      <c r="L389" s="16">
        <v>0</v>
      </c>
      <c r="M389" s="16">
        <v>0</v>
      </c>
      <c r="N389" t="str">
        <f t="shared" si="7"/>
        <v>Site Oficial Onix | Tecnologia Inovadora e Exclusiva. | Com o Sistema Multimídia MyLink.</v>
      </c>
    </row>
    <row r="390" spans="1:14" x14ac:dyDescent="0.25">
      <c r="A390" s="40" t="s">
        <v>77</v>
      </c>
      <c r="B390" s="40" t="s">
        <v>390</v>
      </c>
      <c r="C390" s="40" t="s">
        <v>408</v>
      </c>
      <c r="D390" s="40" t="s">
        <v>409</v>
      </c>
      <c r="E390" s="40" t="s">
        <v>383</v>
      </c>
      <c r="F390" s="40" t="s">
        <v>393</v>
      </c>
      <c r="G390" s="40" t="s">
        <v>493</v>
      </c>
      <c r="I390" s="16" t="s">
        <v>219</v>
      </c>
      <c r="J390" s="16" t="s">
        <v>77</v>
      </c>
      <c r="K390" s="16">
        <v>0</v>
      </c>
      <c r="L390" s="16">
        <v>0</v>
      </c>
      <c r="M390" s="16">
        <v>0</v>
      </c>
      <c r="N390" t="str">
        <f t="shared" si="7"/>
        <v>Conheça o Onix 2013 | Motor SPE/4, Duplo Air Bag Frontal | Freios ABS com EBD e Muito Mais.</v>
      </c>
    </row>
    <row r="391" spans="1:14" x14ac:dyDescent="0.25">
      <c r="A391" s="40" t="s">
        <v>77</v>
      </c>
      <c r="B391" s="40" t="s">
        <v>418</v>
      </c>
      <c r="C391" s="40" t="s">
        <v>395</v>
      </c>
      <c r="D391" s="40" t="s">
        <v>396</v>
      </c>
      <c r="E391" s="40" t="s">
        <v>383</v>
      </c>
      <c r="F391" s="40" t="s">
        <v>384</v>
      </c>
      <c r="G391" s="40" t="s">
        <v>493</v>
      </c>
      <c r="I391" s="16" t="s">
        <v>178</v>
      </c>
      <c r="J391" s="16" t="s">
        <v>431</v>
      </c>
      <c r="K391" s="16">
        <v>0</v>
      </c>
      <c r="L391" s="16">
        <v>0</v>
      </c>
      <c r="M391" s="16">
        <v>0</v>
      </c>
      <c r="N391" t="str">
        <f t="shared" si="7"/>
        <v>Vem aí o Chevrolet Onix | Tecnologia ao Alcance de Todos | Confira mais Informações no Site!</v>
      </c>
    </row>
    <row r="392" spans="1:14" x14ac:dyDescent="0.25">
      <c r="A392" s="40" t="s">
        <v>74</v>
      </c>
      <c r="B392" s="40" t="s">
        <v>79</v>
      </c>
      <c r="C392" s="40" t="s">
        <v>80</v>
      </c>
      <c r="D392" s="40" t="s">
        <v>83</v>
      </c>
      <c r="E392" s="40" t="s">
        <v>78</v>
      </c>
      <c r="F392" s="40" t="s">
        <v>82</v>
      </c>
      <c r="G392" s="40" t="s">
        <v>493</v>
      </c>
      <c r="I392" s="16" t="s">
        <v>126</v>
      </c>
      <c r="J392" s="16" t="s">
        <v>74</v>
      </c>
      <c r="K392" s="16">
        <v>0</v>
      </c>
      <c r="L392" s="16">
        <v>0</v>
      </c>
      <c r="M392" s="16">
        <v>0</v>
      </c>
      <c r="N392" t="str">
        <f t="shared" si="7"/>
        <v>Chevrolet: Find New Roads | Participe Agora Desse Grande Evento | Assista a Transmissão Ao Vivo!</v>
      </c>
    </row>
    <row r="393" spans="1:14" x14ac:dyDescent="0.25">
      <c r="A393" s="40" t="s">
        <v>77</v>
      </c>
      <c r="B393" s="40" t="s">
        <v>404</v>
      </c>
      <c r="C393" s="40" t="s">
        <v>401</v>
      </c>
      <c r="D393" s="40" t="s">
        <v>402</v>
      </c>
      <c r="E393" s="40" t="s">
        <v>383</v>
      </c>
      <c r="F393" s="40" t="s">
        <v>393</v>
      </c>
      <c r="G393" s="40" t="s">
        <v>493</v>
      </c>
      <c r="I393" s="16" t="s">
        <v>155</v>
      </c>
      <c r="J393" s="16" t="s">
        <v>77</v>
      </c>
      <c r="K393" s="16">
        <v>0</v>
      </c>
      <c r="L393" s="16">
        <v>0</v>
      </c>
      <c r="M393" s="16">
        <v>0</v>
      </c>
      <c r="N393" t="str">
        <f t="shared" si="7"/>
        <v>Site Oficial Onix | Coisas Incríveis Saem do Padrão. | Carros Também. Confira Agora o Site</v>
      </c>
    </row>
    <row r="394" spans="1:14" x14ac:dyDescent="0.25">
      <c r="A394" s="40" t="s">
        <v>77</v>
      </c>
      <c r="B394" s="40" t="s">
        <v>419</v>
      </c>
      <c r="C394" s="40" t="s">
        <v>391</v>
      </c>
      <c r="D394" s="40" t="s">
        <v>392</v>
      </c>
      <c r="E394" s="40" t="s">
        <v>383</v>
      </c>
      <c r="F394" s="40" t="s">
        <v>393</v>
      </c>
      <c r="G394" s="40" t="s">
        <v>493</v>
      </c>
      <c r="I394" s="16" t="s">
        <v>92</v>
      </c>
      <c r="J394" s="16" t="s">
        <v>77</v>
      </c>
      <c r="K394" s="16">
        <v>0</v>
      </c>
      <c r="L394" s="16">
        <v>0</v>
      </c>
      <c r="M394" s="16">
        <v>0</v>
      </c>
      <c r="N394" t="str">
        <f t="shared" si="7"/>
        <v>Chevrolet Onix LTZ | Um Choque de Gerações na Indústria | Automobilística. Visite Nosso Site!</v>
      </c>
    </row>
    <row r="395" spans="1:14" x14ac:dyDescent="0.25">
      <c r="A395" s="40" t="s">
        <v>9</v>
      </c>
      <c r="B395" s="40" t="s">
        <v>421</v>
      </c>
      <c r="C395" s="40" t="s">
        <v>388</v>
      </c>
      <c r="D395" s="40" t="s">
        <v>389</v>
      </c>
      <c r="E395" s="40" t="s">
        <v>378</v>
      </c>
      <c r="F395" s="40" t="s">
        <v>379</v>
      </c>
      <c r="G395" s="40" t="s">
        <v>493</v>
      </c>
      <c r="I395" s="16" t="s">
        <v>155</v>
      </c>
      <c r="J395" s="16" t="s">
        <v>49</v>
      </c>
      <c r="K395" s="16">
        <v>511</v>
      </c>
      <c r="L395" s="16">
        <v>3456</v>
      </c>
      <c r="M395" s="16">
        <v>122.54</v>
      </c>
      <c r="N395" t="str">
        <f t="shared" si="7"/>
        <v>Conheça Chevrolet Onix | Conheça toda a Tecnologia do MyLink | Conectado ao GPS do Seu Celular.</v>
      </c>
    </row>
    <row r="396" spans="1:14" x14ac:dyDescent="0.25">
      <c r="A396" s="40" t="s">
        <v>77</v>
      </c>
      <c r="B396" s="40" t="s">
        <v>380</v>
      </c>
      <c r="C396" s="40" t="s">
        <v>381</v>
      </c>
      <c r="D396" s="40" t="s">
        <v>412</v>
      </c>
      <c r="E396" s="40" t="s">
        <v>383</v>
      </c>
      <c r="F396" s="40" t="s">
        <v>384</v>
      </c>
      <c r="G396" s="40" t="s">
        <v>493</v>
      </c>
      <c r="I396" s="16" t="s">
        <v>438</v>
      </c>
      <c r="J396" s="16" t="s">
        <v>431</v>
      </c>
      <c r="K396" s="16">
        <v>0</v>
      </c>
      <c r="L396" s="16">
        <v>0</v>
      </c>
      <c r="M396" s="16">
        <v>0</v>
      </c>
      <c r="N396" t="str">
        <f t="shared" si="7"/>
        <v>Chevrolet Onix | Um dos mais Esperados Lançamentos | do ano da Chevrolet. Veja no site!</v>
      </c>
    </row>
    <row r="397" spans="1:14" x14ac:dyDescent="0.25">
      <c r="A397" s="40" t="s">
        <v>77</v>
      </c>
      <c r="B397" s="40" t="s">
        <v>418</v>
      </c>
      <c r="C397" s="40" t="s">
        <v>381</v>
      </c>
      <c r="D397" s="40" t="s">
        <v>412</v>
      </c>
      <c r="E397" s="40" t="s">
        <v>383</v>
      </c>
      <c r="F397" s="40" t="s">
        <v>384</v>
      </c>
      <c r="G397" s="40" t="s">
        <v>493</v>
      </c>
      <c r="I397" s="16" t="s">
        <v>436</v>
      </c>
      <c r="J397" s="16" t="s">
        <v>431</v>
      </c>
      <c r="K397" s="16">
        <v>0</v>
      </c>
      <c r="L397" s="16">
        <v>0</v>
      </c>
      <c r="M397" s="16">
        <v>0</v>
      </c>
      <c r="N397" t="str">
        <f t="shared" si="7"/>
        <v>Vem aí o Chevrolet Onix | Um dos mais Esperados Lançamentos | do ano da Chevrolet. Veja no site!</v>
      </c>
    </row>
    <row r="398" spans="1:14" x14ac:dyDescent="0.25">
      <c r="A398" s="40" t="s">
        <v>74</v>
      </c>
      <c r="B398" s="40" t="s">
        <v>390</v>
      </c>
      <c r="C398" s="40" t="s">
        <v>408</v>
      </c>
      <c r="D398" s="40" t="s">
        <v>409</v>
      </c>
      <c r="E398" s="40" t="s">
        <v>383</v>
      </c>
      <c r="F398" s="40" t="s">
        <v>393</v>
      </c>
      <c r="G398" s="40" t="s">
        <v>493</v>
      </c>
      <c r="I398" s="16" t="s">
        <v>96</v>
      </c>
      <c r="J398" s="16" t="s">
        <v>74</v>
      </c>
      <c r="K398" s="16">
        <v>120</v>
      </c>
      <c r="L398" s="16">
        <v>692</v>
      </c>
      <c r="M398" s="16">
        <v>35.909999999999997</v>
      </c>
      <c r="N398" t="str">
        <f t="shared" si="7"/>
        <v>Conheça o Onix 2013 | Motor SPE/4, Duplo Air Bag Frontal | Freios ABS com EBD e Muito Mais.</v>
      </c>
    </row>
    <row r="399" spans="1:14" x14ac:dyDescent="0.25">
      <c r="A399" s="40" t="s">
        <v>74</v>
      </c>
      <c r="B399" s="40" t="s">
        <v>419</v>
      </c>
      <c r="C399" s="40" t="s">
        <v>405</v>
      </c>
      <c r="D399" s="40" t="s">
        <v>406</v>
      </c>
      <c r="E399" s="40" t="s">
        <v>383</v>
      </c>
      <c r="F399" s="40" t="s">
        <v>393</v>
      </c>
      <c r="G399" s="40" t="s">
        <v>493</v>
      </c>
      <c r="I399" s="16" t="s">
        <v>209</v>
      </c>
      <c r="J399" s="16" t="s">
        <v>74</v>
      </c>
      <c r="K399" s="16">
        <v>1</v>
      </c>
      <c r="L399" s="16">
        <v>16</v>
      </c>
      <c r="M399" s="16">
        <v>0.27</v>
      </c>
      <c r="N399" t="str">
        <f t="shared" si="7"/>
        <v>Chevrolet Onix LTZ | Tecnologia Inovadora e Exclusiva. | Com o Sistema Multimídia MyLink.</v>
      </c>
    </row>
    <row r="400" spans="1:14" x14ac:dyDescent="0.25">
      <c r="A400" s="40" t="s">
        <v>77</v>
      </c>
      <c r="B400" s="40" t="s">
        <v>380</v>
      </c>
      <c r="C400" s="40" t="s">
        <v>395</v>
      </c>
      <c r="D400" s="40" t="s">
        <v>396</v>
      </c>
      <c r="E400" s="40" t="s">
        <v>383</v>
      </c>
      <c r="F400" s="40" t="s">
        <v>384</v>
      </c>
      <c r="G400" s="40" t="s">
        <v>493</v>
      </c>
      <c r="I400" s="16" t="s">
        <v>435</v>
      </c>
      <c r="J400" s="16" t="s">
        <v>431</v>
      </c>
      <c r="K400" s="16">
        <v>0</v>
      </c>
      <c r="L400" s="16">
        <v>0</v>
      </c>
      <c r="M400" s="16">
        <v>0</v>
      </c>
      <c r="N400" t="str">
        <f t="shared" si="7"/>
        <v>Chevrolet Onix | Tecnologia ao Alcance de Todos | Confira mais Informações no Site!</v>
      </c>
    </row>
    <row r="401" spans="1:14" x14ac:dyDescent="0.25">
      <c r="A401" s="40" t="s">
        <v>74</v>
      </c>
      <c r="B401" s="40" t="s">
        <v>394</v>
      </c>
      <c r="C401" s="40" t="s">
        <v>395</v>
      </c>
      <c r="D401" s="40" t="s">
        <v>396</v>
      </c>
      <c r="E401" s="40" t="s">
        <v>383</v>
      </c>
      <c r="F401" s="40" t="s">
        <v>384</v>
      </c>
      <c r="G401" s="40" t="s">
        <v>493</v>
      </c>
      <c r="I401" s="16" t="s">
        <v>178</v>
      </c>
      <c r="J401" s="16" t="s">
        <v>431</v>
      </c>
      <c r="K401" s="16">
        <v>0</v>
      </c>
      <c r="L401" s="16">
        <v>0</v>
      </c>
      <c r="M401" s="16">
        <v>0</v>
      </c>
      <c r="N401" t="str">
        <f t="shared" si="7"/>
        <v>Lançamento Chevrolet Onix | Tecnologia ao Alcance de Todos | Confira mais Informações no Site!</v>
      </c>
    </row>
    <row r="402" spans="1:14" x14ac:dyDescent="0.25">
      <c r="A402" s="40" t="s">
        <v>77</v>
      </c>
      <c r="B402" s="40" t="s">
        <v>385</v>
      </c>
      <c r="C402" s="40" t="s">
        <v>397</v>
      </c>
      <c r="D402" s="40" t="s">
        <v>398</v>
      </c>
      <c r="E402" s="40" t="s">
        <v>383</v>
      </c>
      <c r="F402" s="40" t="s">
        <v>384</v>
      </c>
      <c r="G402" s="40" t="s">
        <v>493</v>
      </c>
      <c r="I402" s="16" t="s">
        <v>435</v>
      </c>
      <c r="J402" s="16" t="s">
        <v>431</v>
      </c>
      <c r="K402" s="16">
        <v>0</v>
      </c>
      <c r="L402" s="16">
        <v>0</v>
      </c>
      <c r="M402" s="16">
        <v>0</v>
      </c>
      <c r="N402" t="str">
        <f t="shared" si="7"/>
        <v>Chevrolet Onix com MyLink | Com Tela Touchscreen e Conexão | a Smartphones via MyLink.</v>
      </c>
    </row>
    <row r="403" spans="1:14" x14ac:dyDescent="0.25">
      <c r="A403" s="40" t="s">
        <v>74</v>
      </c>
      <c r="B403" s="40" t="s">
        <v>385</v>
      </c>
      <c r="C403" s="40" t="s">
        <v>397</v>
      </c>
      <c r="D403" s="40" t="s">
        <v>398</v>
      </c>
      <c r="E403" s="40" t="s">
        <v>383</v>
      </c>
      <c r="F403" s="40" t="s">
        <v>384</v>
      </c>
      <c r="G403" s="40" t="s">
        <v>493</v>
      </c>
      <c r="I403" s="16" t="s">
        <v>437</v>
      </c>
      <c r="J403" s="16" t="s">
        <v>431</v>
      </c>
      <c r="K403" s="16">
        <v>0</v>
      </c>
      <c r="L403" s="16">
        <v>0</v>
      </c>
      <c r="M403" s="16">
        <v>0</v>
      </c>
      <c r="N403" t="str">
        <f t="shared" si="7"/>
        <v>Chevrolet Onix com MyLink | Com Tela Touchscreen e Conexão | a Smartphones via MyLink.</v>
      </c>
    </row>
    <row r="404" spans="1:14" x14ac:dyDescent="0.25">
      <c r="A404" s="40" t="s">
        <v>77</v>
      </c>
      <c r="B404" s="40" t="s">
        <v>420</v>
      </c>
      <c r="C404" s="40" t="s">
        <v>405</v>
      </c>
      <c r="D404" s="40" t="s">
        <v>406</v>
      </c>
      <c r="E404" s="40" t="s">
        <v>383</v>
      </c>
      <c r="F404" s="40" t="s">
        <v>393</v>
      </c>
      <c r="G404" s="40" t="s">
        <v>493</v>
      </c>
      <c r="I404" s="16" t="s">
        <v>86</v>
      </c>
      <c r="J404" s="16" t="s">
        <v>77</v>
      </c>
      <c r="K404" s="16">
        <v>0</v>
      </c>
      <c r="L404" s="16">
        <v>0</v>
      </c>
      <c r="M404" s="16">
        <v>0</v>
      </c>
      <c r="N404" t="str">
        <f t="shared" si="7"/>
        <v>Onix 2013 - 0 km | Tecnologia Inovadora e Exclusiva. | Com o Sistema Multimídia MyLink.</v>
      </c>
    </row>
    <row r="405" spans="1:14" x14ac:dyDescent="0.25">
      <c r="A405" s="40" t="s">
        <v>77</v>
      </c>
      <c r="B405" s="40" t="s">
        <v>418</v>
      </c>
      <c r="C405" s="40" t="s">
        <v>395</v>
      </c>
      <c r="D405" s="40" t="s">
        <v>396</v>
      </c>
      <c r="E405" s="40" t="s">
        <v>383</v>
      </c>
      <c r="F405" s="40" t="s">
        <v>384</v>
      </c>
      <c r="G405" s="40" t="s">
        <v>493</v>
      </c>
      <c r="I405" s="16" t="s">
        <v>434</v>
      </c>
      <c r="J405" s="16" t="s">
        <v>431</v>
      </c>
      <c r="K405" s="16">
        <v>0</v>
      </c>
      <c r="L405" s="16">
        <v>0</v>
      </c>
      <c r="M405" s="16">
        <v>0</v>
      </c>
      <c r="N405" t="str">
        <f t="shared" si="7"/>
        <v>Vem aí o Chevrolet Onix | Tecnologia ao Alcance de Todos | Confira mais Informações no Site!</v>
      </c>
    </row>
    <row r="406" spans="1:14" x14ac:dyDescent="0.25">
      <c r="A406" s="40" t="s">
        <v>77</v>
      </c>
      <c r="B406" s="40" t="s">
        <v>380</v>
      </c>
      <c r="C406" s="40" t="s">
        <v>395</v>
      </c>
      <c r="D406" s="40" t="s">
        <v>396</v>
      </c>
      <c r="E406" s="40" t="s">
        <v>78</v>
      </c>
      <c r="F406" s="40" t="s">
        <v>384</v>
      </c>
      <c r="G406" s="40" t="s">
        <v>493</v>
      </c>
      <c r="I406" s="16" t="s">
        <v>434</v>
      </c>
      <c r="J406" s="16" t="s">
        <v>431</v>
      </c>
      <c r="K406" s="16">
        <v>0</v>
      </c>
      <c r="L406" s="16">
        <v>0</v>
      </c>
      <c r="M406" s="16">
        <v>0</v>
      </c>
      <c r="N406" t="str">
        <f t="shared" si="7"/>
        <v>Chevrolet Onix | Tecnologia ao Alcance de Todos | Confira mais Informações no Site!</v>
      </c>
    </row>
    <row r="407" spans="1:14" x14ac:dyDescent="0.25">
      <c r="A407" s="40" t="s">
        <v>74</v>
      </c>
      <c r="B407" s="40" t="s">
        <v>380</v>
      </c>
      <c r="C407" s="40" t="s">
        <v>395</v>
      </c>
      <c r="D407" s="40" t="s">
        <v>396</v>
      </c>
      <c r="E407" s="40" t="s">
        <v>383</v>
      </c>
      <c r="F407" s="40" t="s">
        <v>384</v>
      </c>
      <c r="G407" s="40" t="s">
        <v>493</v>
      </c>
      <c r="I407" s="16" t="s">
        <v>435</v>
      </c>
      <c r="J407" s="16" t="s">
        <v>431</v>
      </c>
      <c r="K407" s="16">
        <v>0</v>
      </c>
      <c r="L407" s="16">
        <v>0</v>
      </c>
      <c r="M407" s="16">
        <v>0</v>
      </c>
      <c r="N407" t="str">
        <f t="shared" si="7"/>
        <v>Chevrolet Onix | Tecnologia ao Alcance de Todos | Confira mais Informações no Site!</v>
      </c>
    </row>
    <row r="408" spans="1:14" x14ac:dyDescent="0.25">
      <c r="A408" s="40" t="s">
        <v>74</v>
      </c>
      <c r="B408" s="40" t="s">
        <v>390</v>
      </c>
      <c r="C408" s="40" t="s">
        <v>391</v>
      </c>
      <c r="D408" s="40" t="s">
        <v>392</v>
      </c>
      <c r="E408" s="40" t="s">
        <v>383</v>
      </c>
      <c r="F408" s="40" t="s">
        <v>393</v>
      </c>
      <c r="G408" s="40" t="s">
        <v>493</v>
      </c>
      <c r="I408" s="16" t="s">
        <v>106</v>
      </c>
      <c r="J408" s="16" t="s">
        <v>74</v>
      </c>
      <c r="K408" s="16">
        <v>7</v>
      </c>
      <c r="L408" s="16">
        <v>120</v>
      </c>
      <c r="M408" s="16">
        <v>2.69</v>
      </c>
      <c r="N408" t="str">
        <f t="shared" si="7"/>
        <v>Conheça o Onix 2013 | Um Choque de Gerações na Indústria | Automobilística. Visite Nosso Site!</v>
      </c>
    </row>
    <row r="409" spans="1:14" x14ac:dyDescent="0.25">
      <c r="A409" s="40" t="s">
        <v>77</v>
      </c>
      <c r="B409" s="40" t="s">
        <v>423</v>
      </c>
      <c r="C409" s="40" t="s">
        <v>401</v>
      </c>
      <c r="D409" s="40" t="s">
        <v>402</v>
      </c>
      <c r="E409" s="40" t="s">
        <v>383</v>
      </c>
      <c r="F409" s="40" t="s">
        <v>393</v>
      </c>
      <c r="G409" s="40" t="s">
        <v>493</v>
      </c>
      <c r="I409" s="16" t="s">
        <v>88</v>
      </c>
      <c r="J409" s="16" t="s">
        <v>77</v>
      </c>
      <c r="K409" s="16">
        <v>0</v>
      </c>
      <c r="L409" s="16">
        <v>0</v>
      </c>
      <c r="M409" s="16">
        <v>0</v>
      </c>
      <c r="N409" t="str">
        <f t="shared" si="7"/>
        <v>Monte o Seu Onix 2013 | Coisas Incríveis Saem do Padrão. | Carros Também. Confira Agora o Site</v>
      </c>
    </row>
    <row r="410" spans="1:14" x14ac:dyDescent="0.25">
      <c r="A410" s="40" t="s">
        <v>74</v>
      </c>
      <c r="B410" s="40" t="s">
        <v>414</v>
      </c>
      <c r="C410" s="40" t="s">
        <v>401</v>
      </c>
      <c r="D410" s="40" t="s">
        <v>402</v>
      </c>
      <c r="E410" s="40" t="s">
        <v>383</v>
      </c>
      <c r="F410" s="40" t="s">
        <v>393</v>
      </c>
      <c r="G410" s="40" t="s">
        <v>493</v>
      </c>
      <c r="I410" s="16" t="s">
        <v>209</v>
      </c>
      <c r="J410" s="16" t="s">
        <v>74</v>
      </c>
      <c r="K410" s="16">
        <v>0</v>
      </c>
      <c r="L410" s="16">
        <v>24</v>
      </c>
      <c r="M410" s="16">
        <v>0</v>
      </c>
      <c r="N410" t="str">
        <f t="shared" si="7"/>
        <v>Chevrolet Onix LT | Coisas Incríveis Saem do Padrão. | Carros Também. Confira Agora o Site</v>
      </c>
    </row>
    <row r="411" spans="1:14" x14ac:dyDescent="0.25">
      <c r="A411" s="40" t="s">
        <v>77</v>
      </c>
      <c r="B411" s="40" t="s">
        <v>380</v>
      </c>
      <c r="C411" s="40" t="s">
        <v>395</v>
      </c>
      <c r="D411" s="40" t="s">
        <v>396</v>
      </c>
      <c r="E411" s="40" t="s">
        <v>383</v>
      </c>
      <c r="F411" s="40" t="s">
        <v>384</v>
      </c>
      <c r="G411" s="40" t="s">
        <v>493</v>
      </c>
      <c r="I411" s="16" t="s">
        <v>437</v>
      </c>
      <c r="J411" s="16" t="s">
        <v>431</v>
      </c>
      <c r="K411" s="16">
        <v>0</v>
      </c>
      <c r="L411" s="16">
        <v>0</v>
      </c>
      <c r="M411" s="16">
        <v>0</v>
      </c>
      <c r="N411" t="str">
        <f t="shared" si="7"/>
        <v>Chevrolet Onix | Tecnologia ao Alcance de Todos | Confira mais Informações no Site!</v>
      </c>
    </row>
    <row r="412" spans="1:14" x14ac:dyDescent="0.25">
      <c r="A412" s="40" t="s">
        <v>77</v>
      </c>
      <c r="B412" s="40" t="s">
        <v>385</v>
      </c>
      <c r="C412" s="40" t="s">
        <v>381</v>
      </c>
      <c r="D412" s="40" t="s">
        <v>412</v>
      </c>
      <c r="E412" s="40" t="s">
        <v>383</v>
      </c>
      <c r="F412" s="40" t="s">
        <v>384</v>
      </c>
      <c r="G412" s="40" t="s">
        <v>493</v>
      </c>
      <c r="I412" s="16" t="s">
        <v>433</v>
      </c>
      <c r="J412" s="16" t="s">
        <v>431</v>
      </c>
      <c r="K412" s="16">
        <v>0</v>
      </c>
      <c r="L412" s="16">
        <v>0</v>
      </c>
      <c r="M412" s="16">
        <v>0</v>
      </c>
      <c r="N412" t="str">
        <f t="shared" si="7"/>
        <v>Chevrolet Onix com MyLink | Um dos mais Esperados Lançamentos | do ano da Chevrolet. Veja no site!</v>
      </c>
    </row>
    <row r="413" spans="1:14" x14ac:dyDescent="0.25">
      <c r="A413" s="40" t="s">
        <v>77</v>
      </c>
      <c r="B413" s="40" t="s">
        <v>404</v>
      </c>
      <c r="C413" s="40" t="s">
        <v>405</v>
      </c>
      <c r="D413" s="40" t="s">
        <v>406</v>
      </c>
      <c r="E413" s="40" t="s">
        <v>78</v>
      </c>
      <c r="F413" s="40" t="s">
        <v>393</v>
      </c>
      <c r="G413" s="40" t="s">
        <v>493</v>
      </c>
      <c r="I413" s="16" t="s">
        <v>151</v>
      </c>
      <c r="J413" s="16" t="s">
        <v>77</v>
      </c>
      <c r="K413" s="16">
        <v>0</v>
      </c>
      <c r="L413" s="16">
        <v>0</v>
      </c>
      <c r="M413" s="16">
        <v>0</v>
      </c>
      <c r="N413" t="str">
        <f t="shared" si="7"/>
        <v>Site Oficial Onix | Tecnologia Inovadora e Exclusiva. | Com o Sistema Multimídia MyLink.</v>
      </c>
    </row>
    <row r="414" spans="1:14" x14ac:dyDescent="0.25">
      <c r="A414" s="40" t="s">
        <v>74</v>
      </c>
      <c r="B414" s="40" t="s">
        <v>385</v>
      </c>
      <c r="C414" s="40" t="s">
        <v>397</v>
      </c>
      <c r="D414" s="40" t="s">
        <v>398</v>
      </c>
      <c r="E414" s="40" t="s">
        <v>383</v>
      </c>
      <c r="F414" s="40" t="s">
        <v>384</v>
      </c>
      <c r="G414" s="40" t="s">
        <v>493</v>
      </c>
      <c r="I414" s="16" t="s">
        <v>220</v>
      </c>
      <c r="J414" s="16" t="s">
        <v>431</v>
      </c>
      <c r="K414" s="16">
        <v>0</v>
      </c>
      <c r="L414" s="16">
        <v>0</v>
      </c>
      <c r="M414" s="16">
        <v>0</v>
      </c>
      <c r="N414" t="str">
        <f t="shared" si="7"/>
        <v>Chevrolet Onix com MyLink | Com Tela Touchscreen e Conexão | a Smartphones via MyLink.</v>
      </c>
    </row>
    <row r="415" spans="1:14" x14ac:dyDescent="0.25">
      <c r="A415" s="40" t="s">
        <v>74</v>
      </c>
      <c r="B415" s="40" t="s">
        <v>385</v>
      </c>
      <c r="C415" s="40" t="s">
        <v>397</v>
      </c>
      <c r="D415" s="40" t="s">
        <v>398</v>
      </c>
      <c r="E415" s="40" t="s">
        <v>383</v>
      </c>
      <c r="F415" s="40" t="s">
        <v>384</v>
      </c>
      <c r="G415" s="40" t="s">
        <v>493</v>
      </c>
      <c r="I415" s="16" t="s">
        <v>438</v>
      </c>
      <c r="J415" s="16" t="s">
        <v>431</v>
      </c>
      <c r="K415" s="16">
        <v>0</v>
      </c>
      <c r="L415" s="16">
        <v>0</v>
      </c>
      <c r="M415" s="16">
        <v>0</v>
      </c>
      <c r="N415" t="str">
        <f t="shared" si="7"/>
        <v>Chevrolet Onix com MyLink | Com Tela Touchscreen e Conexão | a Smartphones via MyLink.</v>
      </c>
    </row>
    <row r="416" spans="1:14" x14ac:dyDescent="0.25">
      <c r="A416" s="40" t="s">
        <v>77</v>
      </c>
      <c r="B416" s="40" t="s">
        <v>421</v>
      </c>
      <c r="C416" s="40" t="s">
        <v>408</v>
      </c>
      <c r="D416" s="40" t="s">
        <v>409</v>
      </c>
      <c r="E416" s="40" t="s">
        <v>78</v>
      </c>
      <c r="F416" s="40" t="s">
        <v>393</v>
      </c>
      <c r="G416" s="40" t="s">
        <v>493</v>
      </c>
      <c r="I416" s="16" t="s">
        <v>179</v>
      </c>
      <c r="J416" s="16" t="s">
        <v>77</v>
      </c>
      <c r="K416" s="16">
        <v>0</v>
      </c>
      <c r="L416" s="16">
        <v>0</v>
      </c>
      <c r="M416" s="16">
        <v>0</v>
      </c>
      <c r="N416" t="str">
        <f t="shared" si="7"/>
        <v>Conheça Chevrolet Onix | Motor SPE/4, Duplo Air Bag Frontal | Freios ABS com EBD e Muito Mais.</v>
      </c>
    </row>
    <row r="417" spans="1:14" x14ac:dyDescent="0.25">
      <c r="A417" s="40" t="s">
        <v>9</v>
      </c>
      <c r="B417" s="40" t="s">
        <v>385</v>
      </c>
      <c r="C417" s="40" t="s">
        <v>397</v>
      </c>
      <c r="D417" s="40" t="s">
        <v>398</v>
      </c>
      <c r="E417" s="40" t="s">
        <v>383</v>
      </c>
      <c r="F417" s="40" t="s">
        <v>384</v>
      </c>
      <c r="G417" s="40" t="s">
        <v>493</v>
      </c>
      <c r="I417" s="16" t="s">
        <v>434</v>
      </c>
      <c r="J417" s="16" t="s">
        <v>431</v>
      </c>
      <c r="K417" s="16">
        <v>0</v>
      </c>
      <c r="L417" s="16">
        <v>0</v>
      </c>
      <c r="M417" s="16">
        <v>0</v>
      </c>
      <c r="N417" t="str">
        <f t="shared" si="7"/>
        <v>Chevrolet Onix com MyLink | Com Tela Touchscreen e Conexão | a Smartphones via MyLink.</v>
      </c>
    </row>
    <row r="418" spans="1:14" x14ac:dyDescent="0.25">
      <c r="A418" s="40" t="s">
        <v>77</v>
      </c>
      <c r="B418" s="40" t="s">
        <v>380</v>
      </c>
      <c r="C418" s="40" t="s">
        <v>397</v>
      </c>
      <c r="D418" s="40" t="s">
        <v>398</v>
      </c>
      <c r="E418" s="40" t="s">
        <v>383</v>
      </c>
      <c r="F418" s="40" t="s">
        <v>384</v>
      </c>
      <c r="G418" s="40" t="s">
        <v>493</v>
      </c>
      <c r="I418" s="16" t="s">
        <v>144</v>
      </c>
      <c r="J418" s="16" t="s">
        <v>431</v>
      </c>
      <c r="K418" s="16">
        <v>0</v>
      </c>
      <c r="L418" s="16">
        <v>0</v>
      </c>
      <c r="M418" s="16">
        <v>0</v>
      </c>
      <c r="N418" t="str">
        <f t="shared" si="7"/>
        <v>Chevrolet Onix | Com Tela Touchscreen e Conexão | a Smartphones via MyLink.</v>
      </c>
    </row>
    <row r="419" spans="1:14" x14ac:dyDescent="0.25">
      <c r="A419" s="40" t="s">
        <v>77</v>
      </c>
      <c r="B419" s="40" t="s">
        <v>380</v>
      </c>
      <c r="C419" s="40" t="s">
        <v>405</v>
      </c>
      <c r="D419" s="40" t="s">
        <v>406</v>
      </c>
      <c r="E419" s="40" t="s">
        <v>78</v>
      </c>
      <c r="F419" s="40" t="s">
        <v>393</v>
      </c>
      <c r="G419" s="40" t="s">
        <v>493</v>
      </c>
      <c r="I419" s="16" t="s">
        <v>96</v>
      </c>
      <c r="J419" s="16" t="s">
        <v>77</v>
      </c>
      <c r="K419" s="16">
        <v>0</v>
      </c>
      <c r="L419" s="16">
        <v>0</v>
      </c>
      <c r="M419" s="16">
        <v>0</v>
      </c>
      <c r="N419" t="str">
        <f t="shared" si="7"/>
        <v>Chevrolet Onix | Tecnologia Inovadora e Exclusiva. | Com o Sistema Multimídia MyLink.</v>
      </c>
    </row>
    <row r="420" spans="1:14" x14ac:dyDescent="0.25">
      <c r="A420" s="40" t="s">
        <v>9</v>
      </c>
      <c r="B420" s="40" t="s">
        <v>375</v>
      </c>
      <c r="C420" s="40" t="s">
        <v>376</v>
      </c>
      <c r="D420" s="40" t="s">
        <v>377</v>
      </c>
      <c r="E420" s="40" t="s">
        <v>378</v>
      </c>
      <c r="F420" s="40" t="s">
        <v>379</v>
      </c>
      <c r="G420" s="40" t="s">
        <v>493</v>
      </c>
      <c r="I420" s="16" t="s">
        <v>110</v>
      </c>
      <c r="J420" s="16" t="s">
        <v>49</v>
      </c>
      <c r="K420" s="16">
        <v>15</v>
      </c>
      <c r="L420" s="16">
        <v>271</v>
      </c>
      <c r="M420" s="16">
        <v>5.56</v>
      </c>
      <c r="N420" t="str">
        <f t="shared" si="7"/>
        <v>Monte Seu Chevrolet Onix | Conectado ao GPS do Seu Celular | Para se Atualizar em Tempo Real.</v>
      </c>
    </row>
    <row r="421" spans="1:14" x14ac:dyDescent="0.25">
      <c r="A421" s="40" t="s">
        <v>77</v>
      </c>
      <c r="B421" s="40" t="s">
        <v>404</v>
      </c>
      <c r="C421" s="40" t="s">
        <v>401</v>
      </c>
      <c r="D421" s="40" t="s">
        <v>402</v>
      </c>
      <c r="E421" s="40" t="s">
        <v>383</v>
      </c>
      <c r="F421" s="40" t="s">
        <v>393</v>
      </c>
      <c r="G421" s="40" t="s">
        <v>493</v>
      </c>
      <c r="I421" s="16" t="s">
        <v>96</v>
      </c>
      <c r="J421" s="16" t="s">
        <v>77</v>
      </c>
      <c r="K421" s="16">
        <v>0</v>
      </c>
      <c r="L421" s="16">
        <v>0</v>
      </c>
      <c r="M421" s="16">
        <v>0</v>
      </c>
      <c r="N421" t="str">
        <f t="shared" si="7"/>
        <v>Site Oficial Onix | Coisas Incríveis Saem do Padrão. | Carros Também. Confira Agora o Site</v>
      </c>
    </row>
    <row r="422" spans="1:14" x14ac:dyDescent="0.25">
      <c r="A422" s="40" t="s">
        <v>77</v>
      </c>
      <c r="B422" s="40" t="s">
        <v>380</v>
      </c>
      <c r="C422" s="40" t="s">
        <v>405</v>
      </c>
      <c r="D422" s="40" t="s">
        <v>406</v>
      </c>
      <c r="E422" s="40" t="s">
        <v>78</v>
      </c>
      <c r="F422" s="40" t="s">
        <v>393</v>
      </c>
      <c r="G422" s="40" t="s">
        <v>493</v>
      </c>
      <c r="I422" s="16" t="s">
        <v>219</v>
      </c>
      <c r="J422" s="16" t="s">
        <v>77</v>
      </c>
      <c r="K422" s="16">
        <v>0</v>
      </c>
      <c r="L422" s="16">
        <v>0</v>
      </c>
      <c r="M422" s="16">
        <v>0</v>
      </c>
      <c r="N422" t="str">
        <f t="shared" si="7"/>
        <v>Chevrolet Onix | Tecnologia Inovadora e Exclusiva. | Com o Sistema Multimídia MyLink.</v>
      </c>
    </row>
    <row r="423" spans="1:14" x14ac:dyDescent="0.25">
      <c r="A423" s="40" t="s">
        <v>77</v>
      </c>
      <c r="B423" s="40" t="s">
        <v>385</v>
      </c>
      <c r="C423" s="40" t="s">
        <v>395</v>
      </c>
      <c r="D423" s="40" t="s">
        <v>396</v>
      </c>
      <c r="E423" s="40" t="s">
        <v>383</v>
      </c>
      <c r="F423" s="40" t="s">
        <v>384</v>
      </c>
      <c r="G423" s="40" t="s">
        <v>493</v>
      </c>
      <c r="I423" s="16" t="s">
        <v>438</v>
      </c>
      <c r="J423" s="16" t="s">
        <v>431</v>
      </c>
      <c r="K423" s="16">
        <v>0</v>
      </c>
      <c r="L423" s="16">
        <v>0</v>
      </c>
      <c r="M423" s="16">
        <v>0</v>
      </c>
      <c r="N423" t="str">
        <f t="shared" si="7"/>
        <v>Chevrolet Onix com MyLink | Tecnologia ao Alcance de Todos | Confira mais Informações no Site!</v>
      </c>
    </row>
    <row r="424" spans="1:14" x14ac:dyDescent="0.25">
      <c r="A424" s="40" t="s">
        <v>77</v>
      </c>
      <c r="B424" s="40" t="s">
        <v>79</v>
      </c>
      <c r="C424" s="40" t="s">
        <v>80</v>
      </c>
      <c r="D424" s="40" t="s">
        <v>81</v>
      </c>
      <c r="E424" s="40" t="s">
        <v>84</v>
      </c>
      <c r="F424" s="40" t="s">
        <v>82</v>
      </c>
      <c r="G424" s="40" t="s">
        <v>493</v>
      </c>
      <c r="I424" s="16" t="s">
        <v>108</v>
      </c>
      <c r="J424" s="16" t="s">
        <v>77</v>
      </c>
      <c r="K424" s="16">
        <v>0</v>
      </c>
      <c r="L424" s="16">
        <v>0</v>
      </c>
      <c r="M424" s="16">
        <v>0</v>
      </c>
      <c r="N424" t="str">
        <f t="shared" si="7"/>
        <v>Chevrolet: Find New Roads | Participe Agora Desse Grande Evento | Visite Agora e Assista Ao Vivo!</v>
      </c>
    </row>
    <row r="425" spans="1:14" x14ac:dyDescent="0.25">
      <c r="A425" s="40" t="s">
        <v>74</v>
      </c>
      <c r="B425" s="40" t="s">
        <v>380</v>
      </c>
      <c r="C425" s="40" t="s">
        <v>381</v>
      </c>
      <c r="D425" s="40" t="s">
        <v>382</v>
      </c>
      <c r="E425" s="40" t="s">
        <v>383</v>
      </c>
      <c r="F425" s="40" t="s">
        <v>384</v>
      </c>
      <c r="G425" s="40" t="s">
        <v>493</v>
      </c>
      <c r="I425" s="16" t="s">
        <v>438</v>
      </c>
      <c r="J425" s="16" t="s">
        <v>431</v>
      </c>
      <c r="K425" s="16">
        <v>0</v>
      </c>
      <c r="L425" s="16">
        <v>0</v>
      </c>
      <c r="M425" s="16">
        <v>0</v>
      </c>
      <c r="N425" t="str">
        <f t="shared" si="7"/>
        <v>Chevrolet Onix | Um dos mais Esperados Lançamentos | Está no Salão do Automóvel. Confira</v>
      </c>
    </row>
    <row r="426" spans="1:14" x14ac:dyDescent="0.25">
      <c r="A426" s="40" t="s">
        <v>77</v>
      </c>
      <c r="B426" s="40" t="s">
        <v>385</v>
      </c>
      <c r="C426" s="40" t="s">
        <v>397</v>
      </c>
      <c r="D426" s="40" t="s">
        <v>398</v>
      </c>
      <c r="E426" s="40" t="s">
        <v>78</v>
      </c>
      <c r="F426" s="40" t="s">
        <v>384</v>
      </c>
      <c r="G426" s="40" t="s">
        <v>493</v>
      </c>
      <c r="I426" s="16" t="s">
        <v>432</v>
      </c>
      <c r="J426" s="16" t="s">
        <v>431</v>
      </c>
      <c r="K426" s="16">
        <v>0</v>
      </c>
      <c r="L426" s="16">
        <v>0</v>
      </c>
      <c r="M426" s="16">
        <v>0</v>
      </c>
      <c r="N426" t="str">
        <f t="shared" si="7"/>
        <v>Chevrolet Onix com MyLink | Com Tela Touchscreen e Conexão | a Smartphones via MyLink.</v>
      </c>
    </row>
    <row r="427" spans="1:14" x14ac:dyDescent="0.25">
      <c r="A427" s="40" t="s">
        <v>77</v>
      </c>
      <c r="B427" s="40" t="s">
        <v>404</v>
      </c>
      <c r="C427" s="40" t="s">
        <v>401</v>
      </c>
      <c r="D427" s="40" t="s">
        <v>402</v>
      </c>
      <c r="E427" s="40" t="s">
        <v>78</v>
      </c>
      <c r="F427" s="40" t="s">
        <v>393</v>
      </c>
      <c r="G427" s="40" t="s">
        <v>493</v>
      </c>
      <c r="I427" s="16" t="s">
        <v>155</v>
      </c>
      <c r="J427" s="16" t="s">
        <v>77</v>
      </c>
      <c r="K427" s="16">
        <v>0</v>
      </c>
      <c r="L427" s="16">
        <v>0</v>
      </c>
      <c r="M427" s="16">
        <v>0</v>
      </c>
      <c r="N427" t="str">
        <f t="shared" si="7"/>
        <v>Site Oficial Onix | Coisas Incríveis Saem do Padrão. | Carros Também. Confira Agora o Site</v>
      </c>
    </row>
    <row r="428" spans="1:14" x14ac:dyDescent="0.25">
      <c r="A428" s="40" t="s">
        <v>77</v>
      </c>
      <c r="B428" s="40" t="s">
        <v>394</v>
      </c>
      <c r="C428" s="40" t="s">
        <v>397</v>
      </c>
      <c r="D428" s="40" t="s">
        <v>398</v>
      </c>
      <c r="E428" s="40" t="s">
        <v>383</v>
      </c>
      <c r="F428" s="40" t="s">
        <v>384</v>
      </c>
      <c r="G428" s="40" t="s">
        <v>493</v>
      </c>
      <c r="I428" s="16" t="s">
        <v>433</v>
      </c>
      <c r="J428" s="16" t="s">
        <v>431</v>
      </c>
      <c r="K428" s="16">
        <v>0</v>
      </c>
      <c r="L428" s="16">
        <v>0</v>
      </c>
      <c r="M428" s="16">
        <v>0</v>
      </c>
      <c r="N428" t="str">
        <f t="shared" si="7"/>
        <v>Lançamento Chevrolet Onix | Com Tela Touchscreen e Conexão | a Smartphones via MyLink.</v>
      </c>
    </row>
    <row r="429" spans="1:14" x14ac:dyDescent="0.25">
      <c r="A429" s="40" t="s">
        <v>9</v>
      </c>
      <c r="B429" s="40" t="s">
        <v>414</v>
      </c>
      <c r="C429" s="40" t="s">
        <v>401</v>
      </c>
      <c r="D429" s="40" t="s">
        <v>402</v>
      </c>
      <c r="E429" s="40" t="s">
        <v>383</v>
      </c>
      <c r="F429" s="40" t="s">
        <v>393</v>
      </c>
      <c r="G429" s="40" t="s">
        <v>493</v>
      </c>
      <c r="I429" s="16" t="s">
        <v>103</v>
      </c>
      <c r="J429" s="16" t="s">
        <v>49</v>
      </c>
      <c r="K429" s="16">
        <v>206</v>
      </c>
      <c r="L429" s="16">
        <v>1271</v>
      </c>
      <c r="M429" s="16">
        <v>47.8</v>
      </c>
      <c r="N429" t="str">
        <f t="shared" si="7"/>
        <v>Chevrolet Onix LT | Coisas Incríveis Saem do Padrão. | Carros Também. Confira Agora o Site</v>
      </c>
    </row>
    <row r="430" spans="1:14" x14ac:dyDescent="0.25">
      <c r="A430" s="40" t="s">
        <v>77</v>
      </c>
      <c r="B430" s="40" t="s">
        <v>394</v>
      </c>
      <c r="C430" s="40" t="s">
        <v>395</v>
      </c>
      <c r="D430" s="40" t="s">
        <v>396</v>
      </c>
      <c r="E430" s="40" t="s">
        <v>78</v>
      </c>
      <c r="F430" s="40" t="s">
        <v>384</v>
      </c>
      <c r="G430" s="40" t="s">
        <v>493</v>
      </c>
      <c r="I430" s="16" t="s">
        <v>436</v>
      </c>
      <c r="J430" s="16" t="s">
        <v>431</v>
      </c>
      <c r="K430" s="16">
        <v>0</v>
      </c>
      <c r="L430" s="16">
        <v>0</v>
      </c>
      <c r="M430" s="16">
        <v>0</v>
      </c>
      <c r="N430" t="str">
        <f t="shared" si="7"/>
        <v>Lançamento Chevrolet Onix | Tecnologia ao Alcance de Todos | Confira mais Informações no Site!</v>
      </c>
    </row>
    <row r="431" spans="1:14" x14ac:dyDescent="0.25">
      <c r="A431" s="40" t="s">
        <v>9</v>
      </c>
      <c r="B431" s="40" t="s">
        <v>380</v>
      </c>
      <c r="C431" s="40" t="s">
        <v>376</v>
      </c>
      <c r="D431" s="40" t="s">
        <v>377</v>
      </c>
      <c r="E431" s="40" t="s">
        <v>378</v>
      </c>
      <c r="F431" s="40" t="s">
        <v>379</v>
      </c>
      <c r="G431" s="40" t="s">
        <v>493</v>
      </c>
      <c r="I431" s="16" t="s">
        <v>90</v>
      </c>
      <c r="J431" s="16" t="s">
        <v>49</v>
      </c>
      <c r="K431" s="16">
        <v>1118</v>
      </c>
      <c r="L431" s="16">
        <v>8262</v>
      </c>
      <c r="M431" s="16">
        <v>224.03</v>
      </c>
      <c r="N431" t="str">
        <f t="shared" si="7"/>
        <v>Chevrolet Onix | Conectado ao GPS do Seu Celular | Para se Atualizar em Tempo Real.</v>
      </c>
    </row>
    <row r="432" spans="1:14" x14ac:dyDescent="0.25">
      <c r="A432" s="40" t="s">
        <v>77</v>
      </c>
      <c r="B432" s="40" t="s">
        <v>394</v>
      </c>
      <c r="C432" s="40" t="s">
        <v>399</v>
      </c>
      <c r="D432" s="40" t="s">
        <v>396</v>
      </c>
      <c r="E432" s="40" t="s">
        <v>383</v>
      </c>
      <c r="F432" s="40" t="s">
        <v>384</v>
      </c>
      <c r="G432" s="40" t="s">
        <v>493</v>
      </c>
      <c r="I432" s="16" t="s">
        <v>434</v>
      </c>
      <c r="J432" s="16" t="s">
        <v>431</v>
      </c>
      <c r="K432" s="16">
        <v>0</v>
      </c>
      <c r="L432" s="16">
        <v>0</v>
      </c>
      <c r="M432" s="16">
        <v>0</v>
      </c>
      <c r="N432" t="str">
        <f t="shared" si="7"/>
        <v>Lançamento Chevrolet Onix | Em Breve no Salão do Automóvel | Confira mais Informações no Site!</v>
      </c>
    </row>
    <row r="433" spans="1:14" x14ac:dyDescent="0.25">
      <c r="A433" s="40" t="s">
        <v>77</v>
      </c>
      <c r="B433" s="40" t="s">
        <v>418</v>
      </c>
      <c r="C433" s="40" t="s">
        <v>397</v>
      </c>
      <c r="D433" s="40" t="s">
        <v>398</v>
      </c>
      <c r="E433" s="40" t="s">
        <v>383</v>
      </c>
      <c r="F433" s="40" t="s">
        <v>384</v>
      </c>
      <c r="G433" s="40" t="s">
        <v>493</v>
      </c>
      <c r="I433" s="16" t="s">
        <v>435</v>
      </c>
      <c r="J433" s="16" t="s">
        <v>431</v>
      </c>
      <c r="K433" s="16">
        <v>0</v>
      </c>
      <c r="L433" s="16">
        <v>0</v>
      </c>
      <c r="M433" s="16">
        <v>0</v>
      </c>
      <c r="N433" t="str">
        <f t="shared" si="7"/>
        <v>Vem aí o Chevrolet Onix | Com Tela Touchscreen e Conexão | a Smartphones via MyLink.</v>
      </c>
    </row>
    <row r="434" spans="1:14" x14ac:dyDescent="0.25">
      <c r="A434" s="40" t="s">
        <v>74</v>
      </c>
      <c r="B434" s="40" t="s">
        <v>394</v>
      </c>
      <c r="C434" s="40" t="s">
        <v>381</v>
      </c>
      <c r="D434" s="40" t="s">
        <v>412</v>
      </c>
      <c r="E434" s="40" t="s">
        <v>383</v>
      </c>
      <c r="F434" s="40" t="s">
        <v>384</v>
      </c>
      <c r="G434" s="40" t="s">
        <v>493</v>
      </c>
      <c r="I434" s="16" t="s">
        <v>435</v>
      </c>
      <c r="J434" s="16" t="s">
        <v>431</v>
      </c>
      <c r="K434" s="16">
        <v>0</v>
      </c>
      <c r="L434" s="16">
        <v>0</v>
      </c>
      <c r="M434" s="16">
        <v>0</v>
      </c>
      <c r="N434" t="str">
        <f t="shared" si="7"/>
        <v>Lançamento Chevrolet Onix | Um dos mais Esperados Lançamentos | do ano da Chevrolet. Veja no site!</v>
      </c>
    </row>
    <row r="435" spans="1:14" x14ac:dyDescent="0.25">
      <c r="A435" s="40" t="s">
        <v>9</v>
      </c>
      <c r="B435" s="40" t="s">
        <v>420</v>
      </c>
      <c r="C435" s="40" t="s">
        <v>376</v>
      </c>
      <c r="D435" s="40" t="s">
        <v>377</v>
      </c>
      <c r="E435" s="40" t="s">
        <v>378</v>
      </c>
      <c r="F435" s="40" t="s">
        <v>379</v>
      </c>
      <c r="G435" s="40" t="s">
        <v>493</v>
      </c>
      <c r="I435" s="16" t="s">
        <v>86</v>
      </c>
      <c r="J435" s="16" t="s">
        <v>49</v>
      </c>
      <c r="K435" s="16">
        <v>82</v>
      </c>
      <c r="L435" s="16">
        <v>267</v>
      </c>
      <c r="M435" s="16">
        <v>16.28</v>
      </c>
      <c r="N435" t="str">
        <f t="shared" si="7"/>
        <v>Onix 2013 - 0 km | Conectado ao GPS do Seu Celular | Para se Atualizar em Tempo Real.</v>
      </c>
    </row>
    <row r="436" spans="1:14" x14ac:dyDescent="0.25">
      <c r="A436" s="40" t="s">
        <v>74</v>
      </c>
      <c r="B436" s="40" t="s">
        <v>407</v>
      </c>
      <c r="C436" s="40" t="s">
        <v>408</v>
      </c>
      <c r="D436" s="40" t="s">
        <v>409</v>
      </c>
      <c r="E436" s="40" t="s">
        <v>383</v>
      </c>
      <c r="F436" s="40" t="s">
        <v>393</v>
      </c>
      <c r="G436" s="40" t="s">
        <v>493</v>
      </c>
      <c r="I436" s="16" t="s">
        <v>129</v>
      </c>
      <c r="J436" s="16" t="s">
        <v>74</v>
      </c>
      <c r="K436" s="16">
        <v>4</v>
      </c>
      <c r="L436" s="16">
        <v>40</v>
      </c>
      <c r="M436" s="16">
        <v>2.38</v>
      </c>
      <c r="N436" t="str">
        <f t="shared" si="7"/>
        <v>Chevrolet Onix 2013 | Motor SPE/4, Duplo Air Bag Frontal | Freios ABS com EBD e Muito Mais.</v>
      </c>
    </row>
    <row r="437" spans="1:14" x14ac:dyDescent="0.25">
      <c r="A437" s="40" t="s">
        <v>77</v>
      </c>
      <c r="B437" s="40" t="s">
        <v>375</v>
      </c>
      <c r="C437" s="40" t="s">
        <v>391</v>
      </c>
      <c r="D437" s="40" t="s">
        <v>392</v>
      </c>
      <c r="E437" s="40" t="s">
        <v>78</v>
      </c>
      <c r="F437" s="40" t="s">
        <v>393</v>
      </c>
      <c r="G437" s="40" t="s">
        <v>493</v>
      </c>
      <c r="I437" s="16" t="s">
        <v>88</v>
      </c>
      <c r="J437" s="16" t="s">
        <v>77</v>
      </c>
      <c r="K437" s="16">
        <v>0</v>
      </c>
      <c r="L437" s="16">
        <v>0</v>
      </c>
      <c r="M437" s="16">
        <v>0</v>
      </c>
      <c r="N437" t="str">
        <f t="shared" si="7"/>
        <v>Monte Seu Chevrolet Onix | Um Choque de Gerações na Indústria | Automobilística. Visite Nosso Site!</v>
      </c>
    </row>
    <row r="438" spans="1:14" x14ac:dyDescent="0.25">
      <c r="A438" s="40" t="s">
        <v>74</v>
      </c>
      <c r="B438" s="40" t="s">
        <v>421</v>
      </c>
      <c r="C438" s="40" t="s">
        <v>405</v>
      </c>
      <c r="D438" s="40" t="s">
        <v>406</v>
      </c>
      <c r="E438" s="40" t="s">
        <v>383</v>
      </c>
      <c r="F438" s="40" t="s">
        <v>393</v>
      </c>
      <c r="G438" s="40" t="s">
        <v>493</v>
      </c>
      <c r="I438" s="16" t="s">
        <v>179</v>
      </c>
      <c r="J438" s="16" t="s">
        <v>74</v>
      </c>
      <c r="K438" s="16">
        <v>1249</v>
      </c>
      <c r="L438" s="16">
        <v>8995</v>
      </c>
      <c r="M438" s="16">
        <v>223.65</v>
      </c>
      <c r="N438" t="str">
        <f t="shared" si="7"/>
        <v>Conheça Chevrolet Onix | Tecnologia Inovadora e Exclusiva. | Com o Sistema Multimídia MyLink.</v>
      </c>
    </row>
    <row r="439" spans="1:14" x14ac:dyDescent="0.25">
      <c r="A439" s="40" t="s">
        <v>9</v>
      </c>
      <c r="B439" s="40" t="s">
        <v>387</v>
      </c>
      <c r="C439" s="40" t="s">
        <v>388</v>
      </c>
      <c r="D439" s="40" t="s">
        <v>389</v>
      </c>
      <c r="E439" s="40" t="s">
        <v>378</v>
      </c>
      <c r="F439" s="40" t="s">
        <v>379</v>
      </c>
      <c r="G439" s="40" t="s">
        <v>493</v>
      </c>
      <c r="I439" s="16" t="s">
        <v>155</v>
      </c>
      <c r="J439" s="16" t="s">
        <v>49</v>
      </c>
      <c r="K439" s="16">
        <v>502</v>
      </c>
      <c r="L439" s="16">
        <v>3936</v>
      </c>
      <c r="M439" s="16">
        <v>131.41999999999999</v>
      </c>
      <c r="N439" t="str">
        <f t="shared" si="7"/>
        <v>Chevrolet Onix - Oficial | Conheça toda a Tecnologia do MyLink | Conectado ao GPS do Seu Celular.</v>
      </c>
    </row>
    <row r="440" spans="1:14" x14ac:dyDescent="0.25">
      <c r="A440" s="40" t="s">
        <v>9</v>
      </c>
      <c r="B440" s="40" t="s">
        <v>413</v>
      </c>
      <c r="C440" s="40" t="s">
        <v>388</v>
      </c>
      <c r="D440" s="40" t="s">
        <v>389</v>
      </c>
      <c r="E440" s="40" t="s">
        <v>378</v>
      </c>
      <c r="F440" s="40" t="s">
        <v>379</v>
      </c>
      <c r="G440" s="40" t="s">
        <v>493</v>
      </c>
      <c r="I440" s="16" t="s">
        <v>86</v>
      </c>
      <c r="J440" s="16" t="s">
        <v>49</v>
      </c>
      <c r="K440" s="16">
        <v>49</v>
      </c>
      <c r="L440" s="16">
        <v>221</v>
      </c>
      <c r="M440" s="16">
        <v>9.01</v>
      </c>
      <c r="N440" t="str">
        <f t="shared" si="7"/>
        <v>Chevrolet Onix - 0 km | Conheça toda a Tecnologia do MyLink | Conectado ao GPS do Seu Celular.</v>
      </c>
    </row>
    <row r="441" spans="1:14" x14ac:dyDescent="0.25">
      <c r="A441" s="40" t="s">
        <v>77</v>
      </c>
      <c r="B441" s="40" t="s">
        <v>385</v>
      </c>
      <c r="C441" s="40" t="s">
        <v>397</v>
      </c>
      <c r="D441" s="40" t="s">
        <v>398</v>
      </c>
      <c r="E441" s="40" t="s">
        <v>78</v>
      </c>
      <c r="F441" s="40" t="s">
        <v>384</v>
      </c>
      <c r="G441" s="40" t="s">
        <v>493</v>
      </c>
      <c r="I441" s="16" t="s">
        <v>438</v>
      </c>
      <c r="J441" s="16" t="s">
        <v>431</v>
      </c>
      <c r="K441" s="16">
        <v>0</v>
      </c>
      <c r="L441" s="16">
        <v>0</v>
      </c>
      <c r="M441" s="16">
        <v>0</v>
      </c>
      <c r="N441" t="str">
        <f t="shared" si="7"/>
        <v>Chevrolet Onix com MyLink | Com Tela Touchscreen e Conexão | a Smartphones via MyLink.</v>
      </c>
    </row>
    <row r="442" spans="1:14" x14ac:dyDescent="0.25">
      <c r="A442" s="40" t="s">
        <v>77</v>
      </c>
      <c r="B442" s="40" t="s">
        <v>380</v>
      </c>
      <c r="C442" s="40" t="s">
        <v>395</v>
      </c>
      <c r="D442" s="40" t="s">
        <v>396</v>
      </c>
      <c r="E442" s="40" t="s">
        <v>383</v>
      </c>
      <c r="F442" s="40" t="s">
        <v>384</v>
      </c>
      <c r="G442" s="40" t="s">
        <v>493</v>
      </c>
      <c r="I442" s="16" t="s">
        <v>220</v>
      </c>
      <c r="J442" s="16" t="s">
        <v>431</v>
      </c>
      <c r="K442" s="16">
        <v>0</v>
      </c>
      <c r="L442" s="16">
        <v>0</v>
      </c>
      <c r="M442" s="16">
        <v>0</v>
      </c>
      <c r="N442" t="str">
        <f t="shared" si="7"/>
        <v>Chevrolet Onix | Tecnologia ao Alcance de Todos | Confira mais Informações no Site!</v>
      </c>
    </row>
    <row r="443" spans="1:14" x14ac:dyDescent="0.25">
      <c r="A443" s="40" t="s">
        <v>77</v>
      </c>
      <c r="B443" s="40" t="s">
        <v>407</v>
      </c>
      <c r="C443" s="40" t="s">
        <v>391</v>
      </c>
      <c r="D443" s="40" t="s">
        <v>392</v>
      </c>
      <c r="E443" s="40" t="s">
        <v>383</v>
      </c>
      <c r="F443" s="40" t="s">
        <v>393</v>
      </c>
      <c r="G443" s="40" t="s">
        <v>493</v>
      </c>
      <c r="I443" s="16" t="s">
        <v>108</v>
      </c>
      <c r="J443" s="16" t="s">
        <v>77</v>
      </c>
      <c r="K443" s="16">
        <v>0</v>
      </c>
      <c r="L443" s="16">
        <v>0</v>
      </c>
      <c r="M443" s="16">
        <v>0</v>
      </c>
      <c r="N443" t="str">
        <f t="shared" si="7"/>
        <v>Chevrolet Onix 2013 | Um Choque de Gerações na Indústria | Automobilística. Visite Nosso Site!</v>
      </c>
    </row>
    <row r="444" spans="1:14" x14ac:dyDescent="0.25">
      <c r="A444" s="40" t="s">
        <v>77</v>
      </c>
      <c r="B444" s="40" t="s">
        <v>414</v>
      </c>
      <c r="C444" s="40" t="s">
        <v>408</v>
      </c>
      <c r="D444" s="40" t="s">
        <v>409</v>
      </c>
      <c r="E444" s="40" t="s">
        <v>383</v>
      </c>
      <c r="F444" s="40" t="s">
        <v>393</v>
      </c>
      <c r="G444" s="40" t="s">
        <v>493</v>
      </c>
      <c r="I444" s="16" t="s">
        <v>103</v>
      </c>
      <c r="J444" s="16" t="s">
        <v>77</v>
      </c>
      <c r="K444" s="16">
        <v>0</v>
      </c>
      <c r="L444" s="16">
        <v>0</v>
      </c>
      <c r="M444" s="16">
        <v>0</v>
      </c>
      <c r="N444" t="str">
        <f t="shared" si="7"/>
        <v>Chevrolet Onix LT | Motor SPE/4, Duplo Air Bag Frontal | Freios ABS com EBD e Muito Mais.</v>
      </c>
    </row>
    <row r="445" spans="1:14" x14ac:dyDescent="0.25">
      <c r="A445" s="40" t="s">
        <v>77</v>
      </c>
      <c r="B445" s="40" t="s">
        <v>390</v>
      </c>
      <c r="C445" s="40" t="s">
        <v>408</v>
      </c>
      <c r="D445" s="40" t="s">
        <v>409</v>
      </c>
      <c r="E445" s="40" t="s">
        <v>383</v>
      </c>
      <c r="F445" s="40" t="s">
        <v>393</v>
      </c>
      <c r="G445" s="40" t="s">
        <v>493</v>
      </c>
      <c r="I445" s="16" t="s">
        <v>126</v>
      </c>
      <c r="J445" s="16" t="s">
        <v>77</v>
      </c>
      <c r="K445" s="16">
        <v>0</v>
      </c>
      <c r="L445" s="16">
        <v>0</v>
      </c>
      <c r="M445" s="16">
        <v>0</v>
      </c>
      <c r="N445" t="str">
        <f t="shared" si="7"/>
        <v>Conheça o Onix 2013 | Motor SPE/4, Duplo Air Bag Frontal | Freios ABS com EBD e Muito Mais.</v>
      </c>
    </row>
    <row r="446" spans="1:14" x14ac:dyDescent="0.25">
      <c r="A446" s="40" t="s">
        <v>9</v>
      </c>
      <c r="B446" s="40" t="s">
        <v>387</v>
      </c>
      <c r="C446" s="40" t="s">
        <v>388</v>
      </c>
      <c r="D446" s="40" t="s">
        <v>389</v>
      </c>
      <c r="E446" s="40" t="s">
        <v>378</v>
      </c>
      <c r="F446" s="40" t="s">
        <v>379</v>
      </c>
      <c r="G446" s="40" t="s">
        <v>493</v>
      </c>
      <c r="I446" s="16" t="s">
        <v>126</v>
      </c>
      <c r="J446" s="16" t="s">
        <v>49</v>
      </c>
      <c r="K446" s="16">
        <v>1</v>
      </c>
      <c r="L446" s="16">
        <v>47</v>
      </c>
      <c r="M446" s="16">
        <v>0.49</v>
      </c>
      <c r="N446" t="str">
        <f t="shared" si="7"/>
        <v>Chevrolet Onix - Oficial | Conheça toda a Tecnologia do MyLink | Conectado ao GPS do Seu Celular.</v>
      </c>
    </row>
    <row r="447" spans="1:14" x14ac:dyDescent="0.25">
      <c r="A447" s="40" t="s">
        <v>77</v>
      </c>
      <c r="B447" s="40" t="s">
        <v>411</v>
      </c>
      <c r="C447" s="40" t="s">
        <v>405</v>
      </c>
      <c r="D447" s="40" t="s">
        <v>406</v>
      </c>
      <c r="E447" s="40" t="s">
        <v>78</v>
      </c>
      <c r="F447" s="40" t="s">
        <v>393</v>
      </c>
      <c r="G447" s="40" t="s">
        <v>493</v>
      </c>
      <c r="I447" s="16" t="s">
        <v>110</v>
      </c>
      <c r="J447" s="16" t="s">
        <v>77</v>
      </c>
      <c r="K447" s="16">
        <v>0</v>
      </c>
      <c r="L447" s="16">
        <v>0</v>
      </c>
      <c r="M447" s="16">
        <v>0</v>
      </c>
      <c r="N447" t="str">
        <f t="shared" si="7"/>
        <v>Chevrolet Onix com Mylink | Tecnologia Inovadora e Exclusiva. | Com o Sistema Multimídia MyLink.</v>
      </c>
    </row>
    <row r="448" spans="1:14" x14ac:dyDescent="0.25">
      <c r="A448" s="40" t="s">
        <v>9</v>
      </c>
      <c r="B448" s="40" t="s">
        <v>375</v>
      </c>
      <c r="C448" s="40" t="s">
        <v>376</v>
      </c>
      <c r="D448" s="40" t="s">
        <v>377</v>
      </c>
      <c r="E448" s="40" t="s">
        <v>378</v>
      </c>
      <c r="F448" s="40" t="s">
        <v>379</v>
      </c>
      <c r="G448" s="40" t="s">
        <v>493</v>
      </c>
      <c r="I448" s="16" t="s">
        <v>96</v>
      </c>
      <c r="J448" s="16" t="s">
        <v>49</v>
      </c>
      <c r="K448" s="16">
        <v>234</v>
      </c>
      <c r="L448" s="16">
        <v>1376</v>
      </c>
      <c r="M448" s="16">
        <v>74.27</v>
      </c>
      <c r="N448" t="str">
        <f t="shared" ref="N448:N511" si="8">B448&amp;" | "&amp;C448&amp;" | "&amp;D448</f>
        <v>Monte Seu Chevrolet Onix | Conectado ao GPS do Seu Celular | Para se Atualizar em Tempo Real.</v>
      </c>
    </row>
    <row r="449" spans="1:14" x14ac:dyDescent="0.25">
      <c r="A449" s="40" t="s">
        <v>74</v>
      </c>
      <c r="B449" s="40" t="s">
        <v>390</v>
      </c>
      <c r="C449" s="40" t="s">
        <v>391</v>
      </c>
      <c r="D449" s="40" t="s">
        <v>392</v>
      </c>
      <c r="E449" s="40" t="s">
        <v>383</v>
      </c>
      <c r="F449" s="40" t="s">
        <v>393</v>
      </c>
      <c r="G449" s="40" t="s">
        <v>493</v>
      </c>
      <c r="I449" s="16" t="s">
        <v>126</v>
      </c>
      <c r="J449" s="16" t="s">
        <v>74</v>
      </c>
      <c r="K449" s="16">
        <v>4</v>
      </c>
      <c r="L449" s="16">
        <v>52</v>
      </c>
      <c r="M449" s="16">
        <v>1.64</v>
      </c>
      <c r="N449" t="str">
        <f t="shared" si="8"/>
        <v>Conheça o Onix 2013 | Um Choque de Gerações na Indústria | Automobilística. Visite Nosso Site!</v>
      </c>
    </row>
    <row r="450" spans="1:14" x14ac:dyDescent="0.25">
      <c r="A450" s="40" t="s">
        <v>77</v>
      </c>
      <c r="B450" s="40" t="s">
        <v>79</v>
      </c>
      <c r="C450" s="40" t="s">
        <v>80</v>
      </c>
      <c r="D450" s="40" t="s">
        <v>81</v>
      </c>
      <c r="E450" s="40" t="s">
        <v>78</v>
      </c>
      <c r="F450" s="40" t="s">
        <v>82</v>
      </c>
      <c r="G450" s="40" t="s">
        <v>493</v>
      </c>
      <c r="I450" s="16" t="s">
        <v>116</v>
      </c>
      <c r="J450" s="16" t="s">
        <v>77</v>
      </c>
      <c r="K450" s="16">
        <v>0</v>
      </c>
      <c r="L450" s="16">
        <v>0</v>
      </c>
      <c r="M450" s="16">
        <v>0</v>
      </c>
      <c r="N450" t="str">
        <f t="shared" si="8"/>
        <v>Chevrolet: Find New Roads | Participe Agora Desse Grande Evento | Visite Agora e Assista Ao Vivo!</v>
      </c>
    </row>
    <row r="451" spans="1:14" x14ac:dyDescent="0.25">
      <c r="A451" s="40" t="s">
        <v>74</v>
      </c>
      <c r="B451" s="40" t="s">
        <v>416</v>
      </c>
      <c r="C451" s="40" t="s">
        <v>399</v>
      </c>
      <c r="D451" s="40" t="s">
        <v>396</v>
      </c>
      <c r="E451" s="40" t="s">
        <v>383</v>
      </c>
      <c r="F451" s="40" t="s">
        <v>384</v>
      </c>
      <c r="G451" s="40" t="s">
        <v>493</v>
      </c>
      <c r="I451" s="16" t="s">
        <v>220</v>
      </c>
      <c r="J451" s="16" t="s">
        <v>431</v>
      </c>
      <c r="K451" s="16">
        <v>0</v>
      </c>
      <c r="L451" s="16">
        <v>0</v>
      </c>
      <c r="M451" s="16">
        <v>0</v>
      </c>
      <c r="N451" t="str">
        <f t="shared" si="8"/>
        <v>Anúncio gráfico - Chevrolet Onix com MyLink | Em Breve no Salão do Automóvel | Confira mais Informações no Site!</v>
      </c>
    </row>
    <row r="452" spans="1:14" x14ac:dyDescent="0.25">
      <c r="A452" s="40" t="s">
        <v>77</v>
      </c>
      <c r="B452" s="40" t="s">
        <v>380</v>
      </c>
      <c r="C452" s="40" t="s">
        <v>381</v>
      </c>
      <c r="D452" s="40" t="s">
        <v>412</v>
      </c>
      <c r="E452" s="40" t="s">
        <v>78</v>
      </c>
      <c r="F452" s="40" t="s">
        <v>384</v>
      </c>
      <c r="G452" s="40" t="s">
        <v>493</v>
      </c>
      <c r="I452" s="16" t="s">
        <v>114</v>
      </c>
      <c r="J452" s="16" t="s">
        <v>431</v>
      </c>
      <c r="K452" s="16">
        <v>0</v>
      </c>
      <c r="L452" s="16">
        <v>0</v>
      </c>
      <c r="M452" s="16">
        <v>0</v>
      </c>
      <c r="N452" t="str">
        <f t="shared" si="8"/>
        <v>Chevrolet Onix | Um dos mais Esperados Lançamentos | do ano da Chevrolet. Veja no site!</v>
      </c>
    </row>
    <row r="453" spans="1:14" x14ac:dyDescent="0.25">
      <c r="A453" s="40" t="s">
        <v>77</v>
      </c>
      <c r="B453" s="40" t="s">
        <v>390</v>
      </c>
      <c r="C453" s="40" t="s">
        <v>391</v>
      </c>
      <c r="D453" s="40" t="s">
        <v>392</v>
      </c>
      <c r="E453" s="40" t="s">
        <v>78</v>
      </c>
      <c r="F453" s="40" t="s">
        <v>393</v>
      </c>
      <c r="G453" s="40" t="s">
        <v>493</v>
      </c>
      <c r="I453" s="16" t="s">
        <v>219</v>
      </c>
      <c r="J453" s="16" t="s">
        <v>77</v>
      </c>
      <c r="K453" s="16">
        <v>0</v>
      </c>
      <c r="L453" s="16">
        <v>0</v>
      </c>
      <c r="M453" s="16">
        <v>0</v>
      </c>
      <c r="N453" t="str">
        <f t="shared" si="8"/>
        <v>Conheça o Onix 2013 | Um Choque de Gerações na Indústria | Automobilística. Visite Nosso Site!</v>
      </c>
    </row>
    <row r="454" spans="1:14" x14ac:dyDescent="0.25">
      <c r="A454" s="40" t="s">
        <v>77</v>
      </c>
      <c r="B454" s="40" t="s">
        <v>380</v>
      </c>
      <c r="C454" s="40" t="s">
        <v>395</v>
      </c>
      <c r="D454" s="40" t="s">
        <v>396</v>
      </c>
      <c r="E454" s="40" t="s">
        <v>383</v>
      </c>
      <c r="F454" s="40" t="s">
        <v>384</v>
      </c>
      <c r="G454" s="40" t="s">
        <v>493</v>
      </c>
      <c r="I454" s="16" t="s">
        <v>434</v>
      </c>
      <c r="J454" s="16" t="s">
        <v>431</v>
      </c>
      <c r="K454" s="16">
        <v>0</v>
      </c>
      <c r="L454" s="16">
        <v>0</v>
      </c>
      <c r="M454" s="16">
        <v>0</v>
      </c>
      <c r="N454" t="str">
        <f t="shared" si="8"/>
        <v>Chevrolet Onix | Tecnologia ao Alcance de Todos | Confira mais Informações no Site!</v>
      </c>
    </row>
    <row r="455" spans="1:14" x14ac:dyDescent="0.25">
      <c r="A455" s="40" t="s">
        <v>77</v>
      </c>
      <c r="B455" s="40" t="s">
        <v>423</v>
      </c>
      <c r="C455" s="40" t="s">
        <v>391</v>
      </c>
      <c r="D455" s="40" t="s">
        <v>392</v>
      </c>
      <c r="E455" s="40" t="s">
        <v>383</v>
      </c>
      <c r="F455" s="40" t="s">
        <v>393</v>
      </c>
      <c r="G455" s="40" t="s">
        <v>493</v>
      </c>
      <c r="I455" s="16" t="s">
        <v>88</v>
      </c>
      <c r="J455" s="16" t="s">
        <v>77</v>
      </c>
      <c r="K455" s="16">
        <v>0</v>
      </c>
      <c r="L455" s="16">
        <v>0</v>
      </c>
      <c r="M455" s="16">
        <v>0</v>
      </c>
      <c r="N455" t="str">
        <f t="shared" si="8"/>
        <v>Monte o Seu Onix 2013 | Um Choque de Gerações na Indústria | Automobilística. Visite Nosso Site!</v>
      </c>
    </row>
    <row r="456" spans="1:14" x14ac:dyDescent="0.25">
      <c r="A456" s="40" t="s">
        <v>77</v>
      </c>
      <c r="B456" s="40" t="s">
        <v>411</v>
      </c>
      <c r="C456" s="40" t="s">
        <v>391</v>
      </c>
      <c r="D456" s="40" t="s">
        <v>392</v>
      </c>
      <c r="E456" s="40" t="s">
        <v>383</v>
      </c>
      <c r="F456" s="40" t="s">
        <v>393</v>
      </c>
      <c r="G456" s="40" t="s">
        <v>493</v>
      </c>
      <c r="I456" s="16" t="s">
        <v>110</v>
      </c>
      <c r="J456" s="16" t="s">
        <v>77</v>
      </c>
      <c r="K456" s="16">
        <v>0</v>
      </c>
      <c r="L456" s="16">
        <v>0</v>
      </c>
      <c r="M456" s="16">
        <v>0</v>
      </c>
      <c r="N456" t="str">
        <f t="shared" si="8"/>
        <v>Chevrolet Onix com Mylink | Um Choque de Gerações na Indústria | Automobilística. Visite Nosso Site!</v>
      </c>
    </row>
    <row r="457" spans="1:14" x14ac:dyDescent="0.25">
      <c r="A457" s="40" t="s">
        <v>77</v>
      </c>
      <c r="B457" s="40" t="s">
        <v>380</v>
      </c>
      <c r="C457" s="40" t="s">
        <v>381</v>
      </c>
      <c r="D457" s="40" t="s">
        <v>412</v>
      </c>
      <c r="E457" s="40" t="s">
        <v>78</v>
      </c>
      <c r="F457" s="40" t="s">
        <v>384</v>
      </c>
      <c r="G457" s="40" t="s">
        <v>493</v>
      </c>
      <c r="I457" s="16" t="s">
        <v>144</v>
      </c>
      <c r="J457" s="16" t="s">
        <v>431</v>
      </c>
      <c r="K457" s="16">
        <v>0</v>
      </c>
      <c r="L457" s="16">
        <v>0</v>
      </c>
      <c r="M457" s="16">
        <v>0</v>
      </c>
      <c r="N457" t="str">
        <f t="shared" si="8"/>
        <v>Chevrolet Onix | Um dos mais Esperados Lançamentos | do ano da Chevrolet. Veja no site!</v>
      </c>
    </row>
    <row r="458" spans="1:14" x14ac:dyDescent="0.25">
      <c r="A458" s="40" t="s">
        <v>74</v>
      </c>
      <c r="B458" s="40" t="s">
        <v>79</v>
      </c>
      <c r="C458" s="40" t="s">
        <v>80</v>
      </c>
      <c r="D458" s="40" t="s">
        <v>83</v>
      </c>
      <c r="E458" s="40" t="s">
        <v>78</v>
      </c>
      <c r="F458" s="40" t="s">
        <v>82</v>
      </c>
      <c r="G458" s="40" t="s">
        <v>493</v>
      </c>
      <c r="I458" s="16" t="s">
        <v>219</v>
      </c>
      <c r="J458" s="16" t="s">
        <v>74</v>
      </c>
      <c r="K458" s="16">
        <v>0</v>
      </c>
      <c r="L458" s="16">
        <v>0</v>
      </c>
      <c r="M458" s="16">
        <v>0</v>
      </c>
      <c r="N458" t="str">
        <f t="shared" si="8"/>
        <v>Chevrolet: Find New Roads | Participe Agora Desse Grande Evento | Assista a Transmissão Ao Vivo!</v>
      </c>
    </row>
    <row r="459" spans="1:14" x14ac:dyDescent="0.25">
      <c r="A459" s="40" t="s">
        <v>77</v>
      </c>
      <c r="B459" s="40" t="s">
        <v>79</v>
      </c>
      <c r="C459" s="40" t="s">
        <v>80</v>
      </c>
      <c r="D459" s="40" t="s">
        <v>81</v>
      </c>
      <c r="E459" s="40" t="s">
        <v>78</v>
      </c>
      <c r="F459" s="40" t="s">
        <v>82</v>
      </c>
      <c r="G459" s="40" t="s">
        <v>493</v>
      </c>
      <c r="I459" s="16" t="s">
        <v>88</v>
      </c>
      <c r="J459" s="16" t="s">
        <v>77</v>
      </c>
      <c r="K459" s="16">
        <v>0</v>
      </c>
      <c r="L459" s="16">
        <v>0</v>
      </c>
      <c r="M459" s="16">
        <v>0</v>
      </c>
      <c r="N459" t="str">
        <f t="shared" si="8"/>
        <v>Chevrolet: Find New Roads | Participe Agora Desse Grande Evento | Visite Agora e Assista Ao Vivo!</v>
      </c>
    </row>
    <row r="460" spans="1:14" x14ac:dyDescent="0.25">
      <c r="A460" s="40" t="s">
        <v>9</v>
      </c>
      <c r="B460" s="40" t="s">
        <v>407</v>
      </c>
      <c r="C460" s="40" t="s">
        <v>376</v>
      </c>
      <c r="D460" s="40" t="s">
        <v>377</v>
      </c>
      <c r="E460" s="40" t="s">
        <v>378</v>
      </c>
      <c r="F460" s="40" t="s">
        <v>379</v>
      </c>
      <c r="G460" s="40" t="s">
        <v>493</v>
      </c>
      <c r="I460" s="16" t="s">
        <v>219</v>
      </c>
      <c r="J460" s="16" t="s">
        <v>49</v>
      </c>
      <c r="K460" s="16">
        <v>13</v>
      </c>
      <c r="L460" s="16">
        <v>143</v>
      </c>
      <c r="M460" s="16">
        <v>4.1500000000000004</v>
      </c>
      <c r="N460" t="str">
        <f t="shared" si="8"/>
        <v>Chevrolet Onix 2013 | Conectado ao GPS do Seu Celular | Para se Atualizar em Tempo Real.</v>
      </c>
    </row>
    <row r="461" spans="1:14" x14ac:dyDescent="0.25">
      <c r="A461" s="40" t="s">
        <v>77</v>
      </c>
      <c r="B461" s="40" t="s">
        <v>394</v>
      </c>
      <c r="C461" s="40" t="s">
        <v>395</v>
      </c>
      <c r="D461" s="40" t="s">
        <v>396</v>
      </c>
      <c r="E461" s="40" t="s">
        <v>383</v>
      </c>
      <c r="F461" s="40" t="s">
        <v>384</v>
      </c>
      <c r="G461" s="40" t="s">
        <v>493</v>
      </c>
      <c r="I461" s="16" t="s">
        <v>435</v>
      </c>
      <c r="J461" s="16" t="s">
        <v>431</v>
      </c>
      <c r="K461" s="16">
        <v>0</v>
      </c>
      <c r="L461" s="16">
        <v>0</v>
      </c>
      <c r="M461" s="16">
        <v>0</v>
      </c>
      <c r="N461" t="str">
        <f t="shared" si="8"/>
        <v>Lançamento Chevrolet Onix | Tecnologia ao Alcance de Todos | Confira mais Informações no Site!</v>
      </c>
    </row>
    <row r="462" spans="1:14" x14ac:dyDescent="0.25">
      <c r="A462" s="40" t="s">
        <v>74</v>
      </c>
      <c r="B462" s="40" t="s">
        <v>380</v>
      </c>
      <c r="C462" s="40" t="s">
        <v>381</v>
      </c>
      <c r="D462" s="40" t="s">
        <v>382</v>
      </c>
      <c r="E462" s="40" t="s">
        <v>383</v>
      </c>
      <c r="F462" s="40" t="s">
        <v>384</v>
      </c>
      <c r="G462" s="40" t="s">
        <v>493</v>
      </c>
      <c r="I462" s="16" t="s">
        <v>437</v>
      </c>
      <c r="J462" s="16" t="s">
        <v>431</v>
      </c>
      <c r="K462" s="16">
        <v>0</v>
      </c>
      <c r="L462" s="16">
        <v>0</v>
      </c>
      <c r="M462" s="16">
        <v>0</v>
      </c>
      <c r="N462" t="str">
        <f t="shared" si="8"/>
        <v>Chevrolet Onix | Um dos mais Esperados Lançamentos | Está no Salão do Automóvel. Confira</v>
      </c>
    </row>
    <row r="463" spans="1:14" x14ac:dyDescent="0.25">
      <c r="A463" s="40" t="s">
        <v>77</v>
      </c>
      <c r="B463" s="40" t="s">
        <v>394</v>
      </c>
      <c r="C463" s="40" t="s">
        <v>399</v>
      </c>
      <c r="D463" s="40" t="s">
        <v>396</v>
      </c>
      <c r="E463" s="40" t="s">
        <v>383</v>
      </c>
      <c r="F463" s="40" t="s">
        <v>384</v>
      </c>
      <c r="G463" s="40" t="s">
        <v>493</v>
      </c>
      <c r="I463" s="16" t="s">
        <v>220</v>
      </c>
      <c r="J463" s="16" t="s">
        <v>431</v>
      </c>
      <c r="K463" s="16">
        <v>0</v>
      </c>
      <c r="L463" s="16">
        <v>0</v>
      </c>
      <c r="M463" s="16">
        <v>0</v>
      </c>
      <c r="N463" t="str">
        <f t="shared" si="8"/>
        <v>Lançamento Chevrolet Onix | Em Breve no Salão do Automóvel | Confira mais Informações no Site!</v>
      </c>
    </row>
    <row r="464" spans="1:14" x14ac:dyDescent="0.25">
      <c r="A464" s="40" t="s">
        <v>77</v>
      </c>
      <c r="B464" s="40" t="s">
        <v>79</v>
      </c>
      <c r="C464" s="40" t="s">
        <v>80</v>
      </c>
      <c r="D464" s="40" t="s">
        <v>81</v>
      </c>
      <c r="E464" s="40" t="s">
        <v>84</v>
      </c>
      <c r="F464" s="40" t="s">
        <v>82</v>
      </c>
      <c r="G464" s="40" t="s">
        <v>493</v>
      </c>
      <c r="I464" s="16" t="s">
        <v>114</v>
      </c>
      <c r="J464" s="16" t="s">
        <v>431</v>
      </c>
      <c r="K464" s="16">
        <v>0</v>
      </c>
      <c r="L464" s="16">
        <v>0</v>
      </c>
      <c r="M464" s="16">
        <v>0</v>
      </c>
      <c r="N464" t="str">
        <f t="shared" si="8"/>
        <v>Chevrolet: Find New Roads | Participe Agora Desse Grande Evento | Visite Agora e Assista Ao Vivo!</v>
      </c>
    </row>
    <row r="465" spans="1:14" x14ac:dyDescent="0.25">
      <c r="A465" s="40" t="s">
        <v>77</v>
      </c>
      <c r="B465" s="40" t="s">
        <v>394</v>
      </c>
      <c r="C465" s="40" t="s">
        <v>381</v>
      </c>
      <c r="D465" s="40" t="s">
        <v>382</v>
      </c>
      <c r="E465" s="40" t="s">
        <v>78</v>
      </c>
      <c r="F465" s="40" t="s">
        <v>384</v>
      </c>
      <c r="G465" s="40" t="s">
        <v>493</v>
      </c>
      <c r="I465" s="16" t="s">
        <v>220</v>
      </c>
      <c r="J465" s="16" t="s">
        <v>431</v>
      </c>
      <c r="K465" s="16">
        <v>0</v>
      </c>
      <c r="L465" s="16">
        <v>0</v>
      </c>
      <c r="M465" s="16">
        <v>0</v>
      </c>
      <c r="N465" t="str">
        <f t="shared" si="8"/>
        <v>Lançamento Chevrolet Onix | Um dos mais Esperados Lançamentos | Está no Salão do Automóvel. Confira</v>
      </c>
    </row>
    <row r="466" spans="1:14" x14ac:dyDescent="0.25">
      <c r="A466" s="40" t="s">
        <v>77</v>
      </c>
      <c r="B466" s="40" t="s">
        <v>428</v>
      </c>
      <c r="C466" s="40" t="s">
        <v>408</v>
      </c>
      <c r="D466" s="40" t="s">
        <v>409</v>
      </c>
      <c r="E466" s="40" t="s">
        <v>383</v>
      </c>
      <c r="F466" s="40" t="s">
        <v>393</v>
      </c>
      <c r="G466" s="40" t="s">
        <v>493</v>
      </c>
      <c r="I466" s="16" t="s">
        <v>90</v>
      </c>
      <c r="J466" s="16" t="s">
        <v>77</v>
      </c>
      <c r="K466" s="16">
        <v>0</v>
      </c>
      <c r="L466" s="16">
        <v>0</v>
      </c>
      <c r="M466" s="16">
        <v>0</v>
      </c>
      <c r="N466" t="str">
        <f t="shared" si="8"/>
        <v>Chevrolet Onix | Preço | Motor SPE/4, Duplo Air Bag Frontal | Freios ABS com EBD e Muito Mais.</v>
      </c>
    </row>
    <row r="467" spans="1:14" x14ac:dyDescent="0.25">
      <c r="A467" s="40" t="s">
        <v>77</v>
      </c>
      <c r="B467" s="40" t="s">
        <v>380</v>
      </c>
      <c r="C467" s="40" t="s">
        <v>401</v>
      </c>
      <c r="D467" s="40" t="s">
        <v>402</v>
      </c>
      <c r="E467" s="40" t="s">
        <v>78</v>
      </c>
      <c r="F467" s="40" t="s">
        <v>393</v>
      </c>
      <c r="G467" s="40" t="s">
        <v>493</v>
      </c>
      <c r="I467" s="16" t="s">
        <v>149</v>
      </c>
      <c r="J467" s="16" t="s">
        <v>77</v>
      </c>
      <c r="K467" s="16">
        <v>0</v>
      </c>
      <c r="L467" s="16">
        <v>0</v>
      </c>
      <c r="M467" s="16">
        <v>0</v>
      </c>
      <c r="N467" t="str">
        <f t="shared" si="8"/>
        <v>Chevrolet Onix | Coisas Incríveis Saem do Padrão. | Carros Também. Confira Agora o Site</v>
      </c>
    </row>
    <row r="468" spans="1:14" x14ac:dyDescent="0.25">
      <c r="A468" s="40" t="s">
        <v>74</v>
      </c>
      <c r="B468" s="40" t="s">
        <v>394</v>
      </c>
      <c r="C468" s="40" t="s">
        <v>381</v>
      </c>
      <c r="D468" s="40" t="s">
        <v>382</v>
      </c>
      <c r="E468" s="40" t="s">
        <v>383</v>
      </c>
      <c r="F468" s="40" t="s">
        <v>384</v>
      </c>
      <c r="G468" s="40" t="s">
        <v>493</v>
      </c>
      <c r="I468" s="16" t="s">
        <v>114</v>
      </c>
      <c r="J468" s="16" t="s">
        <v>431</v>
      </c>
      <c r="K468" s="16">
        <v>0</v>
      </c>
      <c r="L468" s="16">
        <v>0</v>
      </c>
      <c r="M468" s="16">
        <v>0</v>
      </c>
      <c r="N468" t="str">
        <f t="shared" si="8"/>
        <v>Lançamento Chevrolet Onix | Um dos mais Esperados Lançamentos | Está no Salão do Automóvel. Confira</v>
      </c>
    </row>
    <row r="469" spans="1:14" x14ac:dyDescent="0.25">
      <c r="A469" s="40" t="s">
        <v>77</v>
      </c>
      <c r="B469" s="40" t="s">
        <v>385</v>
      </c>
      <c r="C469" s="40" t="s">
        <v>399</v>
      </c>
      <c r="D469" s="40" t="s">
        <v>396</v>
      </c>
      <c r="E469" s="40" t="s">
        <v>383</v>
      </c>
      <c r="F469" s="40" t="s">
        <v>384</v>
      </c>
      <c r="G469" s="40" t="s">
        <v>493</v>
      </c>
      <c r="I469" s="16" t="s">
        <v>438</v>
      </c>
      <c r="J469" s="16" t="s">
        <v>431</v>
      </c>
      <c r="K469" s="16">
        <v>0</v>
      </c>
      <c r="L469" s="16">
        <v>0</v>
      </c>
      <c r="M469" s="16">
        <v>0</v>
      </c>
      <c r="N469" t="str">
        <f t="shared" si="8"/>
        <v>Chevrolet Onix com MyLink | Em Breve no Salão do Automóvel | Confira mais Informações no Site!</v>
      </c>
    </row>
    <row r="470" spans="1:14" x14ac:dyDescent="0.25">
      <c r="A470" s="40" t="s">
        <v>74</v>
      </c>
      <c r="B470" s="40" t="s">
        <v>394</v>
      </c>
      <c r="C470" s="40" t="s">
        <v>381</v>
      </c>
      <c r="D470" s="40" t="s">
        <v>382</v>
      </c>
      <c r="E470" s="40" t="s">
        <v>383</v>
      </c>
      <c r="F470" s="40" t="s">
        <v>384</v>
      </c>
      <c r="G470" s="40" t="s">
        <v>493</v>
      </c>
      <c r="I470" s="16" t="s">
        <v>437</v>
      </c>
      <c r="J470" s="16" t="s">
        <v>431</v>
      </c>
      <c r="K470" s="16">
        <v>0</v>
      </c>
      <c r="L470" s="16">
        <v>0</v>
      </c>
      <c r="M470" s="16">
        <v>0</v>
      </c>
      <c r="N470" t="str">
        <f t="shared" si="8"/>
        <v>Lançamento Chevrolet Onix | Um dos mais Esperados Lançamentos | Está no Salão do Automóvel. Confira</v>
      </c>
    </row>
    <row r="471" spans="1:14" x14ac:dyDescent="0.25">
      <c r="A471" s="40" t="s">
        <v>77</v>
      </c>
      <c r="B471" s="40" t="s">
        <v>394</v>
      </c>
      <c r="C471" s="40" t="s">
        <v>395</v>
      </c>
      <c r="D471" s="40" t="s">
        <v>396</v>
      </c>
      <c r="E471" s="40" t="s">
        <v>383</v>
      </c>
      <c r="F471" s="40" t="s">
        <v>384</v>
      </c>
      <c r="G471" s="40" t="s">
        <v>493</v>
      </c>
      <c r="I471" s="16" t="s">
        <v>144</v>
      </c>
      <c r="J471" s="16" t="s">
        <v>431</v>
      </c>
      <c r="K471" s="16">
        <v>0</v>
      </c>
      <c r="L471" s="16">
        <v>0</v>
      </c>
      <c r="M471" s="16">
        <v>0</v>
      </c>
      <c r="N471" t="str">
        <f t="shared" si="8"/>
        <v>Lançamento Chevrolet Onix | Tecnologia ao Alcance de Todos | Confira mais Informações no Site!</v>
      </c>
    </row>
    <row r="472" spans="1:14" x14ac:dyDescent="0.25">
      <c r="A472" s="40" t="s">
        <v>77</v>
      </c>
      <c r="B472" s="40" t="s">
        <v>380</v>
      </c>
      <c r="C472" s="40" t="s">
        <v>401</v>
      </c>
      <c r="D472" s="40" t="s">
        <v>402</v>
      </c>
      <c r="E472" s="40" t="s">
        <v>78</v>
      </c>
      <c r="F472" s="40" t="s">
        <v>393</v>
      </c>
      <c r="G472" s="40" t="s">
        <v>493</v>
      </c>
      <c r="I472" s="16" t="s">
        <v>96</v>
      </c>
      <c r="J472" s="16" t="s">
        <v>77</v>
      </c>
      <c r="K472" s="16">
        <v>0</v>
      </c>
      <c r="L472" s="16">
        <v>0</v>
      </c>
      <c r="M472" s="16">
        <v>0</v>
      </c>
      <c r="N472" t="str">
        <f t="shared" si="8"/>
        <v>Chevrolet Onix | Coisas Incríveis Saem do Padrão. | Carros Também. Confira Agora o Site</v>
      </c>
    </row>
    <row r="473" spans="1:14" x14ac:dyDescent="0.25">
      <c r="A473" s="40" t="s">
        <v>77</v>
      </c>
      <c r="B473" s="40" t="s">
        <v>407</v>
      </c>
      <c r="C473" s="40" t="s">
        <v>391</v>
      </c>
      <c r="D473" s="40" t="s">
        <v>392</v>
      </c>
      <c r="E473" s="40" t="s">
        <v>383</v>
      </c>
      <c r="F473" s="40" t="s">
        <v>393</v>
      </c>
      <c r="G473" s="40" t="s">
        <v>493</v>
      </c>
      <c r="I473" s="16" t="s">
        <v>94</v>
      </c>
      <c r="J473" s="16" t="s">
        <v>77</v>
      </c>
      <c r="K473" s="16">
        <v>0</v>
      </c>
      <c r="L473" s="16">
        <v>0</v>
      </c>
      <c r="M473" s="16">
        <v>0</v>
      </c>
      <c r="N473" t="str">
        <f t="shared" si="8"/>
        <v>Chevrolet Onix 2013 | Um Choque de Gerações na Indústria | Automobilística. Visite Nosso Site!</v>
      </c>
    </row>
    <row r="474" spans="1:14" x14ac:dyDescent="0.25">
      <c r="A474" s="40" t="s">
        <v>77</v>
      </c>
      <c r="B474" s="40" t="s">
        <v>414</v>
      </c>
      <c r="C474" s="40" t="s">
        <v>401</v>
      </c>
      <c r="D474" s="40" t="s">
        <v>402</v>
      </c>
      <c r="E474" s="40" t="s">
        <v>383</v>
      </c>
      <c r="F474" s="40" t="s">
        <v>393</v>
      </c>
      <c r="G474" s="40" t="s">
        <v>493</v>
      </c>
      <c r="I474" s="16" t="s">
        <v>103</v>
      </c>
      <c r="J474" s="16" t="s">
        <v>77</v>
      </c>
      <c r="K474" s="16">
        <v>0</v>
      </c>
      <c r="L474" s="16">
        <v>0</v>
      </c>
      <c r="M474" s="16">
        <v>0</v>
      </c>
      <c r="N474" t="str">
        <f t="shared" si="8"/>
        <v>Chevrolet Onix LT | Coisas Incríveis Saem do Padrão. | Carros Também. Confira Agora o Site</v>
      </c>
    </row>
    <row r="475" spans="1:14" x14ac:dyDescent="0.25">
      <c r="A475" s="40" t="s">
        <v>9</v>
      </c>
      <c r="B475" s="40" t="s">
        <v>387</v>
      </c>
      <c r="C475" s="40" t="s">
        <v>376</v>
      </c>
      <c r="D475" s="40" t="s">
        <v>377</v>
      </c>
      <c r="E475" s="40" t="s">
        <v>378</v>
      </c>
      <c r="F475" s="40" t="s">
        <v>379</v>
      </c>
      <c r="G475" s="40" t="s">
        <v>493</v>
      </c>
      <c r="I475" s="16" t="s">
        <v>179</v>
      </c>
      <c r="J475" s="16" t="s">
        <v>49</v>
      </c>
      <c r="K475" s="16">
        <v>5984</v>
      </c>
      <c r="L475" s="16">
        <v>48107</v>
      </c>
      <c r="M475" s="16">
        <v>1376.3</v>
      </c>
      <c r="N475" t="str">
        <f t="shared" si="8"/>
        <v>Chevrolet Onix - Oficial | Conectado ao GPS do Seu Celular | Para se Atualizar em Tempo Real.</v>
      </c>
    </row>
    <row r="476" spans="1:14" x14ac:dyDescent="0.25">
      <c r="A476" s="40" t="s">
        <v>9</v>
      </c>
      <c r="B476" s="40" t="s">
        <v>394</v>
      </c>
      <c r="C476" s="40" t="s">
        <v>397</v>
      </c>
      <c r="D476" s="40" t="s">
        <v>398</v>
      </c>
      <c r="E476" s="40" t="s">
        <v>383</v>
      </c>
      <c r="F476" s="40" t="s">
        <v>384</v>
      </c>
      <c r="G476" s="40" t="s">
        <v>493</v>
      </c>
      <c r="I476" s="16" t="s">
        <v>436</v>
      </c>
      <c r="J476" s="16" t="s">
        <v>431</v>
      </c>
      <c r="K476" s="16">
        <v>0</v>
      </c>
      <c r="L476" s="16">
        <v>0</v>
      </c>
      <c r="M476" s="16">
        <v>0</v>
      </c>
      <c r="N476" t="str">
        <f t="shared" si="8"/>
        <v>Lançamento Chevrolet Onix | Com Tela Touchscreen e Conexão | a Smartphones via MyLink.</v>
      </c>
    </row>
    <row r="477" spans="1:14" x14ac:dyDescent="0.25">
      <c r="A477" s="40" t="s">
        <v>74</v>
      </c>
      <c r="B477" s="40" t="s">
        <v>385</v>
      </c>
      <c r="C477" s="40" t="s">
        <v>381</v>
      </c>
      <c r="D477" s="40" t="s">
        <v>412</v>
      </c>
      <c r="E477" s="40" t="s">
        <v>383</v>
      </c>
      <c r="F477" s="40" t="s">
        <v>384</v>
      </c>
      <c r="G477" s="40" t="s">
        <v>493</v>
      </c>
      <c r="I477" s="16" t="s">
        <v>220</v>
      </c>
      <c r="J477" s="16" t="s">
        <v>431</v>
      </c>
      <c r="K477" s="16">
        <v>0</v>
      </c>
      <c r="L477" s="16">
        <v>0</v>
      </c>
      <c r="M477" s="16">
        <v>0</v>
      </c>
      <c r="N477" t="str">
        <f t="shared" si="8"/>
        <v>Chevrolet Onix com MyLink | Um dos mais Esperados Lançamentos | do ano da Chevrolet. Veja no site!</v>
      </c>
    </row>
    <row r="478" spans="1:14" x14ac:dyDescent="0.25">
      <c r="A478" s="40" t="s">
        <v>77</v>
      </c>
      <c r="B478" s="40" t="s">
        <v>394</v>
      </c>
      <c r="C478" s="40" t="s">
        <v>395</v>
      </c>
      <c r="D478" s="40" t="s">
        <v>396</v>
      </c>
      <c r="E478" s="40" t="s">
        <v>78</v>
      </c>
      <c r="F478" s="40" t="s">
        <v>384</v>
      </c>
      <c r="G478" s="40" t="s">
        <v>493</v>
      </c>
      <c r="I478" s="16" t="s">
        <v>144</v>
      </c>
      <c r="J478" s="16" t="s">
        <v>431</v>
      </c>
      <c r="K478" s="16">
        <v>0</v>
      </c>
      <c r="L478" s="16">
        <v>0</v>
      </c>
      <c r="M478" s="16">
        <v>0</v>
      </c>
      <c r="N478" t="str">
        <f t="shared" si="8"/>
        <v>Lançamento Chevrolet Onix | Tecnologia ao Alcance de Todos | Confira mais Informações no Site!</v>
      </c>
    </row>
    <row r="479" spans="1:14" x14ac:dyDescent="0.25">
      <c r="A479" s="40" t="s">
        <v>77</v>
      </c>
      <c r="B479" s="40" t="s">
        <v>410</v>
      </c>
      <c r="C479" s="40" t="s">
        <v>405</v>
      </c>
      <c r="D479" s="40" t="s">
        <v>406</v>
      </c>
      <c r="E479" s="40" t="s">
        <v>78</v>
      </c>
      <c r="F479" s="40" t="s">
        <v>393</v>
      </c>
      <c r="G479" s="40" t="s">
        <v>493</v>
      </c>
      <c r="I479" s="16" t="s">
        <v>209</v>
      </c>
      <c r="J479" s="16" t="s">
        <v>77</v>
      </c>
      <c r="K479" s="16">
        <v>0</v>
      </c>
      <c r="L479" s="16">
        <v>0</v>
      </c>
      <c r="M479" s="16">
        <v>0</v>
      </c>
      <c r="N479" t="str">
        <f t="shared" si="8"/>
        <v>Chevrolet Onix LS | Tecnologia Inovadora e Exclusiva. | Com o Sistema Multimídia MyLink.</v>
      </c>
    </row>
    <row r="480" spans="1:14" x14ac:dyDescent="0.25">
      <c r="A480" s="40" t="s">
        <v>9</v>
      </c>
      <c r="B480" s="40" t="s">
        <v>385</v>
      </c>
      <c r="C480" s="40" t="s">
        <v>395</v>
      </c>
      <c r="D480" s="40" t="s">
        <v>396</v>
      </c>
      <c r="E480" s="40" t="s">
        <v>383</v>
      </c>
      <c r="F480" s="40" t="s">
        <v>384</v>
      </c>
      <c r="G480" s="40" t="s">
        <v>493</v>
      </c>
      <c r="I480" s="16" t="s">
        <v>436</v>
      </c>
      <c r="J480" s="16" t="s">
        <v>431</v>
      </c>
      <c r="K480" s="16">
        <v>0</v>
      </c>
      <c r="L480" s="16">
        <v>0</v>
      </c>
      <c r="M480" s="16">
        <v>0</v>
      </c>
      <c r="N480" t="str">
        <f t="shared" si="8"/>
        <v>Chevrolet Onix com MyLink | Tecnologia ao Alcance de Todos | Confira mais Informações no Site!</v>
      </c>
    </row>
    <row r="481" spans="1:14" x14ac:dyDescent="0.25">
      <c r="A481" s="40" t="s">
        <v>74</v>
      </c>
      <c r="B481" s="40" t="s">
        <v>380</v>
      </c>
      <c r="C481" s="40" t="s">
        <v>395</v>
      </c>
      <c r="D481" s="40" t="s">
        <v>396</v>
      </c>
      <c r="E481" s="40" t="s">
        <v>383</v>
      </c>
      <c r="F481" s="40" t="s">
        <v>384</v>
      </c>
      <c r="G481" s="40" t="s">
        <v>493</v>
      </c>
      <c r="I481" s="16" t="s">
        <v>433</v>
      </c>
      <c r="J481" s="16" t="s">
        <v>431</v>
      </c>
      <c r="K481" s="16">
        <v>0</v>
      </c>
      <c r="L481" s="16">
        <v>0</v>
      </c>
      <c r="M481" s="16">
        <v>0</v>
      </c>
      <c r="N481" t="str">
        <f t="shared" si="8"/>
        <v>Chevrolet Onix | Tecnologia ao Alcance de Todos | Confira mais Informações no Site!</v>
      </c>
    </row>
    <row r="482" spans="1:14" x14ac:dyDescent="0.25">
      <c r="A482" s="40" t="s">
        <v>77</v>
      </c>
      <c r="B482" s="40" t="s">
        <v>418</v>
      </c>
      <c r="C482" s="40" t="s">
        <v>395</v>
      </c>
      <c r="D482" s="40" t="s">
        <v>396</v>
      </c>
      <c r="E482" s="40" t="s">
        <v>383</v>
      </c>
      <c r="F482" s="40" t="s">
        <v>384</v>
      </c>
      <c r="G482" s="40" t="s">
        <v>493</v>
      </c>
      <c r="I482" s="16" t="s">
        <v>435</v>
      </c>
      <c r="J482" s="16" t="s">
        <v>431</v>
      </c>
      <c r="K482" s="16">
        <v>0</v>
      </c>
      <c r="L482" s="16">
        <v>0</v>
      </c>
      <c r="M482" s="16">
        <v>0</v>
      </c>
      <c r="N482" t="str">
        <f t="shared" si="8"/>
        <v>Vem aí o Chevrolet Onix | Tecnologia ao Alcance de Todos | Confira mais Informações no Site!</v>
      </c>
    </row>
    <row r="483" spans="1:14" x14ac:dyDescent="0.25">
      <c r="A483" s="40" t="s">
        <v>9</v>
      </c>
      <c r="B483" s="40" t="s">
        <v>380</v>
      </c>
      <c r="C483" s="40" t="s">
        <v>395</v>
      </c>
      <c r="D483" s="40" t="s">
        <v>396</v>
      </c>
      <c r="E483" s="40" t="s">
        <v>383</v>
      </c>
      <c r="F483" s="40" t="s">
        <v>384</v>
      </c>
      <c r="G483" s="40" t="s">
        <v>493</v>
      </c>
      <c r="I483" s="16" t="s">
        <v>144</v>
      </c>
      <c r="J483" s="16" t="s">
        <v>431</v>
      </c>
      <c r="K483" s="16">
        <v>0</v>
      </c>
      <c r="L483" s="16">
        <v>0</v>
      </c>
      <c r="M483" s="16">
        <v>0</v>
      </c>
      <c r="N483" t="str">
        <f t="shared" si="8"/>
        <v>Chevrolet Onix | Tecnologia ao Alcance de Todos | Confira mais Informações no Site!</v>
      </c>
    </row>
    <row r="484" spans="1:14" x14ac:dyDescent="0.25">
      <c r="A484" s="40" t="s">
        <v>9</v>
      </c>
      <c r="B484" s="40" t="s">
        <v>421</v>
      </c>
      <c r="C484" s="40" t="s">
        <v>376</v>
      </c>
      <c r="D484" s="40" t="s">
        <v>377</v>
      </c>
      <c r="E484" s="40" t="s">
        <v>378</v>
      </c>
      <c r="F484" s="40" t="s">
        <v>379</v>
      </c>
      <c r="G484" s="40" t="s">
        <v>493</v>
      </c>
      <c r="I484" s="16" t="s">
        <v>96</v>
      </c>
      <c r="J484" s="16" t="s">
        <v>49</v>
      </c>
      <c r="K484" s="16">
        <v>352</v>
      </c>
      <c r="L484" s="16">
        <v>1813</v>
      </c>
      <c r="M484" s="16">
        <v>106.67</v>
      </c>
      <c r="N484" t="str">
        <f t="shared" si="8"/>
        <v>Conheça Chevrolet Onix | Conectado ao GPS do Seu Celular | Para se Atualizar em Tempo Real.</v>
      </c>
    </row>
    <row r="485" spans="1:14" x14ac:dyDescent="0.25">
      <c r="A485" s="40" t="s">
        <v>77</v>
      </c>
      <c r="B485" s="40" t="s">
        <v>387</v>
      </c>
      <c r="C485" s="40" t="s">
        <v>401</v>
      </c>
      <c r="D485" s="40" t="s">
        <v>402</v>
      </c>
      <c r="E485" s="40" t="s">
        <v>78</v>
      </c>
      <c r="F485" s="40" t="s">
        <v>393</v>
      </c>
      <c r="G485" s="40" t="s">
        <v>493</v>
      </c>
      <c r="I485" s="16" t="s">
        <v>155</v>
      </c>
      <c r="J485" s="16" t="s">
        <v>77</v>
      </c>
      <c r="K485" s="16">
        <v>0</v>
      </c>
      <c r="L485" s="16">
        <v>0</v>
      </c>
      <c r="M485" s="16">
        <v>0</v>
      </c>
      <c r="N485" t="str">
        <f t="shared" si="8"/>
        <v>Chevrolet Onix - Oficial | Coisas Incríveis Saem do Padrão. | Carros Também. Confira Agora o Site</v>
      </c>
    </row>
    <row r="486" spans="1:14" x14ac:dyDescent="0.25">
      <c r="A486" s="40" t="s">
        <v>74</v>
      </c>
      <c r="B486" s="40" t="s">
        <v>413</v>
      </c>
      <c r="C486" s="40" t="s">
        <v>401</v>
      </c>
      <c r="D486" s="40" t="s">
        <v>402</v>
      </c>
      <c r="E486" s="40" t="s">
        <v>383</v>
      </c>
      <c r="F486" s="40" t="s">
        <v>393</v>
      </c>
      <c r="G486" s="40" t="s">
        <v>493</v>
      </c>
      <c r="I486" s="16" t="s">
        <v>86</v>
      </c>
      <c r="J486" s="16" t="s">
        <v>74</v>
      </c>
      <c r="K486" s="16">
        <v>6</v>
      </c>
      <c r="L486" s="16">
        <v>50</v>
      </c>
      <c r="M486" s="16">
        <v>1.52</v>
      </c>
      <c r="N486" t="str">
        <f t="shared" si="8"/>
        <v>Chevrolet Onix - 0 km | Coisas Incríveis Saem do Padrão. | Carros Também. Confira Agora o Site</v>
      </c>
    </row>
    <row r="487" spans="1:14" x14ac:dyDescent="0.25">
      <c r="A487" s="40" t="s">
        <v>77</v>
      </c>
      <c r="B487" s="40" t="s">
        <v>79</v>
      </c>
      <c r="C487" s="40" t="s">
        <v>80</v>
      </c>
      <c r="D487" s="40" t="s">
        <v>81</v>
      </c>
      <c r="E487" s="40" t="s">
        <v>78</v>
      </c>
      <c r="F487" s="40" t="s">
        <v>82</v>
      </c>
      <c r="G487" s="40" t="s">
        <v>493</v>
      </c>
      <c r="I487" s="16" t="s">
        <v>94</v>
      </c>
      <c r="J487" s="16" t="s">
        <v>77</v>
      </c>
      <c r="K487" s="16">
        <v>0</v>
      </c>
      <c r="L487" s="16">
        <v>0</v>
      </c>
      <c r="M487" s="16">
        <v>0</v>
      </c>
      <c r="N487" t="str">
        <f t="shared" si="8"/>
        <v>Chevrolet: Find New Roads | Participe Agora Desse Grande Evento | Visite Agora e Assista Ao Vivo!</v>
      </c>
    </row>
    <row r="488" spans="1:14" x14ac:dyDescent="0.25">
      <c r="A488" s="40" t="s">
        <v>9</v>
      </c>
      <c r="B488" s="40" t="s">
        <v>411</v>
      </c>
      <c r="C488" s="40" t="s">
        <v>405</v>
      </c>
      <c r="D488" s="40" t="s">
        <v>406</v>
      </c>
      <c r="E488" s="40" t="s">
        <v>383</v>
      </c>
      <c r="F488" s="40" t="s">
        <v>393</v>
      </c>
      <c r="G488" s="40" t="s">
        <v>493</v>
      </c>
      <c r="I488" s="16" t="s">
        <v>110</v>
      </c>
      <c r="J488" s="16" t="s">
        <v>49</v>
      </c>
      <c r="K488" s="16">
        <v>116</v>
      </c>
      <c r="L488" s="16">
        <v>1245</v>
      </c>
      <c r="M488" s="16">
        <v>39.880000000000003</v>
      </c>
      <c r="N488" t="str">
        <f t="shared" si="8"/>
        <v>Chevrolet Onix com Mylink | Tecnologia Inovadora e Exclusiva. | Com o Sistema Multimídia MyLink.</v>
      </c>
    </row>
    <row r="489" spans="1:14" x14ac:dyDescent="0.25">
      <c r="A489" s="40" t="s">
        <v>9</v>
      </c>
      <c r="B489" s="40" t="s">
        <v>375</v>
      </c>
      <c r="C489" s="40" t="s">
        <v>388</v>
      </c>
      <c r="D489" s="40" t="s">
        <v>389</v>
      </c>
      <c r="E489" s="40" t="s">
        <v>378</v>
      </c>
      <c r="F489" s="40" t="s">
        <v>379</v>
      </c>
      <c r="G489" s="40" t="s">
        <v>493</v>
      </c>
      <c r="I489" s="16" t="s">
        <v>88</v>
      </c>
      <c r="J489" s="16" t="s">
        <v>49</v>
      </c>
      <c r="K489" s="16">
        <v>269</v>
      </c>
      <c r="L489" s="16">
        <v>547</v>
      </c>
      <c r="M489" s="16">
        <v>31.47</v>
      </c>
      <c r="N489" t="str">
        <f t="shared" si="8"/>
        <v>Monte Seu Chevrolet Onix | Conheça toda a Tecnologia do MyLink | Conectado ao GPS do Seu Celular.</v>
      </c>
    </row>
    <row r="490" spans="1:14" x14ac:dyDescent="0.25">
      <c r="A490" s="40" t="s">
        <v>74</v>
      </c>
      <c r="B490" s="40" t="s">
        <v>385</v>
      </c>
      <c r="C490" s="40" t="s">
        <v>381</v>
      </c>
      <c r="D490" s="40" t="s">
        <v>382</v>
      </c>
      <c r="E490" s="40" t="s">
        <v>383</v>
      </c>
      <c r="F490" s="40" t="s">
        <v>384</v>
      </c>
      <c r="G490" s="40" t="s">
        <v>493</v>
      </c>
      <c r="I490" s="16" t="s">
        <v>114</v>
      </c>
      <c r="J490" s="16" t="s">
        <v>431</v>
      </c>
      <c r="K490" s="16">
        <v>0</v>
      </c>
      <c r="L490" s="16">
        <v>0</v>
      </c>
      <c r="M490" s="16">
        <v>0</v>
      </c>
      <c r="N490" t="str">
        <f t="shared" si="8"/>
        <v>Chevrolet Onix com MyLink | Um dos mais Esperados Lançamentos | Está no Salão do Automóvel. Confira</v>
      </c>
    </row>
    <row r="491" spans="1:14" x14ac:dyDescent="0.25">
      <c r="A491" s="40" t="s">
        <v>77</v>
      </c>
      <c r="B491" s="40" t="s">
        <v>79</v>
      </c>
      <c r="C491" s="40" t="s">
        <v>80</v>
      </c>
      <c r="D491" s="40" t="s">
        <v>81</v>
      </c>
      <c r="E491" s="40" t="s">
        <v>84</v>
      </c>
      <c r="F491" s="40" t="s">
        <v>82</v>
      </c>
      <c r="G491" s="40" t="s">
        <v>493</v>
      </c>
      <c r="I491" s="16" t="s">
        <v>129</v>
      </c>
      <c r="J491" s="16" t="s">
        <v>77</v>
      </c>
      <c r="K491" s="16">
        <v>0</v>
      </c>
      <c r="L491" s="16">
        <v>0</v>
      </c>
      <c r="M491" s="16">
        <v>0</v>
      </c>
      <c r="N491" t="str">
        <f t="shared" si="8"/>
        <v>Chevrolet: Find New Roads | Participe Agora Desse Grande Evento | Visite Agora e Assista Ao Vivo!</v>
      </c>
    </row>
    <row r="492" spans="1:14" x14ac:dyDescent="0.25">
      <c r="A492" s="40" t="s">
        <v>77</v>
      </c>
      <c r="B492" s="40" t="s">
        <v>407</v>
      </c>
      <c r="C492" s="40" t="s">
        <v>408</v>
      </c>
      <c r="D492" s="40" t="s">
        <v>409</v>
      </c>
      <c r="E492" s="40" t="s">
        <v>383</v>
      </c>
      <c r="F492" s="40" t="s">
        <v>393</v>
      </c>
      <c r="G492" s="40" t="s">
        <v>493</v>
      </c>
      <c r="I492" s="16" t="s">
        <v>151</v>
      </c>
      <c r="J492" s="16" t="s">
        <v>77</v>
      </c>
      <c r="K492" s="16">
        <v>0</v>
      </c>
      <c r="L492" s="16">
        <v>0</v>
      </c>
      <c r="M492" s="16">
        <v>0</v>
      </c>
      <c r="N492" t="str">
        <f t="shared" si="8"/>
        <v>Chevrolet Onix 2013 | Motor SPE/4, Duplo Air Bag Frontal | Freios ABS com EBD e Muito Mais.</v>
      </c>
    </row>
    <row r="493" spans="1:14" x14ac:dyDescent="0.25">
      <c r="A493" s="40" t="s">
        <v>77</v>
      </c>
      <c r="B493" s="40" t="s">
        <v>380</v>
      </c>
      <c r="C493" s="40" t="s">
        <v>391</v>
      </c>
      <c r="D493" s="40" t="s">
        <v>392</v>
      </c>
      <c r="E493" s="40" t="s">
        <v>78</v>
      </c>
      <c r="F493" s="40" t="s">
        <v>393</v>
      </c>
      <c r="G493" s="40" t="s">
        <v>493</v>
      </c>
      <c r="I493" s="16" t="s">
        <v>179</v>
      </c>
      <c r="J493" s="16" t="s">
        <v>77</v>
      </c>
      <c r="K493" s="16">
        <v>0</v>
      </c>
      <c r="L493" s="16">
        <v>0</v>
      </c>
      <c r="M493" s="16">
        <v>0</v>
      </c>
      <c r="N493" t="str">
        <f t="shared" si="8"/>
        <v>Chevrolet Onix | Um Choque de Gerações na Indústria | Automobilística. Visite Nosso Site!</v>
      </c>
    </row>
    <row r="494" spans="1:14" x14ac:dyDescent="0.25">
      <c r="A494" s="40" t="s">
        <v>74</v>
      </c>
      <c r="B494" s="40" t="s">
        <v>385</v>
      </c>
      <c r="C494" s="40" t="s">
        <v>381</v>
      </c>
      <c r="D494" s="40" t="s">
        <v>382</v>
      </c>
      <c r="E494" s="40" t="s">
        <v>383</v>
      </c>
      <c r="F494" s="40" t="s">
        <v>384</v>
      </c>
      <c r="G494" s="40" t="s">
        <v>493</v>
      </c>
      <c r="I494" s="16" t="s">
        <v>432</v>
      </c>
      <c r="J494" s="16" t="s">
        <v>431</v>
      </c>
      <c r="K494" s="16">
        <v>0</v>
      </c>
      <c r="L494" s="16">
        <v>0</v>
      </c>
      <c r="M494" s="16">
        <v>0</v>
      </c>
      <c r="N494" t="str">
        <f t="shared" si="8"/>
        <v>Chevrolet Onix com MyLink | Um dos mais Esperados Lançamentos | Está no Salão do Automóvel. Confira</v>
      </c>
    </row>
    <row r="495" spans="1:14" x14ac:dyDescent="0.25">
      <c r="A495" s="40" t="s">
        <v>9</v>
      </c>
      <c r="B495" s="40" t="s">
        <v>385</v>
      </c>
      <c r="C495" s="40" t="s">
        <v>395</v>
      </c>
      <c r="D495" s="40" t="s">
        <v>396</v>
      </c>
      <c r="E495" s="40" t="s">
        <v>383</v>
      </c>
      <c r="F495" s="40" t="s">
        <v>384</v>
      </c>
      <c r="G495" s="40" t="s">
        <v>493</v>
      </c>
      <c r="I495" s="16" t="s">
        <v>144</v>
      </c>
      <c r="J495" s="16" t="s">
        <v>431</v>
      </c>
      <c r="K495" s="16">
        <v>0</v>
      </c>
      <c r="L495" s="16">
        <v>0</v>
      </c>
      <c r="M495" s="16">
        <v>0</v>
      </c>
      <c r="N495" t="str">
        <f t="shared" si="8"/>
        <v>Chevrolet Onix com MyLink | Tecnologia ao Alcance de Todos | Confira mais Informações no Site!</v>
      </c>
    </row>
    <row r="496" spans="1:14" x14ac:dyDescent="0.25">
      <c r="A496" s="40" t="s">
        <v>74</v>
      </c>
      <c r="B496" s="40" t="s">
        <v>385</v>
      </c>
      <c r="C496" s="40" t="s">
        <v>381</v>
      </c>
      <c r="D496" s="40" t="s">
        <v>412</v>
      </c>
      <c r="E496" s="40" t="s">
        <v>383</v>
      </c>
      <c r="F496" s="40" t="s">
        <v>384</v>
      </c>
      <c r="G496" s="40" t="s">
        <v>493</v>
      </c>
      <c r="I496" s="16" t="s">
        <v>114</v>
      </c>
      <c r="J496" s="16" t="s">
        <v>431</v>
      </c>
      <c r="K496" s="16">
        <v>0</v>
      </c>
      <c r="L496" s="16">
        <v>0</v>
      </c>
      <c r="M496" s="16">
        <v>0</v>
      </c>
      <c r="N496" t="str">
        <f t="shared" si="8"/>
        <v>Chevrolet Onix com MyLink | Um dos mais Esperados Lançamentos | do ano da Chevrolet. Veja no site!</v>
      </c>
    </row>
    <row r="497" spans="1:14" x14ac:dyDescent="0.25">
      <c r="A497" s="40" t="s">
        <v>77</v>
      </c>
      <c r="B497" s="40" t="s">
        <v>385</v>
      </c>
      <c r="C497" s="40" t="s">
        <v>381</v>
      </c>
      <c r="D497" s="40" t="s">
        <v>412</v>
      </c>
      <c r="E497" s="40" t="s">
        <v>78</v>
      </c>
      <c r="F497" s="40" t="s">
        <v>384</v>
      </c>
      <c r="G497" s="40" t="s">
        <v>493</v>
      </c>
      <c r="I497" s="16" t="s">
        <v>178</v>
      </c>
      <c r="J497" s="16" t="s">
        <v>431</v>
      </c>
      <c r="K497" s="16">
        <v>0</v>
      </c>
      <c r="L497" s="16">
        <v>0</v>
      </c>
      <c r="M497" s="16">
        <v>0</v>
      </c>
      <c r="N497" s="40" t="str">
        <f t="shared" si="8"/>
        <v>Chevrolet Onix com MyLink | Um dos mais Esperados Lançamentos | do ano da Chevrolet. Veja no site!</v>
      </c>
    </row>
    <row r="498" spans="1:14" x14ac:dyDescent="0.25">
      <c r="A498" s="40" t="s">
        <v>77</v>
      </c>
      <c r="B498" s="40" t="s">
        <v>418</v>
      </c>
      <c r="C498" s="40" t="s">
        <v>395</v>
      </c>
      <c r="D498" s="40" t="s">
        <v>396</v>
      </c>
      <c r="E498" s="40" t="s">
        <v>383</v>
      </c>
      <c r="F498" s="40" t="s">
        <v>384</v>
      </c>
      <c r="G498" s="40" t="s">
        <v>493</v>
      </c>
      <c r="I498" s="16" t="s">
        <v>436</v>
      </c>
      <c r="J498" s="16" t="s">
        <v>431</v>
      </c>
      <c r="K498" s="16">
        <v>0</v>
      </c>
      <c r="L498" s="16">
        <v>0</v>
      </c>
      <c r="M498" s="16">
        <v>0</v>
      </c>
      <c r="N498" s="40" t="str">
        <f t="shared" si="8"/>
        <v>Vem aí o Chevrolet Onix | Tecnologia ao Alcance de Todos | Confira mais Informações no Site!</v>
      </c>
    </row>
    <row r="499" spans="1:14" x14ac:dyDescent="0.25">
      <c r="A499" s="40" t="s">
        <v>9</v>
      </c>
      <c r="B499" s="40" t="s">
        <v>380</v>
      </c>
      <c r="C499" s="40" t="s">
        <v>395</v>
      </c>
      <c r="D499" s="40" t="s">
        <v>396</v>
      </c>
      <c r="E499" s="40" t="s">
        <v>383</v>
      </c>
      <c r="F499" s="40" t="s">
        <v>384</v>
      </c>
      <c r="G499" s="40" t="s">
        <v>493</v>
      </c>
      <c r="I499" s="16" t="s">
        <v>436</v>
      </c>
      <c r="J499" s="16" t="s">
        <v>431</v>
      </c>
      <c r="K499" s="16">
        <v>0</v>
      </c>
      <c r="L499" s="16">
        <v>0</v>
      </c>
      <c r="M499" s="16">
        <v>0</v>
      </c>
      <c r="N499" s="40" t="str">
        <f t="shared" si="8"/>
        <v>Chevrolet Onix | Tecnologia ao Alcance de Todos | Confira mais Informações no Site!</v>
      </c>
    </row>
    <row r="500" spans="1:14" x14ac:dyDescent="0.25">
      <c r="A500" s="40" t="s">
        <v>77</v>
      </c>
      <c r="B500" s="40" t="s">
        <v>390</v>
      </c>
      <c r="C500" s="40" t="s">
        <v>405</v>
      </c>
      <c r="D500" s="40" t="s">
        <v>406</v>
      </c>
      <c r="E500" s="40" t="s">
        <v>78</v>
      </c>
      <c r="F500" s="40" t="s">
        <v>393</v>
      </c>
      <c r="G500" s="40" t="s">
        <v>493</v>
      </c>
      <c r="I500" s="16" t="s">
        <v>94</v>
      </c>
      <c r="J500" s="16" t="s">
        <v>77</v>
      </c>
      <c r="K500" s="16">
        <v>0</v>
      </c>
      <c r="L500" s="16">
        <v>0</v>
      </c>
      <c r="M500" s="16">
        <v>0</v>
      </c>
      <c r="N500" s="40" t="str">
        <f t="shared" si="8"/>
        <v>Conheça o Onix 2013 | Tecnologia Inovadora e Exclusiva. | Com o Sistema Multimídia MyLink.</v>
      </c>
    </row>
    <row r="501" spans="1:14" x14ac:dyDescent="0.25">
      <c r="A501" s="40" t="s">
        <v>77</v>
      </c>
      <c r="B501" s="40" t="s">
        <v>394</v>
      </c>
      <c r="C501" s="40" t="s">
        <v>381</v>
      </c>
      <c r="D501" s="40" t="s">
        <v>412</v>
      </c>
      <c r="E501" s="40" t="s">
        <v>383</v>
      </c>
      <c r="F501" s="40" t="s">
        <v>384</v>
      </c>
      <c r="G501" s="40" t="s">
        <v>493</v>
      </c>
      <c r="I501" s="16" t="s">
        <v>437</v>
      </c>
      <c r="J501" s="16" t="s">
        <v>431</v>
      </c>
      <c r="K501" s="16">
        <v>0</v>
      </c>
      <c r="L501" s="16">
        <v>0</v>
      </c>
      <c r="M501" s="16">
        <v>0</v>
      </c>
      <c r="N501" s="40" t="str">
        <f t="shared" si="8"/>
        <v>Lançamento Chevrolet Onix | Um dos mais Esperados Lançamentos | do ano da Chevrolet. Veja no site!</v>
      </c>
    </row>
    <row r="502" spans="1:14" x14ac:dyDescent="0.25">
      <c r="A502" s="40" t="s">
        <v>77</v>
      </c>
      <c r="B502" s="40" t="s">
        <v>423</v>
      </c>
      <c r="C502" s="40" t="s">
        <v>408</v>
      </c>
      <c r="D502" s="40" t="s">
        <v>409</v>
      </c>
      <c r="E502" s="40" t="s">
        <v>78</v>
      </c>
      <c r="F502" s="40" t="s">
        <v>393</v>
      </c>
      <c r="G502" s="40" t="s">
        <v>493</v>
      </c>
      <c r="I502" s="16" t="s">
        <v>88</v>
      </c>
      <c r="J502" s="16" t="s">
        <v>77</v>
      </c>
      <c r="K502" s="16">
        <v>0</v>
      </c>
      <c r="L502" s="16">
        <v>0</v>
      </c>
      <c r="M502" s="16">
        <v>0</v>
      </c>
      <c r="N502" s="40" t="str">
        <f t="shared" si="8"/>
        <v>Monte o Seu Onix 2013 | Motor SPE/4, Duplo Air Bag Frontal | Freios ABS com EBD e Muito Mais.</v>
      </c>
    </row>
    <row r="503" spans="1:14" x14ac:dyDescent="0.25">
      <c r="A503" s="40" t="s">
        <v>9</v>
      </c>
      <c r="B503" s="40" t="s">
        <v>407</v>
      </c>
      <c r="C503" s="40" t="s">
        <v>376</v>
      </c>
      <c r="D503" s="40" t="s">
        <v>377</v>
      </c>
      <c r="E503" s="40" t="s">
        <v>378</v>
      </c>
      <c r="F503" s="40" t="s">
        <v>379</v>
      </c>
      <c r="G503" s="40" t="s">
        <v>493</v>
      </c>
      <c r="I503" s="16" t="s">
        <v>94</v>
      </c>
      <c r="J503" s="16" t="s">
        <v>49</v>
      </c>
      <c r="K503" s="16">
        <v>1338</v>
      </c>
      <c r="L503" s="16">
        <v>7470</v>
      </c>
      <c r="M503" s="16">
        <v>359.67</v>
      </c>
      <c r="N503" s="40" t="str">
        <f t="shared" si="8"/>
        <v>Chevrolet Onix 2013 | Conectado ao GPS do Seu Celular | Para se Atualizar em Tempo Real.</v>
      </c>
    </row>
    <row r="504" spans="1:14" x14ac:dyDescent="0.25">
      <c r="A504" s="40" t="s">
        <v>74</v>
      </c>
      <c r="B504" s="40" t="s">
        <v>421</v>
      </c>
      <c r="C504" s="40" t="s">
        <v>408</v>
      </c>
      <c r="D504" s="40" t="s">
        <v>409</v>
      </c>
      <c r="E504" s="40" t="s">
        <v>383</v>
      </c>
      <c r="F504" s="40" t="s">
        <v>393</v>
      </c>
      <c r="G504" s="40" t="s">
        <v>493</v>
      </c>
      <c r="I504" s="16" t="s">
        <v>149</v>
      </c>
      <c r="J504" s="16" t="s">
        <v>74</v>
      </c>
      <c r="K504" s="16">
        <v>676</v>
      </c>
      <c r="L504" s="16">
        <v>3207</v>
      </c>
      <c r="M504" s="16">
        <v>116.58</v>
      </c>
      <c r="N504" s="40" t="str">
        <f t="shared" si="8"/>
        <v>Conheça Chevrolet Onix | Motor SPE/4, Duplo Air Bag Frontal | Freios ABS com EBD e Muito Mais.</v>
      </c>
    </row>
    <row r="505" spans="1:14" x14ac:dyDescent="0.25">
      <c r="A505" s="40" t="s">
        <v>74</v>
      </c>
      <c r="B505" s="40" t="s">
        <v>410</v>
      </c>
      <c r="C505" s="40" t="s">
        <v>405</v>
      </c>
      <c r="D505" s="40" t="s">
        <v>406</v>
      </c>
      <c r="E505" s="40" t="s">
        <v>383</v>
      </c>
      <c r="F505" s="40" t="s">
        <v>393</v>
      </c>
      <c r="G505" s="40" t="s">
        <v>493</v>
      </c>
      <c r="I505" s="16" t="s">
        <v>209</v>
      </c>
      <c r="J505" s="16" t="s">
        <v>74</v>
      </c>
      <c r="K505" s="16">
        <v>10</v>
      </c>
      <c r="L505" s="16">
        <v>71</v>
      </c>
      <c r="M505" s="16">
        <v>2.98</v>
      </c>
      <c r="N505" s="40" t="str">
        <f t="shared" si="8"/>
        <v>Chevrolet Onix LS | Tecnologia Inovadora e Exclusiva. | Com o Sistema Multimídia MyLink.</v>
      </c>
    </row>
    <row r="506" spans="1:14" x14ac:dyDescent="0.25">
      <c r="A506" s="40" t="s">
        <v>74</v>
      </c>
      <c r="B506" s="40" t="s">
        <v>385</v>
      </c>
      <c r="C506" s="40" t="s">
        <v>386</v>
      </c>
      <c r="D506" s="40" t="s">
        <v>382</v>
      </c>
      <c r="E506" s="40" t="s">
        <v>383</v>
      </c>
      <c r="F506" s="40" t="s">
        <v>384</v>
      </c>
      <c r="G506" s="40" t="s">
        <v>493</v>
      </c>
      <c r="I506" s="16" t="s">
        <v>178</v>
      </c>
      <c r="J506" s="16" t="s">
        <v>431</v>
      </c>
      <c r="K506" s="16">
        <v>0</v>
      </c>
      <c r="L506" s="16">
        <v>0</v>
      </c>
      <c r="M506" s="16">
        <v>0</v>
      </c>
      <c r="N506" s="40" t="str">
        <f t="shared" si="8"/>
        <v>Chevrolet Onix com MyLink | Um dos mais esperados Lançamentos | Está no Salão do Automóvel. Confira</v>
      </c>
    </row>
    <row r="507" spans="1:14" x14ac:dyDescent="0.25">
      <c r="A507" s="40" t="s">
        <v>77</v>
      </c>
      <c r="B507" s="40" t="s">
        <v>394</v>
      </c>
      <c r="C507" s="40" t="s">
        <v>381</v>
      </c>
      <c r="D507" s="40" t="s">
        <v>412</v>
      </c>
      <c r="E507" s="40" t="s">
        <v>78</v>
      </c>
      <c r="F507" s="40" t="s">
        <v>384</v>
      </c>
      <c r="G507" s="40" t="s">
        <v>493</v>
      </c>
      <c r="I507" s="16" t="s">
        <v>435</v>
      </c>
      <c r="J507" s="16" t="s">
        <v>431</v>
      </c>
      <c r="K507" s="16">
        <v>0</v>
      </c>
      <c r="L507" s="16">
        <v>0</v>
      </c>
      <c r="M507" s="16">
        <v>0</v>
      </c>
      <c r="N507" s="40" t="str">
        <f t="shared" si="8"/>
        <v>Lançamento Chevrolet Onix | Um dos mais Esperados Lançamentos | do ano da Chevrolet. Veja no site!</v>
      </c>
    </row>
    <row r="508" spans="1:14" x14ac:dyDescent="0.25">
      <c r="A508" s="40" t="s">
        <v>9</v>
      </c>
      <c r="B508" s="40" t="s">
        <v>404</v>
      </c>
      <c r="C508" s="40" t="s">
        <v>388</v>
      </c>
      <c r="D508" s="40" t="s">
        <v>389</v>
      </c>
      <c r="E508" s="40" t="s">
        <v>378</v>
      </c>
      <c r="F508" s="40" t="s">
        <v>379</v>
      </c>
      <c r="G508" s="40" t="s">
        <v>493</v>
      </c>
      <c r="I508" s="16" t="s">
        <v>151</v>
      </c>
      <c r="J508" s="16" t="s">
        <v>49</v>
      </c>
      <c r="K508" s="16">
        <v>13</v>
      </c>
      <c r="L508" s="16">
        <v>189</v>
      </c>
      <c r="M508" s="16">
        <v>6.34</v>
      </c>
      <c r="N508" s="40" t="str">
        <f t="shared" si="8"/>
        <v>Site Oficial Onix | Conheça toda a Tecnologia do MyLink | Conectado ao GPS do Seu Celular.</v>
      </c>
    </row>
    <row r="509" spans="1:14" x14ac:dyDescent="0.25">
      <c r="A509" s="40" t="s">
        <v>77</v>
      </c>
      <c r="B509" s="40" t="s">
        <v>394</v>
      </c>
      <c r="C509" s="40" t="s">
        <v>397</v>
      </c>
      <c r="D509" s="40" t="s">
        <v>398</v>
      </c>
      <c r="E509" s="40" t="s">
        <v>383</v>
      </c>
      <c r="F509" s="40" t="s">
        <v>384</v>
      </c>
      <c r="G509" s="40" t="s">
        <v>493</v>
      </c>
      <c r="I509" s="16" t="s">
        <v>178</v>
      </c>
      <c r="J509" s="16" t="s">
        <v>431</v>
      </c>
      <c r="K509" s="16">
        <v>0</v>
      </c>
      <c r="L509" s="16">
        <v>0</v>
      </c>
      <c r="M509" s="16">
        <v>0</v>
      </c>
      <c r="N509" s="40" t="str">
        <f t="shared" si="8"/>
        <v>Lançamento Chevrolet Onix | Com Tela Touchscreen e Conexão | a Smartphones via MyLink.</v>
      </c>
    </row>
    <row r="510" spans="1:14" x14ac:dyDescent="0.25">
      <c r="A510" s="40" t="s">
        <v>77</v>
      </c>
      <c r="B510" s="40" t="s">
        <v>79</v>
      </c>
      <c r="C510" s="40" t="s">
        <v>80</v>
      </c>
      <c r="D510" s="40" t="s">
        <v>81</v>
      </c>
      <c r="E510" s="40" t="s">
        <v>84</v>
      </c>
      <c r="F510" s="40" t="s">
        <v>82</v>
      </c>
      <c r="G510" s="40" t="s">
        <v>493</v>
      </c>
      <c r="I510" s="16" t="s">
        <v>179</v>
      </c>
      <c r="J510" s="16" t="s">
        <v>77</v>
      </c>
      <c r="K510" s="16">
        <v>0</v>
      </c>
      <c r="L510" s="16">
        <v>0</v>
      </c>
      <c r="M510" s="16">
        <v>0</v>
      </c>
      <c r="N510" s="40" t="str">
        <f t="shared" si="8"/>
        <v>Chevrolet: Find New Roads | Participe Agora Desse Grande Evento | Visite Agora e Assista Ao Vivo!</v>
      </c>
    </row>
    <row r="511" spans="1:14" x14ac:dyDescent="0.25">
      <c r="A511" s="40" t="s">
        <v>74</v>
      </c>
      <c r="B511" s="40" t="s">
        <v>420</v>
      </c>
      <c r="C511" s="40" t="s">
        <v>408</v>
      </c>
      <c r="D511" s="40" t="s">
        <v>409</v>
      </c>
      <c r="E511" s="40" t="s">
        <v>383</v>
      </c>
      <c r="F511" s="40" t="s">
        <v>393</v>
      </c>
      <c r="G511" s="40" t="s">
        <v>493</v>
      </c>
      <c r="I511" s="16" t="s">
        <v>86</v>
      </c>
      <c r="J511" s="16" t="s">
        <v>74</v>
      </c>
      <c r="K511" s="16">
        <v>8</v>
      </c>
      <c r="L511" s="16">
        <v>47</v>
      </c>
      <c r="M511" s="16">
        <v>1.67</v>
      </c>
      <c r="N511" s="40" t="str">
        <f t="shared" si="8"/>
        <v>Onix 2013 - 0 km | Motor SPE/4, Duplo Air Bag Frontal | Freios ABS com EBD e Muito Mais.</v>
      </c>
    </row>
    <row r="512" spans="1:14" x14ac:dyDescent="0.25">
      <c r="A512" s="40" t="s">
        <v>74</v>
      </c>
      <c r="B512" s="40" t="s">
        <v>385</v>
      </c>
      <c r="C512" s="40" t="s">
        <v>381</v>
      </c>
      <c r="D512" s="40" t="s">
        <v>412</v>
      </c>
      <c r="E512" s="40" t="s">
        <v>383</v>
      </c>
      <c r="F512" s="40" t="s">
        <v>384</v>
      </c>
      <c r="G512" s="40" t="s">
        <v>493</v>
      </c>
      <c r="I512" s="16" t="s">
        <v>433</v>
      </c>
      <c r="J512" s="16" t="s">
        <v>431</v>
      </c>
      <c r="K512" s="16">
        <v>0</v>
      </c>
      <c r="L512" s="16">
        <v>0</v>
      </c>
      <c r="M512" s="16">
        <v>0</v>
      </c>
      <c r="N512" s="40" t="str">
        <f t="shared" ref="N512:N575" si="9">B512&amp;" | "&amp;C512&amp;" | "&amp;D512</f>
        <v>Chevrolet Onix com MyLink | Um dos mais Esperados Lançamentos | do ano da Chevrolet. Veja no site!</v>
      </c>
    </row>
    <row r="513" spans="1:14" x14ac:dyDescent="0.25">
      <c r="A513" s="40" t="s">
        <v>74</v>
      </c>
      <c r="B513" s="40" t="s">
        <v>380</v>
      </c>
      <c r="C513" s="40" t="s">
        <v>397</v>
      </c>
      <c r="D513" s="40" t="s">
        <v>398</v>
      </c>
      <c r="E513" s="40" t="s">
        <v>383</v>
      </c>
      <c r="F513" s="40" t="s">
        <v>384</v>
      </c>
      <c r="G513" s="40" t="s">
        <v>493</v>
      </c>
      <c r="I513" s="16" t="s">
        <v>144</v>
      </c>
      <c r="J513" s="16" t="s">
        <v>431</v>
      </c>
      <c r="K513" s="16">
        <v>0</v>
      </c>
      <c r="L513" s="16">
        <v>0</v>
      </c>
      <c r="M513" s="16">
        <v>0</v>
      </c>
      <c r="N513" s="40" t="str">
        <f t="shared" si="9"/>
        <v>Chevrolet Onix | Com Tela Touchscreen e Conexão | a Smartphones via MyLink.</v>
      </c>
    </row>
    <row r="514" spans="1:14" x14ac:dyDescent="0.25">
      <c r="A514" s="40" t="s">
        <v>9</v>
      </c>
      <c r="B514" s="40" t="s">
        <v>79</v>
      </c>
      <c r="C514" s="40" t="s">
        <v>80</v>
      </c>
      <c r="D514" s="40" t="s">
        <v>83</v>
      </c>
      <c r="E514" s="40" t="s">
        <v>78</v>
      </c>
      <c r="F514" s="40" t="s">
        <v>82</v>
      </c>
      <c r="G514" s="40" t="s">
        <v>493</v>
      </c>
      <c r="I514" s="16" t="s">
        <v>144</v>
      </c>
      <c r="J514" s="16" t="s">
        <v>431</v>
      </c>
      <c r="K514" s="16">
        <v>0</v>
      </c>
      <c r="L514" s="16">
        <v>0</v>
      </c>
      <c r="M514" s="16">
        <v>0</v>
      </c>
      <c r="N514" s="40" t="str">
        <f t="shared" si="9"/>
        <v>Chevrolet: Find New Roads | Participe Agora Desse Grande Evento | Assista a Transmissão Ao Vivo!</v>
      </c>
    </row>
    <row r="515" spans="1:14" x14ac:dyDescent="0.25">
      <c r="A515" s="40" t="s">
        <v>74</v>
      </c>
      <c r="B515" s="40" t="s">
        <v>79</v>
      </c>
      <c r="C515" s="40" t="s">
        <v>80</v>
      </c>
      <c r="D515" s="40" t="s">
        <v>81</v>
      </c>
      <c r="E515" s="40" t="s">
        <v>78</v>
      </c>
      <c r="F515" s="40" t="s">
        <v>82</v>
      </c>
      <c r="G515" s="40" t="s">
        <v>493</v>
      </c>
      <c r="I515" s="16" t="s">
        <v>90</v>
      </c>
      <c r="J515" s="16" t="s">
        <v>74</v>
      </c>
      <c r="K515" s="16">
        <v>0</v>
      </c>
      <c r="L515" s="16">
        <v>0</v>
      </c>
      <c r="M515" s="16">
        <v>0</v>
      </c>
      <c r="N515" s="40" t="str">
        <f t="shared" si="9"/>
        <v>Chevrolet: Find New Roads | Participe Agora Desse Grande Evento | Visite Agora e Assista Ao Vivo!</v>
      </c>
    </row>
    <row r="516" spans="1:14" x14ac:dyDescent="0.25">
      <c r="A516" s="40" t="s">
        <v>77</v>
      </c>
      <c r="B516" s="40" t="s">
        <v>414</v>
      </c>
      <c r="C516" s="40" t="s">
        <v>401</v>
      </c>
      <c r="D516" s="40" t="s">
        <v>402</v>
      </c>
      <c r="E516" s="40" t="s">
        <v>78</v>
      </c>
      <c r="F516" s="40" t="s">
        <v>393</v>
      </c>
      <c r="G516" s="40" t="s">
        <v>493</v>
      </c>
      <c r="I516" s="16" t="s">
        <v>103</v>
      </c>
      <c r="J516" s="16" t="s">
        <v>77</v>
      </c>
      <c r="K516" s="16">
        <v>0</v>
      </c>
      <c r="L516" s="16">
        <v>0</v>
      </c>
      <c r="M516" s="16">
        <v>0</v>
      </c>
      <c r="N516" s="40" t="str">
        <f t="shared" si="9"/>
        <v>Chevrolet Onix LT | Coisas Incríveis Saem do Padrão. | Carros Também. Confira Agora o Site</v>
      </c>
    </row>
    <row r="517" spans="1:14" x14ac:dyDescent="0.25">
      <c r="A517" s="40" t="s">
        <v>77</v>
      </c>
      <c r="B517" s="40" t="s">
        <v>380</v>
      </c>
      <c r="C517" s="40" t="s">
        <v>397</v>
      </c>
      <c r="D517" s="40" t="s">
        <v>398</v>
      </c>
      <c r="E517" s="40" t="s">
        <v>383</v>
      </c>
      <c r="F517" s="40" t="s">
        <v>384</v>
      </c>
      <c r="G517" s="40" t="s">
        <v>493</v>
      </c>
      <c r="I517" s="16" t="s">
        <v>437</v>
      </c>
      <c r="J517" s="16" t="s">
        <v>431</v>
      </c>
      <c r="K517" s="16">
        <v>0</v>
      </c>
      <c r="L517" s="16">
        <v>0</v>
      </c>
      <c r="M517" s="16">
        <v>0</v>
      </c>
      <c r="N517" s="40" t="str">
        <f t="shared" si="9"/>
        <v>Chevrolet Onix | Com Tela Touchscreen e Conexão | a Smartphones via MyLink.</v>
      </c>
    </row>
    <row r="518" spans="1:14" x14ac:dyDescent="0.25">
      <c r="A518" s="40" t="s">
        <v>77</v>
      </c>
      <c r="B518" s="40" t="s">
        <v>380</v>
      </c>
      <c r="C518" s="40" t="s">
        <v>381</v>
      </c>
      <c r="D518" s="40" t="s">
        <v>382</v>
      </c>
      <c r="E518" s="40" t="s">
        <v>78</v>
      </c>
      <c r="F518" s="40" t="s">
        <v>384</v>
      </c>
      <c r="G518" s="40" t="s">
        <v>493</v>
      </c>
      <c r="I518" s="16" t="s">
        <v>220</v>
      </c>
      <c r="J518" s="16" t="s">
        <v>431</v>
      </c>
      <c r="K518" s="16">
        <v>0</v>
      </c>
      <c r="L518" s="16">
        <v>0</v>
      </c>
      <c r="M518" s="16">
        <v>0</v>
      </c>
      <c r="N518" s="40" t="str">
        <f t="shared" si="9"/>
        <v>Chevrolet Onix | Um dos mais Esperados Lançamentos | Está no Salão do Automóvel. Confira</v>
      </c>
    </row>
    <row r="519" spans="1:14" x14ac:dyDescent="0.25">
      <c r="A519" s="40" t="s">
        <v>77</v>
      </c>
      <c r="B519" s="40" t="s">
        <v>394</v>
      </c>
      <c r="C519" s="40" t="s">
        <v>381</v>
      </c>
      <c r="D519" s="40" t="s">
        <v>412</v>
      </c>
      <c r="E519" s="40" t="s">
        <v>383</v>
      </c>
      <c r="F519" s="40" t="s">
        <v>384</v>
      </c>
      <c r="G519" s="40" t="s">
        <v>493</v>
      </c>
      <c r="I519" s="16" t="s">
        <v>434</v>
      </c>
      <c r="J519" s="16" t="s">
        <v>431</v>
      </c>
      <c r="K519" s="16">
        <v>0</v>
      </c>
      <c r="L519" s="16">
        <v>0</v>
      </c>
      <c r="M519" s="16">
        <v>0</v>
      </c>
      <c r="N519" s="40" t="str">
        <f t="shared" si="9"/>
        <v>Lançamento Chevrolet Onix | Um dos mais Esperados Lançamentos | do ano da Chevrolet. Veja no site!</v>
      </c>
    </row>
    <row r="520" spans="1:14" x14ac:dyDescent="0.25">
      <c r="A520" s="40" t="s">
        <v>77</v>
      </c>
      <c r="B520" s="40" t="s">
        <v>417</v>
      </c>
      <c r="C520" s="40" t="s">
        <v>401</v>
      </c>
      <c r="D520" s="40" t="s">
        <v>402</v>
      </c>
      <c r="E520" s="40" t="s">
        <v>383</v>
      </c>
      <c r="F520" s="40" t="s">
        <v>393</v>
      </c>
      <c r="G520" s="40" t="s">
        <v>493</v>
      </c>
      <c r="I520" s="16" t="s">
        <v>98</v>
      </c>
      <c r="J520" s="16" t="s">
        <v>77</v>
      </c>
      <c r="K520" s="16">
        <v>0</v>
      </c>
      <c r="L520" s="16">
        <v>0</v>
      </c>
      <c r="M520" s="16">
        <v>0</v>
      </c>
      <c r="N520" s="40" t="str">
        <f t="shared" si="9"/>
        <v>Fotos: Onix 2013 | Coisas Incríveis Saem do Padrão. | Carros Também. Confira Agora o Site</v>
      </c>
    </row>
    <row r="521" spans="1:14" x14ac:dyDescent="0.25">
      <c r="A521" s="40" t="s">
        <v>77</v>
      </c>
      <c r="B521" s="40" t="s">
        <v>79</v>
      </c>
      <c r="C521" s="40" t="s">
        <v>80</v>
      </c>
      <c r="D521" s="40" t="s">
        <v>81</v>
      </c>
      <c r="E521" s="40" t="s">
        <v>84</v>
      </c>
      <c r="F521" s="40" t="s">
        <v>82</v>
      </c>
      <c r="G521" s="40" t="s">
        <v>493</v>
      </c>
      <c r="I521" s="16" t="s">
        <v>438</v>
      </c>
      <c r="J521" s="16" t="s">
        <v>431</v>
      </c>
      <c r="K521" s="16">
        <v>0</v>
      </c>
      <c r="L521" s="16">
        <v>0</v>
      </c>
      <c r="M521" s="16">
        <v>0</v>
      </c>
      <c r="N521" s="40" t="str">
        <f t="shared" si="9"/>
        <v>Chevrolet: Find New Roads | Participe Agora Desse Grande Evento | Visite Agora e Assista Ao Vivo!</v>
      </c>
    </row>
    <row r="522" spans="1:14" x14ac:dyDescent="0.25">
      <c r="A522" s="40" t="s">
        <v>77</v>
      </c>
      <c r="B522" s="40" t="s">
        <v>79</v>
      </c>
      <c r="C522" s="40" t="s">
        <v>80</v>
      </c>
      <c r="D522" s="40" t="s">
        <v>81</v>
      </c>
      <c r="E522" s="40" t="s">
        <v>84</v>
      </c>
      <c r="F522" s="40" t="s">
        <v>82</v>
      </c>
      <c r="G522" s="40" t="s">
        <v>493</v>
      </c>
      <c r="I522" s="16" t="s">
        <v>90</v>
      </c>
      <c r="J522" s="16" t="s">
        <v>77</v>
      </c>
      <c r="K522" s="16">
        <v>0</v>
      </c>
      <c r="L522" s="16">
        <v>0</v>
      </c>
      <c r="M522" s="16">
        <v>0</v>
      </c>
      <c r="N522" s="40" t="str">
        <f t="shared" si="9"/>
        <v>Chevrolet: Find New Roads | Participe Agora Desse Grande Evento | Visite Agora e Assista Ao Vivo!</v>
      </c>
    </row>
    <row r="523" spans="1:14" x14ac:dyDescent="0.25">
      <c r="A523" s="40" t="s">
        <v>77</v>
      </c>
      <c r="B523" s="40" t="s">
        <v>380</v>
      </c>
      <c r="C523" s="40" t="s">
        <v>405</v>
      </c>
      <c r="D523" s="40" t="s">
        <v>406</v>
      </c>
      <c r="E523" s="40" t="s">
        <v>383</v>
      </c>
      <c r="F523" s="40" t="s">
        <v>393</v>
      </c>
      <c r="G523" s="40" t="s">
        <v>493</v>
      </c>
      <c r="I523" s="16" t="s">
        <v>179</v>
      </c>
      <c r="J523" s="16" t="s">
        <v>77</v>
      </c>
      <c r="K523" s="16">
        <v>0</v>
      </c>
      <c r="L523" s="16">
        <v>0</v>
      </c>
      <c r="M523" s="16">
        <v>0</v>
      </c>
      <c r="N523" s="40" t="str">
        <f t="shared" si="9"/>
        <v>Chevrolet Onix | Tecnologia Inovadora e Exclusiva. | Com o Sistema Multimídia MyLink.</v>
      </c>
    </row>
    <row r="524" spans="1:14" x14ac:dyDescent="0.25">
      <c r="A524" s="40" t="s">
        <v>77</v>
      </c>
      <c r="B524" s="40" t="s">
        <v>385</v>
      </c>
      <c r="C524" s="40" t="s">
        <v>399</v>
      </c>
      <c r="D524" s="40" t="s">
        <v>396</v>
      </c>
      <c r="E524" s="40" t="s">
        <v>383</v>
      </c>
      <c r="F524" s="40" t="s">
        <v>384</v>
      </c>
      <c r="G524" s="40" t="s">
        <v>493</v>
      </c>
      <c r="I524" s="16" t="s">
        <v>144</v>
      </c>
      <c r="J524" s="16" t="s">
        <v>431</v>
      </c>
      <c r="K524" s="16">
        <v>0</v>
      </c>
      <c r="L524" s="16">
        <v>0</v>
      </c>
      <c r="M524" s="16">
        <v>0</v>
      </c>
      <c r="N524" s="40" t="str">
        <f t="shared" si="9"/>
        <v>Chevrolet Onix com MyLink | Em Breve no Salão do Automóvel | Confira mais Informações no Site!</v>
      </c>
    </row>
    <row r="525" spans="1:14" x14ac:dyDescent="0.25">
      <c r="A525" s="40" t="s">
        <v>74</v>
      </c>
      <c r="B525" s="40" t="s">
        <v>394</v>
      </c>
      <c r="C525" s="40" t="s">
        <v>381</v>
      </c>
      <c r="D525" s="40" t="s">
        <v>382</v>
      </c>
      <c r="E525" s="40" t="s">
        <v>383</v>
      </c>
      <c r="F525" s="40" t="s">
        <v>384</v>
      </c>
      <c r="G525" s="40" t="s">
        <v>493</v>
      </c>
      <c r="I525" s="16" t="s">
        <v>220</v>
      </c>
      <c r="J525" s="16" t="s">
        <v>431</v>
      </c>
      <c r="K525" s="16">
        <v>0</v>
      </c>
      <c r="L525" s="16">
        <v>0</v>
      </c>
      <c r="M525" s="16">
        <v>0</v>
      </c>
      <c r="N525" s="40" t="str">
        <f t="shared" si="9"/>
        <v>Lançamento Chevrolet Onix | Um dos mais Esperados Lançamentos | Está no Salão do Automóvel. Confira</v>
      </c>
    </row>
    <row r="526" spans="1:14" x14ac:dyDescent="0.25">
      <c r="A526" s="40" t="s">
        <v>77</v>
      </c>
      <c r="B526" s="40" t="s">
        <v>404</v>
      </c>
      <c r="C526" s="40" t="s">
        <v>405</v>
      </c>
      <c r="D526" s="40" t="s">
        <v>406</v>
      </c>
      <c r="E526" s="40" t="s">
        <v>383</v>
      </c>
      <c r="F526" s="40" t="s">
        <v>393</v>
      </c>
      <c r="G526" s="40" t="s">
        <v>493</v>
      </c>
      <c r="I526" s="16" t="s">
        <v>96</v>
      </c>
      <c r="J526" s="16" t="s">
        <v>77</v>
      </c>
      <c r="K526" s="16">
        <v>0</v>
      </c>
      <c r="L526" s="16">
        <v>0</v>
      </c>
      <c r="M526" s="16">
        <v>0</v>
      </c>
      <c r="N526" s="40" t="str">
        <f t="shared" si="9"/>
        <v>Site Oficial Onix | Tecnologia Inovadora e Exclusiva. | Com o Sistema Multimídia MyLink.</v>
      </c>
    </row>
    <row r="527" spans="1:14" x14ac:dyDescent="0.25">
      <c r="A527" s="40" t="s">
        <v>77</v>
      </c>
      <c r="B527" s="40" t="s">
        <v>390</v>
      </c>
      <c r="C527" s="40" t="s">
        <v>408</v>
      </c>
      <c r="D527" s="40" t="s">
        <v>409</v>
      </c>
      <c r="E527" s="40" t="s">
        <v>78</v>
      </c>
      <c r="F527" s="40" t="s">
        <v>393</v>
      </c>
      <c r="G527" s="40" t="s">
        <v>493</v>
      </c>
      <c r="I527" s="16" t="s">
        <v>129</v>
      </c>
      <c r="J527" s="16" t="s">
        <v>77</v>
      </c>
      <c r="K527" s="16">
        <v>0</v>
      </c>
      <c r="L527" s="16">
        <v>0</v>
      </c>
      <c r="M527" s="16">
        <v>0</v>
      </c>
      <c r="N527" s="40" t="str">
        <f t="shared" si="9"/>
        <v>Conheça o Onix 2013 | Motor SPE/4, Duplo Air Bag Frontal | Freios ABS com EBD e Muito Mais.</v>
      </c>
    </row>
    <row r="528" spans="1:14" x14ac:dyDescent="0.25">
      <c r="A528" s="40" t="s">
        <v>77</v>
      </c>
      <c r="B528" s="40" t="s">
        <v>404</v>
      </c>
      <c r="C528" s="40" t="s">
        <v>391</v>
      </c>
      <c r="D528" s="40" t="s">
        <v>392</v>
      </c>
      <c r="E528" s="40" t="s">
        <v>78</v>
      </c>
      <c r="F528" s="40" t="s">
        <v>393</v>
      </c>
      <c r="G528" s="40" t="s">
        <v>493</v>
      </c>
      <c r="I528" s="16" t="s">
        <v>155</v>
      </c>
      <c r="J528" s="16" t="s">
        <v>77</v>
      </c>
      <c r="K528" s="16">
        <v>0</v>
      </c>
      <c r="L528" s="16">
        <v>0</v>
      </c>
      <c r="M528" s="16">
        <v>0</v>
      </c>
      <c r="N528" s="40" t="str">
        <f t="shared" si="9"/>
        <v>Site Oficial Onix | Um Choque de Gerações na Indústria | Automobilística. Visite Nosso Site!</v>
      </c>
    </row>
    <row r="529" spans="1:14" x14ac:dyDescent="0.25">
      <c r="A529" s="40" t="s">
        <v>74</v>
      </c>
      <c r="B529" s="40" t="s">
        <v>380</v>
      </c>
      <c r="C529" s="40" t="s">
        <v>405</v>
      </c>
      <c r="D529" s="40" t="s">
        <v>406</v>
      </c>
      <c r="E529" s="40" t="s">
        <v>383</v>
      </c>
      <c r="F529" s="40" t="s">
        <v>393</v>
      </c>
      <c r="G529" s="40" t="s">
        <v>493</v>
      </c>
      <c r="I529" s="16" t="s">
        <v>219</v>
      </c>
      <c r="J529" s="16" t="s">
        <v>74</v>
      </c>
      <c r="K529" s="16">
        <v>7</v>
      </c>
      <c r="L529" s="16">
        <v>46</v>
      </c>
      <c r="M529" s="16">
        <v>2.81</v>
      </c>
      <c r="N529" s="40" t="str">
        <f t="shared" si="9"/>
        <v>Chevrolet Onix | Tecnologia Inovadora e Exclusiva. | Com o Sistema Multimídia MyLink.</v>
      </c>
    </row>
    <row r="530" spans="1:14" x14ac:dyDescent="0.25">
      <c r="A530" s="40" t="s">
        <v>74</v>
      </c>
      <c r="B530" s="40" t="s">
        <v>380</v>
      </c>
      <c r="C530" s="40" t="s">
        <v>405</v>
      </c>
      <c r="D530" s="40" t="s">
        <v>406</v>
      </c>
      <c r="E530" s="40" t="s">
        <v>383</v>
      </c>
      <c r="F530" s="40" t="s">
        <v>393</v>
      </c>
      <c r="G530" s="40" t="s">
        <v>493</v>
      </c>
      <c r="I530" s="16" t="s">
        <v>129</v>
      </c>
      <c r="J530" s="16" t="s">
        <v>74</v>
      </c>
      <c r="K530" s="16">
        <v>2</v>
      </c>
      <c r="L530" s="16">
        <v>20</v>
      </c>
      <c r="M530" s="16">
        <v>0.59</v>
      </c>
      <c r="N530" s="40" t="str">
        <f t="shared" si="9"/>
        <v>Chevrolet Onix | Tecnologia Inovadora e Exclusiva. | Com o Sistema Multimídia MyLink.</v>
      </c>
    </row>
    <row r="531" spans="1:14" x14ac:dyDescent="0.25">
      <c r="A531" s="40" t="s">
        <v>74</v>
      </c>
      <c r="B531" s="40" t="s">
        <v>419</v>
      </c>
      <c r="C531" s="40" t="s">
        <v>401</v>
      </c>
      <c r="D531" s="40" t="s">
        <v>402</v>
      </c>
      <c r="E531" s="40" t="s">
        <v>383</v>
      </c>
      <c r="F531" s="40" t="s">
        <v>393</v>
      </c>
      <c r="G531" s="40" t="s">
        <v>493</v>
      </c>
      <c r="I531" s="16" t="s">
        <v>92</v>
      </c>
      <c r="J531" s="16" t="s">
        <v>74</v>
      </c>
      <c r="K531" s="16">
        <v>138</v>
      </c>
      <c r="L531" s="16">
        <v>1013</v>
      </c>
      <c r="M531" s="16">
        <v>30.46</v>
      </c>
      <c r="N531" s="40" t="str">
        <f t="shared" si="9"/>
        <v>Chevrolet Onix LTZ | Coisas Incríveis Saem do Padrão. | Carros Também. Confira Agora o Site</v>
      </c>
    </row>
    <row r="532" spans="1:14" x14ac:dyDescent="0.25">
      <c r="A532" s="40" t="s">
        <v>74</v>
      </c>
      <c r="B532" s="40" t="s">
        <v>79</v>
      </c>
      <c r="C532" s="40" t="s">
        <v>80</v>
      </c>
      <c r="D532" s="40" t="s">
        <v>81</v>
      </c>
      <c r="E532" s="40" t="s">
        <v>78</v>
      </c>
      <c r="F532" s="40" t="s">
        <v>82</v>
      </c>
      <c r="G532" s="40" t="s">
        <v>493</v>
      </c>
      <c r="I532" s="16" t="s">
        <v>155</v>
      </c>
      <c r="J532" s="16" t="s">
        <v>74</v>
      </c>
      <c r="K532" s="16">
        <v>0</v>
      </c>
      <c r="L532" s="16">
        <v>0</v>
      </c>
      <c r="M532" s="16">
        <v>0</v>
      </c>
      <c r="N532" s="40" t="str">
        <f t="shared" si="9"/>
        <v>Chevrolet: Find New Roads | Participe Agora Desse Grande Evento | Visite Agora e Assista Ao Vivo!</v>
      </c>
    </row>
    <row r="533" spans="1:14" x14ac:dyDescent="0.25">
      <c r="A533" s="40" t="s">
        <v>74</v>
      </c>
      <c r="B533" s="40" t="s">
        <v>380</v>
      </c>
      <c r="C533" s="40" t="s">
        <v>381</v>
      </c>
      <c r="D533" s="40" t="s">
        <v>412</v>
      </c>
      <c r="E533" s="40" t="s">
        <v>383</v>
      </c>
      <c r="F533" s="40" t="s">
        <v>384</v>
      </c>
      <c r="G533" s="40" t="s">
        <v>493</v>
      </c>
      <c r="I533" s="16" t="s">
        <v>114</v>
      </c>
      <c r="J533" s="16" t="s">
        <v>431</v>
      </c>
      <c r="K533" s="16">
        <v>0</v>
      </c>
      <c r="L533" s="16">
        <v>0</v>
      </c>
      <c r="M533" s="16">
        <v>0</v>
      </c>
      <c r="N533" s="40" t="str">
        <f t="shared" si="9"/>
        <v>Chevrolet Onix | Um dos mais Esperados Lançamentos | do ano da Chevrolet. Veja no site!</v>
      </c>
    </row>
    <row r="534" spans="1:14" x14ac:dyDescent="0.25">
      <c r="A534" s="40" t="s">
        <v>77</v>
      </c>
      <c r="B534" s="40" t="s">
        <v>394</v>
      </c>
      <c r="C534" s="40" t="s">
        <v>399</v>
      </c>
      <c r="D534" s="40" t="s">
        <v>396</v>
      </c>
      <c r="E534" s="40" t="s">
        <v>383</v>
      </c>
      <c r="F534" s="40" t="s">
        <v>384</v>
      </c>
      <c r="G534" s="40" t="s">
        <v>493</v>
      </c>
      <c r="I534" s="16" t="s">
        <v>438</v>
      </c>
      <c r="J534" s="16" t="s">
        <v>431</v>
      </c>
      <c r="K534" s="16">
        <v>0</v>
      </c>
      <c r="L534" s="16">
        <v>0</v>
      </c>
      <c r="M534" s="16">
        <v>0</v>
      </c>
      <c r="N534" s="40" t="str">
        <f t="shared" si="9"/>
        <v>Lançamento Chevrolet Onix | Em Breve no Salão do Automóvel | Confira mais Informações no Site!</v>
      </c>
    </row>
    <row r="535" spans="1:14" x14ac:dyDescent="0.25">
      <c r="A535" s="40" t="s">
        <v>74</v>
      </c>
      <c r="B535" s="40" t="s">
        <v>404</v>
      </c>
      <c r="C535" s="40" t="s">
        <v>401</v>
      </c>
      <c r="D535" s="40" t="s">
        <v>402</v>
      </c>
      <c r="E535" s="40" t="s">
        <v>383</v>
      </c>
      <c r="F535" s="40" t="s">
        <v>393</v>
      </c>
      <c r="G535" s="40" t="s">
        <v>493</v>
      </c>
      <c r="I535" s="16" t="s">
        <v>129</v>
      </c>
      <c r="J535" s="16" t="s">
        <v>74</v>
      </c>
      <c r="K535" s="16">
        <v>1</v>
      </c>
      <c r="L535" s="16">
        <v>23</v>
      </c>
      <c r="M535" s="16">
        <v>7.0000000000000007E-2</v>
      </c>
      <c r="N535" s="40" t="str">
        <f t="shared" si="9"/>
        <v>Site Oficial Onix | Coisas Incríveis Saem do Padrão. | Carros Também. Confira Agora o Site</v>
      </c>
    </row>
    <row r="536" spans="1:14" x14ac:dyDescent="0.25">
      <c r="A536" s="40" t="s">
        <v>74</v>
      </c>
      <c r="B536" s="40" t="s">
        <v>390</v>
      </c>
      <c r="C536" s="40" t="s">
        <v>405</v>
      </c>
      <c r="D536" s="40" t="s">
        <v>406</v>
      </c>
      <c r="E536" s="40" t="s">
        <v>383</v>
      </c>
      <c r="F536" s="40" t="s">
        <v>393</v>
      </c>
      <c r="G536" s="40" t="s">
        <v>493</v>
      </c>
      <c r="I536" s="16" t="s">
        <v>94</v>
      </c>
      <c r="J536" s="16" t="s">
        <v>74</v>
      </c>
      <c r="K536" s="16">
        <v>162</v>
      </c>
      <c r="L536" s="16">
        <v>1277</v>
      </c>
      <c r="M536" s="16">
        <v>44.18</v>
      </c>
      <c r="N536" s="40" t="str">
        <f t="shared" si="9"/>
        <v>Conheça o Onix 2013 | Tecnologia Inovadora e Exclusiva. | Com o Sistema Multimídia MyLink.</v>
      </c>
    </row>
    <row r="537" spans="1:14" x14ac:dyDescent="0.25">
      <c r="A537" s="40" t="s">
        <v>77</v>
      </c>
      <c r="B537" s="40" t="s">
        <v>410</v>
      </c>
      <c r="C537" s="40" t="s">
        <v>401</v>
      </c>
      <c r="D537" s="40" t="s">
        <v>402</v>
      </c>
      <c r="E537" s="40" t="s">
        <v>383</v>
      </c>
      <c r="F537" s="40" t="s">
        <v>393</v>
      </c>
      <c r="G537" s="40" t="s">
        <v>493</v>
      </c>
      <c r="I537" s="16" t="s">
        <v>116</v>
      </c>
      <c r="J537" s="16" t="s">
        <v>77</v>
      </c>
      <c r="K537" s="16">
        <v>0</v>
      </c>
      <c r="L537" s="16">
        <v>0</v>
      </c>
      <c r="M537" s="16">
        <v>0</v>
      </c>
      <c r="N537" s="40" t="str">
        <f t="shared" si="9"/>
        <v>Chevrolet Onix LS | Coisas Incríveis Saem do Padrão. | Carros Também. Confira Agora o Site</v>
      </c>
    </row>
    <row r="538" spans="1:14" x14ac:dyDescent="0.25">
      <c r="A538" s="40" t="s">
        <v>77</v>
      </c>
      <c r="B538" s="40" t="s">
        <v>380</v>
      </c>
      <c r="C538" s="40" t="s">
        <v>395</v>
      </c>
      <c r="D538" s="40" t="s">
        <v>396</v>
      </c>
      <c r="E538" s="40" t="s">
        <v>78</v>
      </c>
      <c r="F538" s="40" t="s">
        <v>384</v>
      </c>
      <c r="G538" s="40" t="s">
        <v>493</v>
      </c>
      <c r="I538" s="16" t="s">
        <v>438</v>
      </c>
      <c r="J538" s="16" t="s">
        <v>431</v>
      </c>
      <c r="K538" s="16">
        <v>0</v>
      </c>
      <c r="L538" s="16">
        <v>0</v>
      </c>
      <c r="M538" s="16">
        <v>0</v>
      </c>
      <c r="N538" s="40" t="str">
        <f t="shared" si="9"/>
        <v>Chevrolet Onix | Tecnologia ao Alcance de Todos | Confira mais Informações no Site!</v>
      </c>
    </row>
    <row r="539" spans="1:14" x14ac:dyDescent="0.25">
      <c r="A539" s="40" t="s">
        <v>74</v>
      </c>
      <c r="B539" s="40" t="s">
        <v>420</v>
      </c>
      <c r="C539" s="40" t="s">
        <v>391</v>
      </c>
      <c r="D539" s="40" t="s">
        <v>392</v>
      </c>
      <c r="E539" s="40" t="s">
        <v>383</v>
      </c>
      <c r="F539" s="40" t="s">
        <v>393</v>
      </c>
      <c r="G539" s="40" t="s">
        <v>493</v>
      </c>
      <c r="I539" s="16" t="s">
        <v>86</v>
      </c>
      <c r="J539" s="16" t="s">
        <v>74</v>
      </c>
      <c r="K539" s="16">
        <v>44</v>
      </c>
      <c r="L539" s="16">
        <v>205</v>
      </c>
      <c r="M539" s="16">
        <v>6.34</v>
      </c>
      <c r="N539" s="40" t="str">
        <f t="shared" si="9"/>
        <v>Onix 2013 - 0 km | Um Choque de Gerações na Indústria | Automobilística. Visite Nosso Site!</v>
      </c>
    </row>
    <row r="540" spans="1:14" x14ac:dyDescent="0.25">
      <c r="A540" s="40" t="s">
        <v>77</v>
      </c>
      <c r="B540" s="40" t="s">
        <v>79</v>
      </c>
      <c r="C540" s="40" t="s">
        <v>80</v>
      </c>
      <c r="D540" s="40" t="s">
        <v>81</v>
      </c>
      <c r="E540" s="40" t="s">
        <v>84</v>
      </c>
      <c r="F540" s="40" t="s">
        <v>82</v>
      </c>
      <c r="G540" s="40" t="s">
        <v>493</v>
      </c>
      <c r="I540" s="16" t="s">
        <v>432</v>
      </c>
      <c r="J540" s="16" t="s">
        <v>431</v>
      </c>
      <c r="K540" s="16">
        <v>0</v>
      </c>
      <c r="L540" s="16">
        <v>0</v>
      </c>
      <c r="M540" s="16">
        <v>0</v>
      </c>
      <c r="N540" s="40" t="str">
        <f t="shared" si="9"/>
        <v>Chevrolet: Find New Roads | Participe Agora Desse Grande Evento | Visite Agora e Assista Ao Vivo!</v>
      </c>
    </row>
    <row r="541" spans="1:14" x14ac:dyDescent="0.25">
      <c r="A541" s="40" t="s">
        <v>77</v>
      </c>
      <c r="B541" s="40" t="s">
        <v>394</v>
      </c>
      <c r="C541" s="40" t="s">
        <v>397</v>
      </c>
      <c r="D541" s="40" t="s">
        <v>398</v>
      </c>
      <c r="E541" s="40" t="s">
        <v>78</v>
      </c>
      <c r="F541" s="40" t="s">
        <v>384</v>
      </c>
      <c r="G541" s="40" t="s">
        <v>493</v>
      </c>
      <c r="I541" s="16" t="s">
        <v>437</v>
      </c>
      <c r="J541" s="16" t="s">
        <v>431</v>
      </c>
      <c r="K541" s="16">
        <v>0</v>
      </c>
      <c r="L541" s="16">
        <v>0</v>
      </c>
      <c r="M541" s="16">
        <v>0</v>
      </c>
      <c r="N541" s="40" t="str">
        <f t="shared" si="9"/>
        <v>Lançamento Chevrolet Onix | Com Tela Touchscreen e Conexão | a Smartphones via MyLink.</v>
      </c>
    </row>
    <row r="542" spans="1:14" x14ac:dyDescent="0.25">
      <c r="A542" s="40" t="s">
        <v>77</v>
      </c>
      <c r="B542" s="40" t="s">
        <v>407</v>
      </c>
      <c r="C542" s="40" t="s">
        <v>408</v>
      </c>
      <c r="D542" s="40" t="s">
        <v>409</v>
      </c>
      <c r="E542" s="40" t="s">
        <v>78</v>
      </c>
      <c r="F542" s="40" t="s">
        <v>393</v>
      </c>
      <c r="G542" s="40" t="s">
        <v>493</v>
      </c>
      <c r="I542" s="16" t="s">
        <v>108</v>
      </c>
      <c r="J542" s="16" t="s">
        <v>77</v>
      </c>
      <c r="K542" s="16">
        <v>0</v>
      </c>
      <c r="L542" s="16">
        <v>0</v>
      </c>
      <c r="M542" s="16">
        <v>0</v>
      </c>
      <c r="N542" s="40" t="str">
        <f t="shared" si="9"/>
        <v>Chevrolet Onix 2013 | Motor SPE/4, Duplo Air Bag Frontal | Freios ABS com EBD e Muito Mais.</v>
      </c>
    </row>
    <row r="543" spans="1:14" x14ac:dyDescent="0.25">
      <c r="A543" s="40" t="s">
        <v>77</v>
      </c>
      <c r="B543" s="40" t="s">
        <v>79</v>
      </c>
      <c r="C543" s="40" t="s">
        <v>80</v>
      </c>
      <c r="D543" s="40" t="s">
        <v>81</v>
      </c>
      <c r="E543" s="40" t="s">
        <v>78</v>
      </c>
      <c r="F543" s="40" t="s">
        <v>82</v>
      </c>
      <c r="G543" s="40" t="s">
        <v>493</v>
      </c>
      <c r="I543" s="16" t="s">
        <v>179</v>
      </c>
      <c r="J543" s="16" t="s">
        <v>77</v>
      </c>
      <c r="K543" s="16">
        <v>0</v>
      </c>
      <c r="L543" s="16">
        <v>0</v>
      </c>
      <c r="M543" s="16">
        <v>0</v>
      </c>
      <c r="N543" s="40" t="str">
        <f t="shared" si="9"/>
        <v>Chevrolet: Find New Roads | Participe Agora Desse Grande Evento | Visite Agora e Assista Ao Vivo!</v>
      </c>
    </row>
    <row r="544" spans="1:14" x14ac:dyDescent="0.25">
      <c r="A544" s="40" t="s">
        <v>74</v>
      </c>
      <c r="B544" s="40" t="s">
        <v>426</v>
      </c>
      <c r="C544" s="40" t="s">
        <v>401</v>
      </c>
      <c r="D544" s="40" t="s">
        <v>402</v>
      </c>
      <c r="E544" s="40" t="s">
        <v>383</v>
      </c>
      <c r="F544" s="40" t="s">
        <v>393</v>
      </c>
      <c r="G544" s="40" t="s">
        <v>493</v>
      </c>
      <c r="I544" s="16" t="s">
        <v>90</v>
      </c>
      <c r="J544" s="16" t="s">
        <v>74</v>
      </c>
      <c r="K544" s="16">
        <v>517</v>
      </c>
      <c r="L544" s="16">
        <v>2331</v>
      </c>
      <c r="M544" s="16">
        <v>98.04</v>
      </c>
      <c r="N544" s="40" t="str">
        <f t="shared" si="9"/>
        <v>Chevrolet Onix - Preço | Coisas Incríveis Saem do Padrão. | Carros Também. Confira Agora o Site</v>
      </c>
    </row>
    <row r="545" spans="1:14" x14ac:dyDescent="0.25">
      <c r="A545" s="40" t="s">
        <v>77</v>
      </c>
      <c r="B545" s="40" t="s">
        <v>417</v>
      </c>
      <c r="C545" s="40" t="s">
        <v>408</v>
      </c>
      <c r="D545" s="40" t="s">
        <v>409</v>
      </c>
      <c r="E545" s="40" t="s">
        <v>383</v>
      </c>
      <c r="F545" s="40" t="s">
        <v>393</v>
      </c>
      <c r="G545" s="40" t="s">
        <v>493</v>
      </c>
      <c r="I545" s="16" t="s">
        <v>98</v>
      </c>
      <c r="J545" s="16" t="s">
        <v>77</v>
      </c>
      <c r="K545" s="16">
        <v>0</v>
      </c>
      <c r="L545" s="16">
        <v>0</v>
      </c>
      <c r="M545" s="16">
        <v>0</v>
      </c>
      <c r="N545" s="40" t="str">
        <f t="shared" si="9"/>
        <v>Fotos: Onix 2013 | Motor SPE/4, Duplo Air Bag Frontal | Freios ABS com EBD e Muito Mais.</v>
      </c>
    </row>
    <row r="546" spans="1:14" x14ac:dyDescent="0.25">
      <c r="A546" s="40" t="s">
        <v>74</v>
      </c>
      <c r="B546" s="40" t="s">
        <v>394</v>
      </c>
      <c r="C546" s="40" t="s">
        <v>395</v>
      </c>
      <c r="D546" s="40" t="s">
        <v>396</v>
      </c>
      <c r="E546" s="40" t="s">
        <v>383</v>
      </c>
      <c r="F546" s="40" t="s">
        <v>384</v>
      </c>
      <c r="G546" s="40" t="s">
        <v>493</v>
      </c>
      <c r="I546" s="16" t="s">
        <v>437</v>
      </c>
      <c r="J546" s="16" t="s">
        <v>431</v>
      </c>
      <c r="K546" s="16">
        <v>0</v>
      </c>
      <c r="L546" s="16">
        <v>0</v>
      </c>
      <c r="M546" s="16">
        <v>0</v>
      </c>
      <c r="N546" s="40" t="str">
        <f t="shared" si="9"/>
        <v>Lançamento Chevrolet Onix | Tecnologia ao Alcance de Todos | Confira mais Informações no Site!</v>
      </c>
    </row>
    <row r="547" spans="1:14" x14ac:dyDescent="0.25">
      <c r="A547" s="40" t="s">
        <v>74</v>
      </c>
      <c r="B547" s="40" t="s">
        <v>380</v>
      </c>
      <c r="C547" s="40" t="s">
        <v>401</v>
      </c>
      <c r="D547" s="40" t="s">
        <v>402</v>
      </c>
      <c r="E547" s="40" t="s">
        <v>383</v>
      </c>
      <c r="F547" s="40" t="s">
        <v>393</v>
      </c>
      <c r="G547" s="40" t="s">
        <v>493</v>
      </c>
      <c r="I547" s="16" t="s">
        <v>219</v>
      </c>
      <c r="J547" s="16" t="s">
        <v>74</v>
      </c>
      <c r="K547" s="16">
        <v>4</v>
      </c>
      <c r="L547" s="16">
        <v>41</v>
      </c>
      <c r="M547" s="16">
        <v>1.73</v>
      </c>
      <c r="N547" s="40" t="str">
        <f t="shared" si="9"/>
        <v>Chevrolet Onix | Coisas Incríveis Saem do Padrão. | Carros Também. Confira Agora o Site</v>
      </c>
    </row>
    <row r="548" spans="1:14" x14ac:dyDescent="0.25">
      <c r="A548" s="40" t="s">
        <v>74</v>
      </c>
      <c r="B548" s="40" t="s">
        <v>79</v>
      </c>
      <c r="C548" s="40" t="s">
        <v>80</v>
      </c>
      <c r="D548" s="40" t="s">
        <v>83</v>
      </c>
      <c r="E548" s="40" t="s">
        <v>78</v>
      </c>
      <c r="F548" s="40" t="s">
        <v>82</v>
      </c>
      <c r="G548" s="40" t="s">
        <v>493</v>
      </c>
      <c r="I548" s="16" t="s">
        <v>155</v>
      </c>
      <c r="J548" s="16" t="s">
        <v>74</v>
      </c>
      <c r="K548" s="16">
        <v>0</v>
      </c>
      <c r="L548" s="16">
        <v>0</v>
      </c>
      <c r="M548" s="16">
        <v>0</v>
      </c>
      <c r="N548" s="40" t="str">
        <f t="shared" si="9"/>
        <v>Chevrolet: Find New Roads | Participe Agora Desse Grande Evento | Assista a Transmissão Ao Vivo!</v>
      </c>
    </row>
    <row r="549" spans="1:14" x14ac:dyDescent="0.25">
      <c r="A549" s="40" t="s">
        <v>74</v>
      </c>
      <c r="B549" s="40" t="s">
        <v>79</v>
      </c>
      <c r="C549" s="40" t="s">
        <v>80</v>
      </c>
      <c r="D549" s="40" t="s">
        <v>81</v>
      </c>
      <c r="E549" s="40" t="s">
        <v>78</v>
      </c>
      <c r="F549" s="40" t="s">
        <v>82</v>
      </c>
      <c r="G549" s="40" t="s">
        <v>493</v>
      </c>
      <c r="I549" s="16" t="s">
        <v>110</v>
      </c>
      <c r="J549" s="16" t="s">
        <v>74</v>
      </c>
      <c r="K549" s="16">
        <v>0</v>
      </c>
      <c r="L549" s="16">
        <v>0</v>
      </c>
      <c r="M549" s="16">
        <v>0</v>
      </c>
      <c r="N549" s="40" t="str">
        <f t="shared" si="9"/>
        <v>Chevrolet: Find New Roads | Participe Agora Desse Grande Evento | Visite Agora e Assista Ao Vivo!</v>
      </c>
    </row>
    <row r="550" spans="1:14" x14ac:dyDescent="0.25">
      <c r="A550" s="40" t="s">
        <v>77</v>
      </c>
      <c r="B550" s="40" t="s">
        <v>394</v>
      </c>
      <c r="C550" s="40" t="s">
        <v>395</v>
      </c>
      <c r="D550" s="40" t="s">
        <v>396</v>
      </c>
      <c r="E550" s="40" t="s">
        <v>78</v>
      </c>
      <c r="F550" s="40" t="s">
        <v>384</v>
      </c>
      <c r="G550" s="40" t="s">
        <v>493</v>
      </c>
      <c r="I550" s="16" t="s">
        <v>433</v>
      </c>
      <c r="J550" s="16" t="s">
        <v>431</v>
      </c>
      <c r="K550" s="16">
        <v>0</v>
      </c>
      <c r="L550" s="16">
        <v>0</v>
      </c>
      <c r="M550" s="16">
        <v>0</v>
      </c>
      <c r="N550" s="40" t="str">
        <f t="shared" si="9"/>
        <v>Lançamento Chevrolet Onix | Tecnologia ao Alcance de Todos | Confira mais Informações no Site!</v>
      </c>
    </row>
    <row r="551" spans="1:14" x14ac:dyDescent="0.25">
      <c r="A551" s="40" t="s">
        <v>74</v>
      </c>
      <c r="B551" s="40" t="s">
        <v>385</v>
      </c>
      <c r="C551" s="40" t="s">
        <v>397</v>
      </c>
      <c r="D551" s="40" t="s">
        <v>398</v>
      </c>
      <c r="E551" s="40" t="s">
        <v>383</v>
      </c>
      <c r="F551" s="40" t="s">
        <v>384</v>
      </c>
      <c r="G551" s="40" t="s">
        <v>493</v>
      </c>
      <c r="I551" s="16" t="s">
        <v>178</v>
      </c>
      <c r="J551" s="16" t="s">
        <v>431</v>
      </c>
      <c r="K551" s="16">
        <v>0</v>
      </c>
      <c r="L551" s="16">
        <v>0</v>
      </c>
      <c r="M551" s="16">
        <v>0</v>
      </c>
      <c r="N551" s="40" t="str">
        <f t="shared" si="9"/>
        <v>Chevrolet Onix com MyLink | Com Tela Touchscreen e Conexão | a Smartphones via MyLink.</v>
      </c>
    </row>
    <row r="552" spans="1:14" x14ac:dyDescent="0.25">
      <c r="A552" s="40" t="s">
        <v>77</v>
      </c>
      <c r="B552" s="40" t="s">
        <v>79</v>
      </c>
      <c r="C552" s="40" t="s">
        <v>80</v>
      </c>
      <c r="D552" s="40" t="s">
        <v>81</v>
      </c>
      <c r="E552" s="40" t="s">
        <v>78</v>
      </c>
      <c r="F552" s="40" t="s">
        <v>82</v>
      </c>
      <c r="G552" s="40" t="s">
        <v>493</v>
      </c>
      <c r="I552" s="16" t="s">
        <v>144</v>
      </c>
      <c r="J552" s="16" t="s">
        <v>431</v>
      </c>
      <c r="K552" s="16">
        <v>0</v>
      </c>
      <c r="L552" s="16">
        <v>0</v>
      </c>
      <c r="M552" s="16">
        <v>0</v>
      </c>
      <c r="N552" s="40" t="str">
        <f t="shared" si="9"/>
        <v>Chevrolet: Find New Roads | Participe Agora Desse Grande Evento | Visite Agora e Assista Ao Vivo!</v>
      </c>
    </row>
    <row r="553" spans="1:14" x14ac:dyDescent="0.25">
      <c r="A553" s="40" t="s">
        <v>74</v>
      </c>
      <c r="B553" s="40" t="s">
        <v>79</v>
      </c>
      <c r="C553" s="40" t="s">
        <v>80</v>
      </c>
      <c r="D553" s="40" t="s">
        <v>81</v>
      </c>
      <c r="E553" s="40" t="s">
        <v>78</v>
      </c>
      <c r="F553" s="40" t="s">
        <v>82</v>
      </c>
      <c r="G553" s="40" t="s">
        <v>493</v>
      </c>
      <c r="I553" s="16" t="s">
        <v>432</v>
      </c>
      <c r="J553" s="16" t="s">
        <v>431</v>
      </c>
      <c r="K553" s="16">
        <v>0</v>
      </c>
      <c r="L553" s="16">
        <v>0</v>
      </c>
      <c r="M553" s="16">
        <v>0</v>
      </c>
      <c r="N553" s="40" t="str">
        <f t="shared" si="9"/>
        <v>Chevrolet: Find New Roads | Participe Agora Desse Grande Evento | Visite Agora e Assista Ao Vivo!</v>
      </c>
    </row>
    <row r="554" spans="1:14" x14ac:dyDescent="0.25">
      <c r="A554" s="40" t="s">
        <v>74</v>
      </c>
      <c r="B554" s="40" t="s">
        <v>390</v>
      </c>
      <c r="C554" s="40" t="s">
        <v>391</v>
      </c>
      <c r="D554" s="40" t="s">
        <v>392</v>
      </c>
      <c r="E554" s="40" t="s">
        <v>383</v>
      </c>
      <c r="F554" s="40" t="s">
        <v>393</v>
      </c>
      <c r="G554" s="40" t="s">
        <v>493</v>
      </c>
      <c r="I554" s="16" t="s">
        <v>129</v>
      </c>
      <c r="J554" s="16" t="s">
        <v>74</v>
      </c>
      <c r="K554" s="16">
        <v>0</v>
      </c>
      <c r="L554" s="16">
        <v>17</v>
      </c>
      <c r="M554" s="16">
        <v>0</v>
      </c>
      <c r="N554" s="40" t="str">
        <f t="shared" si="9"/>
        <v>Conheça o Onix 2013 | Um Choque de Gerações na Indústria | Automobilística. Visite Nosso Site!</v>
      </c>
    </row>
    <row r="555" spans="1:14" x14ac:dyDescent="0.25">
      <c r="A555" s="40" t="s">
        <v>77</v>
      </c>
      <c r="B555" s="40" t="s">
        <v>385</v>
      </c>
      <c r="C555" s="40" t="s">
        <v>381</v>
      </c>
      <c r="D555" s="40" t="s">
        <v>412</v>
      </c>
      <c r="E555" s="40" t="s">
        <v>383</v>
      </c>
      <c r="F555" s="40" t="s">
        <v>384</v>
      </c>
      <c r="G555" s="40" t="s">
        <v>493</v>
      </c>
      <c r="I555" s="16" t="s">
        <v>438</v>
      </c>
      <c r="J555" s="16" t="s">
        <v>431</v>
      </c>
      <c r="K555" s="16">
        <v>0</v>
      </c>
      <c r="L555" s="16">
        <v>0</v>
      </c>
      <c r="M555" s="16">
        <v>0</v>
      </c>
      <c r="N555" s="40" t="str">
        <f t="shared" si="9"/>
        <v>Chevrolet Onix com MyLink | Um dos mais Esperados Lançamentos | do ano da Chevrolet. Veja no site!</v>
      </c>
    </row>
    <row r="556" spans="1:14" x14ac:dyDescent="0.25">
      <c r="A556" s="40" t="s">
        <v>77</v>
      </c>
      <c r="B556" s="40" t="s">
        <v>394</v>
      </c>
      <c r="C556" s="40" t="s">
        <v>381</v>
      </c>
      <c r="D556" s="40" t="s">
        <v>382</v>
      </c>
      <c r="E556" s="40" t="s">
        <v>78</v>
      </c>
      <c r="F556" s="40" t="s">
        <v>384</v>
      </c>
      <c r="G556" s="40" t="s">
        <v>493</v>
      </c>
      <c r="I556" s="16" t="s">
        <v>438</v>
      </c>
      <c r="J556" s="16" t="s">
        <v>431</v>
      </c>
      <c r="K556" s="16">
        <v>0</v>
      </c>
      <c r="L556" s="16">
        <v>0</v>
      </c>
      <c r="M556" s="16">
        <v>0</v>
      </c>
      <c r="N556" s="40" t="str">
        <f t="shared" si="9"/>
        <v>Lançamento Chevrolet Onix | Um dos mais Esperados Lançamentos | Está no Salão do Automóvel. Confira</v>
      </c>
    </row>
    <row r="557" spans="1:14" x14ac:dyDescent="0.25">
      <c r="A557" s="40" t="s">
        <v>77</v>
      </c>
      <c r="B557" s="40" t="s">
        <v>417</v>
      </c>
      <c r="C557" s="40" t="s">
        <v>391</v>
      </c>
      <c r="D557" s="40" t="s">
        <v>392</v>
      </c>
      <c r="E557" s="40" t="s">
        <v>78</v>
      </c>
      <c r="F557" s="40" t="s">
        <v>393</v>
      </c>
      <c r="G557" s="40" t="s">
        <v>493</v>
      </c>
      <c r="I557" s="16" t="s">
        <v>98</v>
      </c>
      <c r="J557" s="16" t="s">
        <v>77</v>
      </c>
      <c r="K557" s="16">
        <v>0</v>
      </c>
      <c r="L557" s="16">
        <v>0</v>
      </c>
      <c r="M557" s="16">
        <v>0</v>
      </c>
      <c r="N557" s="40" t="str">
        <f t="shared" si="9"/>
        <v>Fotos: Onix 2013 | Um Choque de Gerações na Indústria | Automobilística. Visite Nosso Site!</v>
      </c>
    </row>
    <row r="558" spans="1:14" x14ac:dyDescent="0.25">
      <c r="A558" s="40" t="s">
        <v>77</v>
      </c>
      <c r="B558" s="40" t="s">
        <v>380</v>
      </c>
      <c r="C558" s="40" t="s">
        <v>381</v>
      </c>
      <c r="D558" s="40" t="s">
        <v>382</v>
      </c>
      <c r="E558" s="40" t="s">
        <v>383</v>
      </c>
      <c r="F558" s="40" t="s">
        <v>384</v>
      </c>
      <c r="G558" s="40" t="s">
        <v>493</v>
      </c>
      <c r="I558" s="16" t="s">
        <v>437</v>
      </c>
      <c r="J558" s="16" t="s">
        <v>431</v>
      </c>
      <c r="K558" s="16">
        <v>0</v>
      </c>
      <c r="L558" s="16">
        <v>0</v>
      </c>
      <c r="M558" s="16">
        <v>0</v>
      </c>
      <c r="N558" s="40" t="str">
        <f t="shared" si="9"/>
        <v>Chevrolet Onix | Um dos mais Esperados Lançamentos | Está no Salão do Automóvel. Confira</v>
      </c>
    </row>
    <row r="559" spans="1:14" x14ac:dyDescent="0.25">
      <c r="A559" s="40" t="s">
        <v>77</v>
      </c>
      <c r="B559" s="40" t="s">
        <v>394</v>
      </c>
      <c r="C559" s="40" t="s">
        <v>399</v>
      </c>
      <c r="D559" s="40" t="s">
        <v>396</v>
      </c>
      <c r="E559" s="40" t="s">
        <v>383</v>
      </c>
      <c r="F559" s="40" t="s">
        <v>384</v>
      </c>
      <c r="G559" s="40" t="s">
        <v>493</v>
      </c>
      <c r="I559" s="16" t="s">
        <v>114</v>
      </c>
      <c r="J559" s="16" t="s">
        <v>431</v>
      </c>
      <c r="K559" s="16">
        <v>0</v>
      </c>
      <c r="L559" s="16">
        <v>0</v>
      </c>
      <c r="M559" s="16">
        <v>0</v>
      </c>
      <c r="N559" s="40" t="str">
        <f t="shared" si="9"/>
        <v>Lançamento Chevrolet Onix | Em Breve no Salão do Automóvel | Confira mais Informações no Site!</v>
      </c>
    </row>
    <row r="560" spans="1:14" x14ac:dyDescent="0.25">
      <c r="A560" s="40" t="s">
        <v>74</v>
      </c>
      <c r="B560" s="40" t="s">
        <v>79</v>
      </c>
      <c r="C560" s="40" t="s">
        <v>80</v>
      </c>
      <c r="D560" s="40" t="s">
        <v>81</v>
      </c>
      <c r="E560" s="40" t="s">
        <v>78</v>
      </c>
      <c r="F560" s="40" t="s">
        <v>82</v>
      </c>
      <c r="G560" s="40" t="s">
        <v>493</v>
      </c>
      <c r="I560" s="16" t="s">
        <v>116</v>
      </c>
      <c r="J560" s="16" t="s">
        <v>74</v>
      </c>
      <c r="K560" s="16">
        <v>0</v>
      </c>
      <c r="L560" s="16">
        <v>0</v>
      </c>
      <c r="M560" s="16">
        <v>0</v>
      </c>
      <c r="N560" s="40" t="str">
        <f t="shared" si="9"/>
        <v>Chevrolet: Find New Roads | Participe Agora Desse Grande Evento | Visite Agora e Assista Ao Vivo!</v>
      </c>
    </row>
    <row r="561" spans="1:14" x14ac:dyDescent="0.25">
      <c r="A561" s="40" t="s">
        <v>77</v>
      </c>
      <c r="B561" s="40" t="s">
        <v>79</v>
      </c>
      <c r="C561" s="40" t="s">
        <v>80</v>
      </c>
      <c r="D561" s="40" t="s">
        <v>81</v>
      </c>
      <c r="E561" s="40" t="s">
        <v>78</v>
      </c>
      <c r="F561" s="40" t="s">
        <v>82</v>
      </c>
      <c r="G561" s="40" t="s">
        <v>493</v>
      </c>
      <c r="I561" s="16" t="s">
        <v>219</v>
      </c>
      <c r="J561" s="16" t="s">
        <v>77</v>
      </c>
      <c r="K561" s="16">
        <v>0</v>
      </c>
      <c r="L561" s="16">
        <v>0</v>
      </c>
      <c r="M561" s="16">
        <v>0</v>
      </c>
      <c r="N561" s="40" t="str">
        <f t="shared" si="9"/>
        <v>Chevrolet: Find New Roads | Participe Agora Desse Grande Evento | Visite Agora e Assista Ao Vivo!</v>
      </c>
    </row>
    <row r="562" spans="1:14" x14ac:dyDescent="0.25">
      <c r="A562" s="40" t="s">
        <v>74</v>
      </c>
      <c r="B562" s="40" t="s">
        <v>375</v>
      </c>
      <c r="C562" s="40" t="s">
        <v>405</v>
      </c>
      <c r="D562" s="40" t="s">
        <v>406</v>
      </c>
      <c r="E562" s="40" t="s">
        <v>383</v>
      </c>
      <c r="F562" s="40" t="s">
        <v>393</v>
      </c>
      <c r="G562" s="40" t="s">
        <v>493</v>
      </c>
      <c r="I562" s="16" t="s">
        <v>88</v>
      </c>
      <c r="J562" s="16" t="s">
        <v>74</v>
      </c>
      <c r="K562" s="16">
        <v>28</v>
      </c>
      <c r="L562" s="16">
        <v>69</v>
      </c>
      <c r="M562" s="16">
        <v>2.2000000000000002</v>
      </c>
      <c r="N562" s="40" t="str">
        <f t="shared" si="9"/>
        <v>Monte Seu Chevrolet Onix | Tecnologia Inovadora e Exclusiva. | Com o Sistema Multimídia MyLink.</v>
      </c>
    </row>
    <row r="563" spans="1:14" x14ac:dyDescent="0.25">
      <c r="A563" s="40" t="s">
        <v>77</v>
      </c>
      <c r="B563" s="40" t="s">
        <v>380</v>
      </c>
      <c r="C563" s="40" t="s">
        <v>395</v>
      </c>
      <c r="D563" s="40" t="s">
        <v>396</v>
      </c>
      <c r="E563" s="40" t="s">
        <v>78</v>
      </c>
      <c r="F563" s="40" t="s">
        <v>384</v>
      </c>
      <c r="G563" s="40" t="s">
        <v>493</v>
      </c>
      <c r="I563" s="16" t="s">
        <v>435</v>
      </c>
      <c r="J563" s="16" t="s">
        <v>431</v>
      </c>
      <c r="K563" s="16">
        <v>0</v>
      </c>
      <c r="L563" s="16">
        <v>0</v>
      </c>
      <c r="M563" s="16">
        <v>0</v>
      </c>
      <c r="N563" s="40" t="str">
        <f t="shared" si="9"/>
        <v>Chevrolet Onix | Tecnologia ao Alcance de Todos | Confira mais Informações no Site!</v>
      </c>
    </row>
    <row r="564" spans="1:14" x14ac:dyDescent="0.25">
      <c r="A564" s="40" t="s">
        <v>77</v>
      </c>
      <c r="B564" s="40" t="s">
        <v>394</v>
      </c>
      <c r="C564" s="40" t="s">
        <v>395</v>
      </c>
      <c r="D564" s="40" t="s">
        <v>396</v>
      </c>
      <c r="E564" s="40" t="s">
        <v>78</v>
      </c>
      <c r="F564" s="40" t="s">
        <v>384</v>
      </c>
      <c r="G564" s="40" t="s">
        <v>493</v>
      </c>
      <c r="I564" s="16" t="s">
        <v>434</v>
      </c>
      <c r="J564" s="16" t="s">
        <v>431</v>
      </c>
      <c r="K564" s="16">
        <v>0</v>
      </c>
      <c r="L564" s="16">
        <v>0</v>
      </c>
      <c r="M564" s="16">
        <v>0</v>
      </c>
      <c r="N564" s="40" t="str">
        <f t="shared" si="9"/>
        <v>Lançamento Chevrolet Onix | Tecnologia ao Alcance de Todos | Confira mais Informações no Site!</v>
      </c>
    </row>
    <row r="565" spans="1:14" x14ac:dyDescent="0.25">
      <c r="A565" s="40" t="s">
        <v>77</v>
      </c>
      <c r="B565" s="40" t="s">
        <v>380</v>
      </c>
      <c r="C565" s="40" t="s">
        <v>405</v>
      </c>
      <c r="D565" s="40" t="s">
        <v>406</v>
      </c>
      <c r="E565" s="40" t="s">
        <v>383</v>
      </c>
      <c r="F565" s="40" t="s">
        <v>393</v>
      </c>
      <c r="G565" s="40" t="s">
        <v>493</v>
      </c>
      <c r="I565" s="16" t="s">
        <v>126</v>
      </c>
      <c r="J565" s="16" t="s">
        <v>77</v>
      </c>
      <c r="K565" s="16">
        <v>0</v>
      </c>
      <c r="L565" s="16">
        <v>0</v>
      </c>
      <c r="M565" s="16">
        <v>0</v>
      </c>
      <c r="N565" s="40" t="str">
        <f t="shared" si="9"/>
        <v>Chevrolet Onix | Tecnologia Inovadora e Exclusiva. | Com o Sistema Multimídia MyLink.</v>
      </c>
    </row>
    <row r="566" spans="1:14" x14ac:dyDescent="0.25">
      <c r="A566" s="40" t="s">
        <v>77</v>
      </c>
      <c r="B566" s="40" t="s">
        <v>380</v>
      </c>
      <c r="C566" s="40" t="s">
        <v>397</v>
      </c>
      <c r="D566" s="40" t="s">
        <v>398</v>
      </c>
      <c r="E566" s="40" t="s">
        <v>78</v>
      </c>
      <c r="F566" s="40" t="s">
        <v>384</v>
      </c>
      <c r="G566" s="40" t="s">
        <v>493</v>
      </c>
      <c r="I566" s="16" t="s">
        <v>436</v>
      </c>
      <c r="J566" s="16" t="s">
        <v>431</v>
      </c>
      <c r="K566" s="16">
        <v>0</v>
      </c>
      <c r="L566" s="16">
        <v>0</v>
      </c>
      <c r="M566" s="16">
        <v>0</v>
      </c>
      <c r="N566" s="40" t="str">
        <f t="shared" si="9"/>
        <v>Chevrolet Onix | Com Tela Touchscreen e Conexão | a Smartphones via MyLink.</v>
      </c>
    </row>
    <row r="567" spans="1:14" x14ac:dyDescent="0.25">
      <c r="A567" s="40" t="s">
        <v>77</v>
      </c>
      <c r="B567" s="40" t="s">
        <v>418</v>
      </c>
      <c r="C567" s="40" t="s">
        <v>395</v>
      </c>
      <c r="D567" s="40" t="s">
        <v>396</v>
      </c>
      <c r="E567" s="40" t="s">
        <v>383</v>
      </c>
      <c r="F567" s="40" t="s">
        <v>384</v>
      </c>
      <c r="G567" s="40" t="s">
        <v>493</v>
      </c>
      <c r="I567" s="16" t="s">
        <v>433</v>
      </c>
      <c r="J567" s="16" t="s">
        <v>431</v>
      </c>
      <c r="K567" s="16">
        <v>0</v>
      </c>
      <c r="L567" s="16">
        <v>0</v>
      </c>
      <c r="M567" s="16">
        <v>0</v>
      </c>
      <c r="N567" s="40" t="str">
        <f t="shared" si="9"/>
        <v>Vem aí o Chevrolet Onix | Tecnologia ao Alcance de Todos | Confira mais Informações no Site!</v>
      </c>
    </row>
    <row r="568" spans="1:14" x14ac:dyDescent="0.25">
      <c r="A568" s="40" t="s">
        <v>74</v>
      </c>
      <c r="B568" s="40" t="s">
        <v>413</v>
      </c>
      <c r="C568" s="40" t="s">
        <v>391</v>
      </c>
      <c r="D568" s="40" t="s">
        <v>392</v>
      </c>
      <c r="E568" s="40" t="s">
        <v>383</v>
      </c>
      <c r="F568" s="40" t="s">
        <v>393</v>
      </c>
      <c r="G568" s="40" t="s">
        <v>493</v>
      </c>
      <c r="I568" s="16" t="s">
        <v>86</v>
      </c>
      <c r="J568" s="16" t="s">
        <v>74</v>
      </c>
      <c r="K568" s="16">
        <v>11</v>
      </c>
      <c r="L568" s="16">
        <v>60</v>
      </c>
      <c r="M568" s="16">
        <v>1.06</v>
      </c>
      <c r="N568" s="40" t="str">
        <f t="shared" si="9"/>
        <v>Chevrolet Onix - 0 km | Um Choque de Gerações na Indústria | Automobilística. Visite Nosso Site!</v>
      </c>
    </row>
    <row r="569" spans="1:14" x14ac:dyDescent="0.25">
      <c r="A569" s="40" t="s">
        <v>77</v>
      </c>
      <c r="B569" s="40" t="s">
        <v>418</v>
      </c>
      <c r="C569" s="40" t="s">
        <v>381</v>
      </c>
      <c r="D569" s="40" t="s">
        <v>412</v>
      </c>
      <c r="E569" s="40" t="s">
        <v>383</v>
      </c>
      <c r="F569" s="40" t="s">
        <v>384</v>
      </c>
      <c r="G569" s="40" t="s">
        <v>493</v>
      </c>
      <c r="I569" s="16" t="s">
        <v>434</v>
      </c>
      <c r="J569" s="16" t="s">
        <v>431</v>
      </c>
      <c r="K569" s="16">
        <v>0</v>
      </c>
      <c r="L569" s="16">
        <v>0</v>
      </c>
      <c r="M569" s="16">
        <v>0</v>
      </c>
      <c r="N569" s="40" t="str">
        <f t="shared" si="9"/>
        <v>Vem aí o Chevrolet Onix | Um dos mais Esperados Lançamentos | do ano da Chevrolet. Veja no site!</v>
      </c>
    </row>
    <row r="570" spans="1:14" x14ac:dyDescent="0.25">
      <c r="A570" s="40" t="s">
        <v>77</v>
      </c>
      <c r="B570" s="40" t="s">
        <v>385</v>
      </c>
      <c r="C570" s="40" t="s">
        <v>381</v>
      </c>
      <c r="D570" s="40" t="s">
        <v>382</v>
      </c>
      <c r="E570" s="40" t="s">
        <v>78</v>
      </c>
      <c r="F570" s="40" t="s">
        <v>384</v>
      </c>
      <c r="G570" s="40" t="s">
        <v>493</v>
      </c>
      <c r="I570" s="16" t="s">
        <v>435</v>
      </c>
      <c r="J570" s="16" t="s">
        <v>431</v>
      </c>
      <c r="K570" s="16">
        <v>0</v>
      </c>
      <c r="L570" s="16">
        <v>0</v>
      </c>
      <c r="M570" s="16">
        <v>0</v>
      </c>
      <c r="N570" s="40" t="str">
        <f t="shared" si="9"/>
        <v>Chevrolet Onix com MyLink | Um dos mais Esperados Lançamentos | Está no Salão do Automóvel. Confira</v>
      </c>
    </row>
    <row r="571" spans="1:14" x14ac:dyDescent="0.25">
      <c r="A571" s="40" t="s">
        <v>77</v>
      </c>
      <c r="B571" s="40" t="s">
        <v>385</v>
      </c>
      <c r="C571" s="40" t="s">
        <v>381</v>
      </c>
      <c r="D571" s="40" t="s">
        <v>382</v>
      </c>
      <c r="E571" s="40" t="s">
        <v>78</v>
      </c>
      <c r="F571" s="40" t="s">
        <v>384</v>
      </c>
      <c r="G571" s="40" t="s">
        <v>493</v>
      </c>
      <c r="I571" s="16" t="s">
        <v>437</v>
      </c>
      <c r="J571" s="16" t="s">
        <v>431</v>
      </c>
      <c r="K571" s="16">
        <v>0</v>
      </c>
      <c r="L571" s="16">
        <v>0</v>
      </c>
      <c r="M571" s="16">
        <v>0</v>
      </c>
      <c r="N571" s="40" t="str">
        <f t="shared" si="9"/>
        <v>Chevrolet Onix com MyLink | Um dos mais Esperados Lançamentos | Está no Salão do Automóvel. Confira</v>
      </c>
    </row>
    <row r="572" spans="1:14" x14ac:dyDescent="0.25">
      <c r="A572" s="40" t="s">
        <v>74</v>
      </c>
      <c r="B572" s="40" t="s">
        <v>427</v>
      </c>
      <c r="C572" s="40" t="s">
        <v>391</v>
      </c>
      <c r="D572" s="40" t="s">
        <v>392</v>
      </c>
      <c r="E572" s="40" t="s">
        <v>383</v>
      </c>
      <c r="F572" s="40" t="s">
        <v>393</v>
      </c>
      <c r="G572" s="40" t="s">
        <v>493</v>
      </c>
      <c r="I572" s="16" t="s">
        <v>110</v>
      </c>
      <c r="J572" s="16" t="s">
        <v>74</v>
      </c>
      <c r="K572" s="16">
        <v>21</v>
      </c>
      <c r="L572" s="16">
        <v>290</v>
      </c>
      <c r="M572" s="16">
        <v>3.23</v>
      </c>
      <c r="N572" s="40" t="str">
        <f t="shared" si="9"/>
        <v>Chevrolet Onix - Mylink | Um Choque de Gerações na Indústria | Automobilística. Visite Nosso Site!</v>
      </c>
    </row>
    <row r="573" spans="1:14" x14ac:dyDescent="0.25">
      <c r="A573" s="40" t="s">
        <v>77</v>
      </c>
      <c r="B573" s="40" t="s">
        <v>380</v>
      </c>
      <c r="C573" s="40" t="s">
        <v>405</v>
      </c>
      <c r="D573" s="40" t="s">
        <v>406</v>
      </c>
      <c r="E573" s="40" t="s">
        <v>78</v>
      </c>
      <c r="F573" s="40" t="s">
        <v>393</v>
      </c>
      <c r="G573" s="40" t="s">
        <v>493</v>
      </c>
      <c r="I573" s="16" t="s">
        <v>108</v>
      </c>
      <c r="J573" s="16" t="s">
        <v>77</v>
      </c>
      <c r="K573" s="16">
        <v>0</v>
      </c>
      <c r="L573" s="16">
        <v>0</v>
      </c>
      <c r="M573" s="16">
        <v>0</v>
      </c>
      <c r="N573" s="40" t="str">
        <f t="shared" si="9"/>
        <v>Chevrolet Onix | Tecnologia Inovadora e Exclusiva. | Com o Sistema Multimídia MyLink.</v>
      </c>
    </row>
    <row r="574" spans="1:14" x14ac:dyDescent="0.25">
      <c r="A574" s="40" t="s">
        <v>77</v>
      </c>
      <c r="B574" s="40" t="s">
        <v>394</v>
      </c>
      <c r="C574" s="40" t="s">
        <v>395</v>
      </c>
      <c r="D574" s="40" t="s">
        <v>396</v>
      </c>
      <c r="E574" s="40" t="s">
        <v>78</v>
      </c>
      <c r="F574" s="40" t="s">
        <v>384</v>
      </c>
      <c r="G574" s="40" t="s">
        <v>493</v>
      </c>
      <c r="I574" s="16" t="s">
        <v>432</v>
      </c>
      <c r="J574" s="16" t="s">
        <v>431</v>
      </c>
      <c r="K574" s="16">
        <v>0</v>
      </c>
      <c r="L574" s="16">
        <v>0</v>
      </c>
      <c r="M574" s="16">
        <v>0</v>
      </c>
      <c r="N574" s="40" t="str">
        <f t="shared" si="9"/>
        <v>Lançamento Chevrolet Onix | Tecnologia ao Alcance de Todos | Confira mais Informações no Site!</v>
      </c>
    </row>
    <row r="575" spans="1:14" x14ac:dyDescent="0.25">
      <c r="A575" s="40" t="s">
        <v>77</v>
      </c>
      <c r="B575" s="40" t="s">
        <v>390</v>
      </c>
      <c r="C575" s="40" t="s">
        <v>408</v>
      </c>
      <c r="D575" s="40" t="s">
        <v>409</v>
      </c>
      <c r="E575" s="40" t="s">
        <v>78</v>
      </c>
      <c r="F575" s="40" t="s">
        <v>393</v>
      </c>
      <c r="G575" s="40" t="s">
        <v>493</v>
      </c>
      <c r="I575" s="16" t="s">
        <v>108</v>
      </c>
      <c r="J575" s="16" t="s">
        <v>77</v>
      </c>
      <c r="K575" s="16">
        <v>0</v>
      </c>
      <c r="L575" s="16">
        <v>0</v>
      </c>
      <c r="M575" s="16">
        <v>0</v>
      </c>
      <c r="N575" s="40" t="str">
        <f t="shared" si="9"/>
        <v>Conheça o Onix 2013 | Motor SPE/4, Duplo Air Bag Frontal | Freios ABS com EBD e Muito Mais.</v>
      </c>
    </row>
    <row r="576" spans="1:14" x14ac:dyDescent="0.25">
      <c r="A576" s="40" t="s">
        <v>77</v>
      </c>
      <c r="B576" s="40" t="s">
        <v>385</v>
      </c>
      <c r="C576" s="40" t="s">
        <v>399</v>
      </c>
      <c r="D576" s="40" t="s">
        <v>396</v>
      </c>
      <c r="E576" s="40" t="s">
        <v>383</v>
      </c>
      <c r="F576" s="40" t="s">
        <v>384</v>
      </c>
      <c r="G576" s="40" t="s">
        <v>493</v>
      </c>
      <c r="I576" s="16" t="s">
        <v>437</v>
      </c>
      <c r="J576" s="16" t="s">
        <v>431</v>
      </c>
      <c r="K576" s="16">
        <v>0</v>
      </c>
      <c r="L576" s="16">
        <v>0</v>
      </c>
      <c r="M576" s="16">
        <v>0</v>
      </c>
      <c r="N576" s="40" t="str">
        <f t="shared" ref="N576:N639" si="10">B576&amp;" | "&amp;C576&amp;" | "&amp;D576</f>
        <v>Chevrolet Onix com MyLink | Em Breve no Salão do Automóvel | Confira mais Informações no Site!</v>
      </c>
    </row>
    <row r="577" spans="1:14" x14ac:dyDescent="0.25">
      <c r="A577" s="40" t="s">
        <v>74</v>
      </c>
      <c r="B577" s="40" t="s">
        <v>380</v>
      </c>
      <c r="C577" s="40" t="s">
        <v>395</v>
      </c>
      <c r="D577" s="40" t="s">
        <v>396</v>
      </c>
      <c r="E577" s="40" t="s">
        <v>78</v>
      </c>
      <c r="F577" s="40" t="s">
        <v>384</v>
      </c>
      <c r="G577" s="40" t="s">
        <v>493</v>
      </c>
      <c r="I577" s="16" t="s">
        <v>114</v>
      </c>
      <c r="J577" s="16" t="s">
        <v>431</v>
      </c>
      <c r="K577" s="16">
        <v>0</v>
      </c>
      <c r="L577" s="16">
        <v>0</v>
      </c>
      <c r="M577" s="16">
        <v>0</v>
      </c>
      <c r="N577" s="40" t="str">
        <f t="shared" si="10"/>
        <v>Chevrolet Onix | Tecnologia ao Alcance de Todos | Confira mais Informações no Site!</v>
      </c>
    </row>
    <row r="578" spans="1:14" x14ac:dyDescent="0.25">
      <c r="A578" s="40" t="s">
        <v>77</v>
      </c>
      <c r="B578" s="40" t="s">
        <v>414</v>
      </c>
      <c r="C578" s="40" t="s">
        <v>391</v>
      </c>
      <c r="D578" s="40" t="s">
        <v>392</v>
      </c>
      <c r="E578" s="40" t="s">
        <v>78</v>
      </c>
      <c r="F578" s="40" t="s">
        <v>393</v>
      </c>
      <c r="G578" s="40" t="s">
        <v>493</v>
      </c>
      <c r="I578" s="16" t="s">
        <v>103</v>
      </c>
      <c r="J578" s="16" t="s">
        <v>77</v>
      </c>
      <c r="K578" s="16">
        <v>0</v>
      </c>
      <c r="L578" s="16">
        <v>0</v>
      </c>
      <c r="M578" s="16">
        <v>0</v>
      </c>
      <c r="N578" s="40" t="str">
        <f t="shared" si="10"/>
        <v>Chevrolet Onix LT | Um Choque de Gerações na Indústria | Automobilística. Visite Nosso Site!</v>
      </c>
    </row>
    <row r="579" spans="1:14" x14ac:dyDescent="0.25">
      <c r="A579" s="40" t="s">
        <v>9</v>
      </c>
      <c r="B579" s="40" t="s">
        <v>380</v>
      </c>
      <c r="C579" s="40" t="s">
        <v>376</v>
      </c>
      <c r="D579" s="40" t="s">
        <v>377</v>
      </c>
      <c r="E579" s="40" t="s">
        <v>378</v>
      </c>
      <c r="F579" s="40" t="s">
        <v>379</v>
      </c>
      <c r="G579" s="40" t="s">
        <v>493</v>
      </c>
      <c r="I579" s="16" t="s">
        <v>110</v>
      </c>
      <c r="J579" s="16" t="s">
        <v>49</v>
      </c>
      <c r="K579" s="16">
        <v>25</v>
      </c>
      <c r="L579" s="16">
        <v>320</v>
      </c>
      <c r="M579" s="16">
        <v>10.67</v>
      </c>
      <c r="N579" s="40" t="str">
        <f t="shared" si="10"/>
        <v>Chevrolet Onix | Conectado ao GPS do Seu Celular | Para se Atualizar em Tempo Real.</v>
      </c>
    </row>
    <row r="580" spans="1:14" x14ac:dyDescent="0.25">
      <c r="A580" s="40" t="s">
        <v>77</v>
      </c>
      <c r="B580" s="40" t="s">
        <v>79</v>
      </c>
      <c r="C580" s="40" t="s">
        <v>80</v>
      </c>
      <c r="D580" s="40" t="s">
        <v>81</v>
      </c>
      <c r="E580" s="40" t="s">
        <v>78</v>
      </c>
      <c r="F580" s="40" t="s">
        <v>82</v>
      </c>
      <c r="G580" s="40" t="s">
        <v>493</v>
      </c>
      <c r="I580" s="16" t="s">
        <v>220</v>
      </c>
      <c r="J580" s="16" t="s">
        <v>431</v>
      </c>
      <c r="K580" s="16">
        <v>0</v>
      </c>
      <c r="L580" s="16">
        <v>0</v>
      </c>
      <c r="M580" s="16">
        <v>0</v>
      </c>
      <c r="N580" s="40" t="str">
        <f t="shared" si="10"/>
        <v>Chevrolet: Find New Roads | Participe Agora Desse Grande Evento | Visite Agora e Assista Ao Vivo!</v>
      </c>
    </row>
    <row r="581" spans="1:14" x14ac:dyDescent="0.25">
      <c r="A581" s="40" t="s">
        <v>9</v>
      </c>
      <c r="B581" s="40" t="s">
        <v>411</v>
      </c>
      <c r="C581" s="40" t="s">
        <v>376</v>
      </c>
      <c r="D581" s="40" t="s">
        <v>377</v>
      </c>
      <c r="E581" s="40" t="s">
        <v>378</v>
      </c>
      <c r="F581" s="40" t="s">
        <v>379</v>
      </c>
      <c r="G581" s="40" t="s">
        <v>493</v>
      </c>
      <c r="I581" s="16" t="s">
        <v>110</v>
      </c>
      <c r="J581" s="16" t="s">
        <v>49</v>
      </c>
      <c r="K581" s="16">
        <v>55</v>
      </c>
      <c r="L581" s="16">
        <v>663</v>
      </c>
      <c r="M581" s="16">
        <v>19.32</v>
      </c>
      <c r="N581" s="40" t="str">
        <f t="shared" si="10"/>
        <v>Chevrolet Onix com Mylink | Conectado ao GPS do Seu Celular | Para se Atualizar em Tempo Real.</v>
      </c>
    </row>
    <row r="582" spans="1:14" x14ac:dyDescent="0.25">
      <c r="A582" s="40" t="s">
        <v>77</v>
      </c>
      <c r="B582" s="40" t="s">
        <v>419</v>
      </c>
      <c r="C582" s="40" t="s">
        <v>405</v>
      </c>
      <c r="D582" s="40" t="s">
        <v>406</v>
      </c>
      <c r="E582" s="40" t="s">
        <v>78</v>
      </c>
      <c r="F582" s="40" t="s">
        <v>393</v>
      </c>
      <c r="G582" s="40" t="s">
        <v>493</v>
      </c>
      <c r="I582" s="16" t="s">
        <v>209</v>
      </c>
      <c r="J582" s="16" t="s">
        <v>77</v>
      </c>
      <c r="K582" s="16">
        <v>0</v>
      </c>
      <c r="L582" s="16">
        <v>0</v>
      </c>
      <c r="M582" s="16">
        <v>0</v>
      </c>
      <c r="N582" s="40" t="str">
        <f t="shared" si="10"/>
        <v>Chevrolet Onix LTZ | Tecnologia Inovadora e Exclusiva. | Com o Sistema Multimídia MyLink.</v>
      </c>
    </row>
    <row r="583" spans="1:14" x14ac:dyDescent="0.25">
      <c r="A583" s="40" t="s">
        <v>77</v>
      </c>
      <c r="B583" s="40" t="s">
        <v>79</v>
      </c>
      <c r="C583" s="40" t="s">
        <v>80</v>
      </c>
      <c r="D583" s="40" t="s">
        <v>81</v>
      </c>
      <c r="E583" s="40" t="s">
        <v>84</v>
      </c>
      <c r="F583" s="40" t="s">
        <v>82</v>
      </c>
      <c r="G583" s="40" t="s">
        <v>493</v>
      </c>
      <c r="I583" s="16" t="s">
        <v>151</v>
      </c>
      <c r="J583" s="16" t="s">
        <v>77</v>
      </c>
      <c r="K583" s="16">
        <v>0</v>
      </c>
      <c r="L583" s="16">
        <v>0</v>
      </c>
      <c r="M583" s="16">
        <v>0</v>
      </c>
      <c r="N583" s="40" t="str">
        <f t="shared" si="10"/>
        <v>Chevrolet: Find New Roads | Participe Agora Desse Grande Evento | Visite Agora e Assista Ao Vivo!</v>
      </c>
    </row>
    <row r="584" spans="1:14" x14ac:dyDescent="0.25">
      <c r="A584" s="40" t="s">
        <v>77</v>
      </c>
      <c r="B584" s="40" t="s">
        <v>404</v>
      </c>
      <c r="C584" s="40" t="s">
        <v>401</v>
      </c>
      <c r="D584" s="40" t="s">
        <v>402</v>
      </c>
      <c r="E584" s="40" t="s">
        <v>78</v>
      </c>
      <c r="F584" s="40" t="s">
        <v>393</v>
      </c>
      <c r="G584" s="40" t="s">
        <v>493</v>
      </c>
      <c r="I584" s="16" t="s">
        <v>129</v>
      </c>
      <c r="J584" s="16" t="s">
        <v>77</v>
      </c>
      <c r="K584" s="16">
        <v>0</v>
      </c>
      <c r="L584" s="16">
        <v>0</v>
      </c>
      <c r="M584" s="16">
        <v>0</v>
      </c>
      <c r="N584" s="40" t="str">
        <f t="shared" si="10"/>
        <v>Site Oficial Onix | Coisas Incríveis Saem do Padrão. | Carros Também. Confira Agora o Site</v>
      </c>
    </row>
    <row r="585" spans="1:14" x14ac:dyDescent="0.25">
      <c r="A585" s="40" t="s">
        <v>74</v>
      </c>
      <c r="B585" s="40" t="s">
        <v>404</v>
      </c>
      <c r="C585" s="40" t="s">
        <v>405</v>
      </c>
      <c r="D585" s="40" t="s">
        <v>406</v>
      </c>
      <c r="E585" s="40" t="s">
        <v>383</v>
      </c>
      <c r="F585" s="40" t="s">
        <v>393</v>
      </c>
      <c r="G585" s="40" t="s">
        <v>493</v>
      </c>
      <c r="I585" s="16" t="s">
        <v>96</v>
      </c>
      <c r="J585" s="16" t="s">
        <v>74</v>
      </c>
      <c r="K585" s="16">
        <v>111</v>
      </c>
      <c r="L585" s="16">
        <v>665</v>
      </c>
      <c r="M585" s="16">
        <v>40.96</v>
      </c>
      <c r="N585" s="40" t="str">
        <f t="shared" si="10"/>
        <v>Site Oficial Onix | Tecnologia Inovadora e Exclusiva. | Com o Sistema Multimídia MyLink.</v>
      </c>
    </row>
    <row r="586" spans="1:14" x14ac:dyDescent="0.25">
      <c r="A586" s="40" t="s">
        <v>77</v>
      </c>
      <c r="B586" s="40" t="s">
        <v>407</v>
      </c>
      <c r="C586" s="40" t="s">
        <v>391</v>
      </c>
      <c r="D586" s="40" t="s">
        <v>392</v>
      </c>
      <c r="E586" s="40" t="s">
        <v>383</v>
      </c>
      <c r="F586" s="40" t="s">
        <v>393</v>
      </c>
      <c r="G586" s="40" t="s">
        <v>493</v>
      </c>
      <c r="I586" s="16" t="s">
        <v>106</v>
      </c>
      <c r="J586" s="16" t="s">
        <v>77</v>
      </c>
      <c r="K586" s="16">
        <v>0</v>
      </c>
      <c r="L586" s="16">
        <v>0</v>
      </c>
      <c r="M586" s="16">
        <v>0</v>
      </c>
      <c r="N586" s="40" t="str">
        <f t="shared" si="10"/>
        <v>Chevrolet Onix 2013 | Um Choque de Gerações na Indústria | Automobilística. Visite Nosso Site!</v>
      </c>
    </row>
    <row r="587" spans="1:14" x14ac:dyDescent="0.25">
      <c r="A587" s="40" t="s">
        <v>74</v>
      </c>
      <c r="B587" s="40" t="s">
        <v>421</v>
      </c>
      <c r="C587" s="40" t="s">
        <v>391</v>
      </c>
      <c r="D587" s="40" t="s">
        <v>392</v>
      </c>
      <c r="E587" s="40" t="s">
        <v>383</v>
      </c>
      <c r="F587" s="40" t="s">
        <v>393</v>
      </c>
      <c r="G587" s="40" t="s">
        <v>493</v>
      </c>
      <c r="I587" s="16" t="s">
        <v>179</v>
      </c>
      <c r="J587" s="16" t="s">
        <v>74</v>
      </c>
      <c r="K587" s="16">
        <v>1298</v>
      </c>
      <c r="L587" s="16">
        <v>9122</v>
      </c>
      <c r="M587" s="16">
        <v>220.33</v>
      </c>
      <c r="N587" s="40" t="str">
        <f t="shared" si="10"/>
        <v>Conheça Chevrolet Onix | Um Choque de Gerações na Indústria | Automobilística. Visite Nosso Site!</v>
      </c>
    </row>
    <row r="588" spans="1:14" x14ac:dyDescent="0.25">
      <c r="A588" s="40" t="s">
        <v>74</v>
      </c>
      <c r="B588" s="40" t="s">
        <v>79</v>
      </c>
      <c r="C588" s="40" t="s">
        <v>80</v>
      </c>
      <c r="D588" s="40" t="s">
        <v>81</v>
      </c>
      <c r="E588" s="40" t="s">
        <v>78</v>
      </c>
      <c r="F588" s="40" t="s">
        <v>82</v>
      </c>
      <c r="G588" s="40" t="s">
        <v>493</v>
      </c>
      <c r="I588" s="16" t="s">
        <v>438</v>
      </c>
      <c r="J588" s="16" t="s">
        <v>431</v>
      </c>
      <c r="K588" s="16">
        <v>0</v>
      </c>
      <c r="L588" s="16">
        <v>0</v>
      </c>
      <c r="M588" s="16">
        <v>0</v>
      </c>
      <c r="N588" s="40" t="str">
        <f t="shared" si="10"/>
        <v>Chevrolet: Find New Roads | Participe Agora Desse Grande Evento | Visite Agora e Assista Ao Vivo!</v>
      </c>
    </row>
    <row r="589" spans="1:14" x14ac:dyDescent="0.25">
      <c r="A589" s="40" t="s">
        <v>74</v>
      </c>
      <c r="B589" s="40" t="s">
        <v>394</v>
      </c>
      <c r="C589" s="40" t="s">
        <v>395</v>
      </c>
      <c r="D589" s="40" t="s">
        <v>396</v>
      </c>
      <c r="E589" s="40" t="s">
        <v>383</v>
      </c>
      <c r="F589" s="40" t="s">
        <v>384</v>
      </c>
      <c r="G589" s="40" t="s">
        <v>493</v>
      </c>
      <c r="I589" s="16" t="s">
        <v>432</v>
      </c>
      <c r="J589" s="16" t="s">
        <v>431</v>
      </c>
      <c r="K589" s="16">
        <v>0</v>
      </c>
      <c r="L589" s="16">
        <v>0</v>
      </c>
      <c r="M589" s="16">
        <v>0</v>
      </c>
      <c r="N589" s="40" t="str">
        <f t="shared" si="10"/>
        <v>Lançamento Chevrolet Onix | Tecnologia ao Alcance de Todos | Confira mais Informações no Site!</v>
      </c>
    </row>
    <row r="590" spans="1:14" x14ac:dyDescent="0.25">
      <c r="A590" s="40" t="s">
        <v>77</v>
      </c>
      <c r="B590" s="40" t="s">
        <v>380</v>
      </c>
      <c r="C590" s="40" t="s">
        <v>381</v>
      </c>
      <c r="D590" s="40" t="s">
        <v>412</v>
      </c>
      <c r="E590" s="40" t="s">
        <v>383</v>
      </c>
      <c r="F590" s="40" t="s">
        <v>384</v>
      </c>
      <c r="G590" s="40" t="s">
        <v>493</v>
      </c>
      <c r="I590" s="16" t="s">
        <v>432</v>
      </c>
      <c r="J590" s="16" t="s">
        <v>431</v>
      </c>
      <c r="K590" s="16">
        <v>0</v>
      </c>
      <c r="L590" s="16">
        <v>0</v>
      </c>
      <c r="M590" s="16">
        <v>0</v>
      </c>
      <c r="N590" s="40" t="str">
        <f t="shared" si="10"/>
        <v>Chevrolet Onix | Um dos mais Esperados Lançamentos | do ano da Chevrolet. Veja no site!</v>
      </c>
    </row>
    <row r="591" spans="1:14" x14ac:dyDescent="0.25">
      <c r="A591" s="40" t="s">
        <v>77</v>
      </c>
      <c r="B591" s="40" t="s">
        <v>385</v>
      </c>
      <c r="C591" s="40" t="s">
        <v>381</v>
      </c>
      <c r="D591" s="40" t="s">
        <v>412</v>
      </c>
      <c r="E591" s="40" t="s">
        <v>78</v>
      </c>
      <c r="F591" s="40" t="s">
        <v>384</v>
      </c>
      <c r="G591" s="40" t="s">
        <v>493</v>
      </c>
      <c r="I591" s="16" t="s">
        <v>433</v>
      </c>
      <c r="J591" s="16" t="s">
        <v>431</v>
      </c>
      <c r="K591" s="16">
        <v>0</v>
      </c>
      <c r="L591" s="16">
        <v>0</v>
      </c>
      <c r="M591" s="16">
        <v>0</v>
      </c>
      <c r="N591" s="40" t="str">
        <f t="shared" si="10"/>
        <v>Chevrolet Onix com MyLink | Um dos mais Esperados Lançamentos | do ano da Chevrolet. Veja no site!</v>
      </c>
    </row>
    <row r="592" spans="1:14" x14ac:dyDescent="0.25">
      <c r="A592" s="40" t="s">
        <v>77</v>
      </c>
      <c r="B592" s="40" t="s">
        <v>385</v>
      </c>
      <c r="C592" s="40" t="s">
        <v>381</v>
      </c>
      <c r="D592" s="40" t="s">
        <v>412</v>
      </c>
      <c r="E592" s="40" t="s">
        <v>78</v>
      </c>
      <c r="F592" s="40" t="s">
        <v>384</v>
      </c>
      <c r="G592" s="40" t="s">
        <v>493</v>
      </c>
      <c r="I592" s="16" t="s">
        <v>434</v>
      </c>
      <c r="J592" s="16" t="s">
        <v>431</v>
      </c>
      <c r="K592" s="16">
        <v>0</v>
      </c>
      <c r="L592" s="16">
        <v>0</v>
      </c>
      <c r="M592" s="16">
        <v>0</v>
      </c>
      <c r="N592" s="40" t="str">
        <f t="shared" si="10"/>
        <v>Chevrolet Onix com MyLink | Um dos mais Esperados Lançamentos | do ano da Chevrolet. Veja no site!</v>
      </c>
    </row>
    <row r="593" spans="1:14" x14ac:dyDescent="0.25">
      <c r="A593" s="40" t="s">
        <v>9</v>
      </c>
      <c r="B593" s="40" t="s">
        <v>387</v>
      </c>
      <c r="C593" s="40" t="s">
        <v>376</v>
      </c>
      <c r="D593" s="40" t="s">
        <v>377</v>
      </c>
      <c r="E593" s="40" t="s">
        <v>378</v>
      </c>
      <c r="F593" s="40" t="s">
        <v>379</v>
      </c>
      <c r="G593" s="40" t="s">
        <v>493</v>
      </c>
      <c r="I593" s="16" t="s">
        <v>106</v>
      </c>
      <c r="J593" s="16" t="s">
        <v>49</v>
      </c>
      <c r="K593" s="16">
        <v>7</v>
      </c>
      <c r="L593" s="16">
        <v>88</v>
      </c>
      <c r="M593" s="16">
        <v>2.97</v>
      </c>
      <c r="N593" s="40" t="str">
        <f t="shared" si="10"/>
        <v>Chevrolet Onix - Oficial | Conectado ao GPS do Seu Celular | Para se Atualizar em Tempo Real.</v>
      </c>
    </row>
    <row r="594" spans="1:14" x14ac:dyDescent="0.25">
      <c r="A594" s="40" t="s">
        <v>9</v>
      </c>
      <c r="B594" s="40" t="s">
        <v>385</v>
      </c>
      <c r="C594" s="40" t="s">
        <v>397</v>
      </c>
      <c r="D594" s="40" t="s">
        <v>398</v>
      </c>
      <c r="E594" s="40" t="s">
        <v>383</v>
      </c>
      <c r="F594" s="40" t="s">
        <v>384</v>
      </c>
      <c r="G594" s="40" t="s">
        <v>493</v>
      </c>
      <c r="I594" s="16" t="s">
        <v>436</v>
      </c>
      <c r="J594" s="16" t="s">
        <v>431</v>
      </c>
      <c r="K594" s="16">
        <v>0</v>
      </c>
      <c r="L594" s="16">
        <v>0</v>
      </c>
      <c r="M594" s="16">
        <v>0</v>
      </c>
      <c r="N594" s="40" t="str">
        <f t="shared" si="10"/>
        <v>Chevrolet Onix com MyLink | Com Tela Touchscreen e Conexão | a Smartphones via MyLink.</v>
      </c>
    </row>
    <row r="595" spans="1:14" x14ac:dyDescent="0.25">
      <c r="A595" s="40" t="s">
        <v>9</v>
      </c>
      <c r="B595" s="40" t="s">
        <v>423</v>
      </c>
      <c r="C595" s="40" t="s">
        <v>388</v>
      </c>
      <c r="D595" s="40" t="s">
        <v>389</v>
      </c>
      <c r="E595" s="40" t="s">
        <v>378</v>
      </c>
      <c r="F595" s="40" t="s">
        <v>379</v>
      </c>
      <c r="G595" s="40" t="s">
        <v>493</v>
      </c>
      <c r="I595" s="16" t="s">
        <v>94</v>
      </c>
      <c r="J595" s="16" t="s">
        <v>49</v>
      </c>
      <c r="K595" s="16">
        <v>649</v>
      </c>
      <c r="L595" s="16">
        <v>5293</v>
      </c>
      <c r="M595" s="16">
        <v>195.15</v>
      </c>
      <c r="N595" s="40" t="str">
        <f t="shared" si="10"/>
        <v>Monte o Seu Onix 2013 | Conheça toda a Tecnologia do MyLink | Conectado ao GPS do Seu Celular.</v>
      </c>
    </row>
    <row r="596" spans="1:14" x14ac:dyDescent="0.25">
      <c r="A596" s="40" t="s">
        <v>74</v>
      </c>
      <c r="B596" s="40" t="s">
        <v>400</v>
      </c>
      <c r="C596" s="40" t="s">
        <v>391</v>
      </c>
      <c r="D596" s="40" t="s">
        <v>392</v>
      </c>
      <c r="E596" s="40" t="s">
        <v>383</v>
      </c>
      <c r="F596" s="40" t="s">
        <v>393</v>
      </c>
      <c r="G596" s="40" t="s">
        <v>493</v>
      </c>
      <c r="I596" s="16" t="s">
        <v>98</v>
      </c>
      <c r="J596" s="16" t="s">
        <v>74</v>
      </c>
      <c r="K596" s="16">
        <v>16</v>
      </c>
      <c r="L596" s="16">
        <v>266</v>
      </c>
      <c r="M596" s="16">
        <v>3.38</v>
      </c>
      <c r="N596" s="40" t="str">
        <f t="shared" si="10"/>
        <v>Fotos: Chevrolet Onix | Um Choque de Gerações na Indústria | Automobilística. Visite Nosso Site!</v>
      </c>
    </row>
    <row r="597" spans="1:14" x14ac:dyDescent="0.25">
      <c r="A597" s="40" t="s">
        <v>77</v>
      </c>
      <c r="B597" s="40" t="s">
        <v>380</v>
      </c>
      <c r="C597" s="40" t="s">
        <v>381</v>
      </c>
      <c r="D597" s="40" t="s">
        <v>382</v>
      </c>
      <c r="E597" s="40" t="s">
        <v>78</v>
      </c>
      <c r="F597" s="40" t="s">
        <v>384</v>
      </c>
      <c r="G597" s="40" t="s">
        <v>493</v>
      </c>
      <c r="I597" s="16" t="s">
        <v>436</v>
      </c>
      <c r="J597" s="16" t="s">
        <v>431</v>
      </c>
      <c r="K597" s="16">
        <v>0</v>
      </c>
      <c r="L597" s="16">
        <v>0</v>
      </c>
      <c r="M597" s="16">
        <v>0</v>
      </c>
      <c r="N597" s="40" t="str">
        <f t="shared" si="10"/>
        <v>Chevrolet Onix | Um dos mais Esperados Lançamentos | Está no Salão do Automóvel. Confira</v>
      </c>
    </row>
    <row r="598" spans="1:14" x14ac:dyDescent="0.25">
      <c r="A598" s="40" t="s">
        <v>74</v>
      </c>
      <c r="B598" s="40" t="s">
        <v>380</v>
      </c>
      <c r="C598" s="40" t="s">
        <v>397</v>
      </c>
      <c r="D598" s="40" t="s">
        <v>398</v>
      </c>
      <c r="E598" s="40" t="s">
        <v>383</v>
      </c>
      <c r="F598" s="40" t="s">
        <v>384</v>
      </c>
      <c r="G598" s="40" t="s">
        <v>493</v>
      </c>
      <c r="I598" s="16" t="s">
        <v>438</v>
      </c>
      <c r="J598" s="16" t="s">
        <v>431</v>
      </c>
      <c r="K598" s="16">
        <v>0</v>
      </c>
      <c r="L598" s="16">
        <v>0</v>
      </c>
      <c r="M598" s="16">
        <v>0</v>
      </c>
      <c r="N598" s="40" t="str">
        <f t="shared" si="10"/>
        <v>Chevrolet Onix | Com Tela Touchscreen e Conexão | a Smartphones via MyLink.</v>
      </c>
    </row>
    <row r="599" spans="1:14" x14ac:dyDescent="0.25">
      <c r="A599" s="40" t="s">
        <v>77</v>
      </c>
      <c r="B599" s="40" t="s">
        <v>420</v>
      </c>
      <c r="C599" s="40" t="s">
        <v>408</v>
      </c>
      <c r="D599" s="40" t="s">
        <v>409</v>
      </c>
      <c r="E599" s="40" t="s">
        <v>383</v>
      </c>
      <c r="F599" s="40" t="s">
        <v>393</v>
      </c>
      <c r="G599" s="40" t="s">
        <v>493</v>
      </c>
      <c r="I599" s="16" t="s">
        <v>86</v>
      </c>
      <c r="J599" s="16" t="s">
        <v>77</v>
      </c>
      <c r="K599" s="16">
        <v>0</v>
      </c>
      <c r="L599" s="16">
        <v>0</v>
      </c>
      <c r="M599" s="16">
        <v>0</v>
      </c>
      <c r="N599" s="40" t="str">
        <f t="shared" si="10"/>
        <v>Onix 2013 - 0 km | Motor SPE/4, Duplo Air Bag Frontal | Freios ABS com EBD e Muito Mais.</v>
      </c>
    </row>
    <row r="600" spans="1:14" x14ac:dyDescent="0.25">
      <c r="A600" s="40" t="s">
        <v>9</v>
      </c>
      <c r="B600" s="40" t="s">
        <v>421</v>
      </c>
      <c r="C600" s="40" t="s">
        <v>388</v>
      </c>
      <c r="D600" s="40" t="s">
        <v>389</v>
      </c>
      <c r="E600" s="40" t="s">
        <v>378</v>
      </c>
      <c r="F600" s="40" t="s">
        <v>379</v>
      </c>
      <c r="G600" s="40" t="s">
        <v>493</v>
      </c>
      <c r="I600" s="16" t="s">
        <v>108</v>
      </c>
      <c r="J600" s="16" t="s">
        <v>49</v>
      </c>
      <c r="K600" s="16">
        <v>345</v>
      </c>
      <c r="L600" s="16">
        <v>4237</v>
      </c>
      <c r="M600" s="16">
        <v>109.68</v>
      </c>
      <c r="N600" s="40" t="str">
        <f t="shared" si="10"/>
        <v>Conheça Chevrolet Onix | Conheça toda a Tecnologia do MyLink | Conectado ao GPS do Seu Celular.</v>
      </c>
    </row>
    <row r="601" spans="1:14" x14ac:dyDescent="0.25">
      <c r="A601" s="40" t="s">
        <v>77</v>
      </c>
      <c r="B601" s="40" t="s">
        <v>375</v>
      </c>
      <c r="C601" s="40" t="s">
        <v>405</v>
      </c>
      <c r="D601" s="40" t="s">
        <v>406</v>
      </c>
      <c r="E601" s="40" t="s">
        <v>78</v>
      </c>
      <c r="F601" s="40" t="s">
        <v>393</v>
      </c>
      <c r="G601" s="40" t="s">
        <v>493</v>
      </c>
      <c r="I601" s="16" t="s">
        <v>88</v>
      </c>
      <c r="J601" s="16" t="s">
        <v>77</v>
      </c>
      <c r="K601" s="16">
        <v>0</v>
      </c>
      <c r="L601" s="16">
        <v>0</v>
      </c>
      <c r="M601" s="16">
        <v>0</v>
      </c>
      <c r="N601" s="40" t="str">
        <f t="shared" si="10"/>
        <v>Monte Seu Chevrolet Onix | Tecnologia Inovadora e Exclusiva. | Com o Sistema Multimídia MyLink.</v>
      </c>
    </row>
    <row r="602" spans="1:14" x14ac:dyDescent="0.25">
      <c r="A602" s="40" t="s">
        <v>77</v>
      </c>
      <c r="B602" s="40" t="s">
        <v>79</v>
      </c>
      <c r="C602" s="40" t="s">
        <v>80</v>
      </c>
      <c r="D602" s="40" t="s">
        <v>81</v>
      </c>
      <c r="E602" s="40" t="s">
        <v>84</v>
      </c>
      <c r="F602" s="40" t="s">
        <v>82</v>
      </c>
      <c r="G602" s="40" t="s">
        <v>493</v>
      </c>
      <c r="I602" s="16" t="s">
        <v>155</v>
      </c>
      <c r="J602" s="16" t="s">
        <v>77</v>
      </c>
      <c r="K602" s="16">
        <v>0</v>
      </c>
      <c r="L602" s="16">
        <v>0</v>
      </c>
      <c r="M602" s="16">
        <v>0</v>
      </c>
      <c r="N602" s="40" t="str">
        <f t="shared" si="10"/>
        <v>Chevrolet: Find New Roads | Participe Agora Desse Grande Evento | Visite Agora e Assista Ao Vivo!</v>
      </c>
    </row>
    <row r="603" spans="1:14" x14ac:dyDescent="0.25">
      <c r="A603" s="40" t="s">
        <v>77</v>
      </c>
      <c r="B603" s="40" t="s">
        <v>429</v>
      </c>
      <c r="C603" s="40" t="s">
        <v>397</v>
      </c>
      <c r="D603" s="40" t="s">
        <v>398</v>
      </c>
      <c r="E603" s="40" t="s">
        <v>383</v>
      </c>
      <c r="F603" s="40" t="s">
        <v>384</v>
      </c>
      <c r="G603" s="40" t="s">
        <v>493</v>
      </c>
      <c r="I603" s="16" t="s">
        <v>435</v>
      </c>
      <c r="J603" s="16" t="s">
        <v>431</v>
      </c>
      <c r="K603" s="16">
        <v>0</v>
      </c>
      <c r="L603" s="16">
        <v>0</v>
      </c>
      <c r="M603" s="16">
        <v>0</v>
      </c>
      <c r="N603" s="40" t="str">
        <f t="shared" si="10"/>
        <v>Anúncio Imagem - Chevrolet Onix com MyLink | Com Tela Touchscreen e Conexão | a Smartphones via MyLink.</v>
      </c>
    </row>
    <row r="604" spans="1:14" x14ac:dyDescent="0.25">
      <c r="A604" s="40" t="s">
        <v>77</v>
      </c>
      <c r="B604" s="40" t="s">
        <v>79</v>
      </c>
      <c r="C604" s="40" t="s">
        <v>80</v>
      </c>
      <c r="D604" s="40" t="s">
        <v>81</v>
      </c>
      <c r="E604" s="40" t="s">
        <v>78</v>
      </c>
      <c r="F604" s="40" t="s">
        <v>82</v>
      </c>
      <c r="G604" s="40" t="s">
        <v>493</v>
      </c>
      <c r="I604" s="16" t="s">
        <v>436</v>
      </c>
      <c r="J604" s="16" t="s">
        <v>431</v>
      </c>
      <c r="K604" s="16">
        <v>0</v>
      </c>
      <c r="L604" s="16">
        <v>0</v>
      </c>
      <c r="M604" s="16">
        <v>0</v>
      </c>
      <c r="N604" s="40" t="str">
        <f t="shared" si="10"/>
        <v>Chevrolet: Find New Roads | Participe Agora Desse Grande Evento | Visite Agora e Assista Ao Vivo!</v>
      </c>
    </row>
    <row r="605" spans="1:14" x14ac:dyDescent="0.25">
      <c r="A605" s="40" t="s">
        <v>9</v>
      </c>
      <c r="B605" s="40" t="s">
        <v>387</v>
      </c>
      <c r="C605" s="40" t="s">
        <v>376</v>
      </c>
      <c r="D605" s="40" t="s">
        <v>377</v>
      </c>
      <c r="E605" s="40" t="s">
        <v>378</v>
      </c>
      <c r="F605" s="40" t="s">
        <v>379</v>
      </c>
      <c r="G605" s="40" t="s">
        <v>493</v>
      </c>
      <c r="I605" s="16" t="s">
        <v>108</v>
      </c>
      <c r="J605" s="16" t="s">
        <v>49</v>
      </c>
      <c r="K605" s="16">
        <v>398</v>
      </c>
      <c r="L605" s="16">
        <v>4856</v>
      </c>
      <c r="M605" s="16">
        <v>111.1</v>
      </c>
      <c r="N605" s="40" t="str">
        <f t="shared" si="10"/>
        <v>Chevrolet Onix - Oficial | Conectado ao GPS do Seu Celular | Para se Atualizar em Tempo Real.</v>
      </c>
    </row>
    <row r="606" spans="1:14" x14ac:dyDescent="0.25">
      <c r="A606" s="40" t="s">
        <v>9</v>
      </c>
      <c r="B606" s="40" t="s">
        <v>407</v>
      </c>
      <c r="C606" s="40" t="s">
        <v>376</v>
      </c>
      <c r="D606" s="40" t="s">
        <v>377</v>
      </c>
      <c r="E606" s="40" t="s">
        <v>378</v>
      </c>
      <c r="F606" s="40" t="s">
        <v>379</v>
      </c>
      <c r="G606" s="40" t="s">
        <v>493</v>
      </c>
      <c r="I606" s="16" t="s">
        <v>151</v>
      </c>
      <c r="J606" s="16" t="s">
        <v>49</v>
      </c>
      <c r="K606" s="16">
        <v>5</v>
      </c>
      <c r="L606" s="16">
        <v>119</v>
      </c>
      <c r="M606" s="16">
        <v>2.59</v>
      </c>
      <c r="N606" s="40" t="str">
        <f t="shared" si="10"/>
        <v>Chevrolet Onix 2013 | Conectado ao GPS do Seu Celular | Para se Atualizar em Tempo Real.</v>
      </c>
    </row>
    <row r="607" spans="1:14" x14ac:dyDescent="0.25">
      <c r="A607" s="40" t="s">
        <v>77</v>
      </c>
      <c r="B607" s="40" t="s">
        <v>380</v>
      </c>
      <c r="C607" s="40" t="s">
        <v>395</v>
      </c>
      <c r="D607" s="40" t="s">
        <v>396</v>
      </c>
      <c r="E607" s="40" t="s">
        <v>383</v>
      </c>
      <c r="F607" s="40" t="s">
        <v>384</v>
      </c>
      <c r="G607" s="40" t="s">
        <v>493</v>
      </c>
      <c r="I607" s="16" t="s">
        <v>432</v>
      </c>
      <c r="J607" s="16" t="s">
        <v>431</v>
      </c>
      <c r="K607" s="16">
        <v>0</v>
      </c>
      <c r="L607" s="16">
        <v>0</v>
      </c>
      <c r="M607" s="16">
        <v>0</v>
      </c>
      <c r="N607" s="40" t="str">
        <f t="shared" si="10"/>
        <v>Chevrolet Onix | Tecnologia ao Alcance de Todos | Confira mais Informações no Site!</v>
      </c>
    </row>
    <row r="608" spans="1:14" x14ac:dyDescent="0.25">
      <c r="A608" s="40" t="s">
        <v>74</v>
      </c>
      <c r="B608" s="40" t="s">
        <v>380</v>
      </c>
      <c r="C608" s="40" t="s">
        <v>405</v>
      </c>
      <c r="D608" s="40" t="s">
        <v>406</v>
      </c>
      <c r="E608" s="40" t="s">
        <v>383</v>
      </c>
      <c r="F608" s="40" t="s">
        <v>393</v>
      </c>
      <c r="G608" s="40" t="s">
        <v>493</v>
      </c>
      <c r="I608" s="16" t="s">
        <v>108</v>
      </c>
      <c r="J608" s="16" t="s">
        <v>74</v>
      </c>
      <c r="K608" s="16">
        <v>72</v>
      </c>
      <c r="L608" s="16">
        <v>947</v>
      </c>
      <c r="M608" s="16">
        <v>18.41</v>
      </c>
      <c r="N608" s="40" t="str">
        <f t="shared" si="10"/>
        <v>Chevrolet Onix | Tecnologia Inovadora e Exclusiva. | Com o Sistema Multimídia MyLink.</v>
      </c>
    </row>
    <row r="609" spans="1:14" x14ac:dyDescent="0.25">
      <c r="A609" s="40" t="s">
        <v>77</v>
      </c>
      <c r="B609" s="40" t="s">
        <v>407</v>
      </c>
      <c r="C609" s="40" t="s">
        <v>391</v>
      </c>
      <c r="D609" s="40" t="s">
        <v>392</v>
      </c>
      <c r="E609" s="40" t="s">
        <v>78</v>
      </c>
      <c r="F609" s="40" t="s">
        <v>393</v>
      </c>
      <c r="G609" s="40" t="s">
        <v>493</v>
      </c>
      <c r="I609" s="16" t="s">
        <v>219</v>
      </c>
      <c r="J609" s="16" t="s">
        <v>77</v>
      </c>
      <c r="K609" s="16">
        <v>0</v>
      </c>
      <c r="L609" s="16">
        <v>0</v>
      </c>
      <c r="M609" s="16">
        <v>0</v>
      </c>
      <c r="N609" s="40" t="str">
        <f t="shared" si="10"/>
        <v>Chevrolet Onix 2013 | Um Choque de Gerações na Indústria | Automobilística. Visite Nosso Site!</v>
      </c>
    </row>
    <row r="610" spans="1:14" x14ac:dyDescent="0.25">
      <c r="A610" s="40" t="s">
        <v>9</v>
      </c>
      <c r="B610" s="40" t="s">
        <v>411</v>
      </c>
      <c r="C610" s="40" t="s">
        <v>376</v>
      </c>
      <c r="D610" s="40" t="s">
        <v>377</v>
      </c>
      <c r="E610" s="40" t="s">
        <v>378</v>
      </c>
      <c r="F610" s="40" t="s">
        <v>379</v>
      </c>
      <c r="G610" s="40" t="s">
        <v>493</v>
      </c>
      <c r="I610" s="16" t="s">
        <v>322</v>
      </c>
      <c r="J610" s="16" t="s">
        <v>49</v>
      </c>
      <c r="K610" s="16">
        <v>96</v>
      </c>
      <c r="L610" s="16">
        <v>896</v>
      </c>
      <c r="M610" s="16">
        <v>33.83</v>
      </c>
      <c r="N610" s="40" t="str">
        <f t="shared" si="10"/>
        <v>Chevrolet Onix com Mylink | Conectado ao GPS do Seu Celular | Para se Atualizar em Tempo Real.</v>
      </c>
    </row>
    <row r="611" spans="1:14" x14ac:dyDescent="0.25">
      <c r="A611" s="40" t="s">
        <v>9</v>
      </c>
      <c r="B611" s="40" t="s">
        <v>380</v>
      </c>
      <c r="C611" s="40" t="s">
        <v>397</v>
      </c>
      <c r="D611" s="40" t="s">
        <v>398</v>
      </c>
      <c r="E611" s="40" t="s">
        <v>383</v>
      </c>
      <c r="F611" s="40" t="s">
        <v>384</v>
      </c>
      <c r="G611" s="40" t="s">
        <v>493</v>
      </c>
      <c r="I611" s="16" t="s">
        <v>432</v>
      </c>
      <c r="J611" s="16" t="s">
        <v>431</v>
      </c>
      <c r="K611" s="16">
        <v>0</v>
      </c>
      <c r="L611" s="16">
        <v>0</v>
      </c>
      <c r="M611" s="16">
        <v>0</v>
      </c>
      <c r="N611" s="40" t="str">
        <f t="shared" si="10"/>
        <v>Chevrolet Onix | Com Tela Touchscreen e Conexão | a Smartphones via MyLink.</v>
      </c>
    </row>
    <row r="612" spans="1:14" x14ac:dyDescent="0.25">
      <c r="A612" s="40" t="s">
        <v>77</v>
      </c>
      <c r="B612" s="40" t="s">
        <v>425</v>
      </c>
      <c r="C612" s="40" t="s">
        <v>408</v>
      </c>
      <c r="D612" s="40" t="s">
        <v>409</v>
      </c>
      <c r="E612" s="40" t="s">
        <v>383</v>
      </c>
      <c r="F612" s="40" t="s">
        <v>393</v>
      </c>
      <c r="G612" s="40" t="s">
        <v>493</v>
      </c>
      <c r="I612" s="16" t="s">
        <v>110</v>
      </c>
      <c r="J612" s="16" t="s">
        <v>77</v>
      </c>
      <c r="K612" s="16">
        <v>0</v>
      </c>
      <c r="L612" s="16">
        <v>0</v>
      </c>
      <c r="M612" s="16">
        <v>0</v>
      </c>
      <c r="N612" s="40" t="str">
        <f t="shared" si="10"/>
        <v>Chevrolet Onix | Mylink | Motor SPE/4, Duplo Air Bag Frontal | Freios ABS com EBD e Muito Mais.</v>
      </c>
    </row>
    <row r="613" spans="1:14" x14ac:dyDescent="0.25">
      <c r="A613" s="40" t="s">
        <v>74</v>
      </c>
      <c r="B613" s="40" t="s">
        <v>79</v>
      </c>
      <c r="C613" s="40" t="s">
        <v>80</v>
      </c>
      <c r="D613" s="40" t="s">
        <v>81</v>
      </c>
      <c r="E613" s="40" t="s">
        <v>78</v>
      </c>
      <c r="F613" s="40" t="s">
        <v>82</v>
      </c>
      <c r="G613" s="40" t="s">
        <v>493</v>
      </c>
      <c r="I613" s="16" t="s">
        <v>436</v>
      </c>
      <c r="J613" s="16" t="s">
        <v>431</v>
      </c>
      <c r="K613" s="16">
        <v>0</v>
      </c>
      <c r="L613" s="16">
        <v>0</v>
      </c>
      <c r="M613" s="16">
        <v>0</v>
      </c>
      <c r="N613" s="40" t="str">
        <f t="shared" si="10"/>
        <v>Chevrolet: Find New Roads | Participe Agora Desse Grande Evento | Visite Agora e Assista Ao Vivo!</v>
      </c>
    </row>
    <row r="614" spans="1:14" x14ac:dyDescent="0.25">
      <c r="A614" s="40" t="s">
        <v>74</v>
      </c>
      <c r="B614" s="40" t="s">
        <v>380</v>
      </c>
      <c r="C614" s="40" t="s">
        <v>405</v>
      </c>
      <c r="D614" s="40" t="s">
        <v>406</v>
      </c>
      <c r="E614" s="40" t="s">
        <v>383</v>
      </c>
      <c r="F614" s="40" t="s">
        <v>393</v>
      </c>
      <c r="G614" s="40" t="s">
        <v>493</v>
      </c>
      <c r="I614" s="16" t="s">
        <v>179</v>
      </c>
      <c r="J614" s="16" t="s">
        <v>74</v>
      </c>
      <c r="K614" s="16">
        <v>1313</v>
      </c>
      <c r="L614" s="16">
        <v>9371</v>
      </c>
      <c r="M614" s="16">
        <v>227.41</v>
      </c>
      <c r="N614" s="40" t="str">
        <f t="shared" si="10"/>
        <v>Chevrolet Onix | Tecnologia Inovadora e Exclusiva. | Com o Sistema Multimídia MyLink.</v>
      </c>
    </row>
    <row r="615" spans="1:14" x14ac:dyDescent="0.25">
      <c r="A615" s="40" t="s">
        <v>74</v>
      </c>
      <c r="B615" s="40" t="s">
        <v>394</v>
      </c>
      <c r="C615" s="40" t="s">
        <v>381</v>
      </c>
      <c r="D615" s="40" t="s">
        <v>412</v>
      </c>
      <c r="E615" s="40" t="s">
        <v>383</v>
      </c>
      <c r="F615" s="40" t="s">
        <v>384</v>
      </c>
      <c r="G615" s="40" t="s">
        <v>493</v>
      </c>
      <c r="I615" s="16" t="s">
        <v>178</v>
      </c>
      <c r="J615" s="16" t="s">
        <v>431</v>
      </c>
      <c r="K615" s="16">
        <v>0</v>
      </c>
      <c r="L615" s="16">
        <v>0</v>
      </c>
      <c r="M615" s="16">
        <v>0</v>
      </c>
      <c r="N615" s="40" t="str">
        <f t="shared" si="10"/>
        <v>Lançamento Chevrolet Onix | Um dos mais Esperados Lançamentos | do ano da Chevrolet. Veja no site!</v>
      </c>
    </row>
    <row r="616" spans="1:14" x14ac:dyDescent="0.25">
      <c r="A616" s="40" t="s">
        <v>74</v>
      </c>
      <c r="B616" s="40" t="s">
        <v>385</v>
      </c>
      <c r="C616" s="40" t="s">
        <v>395</v>
      </c>
      <c r="D616" s="40" t="s">
        <v>396</v>
      </c>
      <c r="E616" s="40" t="s">
        <v>383</v>
      </c>
      <c r="F616" s="40" t="s">
        <v>384</v>
      </c>
      <c r="G616" s="40" t="s">
        <v>493</v>
      </c>
      <c r="I616" s="16" t="s">
        <v>432</v>
      </c>
      <c r="J616" s="16" t="s">
        <v>431</v>
      </c>
      <c r="K616" s="16">
        <v>0</v>
      </c>
      <c r="L616" s="16">
        <v>0</v>
      </c>
      <c r="M616" s="16">
        <v>0</v>
      </c>
      <c r="N616" s="40" t="str">
        <f t="shared" si="10"/>
        <v>Chevrolet Onix com MyLink | Tecnologia ao Alcance de Todos | Confira mais Informações no Site!</v>
      </c>
    </row>
    <row r="617" spans="1:14" x14ac:dyDescent="0.25">
      <c r="A617" s="40" t="s">
        <v>74</v>
      </c>
      <c r="B617" s="40" t="s">
        <v>427</v>
      </c>
      <c r="C617" s="40" t="s">
        <v>401</v>
      </c>
      <c r="D617" s="40" t="s">
        <v>402</v>
      </c>
      <c r="E617" s="40" t="s">
        <v>383</v>
      </c>
      <c r="F617" s="40" t="s">
        <v>393</v>
      </c>
      <c r="G617" s="40" t="s">
        <v>493</v>
      </c>
      <c r="I617" s="16" t="s">
        <v>110</v>
      </c>
      <c r="J617" s="16" t="s">
        <v>74</v>
      </c>
      <c r="K617" s="16">
        <v>15</v>
      </c>
      <c r="L617" s="16">
        <v>308</v>
      </c>
      <c r="M617" s="16">
        <v>4.38</v>
      </c>
      <c r="N617" s="40" t="str">
        <f t="shared" si="10"/>
        <v>Chevrolet Onix - Mylink | Coisas Incríveis Saem do Padrão. | Carros Também. Confira Agora o Site</v>
      </c>
    </row>
    <row r="618" spans="1:14" x14ac:dyDescent="0.25">
      <c r="A618" s="40" t="s">
        <v>77</v>
      </c>
      <c r="B618" s="40" t="s">
        <v>380</v>
      </c>
      <c r="C618" s="40" t="s">
        <v>395</v>
      </c>
      <c r="D618" s="40" t="s">
        <v>396</v>
      </c>
      <c r="E618" s="40" t="s">
        <v>78</v>
      </c>
      <c r="F618" s="40" t="s">
        <v>384</v>
      </c>
      <c r="G618" s="40" t="s">
        <v>493</v>
      </c>
      <c r="I618" s="16" t="s">
        <v>437</v>
      </c>
      <c r="J618" s="16" t="s">
        <v>431</v>
      </c>
      <c r="K618" s="16">
        <v>0</v>
      </c>
      <c r="L618" s="16">
        <v>0</v>
      </c>
      <c r="M618" s="16">
        <v>0</v>
      </c>
      <c r="N618" s="40" t="str">
        <f t="shared" si="10"/>
        <v>Chevrolet Onix | Tecnologia ao Alcance de Todos | Confira mais Informações no Site!</v>
      </c>
    </row>
    <row r="619" spans="1:14" x14ac:dyDescent="0.25">
      <c r="A619" s="40" t="s">
        <v>77</v>
      </c>
      <c r="B619" s="40" t="s">
        <v>407</v>
      </c>
      <c r="C619" s="40" t="s">
        <v>391</v>
      </c>
      <c r="D619" s="40" t="s">
        <v>392</v>
      </c>
      <c r="E619" s="40" t="s">
        <v>78</v>
      </c>
      <c r="F619" s="40" t="s">
        <v>393</v>
      </c>
      <c r="G619" s="40" t="s">
        <v>493</v>
      </c>
      <c r="I619" s="16" t="s">
        <v>108</v>
      </c>
      <c r="J619" s="16" t="s">
        <v>77</v>
      </c>
      <c r="K619" s="16">
        <v>0</v>
      </c>
      <c r="L619" s="16">
        <v>0</v>
      </c>
      <c r="M619" s="16">
        <v>0</v>
      </c>
      <c r="N619" s="40" t="str">
        <f t="shared" si="10"/>
        <v>Chevrolet Onix 2013 | Um Choque de Gerações na Indústria | Automobilística. Visite Nosso Site!</v>
      </c>
    </row>
    <row r="620" spans="1:14" x14ac:dyDescent="0.25">
      <c r="A620" s="40" t="s">
        <v>77</v>
      </c>
      <c r="B620" s="40" t="s">
        <v>394</v>
      </c>
      <c r="C620" s="40" t="s">
        <v>397</v>
      </c>
      <c r="D620" s="40" t="s">
        <v>398</v>
      </c>
      <c r="E620" s="40" t="s">
        <v>78</v>
      </c>
      <c r="F620" s="40" t="s">
        <v>384</v>
      </c>
      <c r="G620" s="40" t="s">
        <v>493</v>
      </c>
      <c r="I620" s="16" t="s">
        <v>432</v>
      </c>
      <c r="J620" s="16" t="s">
        <v>431</v>
      </c>
      <c r="K620" s="16">
        <v>0</v>
      </c>
      <c r="L620" s="16">
        <v>0</v>
      </c>
      <c r="M620" s="16">
        <v>0</v>
      </c>
      <c r="N620" s="40" t="str">
        <f t="shared" si="10"/>
        <v>Lançamento Chevrolet Onix | Com Tela Touchscreen e Conexão | a Smartphones via MyLink.</v>
      </c>
    </row>
    <row r="621" spans="1:14" x14ac:dyDescent="0.25">
      <c r="A621" s="40" t="s">
        <v>77</v>
      </c>
      <c r="B621" s="40" t="s">
        <v>390</v>
      </c>
      <c r="C621" s="40" t="s">
        <v>391</v>
      </c>
      <c r="D621" s="40" t="s">
        <v>392</v>
      </c>
      <c r="E621" s="40" t="s">
        <v>383</v>
      </c>
      <c r="F621" s="40" t="s">
        <v>393</v>
      </c>
      <c r="G621" s="40" t="s">
        <v>493</v>
      </c>
      <c r="I621" s="16" t="s">
        <v>108</v>
      </c>
      <c r="J621" s="16" t="s">
        <v>77</v>
      </c>
      <c r="K621" s="16">
        <v>0</v>
      </c>
      <c r="L621" s="16">
        <v>0</v>
      </c>
      <c r="M621" s="16">
        <v>0</v>
      </c>
      <c r="N621" s="40" t="str">
        <f t="shared" si="10"/>
        <v>Conheça o Onix 2013 | Um Choque de Gerações na Indústria | Automobilística. Visite Nosso Site!</v>
      </c>
    </row>
    <row r="622" spans="1:14" x14ac:dyDescent="0.25">
      <c r="A622" s="40" t="s">
        <v>77</v>
      </c>
      <c r="B622" s="40" t="s">
        <v>394</v>
      </c>
      <c r="C622" s="40" t="s">
        <v>381</v>
      </c>
      <c r="D622" s="40" t="s">
        <v>412</v>
      </c>
      <c r="E622" s="40" t="s">
        <v>383</v>
      </c>
      <c r="F622" s="40" t="s">
        <v>384</v>
      </c>
      <c r="G622" s="40" t="s">
        <v>493</v>
      </c>
      <c r="I622" s="16" t="s">
        <v>432</v>
      </c>
      <c r="J622" s="16" t="s">
        <v>431</v>
      </c>
      <c r="K622" s="16">
        <v>0</v>
      </c>
      <c r="L622" s="16">
        <v>0</v>
      </c>
      <c r="M622" s="16">
        <v>0</v>
      </c>
      <c r="N622" s="40" t="str">
        <f t="shared" si="10"/>
        <v>Lançamento Chevrolet Onix | Um dos mais Esperados Lançamentos | do ano da Chevrolet. Veja no site!</v>
      </c>
    </row>
    <row r="623" spans="1:14" x14ac:dyDescent="0.25">
      <c r="A623" s="40" t="s">
        <v>77</v>
      </c>
      <c r="B623" s="40" t="s">
        <v>380</v>
      </c>
      <c r="C623" s="40" t="s">
        <v>401</v>
      </c>
      <c r="D623" s="40" t="s">
        <v>402</v>
      </c>
      <c r="E623" s="40" t="s">
        <v>78</v>
      </c>
      <c r="F623" s="40" t="s">
        <v>393</v>
      </c>
      <c r="G623" s="40" t="s">
        <v>493</v>
      </c>
      <c r="I623" s="16" t="s">
        <v>219</v>
      </c>
      <c r="J623" s="16" t="s">
        <v>77</v>
      </c>
      <c r="K623" s="16">
        <v>0</v>
      </c>
      <c r="L623" s="16">
        <v>0</v>
      </c>
      <c r="M623" s="16">
        <v>0</v>
      </c>
      <c r="N623" s="40" t="str">
        <f t="shared" si="10"/>
        <v>Chevrolet Onix | Coisas Incríveis Saem do Padrão. | Carros Também. Confira Agora o Site</v>
      </c>
    </row>
    <row r="624" spans="1:14" x14ac:dyDescent="0.25">
      <c r="A624" s="40" t="s">
        <v>77</v>
      </c>
      <c r="B624" s="40" t="s">
        <v>390</v>
      </c>
      <c r="C624" s="40" t="s">
        <v>408</v>
      </c>
      <c r="D624" s="40" t="s">
        <v>409</v>
      </c>
      <c r="E624" s="40" t="s">
        <v>383</v>
      </c>
      <c r="F624" s="40" t="s">
        <v>393</v>
      </c>
      <c r="G624" s="40" t="s">
        <v>493</v>
      </c>
      <c r="I624" s="16" t="s">
        <v>96</v>
      </c>
      <c r="J624" s="16" t="s">
        <v>77</v>
      </c>
      <c r="K624" s="16">
        <v>0</v>
      </c>
      <c r="L624" s="16">
        <v>0</v>
      </c>
      <c r="M624" s="16">
        <v>0</v>
      </c>
      <c r="N624" s="40" t="str">
        <f t="shared" si="10"/>
        <v>Conheça o Onix 2013 | Motor SPE/4, Duplo Air Bag Frontal | Freios ABS com EBD e Muito Mais.</v>
      </c>
    </row>
    <row r="625" spans="1:14" x14ac:dyDescent="0.25">
      <c r="A625" s="40" t="s">
        <v>77</v>
      </c>
      <c r="B625" s="40" t="s">
        <v>404</v>
      </c>
      <c r="C625" s="40" t="s">
        <v>401</v>
      </c>
      <c r="D625" s="40" t="s">
        <v>402</v>
      </c>
      <c r="E625" s="40" t="s">
        <v>78</v>
      </c>
      <c r="F625" s="40" t="s">
        <v>393</v>
      </c>
      <c r="G625" s="40" t="s">
        <v>493</v>
      </c>
      <c r="I625" s="16" t="s">
        <v>106</v>
      </c>
      <c r="J625" s="16" t="s">
        <v>77</v>
      </c>
      <c r="K625" s="16">
        <v>0</v>
      </c>
      <c r="L625" s="16">
        <v>0</v>
      </c>
      <c r="M625" s="16">
        <v>0</v>
      </c>
      <c r="N625" s="40" t="str">
        <f t="shared" si="10"/>
        <v>Site Oficial Onix | Coisas Incríveis Saem do Padrão. | Carros Também. Confira Agora o Site</v>
      </c>
    </row>
    <row r="626" spans="1:14" x14ac:dyDescent="0.25">
      <c r="A626" s="40" t="s">
        <v>77</v>
      </c>
      <c r="B626" s="40" t="s">
        <v>418</v>
      </c>
      <c r="C626" s="40" t="s">
        <v>397</v>
      </c>
      <c r="D626" s="40" t="s">
        <v>398</v>
      </c>
      <c r="E626" s="40" t="s">
        <v>383</v>
      </c>
      <c r="F626" s="40" t="s">
        <v>384</v>
      </c>
      <c r="G626" s="40" t="s">
        <v>493</v>
      </c>
      <c r="I626" s="16" t="s">
        <v>434</v>
      </c>
      <c r="J626" s="16" t="s">
        <v>431</v>
      </c>
      <c r="K626" s="16">
        <v>0</v>
      </c>
      <c r="L626" s="16">
        <v>0</v>
      </c>
      <c r="M626" s="16">
        <v>0</v>
      </c>
      <c r="N626" s="40" t="str">
        <f t="shared" si="10"/>
        <v>Vem aí o Chevrolet Onix | Com Tela Touchscreen e Conexão | a Smartphones via MyLink.</v>
      </c>
    </row>
    <row r="627" spans="1:14" x14ac:dyDescent="0.25">
      <c r="A627" s="40" t="s">
        <v>9</v>
      </c>
      <c r="B627" s="40" t="s">
        <v>79</v>
      </c>
      <c r="C627" s="40" t="s">
        <v>80</v>
      </c>
      <c r="D627" s="40" t="s">
        <v>83</v>
      </c>
      <c r="E627" s="40" t="s">
        <v>78</v>
      </c>
      <c r="F627" s="40" t="s">
        <v>82</v>
      </c>
      <c r="G627" s="40" t="s">
        <v>493</v>
      </c>
      <c r="I627" s="16" t="s">
        <v>434</v>
      </c>
      <c r="J627" s="16" t="s">
        <v>431</v>
      </c>
      <c r="K627" s="16">
        <v>0</v>
      </c>
      <c r="L627" s="16">
        <v>0</v>
      </c>
      <c r="M627" s="16">
        <v>0</v>
      </c>
      <c r="N627" s="40" t="str">
        <f t="shared" si="10"/>
        <v>Chevrolet: Find New Roads | Participe Agora Desse Grande Evento | Assista a Transmissão Ao Vivo!</v>
      </c>
    </row>
    <row r="628" spans="1:14" x14ac:dyDescent="0.25">
      <c r="A628" s="40" t="s">
        <v>74</v>
      </c>
      <c r="B628" s="40" t="s">
        <v>417</v>
      </c>
      <c r="C628" s="40" t="s">
        <v>408</v>
      </c>
      <c r="D628" s="40" t="s">
        <v>409</v>
      </c>
      <c r="E628" s="40" t="s">
        <v>383</v>
      </c>
      <c r="F628" s="40" t="s">
        <v>393</v>
      </c>
      <c r="G628" s="40" t="s">
        <v>493</v>
      </c>
      <c r="I628" s="16" t="s">
        <v>98</v>
      </c>
      <c r="J628" s="16" t="s">
        <v>74</v>
      </c>
      <c r="K628" s="16">
        <v>20</v>
      </c>
      <c r="L628" s="16">
        <v>308</v>
      </c>
      <c r="M628" s="16">
        <v>5.29</v>
      </c>
      <c r="N628" s="40" t="str">
        <f t="shared" si="10"/>
        <v>Fotos: Onix 2013 | Motor SPE/4, Duplo Air Bag Frontal | Freios ABS com EBD e Muito Mais.</v>
      </c>
    </row>
    <row r="629" spans="1:14" x14ac:dyDescent="0.25">
      <c r="A629" s="40" t="s">
        <v>9</v>
      </c>
      <c r="B629" s="40" t="s">
        <v>385</v>
      </c>
      <c r="C629" s="40" t="s">
        <v>395</v>
      </c>
      <c r="D629" s="40" t="s">
        <v>396</v>
      </c>
      <c r="E629" s="40" t="s">
        <v>383</v>
      </c>
      <c r="F629" s="40" t="s">
        <v>384</v>
      </c>
      <c r="G629" s="40" t="s">
        <v>493</v>
      </c>
      <c r="I629" s="16" t="s">
        <v>435</v>
      </c>
      <c r="J629" s="16" t="s">
        <v>431</v>
      </c>
      <c r="K629" s="16">
        <v>0</v>
      </c>
      <c r="L629" s="16">
        <v>0</v>
      </c>
      <c r="M629" s="16">
        <v>0</v>
      </c>
      <c r="N629" s="40" t="str">
        <f t="shared" si="10"/>
        <v>Chevrolet Onix com MyLink | Tecnologia ao Alcance de Todos | Confira mais Informações no Site!</v>
      </c>
    </row>
    <row r="630" spans="1:14" x14ac:dyDescent="0.25">
      <c r="A630" s="40" t="s">
        <v>77</v>
      </c>
      <c r="B630" s="40" t="s">
        <v>385</v>
      </c>
      <c r="C630" s="40" t="s">
        <v>381</v>
      </c>
      <c r="D630" s="40" t="s">
        <v>412</v>
      </c>
      <c r="E630" s="40" t="s">
        <v>383</v>
      </c>
      <c r="F630" s="40" t="s">
        <v>384</v>
      </c>
      <c r="G630" s="40" t="s">
        <v>493</v>
      </c>
      <c r="I630" s="16" t="s">
        <v>220</v>
      </c>
      <c r="J630" s="16" t="s">
        <v>431</v>
      </c>
      <c r="K630" s="16">
        <v>0</v>
      </c>
      <c r="L630" s="16">
        <v>0</v>
      </c>
      <c r="M630" s="16">
        <v>0</v>
      </c>
      <c r="N630" s="40" t="str">
        <f t="shared" si="10"/>
        <v>Chevrolet Onix com MyLink | Um dos mais Esperados Lançamentos | do ano da Chevrolet. Veja no site!</v>
      </c>
    </row>
    <row r="631" spans="1:14" x14ac:dyDescent="0.25">
      <c r="A631" s="40" t="s">
        <v>77</v>
      </c>
      <c r="B631" s="40" t="s">
        <v>418</v>
      </c>
      <c r="C631" s="40" t="s">
        <v>395</v>
      </c>
      <c r="D631" s="40" t="s">
        <v>396</v>
      </c>
      <c r="E631" s="40" t="s">
        <v>383</v>
      </c>
      <c r="F631" s="40" t="s">
        <v>384</v>
      </c>
      <c r="G631" s="40" t="s">
        <v>493</v>
      </c>
      <c r="I631" s="16" t="s">
        <v>114</v>
      </c>
      <c r="J631" s="16" t="s">
        <v>431</v>
      </c>
      <c r="K631" s="16">
        <v>0</v>
      </c>
      <c r="L631" s="16">
        <v>0</v>
      </c>
      <c r="M631" s="16">
        <v>0</v>
      </c>
      <c r="N631" s="40" t="str">
        <f t="shared" si="10"/>
        <v>Vem aí o Chevrolet Onix | Tecnologia ao Alcance de Todos | Confira mais Informações no Site!</v>
      </c>
    </row>
    <row r="632" spans="1:14" x14ac:dyDescent="0.25">
      <c r="A632" s="40" t="s">
        <v>74</v>
      </c>
      <c r="B632" s="40" t="s">
        <v>380</v>
      </c>
      <c r="C632" s="40" t="s">
        <v>401</v>
      </c>
      <c r="D632" s="40" t="s">
        <v>402</v>
      </c>
      <c r="E632" s="40" t="s">
        <v>383</v>
      </c>
      <c r="F632" s="40" t="s">
        <v>393</v>
      </c>
      <c r="G632" s="40" t="s">
        <v>493</v>
      </c>
      <c r="I632" s="16" t="s">
        <v>108</v>
      </c>
      <c r="J632" s="16" t="s">
        <v>74</v>
      </c>
      <c r="K632" s="16">
        <v>64</v>
      </c>
      <c r="L632" s="16">
        <v>921</v>
      </c>
      <c r="M632" s="16">
        <v>16.48</v>
      </c>
      <c r="N632" s="40" t="str">
        <f t="shared" si="10"/>
        <v>Chevrolet Onix | Coisas Incríveis Saem do Padrão. | Carros Também. Confira Agora o Site</v>
      </c>
    </row>
    <row r="633" spans="1:14" x14ac:dyDescent="0.25">
      <c r="A633" s="40" t="s">
        <v>77</v>
      </c>
      <c r="B633" s="40" t="s">
        <v>380</v>
      </c>
      <c r="C633" s="40" t="s">
        <v>381</v>
      </c>
      <c r="D633" s="40" t="s">
        <v>382</v>
      </c>
      <c r="E633" s="40" t="s">
        <v>383</v>
      </c>
      <c r="F633" s="40" t="s">
        <v>384</v>
      </c>
      <c r="G633" s="40" t="s">
        <v>493</v>
      </c>
      <c r="I633" s="16" t="s">
        <v>434</v>
      </c>
      <c r="J633" s="16" t="s">
        <v>431</v>
      </c>
      <c r="K633" s="16">
        <v>0</v>
      </c>
      <c r="L633" s="16">
        <v>0</v>
      </c>
      <c r="M633" s="16">
        <v>0</v>
      </c>
      <c r="N633" s="40" t="str">
        <f t="shared" si="10"/>
        <v>Chevrolet Onix | Um dos mais Esperados Lançamentos | Está no Salão do Automóvel. Confira</v>
      </c>
    </row>
    <row r="634" spans="1:14" x14ac:dyDescent="0.25">
      <c r="A634" s="40" t="s">
        <v>74</v>
      </c>
      <c r="B634" s="40" t="s">
        <v>394</v>
      </c>
      <c r="C634" s="40" t="s">
        <v>381</v>
      </c>
      <c r="D634" s="40" t="s">
        <v>412</v>
      </c>
      <c r="E634" s="40" t="s">
        <v>383</v>
      </c>
      <c r="F634" s="40" t="s">
        <v>384</v>
      </c>
      <c r="G634" s="40" t="s">
        <v>493</v>
      </c>
      <c r="I634" s="16" t="s">
        <v>114</v>
      </c>
      <c r="J634" s="16" t="s">
        <v>431</v>
      </c>
      <c r="K634" s="16">
        <v>0</v>
      </c>
      <c r="L634" s="16">
        <v>0</v>
      </c>
      <c r="M634" s="16">
        <v>0</v>
      </c>
      <c r="N634" s="40" t="str">
        <f t="shared" si="10"/>
        <v>Lançamento Chevrolet Onix | Um dos mais Esperados Lançamentos | do ano da Chevrolet. Veja no site!</v>
      </c>
    </row>
    <row r="635" spans="1:14" x14ac:dyDescent="0.25">
      <c r="A635" s="40" t="s">
        <v>77</v>
      </c>
      <c r="B635" s="40" t="s">
        <v>400</v>
      </c>
      <c r="C635" s="40" t="s">
        <v>405</v>
      </c>
      <c r="D635" s="40" t="s">
        <v>406</v>
      </c>
      <c r="E635" s="40" t="s">
        <v>78</v>
      </c>
      <c r="F635" s="40" t="s">
        <v>393</v>
      </c>
      <c r="G635" s="40" t="s">
        <v>493</v>
      </c>
      <c r="I635" s="16" t="s">
        <v>98</v>
      </c>
      <c r="J635" s="16" t="s">
        <v>77</v>
      </c>
      <c r="K635" s="16">
        <v>0</v>
      </c>
      <c r="L635" s="16">
        <v>0</v>
      </c>
      <c r="M635" s="16">
        <v>0</v>
      </c>
      <c r="N635" s="40" t="str">
        <f t="shared" si="10"/>
        <v>Fotos: Chevrolet Onix | Tecnologia Inovadora e Exclusiva. | Com o Sistema Multimídia MyLink.</v>
      </c>
    </row>
    <row r="636" spans="1:14" x14ac:dyDescent="0.25">
      <c r="A636" s="40" t="s">
        <v>77</v>
      </c>
      <c r="B636" s="40" t="s">
        <v>413</v>
      </c>
      <c r="C636" s="40" t="s">
        <v>408</v>
      </c>
      <c r="D636" s="40" t="s">
        <v>409</v>
      </c>
      <c r="E636" s="40" t="s">
        <v>383</v>
      </c>
      <c r="F636" s="40" t="s">
        <v>393</v>
      </c>
      <c r="G636" s="40" t="s">
        <v>493</v>
      </c>
      <c r="I636" s="16" t="s">
        <v>86</v>
      </c>
      <c r="J636" s="16" t="s">
        <v>77</v>
      </c>
      <c r="K636" s="16">
        <v>0</v>
      </c>
      <c r="L636" s="16">
        <v>0</v>
      </c>
      <c r="M636" s="16">
        <v>0</v>
      </c>
      <c r="N636" s="40" t="str">
        <f t="shared" si="10"/>
        <v>Chevrolet Onix - 0 km | Motor SPE/4, Duplo Air Bag Frontal | Freios ABS com EBD e Muito Mais.</v>
      </c>
    </row>
    <row r="637" spans="1:14" x14ac:dyDescent="0.25">
      <c r="A637" s="40" t="s">
        <v>77</v>
      </c>
      <c r="B637" s="40" t="s">
        <v>385</v>
      </c>
      <c r="C637" s="40" t="s">
        <v>395</v>
      </c>
      <c r="D637" s="40" t="s">
        <v>396</v>
      </c>
      <c r="E637" s="40" t="s">
        <v>78</v>
      </c>
      <c r="F637" s="40" t="s">
        <v>384</v>
      </c>
      <c r="G637" s="40" t="s">
        <v>493</v>
      </c>
      <c r="I637" s="16" t="s">
        <v>114</v>
      </c>
      <c r="J637" s="16" t="s">
        <v>431</v>
      </c>
      <c r="K637" s="16">
        <v>0</v>
      </c>
      <c r="L637" s="16">
        <v>0</v>
      </c>
      <c r="M637" s="16">
        <v>0</v>
      </c>
      <c r="N637" s="40" t="str">
        <f t="shared" si="10"/>
        <v>Chevrolet Onix com MyLink | Tecnologia ao Alcance de Todos | Confira mais Informações no Site!</v>
      </c>
    </row>
    <row r="638" spans="1:14" x14ac:dyDescent="0.25">
      <c r="A638" s="40" t="s">
        <v>77</v>
      </c>
      <c r="B638" s="40" t="s">
        <v>407</v>
      </c>
      <c r="C638" s="40" t="s">
        <v>391</v>
      </c>
      <c r="D638" s="40" t="s">
        <v>392</v>
      </c>
      <c r="E638" s="40" t="s">
        <v>78</v>
      </c>
      <c r="F638" s="40" t="s">
        <v>393</v>
      </c>
      <c r="G638" s="40" t="s">
        <v>493</v>
      </c>
      <c r="I638" s="16" t="s">
        <v>94</v>
      </c>
      <c r="J638" s="16" t="s">
        <v>77</v>
      </c>
      <c r="K638" s="16">
        <v>0</v>
      </c>
      <c r="L638" s="16">
        <v>0</v>
      </c>
      <c r="M638" s="16">
        <v>0</v>
      </c>
      <c r="N638" s="40" t="str">
        <f t="shared" si="10"/>
        <v>Chevrolet Onix 2013 | Um Choque de Gerações na Indústria | Automobilística. Visite Nosso Site!</v>
      </c>
    </row>
    <row r="639" spans="1:14" x14ac:dyDescent="0.25">
      <c r="A639" s="40" t="s">
        <v>77</v>
      </c>
      <c r="B639" s="40" t="s">
        <v>427</v>
      </c>
      <c r="C639" s="40" t="s">
        <v>405</v>
      </c>
      <c r="D639" s="40" t="s">
        <v>406</v>
      </c>
      <c r="E639" s="40" t="s">
        <v>383</v>
      </c>
      <c r="F639" s="40" t="s">
        <v>393</v>
      </c>
      <c r="G639" s="40" t="s">
        <v>493</v>
      </c>
      <c r="I639" s="16" t="s">
        <v>110</v>
      </c>
      <c r="J639" s="16" t="s">
        <v>77</v>
      </c>
      <c r="K639" s="16">
        <v>0</v>
      </c>
      <c r="L639" s="16">
        <v>0</v>
      </c>
      <c r="M639" s="16">
        <v>0</v>
      </c>
      <c r="N639" s="40" t="str">
        <f t="shared" si="10"/>
        <v>Chevrolet Onix - Mylink | Tecnologia Inovadora e Exclusiva. | Com o Sistema Multimídia MyLink.</v>
      </c>
    </row>
    <row r="640" spans="1:14" x14ac:dyDescent="0.25">
      <c r="A640" s="40" t="s">
        <v>9</v>
      </c>
      <c r="B640" s="40" t="s">
        <v>410</v>
      </c>
      <c r="C640" s="40" t="s">
        <v>408</v>
      </c>
      <c r="D640" s="40" t="s">
        <v>409</v>
      </c>
      <c r="E640" s="40" t="s">
        <v>383</v>
      </c>
      <c r="F640" s="40" t="s">
        <v>393</v>
      </c>
      <c r="G640" s="40" t="s">
        <v>493</v>
      </c>
      <c r="I640" s="16" t="s">
        <v>116</v>
      </c>
      <c r="J640" s="16" t="s">
        <v>49</v>
      </c>
      <c r="K640" s="16">
        <v>84</v>
      </c>
      <c r="L640" s="16">
        <v>469</v>
      </c>
      <c r="M640" s="16">
        <v>15.3</v>
      </c>
      <c r="N640" s="40" t="str">
        <f t="shared" ref="N640:N703" si="11">B640&amp;" | "&amp;C640&amp;" | "&amp;D640</f>
        <v>Chevrolet Onix LS | Motor SPE/4, Duplo Air Bag Frontal | Freios ABS com EBD e Muito Mais.</v>
      </c>
    </row>
    <row r="641" spans="1:14" x14ac:dyDescent="0.25">
      <c r="A641" s="40" t="s">
        <v>77</v>
      </c>
      <c r="B641" s="40" t="s">
        <v>385</v>
      </c>
      <c r="C641" s="40" t="s">
        <v>395</v>
      </c>
      <c r="D641" s="40" t="s">
        <v>396</v>
      </c>
      <c r="E641" s="40" t="s">
        <v>383</v>
      </c>
      <c r="F641" s="40" t="s">
        <v>384</v>
      </c>
      <c r="G641" s="40" t="s">
        <v>493</v>
      </c>
      <c r="I641" s="16" t="s">
        <v>436</v>
      </c>
      <c r="J641" s="16" t="s">
        <v>431</v>
      </c>
      <c r="K641" s="16">
        <v>0</v>
      </c>
      <c r="L641" s="16">
        <v>0</v>
      </c>
      <c r="M641" s="16">
        <v>0</v>
      </c>
      <c r="N641" s="40" t="str">
        <f t="shared" si="11"/>
        <v>Chevrolet Onix com MyLink | Tecnologia ao Alcance de Todos | Confira mais Informações no Site!</v>
      </c>
    </row>
    <row r="642" spans="1:14" x14ac:dyDescent="0.25">
      <c r="A642" s="40" t="s">
        <v>77</v>
      </c>
      <c r="B642" s="40" t="s">
        <v>385</v>
      </c>
      <c r="C642" s="40" t="s">
        <v>397</v>
      </c>
      <c r="D642" s="40" t="s">
        <v>398</v>
      </c>
      <c r="E642" s="40" t="s">
        <v>78</v>
      </c>
      <c r="F642" s="40" t="s">
        <v>384</v>
      </c>
      <c r="G642" s="40" t="s">
        <v>493</v>
      </c>
      <c r="I642" s="16" t="s">
        <v>220</v>
      </c>
      <c r="J642" s="16" t="s">
        <v>431</v>
      </c>
      <c r="K642" s="16">
        <v>0</v>
      </c>
      <c r="L642" s="16">
        <v>0</v>
      </c>
      <c r="M642" s="16">
        <v>0</v>
      </c>
      <c r="N642" s="40" t="str">
        <f t="shared" si="11"/>
        <v>Chevrolet Onix com MyLink | Com Tela Touchscreen e Conexão | a Smartphones via MyLink.</v>
      </c>
    </row>
    <row r="643" spans="1:14" x14ac:dyDescent="0.25">
      <c r="A643" s="40" t="s">
        <v>77</v>
      </c>
      <c r="B643" s="40" t="s">
        <v>417</v>
      </c>
      <c r="C643" s="40" t="s">
        <v>391</v>
      </c>
      <c r="D643" s="40" t="s">
        <v>392</v>
      </c>
      <c r="E643" s="40" t="s">
        <v>383</v>
      </c>
      <c r="F643" s="40" t="s">
        <v>393</v>
      </c>
      <c r="G643" s="40" t="s">
        <v>493</v>
      </c>
      <c r="I643" s="16" t="s">
        <v>98</v>
      </c>
      <c r="J643" s="16" t="s">
        <v>77</v>
      </c>
      <c r="K643" s="16">
        <v>0</v>
      </c>
      <c r="L643" s="16">
        <v>0</v>
      </c>
      <c r="M643" s="16">
        <v>0</v>
      </c>
      <c r="N643" s="40" t="str">
        <f t="shared" si="11"/>
        <v>Fotos: Onix 2013 | Um Choque de Gerações na Indústria | Automobilística. Visite Nosso Site!</v>
      </c>
    </row>
    <row r="644" spans="1:14" x14ac:dyDescent="0.25">
      <c r="A644" s="40" t="s">
        <v>9</v>
      </c>
      <c r="B644" s="40" t="s">
        <v>380</v>
      </c>
      <c r="C644" s="40" t="s">
        <v>397</v>
      </c>
      <c r="D644" s="40" t="s">
        <v>398</v>
      </c>
      <c r="E644" s="40" t="s">
        <v>383</v>
      </c>
      <c r="F644" s="40" t="s">
        <v>384</v>
      </c>
      <c r="G644" s="40" t="s">
        <v>493</v>
      </c>
      <c r="I644" s="16" t="s">
        <v>436</v>
      </c>
      <c r="J644" s="16" t="s">
        <v>431</v>
      </c>
      <c r="K644" s="16">
        <v>0</v>
      </c>
      <c r="L644" s="16">
        <v>0</v>
      </c>
      <c r="M644" s="16">
        <v>0</v>
      </c>
      <c r="N644" s="40" t="str">
        <f t="shared" si="11"/>
        <v>Chevrolet Onix | Com Tela Touchscreen e Conexão | a Smartphones via MyLink.</v>
      </c>
    </row>
    <row r="645" spans="1:14" x14ac:dyDescent="0.25">
      <c r="A645" s="40" t="s">
        <v>74</v>
      </c>
      <c r="B645" s="40" t="s">
        <v>407</v>
      </c>
      <c r="C645" s="40" t="s">
        <v>408</v>
      </c>
      <c r="D645" s="40" t="s">
        <v>409</v>
      </c>
      <c r="E645" s="40" t="s">
        <v>383</v>
      </c>
      <c r="F645" s="40" t="s">
        <v>393</v>
      </c>
      <c r="G645" s="40" t="s">
        <v>493</v>
      </c>
      <c r="I645" s="16" t="s">
        <v>108</v>
      </c>
      <c r="J645" s="16" t="s">
        <v>74</v>
      </c>
      <c r="K645" s="16">
        <v>78</v>
      </c>
      <c r="L645" s="16">
        <v>1089</v>
      </c>
      <c r="M645" s="16">
        <v>15.53</v>
      </c>
      <c r="N645" s="40" t="str">
        <f t="shared" si="11"/>
        <v>Chevrolet Onix 2013 | Motor SPE/4, Duplo Air Bag Frontal | Freios ABS com EBD e Muito Mais.</v>
      </c>
    </row>
    <row r="646" spans="1:14" x14ac:dyDescent="0.25">
      <c r="A646" s="40" t="s">
        <v>77</v>
      </c>
      <c r="B646" s="40" t="s">
        <v>380</v>
      </c>
      <c r="C646" s="40" t="s">
        <v>381</v>
      </c>
      <c r="D646" s="40" t="s">
        <v>382</v>
      </c>
      <c r="E646" s="40" t="s">
        <v>78</v>
      </c>
      <c r="F646" s="40" t="s">
        <v>384</v>
      </c>
      <c r="G646" s="40" t="s">
        <v>493</v>
      </c>
      <c r="I646" s="16" t="s">
        <v>438</v>
      </c>
      <c r="J646" s="16" t="s">
        <v>431</v>
      </c>
      <c r="K646" s="16">
        <v>0</v>
      </c>
      <c r="L646" s="16">
        <v>0</v>
      </c>
      <c r="M646" s="16">
        <v>0</v>
      </c>
      <c r="N646" s="40" t="str">
        <f t="shared" si="11"/>
        <v>Chevrolet Onix | Um dos mais Esperados Lançamentos | Está no Salão do Automóvel. Confira</v>
      </c>
    </row>
    <row r="647" spans="1:14" x14ac:dyDescent="0.25">
      <c r="A647" s="40" t="s">
        <v>9</v>
      </c>
      <c r="B647" s="40" t="s">
        <v>407</v>
      </c>
      <c r="C647" s="40" t="s">
        <v>408</v>
      </c>
      <c r="D647" s="40" t="s">
        <v>409</v>
      </c>
      <c r="E647" s="40" t="s">
        <v>383</v>
      </c>
      <c r="F647" s="40" t="s">
        <v>393</v>
      </c>
      <c r="G647" s="40" t="s">
        <v>493</v>
      </c>
      <c r="I647" s="16" t="s">
        <v>94</v>
      </c>
      <c r="J647" s="16" t="s">
        <v>49</v>
      </c>
      <c r="K647" s="16">
        <v>1548</v>
      </c>
      <c r="L647" s="16">
        <v>8633</v>
      </c>
      <c r="M647" s="16">
        <v>410.34</v>
      </c>
      <c r="N647" s="40" t="str">
        <f t="shared" si="11"/>
        <v>Chevrolet Onix 2013 | Motor SPE/4, Duplo Air Bag Frontal | Freios ABS com EBD e Muito Mais.</v>
      </c>
    </row>
    <row r="648" spans="1:14" x14ac:dyDescent="0.25">
      <c r="A648" s="40" t="s">
        <v>77</v>
      </c>
      <c r="B648" s="40" t="s">
        <v>400</v>
      </c>
      <c r="C648" s="40" t="s">
        <v>401</v>
      </c>
      <c r="D648" s="40" t="s">
        <v>402</v>
      </c>
      <c r="E648" s="40" t="s">
        <v>383</v>
      </c>
      <c r="F648" s="40" t="s">
        <v>393</v>
      </c>
      <c r="G648" s="40" t="s">
        <v>493</v>
      </c>
      <c r="I648" s="16" t="s">
        <v>98</v>
      </c>
      <c r="J648" s="16" t="s">
        <v>77</v>
      </c>
      <c r="K648" s="16">
        <v>0</v>
      </c>
      <c r="L648" s="16">
        <v>0</v>
      </c>
      <c r="M648" s="16">
        <v>0</v>
      </c>
      <c r="N648" s="40" t="str">
        <f t="shared" si="11"/>
        <v>Fotos: Chevrolet Onix | Coisas Incríveis Saem do Padrão. | Carros Também. Confira Agora o Site</v>
      </c>
    </row>
    <row r="649" spans="1:14" x14ac:dyDescent="0.25">
      <c r="A649" s="40" t="s">
        <v>74</v>
      </c>
      <c r="B649" s="40" t="s">
        <v>404</v>
      </c>
      <c r="C649" s="40" t="s">
        <v>401</v>
      </c>
      <c r="D649" s="40" t="s">
        <v>402</v>
      </c>
      <c r="E649" s="40" t="s">
        <v>383</v>
      </c>
      <c r="F649" s="40" t="s">
        <v>393</v>
      </c>
      <c r="G649" s="40" t="s">
        <v>493</v>
      </c>
      <c r="I649" s="16" t="s">
        <v>155</v>
      </c>
      <c r="J649" s="16" t="s">
        <v>74</v>
      </c>
      <c r="K649" s="16">
        <v>82</v>
      </c>
      <c r="L649" s="16">
        <v>897</v>
      </c>
      <c r="M649" s="16">
        <v>19.420000000000002</v>
      </c>
      <c r="N649" s="40" t="str">
        <f t="shared" si="11"/>
        <v>Site Oficial Onix | Coisas Incríveis Saem do Padrão. | Carros Também. Confira Agora o Site</v>
      </c>
    </row>
    <row r="650" spans="1:14" x14ac:dyDescent="0.25">
      <c r="A650" s="40" t="s">
        <v>9</v>
      </c>
      <c r="B650" s="40" t="s">
        <v>387</v>
      </c>
      <c r="C650" s="40" t="s">
        <v>388</v>
      </c>
      <c r="D650" s="40" t="s">
        <v>389</v>
      </c>
      <c r="E650" s="40" t="s">
        <v>378</v>
      </c>
      <c r="F650" s="40" t="s">
        <v>379</v>
      </c>
      <c r="G650" s="40" t="s">
        <v>493</v>
      </c>
      <c r="I650" s="16" t="s">
        <v>179</v>
      </c>
      <c r="J650" s="16" t="s">
        <v>49</v>
      </c>
      <c r="K650" s="16">
        <v>6017</v>
      </c>
      <c r="L650" s="16">
        <v>48441</v>
      </c>
      <c r="M650" s="16">
        <v>1384.31</v>
      </c>
      <c r="N650" s="40" t="str">
        <f t="shared" si="11"/>
        <v>Chevrolet Onix - Oficial | Conheça toda a Tecnologia do MyLink | Conectado ao GPS do Seu Celular.</v>
      </c>
    </row>
    <row r="651" spans="1:14" x14ac:dyDescent="0.25">
      <c r="A651" s="40" t="s">
        <v>9</v>
      </c>
      <c r="B651" s="40" t="s">
        <v>421</v>
      </c>
      <c r="C651" s="40" t="s">
        <v>388</v>
      </c>
      <c r="D651" s="40" t="s">
        <v>389</v>
      </c>
      <c r="E651" s="40" t="s">
        <v>378</v>
      </c>
      <c r="F651" s="40" t="s">
        <v>379</v>
      </c>
      <c r="G651" s="40" t="s">
        <v>493</v>
      </c>
      <c r="I651" s="16" t="s">
        <v>126</v>
      </c>
      <c r="J651" s="16" t="s">
        <v>49</v>
      </c>
      <c r="K651" s="16">
        <v>0</v>
      </c>
      <c r="L651" s="16">
        <v>34</v>
      </c>
      <c r="M651" s="16">
        <v>0</v>
      </c>
      <c r="N651" s="40" t="str">
        <f t="shared" si="11"/>
        <v>Conheça Chevrolet Onix | Conheça toda a Tecnologia do MyLink | Conectado ao GPS do Seu Celular.</v>
      </c>
    </row>
    <row r="652" spans="1:14" x14ac:dyDescent="0.25">
      <c r="A652" s="40" t="s">
        <v>77</v>
      </c>
      <c r="B652" s="40" t="s">
        <v>79</v>
      </c>
      <c r="C652" s="40" t="s">
        <v>80</v>
      </c>
      <c r="D652" s="40" t="s">
        <v>81</v>
      </c>
      <c r="E652" s="40" t="s">
        <v>78</v>
      </c>
      <c r="F652" s="40" t="s">
        <v>82</v>
      </c>
      <c r="G652" s="40" t="s">
        <v>493</v>
      </c>
      <c r="I652" s="16" t="s">
        <v>108</v>
      </c>
      <c r="J652" s="16" t="s">
        <v>77</v>
      </c>
      <c r="K652" s="16">
        <v>0</v>
      </c>
      <c r="L652" s="16">
        <v>0</v>
      </c>
      <c r="M652" s="16">
        <v>0</v>
      </c>
      <c r="N652" s="40" t="str">
        <f t="shared" si="11"/>
        <v>Chevrolet: Find New Roads | Participe Agora Desse Grande Evento | Visite Agora e Assista Ao Vivo!</v>
      </c>
    </row>
    <row r="653" spans="1:14" x14ac:dyDescent="0.25">
      <c r="A653" s="40" t="s">
        <v>77</v>
      </c>
      <c r="B653" s="40" t="s">
        <v>380</v>
      </c>
      <c r="C653" s="40" t="s">
        <v>397</v>
      </c>
      <c r="D653" s="40" t="s">
        <v>398</v>
      </c>
      <c r="E653" s="40" t="s">
        <v>78</v>
      </c>
      <c r="F653" s="40" t="s">
        <v>384</v>
      </c>
      <c r="G653" s="40" t="s">
        <v>493</v>
      </c>
      <c r="I653" s="16" t="s">
        <v>433</v>
      </c>
      <c r="J653" s="16" t="s">
        <v>431</v>
      </c>
      <c r="K653" s="16">
        <v>0</v>
      </c>
      <c r="L653" s="16">
        <v>0</v>
      </c>
      <c r="M653" s="16">
        <v>0</v>
      </c>
      <c r="N653" s="40" t="str">
        <f t="shared" si="11"/>
        <v>Chevrolet Onix | Com Tela Touchscreen e Conexão | a Smartphones via MyLink.</v>
      </c>
    </row>
    <row r="654" spans="1:14" x14ac:dyDescent="0.25">
      <c r="A654" s="40" t="s">
        <v>74</v>
      </c>
      <c r="B654" s="40" t="s">
        <v>394</v>
      </c>
      <c r="C654" s="40" t="s">
        <v>381</v>
      </c>
      <c r="D654" s="40" t="s">
        <v>382</v>
      </c>
      <c r="E654" s="40" t="s">
        <v>383</v>
      </c>
      <c r="F654" s="40" t="s">
        <v>384</v>
      </c>
      <c r="G654" s="40" t="s">
        <v>493</v>
      </c>
      <c r="I654" s="16" t="s">
        <v>178</v>
      </c>
      <c r="J654" s="16" t="s">
        <v>431</v>
      </c>
      <c r="K654" s="16">
        <v>0</v>
      </c>
      <c r="L654" s="16">
        <v>0</v>
      </c>
      <c r="M654" s="16">
        <v>0</v>
      </c>
      <c r="N654" s="40" t="str">
        <f t="shared" si="11"/>
        <v>Lançamento Chevrolet Onix | Um dos mais Esperados Lançamentos | Está no Salão do Automóvel. Confira</v>
      </c>
    </row>
    <row r="655" spans="1:14" x14ac:dyDescent="0.25">
      <c r="A655" s="40" t="s">
        <v>77</v>
      </c>
      <c r="B655" s="40" t="s">
        <v>413</v>
      </c>
      <c r="C655" s="40" t="s">
        <v>391</v>
      </c>
      <c r="D655" s="40" t="s">
        <v>392</v>
      </c>
      <c r="E655" s="40" t="s">
        <v>383</v>
      </c>
      <c r="F655" s="40" t="s">
        <v>393</v>
      </c>
      <c r="G655" s="40" t="s">
        <v>493</v>
      </c>
      <c r="I655" s="16" t="s">
        <v>86</v>
      </c>
      <c r="J655" s="16" t="s">
        <v>77</v>
      </c>
      <c r="K655" s="16">
        <v>0</v>
      </c>
      <c r="L655" s="16">
        <v>0</v>
      </c>
      <c r="M655" s="16">
        <v>0</v>
      </c>
      <c r="N655" s="40" t="str">
        <f t="shared" si="11"/>
        <v>Chevrolet Onix - 0 km | Um Choque de Gerações na Indústria | Automobilística. Visite Nosso Site!</v>
      </c>
    </row>
    <row r="656" spans="1:14" x14ac:dyDescent="0.25">
      <c r="A656" s="40" t="s">
        <v>9</v>
      </c>
      <c r="B656" s="40" t="s">
        <v>380</v>
      </c>
      <c r="C656" s="40" t="s">
        <v>388</v>
      </c>
      <c r="D656" s="40" t="s">
        <v>389</v>
      </c>
      <c r="E656" s="40" t="s">
        <v>378</v>
      </c>
      <c r="F656" s="40" t="s">
        <v>379</v>
      </c>
      <c r="G656" s="40" t="s">
        <v>493</v>
      </c>
      <c r="I656" s="16" t="s">
        <v>110</v>
      </c>
      <c r="J656" s="16" t="s">
        <v>49</v>
      </c>
      <c r="K656" s="16">
        <v>34</v>
      </c>
      <c r="L656" s="16">
        <v>443</v>
      </c>
      <c r="M656" s="16">
        <v>14.81</v>
      </c>
      <c r="N656" s="40" t="str">
        <f t="shared" si="11"/>
        <v>Chevrolet Onix | Conheça toda a Tecnologia do MyLink | Conectado ao GPS do Seu Celular.</v>
      </c>
    </row>
    <row r="657" spans="1:14" x14ac:dyDescent="0.25">
      <c r="A657" s="40" t="s">
        <v>77</v>
      </c>
      <c r="B657" s="40" t="s">
        <v>385</v>
      </c>
      <c r="C657" s="40" t="s">
        <v>381</v>
      </c>
      <c r="D657" s="40" t="s">
        <v>382</v>
      </c>
      <c r="E657" s="40" t="s">
        <v>383</v>
      </c>
      <c r="F657" s="40" t="s">
        <v>384</v>
      </c>
      <c r="G657" s="40" t="s">
        <v>493</v>
      </c>
      <c r="I657" s="16" t="s">
        <v>220</v>
      </c>
      <c r="J657" s="16" t="s">
        <v>431</v>
      </c>
      <c r="K657" s="16">
        <v>0</v>
      </c>
      <c r="L657" s="16">
        <v>0</v>
      </c>
      <c r="M657" s="16">
        <v>0</v>
      </c>
      <c r="N657" s="40" t="str">
        <f t="shared" si="11"/>
        <v>Chevrolet Onix com MyLink | Um dos mais Esperados Lançamentos | Está no Salão do Automóvel. Confira</v>
      </c>
    </row>
    <row r="658" spans="1:14" x14ac:dyDescent="0.25">
      <c r="A658" s="40" t="s">
        <v>77</v>
      </c>
      <c r="B658" s="40" t="s">
        <v>385</v>
      </c>
      <c r="C658" s="40" t="s">
        <v>399</v>
      </c>
      <c r="D658" s="40" t="s">
        <v>396</v>
      </c>
      <c r="E658" s="40" t="s">
        <v>383</v>
      </c>
      <c r="F658" s="40" t="s">
        <v>384</v>
      </c>
      <c r="G658" s="40" t="s">
        <v>493</v>
      </c>
      <c r="I658" s="16" t="s">
        <v>435</v>
      </c>
      <c r="J658" s="16" t="s">
        <v>431</v>
      </c>
      <c r="K658" s="16">
        <v>0</v>
      </c>
      <c r="L658" s="16">
        <v>0</v>
      </c>
      <c r="M658" s="16">
        <v>0</v>
      </c>
      <c r="N658" s="40" t="str">
        <f t="shared" si="11"/>
        <v>Chevrolet Onix com MyLink | Em Breve no Salão do Automóvel | Confira mais Informações no Site!</v>
      </c>
    </row>
    <row r="659" spans="1:14" x14ac:dyDescent="0.25">
      <c r="A659" s="40" t="s">
        <v>77</v>
      </c>
      <c r="B659" s="40" t="s">
        <v>394</v>
      </c>
      <c r="C659" s="40" t="s">
        <v>381</v>
      </c>
      <c r="D659" s="40" t="s">
        <v>382</v>
      </c>
      <c r="E659" s="40" t="s">
        <v>78</v>
      </c>
      <c r="F659" s="40" t="s">
        <v>384</v>
      </c>
      <c r="G659" s="40" t="s">
        <v>493</v>
      </c>
      <c r="I659" s="16" t="s">
        <v>114</v>
      </c>
      <c r="J659" s="16" t="s">
        <v>431</v>
      </c>
      <c r="K659" s="16">
        <v>0</v>
      </c>
      <c r="L659" s="16">
        <v>0</v>
      </c>
      <c r="M659" s="16">
        <v>0</v>
      </c>
      <c r="N659" s="40" t="str">
        <f t="shared" si="11"/>
        <v>Lançamento Chevrolet Onix | Um dos mais Esperados Lançamentos | Está no Salão do Automóvel. Confira</v>
      </c>
    </row>
    <row r="660" spans="1:14" x14ac:dyDescent="0.25">
      <c r="A660" s="40" t="s">
        <v>77</v>
      </c>
      <c r="B660" s="40" t="s">
        <v>375</v>
      </c>
      <c r="C660" s="40" t="s">
        <v>391</v>
      </c>
      <c r="D660" s="40" t="s">
        <v>392</v>
      </c>
      <c r="E660" s="40" t="s">
        <v>383</v>
      </c>
      <c r="F660" s="40" t="s">
        <v>393</v>
      </c>
      <c r="G660" s="40" t="s">
        <v>493</v>
      </c>
      <c r="I660" s="16" t="s">
        <v>88</v>
      </c>
      <c r="J660" s="16" t="s">
        <v>77</v>
      </c>
      <c r="K660" s="16">
        <v>0</v>
      </c>
      <c r="L660" s="16">
        <v>0</v>
      </c>
      <c r="M660" s="16">
        <v>0</v>
      </c>
      <c r="N660" s="40" t="str">
        <f t="shared" si="11"/>
        <v>Monte Seu Chevrolet Onix | Um Choque de Gerações na Indústria | Automobilística. Visite Nosso Site!</v>
      </c>
    </row>
    <row r="661" spans="1:14" x14ac:dyDescent="0.25">
      <c r="A661" s="40" t="s">
        <v>74</v>
      </c>
      <c r="B661" s="40" t="s">
        <v>79</v>
      </c>
      <c r="C661" s="40" t="s">
        <v>80</v>
      </c>
      <c r="D661" s="40" t="s">
        <v>81</v>
      </c>
      <c r="E661" s="40" t="s">
        <v>78</v>
      </c>
      <c r="F661" s="40" t="s">
        <v>82</v>
      </c>
      <c r="G661" s="40" t="s">
        <v>493</v>
      </c>
      <c r="I661" s="16" t="s">
        <v>98</v>
      </c>
      <c r="J661" s="16" t="s">
        <v>74</v>
      </c>
      <c r="K661" s="16">
        <v>0</v>
      </c>
      <c r="L661" s="16">
        <v>0</v>
      </c>
      <c r="M661" s="16">
        <v>0</v>
      </c>
      <c r="N661" s="40" t="str">
        <f t="shared" si="11"/>
        <v>Chevrolet: Find New Roads | Participe Agora Desse Grande Evento | Visite Agora e Assista Ao Vivo!</v>
      </c>
    </row>
    <row r="662" spans="1:14" x14ac:dyDescent="0.25">
      <c r="A662" s="40" t="s">
        <v>74</v>
      </c>
      <c r="B662" s="40" t="s">
        <v>385</v>
      </c>
      <c r="C662" s="40" t="s">
        <v>395</v>
      </c>
      <c r="D662" s="40" t="s">
        <v>396</v>
      </c>
      <c r="E662" s="40" t="s">
        <v>383</v>
      </c>
      <c r="F662" s="40" t="s">
        <v>384</v>
      </c>
      <c r="G662" s="40" t="s">
        <v>493</v>
      </c>
      <c r="I662" s="16" t="s">
        <v>220</v>
      </c>
      <c r="J662" s="16" t="s">
        <v>431</v>
      </c>
      <c r="K662" s="16">
        <v>0</v>
      </c>
      <c r="L662" s="16">
        <v>0</v>
      </c>
      <c r="M662" s="16">
        <v>0</v>
      </c>
      <c r="N662" s="40" t="str">
        <f t="shared" si="11"/>
        <v>Chevrolet Onix com MyLink | Tecnologia ao Alcance de Todos | Confira mais Informações no Site!</v>
      </c>
    </row>
    <row r="663" spans="1:14" x14ac:dyDescent="0.25">
      <c r="A663" s="40" t="s">
        <v>77</v>
      </c>
      <c r="B663" s="40" t="s">
        <v>394</v>
      </c>
      <c r="C663" s="40" t="s">
        <v>381</v>
      </c>
      <c r="D663" s="40" t="s">
        <v>382</v>
      </c>
      <c r="E663" s="40" t="s">
        <v>78</v>
      </c>
      <c r="F663" s="40" t="s">
        <v>384</v>
      </c>
      <c r="G663" s="40" t="s">
        <v>493</v>
      </c>
      <c r="I663" s="16" t="s">
        <v>434</v>
      </c>
      <c r="J663" s="16" t="s">
        <v>431</v>
      </c>
      <c r="K663" s="16">
        <v>0</v>
      </c>
      <c r="L663" s="16">
        <v>0</v>
      </c>
      <c r="M663" s="16">
        <v>0</v>
      </c>
      <c r="N663" s="40" t="str">
        <f t="shared" si="11"/>
        <v>Lançamento Chevrolet Onix | Um dos mais Esperados Lançamentos | Está no Salão do Automóvel. Confira</v>
      </c>
    </row>
    <row r="664" spans="1:14" x14ac:dyDescent="0.25">
      <c r="A664" s="40" t="s">
        <v>77</v>
      </c>
      <c r="B664" s="40" t="s">
        <v>420</v>
      </c>
      <c r="C664" s="40" t="s">
        <v>391</v>
      </c>
      <c r="D664" s="40" t="s">
        <v>392</v>
      </c>
      <c r="E664" s="40" t="s">
        <v>78</v>
      </c>
      <c r="F664" s="40" t="s">
        <v>393</v>
      </c>
      <c r="G664" s="40" t="s">
        <v>493</v>
      </c>
      <c r="I664" s="16" t="s">
        <v>86</v>
      </c>
      <c r="J664" s="16" t="s">
        <v>77</v>
      </c>
      <c r="K664" s="16">
        <v>0</v>
      </c>
      <c r="L664" s="16">
        <v>0</v>
      </c>
      <c r="M664" s="16">
        <v>0</v>
      </c>
      <c r="N664" s="40" t="str">
        <f t="shared" si="11"/>
        <v>Onix 2013 - 0 km | Um Choque de Gerações na Indústria | Automobilística. Visite Nosso Site!</v>
      </c>
    </row>
    <row r="665" spans="1:14" x14ac:dyDescent="0.25">
      <c r="A665" s="40" t="s">
        <v>74</v>
      </c>
      <c r="B665" s="40" t="s">
        <v>407</v>
      </c>
      <c r="C665" s="40" t="s">
        <v>401</v>
      </c>
      <c r="D665" s="40" t="s">
        <v>402</v>
      </c>
      <c r="E665" s="40" t="s">
        <v>383</v>
      </c>
      <c r="F665" s="40" t="s">
        <v>393</v>
      </c>
      <c r="G665" s="40" t="s">
        <v>493</v>
      </c>
      <c r="I665" s="16" t="s">
        <v>94</v>
      </c>
      <c r="J665" s="16" t="s">
        <v>74</v>
      </c>
      <c r="K665" s="16">
        <v>1004</v>
      </c>
      <c r="L665" s="16">
        <v>5790</v>
      </c>
      <c r="M665" s="16">
        <v>223.1</v>
      </c>
      <c r="N665" s="40" t="str">
        <f t="shared" si="11"/>
        <v>Chevrolet Onix 2013 | Coisas Incríveis Saem do Padrão. | Carros Também. Confira Agora o Site</v>
      </c>
    </row>
    <row r="666" spans="1:14" x14ac:dyDescent="0.25">
      <c r="A666" s="40" t="s">
        <v>74</v>
      </c>
      <c r="B666" s="40" t="s">
        <v>415</v>
      </c>
      <c r="C666" s="40" t="s">
        <v>408</v>
      </c>
      <c r="D666" s="40" t="s">
        <v>409</v>
      </c>
      <c r="E666" s="40" t="s">
        <v>383</v>
      </c>
      <c r="F666" s="40" t="s">
        <v>393</v>
      </c>
      <c r="G666" s="40" t="s">
        <v>493</v>
      </c>
      <c r="I666" s="16" t="s">
        <v>155</v>
      </c>
      <c r="J666" s="16" t="s">
        <v>74</v>
      </c>
      <c r="K666" s="16">
        <v>444</v>
      </c>
      <c r="L666" s="16">
        <v>3102</v>
      </c>
      <c r="M666" s="16">
        <v>92.47</v>
      </c>
      <c r="N666" s="40" t="str">
        <f t="shared" si="11"/>
        <v>Chevrolet Onix | Oficial | Motor SPE/4, Duplo Air Bag Frontal | Freios ABS com EBD e Muito Mais.</v>
      </c>
    </row>
    <row r="667" spans="1:14" x14ac:dyDescent="0.25">
      <c r="A667" s="40" t="s">
        <v>77</v>
      </c>
      <c r="B667" s="40" t="s">
        <v>390</v>
      </c>
      <c r="C667" s="40" t="s">
        <v>408</v>
      </c>
      <c r="D667" s="40" t="s">
        <v>409</v>
      </c>
      <c r="E667" s="40" t="s">
        <v>78</v>
      </c>
      <c r="F667" s="40" t="s">
        <v>393</v>
      </c>
      <c r="G667" s="40" t="s">
        <v>493</v>
      </c>
      <c r="I667" s="16" t="s">
        <v>151</v>
      </c>
      <c r="J667" s="16" t="s">
        <v>77</v>
      </c>
      <c r="K667" s="16">
        <v>0</v>
      </c>
      <c r="L667" s="16">
        <v>0</v>
      </c>
      <c r="M667" s="16">
        <v>0</v>
      </c>
      <c r="N667" s="40" t="str">
        <f t="shared" si="11"/>
        <v>Conheça o Onix 2013 | Motor SPE/4, Duplo Air Bag Frontal | Freios ABS com EBD e Muito Mais.</v>
      </c>
    </row>
    <row r="668" spans="1:14" x14ac:dyDescent="0.25">
      <c r="A668" s="40" t="s">
        <v>77</v>
      </c>
      <c r="B668" s="40" t="s">
        <v>394</v>
      </c>
      <c r="C668" s="40" t="s">
        <v>381</v>
      </c>
      <c r="D668" s="40" t="s">
        <v>382</v>
      </c>
      <c r="E668" s="40" t="s">
        <v>383</v>
      </c>
      <c r="F668" s="40" t="s">
        <v>384</v>
      </c>
      <c r="G668" s="40" t="s">
        <v>493</v>
      </c>
      <c r="I668" s="16" t="s">
        <v>438</v>
      </c>
      <c r="J668" s="16" t="s">
        <v>431</v>
      </c>
      <c r="K668" s="16">
        <v>0</v>
      </c>
      <c r="L668" s="16">
        <v>0</v>
      </c>
      <c r="M668" s="16">
        <v>0</v>
      </c>
      <c r="N668" s="40" t="str">
        <f t="shared" si="11"/>
        <v>Lançamento Chevrolet Onix | Um dos mais Esperados Lançamentos | Está no Salão do Automóvel. Confira</v>
      </c>
    </row>
    <row r="669" spans="1:14" x14ac:dyDescent="0.25">
      <c r="A669" s="40" t="s">
        <v>74</v>
      </c>
      <c r="B669" s="40" t="s">
        <v>404</v>
      </c>
      <c r="C669" s="40" t="s">
        <v>405</v>
      </c>
      <c r="D669" s="40" t="s">
        <v>406</v>
      </c>
      <c r="E669" s="40" t="s">
        <v>383</v>
      </c>
      <c r="F669" s="40" t="s">
        <v>393</v>
      </c>
      <c r="G669" s="40" t="s">
        <v>493</v>
      </c>
      <c r="I669" s="16" t="s">
        <v>129</v>
      </c>
      <c r="J669" s="16" t="s">
        <v>74</v>
      </c>
      <c r="K669" s="16">
        <v>10</v>
      </c>
      <c r="L669" s="16">
        <v>67</v>
      </c>
      <c r="M669" s="16">
        <v>4.38</v>
      </c>
      <c r="N669" s="40" t="str">
        <f t="shared" si="11"/>
        <v>Site Oficial Onix | Tecnologia Inovadora e Exclusiva. | Com o Sistema Multimídia MyLink.</v>
      </c>
    </row>
    <row r="670" spans="1:14" x14ac:dyDescent="0.25">
      <c r="A670" s="40" t="s">
        <v>77</v>
      </c>
      <c r="B670" s="40" t="s">
        <v>385</v>
      </c>
      <c r="C670" s="40" t="s">
        <v>397</v>
      </c>
      <c r="D670" s="40" t="s">
        <v>398</v>
      </c>
      <c r="E670" s="40" t="s">
        <v>383</v>
      </c>
      <c r="F670" s="40" t="s">
        <v>384</v>
      </c>
      <c r="G670" s="40" t="s">
        <v>493</v>
      </c>
      <c r="I670" s="16" t="s">
        <v>436</v>
      </c>
      <c r="J670" s="16" t="s">
        <v>431</v>
      </c>
      <c r="K670" s="16">
        <v>0</v>
      </c>
      <c r="L670" s="16">
        <v>0</v>
      </c>
      <c r="M670" s="16">
        <v>0</v>
      </c>
      <c r="N670" s="40" t="str">
        <f t="shared" si="11"/>
        <v>Chevrolet Onix com MyLink | Com Tela Touchscreen e Conexão | a Smartphones via MyLink.</v>
      </c>
    </row>
    <row r="671" spans="1:14" x14ac:dyDescent="0.25">
      <c r="A671" s="40" t="s">
        <v>74</v>
      </c>
      <c r="B671" s="40" t="s">
        <v>380</v>
      </c>
      <c r="C671" s="40" t="s">
        <v>405</v>
      </c>
      <c r="D671" s="40" t="s">
        <v>406</v>
      </c>
      <c r="E671" s="40" t="s">
        <v>383</v>
      </c>
      <c r="F671" s="40" t="s">
        <v>393</v>
      </c>
      <c r="G671" s="40" t="s">
        <v>493</v>
      </c>
      <c r="I671" s="16" t="s">
        <v>96</v>
      </c>
      <c r="J671" s="16" t="s">
        <v>74</v>
      </c>
      <c r="K671" s="16">
        <v>427</v>
      </c>
      <c r="L671" s="16">
        <v>2274</v>
      </c>
      <c r="M671" s="16">
        <v>136.34</v>
      </c>
      <c r="N671" s="40" t="str">
        <f t="shared" si="11"/>
        <v>Chevrolet Onix | Tecnologia Inovadora e Exclusiva. | Com o Sistema Multimídia MyLink.</v>
      </c>
    </row>
    <row r="672" spans="1:14" x14ac:dyDescent="0.25">
      <c r="A672" s="40" t="s">
        <v>9</v>
      </c>
      <c r="B672" s="40" t="s">
        <v>79</v>
      </c>
      <c r="C672" s="40" t="s">
        <v>80</v>
      </c>
      <c r="D672" s="40" t="s">
        <v>83</v>
      </c>
      <c r="E672" s="40" t="s">
        <v>78</v>
      </c>
      <c r="F672" s="40" t="s">
        <v>82</v>
      </c>
      <c r="G672" s="40" t="s">
        <v>493</v>
      </c>
      <c r="I672" s="16" t="s">
        <v>220</v>
      </c>
      <c r="J672" s="16" t="s">
        <v>431</v>
      </c>
      <c r="K672" s="16">
        <v>0</v>
      </c>
      <c r="L672" s="16">
        <v>0</v>
      </c>
      <c r="M672" s="16">
        <v>0</v>
      </c>
      <c r="N672" s="40" t="str">
        <f t="shared" si="11"/>
        <v>Chevrolet: Find New Roads | Participe Agora Desse Grande Evento | Assista a Transmissão Ao Vivo!</v>
      </c>
    </row>
    <row r="673" spans="1:14" x14ac:dyDescent="0.25">
      <c r="A673" s="40" t="s">
        <v>77</v>
      </c>
      <c r="B673" s="40" t="s">
        <v>375</v>
      </c>
      <c r="C673" s="40" t="s">
        <v>408</v>
      </c>
      <c r="D673" s="40" t="s">
        <v>409</v>
      </c>
      <c r="E673" s="40" t="s">
        <v>78</v>
      </c>
      <c r="F673" s="40" t="s">
        <v>393</v>
      </c>
      <c r="G673" s="40" t="s">
        <v>493</v>
      </c>
      <c r="I673" s="16" t="s">
        <v>88</v>
      </c>
      <c r="J673" s="16" t="s">
        <v>77</v>
      </c>
      <c r="K673" s="16">
        <v>0</v>
      </c>
      <c r="L673" s="16">
        <v>0</v>
      </c>
      <c r="M673" s="16">
        <v>0</v>
      </c>
      <c r="N673" s="40" t="str">
        <f t="shared" si="11"/>
        <v>Monte Seu Chevrolet Onix | Motor SPE/4, Duplo Air Bag Frontal | Freios ABS com EBD e Muito Mais.</v>
      </c>
    </row>
    <row r="674" spans="1:14" x14ac:dyDescent="0.25">
      <c r="A674" s="40" t="s">
        <v>9</v>
      </c>
      <c r="B674" s="40" t="s">
        <v>380</v>
      </c>
      <c r="C674" s="40" t="s">
        <v>388</v>
      </c>
      <c r="D674" s="40" t="s">
        <v>389</v>
      </c>
      <c r="E674" s="40" t="s">
        <v>378</v>
      </c>
      <c r="F674" s="40" t="s">
        <v>379</v>
      </c>
      <c r="G674" s="40" t="s">
        <v>493</v>
      </c>
      <c r="I674" s="16" t="s">
        <v>90</v>
      </c>
      <c r="J674" s="16" t="s">
        <v>49</v>
      </c>
      <c r="K674" s="16">
        <v>1154</v>
      </c>
      <c r="L674" s="16">
        <v>8252</v>
      </c>
      <c r="M674" s="16">
        <v>229.46</v>
      </c>
      <c r="N674" s="40" t="str">
        <f t="shared" si="11"/>
        <v>Chevrolet Onix | Conheça toda a Tecnologia do MyLink | Conectado ao GPS do Seu Celular.</v>
      </c>
    </row>
    <row r="675" spans="1:14" x14ac:dyDescent="0.25">
      <c r="A675" s="40" t="s">
        <v>77</v>
      </c>
      <c r="B675" s="40" t="s">
        <v>414</v>
      </c>
      <c r="C675" s="40" t="s">
        <v>408</v>
      </c>
      <c r="D675" s="40" t="s">
        <v>409</v>
      </c>
      <c r="E675" s="40" t="s">
        <v>78</v>
      </c>
      <c r="F675" s="40" t="s">
        <v>393</v>
      </c>
      <c r="G675" s="40" t="s">
        <v>493</v>
      </c>
      <c r="I675" s="16" t="s">
        <v>103</v>
      </c>
      <c r="J675" s="16" t="s">
        <v>77</v>
      </c>
      <c r="K675" s="16">
        <v>0</v>
      </c>
      <c r="L675" s="16">
        <v>0</v>
      </c>
      <c r="M675" s="16">
        <v>0</v>
      </c>
      <c r="N675" s="40" t="str">
        <f t="shared" si="11"/>
        <v>Chevrolet Onix LT | Motor SPE/4, Duplo Air Bag Frontal | Freios ABS com EBD e Muito Mais.</v>
      </c>
    </row>
    <row r="676" spans="1:14" x14ac:dyDescent="0.25">
      <c r="A676" s="40" t="s">
        <v>77</v>
      </c>
      <c r="B676" s="40" t="s">
        <v>418</v>
      </c>
      <c r="C676" s="40" t="s">
        <v>395</v>
      </c>
      <c r="D676" s="40" t="s">
        <v>396</v>
      </c>
      <c r="E676" s="40" t="s">
        <v>383</v>
      </c>
      <c r="F676" s="40" t="s">
        <v>384</v>
      </c>
      <c r="G676" s="40" t="s">
        <v>493</v>
      </c>
      <c r="I676" s="16" t="s">
        <v>438</v>
      </c>
      <c r="J676" s="16" t="s">
        <v>431</v>
      </c>
      <c r="K676" s="16">
        <v>0</v>
      </c>
      <c r="L676" s="16">
        <v>0</v>
      </c>
      <c r="M676" s="16">
        <v>0</v>
      </c>
      <c r="N676" s="40" t="str">
        <f t="shared" si="11"/>
        <v>Vem aí o Chevrolet Onix | Tecnologia ao Alcance de Todos | Confira mais Informações no Site!</v>
      </c>
    </row>
    <row r="677" spans="1:14" x14ac:dyDescent="0.25">
      <c r="A677" s="40" t="s">
        <v>77</v>
      </c>
      <c r="B677" s="40" t="s">
        <v>380</v>
      </c>
      <c r="C677" s="40" t="s">
        <v>401</v>
      </c>
      <c r="D677" s="40" t="s">
        <v>402</v>
      </c>
      <c r="E677" s="40" t="s">
        <v>78</v>
      </c>
      <c r="F677" s="40" t="s">
        <v>393</v>
      </c>
      <c r="G677" s="40" t="s">
        <v>493</v>
      </c>
      <c r="I677" s="16" t="s">
        <v>106</v>
      </c>
      <c r="J677" s="16" t="s">
        <v>77</v>
      </c>
      <c r="K677" s="16">
        <v>0</v>
      </c>
      <c r="L677" s="16">
        <v>0</v>
      </c>
      <c r="M677" s="16">
        <v>0</v>
      </c>
      <c r="N677" s="40" t="str">
        <f t="shared" si="11"/>
        <v>Chevrolet Onix | Coisas Incríveis Saem do Padrão. | Carros Também. Confira Agora o Site</v>
      </c>
    </row>
    <row r="678" spans="1:14" x14ac:dyDescent="0.25">
      <c r="A678" s="40" t="s">
        <v>74</v>
      </c>
      <c r="B678" s="40" t="s">
        <v>380</v>
      </c>
      <c r="C678" s="40" t="s">
        <v>405</v>
      </c>
      <c r="D678" s="40" t="s">
        <v>406</v>
      </c>
      <c r="E678" s="40" t="s">
        <v>383</v>
      </c>
      <c r="F678" s="40" t="s">
        <v>393</v>
      </c>
      <c r="G678" s="40" t="s">
        <v>493</v>
      </c>
      <c r="I678" s="16" t="s">
        <v>126</v>
      </c>
      <c r="J678" s="16" t="s">
        <v>74</v>
      </c>
      <c r="K678" s="16">
        <v>0</v>
      </c>
      <c r="L678" s="16">
        <v>8</v>
      </c>
      <c r="M678" s="16">
        <v>0</v>
      </c>
      <c r="N678" s="40" t="str">
        <f t="shared" si="11"/>
        <v>Chevrolet Onix | Tecnologia Inovadora e Exclusiva. | Com o Sistema Multimídia MyLink.</v>
      </c>
    </row>
    <row r="679" spans="1:14" x14ac:dyDescent="0.25">
      <c r="A679" s="40" t="s">
        <v>74</v>
      </c>
      <c r="B679" s="40" t="s">
        <v>403</v>
      </c>
      <c r="C679" s="40" t="s">
        <v>405</v>
      </c>
      <c r="D679" s="40" t="s">
        <v>406</v>
      </c>
      <c r="E679" s="40" t="s">
        <v>383</v>
      </c>
      <c r="F679" s="40" t="s">
        <v>393</v>
      </c>
      <c r="G679" s="40" t="s">
        <v>493</v>
      </c>
      <c r="I679" s="16" t="s">
        <v>90</v>
      </c>
      <c r="J679" s="16" t="s">
        <v>74</v>
      </c>
      <c r="K679" s="16">
        <v>558</v>
      </c>
      <c r="L679" s="16">
        <v>2341</v>
      </c>
      <c r="M679" s="16">
        <v>108.04</v>
      </c>
      <c r="N679" s="40" t="str">
        <f t="shared" si="11"/>
        <v>Preço Chevrolet Onix | Tecnologia Inovadora e Exclusiva. | Com o Sistema Multimídia MyLink.</v>
      </c>
    </row>
    <row r="680" spans="1:14" x14ac:dyDescent="0.25">
      <c r="A680" s="40" t="s">
        <v>9</v>
      </c>
      <c r="B680" s="40" t="s">
        <v>414</v>
      </c>
      <c r="C680" s="40" t="s">
        <v>408</v>
      </c>
      <c r="D680" s="40" t="s">
        <v>409</v>
      </c>
      <c r="E680" s="40" t="s">
        <v>383</v>
      </c>
      <c r="F680" s="40" t="s">
        <v>393</v>
      </c>
      <c r="G680" s="40" t="s">
        <v>493</v>
      </c>
      <c r="I680" s="16" t="s">
        <v>103</v>
      </c>
      <c r="J680" s="16" t="s">
        <v>49</v>
      </c>
      <c r="K680" s="16">
        <v>192</v>
      </c>
      <c r="L680" s="16">
        <v>1332</v>
      </c>
      <c r="M680" s="16">
        <v>45.06</v>
      </c>
      <c r="N680" s="40" t="str">
        <f t="shared" si="11"/>
        <v>Chevrolet Onix LT | Motor SPE/4, Duplo Air Bag Frontal | Freios ABS com EBD e Muito Mais.</v>
      </c>
    </row>
    <row r="681" spans="1:14" x14ac:dyDescent="0.25">
      <c r="A681" s="40" t="s">
        <v>77</v>
      </c>
      <c r="B681" s="40" t="s">
        <v>380</v>
      </c>
      <c r="C681" s="40" t="s">
        <v>397</v>
      </c>
      <c r="D681" s="40" t="s">
        <v>398</v>
      </c>
      <c r="E681" s="40" t="s">
        <v>78</v>
      </c>
      <c r="F681" s="40" t="s">
        <v>384</v>
      </c>
      <c r="G681" s="40" t="s">
        <v>493</v>
      </c>
      <c r="I681" s="16" t="s">
        <v>437</v>
      </c>
      <c r="J681" s="16" t="s">
        <v>431</v>
      </c>
      <c r="K681" s="16">
        <v>0</v>
      </c>
      <c r="L681" s="16">
        <v>0</v>
      </c>
      <c r="M681" s="16">
        <v>0</v>
      </c>
      <c r="N681" s="40" t="str">
        <f t="shared" si="11"/>
        <v>Chevrolet Onix | Com Tela Touchscreen e Conexão | a Smartphones via MyLink.</v>
      </c>
    </row>
    <row r="682" spans="1:14" x14ac:dyDescent="0.25">
      <c r="A682" s="40" t="s">
        <v>74</v>
      </c>
      <c r="B682" s="40" t="s">
        <v>400</v>
      </c>
      <c r="C682" s="40" t="s">
        <v>405</v>
      </c>
      <c r="D682" s="40" t="s">
        <v>406</v>
      </c>
      <c r="E682" s="40" t="s">
        <v>383</v>
      </c>
      <c r="F682" s="40" t="s">
        <v>393</v>
      </c>
      <c r="G682" s="40" t="s">
        <v>493</v>
      </c>
      <c r="I682" s="16" t="s">
        <v>98</v>
      </c>
      <c r="J682" s="16" t="s">
        <v>74</v>
      </c>
      <c r="K682" s="16">
        <v>24</v>
      </c>
      <c r="L682" s="16">
        <v>286</v>
      </c>
      <c r="M682" s="16">
        <v>7.42</v>
      </c>
      <c r="N682" s="40" t="str">
        <f t="shared" si="11"/>
        <v>Fotos: Chevrolet Onix | Tecnologia Inovadora e Exclusiva. | Com o Sistema Multimídia MyLink.</v>
      </c>
    </row>
    <row r="683" spans="1:14" x14ac:dyDescent="0.25">
      <c r="A683" s="40" t="s">
        <v>77</v>
      </c>
      <c r="B683" s="40" t="s">
        <v>380</v>
      </c>
      <c r="C683" s="40" t="s">
        <v>397</v>
      </c>
      <c r="D683" s="40" t="s">
        <v>398</v>
      </c>
      <c r="E683" s="40" t="s">
        <v>383</v>
      </c>
      <c r="F683" s="40" t="s">
        <v>384</v>
      </c>
      <c r="G683" s="40" t="s">
        <v>493</v>
      </c>
      <c r="I683" s="16" t="s">
        <v>220</v>
      </c>
      <c r="J683" s="16" t="s">
        <v>431</v>
      </c>
      <c r="K683" s="16">
        <v>0</v>
      </c>
      <c r="L683" s="16">
        <v>0</v>
      </c>
      <c r="M683" s="16">
        <v>0</v>
      </c>
      <c r="N683" s="40" t="str">
        <f t="shared" si="11"/>
        <v>Chevrolet Onix | Com Tela Touchscreen e Conexão | a Smartphones via MyLink.</v>
      </c>
    </row>
    <row r="684" spans="1:14" x14ac:dyDescent="0.25">
      <c r="A684" s="40" t="s">
        <v>77</v>
      </c>
      <c r="B684" s="40" t="s">
        <v>380</v>
      </c>
      <c r="C684" s="40" t="s">
        <v>381</v>
      </c>
      <c r="D684" s="40" t="s">
        <v>382</v>
      </c>
      <c r="E684" s="40" t="s">
        <v>383</v>
      </c>
      <c r="F684" s="40" t="s">
        <v>384</v>
      </c>
      <c r="G684" s="40" t="s">
        <v>493</v>
      </c>
      <c r="I684" s="16" t="s">
        <v>433</v>
      </c>
      <c r="J684" s="16" t="s">
        <v>431</v>
      </c>
      <c r="K684" s="16">
        <v>0</v>
      </c>
      <c r="L684" s="16">
        <v>0</v>
      </c>
      <c r="M684" s="16">
        <v>0</v>
      </c>
      <c r="N684" s="40" t="str">
        <f t="shared" si="11"/>
        <v>Chevrolet Onix | Um dos mais Esperados Lançamentos | Está no Salão do Automóvel. Confira</v>
      </c>
    </row>
    <row r="685" spans="1:14" x14ac:dyDescent="0.25">
      <c r="A685" s="40" t="s">
        <v>77</v>
      </c>
      <c r="B685" s="40" t="s">
        <v>394</v>
      </c>
      <c r="C685" s="40" t="s">
        <v>397</v>
      </c>
      <c r="D685" s="40" t="s">
        <v>398</v>
      </c>
      <c r="E685" s="40" t="s">
        <v>383</v>
      </c>
      <c r="F685" s="40" t="s">
        <v>384</v>
      </c>
      <c r="G685" s="40" t="s">
        <v>493</v>
      </c>
      <c r="I685" s="16" t="s">
        <v>436</v>
      </c>
      <c r="J685" s="16" t="s">
        <v>431</v>
      </c>
      <c r="K685" s="16">
        <v>0</v>
      </c>
      <c r="L685" s="16">
        <v>0</v>
      </c>
      <c r="M685" s="16">
        <v>0</v>
      </c>
      <c r="N685" s="40" t="str">
        <f t="shared" si="11"/>
        <v>Lançamento Chevrolet Onix | Com Tela Touchscreen e Conexão | a Smartphones via MyLink.</v>
      </c>
    </row>
    <row r="686" spans="1:14" x14ac:dyDescent="0.25">
      <c r="A686" s="40" t="s">
        <v>77</v>
      </c>
      <c r="B686" s="40" t="s">
        <v>385</v>
      </c>
      <c r="C686" s="40" t="s">
        <v>381</v>
      </c>
      <c r="D686" s="40" t="s">
        <v>412</v>
      </c>
      <c r="E686" s="40" t="s">
        <v>383</v>
      </c>
      <c r="F686" s="40" t="s">
        <v>384</v>
      </c>
      <c r="G686" s="40" t="s">
        <v>493</v>
      </c>
      <c r="I686" s="16" t="s">
        <v>144</v>
      </c>
      <c r="J686" s="16" t="s">
        <v>431</v>
      </c>
      <c r="K686" s="16">
        <v>0</v>
      </c>
      <c r="L686" s="16">
        <v>0</v>
      </c>
      <c r="M686" s="16">
        <v>0</v>
      </c>
      <c r="N686" s="40" t="str">
        <f t="shared" si="11"/>
        <v>Chevrolet Onix com MyLink | Um dos mais Esperados Lançamentos | do ano da Chevrolet. Veja no site!</v>
      </c>
    </row>
    <row r="687" spans="1:14" x14ac:dyDescent="0.25">
      <c r="A687" s="40" t="s">
        <v>77</v>
      </c>
      <c r="B687" s="40" t="s">
        <v>380</v>
      </c>
      <c r="C687" s="40" t="s">
        <v>408</v>
      </c>
      <c r="D687" s="40" t="s">
        <v>409</v>
      </c>
      <c r="E687" s="40" t="s">
        <v>78</v>
      </c>
      <c r="F687" s="40" t="s">
        <v>393</v>
      </c>
      <c r="G687" s="40" t="s">
        <v>493</v>
      </c>
      <c r="I687" s="16" t="s">
        <v>179</v>
      </c>
      <c r="J687" s="16" t="s">
        <v>77</v>
      </c>
      <c r="K687" s="16">
        <v>0</v>
      </c>
      <c r="L687" s="16">
        <v>0</v>
      </c>
      <c r="M687" s="16">
        <v>0</v>
      </c>
      <c r="N687" s="40" t="str">
        <f t="shared" si="11"/>
        <v>Chevrolet Onix | Motor SPE/4, Duplo Air Bag Frontal | Freios ABS com EBD e Muito Mais.</v>
      </c>
    </row>
    <row r="688" spans="1:14" x14ac:dyDescent="0.25">
      <c r="A688" s="40" t="s">
        <v>77</v>
      </c>
      <c r="B688" s="40" t="s">
        <v>410</v>
      </c>
      <c r="C688" s="40" t="s">
        <v>401</v>
      </c>
      <c r="D688" s="40" t="s">
        <v>402</v>
      </c>
      <c r="E688" s="40" t="s">
        <v>383</v>
      </c>
      <c r="F688" s="40" t="s">
        <v>393</v>
      </c>
      <c r="G688" s="40" t="s">
        <v>493</v>
      </c>
      <c r="I688" s="16" t="s">
        <v>209</v>
      </c>
      <c r="J688" s="16" t="s">
        <v>77</v>
      </c>
      <c r="K688" s="16">
        <v>0</v>
      </c>
      <c r="L688" s="16">
        <v>0</v>
      </c>
      <c r="M688" s="16">
        <v>0</v>
      </c>
      <c r="N688" s="40" t="str">
        <f t="shared" si="11"/>
        <v>Chevrolet Onix LS | Coisas Incríveis Saem do Padrão. | Carros Também. Confira Agora o Site</v>
      </c>
    </row>
    <row r="689" spans="1:14" x14ac:dyDescent="0.25">
      <c r="A689" s="40" t="s">
        <v>74</v>
      </c>
      <c r="B689" s="40" t="s">
        <v>413</v>
      </c>
      <c r="C689" s="40" t="s">
        <v>405</v>
      </c>
      <c r="D689" s="40" t="s">
        <v>406</v>
      </c>
      <c r="E689" s="40" t="s">
        <v>383</v>
      </c>
      <c r="F689" s="40" t="s">
        <v>393</v>
      </c>
      <c r="G689" s="40" t="s">
        <v>493</v>
      </c>
      <c r="I689" s="16" t="s">
        <v>86</v>
      </c>
      <c r="J689" s="16" t="s">
        <v>74</v>
      </c>
      <c r="K689" s="16">
        <v>5</v>
      </c>
      <c r="L689" s="16">
        <v>53</v>
      </c>
      <c r="M689" s="16">
        <v>0.82</v>
      </c>
      <c r="N689" s="40" t="str">
        <f t="shared" si="11"/>
        <v>Chevrolet Onix - 0 km | Tecnologia Inovadora e Exclusiva. | Com o Sistema Multimídia MyLink.</v>
      </c>
    </row>
    <row r="690" spans="1:14" x14ac:dyDescent="0.25">
      <c r="A690" s="40" t="s">
        <v>77</v>
      </c>
      <c r="B690" s="40" t="s">
        <v>380</v>
      </c>
      <c r="C690" s="40" t="s">
        <v>397</v>
      </c>
      <c r="D690" s="40" t="s">
        <v>398</v>
      </c>
      <c r="E690" s="40" t="s">
        <v>78</v>
      </c>
      <c r="F690" s="40" t="s">
        <v>384</v>
      </c>
      <c r="G690" s="40" t="s">
        <v>493</v>
      </c>
      <c r="I690" s="16" t="s">
        <v>178</v>
      </c>
      <c r="J690" s="16" t="s">
        <v>431</v>
      </c>
      <c r="K690" s="16">
        <v>0</v>
      </c>
      <c r="L690" s="16">
        <v>0</v>
      </c>
      <c r="M690" s="16">
        <v>0</v>
      </c>
      <c r="N690" s="40" t="str">
        <f t="shared" si="11"/>
        <v>Chevrolet Onix | Com Tela Touchscreen e Conexão | a Smartphones via MyLink.</v>
      </c>
    </row>
    <row r="691" spans="1:14" x14ac:dyDescent="0.25">
      <c r="A691" s="40" t="s">
        <v>9</v>
      </c>
      <c r="B691" s="40" t="s">
        <v>417</v>
      </c>
      <c r="C691" s="40" t="s">
        <v>388</v>
      </c>
      <c r="D691" s="40" t="s">
        <v>389</v>
      </c>
      <c r="E691" s="40" t="s">
        <v>378</v>
      </c>
      <c r="F691" s="40" t="s">
        <v>379</v>
      </c>
      <c r="G691" s="40" t="s">
        <v>493</v>
      </c>
      <c r="I691" s="16" t="s">
        <v>98</v>
      </c>
      <c r="J691" s="16" t="s">
        <v>49</v>
      </c>
      <c r="K691" s="16">
        <v>92</v>
      </c>
      <c r="L691" s="16">
        <v>1267</v>
      </c>
      <c r="M691" s="16">
        <v>25.06</v>
      </c>
      <c r="N691" s="40" t="str">
        <f t="shared" si="11"/>
        <v>Fotos: Onix 2013 | Conheça toda a Tecnologia do MyLink | Conectado ao GPS do Seu Celular.</v>
      </c>
    </row>
    <row r="692" spans="1:14" x14ac:dyDescent="0.25">
      <c r="A692" s="40" t="s">
        <v>74</v>
      </c>
      <c r="B692" s="40" t="s">
        <v>387</v>
      </c>
      <c r="C692" s="40" t="s">
        <v>405</v>
      </c>
      <c r="D692" s="40" t="s">
        <v>406</v>
      </c>
      <c r="E692" s="40" t="s">
        <v>383</v>
      </c>
      <c r="F692" s="40" t="s">
        <v>393</v>
      </c>
      <c r="G692" s="40" t="s">
        <v>493</v>
      </c>
      <c r="I692" s="16" t="s">
        <v>155</v>
      </c>
      <c r="J692" s="16" t="s">
        <v>74</v>
      </c>
      <c r="K692" s="16">
        <v>129</v>
      </c>
      <c r="L692" s="16">
        <v>957</v>
      </c>
      <c r="M692" s="16">
        <v>29.98</v>
      </c>
      <c r="N692" s="40" t="str">
        <f t="shared" si="11"/>
        <v>Chevrolet Onix - Oficial | Tecnologia Inovadora e Exclusiva. | Com o Sistema Multimídia MyLink.</v>
      </c>
    </row>
    <row r="693" spans="1:14" x14ac:dyDescent="0.25">
      <c r="A693" s="40" t="s">
        <v>77</v>
      </c>
      <c r="B693" s="40" t="s">
        <v>380</v>
      </c>
      <c r="C693" s="40" t="s">
        <v>408</v>
      </c>
      <c r="D693" s="40" t="s">
        <v>409</v>
      </c>
      <c r="E693" s="40" t="s">
        <v>78</v>
      </c>
      <c r="F693" s="40" t="s">
        <v>393</v>
      </c>
      <c r="G693" s="40" t="s">
        <v>493</v>
      </c>
      <c r="I693" s="16" t="s">
        <v>149</v>
      </c>
      <c r="J693" s="16" t="s">
        <v>77</v>
      </c>
      <c r="K693" s="16">
        <v>0</v>
      </c>
      <c r="L693" s="16">
        <v>0</v>
      </c>
      <c r="M693" s="16">
        <v>0</v>
      </c>
      <c r="N693" s="40" t="str">
        <f t="shared" si="11"/>
        <v>Chevrolet Onix | Motor SPE/4, Duplo Air Bag Frontal | Freios ABS com EBD e Muito Mais.</v>
      </c>
    </row>
    <row r="694" spans="1:14" x14ac:dyDescent="0.25">
      <c r="A694" s="40" t="s">
        <v>74</v>
      </c>
      <c r="B694" s="40" t="s">
        <v>79</v>
      </c>
      <c r="C694" s="40" t="s">
        <v>80</v>
      </c>
      <c r="D694" s="40" t="s">
        <v>81</v>
      </c>
      <c r="E694" s="40" t="s">
        <v>78</v>
      </c>
      <c r="F694" s="40" t="s">
        <v>82</v>
      </c>
      <c r="G694" s="40" t="s">
        <v>493</v>
      </c>
      <c r="I694" s="16" t="s">
        <v>86</v>
      </c>
      <c r="J694" s="16" t="s">
        <v>74</v>
      </c>
      <c r="K694" s="16">
        <v>0</v>
      </c>
      <c r="L694" s="16">
        <v>0</v>
      </c>
      <c r="M694" s="16">
        <v>0</v>
      </c>
      <c r="N694" s="40" t="str">
        <f t="shared" si="11"/>
        <v>Chevrolet: Find New Roads | Participe Agora Desse Grande Evento | Visite Agora e Assista Ao Vivo!</v>
      </c>
    </row>
    <row r="695" spans="1:14" x14ac:dyDescent="0.25">
      <c r="A695" s="40" t="s">
        <v>74</v>
      </c>
      <c r="B695" s="40" t="s">
        <v>385</v>
      </c>
      <c r="C695" s="40" t="s">
        <v>381</v>
      </c>
      <c r="D695" s="40" t="s">
        <v>412</v>
      </c>
      <c r="E695" s="40" t="s">
        <v>383</v>
      </c>
      <c r="F695" s="40" t="s">
        <v>384</v>
      </c>
      <c r="G695" s="40" t="s">
        <v>493</v>
      </c>
      <c r="I695" s="16" t="s">
        <v>434</v>
      </c>
      <c r="J695" s="16" t="s">
        <v>431</v>
      </c>
      <c r="K695" s="16">
        <v>0</v>
      </c>
      <c r="L695" s="16">
        <v>0</v>
      </c>
      <c r="M695" s="16">
        <v>0</v>
      </c>
      <c r="N695" s="40" t="str">
        <f t="shared" si="11"/>
        <v>Chevrolet Onix com MyLink | Um dos mais Esperados Lançamentos | do ano da Chevrolet. Veja no site!</v>
      </c>
    </row>
    <row r="696" spans="1:14" x14ac:dyDescent="0.25">
      <c r="A696" s="40" t="s">
        <v>74</v>
      </c>
      <c r="B696" s="40" t="s">
        <v>79</v>
      </c>
      <c r="C696" s="40" t="s">
        <v>80</v>
      </c>
      <c r="D696" s="40" t="s">
        <v>83</v>
      </c>
      <c r="E696" s="40" t="s">
        <v>78</v>
      </c>
      <c r="F696" s="40" t="s">
        <v>82</v>
      </c>
      <c r="G696" s="40" t="s">
        <v>493</v>
      </c>
      <c r="I696" s="16" t="s">
        <v>94</v>
      </c>
      <c r="J696" s="16" t="s">
        <v>74</v>
      </c>
      <c r="K696" s="16">
        <v>0</v>
      </c>
      <c r="L696" s="16">
        <v>0</v>
      </c>
      <c r="M696" s="16">
        <v>0</v>
      </c>
      <c r="N696" s="40" t="str">
        <f t="shared" si="11"/>
        <v>Chevrolet: Find New Roads | Participe Agora Desse Grande Evento | Assista a Transmissão Ao Vivo!</v>
      </c>
    </row>
    <row r="697" spans="1:14" x14ac:dyDescent="0.25">
      <c r="A697" s="40" t="s">
        <v>77</v>
      </c>
      <c r="B697" s="40" t="s">
        <v>394</v>
      </c>
      <c r="C697" s="40" t="s">
        <v>381</v>
      </c>
      <c r="D697" s="40" t="s">
        <v>412</v>
      </c>
      <c r="E697" s="40" t="s">
        <v>383</v>
      </c>
      <c r="F697" s="40" t="s">
        <v>384</v>
      </c>
      <c r="G697" s="40" t="s">
        <v>493</v>
      </c>
      <c r="I697" s="16" t="s">
        <v>438</v>
      </c>
      <c r="J697" s="16" t="s">
        <v>431</v>
      </c>
      <c r="K697" s="16">
        <v>0</v>
      </c>
      <c r="L697" s="16">
        <v>0</v>
      </c>
      <c r="M697" s="16">
        <v>0</v>
      </c>
      <c r="N697" s="40" t="str">
        <f t="shared" si="11"/>
        <v>Lançamento Chevrolet Onix | Um dos mais Esperados Lançamentos | do ano da Chevrolet. Veja no site!</v>
      </c>
    </row>
    <row r="698" spans="1:14" x14ac:dyDescent="0.25">
      <c r="A698" s="40" t="s">
        <v>74</v>
      </c>
      <c r="B698" s="40" t="s">
        <v>403</v>
      </c>
      <c r="C698" s="40" t="s">
        <v>391</v>
      </c>
      <c r="D698" s="40" t="s">
        <v>392</v>
      </c>
      <c r="E698" s="40" t="s">
        <v>383</v>
      </c>
      <c r="F698" s="40" t="s">
        <v>393</v>
      </c>
      <c r="G698" s="40" t="s">
        <v>493</v>
      </c>
      <c r="I698" s="16" t="s">
        <v>90</v>
      </c>
      <c r="J698" s="16" t="s">
        <v>74</v>
      </c>
      <c r="K698" s="16">
        <v>592</v>
      </c>
      <c r="L698" s="16">
        <v>2362</v>
      </c>
      <c r="M698" s="16">
        <v>116.85</v>
      </c>
      <c r="N698" s="40" t="str">
        <f t="shared" si="11"/>
        <v>Preço Chevrolet Onix | Um Choque de Gerações na Indústria | Automobilística. Visite Nosso Site!</v>
      </c>
    </row>
    <row r="699" spans="1:14" x14ac:dyDescent="0.25">
      <c r="A699" s="40" t="s">
        <v>77</v>
      </c>
      <c r="B699" s="40" t="s">
        <v>385</v>
      </c>
      <c r="C699" s="40" t="s">
        <v>381</v>
      </c>
      <c r="D699" s="40" t="s">
        <v>382</v>
      </c>
      <c r="E699" s="40" t="s">
        <v>383</v>
      </c>
      <c r="F699" s="40" t="s">
        <v>384</v>
      </c>
      <c r="G699" s="40" t="s">
        <v>493</v>
      </c>
      <c r="I699" s="16" t="s">
        <v>437</v>
      </c>
      <c r="J699" s="16" t="s">
        <v>431</v>
      </c>
      <c r="K699" s="16">
        <v>0</v>
      </c>
      <c r="L699" s="16">
        <v>0</v>
      </c>
      <c r="M699" s="16">
        <v>0</v>
      </c>
      <c r="N699" s="40" t="str">
        <f t="shared" si="11"/>
        <v>Chevrolet Onix com MyLink | Um dos mais Esperados Lançamentos | Está no Salão do Automóvel. Confira</v>
      </c>
    </row>
    <row r="700" spans="1:14" x14ac:dyDescent="0.25">
      <c r="A700" s="40" t="s">
        <v>77</v>
      </c>
      <c r="B700" s="40" t="s">
        <v>419</v>
      </c>
      <c r="C700" s="40" t="s">
        <v>391</v>
      </c>
      <c r="D700" s="40" t="s">
        <v>392</v>
      </c>
      <c r="E700" s="40" t="s">
        <v>78</v>
      </c>
      <c r="F700" s="40" t="s">
        <v>393</v>
      </c>
      <c r="G700" s="40" t="s">
        <v>493</v>
      </c>
      <c r="I700" s="16" t="s">
        <v>92</v>
      </c>
      <c r="J700" s="16" t="s">
        <v>77</v>
      </c>
      <c r="K700" s="16">
        <v>0</v>
      </c>
      <c r="L700" s="16">
        <v>0</v>
      </c>
      <c r="M700" s="16">
        <v>0</v>
      </c>
      <c r="N700" s="40" t="str">
        <f t="shared" si="11"/>
        <v>Chevrolet Onix LTZ | Um Choque de Gerações na Indústria | Automobilística. Visite Nosso Site!</v>
      </c>
    </row>
    <row r="701" spans="1:14" x14ac:dyDescent="0.25">
      <c r="A701" s="40" t="s">
        <v>77</v>
      </c>
      <c r="B701" s="40" t="s">
        <v>385</v>
      </c>
      <c r="C701" s="40" t="s">
        <v>381</v>
      </c>
      <c r="D701" s="40" t="s">
        <v>382</v>
      </c>
      <c r="E701" s="40" t="s">
        <v>78</v>
      </c>
      <c r="F701" s="40" t="s">
        <v>384</v>
      </c>
      <c r="G701" s="40" t="s">
        <v>493</v>
      </c>
      <c r="I701" s="16" t="s">
        <v>433</v>
      </c>
      <c r="J701" s="16" t="s">
        <v>431</v>
      </c>
      <c r="K701" s="16">
        <v>0</v>
      </c>
      <c r="L701" s="16">
        <v>0</v>
      </c>
      <c r="M701" s="16">
        <v>0</v>
      </c>
      <c r="N701" s="40" t="str">
        <f t="shared" si="11"/>
        <v>Chevrolet Onix com MyLink | Um dos mais Esperados Lançamentos | Está no Salão do Automóvel. Confira</v>
      </c>
    </row>
    <row r="702" spans="1:14" x14ac:dyDescent="0.25">
      <c r="A702" s="40" t="s">
        <v>74</v>
      </c>
      <c r="B702" s="40" t="s">
        <v>380</v>
      </c>
      <c r="C702" s="40" t="s">
        <v>408</v>
      </c>
      <c r="D702" s="40" t="s">
        <v>409</v>
      </c>
      <c r="E702" s="40" t="s">
        <v>383</v>
      </c>
      <c r="F702" s="40" t="s">
        <v>393</v>
      </c>
      <c r="G702" s="40" t="s">
        <v>493</v>
      </c>
      <c r="I702" s="16" t="s">
        <v>149</v>
      </c>
      <c r="J702" s="16" t="s">
        <v>74</v>
      </c>
      <c r="K702" s="16">
        <v>692</v>
      </c>
      <c r="L702" s="16">
        <v>3225</v>
      </c>
      <c r="M702" s="16">
        <v>119.26</v>
      </c>
      <c r="N702" s="40" t="str">
        <f t="shared" si="11"/>
        <v>Chevrolet Onix | Motor SPE/4, Duplo Air Bag Frontal | Freios ABS com EBD e Muito Mais.</v>
      </c>
    </row>
    <row r="703" spans="1:14" x14ac:dyDescent="0.25">
      <c r="A703" s="40" t="s">
        <v>77</v>
      </c>
      <c r="B703" s="40" t="s">
        <v>380</v>
      </c>
      <c r="C703" s="40" t="s">
        <v>397</v>
      </c>
      <c r="D703" s="40" t="s">
        <v>398</v>
      </c>
      <c r="E703" s="40" t="s">
        <v>383</v>
      </c>
      <c r="F703" s="40" t="s">
        <v>384</v>
      </c>
      <c r="G703" s="40" t="s">
        <v>493</v>
      </c>
      <c r="I703" s="16" t="s">
        <v>438</v>
      </c>
      <c r="J703" s="16" t="s">
        <v>431</v>
      </c>
      <c r="K703" s="16">
        <v>0</v>
      </c>
      <c r="L703" s="16">
        <v>0</v>
      </c>
      <c r="M703" s="16">
        <v>0</v>
      </c>
      <c r="N703" s="40" t="str">
        <f t="shared" si="11"/>
        <v>Chevrolet Onix | Com Tela Touchscreen e Conexão | a Smartphones via MyLink.</v>
      </c>
    </row>
    <row r="704" spans="1:14" x14ac:dyDescent="0.25">
      <c r="A704" s="40" t="s">
        <v>77</v>
      </c>
      <c r="B704" s="40" t="s">
        <v>375</v>
      </c>
      <c r="C704" s="40" t="s">
        <v>401</v>
      </c>
      <c r="D704" s="40" t="s">
        <v>402</v>
      </c>
      <c r="E704" s="40" t="s">
        <v>383</v>
      </c>
      <c r="F704" s="40" t="s">
        <v>393</v>
      </c>
      <c r="G704" s="40" t="s">
        <v>493</v>
      </c>
      <c r="I704" s="16" t="s">
        <v>88</v>
      </c>
      <c r="J704" s="16" t="s">
        <v>77</v>
      </c>
      <c r="K704" s="16">
        <v>0</v>
      </c>
      <c r="L704" s="16">
        <v>0</v>
      </c>
      <c r="M704" s="16">
        <v>0</v>
      </c>
      <c r="N704" s="40" t="str">
        <f t="shared" ref="N704:N767" si="12">B704&amp;" | "&amp;C704&amp;" | "&amp;D704</f>
        <v>Monte Seu Chevrolet Onix | Coisas Incríveis Saem do Padrão. | Carros Também. Confira Agora o Site</v>
      </c>
    </row>
    <row r="705" spans="1:14" x14ac:dyDescent="0.25">
      <c r="A705" s="40" t="s">
        <v>74</v>
      </c>
      <c r="B705" s="40" t="s">
        <v>79</v>
      </c>
      <c r="C705" s="40" t="s">
        <v>80</v>
      </c>
      <c r="D705" s="40" t="s">
        <v>83</v>
      </c>
      <c r="E705" s="40" t="s">
        <v>78</v>
      </c>
      <c r="F705" s="40" t="s">
        <v>82</v>
      </c>
      <c r="G705" s="40" t="s">
        <v>493</v>
      </c>
      <c r="I705" s="16" t="s">
        <v>90</v>
      </c>
      <c r="J705" s="16" t="s">
        <v>74</v>
      </c>
      <c r="K705" s="16">
        <v>0</v>
      </c>
      <c r="L705" s="16">
        <v>0</v>
      </c>
      <c r="M705" s="16">
        <v>0</v>
      </c>
      <c r="N705" s="40" t="str">
        <f t="shared" si="12"/>
        <v>Chevrolet: Find New Roads | Participe Agora Desse Grande Evento | Assista a Transmissão Ao Vivo!</v>
      </c>
    </row>
    <row r="706" spans="1:14" x14ac:dyDescent="0.25">
      <c r="A706" s="40" t="s">
        <v>9</v>
      </c>
      <c r="B706" s="40" t="s">
        <v>420</v>
      </c>
      <c r="C706" s="40" t="s">
        <v>376</v>
      </c>
      <c r="D706" s="40" t="s">
        <v>377</v>
      </c>
      <c r="E706" s="40" t="s">
        <v>378</v>
      </c>
      <c r="F706" s="40" t="s">
        <v>379</v>
      </c>
      <c r="G706" s="40" t="s">
        <v>493</v>
      </c>
      <c r="I706" s="16" t="s">
        <v>219</v>
      </c>
      <c r="J706" s="16" t="s">
        <v>49</v>
      </c>
      <c r="K706" s="16">
        <v>23</v>
      </c>
      <c r="L706" s="16">
        <v>174</v>
      </c>
      <c r="M706" s="16">
        <v>6.87</v>
      </c>
      <c r="N706" s="40" t="str">
        <f t="shared" si="12"/>
        <v>Onix 2013 - 0 km | Conectado ao GPS do Seu Celular | Para se Atualizar em Tempo Real.</v>
      </c>
    </row>
    <row r="707" spans="1:14" x14ac:dyDescent="0.25">
      <c r="A707" s="40" t="s">
        <v>74</v>
      </c>
      <c r="B707" s="40" t="s">
        <v>385</v>
      </c>
      <c r="C707" s="40" t="s">
        <v>395</v>
      </c>
      <c r="D707" s="40" t="s">
        <v>396</v>
      </c>
      <c r="E707" s="40" t="s">
        <v>383</v>
      </c>
      <c r="F707" s="40" t="s">
        <v>384</v>
      </c>
      <c r="G707" s="40" t="s">
        <v>493</v>
      </c>
      <c r="I707" s="16" t="s">
        <v>433</v>
      </c>
      <c r="J707" s="16" t="s">
        <v>431</v>
      </c>
      <c r="K707" s="16">
        <v>0</v>
      </c>
      <c r="L707" s="16">
        <v>0</v>
      </c>
      <c r="M707" s="16">
        <v>0</v>
      </c>
      <c r="N707" s="40" t="str">
        <f t="shared" si="12"/>
        <v>Chevrolet Onix com MyLink | Tecnologia ao Alcance de Todos | Confira mais Informações no Site!</v>
      </c>
    </row>
    <row r="708" spans="1:14" x14ac:dyDescent="0.25">
      <c r="A708" s="40" t="s">
        <v>77</v>
      </c>
      <c r="B708" s="40" t="s">
        <v>394</v>
      </c>
      <c r="C708" s="40" t="s">
        <v>381</v>
      </c>
      <c r="D708" s="40" t="s">
        <v>412</v>
      </c>
      <c r="E708" s="40" t="s">
        <v>383</v>
      </c>
      <c r="F708" s="40" t="s">
        <v>384</v>
      </c>
      <c r="G708" s="40" t="s">
        <v>493</v>
      </c>
      <c r="I708" s="16" t="s">
        <v>114</v>
      </c>
      <c r="J708" s="16" t="s">
        <v>431</v>
      </c>
      <c r="K708" s="16">
        <v>0</v>
      </c>
      <c r="L708" s="16">
        <v>0</v>
      </c>
      <c r="M708" s="16">
        <v>0</v>
      </c>
      <c r="N708" s="40" t="str">
        <f t="shared" si="12"/>
        <v>Lançamento Chevrolet Onix | Um dos mais Esperados Lançamentos | do ano da Chevrolet. Veja no site!</v>
      </c>
    </row>
    <row r="709" spans="1:14" x14ac:dyDescent="0.25">
      <c r="A709" s="40" t="s">
        <v>77</v>
      </c>
      <c r="B709" s="40" t="s">
        <v>414</v>
      </c>
      <c r="C709" s="40" t="s">
        <v>405</v>
      </c>
      <c r="D709" s="40" t="s">
        <v>406</v>
      </c>
      <c r="E709" s="40" t="s">
        <v>78</v>
      </c>
      <c r="F709" s="40" t="s">
        <v>393</v>
      </c>
      <c r="G709" s="40" t="s">
        <v>493</v>
      </c>
      <c r="I709" s="16" t="s">
        <v>103</v>
      </c>
      <c r="J709" s="16" t="s">
        <v>77</v>
      </c>
      <c r="K709" s="16">
        <v>0</v>
      </c>
      <c r="L709" s="16">
        <v>0</v>
      </c>
      <c r="M709" s="16">
        <v>0</v>
      </c>
      <c r="N709" s="40" t="str">
        <f t="shared" si="12"/>
        <v>Chevrolet Onix LT | Tecnologia Inovadora e Exclusiva. | Com o Sistema Multimídia MyLink.</v>
      </c>
    </row>
    <row r="710" spans="1:14" x14ac:dyDescent="0.25">
      <c r="A710" s="40" t="s">
        <v>77</v>
      </c>
      <c r="B710" s="40" t="s">
        <v>79</v>
      </c>
      <c r="C710" s="40" t="s">
        <v>80</v>
      </c>
      <c r="D710" s="40" t="s">
        <v>81</v>
      </c>
      <c r="E710" s="40" t="s">
        <v>84</v>
      </c>
      <c r="F710" s="40" t="s">
        <v>82</v>
      </c>
      <c r="G710" s="40" t="s">
        <v>493</v>
      </c>
      <c r="I710" s="16" t="s">
        <v>96</v>
      </c>
      <c r="J710" s="16" t="s">
        <v>77</v>
      </c>
      <c r="K710" s="16">
        <v>0</v>
      </c>
      <c r="L710" s="16">
        <v>0</v>
      </c>
      <c r="M710" s="16">
        <v>0</v>
      </c>
      <c r="N710" s="40" t="str">
        <f t="shared" si="12"/>
        <v>Chevrolet: Find New Roads | Participe Agora Desse Grande Evento | Visite Agora e Assista Ao Vivo!</v>
      </c>
    </row>
    <row r="711" spans="1:14" x14ac:dyDescent="0.25">
      <c r="A711" s="40" t="s">
        <v>74</v>
      </c>
      <c r="B711" s="40" t="s">
        <v>380</v>
      </c>
      <c r="C711" s="40" t="s">
        <v>381</v>
      </c>
      <c r="D711" s="40" t="s">
        <v>412</v>
      </c>
      <c r="E711" s="40" t="s">
        <v>383</v>
      </c>
      <c r="F711" s="40" t="s">
        <v>384</v>
      </c>
      <c r="G711" s="40" t="s">
        <v>493</v>
      </c>
      <c r="I711" s="16" t="s">
        <v>220</v>
      </c>
      <c r="J711" s="16" t="s">
        <v>431</v>
      </c>
      <c r="K711" s="16">
        <v>0</v>
      </c>
      <c r="L711" s="16">
        <v>0</v>
      </c>
      <c r="M711" s="16">
        <v>0</v>
      </c>
      <c r="N711" s="40" t="str">
        <f t="shared" si="12"/>
        <v>Chevrolet Onix | Um dos mais Esperados Lançamentos | do ano da Chevrolet. Veja no site!</v>
      </c>
    </row>
    <row r="712" spans="1:14" x14ac:dyDescent="0.25">
      <c r="A712" s="40" t="s">
        <v>74</v>
      </c>
      <c r="B712" s="40" t="s">
        <v>423</v>
      </c>
      <c r="C712" s="40" t="s">
        <v>405</v>
      </c>
      <c r="D712" s="40" t="s">
        <v>406</v>
      </c>
      <c r="E712" s="40" t="s">
        <v>383</v>
      </c>
      <c r="F712" s="40" t="s">
        <v>393</v>
      </c>
      <c r="G712" s="40" t="s">
        <v>493</v>
      </c>
      <c r="I712" s="16" t="s">
        <v>88</v>
      </c>
      <c r="J712" s="16" t="s">
        <v>74</v>
      </c>
      <c r="K712" s="16">
        <v>22</v>
      </c>
      <c r="L712" s="16">
        <v>55</v>
      </c>
      <c r="M712" s="16">
        <v>1.36</v>
      </c>
      <c r="N712" s="40" t="str">
        <f t="shared" si="12"/>
        <v>Monte o Seu Onix 2013 | Tecnologia Inovadora e Exclusiva. | Com o Sistema Multimídia MyLink.</v>
      </c>
    </row>
    <row r="713" spans="1:14" x14ac:dyDescent="0.25">
      <c r="A713" s="40" t="s">
        <v>74</v>
      </c>
      <c r="B713" s="40" t="s">
        <v>385</v>
      </c>
      <c r="C713" s="40" t="s">
        <v>381</v>
      </c>
      <c r="D713" s="40" t="s">
        <v>382</v>
      </c>
      <c r="E713" s="40" t="s">
        <v>383</v>
      </c>
      <c r="F713" s="40" t="s">
        <v>384</v>
      </c>
      <c r="G713" s="40" t="s">
        <v>493</v>
      </c>
      <c r="I713" s="16" t="s">
        <v>437</v>
      </c>
      <c r="J713" s="16" t="s">
        <v>431</v>
      </c>
      <c r="K713" s="16">
        <v>0</v>
      </c>
      <c r="L713" s="16">
        <v>0</v>
      </c>
      <c r="M713" s="16">
        <v>0</v>
      </c>
      <c r="N713" s="40" t="str">
        <f t="shared" si="12"/>
        <v>Chevrolet Onix com MyLink | Um dos mais Esperados Lançamentos | Está no Salão do Automóvel. Confira</v>
      </c>
    </row>
    <row r="714" spans="1:14" x14ac:dyDescent="0.25">
      <c r="A714" s="40" t="s">
        <v>9</v>
      </c>
      <c r="B714" s="40" t="s">
        <v>380</v>
      </c>
      <c r="C714" s="40" t="s">
        <v>381</v>
      </c>
      <c r="D714" s="40" t="s">
        <v>412</v>
      </c>
      <c r="E714" s="40" t="s">
        <v>383</v>
      </c>
      <c r="F714" s="40" t="s">
        <v>384</v>
      </c>
      <c r="G714" s="40" t="s">
        <v>493</v>
      </c>
      <c r="I714" s="16" t="s">
        <v>434</v>
      </c>
      <c r="J714" s="16" t="s">
        <v>431</v>
      </c>
      <c r="K714" s="16">
        <v>0</v>
      </c>
      <c r="L714" s="16">
        <v>0</v>
      </c>
      <c r="M714" s="16">
        <v>0</v>
      </c>
      <c r="N714" s="40" t="str">
        <f t="shared" si="12"/>
        <v>Chevrolet Onix | Um dos mais Esperados Lançamentos | do ano da Chevrolet. Veja no site!</v>
      </c>
    </row>
    <row r="715" spans="1:14" x14ac:dyDescent="0.25">
      <c r="A715" s="40" t="s">
        <v>9</v>
      </c>
      <c r="B715" s="40" t="s">
        <v>387</v>
      </c>
      <c r="C715" s="40" t="s">
        <v>388</v>
      </c>
      <c r="D715" s="40" t="s">
        <v>389</v>
      </c>
      <c r="E715" s="40" t="s">
        <v>378</v>
      </c>
      <c r="F715" s="40" t="s">
        <v>379</v>
      </c>
      <c r="G715" s="40" t="s">
        <v>493</v>
      </c>
      <c r="I715" s="16" t="s">
        <v>108</v>
      </c>
      <c r="J715" s="16" t="s">
        <v>49</v>
      </c>
      <c r="K715" s="16">
        <v>451</v>
      </c>
      <c r="L715" s="16">
        <v>5358</v>
      </c>
      <c r="M715" s="16">
        <v>129.78</v>
      </c>
      <c r="N715" s="40" t="str">
        <f t="shared" si="12"/>
        <v>Chevrolet Onix - Oficial | Conheça toda a Tecnologia do MyLink | Conectado ao GPS do Seu Celular.</v>
      </c>
    </row>
    <row r="716" spans="1:14" x14ac:dyDescent="0.25">
      <c r="A716" s="40" t="s">
        <v>77</v>
      </c>
      <c r="B716" s="40" t="s">
        <v>404</v>
      </c>
      <c r="C716" s="40" t="s">
        <v>405</v>
      </c>
      <c r="D716" s="40" t="s">
        <v>406</v>
      </c>
      <c r="E716" s="40" t="s">
        <v>383</v>
      </c>
      <c r="F716" s="40" t="s">
        <v>393</v>
      </c>
      <c r="G716" s="40" t="s">
        <v>493</v>
      </c>
      <c r="I716" s="16" t="s">
        <v>219</v>
      </c>
      <c r="J716" s="16" t="s">
        <v>77</v>
      </c>
      <c r="K716" s="16">
        <v>0</v>
      </c>
      <c r="L716" s="16">
        <v>0</v>
      </c>
      <c r="M716" s="16">
        <v>0</v>
      </c>
      <c r="N716" s="40" t="str">
        <f t="shared" si="12"/>
        <v>Site Oficial Onix | Tecnologia Inovadora e Exclusiva. | Com o Sistema Multimídia MyLink.</v>
      </c>
    </row>
    <row r="717" spans="1:14" x14ac:dyDescent="0.25">
      <c r="A717" s="40" t="s">
        <v>9</v>
      </c>
      <c r="B717" s="40" t="s">
        <v>420</v>
      </c>
      <c r="C717" s="40" t="s">
        <v>376</v>
      </c>
      <c r="D717" s="40" t="s">
        <v>377</v>
      </c>
      <c r="E717" s="40" t="s">
        <v>378</v>
      </c>
      <c r="F717" s="40" t="s">
        <v>379</v>
      </c>
      <c r="G717" s="40" t="s">
        <v>493</v>
      </c>
      <c r="I717" s="16" t="s">
        <v>322</v>
      </c>
      <c r="J717" s="16" t="s">
        <v>49</v>
      </c>
      <c r="K717" s="16">
        <v>13</v>
      </c>
      <c r="L717" s="16">
        <v>185</v>
      </c>
      <c r="M717" s="16">
        <v>6.43</v>
      </c>
      <c r="N717" s="40" t="str">
        <f t="shared" si="12"/>
        <v>Onix 2013 - 0 km | Conectado ao GPS do Seu Celular | Para se Atualizar em Tempo Real.</v>
      </c>
    </row>
    <row r="718" spans="1:14" x14ac:dyDescent="0.25">
      <c r="A718" s="40" t="s">
        <v>74</v>
      </c>
      <c r="B718" s="40" t="s">
        <v>419</v>
      </c>
      <c r="C718" s="40" t="s">
        <v>405</v>
      </c>
      <c r="D718" s="40" t="s">
        <v>406</v>
      </c>
      <c r="E718" s="40" t="s">
        <v>383</v>
      </c>
      <c r="F718" s="40" t="s">
        <v>393</v>
      </c>
      <c r="G718" s="40" t="s">
        <v>493</v>
      </c>
      <c r="I718" s="16" t="s">
        <v>92</v>
      </c>
      <c r="J718" s="16" t="s">
        <v>74</v>
      </c>
      <c r="K718" s="16">
        <v>457</v>
      </c>
      <c r="L718" s="16">
        <v>3030</v>
      </c>
      <c r="M718" s="16">
        <v>95.2</v>
      </c>
      <c r="N718" s="40" t="str">
        <f t="shared" si="12"/>
        <v>Chevrolet Onix LTZ | Tecnologia Inovadora e Exclusiva. | Com o Sistema Multimídia MyLink.</v>
      </c>
    </row>
    <row r="719" spans="1:14" x14ac:dyDescent="0.25">
      <c r="A719" s="40" t="s">
        <v>77</v>
      </c>
      <c r="B719" s="40" t="s">
        <v>385</v>
      </c>
      <c r="C719" s="40" t="s">
        <v>381</v>
      </c>
      <c r="D719" s="40" t="s">
        <v>412</v>
      </c>
      <c r="E719" s="40" t="s">
        <v>383</v>
      </c>
      <c r="F719" s="40" t="s">
        <v>384</v>
      </c>
      <c r="G719" s="40" t="s">
        <v>493</v>
      </c>
      <c r="I719" s="16" t="s">
        <v>437</v>
      </c>
      <c r="J719" s="16" t="s">
        <v>431</v>
      </c>
      <c r="K719" s="16">
        <v>0</v>
      </c>
      <c r="L719" s="16">
        <v>0</v>
      </c>
      <c r="M719" s="16">
        <v>0</v>
      </c>
      <c r="N719" s="40" t="str">
        <f t="shared" si="12"/>
        <v>Chevrolet Onix com MyLink | Um dos mais Esperados Lançamentos | do ano da Chevrolet. Veja no site!</v>
      </c>
    </row>
    <row r="720" spans="1:14" x14ac:dyDescent="0.25">
      <c r="A720" s="40" t="s">
        <v>77</v>
      </c>
      <c r="B720" s="40" t="s">
        <v>380</v>
      </c>
      <c r="C720" s="40" t="s">
        <v>401</v>
      </c>
      <c r="D720" s="40" t="s">
        <v>402</v>
      </c>
      <c r="E720" s="40" t="s">
        <v>383</v>
      </c>
      <c r="F720" s="40" t="s">
        <v>393</v>
      </c>
      <c r="G720" s="40" t="s">
        <v>493</v>
      </c>
      <c r="I720" s="16" t="s">
        <v>151</v>
      </c>
      <c r="J720" s="16" t="s">
        <v>77</v>
      </c>
      <c r="K720" s="16">
        <v>0</v>
      </c>
      <c r="L720" s="16">
        <v>0</v>
      </c>
      <c r="M720" s="16">
        <v>0</v>
      </c>
      <c r="N720" s="40" t="str">
        <f t="shared" si="12"/>
        <v>Chevrolet Onix | Coisas Incríveis Saem do Padrão. | Carros Também. Confira Agora o Site</v>
      </c>
    </row>
    <row r="721" spans="1:14" x14ac:dyDescent="0.25">
      <c r="A721" s="40" t="s">
        <v>77</v>
      </c>
      <c r="B721" s="40" t="s">
        <v>380</v>
      </c>
      <c r="C721" s="40" t="s">
        <v>381</v>
      </c>
      <c r="D721" s="40" t="s">
        <v>412</v>
      </c>
      <c r="E721" s="40" t="s">
        <v>383</v>
      </c>
      <c r="F721" s="40" t="s">
        <v>384</v>
      </c>
      <c r="G721" s="40" t="s">
        <v>493</v>
      </c>
      <c r="I721" s="16" t="s">
        <v>114</v>
      </c>
      <c r="J721" s="16" t="s">
        <v>431</v>
      </c>
      <c r="K721" s="16">
        <v>0</v>
      </c>
      <c r="L721" s="16">
        <v>0</v>
      </c>
      <c r="M721" s="16">
        <v>0</v>
      </c>
      <c r="N721" s="40" t="str">
        <f t="shared" si="12"/>
        <v>Chevrolet Onix | Um dos mais Esperados Lançamentos | do ano da Chevrolet. Veja no site!</v>
      </c>
    </row>
    <row r="722" spans="1:14" x14ac:dyDescent="0.25">
      <c r="A722" s="40" t="s">
        <v>77</v>
      </c>
      <c r="B722" s="40" t="s">
        <v>421</v>
      </c>
      <c r="C722" s="40" t="s">
        <v>401</v>
      </c>
      <c r="D722" s="40" t="s">
        <v>402</v>
      </c>
      <c r="E722" s="40" t="s">
        <v>78</v>
      </c>
      <c r="F722" s="40" t="s">
        <v>393</v>
      </c>
      <c r="G722" s="40" t="s">
        <v>493</v>
      </c>
      <c r="I722" s="16" t="s">
        <v>179</v>
      </c>
      <c r="J722" s="16" t="s">
        <v>77</v>
      </c>
      <c r="K722" s="16">
        <v>0</v>
      </c>
      <c r="L722" s="16">
        <v>0</v>
      </c>
      <c r="M722" s="16">
        <v>0</v>
      </c>
      <c r="N722" s="40" t="str">
        <f t="shared" si="12"/>
        <v>Conheça Chevrolet Onix | Coisas Incríveis Saem do Padrão. | Carros Também. Confira Agora o Site</v>
      </c>
    </row>
    <row r="723" spans="1:14" x14ac:dyDescent="0.25">
      <c r="A723" s="40" t="s">
        <v>77</v>
      </c>
      <c r="B723" s="40" t="s">
        <v>421</v>
      </c>
      <c r="C723" s="40" t="s">
        <v>405</v>
      </c>
      <c r="D723" s="40" t="s">
        <v>406</v>
      </c>
      <c r="E723" s="40" t="s">
        <v>383</v>
      </c>
      <c r="F723" s="40" t="s">
        <v>393</v>
      </c>
      <c r="G723" s="40" t="s">
        <v>493</v>
      </c>
      <c r="I723" s="16" t="s">
        <v>179</v>
      </c>
      <c r="J723" s="16" t="s">
        <v>77</v>
      </c>
      <c r="K723" s="16">
        <v>0</v>
      </c>
      <c r="L723" s="16">
        <v>0</v>
      </c>
      <c r="M723" s="16">
        <v>0</v>
      </c>
      <c r="N723" s="40" t="str">
        <f t="shared" si="12"/>
        <v>Conheça Chevrolet Onix | Tecnologia Inovadora e Exclusiva. | Com o Sistema Multimídia MyLink.</v>
      </c>
    </row>
    <row r="724" spans="1:14" x14ac:dyDescent="0.25">
      <c r="A724" s="40" t="s">
        <v>74</v>
      </c>
      <c r="B724" s="40" t="s">
        <v>407</v>
      </c>
      <c r="C724" s="40" t="s">
        <v>408</v>
      </c>
      <c r="D724" s="40" t="s">
        <v>409</v>
      </c>
      <c r="E724" s="40" t="s">
        <v>383</v>
      </c>
      <c r="F724" s="40" t="s">
        <v>393</v>
      </c>
      <c r="G724" s="40" t="s">
        <v>493</v>
      </c>
      <c r="I724" s="16" t="s">
        <v>96</v>
      </c>
      <c r="J724" s="16" t="s">
        <v>74</v>
      </c>
      <c r="K724" s="16">
        <v>104</v>
      </c>
      <c r="L724" s="16">
        <v>683</v>
      </c>
      <c r="M724" s="16">
        <v>37.5</v>
      </c>
      <c r="N724" s="40" t="str">
        <f t="shared" si="12"/>
        <v>Chevrolet Onix 2013 | Motor SPE/4, Duplo Air Bag Frontal | Freios ABS com EBD e Muito Mais.</v>
      </c>
    </row>
    <row r="725" spans="1:14" x14ac:dyDescent="0.25">
      <c r="A725" s="40" t="s">
        <v>77</v>
      </c>
      <c r="B725" s="40" t="s">
        <v>385</v>
      </c>
      <c r="C725" s="40" t="s">
        <v>395</v>
      </c>
      <c r="D725" s="40" t="s">
        <v>396</v>
      </c>
      <c r="E725" s="40" t="s">
        <v>383</v>
      </c>
      <c r="F725" s="40" t="s">
        <v>384</v>
      </c>
      <c r="G725" s="40" t="s">
        <v>493</v>
      </c>
      <c r="I725" s="16" t="s">
        <v>114</v>
      </c>
      <c r="J725" s="16" t="s">
        <v>431</v>
      </c>
      <c r="K725" s="16">
        <v>0</v>
      </c>
      <c r="L725" s="16">
        <v>0</v>
      </c>
      <c r="M725" s="16">
        <v>0</v>
      </c>
      <c r="N725" s="40" t="str">
        <f t="shared" si="12"/>
        <v>Chevrolet Onix com MyLink | Tecnologia ao Alcance de Todos | Confira mais Informações no Site!</v>
      </c>
    </row>
    <row r="726" spans="1:14" x14ac:dyDescent="0.25">
      <c r="A726" s="40" t="s">
        <v>74</v>
      </c>
      <c r="B726" s="40" t="s">
        <v>411</v>
      </c>
      <c r="C726" s="40" t="s">
        <v>408</v>
      </c>
      <c r="D726" s="40" t="s">
        <v>409</v>
      </c>
      <c r="E726" s="40" t="s">
        <v>383</v>
      </c>
      <c r="F726" s="40" t="s">
        <v>393</v>
      </c>
      <c r="G726" s="40" t="s">
        <v>493</v>
      </c>
      <c r="I726" s="16" t="s">
        <v>110</v>
      </c>
      <c r="J726" s="16" t="s">
        <v>74</v>
      </c>
      <c r="K726" s="16">
        <v>20</v>
      </c>
      <c r="L726" s="16">
        <v>286</v>
      </c>
      <c r="M726" s="16">
        <v>2.81</v>
      </c>
      <c r="N726" s="40" t="str">
        <f t="shared" si="12"/>
        <v>Chevrolet Onix com Mylink | Motor SPE/4, Duplo Air Bag Frontal | Freios ABS com EBD e Muito Mais.</v>
      </c>
    </row>
    <row r="727" spans="1:14" x14ac:dyDescent="0.25">
      <c r="A727" s="40" t="s">
        <v>77</v>
      </c>
      <c r="B727" s="40" t="s">
        <v>380</v>
      </c>
      <c r="C727" s="40" t="s">
        <v>397</v>
      </c>
      <c r="D727" s="40" t="s">
        <v>398</v>
      </c>
      <c r="E727" s="40" t="s">
        <v>383</v>
      </c>
      <c r="F727" s="40" t="s">
        <v>384</v>
      </c>
      <c r="G727" s="40" t="s">
        <v>493</v>
      </c>
      <c r="I727" s="16" t="s">
        <v>435</v>
      </c>
      <c r="J727" s="16" t="s">
        <v>431</v>
      </c>
      <c r="K727" s="16">
        <v>0</v>
      </c>
      <c r="L727" s="16">
        <v>0</v>
      </c>
      <c r="M727" s="16">
        <v>0</v>
      </c>
      <c r="N727" s="40" t="str">
        <f t="shared" si="12"/>
        <v>Chevrolet Onix | Com Tela Touchscreen e Conexão | a Smartphones via MyLink.</v>
      </c>
    </row>
    <row r="728" spans="1:14" x14ac:dyDescent="0.25">
      <c r="A728" s="40" t="s">
        <v>77</v>
      </c>
      <c r="B728" s="40" t="s">
        <v>418</v>
      </c>
      <c r="C728" s="40" t="s">
        <v>395</v>
      </c>
      <c r="D728" s="40" t="s">
        <v>396</v>
      </c>
      <c r="E728" s="40" t="s">
        <v>383</v>
      </c>
      <c r="F728" s="40" t="s">
        <v>384</v>
      </c>
      <c r="G728" s="40" t="s">
        <v>493</v>
      </c>
      <c r="I728" s="16" t="s">
        <v>432</v>
      </c>
      <c r="J728" s="16" t="s">
        <v>431</v>
      </c>
      <c r="K728" s="16">
        <v>0</v>
      </c>
      <c r="L728" s="16">
        <v>0</v>
      </c>
      <c r="M728" s="16">
        <v>0</v>
      </c>
      <c r="N728" s="40" t="str">
        <f t="shared" si="12"/>
        <v>Vem aí o Chevrolet Onix | Tecnologia ao Alcance de Todos | Confira mais Informações no Site!</v>
      </c>
    </row>
    <row r="729" spans="1:14" x14ac:dyDescent="0.25">
      <c r="A729" s="40" t="s">
        <v>77</v>
      </c>
      <c r="B729" s="40" t="s">
        <v>407</v>
      </c>
      <c r="C729" s="40" t="s">
        <v>408</v>
      </c>
      <c r="D729" s="40" t="s">
        <v>409</v>
      </c>
      <c r="E729" s="40" t="s">
        <v>78</v>
      </c>
      <c r="F729" s="40" t="s">
        <v>393</v>
      </c>
      <c r="G729" s="40" t="s">
        <v>493</v>
      </c>
      <c r="I729" s="16" t="s">
        <v>151</v>
      </c>
      <c r="J729" s="16" t="s">
        <v>77</v>
      </c>
      <c r="K729" s="16">
        <v>0</v>
      </c>
      <c r="L729" s="16">
        <v>0</v>
      </c>
      <c r="M729" s="16">
        <v>0</v>
      </c>
      <c r="N729" s="40" t="str">
        <f t="shared" si="12"/>
        <v>Chevrolet Onix 2013 | Motor SPE/4, Duplo Air Bag Frontal | Freios ABS com EBD e Muito Mais.</v>
      </c>
    </row>
    <row r="730" spans="1:14" x14ac:dyDescent="0.25">
      <c r="A730" s="40" t="s">
        <v>77</v>
      </c>
      <c r="B730" s="40" t="s">
        <v>79</v>
      </c>
      <c r="C730" s="40" t="s">
        <v>80</v>
      </c>
      <c r="D730" s="40" t="s">
        <v>81</v>
      </c>
      <c r="E730" s="40" t="s">
        <v>78</v>
      </c>
      <c r="F730" s="40" t="s">
        <v>82</v>
      </c>
      <c r="G730" s="40" t="s">
        <v>493</v>
      </c>
      <c r="I730" s="16" t="s">
        <v>434</v>
      </c>
      <c r="J730" s="16" t="s">
        <v>431</v>
      </c>
      <c r="K730" s="16">
        <v>0</v>
      </c>
      <c r="L730" s="16">
        <v>0</v>
      </c>
      <c r="M730" s="16">
        <v>0</v>
      </c>
      <c r="N730" s="40" t="str">
        <f t="shared" si="12"/>
        <v>Chevrolet: Find New Roads | Participe Agora Desse Grande Evento | Visite Agora e Assista Ao Vivo!</v>
      </c>
    </row>
    <row r="731" spans="1:14" x14ac:dyDescent="0.25">
      <c r="A731" s="40" t="s">
        <v>77</v>
      </c>
      <c r="B731" s="40" t="s">
        <v>380</v>
      </c>
      <c r="C731" s="40" t="s">
        <v>381</v>
      </c>
      <c r="D731" s="40" t="s">
        <v>412</v>
      </c>
      <c r="E731" s="40" t="s">
        <v>383</v>
      </c>
      <c r="F731" s="40" t="s">
        <v>384</v>
      </c>
      <c r="G731" s="40" t="s">
        <v>493</v>
      </c>
      <c r="I731" s="16" t="s">
        <v>435</v>
      </c>
      <c r="J731" s="16" t="s">
        <v>431</v>
      </c>
      <c r="K731" s="16">
        <v>0</v>
      </c>
      <c r="L731" s="16">
        <v>0</v>
      </c>
      <c r="M731" s="16">
        <v>0</v>
      </c>
      <c r="N731" s="40" t="str">
        <f t="shared" si="12"/>
        <v>Chevrolet Onix | Um dos mais Esperados Lançamentos | do ano da Chevrolet. Veja no site!</v>
      </c>
    </row>
    <row r="732" spans="1:14" x14ac:dyDescent="0.25">
      <c r="A732" s="40" t="s">
        <v>77</v>
      </c>
      <c r="B732" s="40" t="s">
        <v>380</v>
      </c>
      <c r="C732" s="40" t="s">
        <v>408</v>
      </c>
      <c r="D732" s="40" t="s">
        <v>409</v>
      </c>
      <c r="E732" s="40" t="s">
        <v>383</v>
      </c>
      <c r="F732" s="40" t="s">
        <v>393</v>
      </c>
      <c r="G732" s="40" t="s">
        <v>493</v>
      </c>
      <c r="I732" s="16" t="s">
        <v>149</v>
      </c>
      <c r="J732" s="16" t="s">
        <v>77</v>
      </c>
      <c r="K732" s="16">
        <v>0</v>
      </c>
      <c r="L732" s="16">
        <v>0</v>
      </c>
      <c r="M732" s="16">
        <v>0</v>
      </c>
      <c r="N732" s="40" t="str">
        <f t="shared" si="12"/>
        <v>Chevrolet Onix | Motor SPE/4, Duplo Air Bag Frontal | Freios ABS com EBD e Muito Mais.</v>
      </c>
    </row>
    <row r="733" spans="1:14" x14ac:dyDescent="0.25">
      <c r="A733" s="40" t="s">
        <v>77</v>
      </c>
      <c r="B733" s="40" t="s">
        <v>418</v>
      </c>
      <c r="C733" s="40" t="s">
        <v>399</v>
      </c>
      <c r="D733" s="40" t="s">
        <v>396</v>
      </c>
      <c r="E733" s="40" t="s">
        <v>383</v>
      </c>
      <c r="F733" s="40" t="s">
        <v>384</v>
      </c>
      <c r="G733" s="40" t="s">
        <v>493</v>
      </c>
      <c r="I733" s="16" t="s">
        <v>178</v>
      </c>
      <c r="J733" s="16" t="s">
        <v>431</v>
      </c>
      <c r="K733" s="16">
        <v>0</v>
      </c>
      <c r="L733" s="16">
        <v>0</v>
      </c>
      <c r="M733" s="16">
        <v>0</v>
      </c>
      <c r="N733" s="40" t="str">
        <f t="shared" si="12"/>
        <v>Vem aí o Chevrolet Onix | Em Breve no Salão do Automóvel | Confira mais Informações no Site!</v>
      </c>
    </row>
    <row r="734" spans="1:14" x14ac:dyDescent="0.25">
      <c r="A734" s="40" t="s">
        <v>77</v>
      </c>
      <c r="B734" s="40" t="s">
        <v>385</v>
      </c>
      <c r="C734" s="40" t="s">
        <v>381</v>
      </c>
      <c r="D734" s="40" t="s">
        <v>382</v>
      </c>
      <c r="E734" s="40" t="s">
        <v>383</v>
      </c>
      <c r="F734" s="40" t="s">
        <v>384</v>
      </c>
      <c r="G734" s="40" t="s">
        <v>493</v>
      </c>
      <c r="I734" s="16" t="s">
        <v>436</v>
      </c>
      <c r="J734" s="16" t="s">
        <v>431</v>
      </c>
      <c r="K734" s="16">
        <v>0</v>
      </c>
      <c r="L734" s="16">
        <v>0</v>
      </c>
      <c r="M734" s="16">
        <v>0</v>
      </c>
      <c r="N734" s="40" t="str">
        <f t="shared" si="12"/>
        <v>Chevrolet Onix com MyLink | Um dos mais Esperados Lançamentos | Está no Salão do Automóvel. Confira</v>
      </c>
    </row>
    <row r="735" spans="1:14" x14ac:dyDescent="0.25">
      <c r="A735" s="40" t="s">
        <v>77</v>
      </c>
      <c r="B735" s="40" t="s">
        <v>394</v>
      </c>
      <c r="C735" s="40" t="s">
        <v>397</v>
      </c>
      <c r="D735" s="40" t="s">
        <v>398</v>
      </c>
      <c r="E735" s="40" t="s">
        <v>383</v>
      </c>
      <c r="F735" s="40" t="s">
        <v>384</v>
      </c>
      <c r="G735" s="40" t="s">
        <v>493</v>
      </c>
      <c r="I735" s="16" t="s">
        <v>435</v>
      </c>
      <c r="J735" s="16" t="s">
        <v>431</v>
      </c>
      <c r="K735" s="16">
        <v>0</v>
      </c>
      <c r="L735" s="16">
        <v>0</v>
      </c>
      <c r="M735" s="16">
        <v>0</v>
      </c>
      <c r="N735" s="40" t="str">
        <f t="shared" si="12"/>
        <v>Lançamento Chevrolet Onix | Com Tela Touchscreen e Conexão | a Smartphones via MyLink.</v>
      </c>
    </row>
    <row r="736" spans="1:14" x14ac:dyDescent="0.25">
      <c r="A736" s="40" t="s">
        <v>74</v>
      </c>
      <c r="B736" s="40" t="s">
        <v>414</v>
      </c>
      <c r="C736" s="40" t="s">
        <v>405</v>
      </c>
      <c r="D736" s="40" t="s">
        <v>406</v>
      </c>
      <c r="E736" s="40" t="s">
        <v>383</v>
      </c>
      <c r="F736" s="40" t="s">
        <v>393</v>
      </c>
      <c r="G736" s="40" t="s">
        <v>493</v>
      </c>
      <c r="I736" s="16" t="s">
        <v>209</v>
      </c>
      <c r="J736" s="16" t="s">
        <v>74</v>
      </c>
      <c r="K736" s="16">
        <v>10</v>
      </c>
      <c r="L736" s="16">
        <v>67</v>
      </c>
      <c r="M736" s="16">
        <v>3.72</v>
      </c>
      <c r="N736" s="40" t="str">
        <f t="shared" si="12"/>
        <v>Chevrolet Onix LT | Tecnologia Inovadora e Exclusiva. | Com o Sistema Multimídia MyLink.</v>
      </c>
    </row>
    <row r="737" spans="1:14" x14ac:dyDescent="0.25">
      <c r="A737" s="40" t="s">
        <v>77</v>
      </c>
      <c r="B737" s="40" t="s">
        <v>385</v>
      </c>
      <c r="C737" s="40" t="s">
        <v>397</v>
      </c>
      <c r="D737" s="40" t="s">
        <v>398</v>
      </c>
      <c r="E737" s="40" t="s">
        <v>78</v>
      </c>
      <c r="F737" s="40" t="s">
        <v>384</v>
      </c>
      <c r="G737" s="40" t="s">
        <v>493</v>
      </c>
      <c r="I737" s="16" t="s">
        <v>437</v>
      </c>
      <c r="J737" s="16" t="s">
        <v>431</v>
      </c>
      <c r="K737" s="16">
        <v>0</v>
      </c>
      <c r="L737" s="16">
        <v>0</v>
      </c>
      <c r="M737" s="16">
        <v>0</v>
      </c>
      <c r="N737" s="40" t="str">
        <f t="shared" si="12"/>
        <v>Chevrolet Onix com MyLink | Com Tela Touchscreen e Conexão | a Smartphones via MyLink.</v>
      </c>
    </row>
    <row r="738" spans="1:14" x14ac:dyDescent="0.25">
      <c r="A738" s="40" t="s">
        <v>74</v>
      </c>
      <c r="B738" s="40" t="s">
        <v>394</v>
      </c>
      <c r="C738" s="40" t="s">
        <v>381</v>
      </c>
      <c r="D738" s="40" t="s">
        <v>382</v>
      </c>
      <c r="E738" s="40" t="s">
        <v>383</v>
      </c>
      <c r="F738" s="40" t="s">
        <v>384</v>
      </c>
      <c r="G738" s="40" t="s">
        <v>493</v>
      </c>
      <c r="I738" s="16" t="s">
        <v>433</v>
      </c>
      <c r="J738" s="16" t="s">
        <v>431</v>
      </c>
      <c r="K738" s="16">
        <v>0</v>
      </c>
      <c r="L738" s="16">
        <v>0</v>
      </c>
      <c r="M738" s="16">
        <v>0</v>
      </c>
      <c r="N738" s="40" t="str">
        <f t="shared" si="12"/>
        <v>Lançamento Chevrolet Onix | Um dos mais Esperados Lançamentos | Está no Salão do Automóvel. Confira</v>
      </c>
    </row>
    <row r="739" spans="1:14" x14ac:dyDescent="0.25">
      <c r="A739" s="40" t="s">
        <v>74</v>
      </c>
      <c r="B739" s="40" t="s">
        <v>390</v>
      </c>
      <c r="C739" s="40" t="s">
        <v>408</v>
      </c>
      <c r="D739" s="40" t="s">
        <v>409</v>
      </c>
      <c r="E739" s="40" t="s">
        <v>383</v>
      </c>
      <c r="F739" s="40" t="s">
        <v>393</v>
      </c>
      <c r="G739" s="40" t="s">
        <v>493</v>
      </c>
      <c r="I739" s="16" t="s">
        <v>108</v>
      </c>
      <c r="J739" s="16" t="s">
        <v>74</v>
      </c>
      <c r="K739" s="16">
        <v>89</v>
      </c>
      <c r="L739" s="16">
        <v>1091</v>
      </c>
      <c r="M739" s="16">
        <v>19.77</v>
      </c>
      <c r="N739" s="40" t="str">
        <f t="shared" si="12"/>
        <v>Conheça o Onix 2013 | Motor SPE/4, Duplo Air Bag Frontal | Freios ABS com EBD e Muito Mais.</v>
      </c>
    </row>
    <row r="740" spans="1:14" x14ac:dyDescent="0.25">
      <c r="A740" s="40" t="s">
        <v>9</v>
      </c>
      <c r="B740" s="40" t="s">
        <v>394</v>
      </c>
      <c r="C740" s="40" t="s">
        <v>381</v>
      </c>
      <c r="D740" s="40" t="s">
        <v>412</v>
      </c>
      <c r="E740" s="40" t="s">
        <v>383</v>
      </c>
      <c r="F740" s="40" t="s">
        <v>384</v>
      </c>
      <c r="G740" s="40" t="s">
        <v>493</v>
      </c>
      <c r="I740" s="16" t="s">
        <v>436</v>
      </c>
      <c r="J740" s="16" t="s">
        <v>431</v>
      </c>
      <c r="K740" s="16">
        <v>0</v>
      </c>
      <c r="L740" s="16">
        <v>0</v>
      </c>
      <c r="M740" s="16">
        <v>0</v>
      </c>
      <c r="N740" s="40" t="str">
        <f t="shared" si="12"/>
        <v>Lançamento Chevrolet Onix | Um dos mais Esperados Lançamentos | do ano da Chevrolet. Veja no site!</v>
      </c>
    </row>
    <row r="741" spans="1:14" x14ac:dyDescent="0.25">
      <c r="A741" s="40" t="s">
        <v>9</v>
      </c>
      <c r="B741" s="40" t="s">
        <v>407</v>
      </c>
      <c r="C741" s="40" t="s">
        <v>388</v>
      </c>
      <c r="D741" s="40" t="s">
        <v>389</v>
      </c>
      <c r="E741" s="40" t="s">
        <v>378</v>
      </c>
      <c r="F741" s="40" t="s">
        <v>379</v>
      </c>
      <c r="G741" s="40" t="s">
        <v>493</v>
      </c>
      <c r="I741" s="16" t="s">
        <v>219</v>
      </c>
      <c r="J741" s="16" t="s">
        <v>49</v>
      </c>
      <c r="K741" s="16">
        <v>20</v>
      </c>
      <c r="L741" s="16">
        <v>158</v>
      </c>
      <c r="M741" s="16">
        <v>6.12</v>
      </c>
      <c r="N741" s="40" t="str">
        <f t="shared" si="12"/>
        <v>Chevrolet Onix 2013 | Conheça toda a Tecnologia do MyLink | Conectado ao GPS do Seu Celular.</v>
      </c>
    </row>
    <row r="742" spans="1:14" x14ac:dyDescent="0.25">
      <c r="A742" s="40" t="s">
        <v>77</v>
      </c>
      <c r="B742" s="40" t="s">
        <v>400</v>
      </c>
      <c r="C742" s="40" t="s">
        <v>401</v>
      </c>
      <c r="D742" s="40" t="s">
        <v>402</v>
      </c>
      <c r="E742" s="40" t="s">
        <v>78</v>
      </c>
      <c r="F742" s="40" t="s">
        <v>393</v>
      </c>
      <c r="G742" s="40" t="s">
        <v>493</v>
      </c>
      <c r="I742" s="16" t="s">
        <v>98</v>
      </c>
      <c r="J742" s="16" t="s">
        <v>77</v>
      </c>
      <c r="K742" s="16">
        <v>0</v>
      </c>
      <c r="L742" s="16">
        <v>0</v>
      </c>
      <c r="M742" s="16">
        <v>0</v>
      </c>
      <c r="N742" s="40" t="str">
        <f t="shared" si="12"/>
        <v>Fotos: Chevrolet Onix | Coisas Incríveis Saem do Padrão. | Carros Também. Confira Agora o Site</v>
      </c>
    </row>
    <row r="743" spans="1:14" x14ac:dyDescent="0.25">
      <c r="A743" s="40" t="s">
        <v>77</v>
      </c>
      <c r="B743" s="40" t="s">
        <v>385</v>
      </c>
      <c r="C743" s="40" t="s">
        <v>381</v>
      </c>
      <c r="D743" s="40" t="s">
        <v>382</v>
      </c>
      <c r="E743" s="40" t="s">
        <v>78</v>
      </c>
      <c r="F743" s="40" t="s">
        <v>384</v>
      </c>
      <c r="G743" s="40" t="s">
        <v>493</v>
      </c>
      <c r="I743" s="16" t="s">
        <v>434</v>
      </c>
      <c r="J743" s="16" t="s">
        <v>431</v>
      </c>
      <c r="K743" s="16">
        <v>0</v>
      </c>
      <c r="L743" s="16">
        <v>0</v>
      </c>
      <c r="M743" s="16">
        <v>0</v>
      </c>
      <c r="N743" s="40" t="str">
        <f t="shared" si="12"/>
        <v>Chevrolet Onix com MyLink | Um dos mais Esperados Lançamentos | Está no Salão do Automóvel. Confira</v>
      </c>
    </row>
    <row r="744" spans="1:14" x14ac:dyDescent="0.25">
      <c r="A744" s="40" t="s">
        <v>74</v>
      </c>
      <c r="B744" s="40" t="s">
        <v>380</v>
      </c>
      <c r="C744" s="40" t="s">
        <v>397</v>
      </c>
      <c r="D744" s="40" t="s">
        <v>398</v>
      </c>
      <c r="E744" s="40" t="s">
        <v>78</v>
      </c>
      <c r="F744" s="40" t="s">
        <v>384</v>
      </c>
      <c r="G744" s="40" t="s">
        <v>493</v>
      </c>
      <c r="I744" s="16" t="s">
        <v>438</v>
      </c>
      <c r="J744" s="16" t="s">
        <v>431</v>
      </c>
      <c r="K744" s="16">
        <v>0</v>
      </c>
      <c r="L744" s="16">
        <v>0</v>
      </c>
      <c r="M744" s="16">
        <v>0</v>
      </c>
      <c r="N744" s="40" t="str">
        <f t="shared" si="12"/>
        <v>Chevrolet Onix | Com Tela Touchscreen e Conexão | a Smartphones via MyLink.</v>
      </c>
    </row>
    <row r="745" spans="1:14" x14ac:dyDescent="0.25">
      <c r="A745" s="40" t="s">
        <v>77</v>
      </c>
      <c r="B745" s="40" t="s">
        <v>385</v>
      </c>
      <c r="C745" s="40" t="s">
        <v>386</v>
      </c>
      <c r="D745" s="40" t="s">
        <v>382</v>
      </c>
      <c r="E745" s="40" t="s">
        <v>78</v>
      </c>
      <c r="F745" s="40" t="s">
        <v>384</v>
      </c>
      <c r="G745" s="40" t="s">
        <v>493</v>
      </c>
      <c r="I745" s="16" t="s">
        <v>178</v>
      </c>
      <c r="J745" s="16" t="s">
        <v>431</v>
      </c>
      <c r="K745" s="16">
        <v>0</v>
      </c>
      <c r="L745" s="16">
        <v>0</v>
      </c>
      <c r="M745" s="16">
        <v>0</v>
      </c>
      <c r="N745" s="40" t="str">
        <f t="shared" si="12"/>
        <v>Chevrolet Onix com MyLink | Um dos mais esperados Lançamentos | Está no Salão do Automóvel. Confira</v>
      </c>
    </row>
    <row r="746" spans="1:14" x14ac:dyDescent="0.25">
      <c r="A746" s="40" t="s">
        <v>77</v>
      </c>
      <c r="B746" s="40" t="s">
        <v>390</v>
      </c>
      <c r="C746" s="40" t="s">
        <v>391</v>
      </c>
      <c r="D746" s="40" t="s">
        <v>392</v>
      </c>
      <c r="E746" s="40" t="s">
        <v>78</v>
      </c>
      <c r="F746" s="40" t="s">
        <v>393</v>
      </c>
      <c r="G746" s="40" t="s">
        <v>493</v>
      </c>
      <c r="I746" s="16" t="s">
        <v>94</v>
      </c>
      <c r="J746" s="16" t="s">
        <v>77</v>
      </c>
      <c r="K746" s="16">
        <v>0</v>
      </c>
      <c r="L746" s="16">
        <v>0</v>
      </c>
      <c r="M746" s="16">
        <v>0</v>
      </c>
      <c r="N746" s="40" t="str">
        <f t="shared" si="12"/>
        <v>Conheça o Onix 2013 | Um Choque de Gerações na Indústria | Automobilística. Visite Nosso Site!</v>
      </c>
    </row>
    <row r="747" spans="1:14" x14ac:dyDescent="0.25">
      <c r="A747" s="40" t="s">
        <v>77</v>
      </c>
      <c r="B747" s="40" t="s">
        <v>380</v>
      </c>
      <c r="C747" s="40" t="s">
        <v>381</v>
      </c>
      <c r="D747" s="40" t="s">
        <v>382</v>
      </c>
      <c r="E747" s="40" t="s">
        <v>383</v>
      </c>
      <c r="F747" s="40" t="s">
        <v>384</v>
      </c>
      <c r="G747" s="40" t="s">
        <v>493</v>
      </c>
      <c r="I747" s="16" t="s">
        <v>436</v>
      </c>
      <c r="J747" s="16" t="s">
        <v>431</v>
      </c>
      <c r="K747" s="16">
        <v>0</v>
      </c>
      <c r="L747" s="16">
        <v>0</v>
      </c>
      <c r="M747" s="16">
        <v>0</v>
      </c>
      <c r="N747" s="40" t="str">
        <f t="shared" si="12"/>
        <v>Chevrolet Onix | Um dos mais Esperados Lançamentos | Está no Salão do Automóvel. Confira</v>
      </c>
    </row>
    <row r="748" spans="1:14" x14ac:dyDescent="0.25">
      <c r="A748" s="40" t="s">
        <v>74</v>
      </c>
      <c r="B748" s="40" t="s">
        <v>385</v>
      </c>
      <c r="C748" s="40" t="s">
        <v>381</v>
      </c>
      <c r="D748" s="40" t="s">
        <v>382</v>
      </c>
      <c r="E748" s="40" t="s">
        <v>383</v>
      </c>
      <c r="F748" s="40" t="s">
        <v>384</v>
      </c>
      <c r="G748" s="40" t="s">
        <v>493</v>
      </c>
      <c r="I748" s="16" t="s">
        <v>434</v>
      </c>
      <c r="J748" s="16" t="s">
        <v>431</v>
      </c>
      <c r="K748" s="16">
        <v>0</v>
      </c>
      <c r="L748" s="16">
        <v>0</v>
      </c>
      <c r="M748" s="16">
        <v>0</v>
      </c>
      <c r="N748" s="40" t="str">
        <f t="shared" si="12"/>
        <v>Chevrolet Onix com MyLink | Um dos mais Esperados Lançamentos | Está no Salão do Automóvel. Confira</v>
      </c>
    </row>
    <row r="749" spans="1:14" x14ac:dyDescent="0.25">
      <c r="A749" s="40" t="s">
        <v>77</v>
      </c>
      <c r="B749" s="40" t="s">
        <v>394</v>
      </c>
      <c r="C749" s="40" t="s">
        <v>395</v>
      </c>
      <c r="D749" s="40" t="s">
        <v>396</v>
      </c>
      <c r="E749" s="40" t="s">
        <v>383</v>
      </c>
      <c r="F749" s="40" t="s">
        <v>384</v>
      </c>
      <c r="G749" s="40" t="s">
        <v>493</v>
      </c>
      <c r="I749" s="16" t="s">
        <v>434</v>
      </c>
      <c r="J749" s="16" t="s">
        <v>431</v>
      </c>
      <c r="K749" s="16">
        <v>0</v>
      </c>
      <c r="L749" s="16">
        <v>0</v>
      </c>
      <c r="M749" s="16">
        <v>0</v>
      </c>
      <c r="N749" s="40" t="str">
        <f t="shared" si="12"/>
        <v>Lançamento Chevrolet Onix | Tecnologia ao Alcance de Todos | Confira mais Informações no Site!</v>
      </c>
    </row>
    <row r="750" spans="1:14" x14ac:dyDescent="0.25">
      <c r="A750" s="40" t="s">
        <v>9</v>
      </c>
      <c r="B750" s="40" t="s">
        <v>417</v>
      </c>
      <c r="C750" s="40" t="s">
        <v>388</v>
      </c>
      <c r="D750" s="40" t="s">
        <v>389</v>
      </c>
      <c r="E750" s="40" t="s">
        <v>378</v>
      </c>
      <c r="F750" s="40" t="s">
        <v>379</v>
      </c>
      <c r="G750" s="40" t="s">
        <v>493</v>
      </c>
      <c r="I750" s="16" t="s">
        <v>209</v>
      </c>
      <c r="J750" s="16" t="s">
        <v>49</v>
      </c>
      <c r="K750" s="16">
        <v>15</v>
      </c>
      <c r="L750" s="16">
        <v>105</v>
      </c>
      <c r="M750" s="16">
        <v>4.6500000000000004</v>
      </c>
      <c r="N750" s="40" t="str">
        <f t="shared" si="12"/>
        <v>Fotos: Onix 2013 | Conheça toda a Tecnologia do MyLink | Conectado ao GPS do Seu Celular.</v>
      </c>
    </row>
    <row r="751" spans="1:14" x14ac:dyDescent="0.25">
      <c r="A751" s="40" t="s">
        <v>77</v>
      </c>
      <c r="B751" s="40" t="s">
        <v>394</v>
      </c>
      <c r="C751" s="40" t="s">
        <v>381</v>
      </c>
      <c r="D751" s="40" t="s">
        <v>412</v>
      </c>
      <c r="E751" s="40" t="s">
        <v>383</v>
      </c>
      <c r="F751" s="40" t="s">
        <v>384</v>
      </c>
      <c r="G751" s="40" t="s">
        <v>493</v>
      </c>
      <c r="I751" s="16" t="s">
        <v>220</v>
      </c>
      <c r="J751" s="16" t="s">
        <v>431</v>
      </c>
      <c r="K751" s="16">
        <v>0</v>
      </c>
      <c r="L751" s="16">
        <v>0</v>
      </c>
      <c r="M751" s="16">
        <v>0</v>
      </c>
      <c r="N751" s="40" t="str">
        <f t="shared" si="12"/>
        <v>Lançamento Chevrolet Onix | Um dos mais Esperados Lançamentos | do ano da Chevrolet. Veja no site!</v>
      </c>
    </row>
    <row r="752" spans="1:14" x14ac:dyDescent="0.25">
      <c r="A752" s="40" t="s">
        <v>77</v>
      </c>
      <c r="B752" s="40" t="s">
        <v>380</v>
      </c>
      <c r="C752" s="40" t="s">
        <v>405</v>
      </c>
      <c r="D752" s="40" t="s">
        <v>406</v>
      </c>
      <c r="E752" s="40" t="s">
        <v>383</v>
      </c>
      <c r="F752" s="40" t="s">
        <v>393</v>
      </c>
      <c r="G752" s="40" t="s">
        <v>493</v>
      </c>
      <c r="I752" s="16" t="s">
        <v>149</v>
      </c>
      <c r="J752" s="16" t="s">
        <v>77</v>
      </c>
      <c r="K752" s="16">
        <v>0</v>
      </c>
      <c r="L752" s="16">
        <v>0</v>
      </c>
      <c r="M752" s="16">
        <v>0</v>
      </c>
      <c r="N752" s="40" t="str">
        <f t="shared" si="12"/>
        <v>Chevrolet Onix | Tecnologia Inovadora e Exclusiva. | Com o Sistema Multimídia MyLink.</v>
      </c>
    </row>
    <row r="753" spans="1:14" x14ac:dyDescent="0.25">
      <c r="A753" s="40" t="s">
        <v>74</v>
      </c>
      <c r="B753" s="40" t="s">
        <v>407</v>
      </c>
      <c r="C753" s="40" t="s">
        <v>408</v>
      </c>
      <c r="D753" s="40" t="s">
        <v>409</v>
      </c>
      <c r="E753" s="40" t="s">
        <v>383</v>
      </c>
      <c r="F753" s="40" t="s">
        <v>393</v>
      </c>
      <c r="G753" s="40" t="s">
        <v>493</v>
      </c>
      <c r="I753" s="16" t="s">
        <v>151</v>
      </c>
      <c r="J753" s="16" t="s">
        <v>74</v>
      </c>
      <c r="K753" s="16">
        <v>1</v>
      </c>
      <c r="L753" s="16">
        <v>30</v>
      </c>
      <c r="M753" s="16">
        <v>0.78</v>
      </c>
      <c r="N753" s="40" t="str">
        <f t="shared" si="12"/>
        <v>Chevrolet Onix 2013 | Motor SPE/4, Duplo Air Bag Frontal | Freios ABS com EBD e Muito Mais.</v>
      </c>
    </row>
    <row r="754" spans="1:14" x14ac:dyDescent="0.25">
      <c r="A754" s="40" t="s">
        <v>9</v>
      </c>
      <c r="B754" s="40" t="s">
        <v>380</v>
      </c>
      <c r="C754" s="40" t="s">
        <v>376</v>
      </c>
      <c r="D754" s="40" t="s">
        <v>377</v>
      </c>
      <c r="E754" s="40" t="s">
        <v>378</v>
      </c>
      <c r="F754" s="40" t="s">
        <v>379</v>
      </c>
      <c r="G754" s="40" t="s">
        <v>493</v>
      </c>
      <c r="I754" s="16" t="s">
        <v>322</v>
      </c>
      <c r="J754" s="16" t="s">
        <v>49</v>
      </c>
      <c r="K754" s="16">
        <v>19</v>
      </c>
      <c r="L754" s="16">
        <v>221</v>
      </c>
      <c r="M754" s="16">
        <v>8.94</v>
      </c>
      <c r="N754" s="40" t="str">
        <f t="shared" si="12"/>
        <v>Chevrolet Onix | Conectado ao GPS do Seu Celular | Para se Atualizar em Tempo Real.</v>
      </c>
    </row>
    <row r="755" spans="1:14" x14ac:dyDescent="0.25">
      <c r="A755" s="40" t="s">
        <v>77</v>
      </c>
      <c r="B755" s="40" t="s">
        <v>404</v>
      </c>
      <c r="C755" s="40" t="s">
        <v>405</v>
      </c>
      <c r="D755" s="40" t="s">
        <v>406</v>
      </c>
      <c r="E755" s="40" t="s">
        <v>78</v>
      </c>
      <c r="F755" s="40" t="s">
        <v>393</v>
      </c>
      <c r="G755" s="40" t="s">
        <v>493</v>
      </c>
      <c r="I755" s="16" t="s">
        <v>108</v>
      </c>
      <c r="J755" s="16" t="s">
        <v>77</v>
      </c>
      <c r="K755" s="16">
        <v>0</v>
      </c>
      <c r="L755" s="16">
        <v>0</v>
      </c>
      <c r="M755" s="16">
        <v>0</v>
      </c>
      <c r="N755" s="40" t="str">
        <f t="shared" si="12"/>
        <v>Site Oficial Onix | Tecnologia Inovadora e Exclusiva. | Com o Sistema Multimídia MyLink.</v>
      </c>
    </row>
    <row r="756" spans="1:14" x14ac:dyDescent="0.25">
      <c r="A756" s="40" t="s">
        <v>9</v>
      </c>
      <c r="B756" s="40" t="s">
        <v>421</v>
      </c>
      <c r="C756" s="40" t="s">
        <v>376</v>
      </c>
      <c r="D756" s="40" t="s">
        <v>377</v>
      </c>
      <c r="E756" s="40" t="s">
        <v>378</v>
      </c>
      <c r="F756" s="40" t="s">
        <v>379</v>
      </c>
      <c r="G756" s="40" t="s">
        <v>493</v>
      </c>
      <c r="I756" s="16" t="s">
        <v>108</v>
      </c>
      <c r="J756" s="16" t="s">
        <v>49</v>
      </c>
      <c r="K756" s="16">
        <v>361</v>
      </c>
      <c r="L756" s="16">
        <v>4362</v>
      </c>
      <c r="M756" s="16">
        <v>104.37</v>
      </c>
      <c r="N756" s="40" t="str">
        <f t="shared" si="12"/>
        <v>Conheça Chevrolet Onix | Conectado ao GPS do Seu Celular | Para se Atualizar em Tempo Real.</v>
      </c>
    </row>
    <row r="757" spans="1:14" x14ac:dyDescent="0.25">
      <c r="A757" s="40" t="s">
        <v>77</v>
      </c>
      <c r="B757" s="40" t="s">
        <v>385</v>
      </c>
      <c r="C757" s="40" t="s">
        <v>381</v>
      </c>
      <c r="D757" s="40" t="s">
        <v>382</v>
      </c>
      <c r="E757" s="40" t="s">
        <v>78</v>
      </c>
      <c r="F757" s="40" t="s">
        <v>384</v>
      </c>
      <c r="G757" s="40" t="s">
        <v>493</v>
      </c>
      <c r="I757" s="16" t="s">
        <v>220</v>
      </c>
      <c r="J757" s="16" t="s">
        <v>431</v>
      </c>
      <c r="K757" s="16">
        <v>0</v>
      </c>
      <c r="L757" s="16">
        <v>0</v>
      </c>
      <c r="M757" s="16">
        <v>0</v>
      </c>
      <c r="N757" s="40" t="str">
        <f t="shared" si="12"/>
        <v>Chevrolet Onix com MyLink | Um dos mais Esperados Lançamentos | Está no Salão do Automóvel. Confira</v>
      </c>
    </row>
    <row r="758" spans="1:14" x14ac:dyDescent="0.25">
      <c r="A758" s="40" t="s">
        <v>77</v>
      </c>
      <c r="B758" s="40" t="s">
        <v>404</v>
      </c>
      <c r="C758" s="40" t="s">
        <v>401</v>
      </c>
      <c r="D758" s="40" t="s">
        <v>402</v>
      </c>
      <c r="E758" s="40" t="s">
        <v>383</v>
      </c>
      <c r="F758" s="40" t="s">
        <v>393</v>
      </c>
      <c r="G758" s="40" t="s">
        <v>493</v>
      </c>
      <c r="I758" s="16" t="s">
        <v>219</v>
      </c>
      <c r="J758" s="16" t="s">
        <v>77</v>
      </c>
      <c r="K758" s="16">
        <v>0</v>
      </c>
      <c r="L758" s="16">
        <v>0</v>
      </c>
      <c r="M758" s="16">
        <v>0</v>
      </c>
      <c r="N758" s="40" t="str">
        <f t="shared" si="12"/>
        <v>Site Oficial Onix | Coisas Incríveis Saem do Padrão. | Carros Também. Confira Agora o Site</v>
      </c>
    </row>
    <row r="759" spans="1:14" x14ac:dyDescent="0.25">
      <c r="A759" s="40" t="s">
        <v>9</v>
      </c>
      <c r="B759" s="40" t="s">
        <v>410</v>
      </c>
      <c r="C759" s="40" t="s">
        <v>405</v>
      </c>
      <c r="D759" s="40" t="s">
        <v>406</v>
      </c>
      <c r="E759" s="40" t="s">
        <v>383</v>
      </c>
      <c r="F759" s="40" t="s">
        <v>393</v>
      </c>
      <c r="G759" s="40" t="s">
        <v>493</v>
      </c>
      <c r="I759" s="16" t="s">
        <v>116</v>
      </c>
      <c r="J759" s="16" t="s">
        <v>49</v>
      </c>
      <c r="K759" s="16">
        <v>92</v>
      </c>
      <c r="L759" s="16">
        <v>461</v>
      </c>
      <c r="M759" s="16">
        <v>19.05</v>
      </c>
      <c r="N759" s="40" t="str">
        <f t="shared" si="12"/>
        <v>Chevrolet Onix LS | Tecnologia Inovadora e Exclusiva. | Com o Sistema Multimídia MyLink.</v>
      </c>
    </row>
    <row r="760" spans="1:14" x14ac:dyDescent="0.25">
      <c r="A760" s="40" t="s">
        <v>74</v>
      </c>
      <c r="B760" s="40" t="s">
        <v>385</v>
      </c>
      <c r="C760" s="40" t="s">
        <v>381</v>
      </c>
      <c r="D760" s="40" t="s">
        <v>382</v>
      </c>
      <c r="E760" s="40" t="s">
        <v>383</v>
      </c>
      <c r="F760" s="40" t="s">
        <v>384</v>
      </c>
      <c r="G760" s="40" t="s">
        <v>493</v>
      </c>
      <c r="I760" s="16" t="s">
        <v>436</v>
      </c>
      <c r="J760" s="16" t="s">
        <v>431</v>
      </c>
      <c r="K760" s="16">
        <v>0</v>
      </c>
      <c r="L760" s="16">
        <v>0</v>
      </c>
      <c r="M760" s="16">
        <v>0</v>
      </c>
      <c r="N760" s="40" t="str">
        <f t="shared" si="12"/>
        <v>Chevrolet Onix com MyLink | Um dos mais Esperados Lançamentos | Está no Salão do Automóvel. Confira</v>
      </c>
    </row>
    <row r="761" spans="1:14" x14ac:dyDescent="0.25">
      <c r="A761" s="40" t="s">
        <v>9</v>
      </c>
      <c r="B761" s="40" t="s">
        <v>380</v>
      </c>
      <c r="C761" s="40" t="s">
        <v>395</v>
      </c>
      <c r="D761" s="40" t="s">
        <v>396</v>
      </c>
      <c r="E761" s="40" t="s">
        <v>383</v>
      </c>
      <c r="F761" s="40" t="s">
        <v>384</v>
      </c>
      <c r="G761" s="40" t="s">
        <v>493</v>
      </c>
      <c r="I761" s="16" t="s">
        <v>114</v>
      </c>
      <c r="J761" s="16" t="s">
        <v>431</v>
      </c>
      <c r="K761" s="16">
        <v>0</v>
      </c>
      <c r="L761" s="16">
        <v>0</v>
      </c>
      <c r="M761" s="16">
        <v>0</v>
      </c>
      <c r="N761" s="40" t="str">
        <f t="shared" si="12"/>
        <v>Chevrolet Onix | Tecnologia ao Alcance de Todos | Confira mais Informações no Site!</v>
      </c>
    </row>
    <row r="762" spans="1:14" x14ac:dyDescent="0.25">
      <c r="A762" s="40" t="s">
        <v>77</v>
      </c>
      <c r="B762" s="40" t="s">
        <v>407</v>
      </c>
      <c r="C762" s="40" t="s">
        <v>408</v>
      </c>
      <c r="D762" s="40" t="s">
        <v>409</v>
      </c>
      <c r="E762" s="40" t="s">
        <v>383</v>
      </c>
      <c r="F762" s="40" t="s">
        <v>393</v>
      </c>
      <c r="G762" s="40" t="s">
        <v>493</v>
      </c>
      <c r="I762" s="16" t="s">
        <v>106</v>
      </c>
      <c r="J762" s="16" t="s">
        <v>77</v>
      </c>
      <c r="K762" s="16">
        <v>0</v>
      </c>
      <c r="L762" s="16">
        <v>0</v>
      </c>
      <c r="M762" s="16">
        <v>0</v>
      </c>
      <c r="N762" s="40" t="str">
        <f t="shared" si="12"/>
        <v>Chevrolet Onix 2013 | Motor SPE/4, Duplo Air Bag Frontal | Freios ABS com EBD e Muito Mais.</v>
      </c>
    </row>
    <row r="763" spans="1:14" x14ac:dyDescent="0.25">
      <c r="A763" s="40" t="s">
        <v>77</v>
      </c>
      <c r="B763" s="40" t="s">
        <v>394</v>
      </c>
      <c r="C763" s="40" t="s">
        <v>381</v>
      </c>
      <c r="D763" s="40" t="s">
        <v>382</v>
      </c>
      <c r="E763" s="40" t="s">
        <v>78</v>
      </c>
      <c r="F763" s="40" t="s">
        <v>384</v>
      </c>
      <c r="G763" s="40" t="s">
        <v>493</v>
      </c>
      <c r="I763" s="16" t="s">
        <v>433</v>
      </c>
      <c r="J763" s="16" t="s">
        <v>431</v>
      </c>
      <c r="K763" s="16">
        <v>0</v>
      </c>
      <c r="L763" s="16">
        <v>0</v>
      </c>
      <c r="M763" s="16">
        <v>0</v>
      </c>
      <c r="N763" s="40" t="str">
        <f t="shared" si="12"/>
        <v>Lançamento Chevrolet Onix | Um dos mais Esperados Lançamentos | Está no Salão do Automóvel. Confira</v>
      </c>
    </row>
    <row r="764" spans="1:14" x14ac:dyDescent="0.25">
      <c r="A764" s="40" t="s">
        <v>74</v>
      </c>
      <c r="B764" s="40" t="s">
        <v>390</v>
      </c>
      <c r="C764" s="40" t="s">
        <v>391</v>
      </c>
      <c r="D764" s="40" t="s">
        <v>392</v>
      </c>
      <c r="E764" s="40" t="s">
        <v>383</v>
      </c>
      <c r="F764" s="40" t="s">
        <v>393</v>
      </c>
      <c r="G764" s="40" t="s">
        <v>493</v>
      </c>
      <c r="I764" s="16" t="s">
        <v>151</v>
      </c>
      <c r="J764" s="16" t="s">
        <v>74</v>
      </c>
      <c r="K764" s="16">
        <v>2</v>
      </c>
      <c r="L764" s="16">
        <v>37</v>
      </c>
      <c r="M764" s="16">
        <v>0.97</v>
      </c>
      <c r="N764" s="40" t="str">
        <f t="shared" si="12"/>
        <v>Conheça o Onix 2013 | Um Choque de Gerações na Indústria | Automobilística. Visite Nosso Site!</v>
      </c>
    </row>
    <row r="765" spans="1:14" x14ac:dyDescent="0.25">
      <c r="A765" s="40" t="s">
        <v>74</v>
      </c>
      <c r="B765" s="40" t="s">
        <v>380</v>
      </c>
      <c r="C765" s="40" t="s">
        <v>401</v>
      </c>
      <c r="D765" s="40" t="s">
        <v>402</v>
      </c>
      <c r="E765" s="40" t="s">
        <v>383</v>
      </c>
      <c r="F765" s="40" t="s">
        <v>393</v>
      </c>
      <c r="G765" s="40" t="s">
        <v>493</v>
      </c>
      <c r="I765" s="16" t="s">
        <v>106</v>
      </c>
      <c r="J765" s="16" t="s">
        <v>74</v>
      </c>
      <c r="K765" s="16">
        <v>1</v>
      </c>
      <c r="L765" s="16">
        <v>43</v>
      </c>
      <c r="M765" s="16">
        <v>0.8</v>
      </c>
      <c r="N765" s="40" t="str">
        <f t="shared" si="12"/>
        <v>Chevrolet Onix | Coisas Incríveis Saem do Padrão. | Carros Também. Confira Agora o Site</v>
      </c>
    </row>
    <row r="766" spans="1:14" x14ac:dyDescent="0.25">
      <c r="A766" s="40" t="s">
        <v>77</v>
      </c>
      <c r="B766" s="40" t="s">
        <v>394</v>
      </c>
      <c r="C766" s="40" t="s">
        <v>381</v>
      </c>
      <c r="D766" s="40" t="s">
        <v>412</v>
      </c>
      <c r="E766" s="40" t="s">
        <v>383</v>
      </c>
      <c r="F766" s="40" t="s">
        <v>384</v>
      </c>
      <c r="G766" s="40" t="s">
        <v>493</v>
      </c>
      <c r="I766" s="16" t="s">
        <v>435</v>
      </c>
      <c r="J766" s="16" t="s">
        <v>431</v>
      </c>
      <c r="K766" s="16">
        <v>0</v>
      </c>
      <c r="L766" s="16">
        <v>0</v>
      </c>
      <c r="M766" s="16">
        <v>0</v>
      </c>
      <c r="N766" s="40" t="str">
        <f t="shared" si="12"/>
        <v>Lançamento Chevrolet Onix | Um dos mais Esperados Lançamentos | do ano da Chevrolet. Veja no site!</v>
      </c>
    </row>
    <row r="767" spans="1:14" x14ac:dyDescent="0.25">
      <c r="A767" s="40" t="s">
        <v>74</v>
      </c>
      <c r="B767" s="40" t="s">
        <v>380</v>
      </c>
      <c r="C767" s="40" t="s">
        <v>381</v>
      </c>
      <c r="D767" s="40" t="s">
        <v>412</v>
      </c>
      <c r="E767" s="40" t="s">
        <v>383</v>
      </c>
      <c r="F767" s="40" t="s">
        <v>384</v>
      </c>
      <c r="G767" s="40" t="s">
        <v>493</v>
      </c>
      <c r="I767" s="16" t="s">
        <v>144</v>
      </c>
      <c r="J767" s="16" t="s">
        <v>431</v>
      </c>
      <c r="K767" s="16">
        <v>0</v>
      </c>
      <c r="L767" s="16">
        <v>0</v>
      </c>
      <c r="M767" s="16">
        <v>0</v>
      </c>
      <c r="N767" s="40" t="str">
        <f t="shared" si="12"/>
        <v>Chevrolet Onix | Um dos mais Esperados Lançamentos | do ano da Chevrolet. Veja no site!</v>
      </c>
    </row>
    <row r="768" spans="1:14" x14ac:dyDescent="0.25">
      <c r="A768" s="40" t="s">
        <v>77</v>
      </c>
      <c r="B768" s="40" t="s">
        <v>385</v>
      </c>
      <c r="C768" s="40" t="s">
        <v>381</v>
      </c>
      <c r="D768" s="40" t="s">
        <v>382</v>
      </c>
      <c r="E768" s="40" t="s">
        <v>383</v>
      </c>
      <c r="F768" s="40" t="s">
        <v>384</v>
      </c>
      <c r="G768" s="40" t="s">
        <v>493</v>
      </c>
      <c r="I768" s="16" t="s">
        <v>144</v>
      </c>
      <c r="J768" s="16" t="s">
        <v>431</v>
      </c>
      <c r="K768" s="16">
        <v>0</v>
      </c>
      <c r="L768" s="16">
        <v>0</v>
      </c>
      <c r="M768" s="16">
        <v>0</v>
      </c>
      <c r="N768" s="40" t="str">
        <f t="shared" ref="N768:N831" si="13">B768&amp;" | "&amp;C768&amp;" | "&amp;D768</f>
        <v>Chevrolet Onix com MyLink | Um dos mais Esperados Lançamentos | Está no Salão do Automóvel. Confira</v>
      </c>
    </row>
    <row r="769" spans="1:14" x14ac:dyDescent="0.25">
      <c r="A769" s="40" t="s">
        <v>77</v>
      </c>
      <c r="B769" s="40" t="s">
        <v>415</v>
      </c>
      <c r="C769" s="40" t="s">
        <v>408</v>
      </c>
      <c r="D769" s="40" t="s">
        <v>409</v>
      </c>
      <c r="E769" s="40" t="s">
        <v>383</v>
      </c>
      <c r="F769" s="40" t="s">
        <v>393</v>
      </c>
      <c r="G769" s="40" t="s">
        <v>493</v>
      </c>
      <c r="I769" s="16" t="s">
        <v>155</v>
      </c>
      <c r="J769" s="16" t="s">
        <v>77</v>
      </c>
      <c r="K769" s="16">
        <v>0</v>
      </c>
      <c r="L769" s="16">
        <v>0</v>
      </c>
      <c r="M769" s="16">
        <v>0</v>
      </c>
      <c r="N769" s="40" t="str">
        <f t="shared" si="13"/>
        <v>Chevrolet Onix | Oficial | Motor SPE/4, Duplo Air Bag Frontal | Freios ABS com EBD e Muito Mais.</v>
      </c>
    </row>
    <row r="770" spans="1:14" x14ac:dyDescent="0.25">
      <c r="A770" s="40" t="s">
        <v>77</v>
      </c>
      <c r="B770" s="40" t="s">
        <v>400</v>
      </c>
      <c r="C770" s="40" t="s">
        <v>408</v>
      </c>
      <c r="D770" s="40" t="s">
        <v>409</v>
      </c>
      <c r="E770" s="40" t="s">
        <v>78</v>
      </c>
      <c r="F770" s="40" t="s">
        <v>393</v>
      </c>
      <c r="G770" s="40" t="s">
        <v>493</v>
      </c>
      <c r="I770" s="16" t="s">
        <v>98</v>
      </c>
      <c r="J770" s="16" t="s">
        <v>77</v>
      </c>
      <c r="K770" s="16">
        <v>0</v>
      </c>
      <c r="L770" s="16">
        <v>0</v>
      </c>
      <c r="M770" s="16">
        <v>0</v>
      </c>
      <c r="N770" s="40" t="str">
        <f t="shared" si="13"/>
        <v>Fotos: Chevrolet Onix | Motor SPE/4, Duplo Air Bag Frontal | Freios ABS com EBD e Muito Mais.</v>
      </c>
    </row>
    <row r="771" spans="1:14" x14ac:dyDescent="0.25">
      <c r="A771" s="40" t="s">
        <v>77</v>
      </c>
      <c r="B771" s="40" t="s">
        <v>380</v>
      </c>
      <c r="C771" s="40" t="s">
        <v>395</v>
      </c>
      <c r="D771" s="40" t="s">
        <v>396</v>
      </c>
      <c r="E771" s="40" t="s">
        <v>78</v>
      </c>
      <c r="F771" s="40" t="s">
        <v>384</v>
      </c>
      <c r="G771" s="40" t="s">
        <v>493</v>
      </c>
      <c r="I771" s="16" t="s">
        <v>433</v>
      </c>
      <c r="J771" s="16" t="s">
        <v>431</v>
      </c>
      <c r="K771" s="16">
        <v>0</v>
      </c>
      <c r="L771" s="16">
        <v>0</v>
      </c>
      <c r="M771" s="16">
        <v>0</v>
      </c>
      <c r="N771" s="40" t="str">
        <f t="shared" si="13"/>
        <v>Chevrolet Onix | Tecnologia ao Alcance de Todos | Confira mais Informações no Site!</v>
      </c>
    </row>
    <row r="772" spans="1:14" x14ac:dyDescent="0.25">
      <c r="A772" s="40" t="s">
        <v>77</v>
      </c>
      <c r="B772" s="40" t="s">
        <v>423</v>
      </c>
      <c r="C772" s="40" t="s">
        <v>405</v>
      </c>
      <c r="D772" s="40" t="s">
        <v>406</v>
      </c>
      <c r="E772" s="40" t="s">
        <v>78</v>
      </c>
      <c r="F772" s="40" t="s">
        <v>393</v>
      </c>
      <c r="G772" s="40" t="s">
        <v>493</v>
      </c>
      <c r="I772" s="16" t="s">
        <v>88</v>
      </c>
      <c r="J772" s="16" t="s">
        <v>77</v>
      </c>
      <c r="K772" s="16">
        <v>0</v>
      </c>
      <c r="L772" s="16">
        <v>0</v>
      </c>
      <c r="M772" s="16">
        <v>0</v>
      </c>
      <c r="N772" s="40" t="str">
        <f t="shared" si="13"/>
        <v>Monte o Seu Onix 2013 | Tecnologia Inovadora e Exclusiva. | Com o Sistema Multimídia MyLink.</v>
      </c>
    </row>
    <row r="773" spans="1:14" x14ac:dyDescent="0.25">
      <c r="A773" s="40" t="s">
        <v>77</v>
      </c>
      <c r="B773" s="40" t="s">
        <v>380</v>
      </c>
      <c r="C773" s="40" t="s">
        <v>381</v>
      </c>
      <c r="D773" s="40" t="s">
        <v>382</v>
      </c>
      <c r="E773" s="40" t="s">
        <v>383</v>
      </c>
      <c r="F773" s="40" t="s">
        <v>384</v>
      </c>
      <c r="G773" s="40" t="s">
        <v>493</v>
      </c>
      <c r="I773" s="16" t="s">
        <v>438</v>
      </c>
      <c r="J773" s="16" t="s">
        <v>431</v>
      </c>
      <c r="K773" s="16">
        <v>0</v>
      </c>
      <c r="L773" s="16">
        <v>0</v>
      </c>
      <c r="M773" s="16">
        <v>0</v>
      </c>
      <c r="N773" s="40" t="str">
        <f t="shared" si="13"/>
        <v>Chevrolet Onix | Um dos mais Esperados Lançamentos | Está no Salão do Automóvel. Confira</v>
      </c>
    </row>
    <row r="774" spans="1:14" x14ac:dyDescent="0.25">
      <c r="A774" s="40" t="s">
        <v>77</v>
      </c>
      <c r="B774" s="40" t="s">
        <v>380</v>
      </c>
      <c r="C774" s="40" t="s">
        <v>395</v>
      </c>
      <c r="D774" s="40" t="s">
        <v>396</v>
      </c>
      <c r="E774" s="40" t="s">
        <v>78</v>
      </c>
      <c r="F774" s="40" t="s">
        <v>384</v>
      </c>
      <c r="G774" s="40" t="s">
        <v>493</v>
      </c>
      <c r="I774" s="16" t="s">
        <v>178</v>
      </c>
      <c r="J774" s="16" t="s">
        <v>431</v>
      </c>
      <c r="K774" s="16">
        <v>0</v>
      </c>
      <c r="L774" s="16">
        <v>0</v>
      </c>
      <c r="M774" s="16">
        <v>0</v>
      </c>
      <c r="N774" s="40" t="str">
        <f t="shared" si="13"/>
        <v>Chevrolet Onix | Tecnologia ao Alcance de Todos | Confira mais Informações no Site!</v>
      </c>
    </row>
    <row r="775" spans="1:14" x14ac:dyDescent="0.25">
      <c r="A775" s="40" t="s">
        <v>77</v>
      </c>
      <c r="B775" s="40" t="s">
        <v>385</v>
      </c>
      <c r="C775" s="40" t="s">
        <v>397</v>
      </c>
      <c r="D775" s="40" t="s">
        <v>398</v>
      </c>
      <c r="E775" s="40" t="s">
        <v>78</v>
      </c>
      <c r="F775" s="40" t="s">
        <v>384</v>
      </c>
      <c r="G775" s="40" t="s">
        <v>493</v>
      </c>
      <c r="I775" s="16" t="s">
        <v>435</v>
      </c>
      <c r="J775" s="16" t="s">
        <v>431</v>
      </c>
      <c r="K775" s="16">
        <v>0</v>
      </c>
      <c r="L775" s="16">
        <v>0</v>
      </c>
      <c r="M775" s="16">
        <v>0</v>
      </c>
      <c r="N775" s="40" t="str">
        <f t="shared" si="13"/>
        <v>Chevrolet Onix com MyLink | Com Tela Touchscreen e Conexão | a Smartphones via MyLink.</v>
      </c>
    </row>
    <row r="776" spans="1:14" x14ac:dyDescent="0.25">
      <c r="A776" s="40" t="s">
        <v>9</v>
      </c>
      <c r="B776" s="40" t="s">
        <v>403</v>
      </c>
      <c r="C776" s="40" t="s">
        <v>388</v>
      </c>
      <c r="D776" s="40" t="s">
        <v>389</v>
      </c>
      <c r="E776" s="40" t="s">
        <v>430</v>
      </c>
      <c r="F776" s="40" t="s">
        <v>379</v>
      </c>
      <c r="G776" s="40" t="s">
        <v>493</v>
      </c>
      <c r="I776" s="16" t="s">
        <v>322</v>
      </c>
      <c r="J776" s="16" t="s">
        <v>49</v>
      </c>
      <c r="K776" s="16">
        <v>22</v>
      </c>
      <c r="L776" s="16">
        <v>314</v>
      </c>
      <c r="M776" s="16">
        <v>9.44</v>
      </c>
      <c r="N776" s="40" t="str">
        <f t="shared" si="13"/>
        <v>Preço Chevrolet Onix | Conheça toda a Tecnologia do MyLink | Conectado ao GPS do Seu Celular.</v>
      </c>
    </row>
    <row r="777" spans="1:14" x14ac:dyDescent="0.25">
      <c r="A777" s="40" t="s">
        <v>77</v>
      </c>
      <c r="B777" s="40" t="s">
        <v>380</v>
      </c>
      <c r="C777" s="40" t="s">
        <v>397</v>
      </c>
      <c r="D777" s="40" t="s">
        <v>398</v>
      </c>
      <c r="E777" s="40" t="s">
        <v>78</v>
      </c>
      <c r="F777" s="40" t="s">
        <v>384</v>
      </c>
      <c r="G777" s="40" t="s">
        <v>493</v>
      </c>
      <c r="I777" s="16" t="s">
        <v>434</v>
      </c>
      <c r="J777" s="16" t="s">
        <v>431</v>
      </c>
      <c r="K777" s="16">
        <v>0</v>
      </c>
      <c r="L777" s="16">
        <v>0</v>
      </c>
      <c r="M777" s="16">
        <v>0</v>
      </c>
      <c r="N777" s="40" t="str">
        <f t="shared" si="13"/>
        <v>Chevrolet Onix | Com Tela Touchscreen e Conexão | a Smartphones via MyLink.</v>
      </c>
    </row>
    <row r="778" spans="1:14" x14ac:dyDescent="0.25">
      <c r="A778" s="40" t="s">
        <v>77</v>
      </c>
      <c r="B778" s="40" t="s">
        <v>79</v>
      </c>
      <c r="C778" s="40" t="s">
        <v>80</v>
      </c>
      <c r="D778" s="40" t="s">
        <v>81</v>
      </c>
      <c r="E778" s="40" t="s">
        <v>78</v>
      </c>
      <c r="F778" s="40" t="s">
        <v>82</v>
      </c>
      <c r="G778" s="40" t="s">
        <v>493</v>
      </c>
      <c r="I778" s="16" t="s">
        <v>96</v>
      </c>
      <c r="J778" s="16" t="s">
        <v>77</v>
      </c>
      <c r="K778" s="16">
        <v>0</v>
      </c>
      <c r="L778" s="16">
        <v>0</v>
      </c>
      <c r="M778" s="16">
        <v>0</v>
      </c>
      <c r="N778" s="40" t="str">
        <f t="shared" si="13"/>
        <v>Chevrolet: Find New Roads | Participe Agora Desse Grande Evento | Visite Agora e Assista Ao Vivo!</v>
      </c>
    </row>
    <row r="779" spans="1:14" x14ac:dyDescent="0.25">
      <c r="A779" s="40" t="s">
        <v>74</v>
      </c>
      <c r="B779" s="40" t="s">
        <v>79</v>
      </c>
      <c r="C779" s="40" t="s">
        <v>80</v>
      </c>
      <c r="D779" s="40" t="s">
        <v>83</v>
      </c>
      <c r="E779" s="40" t="s">
        <v>78</v>
      </c>
      <c r="F779" s="40" t="s">
        <v>82</v>
      </c>
      <c r="G779" s="40" t="s">
        <v>493</v>
      </c>
      <c r="I779" s="16" t="s">
        <v>108</v>
      </c>
      <c r="J779" s="16" t="s">
        <v>74</v>
      </c>
      <c r="K779" s="16">
        <v>0</v>
      </c>
      <c r="L779" s="16">
        <v>0</v>
      </c>
      <c r="M779" s="16">
        <v>0</v>
      </c>
      <c r="N779" s="40" t="str">
        <f t="shared" si="13"/>
        <v>Chevrolet: Find New Roads | Participe Agora Desse Grande Evento | Assista a Transmissão Ao Vivo!</v>
      </c>
    </row>
    <row r="780" spans="1:14" x14ac:dyDescent="0.25">
      <c r="A780" s="40" t="s">
        <v>74</v>
      </c>
      <c r="B780" s="40" t="s">
        <v>394</v>
      </c>
      <c r="C780" s="40" t="s">
        <v>395</v>
      </c>
      <c r="D780" s="40" t="s">
        <v>396</v>
      </c>
      <c r="E780" s="40" t="s">
        <v>383</v>
      </c>
      <c r="F780" s="40" t="s">
        <v>384</v>
      </c>
      <c r="G780" s="40" t="s">
        <v>493</v>
      </c>
      <c r="I780" s="16" t="s">
        <v>144</v>
      </c>
      <c r="J780" s="16" t="s">
        <v>431</v>
      </c>
      <c r="K780" s="16">
        <v>0</v>
      </c>
      <c r="L780" s="16">
        <v>0</v>
      </c>
      <c r="M780" s="16">
        <v>0</v>
      </c>
      <c r="N780" s="40" t="str">
        <f t="shared" si="13"/>
        <v>Lançamento Chevrolet Onix | Tecnologia ao Alcance de Todos | Confira mais Informações no Site!</v>
      </c>
    </row>
    <row r="781" spans="1:14" x14ac:dyDescent="0.25">
      <c r="A781" s="40" t="s">
        <v>77</v>
      </c>
      <c r="B781" s="40" t="s">
        <v>394</v>
      </c>
      <c r="C781" s="40" t="s">
        <v>381</v>
      </c>
      <c r="D781" s="40" t="s">
        <v>382</v>
      </c>
      <c r="E781" s="40" t="s">
        <v>383</v>
      </c>
      <c r="F781" s="40" t="s">
        <v>384</v>
      </c>
      <c r="G781" s="40" t="s">
        <v>493</v>
      </c>
      <c r="I781" s="16" t="s">
        <v>437</v>
      </c>
      <c r="J781" s="16" t="s">
        <v>431</v>
      </c>
      <c r="K781" s="16">
        <v>0</v>
      </c>
      <c r="L781" s="16">
        <v>0</v>
      </c>
      <c r="M781" s="16">
        <v>0</v>
      </c>
      <c r="N781" s="40" t="str">
        <f t="shared" si="13"/>
        <v>Lançamento Chevrolet Onix | Um dos mais Esperados Lançamentos | Está no Salão do Automóvel. Confira</v>
      </c>
    </row>
    <row r="782" spans="1:14" x14ac:dyDescent="0.25">
      <c r="A782" s="40" t="s">
        <v>9</v>
      </c>
      <c r="B782" s="40" t="s">
        <v>421</v>
      </c>
      <c r="C782" s="40" t="s">
        <v>376</v>
      </c>
      <c r="D782" s="40" t="s">
        <v>377</v>
      </c>
      <c r="E782" s="40" t="s">
        <v>378</v>
      </c>
      <c r="F782" s="40" t="s">
        <v>379</v>
      </c>
      <c r="G782" s="40" t="s">
        <v>493</v>
      </c>
      <c r="I782" s="16" t="s">
        <v>179</v>
      </c>
      <c r="J782" s="16" t="s">
        <v>49</v>
      </c>
      <c r="K782" s="16">
        <v>5092</v>
      </c>
      <c r="L782" s="16">
        <v>42011</v>
      </c>
      <c r="M782" s="16">
        <v>1211.18</v>
      </c>
      <c r="N782" s="40" t="str">
        <f t="shared" si="13"/>
        <v>Conheça Chevrolet Onix | Conectado ao GPS do Seu Celular | Para se Atualizar em Tempo Real.</v>
      </c>
    </row>
    <row r="783" spans="1:14" x14ac:dyDescent="0.25">
      <c r="A783" s="40" t="s">
        <v>77</v>
      </c>
      <c r="B783" s="40" t="s">
        <v>414</v>
      </c>
      <c r="C783" s="40" t="s">
        <v>405</v>
      </c>
      <c r="D783" s="40" t="s">
        <v>406</v>
      </c>
      <c r="E783" s="40" t="s">
        <v>78</v>
      </c>
      <c r="F783" s="40" t="s">
        <v>393</v>
      </c>
      <c r="G783" s="40" t="s">
        <v>493</v>
      </c>
      <c r="I783" s="16" t="s">
        <v>209</v>
      </c>
      <c r="J783" s="16" t="s">
        <v>77</v>
      </c>
      <c r="K783" s="16">
        <v>0</v>
      </c>
      <c r="L783" s="16">
        <v>0</v>
      </c>
      <c r="M783" s="16">
        <v>0</v>
      </c>
      <c r="N783" s="40" t="str">
        <f t="shared" si="13"/>
        <v>Chevrolet Onix LT | Tecnologia Inovadora e Exclusiva. | Com o Sistema Multimídia MyLink.</v>
      </c>
    </row>
    <row r="784" spans="1:14" x14ac:dyDescent="0.25">
      <c r="A784" s="40" t="s">
        <v>74</v>
      </c>
      <c r="B784" s="40" t="s">
        <v>79</v>
      </c>
      <c r="C784" s="40" t="s">
        <v>80</v>
      </c>
      <c r="D784" s="40" t="s">
        <v>81</v>
      </c>
      <c r="E784" s="40" t="s">
        <v>78</v>
      </c>
      <c r="F784" s="40" t="s">
        <v>82</v>
      </c>
      <c r="G784" s="40" t="s">
        <v>493</v>
      </c>
      <c r="I784" s="16" t="s">
        <v>219</v>
      </c>
      <c r="J784" s="16" t="s">
        <v>74</v>
      </c>
      <c r="K784" s="16">
        <v>0</v>
      </c>
      <c r="L784" s="16">
        <v>0</v>
      </c>
      <c r="M784" s="16">
        <v>0</v>
      </c>
      <c r="N784" s="40" t="str">
        <f t="shared" si="13"/>
        <v>Chevrolet: Find New Roads | Participe Agora Desse Grande Evento | Visite Agora e Assista Ao Vivo!</v>
      </c>
    </row>
    <row r="785" spans="1:14" x14ac:dyDescent="0.25">
      <c r="A785" s="40" t="s">
        <v>77</v>
      </c>
      <c r="B785" s="40" t="s">
        <v>390</v>
      </c>
      <c r="C785" s="40" t="s">
        <v>391</v>
      </c>
      <c r="D785" s="40" t="s">
        <v>392</v>
      </c>
      <c r="E785" s="40" t="s">
        <v>383</v>
      </c>
      <c r="F785" s="40" t="s">
        <v>393</v>
      </c>
      <c r="G785" s="40" t="s">
        <v>493</v>
      </c>
      <c r="I785" s="16" t="s">
        <v>219</v>
      </c>
      <c r="J785" s="16" t="s">
        <v>77</v>
      </c>
      <c r="K785" s="16">
        <v>0</v>
      </c>
      <c r="L785" s="16">
        <v>0</v>
      </c>
      <c r="M785" s="16">
        <v>0</v>
      </c>
      <c r="N785" s="40" t="str">
        <f t="shared" si="13"/>
        <v>Conheça o Onix 2013 | Um Choque de Gerações na Indústria | Automobilística. Visite Nosso Site!</v>
      </c>
    </row>
    <row r="786" spans="1:14" x14ac:dyDescent="0.25">
      <c r="A786" s="40" t="s">
        <v>77</v>
      </c>
      <c r="B786" s="40" t="s">
        <v>385</v>
      </c>
      <c r="C786" s="40" t="s">
        <v>397</v>
      </c>
      <c r="D786" s="40" t="s">
        <v>398</v>
      </c>
      <c r="E786" s="40" t="s">
        <v>383</v>
      </c>
      <c r="F786" s="40" t="s">
        <v>384</v>
      </c>
      <c r="G786" s="40" t="s">
        <v>493</v>
      </c>
      <c r="I786" s="16" t="s">
        <v>437</v>
      </c>
      <c r="J786" s="16" t="s">
        <v>431</v>
      </c>
      <c r="K786" s="16">
        <v>0</v>
      </c>
      <c r="L786" s="16">
        <v>0</v>
      </c>
      <c r="M786" s="16">
        <v>0</v>
      </c>
      <c r="N786" s="40" t="str">
        <f t="shared" si="13"/>
        <v>Chevrolet Onix com MyLink | Com Tela Touchscreen e Conexão | a Smartphones via MyLink.</v>
      </c>
    </row>
    <row r="787" spans="1:14" x14ac:dyDescent="0.25">
      <c r="A787" s="40" t="s">
        <v>77</v>
      </c>
      <c r="B787" s="40" t="s">
        <v>385</v>
      </c>
      <c r="C787" s="40" t="s">
        <v>381</v>
      </c>
      <c r="D787" s="40" t="s">
        <v>412</v>
      </c>
      <c r="E787" s="40" t="s">
        <v>383</v>
      </c>
      <c r="F787" s="40" t="s">
        <v>384</v>
      </c>
      <c r="G787" s="40" t="s">
        <v>493</v>
      </c>
      <c r="I787" s="16" t="s">
        <v>435</v>
      </c>
      <c r="J787" s="16" t="s">
        <v>431</v>
      </c>
      <c r="K787" s="16">
        <v>0</v>
      </c>
      <c r="L787" s="16">
        <v>0</v>
      </c>
      <c r="M787" s="16">
        <v>0</v>
      </c>
      <c r="N787" s="40" t="str">
        <f t="shared" si="13"/>
        <v>Chevrolet Onix com MyLink | Um dos mais Esperados Lançamentos | do ano da Chevrolet. Veja no site!</v>
      </c>
    </row>
    <row r="788" spans="1:14" x14ac:dyDescent="0.25">
      <c r="A788" s="40" t="s">
        <v>74</v>
      </c>
      <c r="B788" s="40" t="s">
        <v>390</v>
      </c>
      <c r="C788" s="40" t="s">
        <v>391</v>
      </c>
      <c r="D788" s="40" t="s">
        <v>392</v>
      </c>
      <c r="E788" s="40" t="s">
        <v>383</v>
      </c>
      <c r="F788" s="40" t="s">
        <v>393</v>
      </c>
      <c r="G788" s="40" t="s">
        <v>493</v>
      </c>
      <c r="I788" s="16" t="s">
        <v>96</v>
      </c>
      <c r="J788" s="16" t="s">
        <v>74</v>
      </c>
      <c r="K788" s="16">
        <v>417</v>
      </c>
      <c r="L788" s="16">
        <v>2249</v>
      </c>
      <c r="M788" s="16">
        <v>134.4</v>
      </c>
      <c r="N788" s="40" t="str">
        <f t="shared" si="13"/>
        <v>Conheça o Onix 2013 | Um Choque de Gerações na Indústria | Automobilística. Visite Nosso Site!</v>
      </c>
    </row>
    <row r="789" spans="1:14" x14ac:dyDescent="0.25">
      <c r="A789" s="40" t="s">
        <v>74</v>
      </c>
      <c r="B789" s="40" t="s">
        <v>79</v>
      </c>
      <c r="C789" s="40" t="s">
        <v>80</v>
      </c>
      <c r="D789" s="40" t="s">
        <v>81</v>
      </c>
      <c r="E789" s="40" t="s">
        <v>78</v>
      </c>
      <c r="F789" s="40" t="s">
        <v>82</v>
      </c>
      <c r="G789" s="40" t="s">
        <v>493</v>
      </c>
      <c r="I789" s="16" t="s">
        <v>220</v>
      </c>
      <c r="J789" s="16" t="s">
        <v>431</v>
      </c>
      <c r="K789" s="16">
        <v>0</v>
      </c>
      <c r="L789" s="16">
        <v>0</v>
      </c>
      <c r="M789" s="16">
        <v>0</v>
      </c>
      <c r="N789" s="40" t="str">
        <f t="shared" si="13"/>
        <v>Chevrolet: Find New Roads | Participe Agora Desse Grande Evento | Visite Agora e Assista Ao Vivo!</v>
      </c>
    </row>
    <row r="790" spans="1:14" x14ac:dyDescent="0.25">
      <c r="A790" s="40" t="s">
        <v>9</v>
      </c>
      <c r="B790" s="40" t="s">
        <v>387</v>
      </c>
      <c r="C790" s="40" t="s">
        <v>376</v>
      </c>
      <c r="D790" s="40" t="s">
        <v>377</v>
      </c>
      <c r="E790" s="40" t="s">
        <v>378</v>
      </c>
      <c r="F790" s="40" t="s">
        <v>379</v>
      </c>
      <c r="G790" s="40" t="s">
        <v>493</v>
      </c>
      <c r="I790" s="16" t="s">
        <v>96</v>
      </c>
      <c r="J790" s="16" t="s">
        <v>49</v>
      </c>
      <c r="K790" s="16">
        <v>431</v>
      </c>
      <c r="L790" s="16">
        <v>2336</v>
      </c>
      <c r="M790" s="16">
        <v>128.69999999999999</v>
      </c>
      <c r="N790" s="40" t="str">
        <f t="shared" si="13"/>
        <v>Chevrolet Onix - Oficial | Conectado ao GPS do Seu Celular | Para se Atualizar em Tempo Real.</v>
      </c>
    </row>
    <row r="791" spans="1:14" x14ac:dyDescent="0.25">
      <c r="A791" s="40" t="s">
        <v>77</v>
      </c>
      <c r="B791" s="40" t="s">
        <v>394</v>
      </c>
      <c r="C791" s="40" t="s">
        <v>381</v>
      </c>
      <c r="D791" s="40" t="s">
        <v>382</v>
      </c>
      <c r="E791" s="40" t="s">
        <v>78</v>
      </c>
      <c r="F791" s="40" t="s">
        <v>384</v>
      </c>
      <c r="G791" s="40" t="s">
        <v>493</v>
      </c>
      <c r="I791" s="16" t="s">
        <v>432</v>
      </c>
      <c r="J791" s="16" t="s">
        <v>431</v>
      </c>
      <c r="K791" s="16">
        <v>0</v>
      </c>
      <c r="L791" s="16">
        <v>0</v>
      </c>
      <c r="M791" s="16">
        <v>0</v>
      </c>
      <c r="N791" s="40" t="str">
        <f t="shared" si="13"/>
        <v>Lançamento Chevrolet Onix | Um dos mais Esperados Lançamentos | Está no Salão do Automóvel. Confira</v>
      </c>
    </row>
    <row r="792" spans="1:14" x14ac:dyDescent="0.25">
      <c r="A792" s="40" t="s">
        <v>74</v>
      </c>
      <c r="B792" s="40" t="s">
        <v>394</v>
      </c>
      <c r="C792" s="40" t="s">
        <v>381</v>
      </c>
      <c r="D792" s="40" t="s">
        <v>412</v>
      </c>
      <c r="E792" s="40" t="s">
        <v>383</v>
      </c>
      <c r="F792" s="40" t="s">
        <v>384</v>
      </c>
      <c r="G792" s="40" t="s">
        <v>493</v>
      </c>
      <c r="I792" s="16" t="s">
        <v>434</v>
      </c>
      <c r="J792" s="16" t="s">
        <v>431</v>
      </c>
      <c r="K792" s="16">
        <v>0</v>
      </c>
      <c r="L792" s="16">
        <v>0</v>
      </c>
      <c r="M792" s="16">
        <v>0</v>
      </c>
      <c r="N792" s="40" t="str">
        <f t="shared" si="13"/>
        <v>Lançamento Chevrolet Onix | Um dos mais Esperados Lançamentos | do ano da Chevrolet. Veja no site!</v>
      </c>
    </row>
    <row r="793" spans="1:14" x14ac:dyDescent="0.25">
      <c r="A793" s="40" t="s">
        <v>77</v>
      </c>
      <c r="B793" s="40" t="s">
        <v>375</v>
      </c>
      <c r="C793" s="40" t="s">
        <v>408</v>
      </c>
      <c r="D793" s="40" t="s">
        <v>409</v>
      </c>
      <c r="E793" s="40" t="s">
        <v>383</v>
      </c>
      <c r="F793" s="40" t="s">
        <v>393</v>
      </c>
      <c r="G793" s="40" t="s">
        <v>493</v>
      </c>
      <c r="I793" s="16" t="s">
        <v>88</v>
      </c>
      <c r="J793" s="16" t="s">
        <v>77</v>
      </c>
      <c r="K793" s="16">
        <v>0</v>
      </c>
      <c r="L793" s="16">
        <v>0</v>
      </c>
      <c r="M793" s="16">
        <v>0</v>
      </c>
      <c r="N793" s="40" t="str">
        <f t="shared" si="13"/>
        <v>Monte Seu Chevrolet Onix | Motor SPE/4, Duplo Air Bag Frontal | Freios ABS com EBD e Muito Mais.</v>
      </c>
    </row>
    <row r="794" spans="1:14" x14ac:dyDescent="0.25">
      <c r="A794" s="40" t="s">
        <v>9</v>
      </c>
      <c r="B794" s="40" t="s">
        <v>387</v>
      </c>
      <c r="C794" s="40" t="s">
        <v>388</v>
      </c>
      <c r="D794" s="40" t="s">
        <v>389</v>
      </c>
      <c r="E794" s="40" t="s">
        <v>378</v>
      </c>
      <c r="F794" s="40" t="s">
        <v>379</v>
      </c>
      <c r="G794" s="40" t="s">
        <v>493</v>
      </c>
      <c r="I794" s="16" t="s">
        <v>149</v>
      </c>
      <c r="J794" s="16" t="s">
        <v>49</v>
      </c>
      <c r="K794" s="16">
        <v>3026</v>
      </c>
      <c r="L794" s="16">
        <v>15446</v>
      </c>
      <c r="M794" s="16">
        <v>754.48</v>
      </c>
      <c r="N794" s="40" t="str">
        <f t="shared" si="13"/>
        <v>Chevrolet Onix - Oficial | Conheça toda a Tecnologia do MyLink | Conectado ao GPS do Seu Celular.</v>
      </c>
    </row>
    <row r="795" spans="1:14" x14ac:dyDescent="0.25">
      <c r="A795" s="40" t="s">
        <v>77</v>
      </c>
      <c r="B795" s="40" t="s">
        <v>380</v>
      </c>
      <c r="C795" s="40" t="s">
        <v>395</v>
      </c>
      <c r="D795" s="40" t="s">
        <v>396</v>
      </c>
      <c r="E795" s="40" t="s">
        <v>383</v>
      </c>
      <c r="F795" s="40" t="s">
        <v>384</v>
      </c>
      <c r="G795" s="40" t="s">
        <v>493</v>
      </c>
      <c r="I795" s="16" t="s">
        <v>438</v>
      </c>
      <c r="J795" s="16" t="s">
        <v>431</v>
      </c>
      <c r="K795" s="16">
        <v>0</v>
      </c>
      <c r="L795" s="16">
        <v>0</v>
      </c>
      <c r="M795" s="16">
        <v>0</v>
      </c>
      <c r="N795" s="40" t="str">
        <f t="shared" si="13"/>
        <v>Chevrolet Onix | Tecnologia ao Alcance de Todos | Confira mais Informações no Site!</v>
      </c>
    </row>
    <row r="796" spans="1:14" x14ac:dyDescent="0.25">
      <c r="A796" s="40" t="s">
        <v>77</v>
      </c>
      <c r="B796" s="40" t="s">
        <v>380</v>
      </c>
      <c r="C796" s="40" t="s">
        <v>401</v>
      </c>
      <c r="D796" s="40" t="s">
        <v>402</v>
      </c>
      <c r="E796" s="40" t="s">
        <v>78</v>
      </c>
      <c r="F796" s="40" t="s">
        <v>393</v>
      </c>
      <c r="G796" s="40" t="s">
        <v>493</v>
      </c>
      <c r="I796" s="16" t="s">
        <v>179</v>
      </c>
      <c r="J796" s="16" t="s">
        <v>77</v>
      </c>
      <c r="K796" s="16">
        <v>0</v>
      </c>
      <c r="L796" s="16">
        <v>0</v>
      </c>
      <c r="M796" s="16">
        <v>0</v>
      </c>
      <c r="N796" s="40" t="str">
        <f t="shared" si="13"/>
        <v>Chevrolet Onix | Coisas Incríveis Saem do Padrão. | Carros Também. Confira Agora o Site</v>
      </c>
    </row>
    <row r="797" spans="1:14" x14ac:dyDescent="0.25">
      <c r="A797" s="40" t="s">
        <v>77</v>
      </c>
      <c r="B797" s="40" t="s">
        <v>410</v>
      </c>
      <c r="C797" s="40" t="s">
        <v>391</v>
      </c>
      <c r="D797" s="40" t="s">
        <v>392</v>
      </c>
      <c r="E797" s="40" t="s">
        <v>383</v>
      </c>
      <c r="F797" s="40" t="s">
        <v>393</v>
      </c>
      <c r="G797" s="40" t="s">
        <v>493</v>
      </c>
      <c r="I797" s="16" t="s">
        <v>116</v>
      </c>
      <c r="J797" s="16" t="s">
        <v>77</v>
      </c>
      <c r="K797" s="16">
        <v>0</v>
      </c>
      <c r="L797" s="16">
        <v>0</v>
      </c>
      <c r="M797" s="16">
        <v>0</v>
      </c>
      <c r="N797" s="40" t="str">
        <f t="shared" si="13"/>
        <v>Chevrolet Onix LS | Um Choque de Gerações na Indústria | Automobilística. Visite Nosso Site!</v>
      </c>
    </row>
    <row r="798" spans="1:14" x14ac:dyDescent="0.25">
      <c r="A798" s="40" t="s">
        <v>77</v>
      </c>
      <c r="B798" s="40" t="s">
        <v>394</v>
      </c>
      <c r="C798" s="40" t="s">
        <v>395</v>
      </c>
      <c r="D798" s="40" t="s">
        <v>396</v>
      </c>
      <c r="E798" s="40" t="s">
        <v>383</v>
      </c>
      <c r="F798" s="40" t="s">
        <v>384</v>
      </c>
      <c r="G798" s="40" t="s">
        <v>493</v>
      </c>
      <c r="I798" s="16" t="s">
        <v>220</v>
      </c>
      <c r="J798" s="16" t="s">
        <v>431</v>
      </c>
      <c r="K798" s="16">
        <v>0</v>
      </c>
      <c r="L798" s="16">
        <v>0</v>
      </c>
      <c r="M798" s="16">
        <v>0</v>
      </c>
      <c r="N798" s="40" t="str">
        <f t="shared" si="13"/>
        <v>Lançamento Chevrolet Onix | Tecnologia ao Alcance de Todos | Confira mais Informações no Site!</v>
      </c>
    </row>
    <row r="799" spans="1:14" x14ac:dyDescent="0.25">
      <c r="A799" s="40" t="s">
        <v>77</v>
      </c>
      <c r="B799" s="40" t="s">
        <v>79</v>
      </c>
      <c r="C799" s="40" t="s">
        <v>80</v>
      </c>
      <c r="D799" s="40" t="s">
        <v>81</v>
      </c>
      <c r="E799" s="40" t="s">
        <v>84</v>
      </c>
      <c r="F799" s="40" t="s">
        <v>82</v>
      </c>
      <c r="G799" s="40" t="s">
        <v>493</v>
      </c>
      <c r="I799" s="16" t="s">
        <v>86</v>
      </c>
      <c r="J799" s="16" t="s">
        <v>77</v>
      </c>
      <c r="K799" s="16">
        <v>0</v>
      </c>
      <c r="L799" s="16">
        <v>0</v>
      </c>
      <c r="M799" s="16">
        <v>0</v>
      </c>
      <c r="N799" s="40" t="str">
        <f t="shared" si="13"/>
        <v>Chevrolet: Find New Roads | Participe Agora Desse Grande Evento | Visite Agora e Assista Ao Vivo!</v>
      </c>
    </row>
    <row r="800" spans="1:14" x14ac:dyDescent="0.25">
      <c r="A800" s="40" t="s">
        <v>9</v>
      </c>
      <c r="B800" s="40" t="s">
        <v>79</v>
      </c>
      <c r="C800" s="40" t="s">
        <v>80</v>
      </c>
      <c r="D800" s="40" t="s">
        <v>83</v>
      </c>
      <c r="E800" s="40" t="s">
        <v>78</v>
      </c>
      <c r="F800" s="40" t="s">
        <v>82</v>
      </c>
      <c r="G800" s="40" t="s">
        <v>493</v>
      </c>
      <c r="I800" s="16" t="s">
        <v>437</v>
      </c>
      <c r="J800" s="16" t="s">
        <v>431</v>
      </c>
      <c r="K800" s="16">
        <v>0</v>
      </c>
      <c r="L800" s="16">
        <v>0</v>
      </c>
      <c r="M800" s="16">
        <v>0</v>
      </c>
      <c r="N800" s="40" t="str">
        <f t="shared" si="13"/>
        <v>Chevrolet: Find New Roads | Participe Agora Desse Grande Evento | Assista a Transmissão Ao Vivo!</v>
      </c>
    </row>
    <row r="801" spans="1:14" x14ac:dyDescent="0.25">
      <c r="A801" s="40" t="s">
        <v>77</v>
      </c>
      <c r="B801" s="40" t="s">
        <v>417</v>
      </c>
      <c r="C801" s="40" t="s">
        <v>405</v>
      </c>
      <c r="D801" s="40" t="s">
        <v>406</v>
      </c>
      <c r="E801" s="40" t="s">
        <v>383</v>
      </c>
      <c r="F801" s="40" t="s">
        <v>393</v>
      </c>
      <c r="G801" s="40" t="s">
        <v>493</v>
      </c>
      <c r="I801" s="16" t="s">
        <v>98</v>
      </c>
      <c r="J801" s="16" t="s">
        <v>77</v>
      </c>
      <c r="K801" s="16">
        <v>0</v>
      </c>
      <c r="L801" s="16">
        <v>0</v>
      </c>
      <c r="M801" s="16">
        <v>0</v>
      </c>
      <c r="N801" s="40" t="str">
        <f t="shared" si="13"/>
        <v>Fotos: Onix 2013 | Tecnologia Inovadora e Exclusiva. | Com o Sistema Multimídia MyLink.</v>
      </c>
    </row>
    <row r="802" spans="1:14" x14ac:dyDescent="0.25">
      <c r="A802" s="40" t="s">
        <v>9</v>
      </c>
      <c r="B802" s="40" t="s">
        <v>423</v>
      </c>
      <c r="C802" s="40" t="s">
        <v>388</v>
      </c>
      <c r="D802" s="40" t="s">
        <v>389</v>
      </c>
      <c r="E802" s="40" t="s">
        <v>378</v>
      </c>
      <c r="F802" s="40" t="s">
        <v>379</v>
      </c>
      <c r="G802" s="40" t="s">
        <v>493</v>
      </c>
      <c r="I802" s="16" t="s">
        <v>219</v>
      </c>
      <c r="J802" s="16" t="s">
        <v>49</v>
      </c>
      <c r="K802" s="16">
        <v>13</v>
      </c>
      <c r="L802" s="16">
        <v>138</v>
      </c>
      <c r="M802" s="16">
        <v>4.96</v>
      </c>
      <c r="N802" s="40" t="str">
        <f t="shared" si="13"/>
        <v>Monte o Seu Onix 2013 | Conheça toda a Tecnologia do MyLink | Conectado ao GPS do Seu Celular.</v>
      </c>
    </row>
    <row r="803" spans="1:14" x14ac:dyDescent="0.25">
      <c r="A803" s="40" t="s">
        <v>77</v>
      </c>
      <c r="B803" s="40" t="s">
        <v>404</v>
      </c>
      <c r="C803" s="40" t="s">
        <v>405</v>
      </c>
      <c r="D803" s="40" t="s">
        <v>406</v>
      </c>
      <c r="E803" s="40" t="s">
        <v>78</v>
      </c>
      <c r="F803" s="40" t="s">
        <v>393</v>
      </c>
      <c r="G803" s="40" t="s">
        <v>493</v>
      </c>
      <c r="I803" s="16" t="s">
        <v>155</v>
      </c>
      <c r="J803" s="16" t="s">
        <v>77</v>
      </c>
      <c r="K803" s="16">
        <v>0</v>
      </c>
      <c r="L803" s="16">
        <v>0</v>
      </c>
      <c r="M803" s="16">
        <v>0</v>
      </c>
      <c r="N803" s="40" t="str">
        <f t="shared" si="13"/>
        <v>Site Oficial Onix | Tecnologia Inovadora e Exclusiva. | Com o Sistema Multimídia MyLink.</v>
      </c>
    </row>
    <row r="804" spans="1:14" x14ac:dyDescent="0.25">
      <c r="A804" s="40" t="s">
        <v>77</v>
      </c>
      <c r="B804" s="40" t="s">
        <v>79</v>
      </c>
      <c r="C804" s="40" t="s">
        <v>80</v>
      </c>
      <c r="D804" s="40" t="s">
        <v>81</v>
      </c>
      <c r="E804" s="40" t="s">
        <v>84</v>
      </c>
      <c r="F804" s="40" t="s">
        <v>82</v>
      </c>
      <c r="G804" s="40" t="s">
        <v>493</v>
      </c>
      <c r="I804" s="16" t="s">
        <v>116</v>
      </c>
      <c r="J804" s="16" t="s">
        <v>77</v>
      </c>
      <c r="K804" s="16">
        <v>0</v>
      </c>
      <c r="L804" s="16">
        <v>0</v>
      </c>
      <c r="M804" s="16">
        <v>0</v>
      </c>
      <c r="N804" s="40" t="str">
        <f t="shared" si="13"/>
        <v>Chevrolet: Find New Roads | Participe Agora Desse Grande Evento | Visite Agora e Assista Ao Vivo!</v>
      </c>
    </row>
    <row r="805" spans="1:14" x14ac:dyDescent="0.25">
      <c r="A805" s="40" t="s">
        <v>74</v>
      </c>
      <c r="B805" s="40" t="s">
        <v>79</v>
      </c>
      <c r="C805" s="40" t="s">
        <v>80</v>
      </c>
      <c r="D805" s="40" t="s">
        <v>83</v>
      </c>
      <c r="E805" s="40" t="s">
        <v>78</v>
      </c>
      <c r="F805" s="40" t="s">
        <v>82</v>
      </c>
      <c r="G805" s="40" t="s">
        <v>493</v>
      </c>
      <c r="I805" s="16" t="s">
        <v>96</v>
      </c>
      <c r="J805" s="16" t="s">
        <v>74</v>
      </c>
      <c r="K805" s="16">
        <v>0</v>
      </c>
      <c r="L805" s="16">
        <v>0</v>
      </c>
      <c r="M805" s="16">
        <v>0</v>
      </c>
      <c r="N805" s="40" t="str">
        <f t="shared" si="13"/>
        <v>Chevrolet: Find New Roads | Participe Agora Desse Grande Evento | Assista a Transmissão Ao Vivo!</v>
      </c>
    </row>
    <row r="806" spans="1:14" x14ac:dyDescent="0.25">
      <c r="A806" s="40" t="s">
        <v>77</v>
      </c>
      <c r="B806" s="40" t="s">
        <v>79</v>
      </c>
      <c r="C806" s="40" t="s">
        <v>80</v>
      </c>
      <c r="D806" s="40" t="s">
        <v>81</v>
      </c>
      <c r="E806" s="40" t="s">
        <v>84</v>
      </c>
      <c r="F806" s="40" t="s">
        <v>82</v>
      </c>
      <c r="G806" s="40" t="s">
        <v>493</v>
      </c>
      <c r="I806" s="16" t="s">
        <v>209</v>
      </c>
      <c r="J806" s="16" t="s">
        <v>77</v>
      </c>
      <c r="K806" s="16">
        <v>0</v>
      </c>
      <c r="L806" s="16">
        <v>0</v>
      </c>
      <c r="M806" s="16">
        <v>0</v>
      </c>
      <c r="N806" s="40" t="str">
        <f t="shared" si="13"/>
        <v>Chevrolet: Find New Roads | Participe Agora Desse Grande Evento | Visite Agora e Assista Ao Vivo!</v>
      </c>
    </row>
    <row r="807" spans="1:14" x14ac:dyDescent="0.25">
      <c r="A807" s="40" t="s">
        <v>77</v>
      </c>
      <c r="B807" s="40" t="s">
        <v>385</v>
      </c>
      <c r="C807" s="40" t="s">
        <v>397</v>
      </c>
      <c r="D807" s="40" t="s">
        <v>398</v>
      </c>
      <c r="E807" s="40" t="s">
        <v>78</v>
      </c>
      <c r="F807" s="40" t="s">
        <v>384</v>
      </c>
      <c r="G807" s="40" t="s">
        <v>493</v>
      </c>
      <c r="I807" s="16" t="s">
        <v>434</v>
      </c>
      <c r="J807" s="16" t="s">
        <v>431</v>
      </c>
      <c r="K807" s="16">
        <v>0</v>
      </c>
      <c r="L807" s="16">
        <v>0</v>
      </c>
      <c r="M807" s="16">
        <v>0</v>
      </c>
      <c r="N807" s="40" t="str">
        <f t="shared" si="13"/>
        <v>Chevrolet Onix com MyLink | Com Tela Touchscreen e Conexão | a Smartphones via MyLink.</v>
      </c>
    </row>
    <row r="808" spans="1:14" x14ac:dyDescent="0.25">
      <c r="A808" s="40" t="s">
        <v>77</v>
      </c>
      <c r="B808" s="40" t="s">
        <v>404</v>
      </c>
      <c r="C808" s="40" t="s">
        <v>405</v>
      </c>
      <c r="D808" s="40" t="s">
        <v>406</v>
      </c>
      <c r="E808" s="40" t="s">
        <v>78</v>
      </c>
      <c r="F808" s="40" t="s">
        <v>393</v>
      </c>
      <c r="G808" s="40" t="s">
        <v>493</v>
      </c>
      <c r="I808" s="16" t="s">
        <v>106</v>
      </c>
      <c r="J808" s="16" t="s">
        <v>77</v>
      </c>
      <c r="K808" s="16">
        <v>0</v>
      </c>
      <c r="L808" s="16">
        <v>0</v>
      </c>
      <c r="M808" s="16">
        <v>0</v>
      </c>
      <c r="N808" s="40" t="str">
        <f t="shared" si="13"/>
        <v>Site Oficial Onix | Tecnologia Inovadora e Exclusiva. | Com o Sistema Multimídia MyLink.</v>
      </c>
    </row>
    <row r="809" spans="1:14" x14ac:dyDescent="0.25">
      <c r="A809" s="40" t="s">
        <v>77</v>
      </c>
      <c r="B809" s="40" t="s">
        <v>380</v>
      </c>
      <c r="C809" s="40" t="s">
        <v>405</v>
      </c>
      <c r="D809" s="40" t="s">
        <v>406</v>
      </c>
      <c r="E809" s="40" t="s">
        <v>78</v>
      </c>
      <c r="F809" s="40" t="s">
        <v>393</v>
      </c>
      <c r="G809" s="40" t="s">
        <v>493</v>
      </c>
      <c r="I809" s="16" t="s">
        <v>149</v>
      </c>
      <c r="J809" s="16" t="s">
        <v>77</v>
      </c>
      <c r="K809" s="16">
        <v>0</v>
      </c>
      <c r="L809" s="16">
        <v>0</v>
      </c>
      <c r="M809" s="16">
        <v>0</v>
      </c>
      <c r="N809" s="40" t="str">
        <f t="shared" si="13"/>
        <v>Chevrolet Onix | Tecnologia Inovadora e Exclusiva. | Com o Sistema Multimídia MyLink.</v>
      </c>
    </row>
    <row r="810" spans="1:14" x14ac:dyDescent="0.25">
      <c r="A810" s="40" t="s">
        <v>77</v>
      </c>
      <c r="B810" s="40" t="s">
        <v>427</v>
      </c>
      <c r="C810" s="40" t="s">
        <v>405</v>
      </c>
      <c r="D810" s="40" t="s">
        <v>406</v>
      </c>
      <c r="E810" s="40" t="s">
        <v>78</v>
      </c>
      <c r="F810" s="40" t="s">
        <v>393</v>
      </c>
      <c r="G810" s="40" t="s">
        <v>493</v>
      </c>
      <c r="I810" s="16" t="s">
        <v>110</v>
      </c>
      <c r="J810" s="16" t="s">
        <v>77</v>
      </c>
      <c r="K810" s="16">
        <v>0</v>
      </c>
      <c r="L810" s="16">
        <v>0</v>
      </c>
      <c r="M810" s="16">
        <v>0</v>
      </c>
      <c r="N810" s="40" t="str">
        <f t="shared" si="13"/>
        <v>Chevrolet Onix - Mylink | Tecnologia Inovadora e Exclusiva. | Com o Sistema Multimídia MyLink.</v>
      </c>
    </row>
    <row r="811" spans="1:14" x14ac:dyDescent="0.25">
      <c r="A811" s="40" t="s">
        <v>77</v>
      </c>
      <c r="B811" s="40" t="s">
        <v>380</v>
      </c>
      <c r="C811" s="40" t="s">
        <v>381</v>
      </c>
      <c r="D811" s="40" t="s">
        <v>382</v>
      </c>
      <c r="E811" s="40" t="s">
        <v>383</v>
      </c>
      <c r="F811" s="40" t="s">
        <v>384</v>
      </c>
      <c r="G811" s="40" t="s">
        <v>493</v>
      </c>
      <c r="I811" s="16" t="s">
        <v>432</v>
      </c>
      <c r="J811" s="16" t="s">
        <v>431</v>
      </c>
      <c r="K811" s="16">
        <v>0</v>
      </c>
      <c r="L811" s="16">
        <v>0</v>
      </c>
      <c r="M811" s="16">
        <v>0</v>
      </c>
      <c r="N811" s="40" t="str">
        <f t="shared" si="13"/>
        <v>Chevrolet Onix | Um dos mais Esperados Lançamentos | Está no Salão do Automóvel. Confira</v>
      </c>
    </row>
    <row r="812" spans="1:14" x14ac:dyDescent="0.25">
      <c r="A812" s="40" t="s">
        <v>77</v>
      </c>
      <c r="B812" s="40" t="s">
        <v>380</v>
      </c>
      <c r="C812" s="40" t="s">
        <v>395</v>
      </c>
      <c r="D812" s="40" t="s">
        <v>396</v>
      </c>
      <c r="E812" s="40" t="s">
        <v>383</v>
      </c>
      <c r="F812" s="40" t="s">
        <v>384</v>
      </c>
      <c r="G812" s="40" t="s">
        <v>493</v>
      </c>
      <c r="I812" s="16" t="s">
        <v>144</v>
      </c>
      <c r="J812" s="16" t="s">
        <v>431</v>
      </c>
      <c r="K812" s="16">
        <v>0</v>
      </c>
      <c r="L812" s="16">
        <v>0</v>
      </c>
      <c r="M812" s="16">
        <v>0</v>
      </c>
      <c r="N812" s="40" t="str">
        <f t="shared" si="13"/>
        <v>Chevrolet Onix | Tecnologia ao Alcance de Todos | Confira mais Informações no Site!</v>
      </c>
    </row>
    <row r="813" spans="1:14" x14ac:dyDescent="0.25">
      <c r="A813" s="40" t="s">
        <v>9</v>
      </c>
      <c r="B813" s="40" t="s">
        <v>407</v>
      </c>
      <c r="C813" s="40" t="s">
        <v>388</v>
      </c>
      <c r="D813" s="40" t="s">
        <v>389</v>
      </c>
      <c r="E813" s="40" t="s">
        <v>378</v>
      </c>
      <c r="F813" s="40" t="s">
        <v>379</v>
      </c>
      <c r="G813" s="40" t="s">
        <v>493</v>
      </c>
      <c r="I813" s="16" t="s">
        <v>151</v>
      </c>
      <c r="J813" s="16" t="s">
        <v>49</v>
      </c>
      <c r="K813" s="16">
        <v>12</v>
      </c>
      <c r="L813" s="16">
        <v>124</v>
      </c>
      <c r="M813" s="16">
        <v>5.97</v>
      </c>
      <c r="N813" s="40" t="str">
        <f t="shared" si="13"/>
        <v>Chevrolet Onix 2013 | Conheça toda a Tecnologia do MyLink | Conectado ao GPS do Seu Celular.</v>
      </c>
    </row>
    <row r="814" spans="1:14" x14ac:dyDescent="0.25">
      <c r="A814" s="40" t="s">
        <v>74</v>
      </c>
      <c r="B814" s="40" t="s">
        <v>79</v>
      </c>
      <c r="C814" s="40" t="s">
        <v>80</v>
      </c>
      <c r="D814" s="40" t="s">
        <v>81</v>
      </c>
      <c r="E814" s="40" t="s">
        <v>78</v>
      </c>
      <c r="F814" s="40" t="s">
        <v>82</v>
      </c>
      <c r="G814" s="40" t="s">
        <v>493</v>
      </c>
      <c r="I814" s="16" t="s">
        <v>149</v>
      </c>
      <c r="J814" s="16" t="s">
        <v>74</v>
      </c>
      <c r="K814" s="16">
        <v>0</v>
      </c>
      <c r="L814" s="16">
        <v>0</v>
      </c>
      <c r="M814" s="16">
        <v>0</v>
      </c>
      <c r="N814" s="40" t="str">
        <f t="shared" si="13"/>
        <v>Chevrolet: Find New Roads | Participe Agora Desse Grande Evento | Visite Agora e Assista Ao Vivo!</v>
      </c>
    </row>
    <row r="815" spans="1:14" x14ac:dyDescent="0.25">
      <c r="A815" s="40" t="s">
        <v>9</v>
      </c>
      <c r="B815" s="40" t="s">
        <v>420</v>
      </c>
      <c r="C815" s="40" t="s">
        <v>405</v>
      </c>
      <c r="D815" s="40" t="s">
        <v>406</v>
      </c>
      <c r="E815" s="40" t="s">
        <v>383</v>
      </c>
      <c r="F815" s="40" t="s">
        <v>393</v>
      </c>
      <c r="G815" s="40" t="s">
        <v>493</v>
      </c>
      <c r="I815" s="16" t="s">
        <v>86</v>
      </c>
      <c r="J815" s="16" t="s">
        <v>49</v>
      </c>
      <c r="K815" s="16">
        <v>76</v>
      </c>
      <c r="L815" s="16">
        <v>320</v>
      </c>
      <c r="M815" s="16">
        <v>13.06</v>
      </c>
      <c r="N815" s="40" t="str">
        <f t="shared" si="13"/>
        <v>Onix 2013 - 0 km | Tecnologia Inovadora e Exclusiva. | Com o Sistema Multimídia MyLink.</v>
      </c>
    </row>
    <row r="816" spans="1:14" x14ac:dyDescent="0.25">
      <c r="A816" s="40" t="s">
        <v>74</v>
      </c>
      <c r="B816" s="40" t="s">
        <v>380</v>
      </c>
      <c r="C816" s="40" t="s">
        <v>381</v>
      </c>
      <c r="D816" s="40" t="s">
        <v>412</v>
      </c>
      <c r="E816" s="40" t="s">
        <v>383</v>
      </c>
      <c r="F816" s="40" t="s">
        <v>384</v>
      </c>
      <c r="G816" s="40" t="s">
        <v>493</v>
      </c>
      <c r="I816" s="16" t="s">
        <v>435</v>
      </c>
      <c r="J816" s="16" t="s">
        <v>431</v>
      </c>
      <c r="K816" s="16">
        <v>0</v>
      </c>
      <c r="L816" s="16">
        <v>0</v>
      </c>
      <c r="M816" s="16">
        <v>0</v>
      </c>
      <c r="N816" s="40" t="str">
        <f t="shared" si="13"/>
        <v>Chevrolet Onix | Um dos mais Esperados Lançamentos | do ano da Chevrolet. Veja no site!</v>
      </c>
    </row>
    <row r="817" spans="1:14" x14ac:dyDescent="0.25">
      <c r="A817" s="40" t="s">
        <v>77</v>
      </c>
      <c r="B817" s="40" t="s">
        <v>418</v>
      </c>
      <c r="C817" s="40" t="s">
        <v>397</v>
      </c>
      <c r="D817" s="40" t="s">
        <v>398</v>
      </c>
      <c r="E817" s="40" t="s">
        <v>383</v>
      </c>
      <c r="F817" s="40" t="s">
        <v>384</v>
      </c>
      <c r="G817" s="40" t="s">
        <v>493</v>
      </c>
      <c r="I817" s="16" t="s">
        <v>436</v>
      </c>
      <c r="J817" s="16" t="s">
        <v>431</v>
      </c>
      <c r="K817" s="16">
        <v>0</v>
      </c>
      <c r="L817" s="16">
        <v>0</v>
      </c>
      <c r="M817" s="16">
        <v>0</v>
      </c>
      <c r="N817" s="40" t="str">
        <f t="shared" si="13"/>
        <v>Vem aí o Chevrolet Onix | Com Tela Touchscreen e Conexão | a Smartphones via MyLink.</v>
      </c>
    </row>
    <row r="818" spans="1:14" x14ac:dyDescent="0.25">
      <c r="A818" s="40" t="s">
        <v>77</v>
      </c>
      <c r="B818" s="40" t="s">
        <v>79</v>
      </c>
      <c r="C818" s="40" t="s">
        <v>80</v>
      </c>
      <c r="D818" s="40" t="s">
        <v>81</v>
      </c>
      <c r="E818" s="40" t="s">
        <v>84</v>
      </c>
      <c r="F818" s="40" t="s">
        <v>82</v>
      </c>
      <c r="G818" s="40" t="s">
        <v>493</v>
      </c>
      <c r="I818" s="16" t="s">
        <v>98</v>
      </c>
      <c r="J818" s="16" t="s">
        <v>77</v>
      </c>
      <c r="K818" s="16">
        <v>0</v>
      </c>
      <c r="L818" s="16">
        <v>0</v>
      </c>
      <c r="M818" s="16">
        <v>0</v>
      </c>
      <c r="N818" s="40" t="str">
        <f t="shared" si="13"/>
        <v>Chevrolet: Find New Roads | Participe Agora Desse Grande Evento | Visite Agora e Assista Ao Vivo!</v>
      </c>
    </row>
    <row r="819" spans="1:14" x14ac:dyDescent="0.25">
      <c r="A819" s="40" t="s">
        <v>77</v>
      </c>
      <c r="B819" s="40" t="s">
        <v>385</v>
      </c>
      <c r="C819" s="40" t="s">
        <v>397</v>
      </c>
      <c r="D819" s="40" t="s">
        <v>398</v>
      </c>
      <c r="E819" s="40" t="s">
        <v>383</v>
      </c>
      <c r="F819" s="40" t="s">
        <v>384</v>
      </c>
      <c r="G819" s="40" t="s">
        <v>493</v>
      </c>
      <c r="I819" s="16" t="s">
        <v>114</v>
      </c>
      <c r="J819" s="16" t="s">
        <v>431</v>
      </c>
      <c r="K819" s="16">
        <v>0</v>
      </c>
      <c r="L819" s="16">
        <v>0</v>
      </c>
      <c r="M819" s="16">
        <v>0</v>
      </c>
      <c r="N819" s="40" t="str">
        <f t="shared" si="13"/>
        <v>Chevrolet Onix com MyLink | Com Tela Touchscreen e Conexão | a Smartphones via MyLink.</v>
      </c>
    </row>
    <row r="820" spans="1:14" x14ac:dyDescent="0.25">
      <c r="A820" s="40" t="s">
        <v>77</v>
      </c>
      <c r="B820" s="40" t="s">
        <v>385</v>
      </c>
      <c r="C820" s="40" t="s">
        <v>397</v>
      </c>
      <c r="D820" s="40" t="s">
        <v>398</v>
      </c>
      <c r="E820" s="40" t="s">
        <v>383</v>
      </c>
      <c r="F820" s="40" t="s">
        <v>384</v>
      </c>
      <c r="G820" s="40" t="s">
        <v>493</v>
      </c>
      <c r="I820" s="16" t="s">
        <v>438</v>
      </c>
      <c r="J820" s="16" t="s">
        <v>431</v>
      </c>
      <c r="K820" s="16">
        <v>0</v>
      </c>
      <c r="L820" s="16">
        <v>0</v>
      </c>
      <c r="M820" s="16">
        <v>0</v>
      </c>
      <c r="N820" s="40" t="str">
        <f t="shared" si="13"/>
        <v>Chevrolet Onix com MyLink | Com Tela Touchscreen e Conexão | a Smartphones via MyLink.</v>
      </c>
    </row>
    <row r="821" spans="1:14" x14ac:dyDescent="0.25">
      <c r="A821" s="40" t="s">
        <v>77</v>
      </c>
      <c r="B821" s="40" t="s">
        <v>385</v>
      </c>
      <c r="C821" s="40" t="s">
        <v>395</v>
      </c>
      <c r="D821" s="40" t="s">
        <v>396</v>
      </c>
      <c r="E821" s="40" t="s">
        <v>383</v>
      </c>
      <c r="F821" s="40" t="s">
        <v>384</v>
      </c>
      <c r="G821" s="40" t="s">
        <v>493</v>
      </c>
      <c r="I821" s="16" t="s">
        <v>178</v>
      </c>
      <c r="J821" s="16" t="s">
        <v>431</v>
      </c>
      <c r="K821" s="16">
        <v>0</v>
      </c>
      <c r="L821" s="16">
        <v>0</v>
      </c>
      <c r="M821" s="16">
        <v>0</v>
      </c>
      <c r="N821" s="40" t="str">
        <f t="shared" si="13"/>
        <v>Chevrolet Onix com MyLink | Tecnologia ao Alcance de Todos | Confira mais Informações no Site!</v>
      </c>
    </row>
    <row r="822" spans="1:14" x14ac:dyDescent="0.25">
      <c r="A822" s="40" t="s">
        <v>74</v>
      </c>
      <c r="B822" s="40" t="s">
        <v>79</v>
      </c>
      <c r="C822" s="40" t="s">
        <v>80</v>
      </c>
      <c r="D822" s="40" t="s">
        <v>83</v>
      </c>
      <c r="E822" s="40" t="s">
        <v>78</v>
      </c>
      <c r="F822" s="40" t="s">
        <v>82</v>
      </c>
      <c r="G822" s="40" t="s">
        <v>493</v>
      </c>
      <c r="I822" s="16" t="s">
        <v>209</v>
      </c>
      <c r="J822" s="16" t="s">
        <v>74</v>
      </c>
      <c r="K822" s="16">
        <v>0</v>
      </c>
      <c r="L822" s="16">
        <v>0</v>
      </c>
      <c r="M822" s="16">
        <v>0</v>
      </c>
      <c r="N822" s="40" t="str">
        <f t="shared" si="13"/>
        <v>Chevrolet: Find New Roads | Participe Agora Desse Grande Evento | Assista a Transmissão Ao Vivo!</v>
      </c>
    </row>
    <row r="823" spans="1:14" x14ac:dyDescent="0.25">
      <c r="A823" s="40" t="s">
        <v>74</v>
      </c>
      <c r="B823" s="40" t="s">
        <v>79</v>
      </c>
      <c r="C823" s="40" t="s">
        <v>80</v>
      </c>
      <c r="D823" s="40" t="s">
        <v>81</v>
      </c>
      <c r="E823" s="40" t="s">
        <v>78</v>
      </c>
      <c r="F823" s="40" t="s">
        <v>82</v>
      </c>
      <c r="G823" s="40" t="s">
        <v>493</v>
      </c>
      <c r="I823" s="16" t="s">
        <v>126</v>
      </c>
      <c r="J823" s="16" t="s">
        <v>74</v>
      </c>
      <c r="K823" s="16">
        <v>0</v>
      </c>
      <c r="L823" s="16">
        <v>0</v>
      </c>
      <c r="M823" s="16">
        <v>0</v>
      </c>
      <c r="N823" s="40" t="str">
        <f t="shared" si="13"/>
        <v>Chevrolet: Find New Roads | Participe Agora Desse Grande Evento | Visite Agora e Assista Ao Vivo!</v>
      </c>
    </row>
    <row r="824" spans="1:14" x14ac:dyDescent="0.25">
      <c r="A824" s="40" t="s">
        <v>74</v>
      </c>
      <c r="B824" s="40" t="s">
        <v>411</v>
      </c>
      <c r="C824" s="40" t="s">
        <v>391</v>
      </c>
      <c r="D824" s="40" t="s">
        <v>392</v>
      </c>
      <c r="E824" s="40" t="s">
        <v>383</v>
      </c>
      <c r="F824" s="40" t="s">
        <v>393</v>
      </c>
      <c r="G824" s="40" t="s">
        <v>493</v>
      </c>
      <c r="I824" s="16" t="s">
        <v>110</v>
      </c>
      <c r="J824" s="16" t="s">
        <v>74</v>
      </c>
      <c r="K824" s="16">
        <v>16</v>
      </c>
      <c r="L824" s="16">
        <v>249</v>
      </c>
      <c r="M824" s="16">
        <v>2.88</v>
      </c>
      <c r="N824" s="40" t="str">
        <f t="shared" si="13"/>
        <v>Chevrolet Onix com Mylink | Um Choque de Gerações na Indústria | Automobilística. Visite Nosso Site!</v>
      </c>
    </row>
    <row r="825" spans="1:14" x14ac:dyDescent="0.25">
      <c r="A825" s="40" t="s">
        <v>77</v>
      </c>
      <c r="B825" s="40" t="s">
        <v>404</v>
      </c>
      <c r="C825" s="40" t="s">
        <v>401</v>
      </c>
      <c r="D825" s="40" t="s">
        <v>402</v>
      </c>
      <c r="E825" s="40" t="s">
        <v>78</v>
      </c>
      <c r="F825" s="40" t="s">
        <v>393</v>
      </c>
      <c r="G825" s="40" t="s">
        <v>493</v>
      </c>
      <c r="I825" s="16" t="s">
        <v>108</v>
      </c>
      <c r="J825" s="16" t="s">
        <v>77</v>
      </c>
      <c r="K825" s="16">
        <v>0</v>
      </c>
      <c r="L825" s="16">
        <v>0</v>
      </c>
      <c r="M825" s="16">
        <v>0</v>
      </c>
      <c r="N825" s="40" t="str">
        <f t="shared" si="13"/>
        <v>Site Oficial Onix | Coisas Incríveis Saem do Padrão. | Carros Também. Confira Agora o Site</v>
      </c>
    </row>
    <row r="826" spans="1:14" x14ac:dyDescent="0.25">
      <c r="A826" s="40" t="s">
        <v>77</v>
      </c>
      <c r="B826" s="40" t="s">
        <v>421</v>
      </c>
      <c r="C826" s="40" t="s">
        <v>391</v>
      </c>
      <c r="D826" s="40" t="s">
        <v>392</v>
      </c>
      <c r="E826" s="40" t="s">
        <v>78</v>
      </c>
      <c r="F826" s="40" t="s">
        <v>393</v>
      </c>
      <c r="G826" s="40" t="s">
        <v>493</v>
      </c>
      <c r="I826" s="16" t="s">
        <v>149</v>
      </c>
      <c r="J826" s="16" t="s">
        <v>77</v>
      </c>
      <c r="K826" s="16">
        <v>0</v>
      </c>
      <c r="L826" s="16">
        <v>0</v>
      </c>
      <c r="M826" s="16">
        <v>0</v>
      </c>
      <c r="N826" s="40" t="str">
        <f t="shared" si="13"/>
        <v>Conheça Chevrolet Onix | Um Choque de Gerações na Indústria | Automobilística. Visite Nosso Site!</v>
      </c>
    </row>
    <row r="827" spans="1:14" x14ac:dyDescent="0.25">
      <c r="A827" s="40" t="s">
        <v>77</v>
      </c>
      <c r="B827" s="40" t="s">
        <v>394</v>
      </c>
      <c r="C827" s="40" t="s">
        <v>381</v>
      </c>
      <c r="D827" s="40" t="s">
        <v>412</v>
      </c>
      <c r="E827" s="40" t="s">
        <v>383</v>
      </c>
      <c r="F827" s="40" t="s">
        <v>384</v>
      </c>
      <c r="G827" s="40" t="s">
        <v>493</v>
      </c>
      <c r="I827" s="16" t="s">
        <v>144</v>
      </c>
      <c r="J827" s="16" t="s">
        <v>431</v>
      </c>
      <c r="K827" s="16">
        <v>0</v>
      </c>
      <c r="L827" s="16">
        <v>0</v>
      </c>
      <c r="M827" s="16">
        <v>0</v>
      </c>
      <c r="N827" s="40" t="str">
        <f t="shared" si="13"/>
        <v>Lançamento Chevrolet Onix | Um dos mais Esperados Lançamentos | do ano da Chevrolet. Veja no site!</v>
      </c>
    </row>
    <row r="828" spans="1:14" x14ac:dyDescent="0.25">
      <c r="A828" s="40" t="s">
        <v>74</v>
      </c>
      <c r="B828" s="40" t="s">
        <v>385</v>
      </c>
      <c r="C828" s="40" t="s">
        <v>381</v>
      </c>
      <c r="D828" s="40" t="s">
        <v>382</v>
      </c>
      <c r="E828" s="40" t="s">
        <v>383</v>
      </c>
      <c r="F828" s="40" t="s">
        <v>384</v>
      </c>
      <c r="G828" s="40" t="s">
        <v>493</v>
      </c>
      <c r="I828" s="16" t="s">
        <v>220</v>
      </c>
      <c r="J828" s="16" t="s">
        <v>431</v>
      </c>
      <c r="K828" s="16">
        <v>0</v>
      </c>
      <c r="L828" s="16">
        <v>0</v>
      </c>
      <c r="M828" s="16">
        <v>0</v>
      </c>
      <c r="N828" s="40" t="str">
        <f t="shared" si="13"/>
        <v>Chevrolet Onix com MyLink | Um dos mais Esperados Lançamentos | Está no Salão do Automóvel. Confira</v>
      </c>
    </row>
    <row r="829" spans="1:14" x14ac:dyDescent="0.25">
      <c r="A829" s="40" t="s">
        <v>77</v>
      </c>
      <c r="B829" s="40" t="s">
        <v>390</v>
      </c>
      <c r="C829" s="40" t="s">
        <v>405</v>
      </c>
      <c r="D829" s="40" t="s">
        <v>406</v>
      </c>
      <c r="E829" s="40" t="s">
        <v>383</v>
      </c>
      <c r="F829" s="40" t="s">
        <v>393</v>
      </c>
      <c r="G829" s="40" t="s">
        <v>493</v>
      </c>
      <c r="I829" s="16" t="s">
        <v>94</v>
      </c>
      <c r="J829" s="16" t="s">
        <v>77</v>
      </c>
      <c r="K829" s="16">
        <v>0</v>
      </c>
      <c r="L829" s="16">
        <v>0</v>
      </c>
      <c r="M829" s="16">
        <v>0</v>
      </c>
      <c r="N829" s="40" t="str">
        <f t="shared" si="13"/>
        <v>Conheça o Onix 2013 | Tecnologia Inovadora e Exclusiva. | Com o Sistema Multimídia MyLink.</v>
      </c>
    </row>
    <row r="830" spans="1:14" x14ac:dyDescent="0.25">
      <c r="A830" s="40" t="s">
        <v>9</v>
      </c>
      <c r="B830" s="40" t="s">
        <v>79</v>
      </c>
      <c r="C830" s="40" t="s">
        <v>80</v>
      </c>
      <c r="D830" s="40" t="s">
        <v>83</v>
      </c>
      <c r="E830" s="40" t="s">
        <v>78</v>
      </c>
      <c r="F830" s="40" t="s">
        <v>82</v>
      </c>
      <c r="G830" s="40" t="s">
        <v>493</v>
      </c>
      <c r="I830" s="16" t="s">
        <v>114</v>
      </c>
      <c r="J830" s="16" t="s">
        <v>431</v>
      </c>
      <c r="K830" s="16">
        <v>0</v>
      </c>
      <c r="L830" s="16">
        <v>0</v>
      </c>
      <c r="M830" s="16">
        <v>0</v>
      </c>
      <c r="N830" s="40" t="str">
        <f t="shared" si="13"/>
        <v>Chevrolet: Find New Roads | Participe Agora Desse Grande Evento | Assista a Transmissão Ao Vivo!</v>
      </c>
    </row>
    <row r="831" spans="1:14" x14ac:dyDescent="0.25">
      <c r="A831" s="40" t="s">
        <v>77</v>
      </c>
      <c r="B831" s="40" t="s">
        <v>394</v>
      </c>
      <c r="C831" s="40" t="s">
        <v>395</v>
      </c>
      <c r="D831" s="40" t="s">
        <v>396</v>
      </c>
      <c r="E831" s="40" t="s">
        <v>383</v>
      </c>
      <c r="F831" s="40" t="s">
        <v>384</v>
      </c>
      <c r="G831" s="40" t="s">
        <v>493</v>
      </c>
      <c r="I831" s="16" t="s">
        <v>114</v>
      </c>
      <c r="J831" s="16" t="s">
        <v>431</v>
      </c>
      <c r="K831" s="16">
        <v>0</v>
      </c>
      <c r="L831" s="16">
        <v>0</v>
      </c>
      <c r="M831" s="16">
        <v>0</v>
      </c>
      <c r="N831" s="40" t="str">
        <f t="shared" si="13"/>
        <v>Lançamento Chevrolet Onix | Tecnologia ao Alcance de Todos | Confira mais Informações no Site!</v>
      </c>
    </row>
    <row r="832" spans="1:14" x14ac:dyDescent="0.25">
      <c r="A832" s="40" t="s">
        <v>77</v>
      </c>
      <c r="B832" s="40" t="s">
        <v>417</v>
      </c>
      <c r="C832" s="40" t="s">
        <v>405</v>
      </c>
      <c r="D832" s="40" t="s">
        <v>406</v>
      </c>
      <c r="E832" s="40" t="s">
        <v>78</v>
      </c>
      <c r="F832" s="40" t="s">
        <v>393</v>
      </c>
      <c r="G832" s="40" t="s">
        <v>493</v>
      </c>
      <c r="I832" s="16" t="s">
        <v>98</v>
      </c>
      <c r="J832" s="16" t="s">
        <v>77</v>
      </c>
      <c r="K832" s="16">
        <v>0</v>
      </c>
      <c r="L832" s="16">
        <v>0</v>
      </c>
      <c r="M832" s="16">
        <v>0</v>
      </c>
      <c r="N832" s="40" t="str">
        <f t="shared" ref="N832:N895" si="14">B832&amp;" | "&amp;C832&amp;" | "&amp;D832</f>
        <v>Fotos: Onix 2013 | Tecnologia Inovadora e Exclusiva. | Com o Sistema Multimídia MyLink.</v>
      </c>
    </row>
    <row r="833" spans="1:14" x14ac:dyDescent="0.25">
      <c r="A833" s="40" t="s">
        <v>74</v>
      </c>
      <c r="B833" s="40" t="s">
        <v>404</v>
      </c>
      <c r="C833" s="40" t="s">
        <v>401</v>
      </c>
      <c r="D833" s="40" t="s">
        <v>402</v>
      </c>
      <c r="E833" s="40" t="s">
        <v>383</v>
      </c>
      <c r="F833" s="40" t="s">
        <v>393</v>
      </c>
      <c r="G833" s="40" t="s">
        <v>493</v>
      </c>
      <c r="I833" s="16" t="s">
        <v>96</v>
      </c>
      <c r="J833" s="16" t="s">
        <v>74</v>
      </c>
      <c r="K833" s="16">
        <v>100</v>
      </c>
      <c r="L833" s="16">
        <v>605</v>
      </c>
      <c r="M833" s="16">
        <v>35.17</v>
      </c>
      <c r="N833" s="40" t="str">
        <f t="shared" si="14"/>
        <v>Site Oficial Onix | Coisas Incríveis Saem do Padrão. | Carros Também. Confira Agora o Site</v>
      </c>
    </row>
    <row r="834" spans="1:14" x14ac:dyDescent="0.25">
      <c r="A834" s="40" t="s">
        <v>77</v>
      </c>
      <c r="B834" s="40" t="s">
        <v>385</v>
      </c>
      <c r="C834" s="40" t="s">
        <v>381</v>
      </c>
      <c r="D834" s="40" t="s">
        <v>412</v>
      </c>
      <c r="E834" s="40" t="s">
        <v>78</v>
      </c>
      <c r="F834" s="40" t="s">
        <v>384</v>
      </c>
      <c r="G834" s="40" t="s">
        <v>493</v>
      </c>
      <c r="I834" s="16" t="s">
        <v>436</v>
      </c>
      <c r="J834" s="16" t="s">
        <v>431</v>
      </c>
      <c r="K834" s="16">
        <v>0</v>
      </c>
      <c r="L834" s="16">
        <v>0</v>
      </c>
      <c r="M834" s="16">
        <v>0</v>
      </c>
      <c r="N834" s="40" t="str">
        <f t="shared" si="14"/>
        <v>Chevrolet Onix com MyLink | Um dos mais Esperados Lançamentos | do ano da Chevrolet. Veja no site!</v>
      </c>
    </row>
    <row r="835" spans="1:14" x14ac:dyDescent="0.25">
      <c r="A835" s="40" t="s">
        <v>9</v>
      </c>
      <c r="B835" s="40" t="s">
        <v>420</v>
      </c>
      <c r="C835" s="40" t="s">
        <v>388</v>
      </c>
      <c r="D835" s="40" t="s">
        <v>389</v>
      </c>
      <c r="E835" s="40" t="s">
        <v>378</v>
      </c>
      <c r="F835" s="40" t="s">
        <v>379</v>
      </c>
      <c r="G835" s="40" t="s">
        <v>493</v>
      </c>
      <c r="I835" s="16" t="s">
        <v>94</v>
      </c>
      <c r="J835" s="16" t="s">
        <v>49</v>
      </c>
      <c r="K835" s="16">
        <v>885</v>
      </c>
      <c r="L835" s="16">
        <v>5800</v>
      </c>
      <c r="M835" s="16">
        <v>262.58</v>
      </c>
      <c r="N835" s="40" t="str">
        <f t="shared" si="14"/>
        <v>Onix 2013 - 0 km | Conheça toda a Tecnologia do MyLink | Conectado ao GPS do Seu Celular.</v>
      </c>
    </row>
    <row r="836" spans="1:14" x14ac:dyDescent="0.25">
      <c r="A836" s="40" t="s">
        <v>77</v>
      </c>
      <c r="B836" s="40" t="s">
        <v>421</v>
      </c>
      <c r="C836" s="40" t="s">
        <v>405</v>
      </c>
      <c r="D836" s="40" t="s">
        <v>406</v>
      </c>
      <c r="E836" s="40" t="s">
        <v>78</v>
      </c>
      <c r="F836" s="40" t="s">
        <v>393</v>
      </c>
      <c r="G836" s="40" t="s">
        <v>493</v>
      </c>
      <c r="I836" s="16" t="s">
        <v>179</v>
      </c>
      <c r="J836" s="16" t="s">
        <v>77</v>
      </c>
      <c r="K836" s="16">
        <v>0</v>
      </c>
      <c r="L836" s="16">
        <v>0</v>
      </c>
      <c r="M836" s="16">
        <v>0</v>
      </c>
      <c r="N836" s="40" t="str">
        <f t="shared" si="14"/>
        <v>Conheça Chevrolet Onix | Tecnologia Inovadora e Exclusiva. | Com o Sistema Multimídia MyLink.</v>
      </c>
    </row>
    <row r="837" spans="1:14" x14ac:dyDescent="0.25">
      <c r="A837" s="40" t="s">
        <v>74</v>
      </c>
      <c r="B837" s="40" t="s">
        <v>428</v>
      </c>
      <c r="C837" s="40" t="s">
        <v>408</v>
      </c>
      <c r="D837" s="40" t="s">
        <v>409</v>
      </c>
      <c r="E837" s="40" t="s">
        <v>383</v>
      </c>
      <c r="F837" s="40" t="s">
        <v>393</v>
      </c>
      <c r="G837" s="40" t="s">
        <v>493</v>
      </c>
      <c r="I837" s="16" t="s">
        <v>90</v>
      </c>
      <c r="J837" s="16" t="s">
        <v>74</v>
      </c>
      <c r="K837" s="16">
        <v>1927</v>
      </c>
      <c r="L837" s="16">
        <v>7853</v>
      </c>
      <c r="M837" s="16">
        <v>329.21</v>
      </c>
      <c r="N837" s="40" t="str">
        <f t="shared" si="14"/>
        <v>Chevrolet Onix | Preço | Motor SPE/4, Duplo Air Bag Frontal | Freios ABS com EBD e Muito Mais.</v>
      </c>
    </row>
    <row r="838" spans="1:14" x14ac:dyDescent="0.25">
      <c r="A838" s="40" t="s">
        <v>74</v>
      </c>
      <c r="B838" s="40" t="s">
        <v>380</v>
      </c>
      <c r="C838" s="40" t="s">
        <v>397</v>
      </c>
      <c r="D838" s="40" t="s">
        <v>398</v>
      </c>
      <c r="E838" s="40" t="s">
        <v>78</v>
      </c>
      <c r="F838" s="40" t="s">
        <v>384</v>
      </c>
      <c r="G838" s="40" t="s">
        <v>493</v>
      </c>
      <c r="I838" s="16" t="s">
        <v>433</v>
      </c>
      <c r="J838" s="16" t="s">
        <v>431</v>
      </c>
      <c r="K838" s="16">
        <v>0</v>
      </c>
      <c r="L838" s="16">
        <v>0</v>
      </c>
      <c r="M838" s="16">
        <v>0</v>
      </c>
      <c r="N838" s="40" t="str">
        <f t="shared" si="14"/>
        <v>Chevrolet Onix | Com Tela Touchscreen e Conexão | a Smartphones via MyLink.</v>
      </c>
    </row>
    <row r="839" spans="1:14" x14ac:dyDescent="0.25">
      <c r="A839" s="40" t="s">
        <v>77</v>
      </c>
      <c r="B839" s="40" t="s">
        <v>380</v>
      </c>
      <c r="C839" s="40" t="s">
        <v>381</v>
      </c>
      <c r="D839" s="40" t="s">
        <v>382</v>
      </c>
      <c r="E839" s="40" t="s">
        <v>383</v>
      </c>
      <c r="F839" s="40" t="s">
        <v>384</v>
      </c>
      <c r="G839" s="40" t="s">
        <v>493</v>
      </c>
      <c r="I839" s="16" t="s">
        <v>114</v>
      </c>
      <c r="J839" s="16" t="s">
        <v>431</v>
      </c>
      <c r="K839" s="16">
        <v>0</v>
      </c>
      <c r="L839" s="16">
        <v>0</v>
      </c>
      <c r="M839" s="16">
        <v>0</v>
      </c>
      <c r="N839" s="40" t="str">
        <f t="shared" si="14"/>
        <v>Chevrolet Onix | Um dos mais Esperados Lançamentos | Está no Salão do Automóvel. Confira</v>
      </c>
    </row>
    <row r="840" spans="1:14" x14ac:dyDescent="0.25">
      <c r="A840" s="40" t="s">
        <v>77</v>
      </c>
      <c r="B840" s="40" t="s">
        <v>394</v>
      </c>
      <c r="C840" s="40" t="s">
        <v>381</v>
      </c>
      <c r="D840" s="40" t="s">
        <v>382</v>
      </c>
      <c r="E840" s="40" t="s">
        <v>383</v>
      </c>
      <c r="F840" s="40" t="s">
        <v>384</v>
      </c>
      <c r="G840" s="40" t="s">
        <v>493</v>
      </c>
      <c r="I840" s="16" t="s">
        <v>435</v>
      </c>
      <c r="J840" s="16" t="s">
        <v>431</v>
      </c>
      <c r="K840" s="16">
        <v>0</v>
      </c>
      <c r="L840" s="16">
        <v>0</v>
      </c>
      <c r="M840" s="16">
        <v>0</v>
      </c>
      <c r="N840" s="40" t="str">
        <f t="shared" si="14"/>
        <v>Lançamento Chevrolet Onix | Um dos mais Esperados Lançamentos | Está no Salão do Automóvel. Confira</v>
      </c>
    </row>
    <row r="841" spans="1:14" x14ac:dyDescent="0.25">
      <c r="A841" s="40" t="s">
        <v>74</v>
      </c>
      <c r="B841" s="40" t="s">
        <v>79</v>
      </c>
      <c r="C841" s="40" t="s">
        <v>80</v>
      </c>
      <c r="D841" s="40" t="s">
        <v>83</v>
      </c>
      <c r="E841" s="40" t="s">
        <v>78</v>
      </c>
      <c r="F841" s="40" t="s">
        <v>82</v>
      </c>
      <c r="G841" s="40" t="s">
        <v>493</v>
      </c>
      <c r="I841" s="16" t="s">
        <v>88</v>
      </c>
      <c r="J841" s="16" t="s">
        <v>74</v>
      </c>
      <c r="K841" s="16">
        <v>0</v>
      </c>
      <c r="L841" s="16">
        <v>0</v>
      </c>
      <c r="M841" s="16">
        <v>0</v>
      </c>
      <c r="N841" s="40" t="str">
        <f t="shared" si="14"/>
        <v>Chevrolet: Find New Roads | Participe Agora Desse Grande Evento | Assista a Transmissão Ao Vivo!</v>
      </c>
    </row>
    <row r="842" spans="1:14" x14ac:dyDescent="0.25">
      <c r="A842" s="40" t="s">
        <v>77</v>
      </c>
      <c r="B842" s="40" t="s">
        <v>403</v>
      </c>
      <c r="C842" s="40" t="s">
        <v>408</v>
      </c>
      <c r="D842" s="40" t="s">
        <v>409</v>
      </c>
      <c r="E842" s="40" t="s">
        <v>78</v>
      </c>
      <c r="F842" s="40" t="s">
        <v>393</v>
      </c>
      <c r="G842" s="40" t="s">
        <v>493</v>
      </c>
      <c r="I842" s="16" t="s">
        <v>90</v>
      </c>
      <c r="J842" s="16" t="s">
        <v>77</v>
      </c>
      <c r="K842" s="16">
        <v>0</v>
      </c>
      <c r="L842" s="16">
        <v>0</v>
      </c>
      <c r="M842" s="16">
        <v>0</v>
      </c>
      <c r="N842" s="40" t="str">
        <f t="shared" si="14"/>
        <v>Preço Chevrolet Onix | Motor SPE/4, Duplo Air Bag Frontal | Freios ABS com EBD e Muito Mais.</v>
      </c>
    </row>
    <row r="843" spans="1:14" x14ac:dyDescent="0.25">
      <c r="A843" s="40" t="s">
        <v>77</v>
      </c>
      <c r="B843" s="40" t="s">
        <v>390</v>
      </c>
      <c r="C843" s="40" t="s">
        <v>391</v>
      </c>
      <c r="D843" s="40" t="s">
        <v>392</v>
      </c>
      <c r="E843" s="40" t="s">
        <v>383</v>
      </c>
      <c r="F843" s="40" t="s">
        <v>393</v>
      </c>
      <c r="G843" s="40" t="s">
        <v>493</v>
      </c>
      <c r="I843" s="16" t="s">
        <v>151</v>
      </c>
      <c r="J843" s="16" t="s">
        <v>77</v>
      </c>
      <c r="K843" s="16">
        <v>0</v>
      </c>
      <c r="L843" s="16">
        <v>0</v>
      </c>
      <c r="M843" s="16">
        <v>0</v>
      </c>
      <c r="N843" s="40" t="str">
        <f t="shared" si="14"/>
        <v>Conheça o Onix 2013 | Um Choque de Gerações na Indústria | Automobilística. Visite Nosso Site!</v>
      </c>
    </row>
    <row r="844" spans="1:14" x14ac:dyDescent="0.25">
      <c r="A844" s="40" t="s">
        <v>9</v>
      </c>
      <c r="B844" s="40" t="s">
        <v>429</v>
      </c>
      <c r="C844" s="40" t="s">
        <v>397</v>
      </c>
      <c r="D844" s="40" t="s">
        <v>398</v>
      </c>
      <c r="E844" s="40" t="s">
        <v>383</v>
      </c>
      <c r="F844" s="40" t="s">
        <v>384</v>
      </c>
      <c r="G844" s="40" t="s">
        <v>493</v>
      </c>
      <c r="I844" s="16" t="s">
        <v>435</v>
      </c>
      <c r="J844" s="16" t="s">
        <v>431</v>
      </c>
      <c r="K844" s="16">
        <v>0</v>
      </c>
      <c r="L844" s="16">
        <v>0</v>
      </c>
      <c r="M844" s="16">
        <v>0</v>
      </c>
      <c r="N844" s="40" t="str">
        <f t="shared" si="14"/>
        <v>Anúncio Imagem - Chevrolet Onix com MyLink | Com Tela Touchscreen e Conexão | a Smartphones via MyLink.</v>
      </c>
    </row>
    <row r="845" spans="1:14" x14ac:dyDescent="0.25">
      <c r="A845" s="40" t="s">
        <v>77</v>
      </c>
      <c r="B845" s="40" t="s">
        <v>418</v>
      </c>
      <c r="C845" s="40" t="s">
        <v>397</v>
      </c>
      <c r="D845" s="40" t="s">
        <v>398</v>
      </c>
      <c r="E845" s="40" t="s">
        <v>383</v>
      </c>
      <c r="F845" s="40" t="s">
        <v>384</v>
      </c>
      <c r="G845" s="40" t="s">
        <v>493</v>
      </c>
      <c r="I845" s="16" t="s">
        <v>144</v>
      </c>
      <c r="J845" s="16" t="s">
        <v>431</v>
      </c>
      <c r="K845" s="16">
        <v>0</v>
      </c>
      <c r="L845" s="16">
        <v>0</v>
      </c>
      <c r="M845" s="16">
        <v>0</v>
      </c>
      <c r="N845" s="40" t="str">
        <f t="shared" si="14"/>
        <v>Vem aí o Chevrolet Onix | Com Tela Touchscreen e Conexão | a Smartphones via MyLink.</v>
      </c>
    </row>
    <row r="846" spans="1:14" x14ac:dyDescent="0.25">
      <c r="A846" s="40" t="s">
        <v>77</v>
      </c>
      <c r="B846" s="40" t="s">
        <v>380</v>
      </c>
      <c r="C846" s="40" t="s">
        <v>381</v>
      </c>
      <c r="D846" s="40" t="s">
        <v>412</v>
      </c>
      <c r="E846" s="40" t="s">
        <v>78</v>
      </c>
      <c r="F846" s="40" t="s">
        <v>384</v>
      </c>
      <c r="G846" s="40" t="s">
        <v>493</v>
      </c>
      <c r="I846" s="16" t="s">
        <v>432</v>
      </c>
      <c r="J846" s="16" t="s">
        <v>431</v>
      </c>
      <c r="K846" s="16">
        <v>0</v>
      </c>
      <c r="L846" s="16">
        <v>0</v>
      </c>
      <c r="M846" s="16">
        <v>0</v>
      </c>
      <c r="N846" s="40" t="str">
        <f t="shared" si="14"/>
        <v>Chevrolet Onix | Um dos mais Esperados Lançamentos | do ano da Chevrolet. Veja no site!</v>
      </c>
    </row>
    <row r="847" spans="1:14" x14ac:dyDescent="0.25">
      <c r="A847" s="40" t="s">
        <v>77</v>
      </c>
      <c r="B847" s="40" t="s">
        <v>403</v>
      </c>
      <c r="C847" s="40" t="s">
        <v>408</v>
      </c>
      <c r="D847" s="40" t="s">
        <v>409</v>
      </c>
      <c r="E847" s="40" t="s">
        <v>383</v>
      </c>
      <c r="F847" s="40" t="s">
        <v>393</v>
      </c>
      <c r="G847" s="40" t="s">
        <v>493</v>
      </c>
      <c r="I847" s="16" t="s">
        <v>90</v>
      </c>
      <c r="J847" s="16" t="s">
        <v>77</v>
      </c>
      <c r="K847" s="16">
        <v>0</v>
      </c>
      <c r="L847" s="16">
        <v>0</v>
      </c>
      <c r="M847" s="16">
        <v>0</v>
      </c>
      <c r="N847" s="40" t="str">
        <f t="shared" si="14"/>
        <v>Preço Chevrolet Onix | Motor SPE/4, Duplo Air Bag Frontal | Freios ABS com EBD e Muito Mais.</v>
      </c>
    </row>
    <row r="848" spans="1:14" x14ac:dyDescent="0.25">
      <c r="A848" s="40" t="s">
        <v>77</v>
      </c>
      <c r="B848" s="40" t="s">
        <v>421</v>
      </c>
      <c r="C848" s="40" t="s">
        <v>391</v>
      </c>
      <c r="D848" s="40" t="s">
        <v>392</v>
      </c>
      <c r="E848" s="40" t="s">
        <v>383</v>
      </c>
      <c r="F848" s="40" t="s">
        <v>393</v>
      </c>
      <c r="G848" s="40" t="s">
        <v>493</v>
      </c>
      <c r="I848" s="16" t="s">
        <v>149</v>
      </c>
      <c r="J848" s="16" t="s">
        <v>77</v>
      </c>
      <c r="K848" s="16">
        <v>0</v>
      </c>
      <c r="L848" s="16">
        <v>0</v>
      </c>
      <c r="M848" s="16">
        <v>0</v>
      </c>
      <c r="N848" s="40" t="str">
        <f t="shared" si="14"/>
        <v>Conheça Chevrolet Onix | Um Choque de Gerações na Indústria | Automobilística. Visite Nosso Site!</v>
      </c>
    </row>
    <row r="849" spans="1:14" x14ac:dyDescent="0.25">
      <c r="A849" s="40" t="s">
        <v>77</v>
      </c>
      <c r="B849" s="40" t="s">
        <v>385</v>
      </c>
      <c r="C849" s="40" t="s">
        <v>381</v>
      </c>
      <c r="D849" s="40" t="s">
        <v>382</v>
      </c>
      <c r="E849" s="40" t="s">
        <v>383</v>
      </c>
      <c r="F849" s="40" t="s">
        <v>384</v>
      </c>
      <c r="G849" s="40" t="s">
        <v>493</v>
      </c>
      <c r="I849" s="16" t="s">
        <v>438</v>
      </c>
      <c r="J849" s="16" t="s">
        <v>431</v>
      </c>
      <c r="K849" s="16">
        <v>0</v>
      </c>
      <c r="L849" s="16">
        <v>0</v>
      </c>
      <c r="M849" s="16">
        <v>0</v>
      </c>
      <c r="N849" s="40" t="str">
        <f t="shared" si="14"/>
        <v>Chevrolet Onix com MyLink | Um dos mais Esperados Lançamentos | Está no Salão do Automóvel. Confira</v>
      </c>
    </row>
    <row r="850" spans="1:14" x14ac:dyDescent="0.25">
      <c r="A850" s="40" t="s">
        <v>77</v>
      </c>
      <c r="B850" s="40" t="s">
        <v>79</v>
      </c>
      <c r="C850" s="40" t="s">
        <v>80</v>
      </c>
      <c r="D850" s="40" t="s">
        <v>81</v>
      </c>
      <c r="E850" s="40" t="s">
        <v>84</v>
      </c>
      <c r="F850" s="40" t="s">
        <v>82</v>
      </c>
      <c r="G850" s="40" t="s">
        <v>493</v>
      </c>
      <c r="I850" s="16" t="s">
        <v>435</v>
      </c>
      <c r="J850" s="16" t="s">
        <v>431</v>
      </c>
      <c r="K850" s="16">
        <v>0</v>
      </c>
      <c r="L850" s="16">
        <v>0</v>
      </c>
      <c r="M850" s="16">
        <v>0</v>
      </c>
      <c r="N850" s="40" t="str">
        <f t="shared" si="14"/>
        <v>Chevrolet: Find New Roads | Participe Agora Desse Grande Evento | Visite Agora e Assista Ao Vivo!</v>
      </c>
    </row>
    <row r="851" spans="1:14" x14ac:dyDescent="0.25">
      <c r="A851" s="40" t="s">
        <v>77</v>
      </c>
      <c r="B851" s="40" t="s">
        <v>407</v>
      </c>
      <c r="C851" s="40" t="s">
        <v>405</v>
      </c>
      <c r="D851" s="40" t="s">
        <v>406</v>
      </c>
      <c r="E851" s="40" t="s">
        <v>78</v>
      </c>
      <c r="F851" s="40" t="s">
        <v>393</v>
      </c>
      <c r="G851" s="40" t="s">
        <v>493</v>
      </c>
      <c r="I851" s="16" t="s">
        <v>94</v>
      </c>
      <c r="J851" s="16" t="s">
        <v>77</v>
      </c>
      <c r="K851" s="16">
        <v>0</v>
      </c>
      <c r="L851" s="16">
        <v>0</v>
      </c>
      <c r="M851" s="16">
        <v>0</v>
      </c>
      <c r="N851" s="40" t="str">
        <f t="shared" si="14"/>
        <v>Chevrolet Onix 2013 | Tecnologia Inovadora e Exclusiva. | Com o Sistema Multimídia MyLink.</v>
      </c>
    </row>
    <row r="852" spans="1:14" x14ac:dyDescent="0.25">
      <c r="A852" s="40" t="s">
        <v>77</v>
      </c>
      <c r="B852" s="40" t="s">
        <v>385</v>
      </c>
      <c r="C852" s="40" t="s">
        <v>381</v>
      </c>
      <c r="D852" s="40" t="s">
        <v>412</v>
      </c>
      <c r="E852" s="40" t="s">
        <v>78</v>
      </c>
      <c r="F852" s="40" t="s">
        <v>384</v>
      </c>
      <c r="G852" s="40" t="s">
        <v>493</v>
      </c>
      <c r="I852" s="16" t="s">
        <v>435</v>
      </c>
      <c r="J852" s="16" t="s">
        <v>431</v>
      </c>
      <c r="K852" s="16">
        <v>0</v>
      </c>
      <c r="L852" s="16">
        <v>0</v>
      </c>
      <c r="M852" s="16">
        <v>0</v>
      </c>
      <c r="N852" s="40" t="str">
        <f t="shared" si="14"/>
        <v>Chevrolet Onix com MyLink | Um dos mais Esperados Lançamentos | do ano da Chevrolet. Veja no site!</v>
      </c>
    </row>
    <row r="853" spans="1:14" x14ac:dyDescent="0.25">
      <c r="A853" s="40" t="s">
        <v>77</v>
      </c>
      <c r="B853" s="40" t="s">
        <v>394</v>
      </c>
      <c r="C853" s="40" t="s">
        <v>381</v>
      </c>
      <c r="D853" s="40" t="s">
        <v>412</v>
      </c>
      <c r="E853" s="40" t="s">
        <v>78</v>
      </c>
      <c r="F853" s="40" t="s">
        <v>384</v>
      </c>
      <c r="G853" s="40" t="s">
        <v>493</v>
      </c>
      <c r="I853" s="16" t="s">
        <v>178</v>
      </c>
      <c r="J853" s="16" t="s">
        <v>431</v>
      </c>
      <c r="K853" s="16">
        <v>0</v>
      </c>
      <c r="L853" s="16">
        <v>0</v>
      </c>
      <c r="M853" s="16">
        <v>0</v>
      </c>
      <c r="N853" s="40" t="str">
        <f t="shared" si="14"/>
        <v>Lançamento Chevrolet Onix | Um dos mais Esperados Lançamentos | do ano da Chevrolet. Veja no site!</v>
      </c>
    </row>
    <row r="854" spans="1:14" x14ac:dyDescent="0.25">
      <c r="A854" s="40" t="s">
        <v>77</v>
      </c>
      <c r="B854" s="40" t="s">
        <v>394</v>
      </c>
      <c r="C854" s="40" t="s">
        <v>381</v>
      </c>
      <c r="D854" s="40" t="s">
        <v>412</v>
      </c>
      <c r="E854" s="40" t="s">
        <v>78</v>
      </c>
      <c r="F854" s="40" t="s">
        <v>384</v>
      </c>
      <c r="G854" s="40" t="s">
        <v>493</v>
      </c>
      <c r="I854" s="16" t="s">
        <v>433</v>
      </c>
      <c r="J854" s="16" t="s">
        <v>431</v>
      </c>
      <c r="K854" s="16">
        <v>0</v>
      </c>
      <c r="L854" s="16">
        <v>0</v>
      </c>
      <c r="M854" s="16">
        <v>0</v>
      </c>
      <c r="N854" s="40" t="str">
        <f t="shared" si="14"/>
        <v>Lançamento Chevrolet Onix | Um dos mais Esperados Lançamentos | do ano da Chevrolet. Veja no site!</v>
      </c>
    </row>
    <row r="855" spans="1:14" x14ac:dyDescent="0.25">
      <c r="A855" s="40" t="s">
        <v>77</v>
      </c>
      <c r="B855" s="40" t="s">
        <v>420</v>
      </c>
      <c r="C855" s="40" t="s">
        <v>391</v>
      </c>
      <c r="D855" s="40" t="s">
        <v>392</v>
      </c>
      <c r="E855" s="40" t="s">
        <v>383</v>
      </c>
      <c r="F855" s="40" t="s">
        <v>393</v>
      </c>
      <c r="G855" s="40" t="s">
        <v>493</v>
      </c>
      <c r="I855" s="16" t="s">
        <v>86</v>
      </c>
      <c r="J855" s="16" t="s">
        <v>77</v>
      </c>
      <c r="K855" s="16">
        <v>0</v>
      </c>
      <c r="L855" s="16">
        <v>0</v>
      </c>
      <c r="M855" s="16">
        <v>0</v>
      </c>
      <c r="N855" s="40" t="str">
        <f t="shared" si="14"/>
        <v>Onix 2013 - 0 km | Um Choque de Gerações na Indústria | Automobilística. Visite Nosso Site!</v>
      </c>
    </row>
    <row r="856" spans="1:14" x14ac:dyDescent="0.25">
      <c r="A856" s="40" t="s">
        <v>74</v>
      </c>
      <c r="B856" s="40" t="s">
        <v>385</v>
      </c>
      <c r="C856" s="40" t="s">
        <v>397</v>
      </c>
      <c r="D856" s="40" t="s">
        <v>398</v>
      </c>
      <c r="E856" s="40" t="s">
        <v>383</v>
      </c>
      <c r="F856" s="40" t="s">
        <v>384</v>
      </c>
      <c r="G856" s="40" t="s">
        <v>493</v>
      </c>
      <c r="I856" s="16" t="s">
        <v>432</v>
      </c>
      <c r="J856" s="16" t="s">
        <v>431</v>
      </c>
      <c r="K856" s="16">
        <v>0</v>
      </c>
      <c r="L856" s="16">
        <v>0</v>
      </c>
      <c r="M856" s="16">
        <v>0</v>
      </c>
      <c r="N856" s="40" t="str">
        <f t="shared" si="14"/>
        <v>Chevrolet Onix com MyLink | Com Tela Touchscreen e Conexão | a Smartphones via MyLink.</v>
      </c>
    </row>
    <row r="857" spans="1:14" x14ac:dyDescent="0.25">
      <c r="A857" s="40" t="s">
        <v>77</v>
      </c>
      <c r="B857" s="40" t="s">
        <v>380</v>
      </c>
      <c r="C857" s="40" t="s">
        <v>395</v>
      </c>
      <c r="D857" s="40" t="s">
        <v>396</v>
      </c>
      <c r="E857" s="40" t="s">
        <v>383</v>
      </c>
      <c r="F857" s="40" t="s">
        <v>384</v>
      </c>
      <c r="G857" s="40" t="s">
        <v>493</v>
      </c>
      <c r="I857" s="16" t="s">
        <v>435</v>
      </c>
      <c r="J857" s="16" t="s">
        <v>431</v>
      </c>
      <c r="K857" s="16">
        <v>0</v>
      </c>
      <c r="L857" s="16">
        <v>0</v>
      </c>
      <c r="M857" s="16">
        <v>0</v>
      </c>
      <c r="N857" s="40" t="str">
        <f t="shared" si="14"/>
        <v>Chevrolet Onix | Tecnologia ao Alcance de Todos | Confira mais Informações no Site!</v>
      </c>
    </row>
    <row r="858" spans="1:14" x14ac:dyDescent="0.25">
      <c r="A858" s="40" t="s">
        <v>9</v>
      </c>
      <c r="B858" s="40" t="s">
        <v>419</v>
      </c>
      <c r="C858" s="40" t="s">
        <v>376</v>
      </c>
      <c r="D858" s="40" t="s">
        <v>377</v>
      </c>
      <c r="E858" s="40" t="s">
        <v>378</v>
      </c>
      <c r="F858" s="40" t="s">
        <v>379</v>
      </c>
      <c r="G858" s="40" t="s">
        <v>493</v>
      </c>
      <c r="I858" s="16" t="s">
        <v>92</v>
      </c>
      <c r="J858" s="16" t="s">
        <v>49</v>
      </c>
      <c r="K858" s="16">
        <v>486</v>
      </c>
      <c r="L858" s="16">
        <v>3232</v>
      </c>
      <c r="M858" s="16">
        <v>108.08</v>
      </c>
      <c r="N858" s="40" t="str">
        <f t="shared" si="14"/>
        <v>Chevrolet Onix LTZ | Conectado ao GPS do Seu Celular | Para se Atualizar em Tempo Real.</v>
      </c>
    </row>
    <row r="859" spans="1:14" x14ac:dyDescent="0.25">
      <c r="A859" s="40" t="s">
        <v>77</v>
      </c>
      <c r="B859" s="40" t="s">
        <v>385</v>
      </c>
      <c r="C859" s="40" t="s">
        <v>395</v>
      </c>
      <c r="D859" s="40" t="s">
        <v>396</v>
      </c>
      <c r="E859" s="40" t="s">
        <v>78</v>
      </c>
      <c r="F859" s="40" t="s">
        <v>384</v>
      </c>
      <c r="G859" s="40" t="s">
        <v>493</v>
      </c>
      <c r="I859" s="16" t="s">
        <v>434</v>
      </c>
      <c r="J859" s="16" t="s">
        <v>431</v>
      </c>
      <c r="K859" s="16">
        <v>0</v>
      </c>
      <c r="L859" s="16">
        <v>0</v>
      </c>
      <c r="M859" s="16">
        <v>0</v>
      </c>
      <c r="N859" s="40" t="str">
        <f t="shared" si="14"/>
        <v>Chevrolet Onix com MyLink | Tecnologia ao Alcance de Todos | Confira mais Informações no Site!</v>
      </c>
    </row>
    <row r="860" spans="1:14" x14ac:dyDescent="0.25">
      <c r="A860" s="40" t="s">
        <v>74</v>
      </c>
      <c r="B860" s="40" t="s">
        <v>394</v>
      </c>
      <c r="C860" s="40" t="s">
        <v>397</v>
      </c>
      <c r="D860" s="40" t="s">
        <v>398</v>
      </c>
      <c r="E860" s="40" t="s">
        <v>383</v>
      </c>
      <c r="F860" s="40" t="s">
        <v>384</v>
      </c>
      <c r="G860" s="40" t="s">
        <v>493</v>
      </c>
      <c r="I860" s="16" t="s">
        <v>434</v>
      </c>
      <c r="J860" s="16" t="s">
        <v>431</v>
      </c>
      <c r="K860" s="16">
        <v>0</v>
      </c>
      <c r="L860" s="16">
        <v>0</v>
      </c>
      <c r="M860" s="16">
        <v>0</v>
      </c>
      <c r="N860" s="40" t="str">
        <f t="shared" si="14"/>
        <v>Lançamento Chevrolet Onix | Com Tela Touchscreen e Conexão | a Smartphones via MyLink.</v>
      </c>
    </row>
    <row r="861" spans="1:14" x14ac:dyDescent="0.25">
      <c r="A861" s="40" t="s">
        <v>74</v>
      </c>
      <c r="B861" s="40" t="s">
        <v>79</v>
      </c>
      <c r="C861" s="40" t="s">
        <v>80</v>
      </c>
      <c r="D861" s="40" t="s">
        <v>81</v>
      </c>
      <c r="E861" s="40" t="s">
        <v>78</v>
      </c>
      <c r="F861" s="40" t="s">
        <v>82</v>
      </c>
      <c r="G861" s="40" t="s">
        <v>493</v>
      </c>
      <c r="I861" s="16" t="s">
        <v>88</v>
      </c>
      <c r="J861" s="16" t="s">
        <v>74</v>
      </c>
      <c r="K861" s="16">
        <v>0</v>
      </c>
      <c r="L861" s="16">
        <v>0</v>
      </c>
      <c r="M861" s="16">
        <v>0</v>
      </c>
      <c r="N861" s="40" t="str">
        <f t="shared" si="14"/>
        <v>Chevrolet: Find New Roads | Participe Agora Desse Grande Evento | Visite Agora e Assista Ao Vivo!</v>
      </c>
    </row>
    <row r="862" spans="1:14" x14ac:dyDescent="0.25">
      <c r="A862" s="40" t="s">
        <v>77</v>
      </c>
      <c r="B862" s="40" t="s">
        <v>407</v>
      </c>
      <c r="C862" s="40" t="s">
        <v>401</v>
      </c>
      <c r="D862" s="40" t="s">
        <v>402</v>
      </c>
      <c r="E862" s="40" t="s">
        <v>383</v>
      </c>
      <c r="F862" s="40" t="s">
        <v>393</v>
      </c>
      <c r="G862" s="40" t="s">
        <v>493</v>
      </c>
      <c r="I862" s="16" t="s">
        <v>94</v>
      </c>
      <c r="J862" s="16" t="s">
        <v>77</v>
      </c>
      <c r="K862" s="16">
        <v>0</v>
      </c>
      <c r="L862" s="16">
        <v>0</v>
      </c>
      <c r="M862" s="16">
        <v>0</v>
      </c>
      <c r="N862" s="40" t="str">
        <f t="shared" si="14"/>
        <v>Chevrolet Onix 2013 | Coisas Incríveis Saem do Padrão. | Carros Também. Confira Agora o Site</v>
      </c>
    </row>
    <row r="863" spans="1:14" x14ac:dyDescent="0.25">
      <c r="A863" s="40" t="s">
        <v>77</v>
      </c>
      <c r="B863" s="40" t="s">
        <v>380</v>
      </c>
      <c r="C863" s="40" t="s">
        <v>397</v>
      </c>
      <c r="D863" s="40" t="s">
        <v>398</v>
      </c>
      <c r="E863" s="40" t="s">
        <v>383</v>
      </c>
      <c r="F863" s="40" t="s">
        <v>384</v>
      </c>
      <c r="G863" s="40" t="s">
        <v>493</v>
      </c>
      <c r="I863" s="16" t="s">
        <v>436</v>
      </c>
      <c r="J863" s="16" t="s">
        <v>431</v>
      </c>
      <c r="K863" s="16">
        <v>0</v>
      </c>
      <c r="L863" s="16">
        <v>0</v>
      </c>
      <c r="M863" s="16">
        <v>0</v>
      </c>
      <c r="N863" s="40" t="str">
        <f t="shared" si="14"/>
        <v>Chevrolet Onix | Com Tela Touchscreen e Conexão | a Smartphones via MyLink.</v>
      </c>
    </row>
    <row r="864" spans="1:14" x14ac:dyDescent="0.25">
      <c r="A864" s="40" t="s">
        <v>77</v>
      </c>
      <c r="B864" s="40" t="s">
        <v>394</v>
      </c>
      <c r="C864" s="40" t="s">
        <v>381</v>
      </c>
      <c r="D864" s="40" t="s">
        <v>412</v>
      </c>
      <c r="E864" s="40" t="s">
        <v>78</v>
      </c>
      <c r="F864" s="40" t="s">
        <v>384</v>
      </c>
      <c r="G864" s="40" t="s">
        <v>493</v>
      </c>
      <c r="I864" s="16" t="s">
        <v>144</v>
      </c>
      <c r="J864" s="16" t="s">
        <v>431</v>
      </c>
      <c r="K864" s="16">
        <v>0</v>
      </c>
      <c r="L864" s="16">
        <v>0</v>
      </c>
      <c r="M864" s="16">
        <v>0</v>
      </c>
      <c r="N864" s="40" t="str">
        <f t="shared" si="14"/>
        <v>Lançamento Chevrolet Onix | Um dos mais Esperados Lançamentos | do ano da Chevrolet. Veja no site!</v>
      </c>
    </row>
    <row r="865" spans="1:14" x14ac:dyDescent="0.25">
      <c r="A865" s="40" t="s">
        <v>77</v>
      </c>
      <c r="B865" s="40" t="s">
        <v>423</v>
      </c>
      <c r="C865" s="40" t="s">
        <v>408</v>
      </c>
      <c r="D865" s="40" t="s">
        <v>409</v>
      </c>
      <c r="E865" s="40" t="s">
        <v>383</v>
      </c>
      <c r="F865" s="40" t="s">
        <v>393</v>
      </c>
      <c r="G865" s="40" t="s">
        <v>493</v>
      </c>
      <c r="I865" s="16" t="s">
        <v>88</v>
      </c>
      <c r="J865" s="16" t="s">
        <v>77</v>
      </c>
      <c r="K865" s="16">
        <v>0</v>
      </c>
      <c r="L865" s="16">
        <v>0</v>
      </c>
      <c r="M865" s="16">
        <v>0</v>
      </c>
      <c r="N865" s="40" t="str">
        <f t="shared" si="14"/>
        <v>Monte o Seu Onix 2013 | Motor SPE/4, Duplo Air Bag Frontal | Freios ABS com EBD e Muito Mais.</v>
      </c>
    </row>
    <row r="866" spans="1:14" x14ac:dyDescent="0.25">
      <c r="A866" s="40" t="s">
        <v>74</v>
      </c>
      <c r="B866" s="40" t="s">
        <v>79</v>
      </c>
      <c r="C866" s="40" t="s">
        <v>80</v>
      </c>
      <c r="D866" s="40" t="s">
        <v>81</v>
      </c>
      <c r="E866" s="40" t="s">
        <v>78</v>
      </c>
      <c r="F866" s="40" t="s">
        <v>82</v>
      </c>
      <c r="G866" s="40" t="s">
        <v>493</v>
      </c>
      <c r="I866" s="16" t="s">
        <v>94</v>
      </c>
      <c r="J866" s="16" t="s">
        <v>74</v>
      </c>
      <c r="K866" s="16">
        <v>0</v>
      </c>
      <c r="L866" s="16">
        <v>0</v>
      </c>
      <c r="M866" s="16">
        <v>0</v>
      </c>
      <c r="N866" s="40" t="str">
        <f t="shared" si="14"/>
        <v>Chevrolet: Find New Roads | Participe Agora Desse Grande Evento | Visite Agora e Assista Ao Vivo!</v>
      </c>
    </row>
    <row r="867" spans="1:14" x14ac:dyDescent="0.25">
      <c r="A867" s="40" t="s">
        <v>9</v>
      </c>
      <c r="B867" s="40" t="s">
        <v>416</v>
      </c>
      <c r="C867" s="40" t="s">
        <v>397</v>
      </c>
      <c r="D867" s="40" t="s">
        <v>398</v>
      </c>
      <c r="E867" s="40" t="s">
        <v>383</v>
      </c>
      <c r="F867" s="40" t="s">
        <v>384</v>
      </c>
      <c r="G867" s="40" t="s">
        <v>493</v>
      </c>
      <c r="I867" s="16" t="s">
        <v>144</v>
      </c>
      <c r="J867" s="16" t="s">
        <v>431</v>
      </c>
      <c r="K867" s="16">
        <v>0</v>
      </c>
      <c r="L867" s="16">
        <v>0</v>
      </c>
      <c r="M867" s="16">
        <v>0</v>
      </c>
      <c r="N867" s="40" t="str">
        <f t="shared" si="14"/>
        <v>Anúncio gráfico - Chevrolet Onix com MyLink | Com Tela Touchscreen e Conexão | a Smartphones via MyLink.</v>
      </c>
    </row>
    <row r="868" spans="1:14" x14ac:dyDescent="0.25">
      <c r="A868" s="40" t="s">
        <v>77</v>
      </c>
      <c r="B868" s="40" t="s">
        <v>380</v>
      </c>
      <c r="C868" s="40" t="s">
        <v>381</v>
      </c>
      <c r="D868" s="40" t="s">
        <v>412</v>
      </c>
      <c r="E868" s="40" t="s">
        <v>383</v>
      </c>
      <c r="F868" s="40" t="s">
        <v>384</v>
      </c>
      <c r="G868" s="40" t="s">
        <v>493</v>
      </c>
      <c r="I868" s="16" t="s">
        <v>144</v>
      </c>
      <c r="J868" s="16" t="s">
        <v>431</v>
      </c>
      <c r="K868" s="16">
        <v>0</v>
      </c>
      <c r="L868" s="16">
        <v>0</v>
      </c>
      <c r="M868" s="16">
        <v>0</v>
      </c>
      <c r="N868" s="40" t="str">
        <f t="shared" si="14"/>
        <v>Chevrolet Onix | Um dos mais Esperados Lançamentos | do ano da Chevrolet. Veja no site!</v>
      </c>
    </row>
    <row r="869" spans="1:14" x14ac:dyDescent="0.25">
      <c r="A869" s="40" t="s">
        <v>74</v>
      </c>
      <c r="B869" s="40" t="s">
        <v>380</v>
      </c>
      <c r="C869" s="40" t="s">
        <v>391</v>
      </c>
      <c r="D869" s="40" t="s">
        <v>392</v>
      </c>
      <c r="E869" s="40" t="s">
        <v>383</v>
      </c>
      <c r="F869" s="40" t="s">
        <v>393</v>
      </c>
      <c r="G869" s="40" t="s">
        <v>493</v>
      </c>
      <c r="I869" s="16" t="s">
        <v>149</v>
      </c>
      <c r="J869" s="16" t="s">
        <v>74</v>
      </c>
      <c r="K869" s="16">
        <v>678</v>
      </c>
      <c r="L869" s="16">
        <v>3088</v>
      </c>
      <c r="M869" s="16">
        <v>108.35</v>
      </c>
      <c r="N869" s="40" t="str">
        <f t="shared" si="14"/>
        <v>Chevrolet Onix | Um Choque de Gerações na Indústria | Automobilística. Visite Nosso Site!</v>
      </c>
    </row>
    <row r="870" spans="1:14" x14ac:dyDescent="0.25">
      <c r="A870" s="40" t="s">
        <v>9</v>
      </c>
      <c r="B870" s="40" t="s">
        <v>423</v>
      </c>
      <c r="C870" s="40" t="s">
        <v>376</v>
      </c>
      <c r="D870" s="40" t="s">
        <v>377</v>
      </c>
      <c r="E870" s="40" t="s">
        <v>378</v>
      </c>
      <c r="F870" s="40" t="s">
        <v>379</v>
      </c>
      <c r="G870" s="40" t="s">
        <v>493</v>
      </c>
      <c r="I870" s="16" t="s">
        <v>88</v>
      </c>
      <c r="J870" s="16" t="s">
        <v>49</v>
      </c>
      <c r="K870" s="16">
        <v>265</v>
      </c>
      <c r="L870" s="16">
        <v>577</v>
      </c>
      <c r="M870" s="16">
        <v>36.93</v>
      </c>
      <c r="N870" s="40" t="str">
        <f t="shared" si="14"/>
        <v>Monte o Seu Onix 2013 | Conectado ao GPS do Seu Celular | Para se Atualizar em Tempo Real.</v>
      </c>
    </row>
    <row r="871" spans="1:14" x14ac:dyDescent="0.25">
      <c r="A871" s="40" t="s">
        <v>74</v>
      </c>
      <c r="B871" s="40" t="s">
        <v>380</v>
      </c>
      <c r="C871" s="40" t="s">
        <v>395</v>
      </c>
      <c r="D871" s="40" t="s">
        <v>396</v>
      </c>
      <c r="E871" s="40" t="s">
        <v>383</v>
      </c>
      <c r="F871" s="40" t="s">
        <v>384</v>
      </c>
      <c r="G871" s="40" t="s">
        <v>493</v>
      </c>
      <c r="I871" s="16" t="s">
        <v>438</v>
      </c>
      <c r="J871" s="16" t="s">
        <v>431</v>
      </c>
      <c r="K871" s="16">
        <v>0</v>
      </c>
      <c r="L871" s="16">
        <v>0</v>
      </c>
      <c r="M871" s="16">
        <v>0</v>
      </c>
      <c r="N871" s="40" t="str">
        <f t="shared" si="14"/>
        <v>Chevrolet Onix | Tecnologia ao Alcance de Todos | Confira mais Informações no Site!</v>
      </c>
    </row>
    <row r="872" spans="1:14" x14ac:dyDescent="0.25">
      <c r="A872" s="40" t="s">
        <v>77</v>
      </c>
      <c r="B872" s="40" t="s">
        <v>426</v>
      </c>
      <c r="C872" s="40" t="s">
        <v>401</v>
      </c>
      <c r="D872" s="40" t="s">
        <v>402</v>
      </c>
      <c r="E872" s="40" t="s">
        <v>383</v>
      </c>
      <c r="F872" s="40" t="s">
        <v>393</v>
      </c>
      <c r="G872" s="40" t="s">
        <v>493</v>
      </c>
      <c r="I872" s="16" t="s">
        <v>90</v>
      </c>
      <c r="J872" s="16" t="s">
        <v>77</v>
      </c>
      <c r="K872" s="16">
        <v>0</v>
      </c>
      <c r="L872" s="16">
        <v>0</v>
      </c>
      <c r="M872" s="16">
        <v>0</v>
      </c>
      <c r="N872" s="40" t="str">
        <f t="shared" si="14"/>
        <v>Chevrolet Onix - Preço | Coisas Incríveis Saem do Padrão. | Carros Também. Confira Agora o Site</v>
      </c>
    </row>
    <row r="873" spans="1:14" x14ac:dyDescent="0.25">
      <c r="A873" s="40" t="s">
        <v>77</v>
      </c>
      <c r="B873" s="40" t="s">
        <v>400</v>
      </c>
      <c r="C873" s="40" t="s">
        <v>391</v>
      </c>
      <c r="D873" s="40" t="s">
        <v>392</v>
      </c>
      <c r="E873" s="40" t="s">
        <v>78</v>
      </c>
      <c r="F873" s="40" t="s">
        <v>393</v>
      </c>
      <c r="G873" s="40" t="s">
        <v>493</v>
      </c>
      <c r="I873" s="16" t="s">
        <v>98</v>
      </c>
      <c r="J873" s="16" t="s">
        <v>77</v>
      </c>
      <c r="K873" s="16">
        <v>0</v>
      </c>
      <c r="L873" s="16">
        <v>0</v>
      </c>
      <c r="M873" s="16">
        <v>0</v>
      </c>
      <c r="N873" s="40" t="str">
        <f t="shared" si="14"/>
        <v>Fotos: Chevrolet Onix | Um Choque de Gerações na Indústria | Automobilística. Visite Nosso Site!</v>
      </c>
    </row>
    <row r="874" spans="1:14" x14ac:dyDescent="0.25">
      <c r="A874" s="40" t="s">
        <v>77</v>
      </c>
      <c r="B874" s="40" t="s">
        <v>390</v>
      </c>
      <c r="C874" s="40" t="s">
        <v>391</v>
      </c>
      <c r="D874" s="40" t="s">
        <v>392</v>
      </c>
      <c r="E874" s="40" t="s">
        <v>78</v>
      </c>
      <c r="F874" s="40" t="s">
        <v>393</v>
      </c>
      <c r="G874" s="40" t="s">
        <v>493</v>
      </c>
      <c r="I874" s="16" t="s">
        <v>108</v>
      </c>
      <c r="J874" s="16" t="s">
        <v>77</v>
      </c>
      <c r="K874" s="16">
        <v>0</v>
      </c>
      <c r="L874" s="16">
        <v>0</v>
      </c>
      <c r="M874" s="16">
        <v>0</v>
      </c>
      <c r="N874" s="40" t="str">
        <f t="shared" si="14"/>
        <v>Conheça o Onix 2013 | Um Choque de Gerações na Indústria | Automobilística. Visite Nosso Site!</v>
      </c>
    </row>
    <row r="875" spans="1:14" x14ac:dyDescent="0.25">
      <c r="A875" s="40" t="s">
        <v>77</v>
      </c>
      <c r="B875" s="40" t="s">
        <v>380</v>
      </c>
      <c r="C875" s="40" t="s">
        <v>405</v>
      </c>
      <c r="D875" s="40" t="s">
        <v>406</v>
      </c>
      <c r="E875" s="40" t="s">
        <v>383</v>
      </c>
      <c r="F875" s="40" t="s">
        <v>393</v>
      </c>
      <c r="G875" s="40" t="s">
        <v>493</v>
      </c>
      <c r="I875" s="16" t="s">
        <v>108</v>
      </c>
      <c r="J875" s="16" t="s">
        <v>77</v>
      </c>
      <c r="K875" s="16">
        <v>0</v>
      </c>
      <c r="L875" s="16">
        <v>0</v>
      </c>
      <c r="M875" s="16">
        <v>0</v>
      </c>
      <c r="N875" s="40" t="str">
        <f t="shared" si="14"/>
        <v>Chevrolet Onix | Tecnologia Inovadora e Exclusiva. | Com o Sistema Multimídia MyLink.</v>
      </c>
    </row>
    <row r="876" spans="1:14" x14ac:dyDescent="0.25">
      <c r="A876" s="40" t="s">
        <v>74</v>
      </c>
      <c r="B876" s="40" t="s">
        <v>390</v>
      </c>
      <c r="C876" s="40" t="s">
        <v>408</v>
      </c>
      <c r="D876" s="40" t="s">
        <v>409</v>
      </c>
      <c r="E876" s="40" t="s">
        <v>383</v>
      </c>
      <c r="F876" s="40" t="s">
        <v>393</v>
      </c>
      <c r="G876" s="40" t="s">
        <v>493</v>
      </c>
      <c r="I876" s="16" t="s">
        <v>126</v>
      </c>
      <c r="J876" s="16" t="s">
        <v>74</v>
      </c>
      <c r="K876" s="16">
        <v>0</v>
      </c>
      <c r="L876" s="16">
        <v>12</v>
      </c>
      <c r="M876" s="16">
        <v>0</v>
      </c>
      <c r="N876" s="40" t="str">
        <f t="shared" si="14"/>
        <v>Conheça o Onix 2013 | Motor SPE/4, Duplo Air Bag Frontal | Freios ABS com EBD e Muito Mais.</v>
      </c>
    </row>
    <row r="877" spans="1:14" x14ac:dyDescent="0.25">
      <c r="A877" s="40" t="s">
        <v>74</v>
      </c>
      <c r="B877" s="40" t="s">
        <v>79</v>
      </c>
      <c r="C877" s="40" t="s">
        <v>80</v>
      </c>
      <c r="D877" s="40" t="s">
        <v>81</v>
      </c>
      <c r="E877" s="40" t="s">
        <v>78</v>
      </c>
      <c r="F877" s="40" t="s">
        <v>82</v>
      </c>
      <c r="G877" s="40" t="s">
        <v>493</v>
      </c>
      <c r="I877" s="16" t="s">
        <v>209</v>
      </c>
      <c r="J877" s="16" t="s">
        <v>74</v>
      </c>
      <c r="K877" s="16">
        <v>0</v>
      </c>
      <c r="L877" s="16">
        <v>0</v>
      </c>
      <c r="M877" s="16">
        <v>0</v>
      </c>
      <c r="N877" s="40" t="str">
        <f t="shared" si="14"/>
        <v>Chevrolet: Find New Roads | Participe Agora Desse Grande Evento | Visite Agora e Assista Ao Vivo!</v>
      </c>
    </row>
    <row r="878" spans="1:14" x14ac:dyDescent="0.25">
      <c r="A878" s="40" t="s">
        <v>77</v>
      </c>
      <c r="B878" s="40" t="s">
        <v>380</v>
      </c>
      <c r="C878" s="40" t="s">
        <v>397</v>
      </c>
      <c r="D878" s="40" t="s">
        <v>398</v>
      </c>
      <c r="E878" s="40" t="s">
        <v>78</v>
      </c>
      <c r="F878" s="40" t="s">
        <v>384</v>
      </c>
      <c r="G878" s="40" t="s">
        <v>493</v>
      </c>
      <c r="I878" s="16" t="s">
        <v>432</v>
      </c>
      <c r="J878" s="16" t="s">
        <v>431</v>
      </c>
      <c r="K878" s="16">
        <v>0</v>
      </c>
      <c r="L878" s="16">
        <v>0</v>
      </c>
      <c r="M878" s="16">
        <v>0</v>
      </c>
      <c r="N878" s="40" t="str">
        <f t="shared" si="14"/>
        <v>Chevrolet Onix | Com Tela Touchscreen e Conexão | a Smartphones via MyLink.</v>
      </c>
    </row>
    <row r="879" spans="1:14" x14ac:dyDescent="0.25">
      <c r="A879" s="40" t="s">
        <v>9</v>
      </c>
      <c r="B879" s="40" t="s">
        <v>421</v>
      </c>
      <c r="C879" s="40" t="s">
        <v>388</v>
      </c>
      <c r="D879" s="40" t="s">
        <v>389</v>
      </c>
      <c r="E879" s="40" t="s">
        <v>378</v>
      </c>
      <c r="F879" s="40" t="s">
        <v>379</v>
      </c>
      <c r="G879" s="40" t="s">
        <v>493</v>
      </c>
      <c r="I879" s="16" t="s">
        <v>106</v>
      </c>
      <c r="J879" s="16" t="s">
        <v>49</v>
      </c>
      <c r="K879" s="16">
        <v>2</v>
      </c>
      <c r="L879" s="16">
        <v>62</v>
      </c>
      <c r="M879" s="16">
        <v>0.44</v>
      </c>
      <c r="N879" s="40" t="str">
        <f t="shared" si="14"/>
        <v>Conheça Chevrolet Onix | Conheça toda a Tecnologia do MyLink | Conectado ao GPS do Seu Celular.</v>
      </c>
    </row>
    <row r="880" spans="1:14" x14ac:dyDescent="0.25">
      <c r="A880" s="40" t="s">
        <v>9</v>
      </c>
      <c r="B880" s="40" t="s">
        <v>421</v>
      </c>
      <c r="C880" s="40" t="s">
        <v>388</v>
      </c>
      <c r="D880" s="40" t="s">
        <v>389</v>
      </c>
      <c r="E880" s="40" t="s">
        <v>378</v>
      </c>
      <c r="F880" s="40" t="s">
        <v>379</v>
      </c>
      <c r="G880" s="40" t="s">
        <v>493</v>
      </c>
      <c r="I880" s="16" t="s">
        <v>209</v>
      </c>
      <c r="J880" s="16" t="s">
        <v>49</v>
      </c>
      <c r="K880" s="16">
        <v>10</v>
      </c>
      <c r="L880" s="16">
        <v>89</v>
      </c>
      <c r="M880" s="16">
        <v>2.16</v>
      </c>
      <c r="N880" s="40" t="str">
        <f t="shared" si="14"/>
        <v>Conheça Chevrolet Onix | Conheça toda a Tecnologia do MyLink | Conectado ao GPS do Seu Celular.</v>
      </c>
    </row>
    <row r="881" spans="1:14" x14ac:dyDescent="0.25">
      <c r="A881" s="40" t="s">
        <v>74</v>
      </c>
      <c r="B881" s="40" t="s">
        <v>385</v>
      </c>
      <c r="C881" s="40" t="s">
        <v>397</v>
      </c>
      <c r="D881" s="40" t="s">
        <v>398</v>
      </c>
      <c r="E881" s="40" t="s">
        <v>383</v>
      </c>
      <c r="F881" s="40" t="s">
        <v>384</v>
      </c>
      <c r="G881" s="40" t="s">
        <v>493</v>
      </c>
      <c r="I881" s="16" t="s">
        <v>433</v>
      </c>
      <c r="J881" s="16" t="s">
        <v>431</v>
      </c>
      <c r="K881" s="16">
        <v>0</v>
      </c>
      <c r="L881" s="16">
        <v>0</v>
      </c>
      <c r="M881" s="16">
        <v>0</v>
      </c>
      <c r="N881" s="40" t="str">
        <f t="shared" si="14"/>
        <v>Chevrolet Onix com MyLink | Com Tela Touchscreen e Conexão | a Smartphones via MyLink.</v>
      </c>
    </row>
    <row r="882" spans="1:14" x14ac:dyDescent="0.25">
      <c r="A882" s="40" t="s">
        <v>9</v>
      </c>
      <c r="B882" s="40" t="s">
        <v>387</v>
      </c>
      <c r="C882" s="40" t="s">
        <v>376</v>
      </c>
      <c r="D882" s="40" t="s">
        <v>377</v>
      </c>
      <c r="E882" s="40" t="s">
        <v>378</v>
      </c>
      <c r="F882" s="40" t="s">
        <v>379</v>
      </c>
      <c r="G882" s="40" t="s">
        <v>493</v>
      </c>
      <c r="I882" s="16" t="s">
        <v>129</v>
      </c>
      <c r="J882" s="16" t="s">
        <v>49</v>
      </c>
      <c r="K882" s="16">
        <v>4</v>
      </c>
      <c r="L882" s="16">
        <v>66</v>
      </c>
      <c r="M882" s="16">
        <v>2.2799999999999998</v>
      </c>
      <c r="N882" s="40" t="str">
        <f t="shared" si="14"/>
        <v>Chevrolet Onix - Oficial | Conectado ao GPS do Seu Celular | Para se Atualizar em Tempo Real.</v>
      </c>
    </row>
    <row r="883" spans="1:14" x14ac:dyDescent="0.25">
      <c r="A883" s="40" t="s">
        <v>77</v>
      </c>
      <c r="B883" s="40" t="s">
        <v>394</v>
      </c>
      <c r="C883" s="40" t="s">
        <v>381</v>
      </c>
      <c r="D883" s="40" t="s">
        <v>382</v>
      </c>
      <c r="E883" s="40" t="s">
        <v>383</v>
      </c>
      <c r="F883" s="40" t="s">
        <v>384</v>
      </c>
      <c r="G883" s="40" t="s">
        <v>493</v>
      </c>
      <c r="I883" s="16" t="s">
        <v>436</v>
      </c>
      <c r="J883" s="16" t="s">
        <v>431</v>
      </c>
      <c r="K883" s="16">
        <v>0</v>
      </c>
      <c r="L883" s="16">
        <v>0</v>
      </c>
      <c r="M883" s="16">
        <v>0</v>
      </c>
      <c r="N883" s="40" t="str">
        <f t="shared" si="14"/>
        <v>Lançamento Chevrolet Onix | Um dos mais Esperados Lançamentos | Está no Salão do Automóvel. Confira</v>
      </c>
    </row>
    <row r="884" spans="1:14" x14ac:dyDescent="0.25">
      <c r="A884" s="40" t="s">
        <v>77</v>
      </c>
      <c r="B884" s="40" t="s">
        <v>380</v>
      </c>
      <c r="C884" s="40" t="s">
        <v>381</v>
      </c>
      <c r="D884" s="40" t="s">
        <v>382</v>
      </c>
      <c r="E884" s="40" t="s">
        <v>383</v>
      </c>
      <c r="F884" s="40" t="s">
        <v>384</v>
      </c>
      <c r="G884" s="40" t="s">
        <v>493</v>
      </c>
      <c r="I884" s="16" t="s">
        <v>220</v>
      </c>
      <c r="J884" s="16" t="s">
        <v>431</v>
      </c>
      <c r="K884" s="16">
        <v>0</v>
      </c>
      <c r="L884" s="16">
        <v>0</v>
      </c>
      <c r="M884" s="16">
        <v>0</v>
      </c>
      <c r="N884" s="40" t="str">
        <f t="shared" si="14"/>
        <v>Chevrolet Onix | Um dos mais Esperados Lançamentos | Está no Salão do Automóvel. Confira</v>
      </c>
    </row>
    <row r="885" spans="1:14" x14ac:dyDescent="0.25">
      <c r="A885" s="40" t="s">
        <v>77</v>
      </c>
      <c r="B885" s="40" t="s">
        <v>79</v>
      </c>
      <c r="C885" s="40" t="s">
        <v>80</v>
      </c>
      <c r="D885" s="40" t="s">
        <v>81</v>
      </c>
      <c r="E885" s="40" t="s">
        <v>84</v>
      </c>
      <c r="F885" s="40" t="s">
        <v>82</v>
      </c>
      <c r="G885" s="40" t="s">
        <v>493</v>
      </c>
      <c r="I885" s="16" t="s">
        <v>178</v>
      </c>
      <c r="J885" s="16" t="s">
        <v>431</v>
      </c>
      <c r="K885" s="16">
        <v>0</v>
      </c>
      <c r="L885" s="16">
        <v>0</v>
      </c>
      <c r="M885" s="16">
        <v>0</v>
      </c>
      <c r="N885" s="40" t="str">
        <f t="shared" si="14"/>
        <v>Chevrolet: Find New Roads | Participe Agora Desse Grande Evento | Visite Agora e Assista Ao Vivo!</v>
      </c>
    </row>
    <row r="886" spans="1:14" x14ac:dyDescent="0.25">
      <c r="A886" s="40" t="s">
        <v>77</v>
      </c>
      <c r="B886" s="40" t="s">
        <v>407</v>
      </c>
      <c r="C886" s="40" t="s">
        <v>391</v>
      </c>
      <c r="D886" s="40" t="s">
        <v>392</v>
      </c>
      <c r="E886" s="40" t="s">
        <v>78</v>
      </c>
      <c r="F886" s="40" t="s">
        <v>393</v>
      </c>
      <c r="G886" s="40" t="s">
        <v>493</v>
      </c>
      <c r="I886" s="16" t="s">
        <v>129</v>
      </c>
      <c r="J886" s="16" t="s">
        <v>77</v>
      </c>
      <c r="K886" s="16">
        <v>0</v>
      </c>
      <c r="L886" s="16">
        <v>0</v>
      </c>
      <c r="M886" s="16">
        <v>0</v>
      </c>
      <c r="N886" s="40" t="str">
        <f t="shared" si="14"/>
        <v>Chevrolet Onix 2013 | Um Choque de Gerações na Indústria | Automobilística. Visite Nosso Site!</v>
      </c>
    </row>
    <row r="887" spans="1:14" x14ac:dyDescent="0.25">
      <c r="A887" s="40" t="s">
        <v>77</v>
      </c>
      <c r="B887" s="40" t="s">
        <v>407</v>
      </c>
      <c r="C887" s="40" t="s">
        <v>408</v>
      </c>
      <c r="D887" s="40" t="s">
        <v>409</v>
      </c>
      <c r="E887" s="40" t="s">
        <v>383</v>
      </c>
      <c r="F887" s="40" t="s">
        <v>393</v>
      </c>
      <c r="G887" s="40" t="s">
        <v>493</v>
      </c>
      <c r="I887" s="16" t="s">
        <v>219</v>
      </c>
      <c r="J887" s="16" t="s">
        <v>77</v>
      </c>
      <c r="K887" s="16">
        <v>0</v>
      </c>
      <c r="L887" s="16">
        <v>0</v>
      </c>
      <c r="M887" s="16">
        <v>0</v>
      </c>
      <c r="N887" s="40" t="str">
        <f t="shared" si="14"/>
        <v>Chevrolet Onix 2013 | Motor SPE/4, Duplo Air Bag Frontal | Freios ABS com EBD e Muito Mais.</v>
      </c>
    </row>
    <row r="888" spans="1:14" x14ac:dyDescent="0.25">
      <c r="A888" s="40" t="s">
        <v>9</v>
      </c>
      <c r="B888" s="40" t="s">
        <v>420</v>
      </c>
      <c r="C888" s="40" t="s">
        <v>388</v>
      </c>
      <c r="D888" s="40" t="s">
        <v>389</v>
      </c>
      <c r="E888" s="40" t="s">
        <v>378</v>
      </c>
      <c r="F888" s="40" t="s">
        <v>379</v>
      </c>
      <c r="G888" s="40" t="s">
        <v>493</v>
      </c>
      <c r="I888" s="16" t="s">
        <v>219</v>
      </c>
      <c r="J888" s="16" t="s">
        <v>49</v>
      </c>
      <c r="K888" s="16">
        <v>27</v>
      </c>
      <c r="L888" s="16">
        <v>174</v>
      </c>
      <c r="M888" s="16">
        <v>8.65</v>
      </c>
      <c r="N888" s="40" t="str">
        <f t="shared" si="14"/>
        <v>Onix 2013 - 0 km | Conheça toda a Tecnologia do MyLink | Conectado ao GPS do Seu Celular.</v>
      </c>
    </row>
    <row r="889" spans="1:14" x14ac:dyDescent="0.25">
      <c r="A889" s="40" t="s">
        <v>77</v>
      </c>
      <c r="B889" s="40" t="s">
        <v>410</v>
      </c>
      <c r="C889" s="40" t="s">
        <v>405</v>
      </c>
      <c r="D889" s="40" t="s">
        <v>406</v>
      </c>
      <c r="E889" s="40" t="s">
        <v>383</v>
      </c>
      <c r="F889" s="40" t="s">
        <v>393</v>
      </c>
      <c r="G889" s="40" t="s">
        <v>493</v>
      </c>
      <c r="I889" s="16" t="s">
        <v>209</v>
      </c>
      <c r="J889" s="16" t="s">
        <v>77</v>
      </c>
      <c r="K889" s="16">
        <v>0</v>
      </c>
      <c r="L889" s="16">
        <v>0</v>
      </c>
      <c r="M889" s="16">
        <v>0</v>
      </c>
      <c r="N889" s="40" t="str">
        <f t="shared" si="14"/>
        <v>Chevrolet Onix LS | Tecnologia Inovadora e Exclusiva. | Com o Sistema Multimídia MyLink.</v>
      </c>
    </row>
    <row r="890" spans="1:14" x14ac:dyDescent="0.25">
      <c r="A890" s="40" t="s">
        <v>9</v>
      </c>
      <c r="B890" s="40" t="s">
        <v>79</v>
      </c>
      <c r="C890" s="40" t="s">
        <v>80</v>
      </c>
      <c r="D890" s="40" t="s">
        <v>83</v>
      </c>
      <c r="E890" s="40" t="s">
        <v>78</v>
      </c>
      <c r="F890" s="40" t="s">
        <v>82</v>
      </c>
      <c r="G890" s="40" t="s">
        <v>493</v>
      </c>
      <c r="I890" s="16" t="s">
        <v>435</v>
      </c>
      <c r="J890" s="16" t="s">
        <v>431</v>
      </c>
      <c r="K890" s="16">
        <v>0</v>
      </c>
      <c r="L890" s="16">
        <v>0</v>
      </c>
      <c r="M890" s="16">
        <v>0</v>
      </c>
      <c r="N890" s="40" t="str">
        <f t="shared" si="14"/>
        <v>Chevrolet: Find New Roads | Participe Agora Desse Grande Evento | Assista a Transmissão Ao Vivo!</v>
      </c>
    </row>
    <row r="891" spans="1:14" x14ac:dyDescent="0.25">
      <c r="A891" s="40" t="s">
        <v>77</v>
      </c>
      <c r="B891" s="40" t="s">
        <v>380</v>
      </c>
      <c r="C891" s="40" t="s">
        <v>381</v>
      </c>
      <c r="D891" s="40" t="s">
        <v>412</v>
      </c>
      <c r="E891" s="40" t="s">
        <v>78</v>
      </c>
      <c r="F891" s="40" t="s">
        <v>384</v>
      </c>
      <c r="G891" s="40" t="s">
        <v>493</v>
      </c>
      <c r="I891" s="16" t="s">
        <v>178</v>
      </c>
      <c r="J891" s="16" t="s">
        <v>431</v>
      </c>
      <c r="K891" s="16">
        <v>0</v>
      </c>
      <c r="L891" s="16">
        <v>0</v>
      </c>
      <c r="M891" s="16">
        <v>0</v>
      </c>
      <c r="N891" s="40" t="str">
        <f t="shared" si="14"/>
        <v>Chevrolet Onix | Um dos mais Esperados Lançamentos | do ano da Chevrolet. Veja no site!</v>
      </c>
    </row>
    <row r="892" spans="1:14" x14ac:dyDescent="0.25">
      <c r="A892" s="40" t="s">
        <v>77</v>
      </c>
      <c r="B892" s="40" t="s">
        <v>390</v>
      </c>
      <c r="C892" s="40" t="s">
        <v>408</v>
      </c>
      <c r="D892" s="40" t="s">
        <v>409</v>
      </c>
      <c r="E892" s="40" t="s">
        <v>78</v>
      </c>
      <c r="F892" s="40" t="s">
        <v>393</v>
      </c>
      <c r="G892" s="40" t="s">
        <v>493</v>
      </c>
      <c r="I892" s="16" t="s">
        <v>126</v>
      </c>
      <c r="J892" s="16" t="s">
        <v>77</v>
      </c>
      <c r="K892" s="16">
        <v>0</v>
      </c>
      <c r="L892" s="16">
        <v>0</v>
      </c>
      <c r="M892" s="16">
        <v>0</v>
      </c>
      <c r="N892" s="40" t="str">
        <f t="shared" si="14"/>
        <v>Conheça o Onix 2013 | Motor SPE/4, Duplo Air Bag Frontal | Freios ABS com EBD e Muito Mais.</v>
      </c>
    </row>
    <row r="893" spans="1:14" x14ac:dyDescent="0.25">
      <c r="A893" s="40" t="s">
        <v>77</v>
      </c>
      <c r="B893" s="40" t="s">
        <v>385</v>
      </c>
      <c r="C893" s="40" t="s">
        <v>381</v>
      </c>
      <c r="D893" s="40" t="s">
        <v>382</v>
      </c>
      <c r="E893" s="40" t="s">
        <v>78</v>
      </c>
      <c r="F893" s="40" t="s">
        <v>384</v>
      </c>
      <c r="G893" s="40" t="s">
        <v>493</v>
      </c>
      <c r="I893" s="16" t="s">
        <v>144</v>
      </c>
      <c r="J893" s="16" t="s">
        <v>431</v>
      </c>
      <c r="K893" s="16">
        <v>0</v>
      </c>
      <c r="L893" s="16">
        <v>0</v>
      </c>
      <c r="M893" s="16">
        <v>0</v>
      </c>
      <c r="N893" s="40" t="str">
        <f t="shared" si="14"/>
        <v>Chevrolet Onix com MyLink | Um dos mais Esperados Lançamentos | Está no Salão do Automóvel. Confira</v>
      </c>
    </row>
    <row r="894" spans="1:14" x14ac:dyDescent="0.25">
      <c r="A894" s="40" t="s">
        <v>74</v>
      </c>
      <c r="B894" s="40" t="s">
        <v>403</v>
      </c>
      <c r="C894" s="40" t="s">
        <v>408</v>
      </c>
      <c r="D894" s="40" t="s">
        <v>409</v>
      </c>
      <c r="E894" s="40" t="s">
        <v>383</v>
      </c>
      <c r="F894" s="40" t="s">
        <v>393</v>
      </c>
      <c r="G894" s="40" t="s">
        <v>493</v>
      </c>
      <c r="I894" s="16" t="s">
        <v>90</v>
      </c>
      <c r="J894" s="16" t="s">
        <v>74</v>
      </c>
      <c r="K894" s="16">
        <v>625</v>
      </c>
      <c r="L894" s="16">
        <v>2275</v>
      </c>
      <c r="M894" s="16">
        <v>118.35</v>
      </c>
      <c r="N894" s="40" t="str">
        <f t="shared" si="14"/>
        <v>Preço Chevrolet Onix | Motor SPE/4, Duplo Air Bag Frontal | Freios ABS com EBD e Muito Mais.</v>
      </c>
    </row>
    <row r="895" spans="1:14" x14ac:dyDescent="0.25">
      <c r="A895" s="40" t="s">
        <v>74</v>
      </c>
      <c r="B895" s="40" t="s">
        <v>380</v>
      </c>
      <c r="C895" s="40" t="s">
        <v>381</v>
      </c>
      <c r="D895" s="40" t="s">
        <v>412</v>
      </c>
      <c r="E895" s="40" t="s">
        <v>383</v>
      </c>
      <c r="F895" s="40" t="s">
        <v>384</v>
      </c>
      <c r="G895" s="40" t="s">
        <v>493</v>
      </c>
      <c r="I895" s="16" t="s">
        <v>438</v>
      </c>
      <c r="J895" s="16" t="s">
        <v>431</v>
      </c>
      <c r="K895" s="16">
        <v>0</v>
      </c>
      <c r="L895" s="16">
        <v>0</v>
      </c>
      <c r="M895" s="16">
        <v>0</v>
      </c>
      <c r="N895" s="40" t="str">
        <f t="shared" si="14"/>
        <v>Chevrolet Onix | Um dos mais Esperados Lançamentos | do ano da Chevrolet. Veja no site!</v>
      </c>
    </row>
    <row r="896" spans="1:14" x14ac:dyDescent="0.25">
      <c r="A896" s="40" t="s">
        <v>77</v>
      </c>
      <c r="B896" s="40" t="s">
        <v>385</v>
      </c>
      <c r="C896" s="40" t="s">
        <v>381</v>
      </c>
      <c r="D896" s="40" t="s">
        <v>412</v>
      </c>
      <c r="E896" s="40" t="s">
        <v>383</v>
      </c>
      <c r="F896" s="40" t="s">
        <v>384</v>
      </c>
      <c r="G896" s="40" t="s">
        <v>493</v>
      </c>
      <c r="I896" s="16" t="s">
        <v>432</v>
      </c>
      <c r="J896" s="16" t="s">
        <v>431</v>
      </c>
      <c r="K896" s="16">
        <v>0</v>
      </c>
      <c r="L896" s="16">
        <v>0</v>
      </c>
      <c r="M896" s="16">
        <v>0</v>
      </c>
      <c r="N896" s="40" t="str">
        <f t="shared" ref="N896:N959" si="15">B896&amp;" | "&amp;C896&amp;" | "&amp;D896</f>
        <v>Chevrolet Onix com MyLink | Um dos mais Esperados Lançamentos | do ano da Chevrolet. Veja no site!</v>
      </c>
    </row>
    <row r="897" spans="1:14" x14ac:dyDescent="0.25">
      <c r="A897" s="40" t="s">
        <v>77</v>
      </c>
      <c r="B897" s="40" t="s">
        <v>418</v>
      </c>
      <c r="C897" s="40" t="s">
        <v>381</v>
      </c>
      <c r="D897" s="40" t="s">
        <v>412</v>
      </c>
      <c r="E897" s="40" t="s">
        <v>383</v>
      </c>
      <c r="F897" s="40" t="s">
        <v>384</v>
      </c>
      <c r="G897" s="40" t="s">
        <v>493</v>
      </c>
      <c r="I897" s="16" t="s">
        <v>432</v>
      </c>
      <c r="J897" s="16" t="s">
        <v>431</v>
      </c>
      <c r="K897" s="16">
        <v>0</v>
      </c>
      <c r="L897" s="16">
        <v>0</v>
      </c>
      <c r="M897" s="16">
        <v>0</v>
      </c>
      <c r="N897" s="40" t="str">
        <f t="shared" si="15"/>
        <v>Vem aí o Chevrolet Onix | Um dos mais Esperados Lançamentos | do ano da Chevrolet. Veja no site!</v>
      </c>
    </row>
    <row r="898" spans="1:14" x14ac:dyDescent="0.25">
      <c r="A898" s="40" t="s">
        <v>77</v>
      </c>
      <c r="B898" s="40" t="s">
        <v>385</v>
      </c>
      <c r="C898" s="40" t="s">
        <v>395</v>
      </c>
      <c r="D898" s="40" t="s">
        <v>396</v>
      </c>
      <c r="E898" s="40" t="s">
        <v>78</v>
      </c>
      <c r="F898" s="40" t="s">
        <v>384</v>
      </c>
      <c r="G898" s="40" t="s">
        <v>493</v>
      </c>
      <c r="I898" s="16" t="s">
        <v>432</v>
      </c>
      <c r="J898" s="16" t="s">
        <v>431</v>
      </c>
      <c r="K898" s="16">
        <v>0</v>
      </c>
      <c r="L898" s="16">
        <v>0</v>
      </c>
      <c r="M898" s="16">
        <v>0</v>
      </c>
      <c r="N898" s="40" t="str">
        <f t="shared" si="15"/>
        <v>Chevrolet Onix com MyLink | Tecnologia ao Alcance de Todos | Confira mais Informações no Site!</v>
      </c>
    </row>
    <row r="899" spans="1:14" x14ac:dyDescent="0.25">
      <c r="A899" s="40" t="s">
        <v>77</v>
      </c>
      <c r="B899" s="40" t="s">
        <v>390</v>
      </c>
      <c r="C899" s="40" t="s">
        <v>391</v>
      </c>
      <c r="D899" s="40" t="s">
        <v>392</v>
      </c>
      <c r="E899" s="40" t="s">
        <v>78</v>
      </c>
      <c r="F899" s="40" t="s">
        <v>393</v>
      </c>
      <c r="G899" s="40" t="s">
        <v>493</v>
      </c>
      <c r="I899" s="16" t="s">
        <v>151</v>
      </c>
      <c r="J899" s="16" t="s">
        <v>77</v>
      </c>
      <c r="K899" s="16">
        <v>0</v>
      </c>
      <c r="L899" s="16">
        <v>0</v>
      </c>
      <c r="M899" s="16">
        <v>0</v>
      </c>
      <c r="N899" s="40" t="str">
        <f t="shared" si="15"/>
        <v>Conheça o Onix 2013 | Um Choque de Gerações na Indústria | Automobilística. Visite Nosso Site!</v>
      </c>
    </row>
    <row r="900" spans="1:14" x14ac:dyDescent="0.25">
      <c r="A900" s="40" t="s">
        <v>77</v>
      </c>
      <c r="B900" s="40" t="s">
        <v>79</v>
      </c>
      <c r="C900" s="40" t="s">
        <v>80</v>
      </c>
      <c r="D900" s="40" t="s">
        <v>81</v>
      </c>
      <c r="E900" s="40" t="s">
        <v>78</v>
      </c>
      <c r="F900" s="40" t="s">
        <v>82</v>
      </c>
      <c r="G900" s="40" t="s">
        <v>493</v>
      </c>
      <c r="I900" s="16" t="s">
        <v>103</v>
      </c>
      <c r="J900" s="16" t="s">
        <v>77</v>
      </c>
      <c r="K900" s="16">
        <v>0</v>
      </c>
      <c r="L900" s="16">
        <v>0</v>
      </c>
      <c r="M900" s="16">
        <v>0</v>
      </c>
      <c r="N900" s="40" t="str">
        <f t="shared" si="15"/>
        <v>Chevrolet: Find New Roads | Participe Agora Desse Grande Evento | Visite Agora e Assista Ao Vivo!</v>
      </c>
    </row>
    <row r="901" spans="1:14" x14ac:dyDescent="0.25">
      <c r="A901" s="40" t="s">
        <v>77</v>
      </c>
      <c r="B901" s="40" t="s">
        <v>421</v>
      </c>
      <c r="C901" s="40" t="s">
        <v>391</v>
      </c>
      <c r="D901" s="40" t="s">
        <v>392</v>
      </c>
      <c r="E901" s="40" t="s">
        <v>78</v>
      </c>
      <c r="F901" s="40" t="s">
        <v>393</v>
      </c>
      <c r="G901" s="40" t="s">
        <v>493</v>
      </c>
      <c r="I901" s="16" t="s">
        <v>209</v>
      </c>
      <c r="J901" s="16" t="s">
        <v>77</v>
      </c>
      <c r="K901" s="16">
        <v>0</v>
      </c>
      <c r="L901" s="16">
        <v>0</v>
      </c>
      <c r="M901" s="16">
        <v>0</v>
      </c>
      <c r="N901" s="40" t="str">
        <f t="shared" si="15"/>
        <v>Conheça Chevrolet Onix | Um Choque de Gerações na Indústria | Automobilística. Visite Nosso Site!</v>
      </c>
    </row>
    <row r="902" spans="1:14" x14ac:dyDescent="0.25">
      <c r="A902" s="40" t="s">
        <v>74</v>
      </c>
      <c r="B902" s="40" t="s">
        <v>419</v>
      </c>
      <c r="C902" s="40" t="s">
        <v>391</v>
      </c>
      <c r="D902" s="40" t="s">
        <v>392</v>
      </c>
      <c r="E902" s="40" t="s">
        <v>383</v>
      </c>
      <c r="F902" s="40" t="s">
        <v>393</v>
      </c>
      <c r="G902" s="40" t="s">
        <v>493</v>
      </c>
      <c r="I902" s="16" t="s">
        <v>92</v>
      </c>
      <c r="J902" s="16" t="s">
        <v>74</v>
      </c>
      <c r="K902" s="16">
        <v>158</v>
      </c>
      <c r="L902" s="16">
        <v>1024</v>
      </c>
      <c r="M902" s="16">
        <v>33.99</v>
      </c>
      <c r="N902" s="40" t="str">
        <f t="shared" si="15"/>
        <v>Chevrolet Onix LTZ | Um Choque de Gerações na Indústria | Automobilística. Visite Nosso Site!</v>
      </c>
    </row>
    <row r="903" spans="1:14" x14ac:dyDescent="0.25">
      <c r="A903" s="40" t="s">
        <v>9</v>
      </c>
      <c r="B903" s="40" t="s">
        <v>380</v>
      </c>
      <c r="C903" s="40" t="s">
        <v>395</v>
      </c>
      <c r="D903" s="40" t="s">
        <v>396</v>
      </c>
      <c r="E903" s="40" t="s">
        <v>383</v>
      </c>
      <c r="F903" s="40" t="s">
        <v>384</v>
      </c>
      <c r="G903" s="40" t="s">
        <v>493</v>
      </c>
      <c r="I903" s="16" t="s">
        <v>434</v>
      </c>
      <c r="J903" s="16" t="s">
        <v>431</v>
      </c>
      <c r="K903" s="16">
        <v>0</v>
      </c>
      <c r="L903" s="16">
        <v>0</v>
      </c>
      <c r="M903" s="16">
        <v>0</v>
      </c>
      <c r="N903" s="40" t="str">
        <f t="shared" si="15"/>
        <v>Chevrolet Onix | Tecnologia ao Alcance de Todos | Confira mais Informações no Site!</v>
      </c>
    </row>
    <row r="904" spans="1:14" x14ac:dyDescent="0.25">
      <c r="A904" s="40" t="s">
        <v>74</v>
      </c>
      <c r="B904" s="40" t="s">
        <v>380</v>
      </c>
      <c r="C904" s="40" t="s">
        <v>405</v>
      </c>
      <c r="D904" s="40" t="s">
        <v>406</v>
      </c>
      <c r="E904" s="40" t="s">
        <v>383</v>
      </c>
      <c r="F904" s="40" t="s">
        <v>393</v>
      </c>
      <c r="G904" s="40" t="s">
        <v>493</v>
      </c>
      <c r="I904" s="16" t="s">
        <v>149</v>
      </c>
      <c r="J904" s="16" t="s">
        <v>74</v>
      </c>
      <c r="K904" s="16">
        <v>695</v>
      </c>
      <c r="L904" s="16">
        <v>3279</v>
      </c>
      <c r="M904" s="16">
        <v>118.68</v>
      </c>
      <c r="N904" s="40" t="str">
        <f t="shared" si="15"/>
        <v>Chevrolet Onix | Tecnologia Inovadora e Exclusiva. | Com o Sistema Multimídia MyLink.</v>
      </c>
    </row>
    <row r="905" spans="1:14" x14ac:dyDescent="0.25">
      <c r="A905" s="40" t="s">
        <v>77</v>
      </c>
      <c r="B905" s="40" t="s">
        <v>394</v>
      </c>
      <c r="C905" s="40" t="s">
        <v>397</v>
      </c>
      <c r="D905" s="40" t="s">
        <v>398</v>
      </c>
      <c r="E905" s="40" t="s">
        <v>383</v>
      </c>
      <c r="F905" s="40" t="s">
        <v>384</v>
      </c>
      <c r="G905" s="40" t="s">
        <v>493</v>
      </c>
      <c r="I905" s="16" t="s">
        <v>434</v>
      </c>
      <c r="J905" s="16" t="s">
        <v>431</v>
      </c>
      <c r="K905" s="16">
        <v>0</v>
      </c>
      <c r="L905" s="16">
        <v>0</v>
      </c>
      <c r="M905" s="16">
        <v>0</v>
      </c>
      <c r="N905" s="40" t="str">
        <f t="shared" si="15"/>
        <v>Lançamento Chevrolet Onix | Com Tela Touchscreen e Conexão | a Smartphones via MyLink.</v>
      </c>
    </row>
    <row r="906" spans="1:14" x14ac:dyDescent="0.25">
      <c r="A906" s="40" t="s">
        <v>74</v>
      </c>
      <c r="B906" s="40" t="s">
        <v>407</v>
      </c>
      <c r="C906" s="40" t="s">
        <v>391</v>
      </c>
      <c r="D906" s="40" t="s">
        <v>392</v>
      </c>
      <c r="E906" s="40" t="s">
        <v>383</v>
      </c>
      <c r="F906" s="40" t="s">
        <v>393</v>
      </c>
      <c r="G906" s="40" t="s">
        <v>493</v>
      </c>
      <c r="I906" s="16" t="s">
        <v>96</v>
      </c>
      <c r="J906" s="16" t="s">
        <v>74</v>
      </c>
      <c r="K906" s="16">
        <v>122</v>
      </c>
      <c r="L906" s="16">
        <v>686</v>
      </c>
      <c r="M906" s="16">
        <v>40.11</v>
      </c>
      <c r="N906" s="40" t="str">
        <f t="shared" si="15"/>
        <v>Chevrolet Onix 2013 | Um Choque de Gerações na Indústria | Automobilística. Visite Nosso Site!</v>
      </c>
    </row>
    <row r="907" spans="1:14" x14ac:dyDescent="0.25">
      <c r="A907" s="40" t="s">
        <v>9</v>
      </c>
      <c r="B907" s="40" t="s">
        <v>79</v>
      </c>
      <c r="C907" s="40" t="s">
        <v>80</v>
      </c>
      <c r="D907" s="40" t="s">
        <v>83</v>
      </c>
      <c r="E907" s="40" t="s">
        <v>78</v>
      </c>
      <c r="F907" s="40" t="s">
        <v>82</v>
      </c>
      <c r="G907" s="40" t="s">
        <v>493</v>
      </c>
      <c r="I907" s="16" t="s">
        <v>436</v>
      </c>
      <c r="J907" s="16" t="s">
        <v>431</v>
      </c>
      <c r="K907" s="16">
        <v>0</v>
      </c>
      <c r="L907" s="16">
        <v>0</v>
      </c>
      <c r="M907" s="16">
        <v>0</v>
      </c>
      <c r="N907" s="40" t="str">
        <f t="shared" si="15"/>
        <v>Chevrolet: Find New Roads | Participe Agora Desse Grande Evento | Assista a Transmissão Ao Vivo!</v>
      </c>
    </row>
    <row r="908" spans="1:14" x14ac:dyDescent="0.25">
      <c r="A908" s="40" t="s">
        <v>9</v>
      </c>
      <c r="B908" s="40" t="s">
        <v>421</v>
      </c>
      <c r="C908" s="40" t="s">
        <v>376</v>
      </c>
      <c r="D908" s="40" t="s">
        <v>377</v>
      </c>
      <c r="E908" s="40" t="s">
        <v>378</v>
      </c>
      <c r="F908" s="40" t="s">
        <v>379</v>
      </c>
      <c r="G908" s="40" t="s">
        <v>493</v>
      </c>
      <c r="I908" s="16" t="s">
        <v>149</v>
      </c>
      <c r="J908" s="16" t="s">
        <v>49</v>
      </c>
      <c r="K908" s="16">
        <v>2529</v>
      </c>
      <c r="L908" s="16">
        <v>13886</v>
      </c>
      <c r="M908" s="16">
        <v>673.84</v>
      </c>
      <c r="N908" s="40" t="str">
        <f t="shared" si="15"/>
        <v>Conheça Chevrolet Onix | Conectado ao GPS do Seu Celular | Para se Atualizar em Tempo Real.</v>
      </c>
    </row>
    <row r="909" spans="1:14" x14ac:dyDescent="0.25">
      <c r="A909" s="40" t="s">
        <v>77</v>
      </c>
      <c r="B909" s="40" t="s">
        <v>79</v>
      </c>
      <c r="C909" s="40" t="s">
        <v>80</v>
      </c>
      <c r="D909" s="40" t="s">
        <v>81</v>
      </c>
      <c r="E909" s="40" t="s">
        <v>84</v>
      </c>
      <c r="F909" s="40" t="s">
        <v>82</v>
      </c>
      <c r="G909" s="40" t="s">
        <v>493</v>
      </c>
      <c r="I909" s="16" t="s">
        <v>219</v>
      </c>
      <c r="J909" s="16" t="s">
        <v>77</v>
      </c>
      <c r="K909" s="16">
        <v>0</v>
      </c>
      <c r="L909" s="16">
        <v>0</v>
      </c>
      <c r="M909" s="16">
        <v>0</v>
      </c>
      <c r="N909" s="40" t="str">
        <f t="shared" si="15"/>
        <v>Chevrolet: Find New Roads | Participe Agora Desse Grande Evento | Visite Agora e Assista Ao Vivo!</v>
      </c>
    </row>
    <row r="910" spans="1:14" x14ac:dyDescent="0.25">
      <c r="A910" s="40" t="s">
        <v>77</v>
      </c>
      <c r="B910" s="40" t="s">
        <v>79</v>
      </c>
      <c r="C910" s="40" t="s">
        <v>80</v>
      </c>
      <c r="D910" s="40" t="s">
        <v>81</v>
      </c>
      <c r="E910" s="40" t="s">
        <v>78</v>
      </c>
      <c r="F910" s="40" t="s">
        <v>82</v>
      </c>
      <c r="G910" s="40" t="s">
        <v>493</v>
      </c>
      <c r="I910" s="16" t="s">
        <v>110</v>
      </c>
      <c r="J910" s="16" t="s">
        <v>77</v>
      </c>
      <c r="K910" s="16">
        <v>0</v>
      </c>
      <c r="L910" s="16">
        <v>0</v>
      </c>
      <c r="M910" s="16">
        <v>0</v>
      </c>
      <c r="N910" s="40" t="str">
        <f t="shared" si="15"/>
        <v>Chevrolet: Find New Roads | Participe Agora Desse Grande Evento | Visite Agora e Assista Ao Vivo!</v>
      </c>
    </row>
    <row r="911" spans="1:14" x14ac:dyDescent="0.25">
      <c r="A911" s="40" t="s">
        <v>74</v>
      </c>
      <c r="B911" s="40" t="s">
        <v>400</v>
      </c>
      <c r="C911" s="40" t="s">
        <v>401</v>
      </c>
      <c r="D911" s="40" t="s">
        <v>402</v>
      </c>
      <c r="E911" s="40" t="s">
        <v>383</v>
      </c>
      <c r="F911" s="40" t="s">
        <v>393</v>
      </c>
      <c r="G911" s="40" t="s">
        <v>493</v>
      </c>
      <c r="I911" s="16" t="s">
        <v>98</v>
      </c>
      <c r="J911" s="16" t="s">
        <v>74</v>
      </c>
      <c r="K911" s="16">
        <v>16</v>
      </c>
      <c r="L911" s="16">
        <v>236</v>
      </c>
      <c r="M911" s="16">
        <v>6.63</v>
      </c>
      <c r="N911" s="40" t="str">
        <f t="shared" si="15"/>
        <v>Fotos: Chevrolet Onix | Coisas Incríveis Saem do Padrão. | Carros Também. Confira Agora o Site</v>
      </c>
    </row>
    <row r="912" spans="1:14" x14ac:dyDescent="0.25">
      <c r="A912" s="40" t="s">
        <v>9</v>
      </c>
      <c r="B912" s="40" t="s">
        <v>380</v>
      </c>
      <c r="C912" s="40" t="s">
        <v>388</v>
      </c>
      <c r="D912" s="40" t="s">
        <v>389</v>
      </c>
      <c r="E912" s="40" t="s">
        <v>378</v>
      </c>
      <c r="F912" s="40" t="s">
        <v>379</v>
      </c>
      <c r="G912" s="40" t="s">
        <v>493</v>
      </c>
      <c r="I912" s="16" t="s">
        <v>322</v>
      </c>
      <c r="J912" s="16" t="s">
        <v>49</v>
      </c>
      <c r="K912" s="16">
        <v>40</v>
      </c>
      <c r="L912" s="16">
        <v>380</v>
      </c>
      <c r="M912" s="16">
        <v>17.16</v>
      </c>
      <c r="N912" s="40" t="str">
        <f t="shared" si="15"/>
        <v>Chevrolet Onix | Conheça toda a Tecnologia do MyLink | Conectado ao GPS do Seu Celular.</v>
      </c>
    </row>
    <row r="913" spans="1:14" x14ac:dyDescent="0.25">
      <c r="A913" s="40" t="s">
        <v>77</v>
      </c>
      <c r="B913" s="40" t="s">
        <v>418</v>
      </c>
      <c r="C913" s="40" t="s">
        <v>395</v>
      </c>
      <c r="D913" s="40" t="s">
        <v>396</v>
      </c>
      <c r="E913" s="40" t="s">
        <v>383</v>
      </c>
      <c r="F913" s="40" t="s">
        <v>384</v>
      </c>
      <c r="G913" s="40" t="s">
        <v>493</v>
      </c>
      <c r="I913" s="16" t="s">
        <v>437</v>
      </c>
      <c r="J913" s="16" t="s">
        <v>431</v>
      </c>
      <c r="K913" s="16">
        <v>0</v>
      </c>
      <c r="L913" s="16">
        <v>0</v>
      </c>
      <c r="M913" s="16">
        <v>0</v>
      </c>
      <c r="N913" s="40" t="str">
        <f t="shared" si="15"/>
        <v>Vem aí o Chevrolet Onix | Tecnologia ao Alcance de Todos | Confira mais Informações no Site!</v>
      </c>
    </row>
    <row r="914" spans="1:14" x14ac:dyDescent="0.25">
      <c r="A914" s="40" t="s">
        <v>9</v>
      </c>
      <c r="B914" s="40" t="s">
        <v>416</v>
      </c>
      <c r="C914" s="40" t="s">
        <v>381</v>
      </c>
      <c r="D914" s="40" t="s">
        <v>412</v>
      </c>
      <c r="E914" s="40" t="s">
        <v>383</v>
      </c>
      <c r="F914" s="40" t="s">
        <v>384</v>
      </c>
      <c r="G914" s="40" t="s">
        <v>493</v>
      </c>
      <c r="I914" s="16" t="s">
        <v>433</v>
      </c>
      <c r="J914" s="16" t="s">
        <v>431</v>
      </c>
      <c r="K914" s="16">
        <v>0</v>
      </c>
      <c r="L914" s="16">
        <v>0</v>
      </c>
      <c r="M914" s="16">
        <v>0</v>
      </c>
      <c r="N914" s="40" t="str">
        <f t="shared" si="15"/>
        <v>Anúncio gráfico - Chevrolet Onix com MyLink | Um dos mais Esperados Lançamentos | do ano da Chevrolet. Veja no site!</v>
      </c>
    </row>
    <row r="915" spans="1:14" x14ac:dyDescent="0.25">
      <c r="A915" s="40" t="s">
        <v>77</v>
      </c>
      <c r="B915" s="40" t="s">
        <v>421</v>
      </c>
      <c r="C915" s="40" t="s">
        <v>408</v>
      </c>
      <c r="D915" s="40" t="s">
        <v>409</v>
      </c>
      <c r="E915" s="40" t="s">
        <v>383</v>
      </c>
      <c r="F915" s="40" t="s">
        <v>393</v>
      </c>
      <c r="G915" s="40" t="s">
        <v>493</v>
      </c>
      <c r="I915" s="16" t="s">
        <v>209</v>
      </c>
      <c r="J915" s="16" t="s">
        <v>77</v>
      </c>
      <c r="K915" s="16">
        <v>0</v>
      </c>
      <c r="L915" s="16">
        <v>0</v>
      </c>
      <c r="M915" s="16">
        <v>0</v>
      </c>
      <c r="N915" s="40" t="str">
        <f t="shared" si="15"/>
        <v>Conheça Chevrolet Onix | Motor SPE/4, Duplo Air Bag Frontal | Freios ABS com EBD e Muito Mais.</v>
      </c>
    </row>
    <row r="916" spans="1:14" x14ac:dyDescent="0.25">
      <c r="A916" s="40" t="s">
        <v>77</v>
      </c>
      <c r="B916" s="40" t="s">
        <v>418</v>
      </c>
      <c r="C916" s="40" t="s">
        <v>399</v>
      </c>
      <c r="D916" s="40" t="s">
        <v>396</v>
      </c>
      <c r="E916" s="40" t="s">
        <v>383</v>
      </c>
      <c r="F916" s="40" t="s">
        <v>384</v>
      </c>
      <c r="G916" s="40" t="s">
        <v>493</v>
      </c>
      <c r="I916" s="16" t="s">
        <v>437</v>
      </c>
      <c r="J916" s="16" t="s">
        <v>431</v>
      </c>
      <c r="K916" s="16">
        <v>0</v>
      </c>
      <c r="L916" s="16">
        <v>0</v>
      </c>
      <c r="M916" s="16">
        <v>0</v>
      </c>
      <c r="N916" s="40" t="str">
        <f t="shared" si="15"/>
        <v>Vem aí o Chevrolet Onix | Em Breve no Salão do Automóvel | Confira mais Informações no Site!</v>
      </c>
    </row>
    <row r="917" spans="1:14" x14ac:dyDescent="0.25">
      <c r="A917" s="40" t="s">
        <v>77</v>
      </c>
      <c r="B917" s="40" t="s">
        <v>418</v>
      </c>
      <c r="C917" s="40" t="s">
        <v>399</v>
      </c>
      <c r="D917" s="40" t="s">
        <v>396</v>
      </c>
      <c r="E917" s="40" t="s">
        <v>383</v>
      </c>
      <c r="F917" s="40" t="s">
        <v>384</v>
      </c>
      <c r="G917" s="40" t="s">
        <v>493</v>
      </c>
      <c r="I917" s="16" t="s">
        <v>433</v>
      </c>
      <c r="J917" s="16" t="s">
        <v>431</v>
      </c>
      <c r="K917" s="16">
        <v>0</v>
      </c>
      <c r="L917" s="16">
        <v>0</v>
      </c>
      <c r="M917" s="16">
        <v>0</v>
      </c>
      <c r="N917" s="40" t="str">
        <f t="shared" si="15"/>
        <v>Vem aí o Chevrolet Onix | Em Breve no Salão do Automóvel | Confira mais Informações no Site!</v>
      </c>
    </row>
    <row r="918" spans="1:14" x14ac:dyDescent="0.25">
      <c r="A918" s="40" t="s">
        <v>77</v>
      </c>
      <c r="B918" s="40" t="s">
        <v>79</v>
      </c>
      <c r="C918" s="40" t="s">
        <v>80</v>
      </c>
      <c r="D918" s="40" t="s">
        <v>81</v>
      </c>
      <c r="E918" s="40" t="s">
        <v>84</v>
      </c>
      <c r="F918" s="40" t="s">
        <v>82</v>
      </c>
      <c r="G918" s="40" t="s">
        <v>493</v>
      </c>
      <c r="I918" s="16" t="s">
        <v>88</v>
      </c>
      <c r="J918" s="16" t="s">
        <v>77</v>
      </c>
      <c r="K918" s="16">
        <v>0</v>
      </c>
      <c r="L918" s="16">
        <v>0</v>
      </c>
      <c r="M918" s="16">
        <v>0</v>
      </c>
      <c r="N918" s="40" t="str">
        <f t="shared" si="15"/>
        <v>Chevrolet: Find New Roads | Participe Agora Desse Grande Evento | Visite Agora e Assista Ao Vivo!</v>
      </c>
    </row>
    <row r="919" spans="1:14" x14ac:dyDescent="0.25">
      <c r="A919" s="40" t="s">
        <v>74</v>
      </c>
      <c r="B919" s="40" t="s">
        <v>411</v>
      </c>
      <c r="C919" s="40" t="s">
        <v>401</v>
      </c>
      <c r="D919" s="40" t="s">
        <v>402</v>
      </c>
      <c r="E919" s="40" t="s">
        <v>383</v>
      </c>
      <c r="F919" s="40" t="s">
        <v>393</v>
      </c>
      <c r="G919" s="40" t="s">
        <v>493</v>
      </c>
      <c r="I919" s="16" t="s">
        <v>110</v>
      </c>
      <c r="J919" s="16" t="s">
        <v>74</v>
      </c>
      <c r="K919" s="16">
        <v>48</v>
      </c>
      <c r="L919" s="16">
        <v>619</v>
      </c>
      <c r="M919" s="16">
        <v>12.86</v>
      </c>
      <c r="N919" s="40" t="str">
        <f t="shared" si="15"/>
        <v>Chevrolet Onix com Mylink | Coisas Incríveis Saem do Padrão. | Carros Também. Confira Agora o Site</v>
      </c>
    </row>
    <row r="920" spans="1:14" x14ac:dyDescent="0.25">
      <c r="A920" s="40" t="s">
        <v>74</v>
      </c>
      <c r="B920" s="40" t="s">
        <v>385</v>
      </c>
      <c r="C920" s="40" t="s">
        <v>381</v>
      </c>
      <c r="D920" s="40" t="s">
        <v>412</v>
      </c>
      <c r="E920" s="40" t="s">
        <v>383</v>
      </c>
      <c r="F920" s="40" t="s">
        <v>384</v>
      </c>
      <c r="G920" s="40" t="s">
        <v>493</v>
      </c>
      <c r="I920" s="16" t="s">
        <v>438</v>
      </c>
      <c r="J920" s="16" t="s">
        <v>431</v>
      </c>
      <c r="K920" s="16">
        <v>0</v>
      </c>
      <c r="L920" s="16">
        <v>0</v>
      </c>
      <c r="M920" s="16">
        <v>0</v>
      </c>
      <c r="N920" s="40" t="str">
        <f t="shared" si="15"/>
        <v>Chevrolet Onix com MyLink | Um dos mais Esperados Lançamentos | do ano da Chevrolet. Veja no site!</v>
      </c>
    </row>
    <row r="921" spans="1:14" x14ac:dyDescent="0.25">
      <c r="A921" s="40" t="s">
        <v>74</v>
      </c>
      <c r="B921" s="40" t="s">
        <v>385</v>
      </c>
      <c r="C921" s="40" t="s">
        <v>381</v>
      </c>
      <c r="D921" s="40" t="s">
        <v>382</v>
      </c>
      <c r="E921" s="40" t="s">
        <v>383</v>
      </c>
      <c r="F921" s="40" t="s">
        <v>384</v>
      </c>
      <c r="G921" s="40" t="s">
        <v>493</v>
      </c>
      <c r="I921" s="16" t="s">
        <v>438</v>
      </c>
      <c r="J921" s="16" t="s">
        <v>431</v>
      </c>
      <c r="K921" s="16">
        <v>0</v>
      </c>
      <c r="L921" s="16">
        <v>0</v>
      </c>
      <c r="M921" s="16">
        <v>0</v>
      </c>
      <c r="N921" s="40" t="str">
        <f t="shared" si="15"/>
        <v>Chevrolet Onix com MyLink | Um dos mais Esperados Lançamentos | Está no Salão do Automóvel. Confira</v>
      </c>
    </row>
    <row r="922" spans="1:14" x14ac:dyDescent="0.25">
      <c r="A922" s="40" t="s">
        <v>74</v>
      </c>
      <c r="B922" s="40" t="s">
        <v>394</v>
      </c>
      <c r="C922" s="40" t="s">
        <v>381</v>
      </c>
      <c r="D922" s="40" t="s">
        <v>412</v>
      </c>
      <c r="E922" s="40" t="s">
        <v>383</v>
      </c>
      <c r="F922" s="40" t="s">
        <v>384</v>
      </c>
      <c r="G922" s="40" t="s">
        <v>493</v>
      </c>
      <c r="I922" s="16" t="s">
        <v>433</v>
      </c>
      <c r="J922" s="16" t="s">
        <v>431</v>
      </c>
      <c r="K922" s="16">
        <v>0</v>
      </c>
      <c r="L922" s="16">
        <v>0</v>
      </c>
      <c r="M922" s="16">
        <v>0</v>
      </c>
      <c r="N922" s="40" t="str">
        <f t="shared" si="15"/>
        <v>Lançamento Chevrolet Onix | Um dos mais Esperados Lançamentos | do ano da Chevrolet. Veja no site!</v>
      </c>
    </row>
    <row r="923" spans="1:14" x14ac:dyDescent="0.25">
      <c r="A923" s="40" t="s">
        <v>74</v>
      </c>
      <c r="B923" s="40" t="s">
        <v>394</v>
      </c>
      <c r="C923" s="40" t="s">
        <v>381</v>
      </c>
      <c r="D923" s="40" t="s">
        <v>382</v>
      </c>
      <c r="E923" s="40" t="s">
        <v>383</v>
      </c>
      <c r="F923" s="40" t="s">
        <v>384</v>
      </c>
      <c r="G923" s="40" t="s">
        <v>493</v>
      </c>
      <c r="I923" s="16" t="s">
        <v>436</v>
      </c>
      <c r="J923" s="16" t="s">
        <v>431</v>
      </c>
      <c r="K923" s="16">
        <v>0</v>
      </c>
      <c r="L923" s="16">
        <v>0</v>
      </c>
      <c r="M923" s="16">
        <v>0</v>
      </c>
      <c r="N923" s="40" t="str">
        <f t="shared" si="15"/>
        <v>Lançamento Chevrolet Onix | Um dos mais Esperados Lançamentos | Está no Salão do Automóvel. Confira</v>
      </c>
    </row>
    <row r="924" spans="1:14" x14ac:dyDescent="0.25">
      <c r="A924" s="40" t="s">
        <v>77</v>
      </c>
      <c r="B924" s="40" t="s">
        <v>79</v>
      </c>
      <c r="C924" s="40" t="s">
        <v>80</v>
      </c>
      <c r="D924" s="40" t="s">
        <v>81</v>
      </c>
      <c r="E924" s="40" t="s">
        <v>78</v>
      </c>
      <c r="F924" s="40" t="s">
        <v>82</v>
      </c>
      <c r="G924" s="40" t="s">
        <v>493</v>
      </c>
      <c r="I924" s="16" t="s">
        <v>126</v>
      </c>
      <c r="J924" s="16" t="s">
        <v>77</v>
      </c>
      <c r="K924" s="16">
        <v>0</v>
      </c>
      <c r="L924" s="16">
        <v>0</v>
      </c>
      <c r="M924" s="16">
        <v>0</v>
      </c>
      <c r="N924" s="40" t="str">
        <f t="shared" si="15"/>
        <v>Chevrolet: Find New Roads | Participe Agora Desse Grande Evento | Visite Agora e Assista Ao Vivo!</v>
      </c>
    </row>
    <row r="925" spans="1:14" x14ac:dyDescent="0.25">
      <c r="A925" s="40" t="s">
        <v>77</v>
      </c>
      <c r="B925" s="40" t="s">
        <v>410</v>
      </c>
      <c r="C925" s="40" t="s">
        <v>401</v>
      </c>
      <c r="D925" s="40" t="s">
        <v>402</v>
      </c>
      <c r="E925" s="40" t="s">
        <v>78</v>
      </c>
      <c r="F925" s="40" t="s">
        <v>393</v>
      </c>
      <c r="G925" s="40" t="s">
        <v>493</v>
      </c>
      <c r="I925" s="16" t="s">
        <v>209</v>
      </c>
      <c r="J925" s="16" t="s">
        <v>77</v>
      </c>
      <c r="K925" s="16">
        <v>0</v>
      </c>
      <c r="L925" s="16">
        <v>0</v>
      </c>
      <c r="M925" s="16">
        <v>0</v>
      </c>
      <c r="N925" s="40" t="str">
        <f t="shared" si="15"/>
        <v>Chevrolet Onix LS | Coisas Incríveis Saem do Padrão. | Carros Também. Confira Agora o Site</v>
      </c>
    </row>
    <row r="926" spans="1:14" x14ac:dyDescent="0.25">
      <c r="A926" s="40" t="s">
        <v>77</v>
      </c>
      <c r="B926" s="40" t="s">
        <v>407</v>
      </c>
      <c r="C926" s="40" t="s">
        <v>391</v>
      </c>
      <c r="D926" s="40" t="s">
        <v>392</v>
      </c>
      <c r="E926" s="40" t="s">
        <v>383</v>
      </c>
      <c r="F926" s="40" t="s">
        <v>393</v>
      </c>
      <c r="G926" s="40" t="s">
        <v>493</v>
      </c>
      <c r="I926" s="16" t="s">
        <v>96</v>
      </c>
      <c r="J926" s="16" t="s">
        <v>77</v>
      </c>
      <c r="K926" s="16">
        <v>0</v>
      </c>
      <c r="L926" s="16">
        <v>0</v>
      </c>
      <c r="M926" s="16">
        <v>0</v>
      </c>
      <c r="N926" s="40" t="str">
        <f t="shared" si="15"/>
        <v>Chevrolet Onix 2013 | Um Choque de Gerações na Indústria | Automobilística. Visite Nosso Site!</v>
      </c>
    </row>
    <row r="927" spans="1:14" x14ac:dyDescent="0.25">
      <c r="A927" s="40" t="s">
        <v>74</v>
      </c>
      <c r="B927" s="40" t="s">
        <v>79</v>
      </c>
      <c r="C927" s="40" t="s">
        <v>80</v>
      </c>
      <c r="D927" s="40" t="s">
        <v>81</v>
      </c>
      <c r="E927" s="40" t="s">
        <v>78</v>
      </c>
      <c r="F927" s="40" t="s">
        <v>82</v>
      </c>
      <c r="G927" s="40" t="s">
        <v>493</v>
      </c>
      <c r="I927" s="16" t="s">
        <v>151</v>
      </c>
      <c r="J927" s="16" t="s">
        <v>74</v>
      </c>
      <c r="K927" s="16">
        <v>0</v>
      </c>
      <c r="L927" s="16">
        <v>0</v>
      </c>
      <c r="M927" s="16">
        <v>0</v>
      </c>
      <c r="N927" s="40" t="str">
        <f t="shared" si="15"/>
        <v>Chevrolet: Find New Roads | Participe Agora Desse Grande Evento | Visite Agora e Assista Ao Vivo!</v>
      </c>
    </row>
    <row r="928" spans="1:14" x14ac:dyDescent="0.25">
      <c r="A928" s="40" t="s">
        <v>74</v>
      </c>
      <c r="B928" s="40" t="s">
        <v>380</v>
      </c>
      <c r="C928" s="40" t="s">
        <v>381</v>
      </c>
      <c r="D928" s="40" t="s">
        <v>382</v>
      </c>
      <c r="E928" s="40" t="s">
        <v>383</v>
      </c>
      <c r="F928" s="40" t="s">
        <v>384</v>
      </c>
      <c r="G928" s="40" t="s">
        <v>493</v>
      </c>
      <c r="I928" s="16" t="s">
        <v>432</v>
      </c>
      <c r="J928" s="16" t="s">
        <v>431</v>
      </c>
      <c r="K928" s="16">
        <v>0</v>
      </c>
      <c r="L928" s="16">
        <v>0</v>
      </c>
      <c r="M928" s="16">
        <v>0</v>
      </c>
      <c r="N928" s="40" t="str">
        <f t="shared" si="15"/>
        <v>Chevrolet Onix | Um dos mais Esperados Lançamentos | Está no Salão do Automóvel. Confira</v>
      </c>
    </row>
    <row r="929" spans="1:14" x14ac:dyDescent="0.25">
      <c r="A929" s="40" t="s">
        <v>74</v>
      </c>
      <c r="B929" s="40" t="s">
        <v>394</v>
      </c>
      <c r="C929" s="40" t="s">
        <v>395</v>
      </c>
      <c r="D929" s="40" t="s">
        <v>396</v>
      </c>
      <c r="E929" s="40" t="s">
        <v>383</v>
      </c>
      <c r="F929" s="40" t="s">
        <v>384</v>
      </c>
      <c r="G929" s="40" t="s">
        <v>493</v>
      </c>
      <c r="I929" s="16" t="s">
        <v>433</v>
      </c>
      <c r="J929" s="16" t="s">
        <v>431</v>
      </c>
      <c r="K929" s="16">
        <v>0</v>
      </c>
      <c r="L929" s="16">
        <v>0</v>
      </c>
      <c r="M929" s="16">
        <v>0</v>
      </c>
      <c r="N929" s="40" t="str">
        <f t="shared" si="15"/>
        <v>Lançamento Chevrolet Onix | Tecnologia ao Alcance de Todos | Confira mais Informações no Site!</v>
      </c>
    </row>
    <row r="930" spans="1:14" x14ac:dyDescent="0.25">
      <c r="A930" s="40" t="s">
        <v>77</v>
      </c>
      <c r="B930" s="40" t="s">
        <v>421</v>
      </c>
      <c r="C930" s="40" t="s">
        <v>391</v>
      </c>
      <c r="D930" s="40" t="s">
        <v>392</v>
      </c>
      <c r="E930" s="40" t="s">
        <v>383</v>
      </c>
      <c r="F930" s="40" t="s">
        <v>393</v>
      </c>
      <c r="G930" s="40" t="s">
        <v>493</v>
      </c>
      <c r="I930" s="16" t="s">
        <v>179</v>
      </c>
      <c r="J930" s="16" t="s">
        <v>77</v>
      </c>
      <c r="K930" s="16">
        <v>0</v>
      </c>
      <c r="L930" s="16">
        <v>0</v>
      </c>
      <c r="M930" s="16">
        <v>0</v>
      </c>
      <c r="N930" s="40" t="str">
        <f t="shared" si="15"/>
        <v>Conheça Chevrolet Onix | Um Choque de Gerações na Indústria | Automobilística. Visite Nosso Site!</v>
      </c>
    </row>
    <row r="931" spans="1:14" x14ac:dyDescent="0.25">
      <c r="A931" s="40" t="s">
        <v>77</v>
      </c>
      <c r="B931" s="40" t="s">
        <v>385</v>
      </c>
      <c r="C931" s="40" t="s">
        <v>397</v>
      </c>
      <c r="D931" s="40" t="s">
        <v>398</v>
      </c>
      <c r="E931" s="40" t="s">
        <v>78</v>
      </c>
      <c r="F931" s="40" t="s">
        <v>384</v>
      </c>
      <c r="G931" s="40" t="s">
        <v>493</v>
      </c>
      <c r="I931" s="16" t="s">
        <v>436</v>
      </c>
      <c r="J931" s="16" t="s">
        <v>431</v>
      </c>
      <c r="K931" s="16">
        <v>0</v>
      </c>
      <c r="L931" s="16">
        <v>0</v>
      </c>
      <c r="M931" s="16">
        <v>0</v>
      </c>
      <c r="N931" s="40" t="str">
        <f t="shared" si="15"/>
        <v>Chevrolet Onix com MyLink | Com Tela Touchscreen e Conexão | a Smartphones via MyLink.</v>
      </c>
    </row>
    <row r="932" spans="1:14" x14ac:dyDescent="0.25">
      <c r="A932" s="40" t="s">
        <v>77</v>
      </c>
      <c r="B932" s="40" t="s">
        <v>79</v>
      </c>
      <c r="C932" s="40" t="s">
        <v>80</v>
      </c>
      <c r="D932" s="40" t="s">
        <v>81</v>
      </c>
      <c r="E932" s="40" t="s">
        <v>84</v>
      </c>
      <c r="F932" s="40" t="s">
        <v>82</v>
      </c>
      <c r="G932" s="40" t="s">
        <v>493</v>
      </c>
      <c r="I932" s="16" t="s">
        <v>436</v>
      </c>
      <c r="J932" s="16" t="s">
        <v>431</v>
      </c>
      <c r="K932" s="16">
        <v>0</v>
      </c>
      <c r="L932" s="16">
        <v>0</v>
      </c>
      <c r="M932" s="16">
        <v>0</v>
      </c>
      <c r="N932" s="40" t="str">
        <f t="shared" si="15"/>
        <v>Chevrolet: Find New Roads | Participe Agora Desse Grande Evento | Visite Agora e Assista Ao Vivo!</v>
      </c>
    </row>
    <row r="933" spans="1:14" x14ac:dyDescent="0.25">
      <c r="A933" s="40" t="s">
        <v>77</v>
      </c>
      <c r="B933" s="40" t="s">
        <v>428</v>
      </c>
      <c r="C933" s="40" t="s">
        <v>408</v>
      </c>
      <c r="D933" s="40" t="s">
        <v>409</v>
      </c>
      <c r="E933" s="40" t="s">
        <v>78</v>
      </c>
      <c r="F933" s="40" t="s">
        <v>393</v>
      </c>
      <c r="G933" s="40" t="s">
        <v>493</v>
      </c>
      <c r="I933" s="16" t="s">
        <v>90</v>
      </c>
      <c r="J933" s="16" t="s">
        <v>77</v>
      </c>
      <c r="K933" s="16">
        <v>0</v>
      </c>
      <c r="L933" s="16">
        <v>0</v>
      </c>
      <c r="M933" s="16">
        <v>0</v>
      </c>
      <c r="N933" s="40" t="str">
        <f t="shared" si="15"/>
        <v>Chevrolet Onix | Preço | Motor SPE/4, Duplo Air Bag Frontal | Freios ABS com EBD e Muito Mais.</v>
      </c>
    </row>
    <row r="934" spans="1:14" x14ac:dyDescent="0.25">
      <c r="A934" s="40" t="s">
        <v>77</v>
      </c>
      <c r="B934" s="40" t="s">
        <v>380</v>
      </c>
      <c r="C934" s="40" t="s">
        <v>381</v>
      </c>
      <c r="D934" s="40" t="s">
        <v>382</v>
      </c>
      <c r="E934" s="40" t="s">
        <v>78</v>
      </c>
      <c r="F934" s="40" t="s">
        <v>384</v>
      </c>
      <c r="G934" s="40" t="s">
        <v>493</v>
      </c>
      <c r="I934" s="16" t="s">
        <v>432</v>
      </c>
      <c r="J934" s="16" t="s">
        <v>431</v>
      </c>
      <c r="K934" s="16">
        <v>0</v>
      </c>
      <c r="L934" s="16">
        <v>0</v>
      </c>
      <c r="M934" s="16">
        <v>0</v>
      </c>
      <c r="N934" s="40" t="str">
        <f t="shared" si="15"/>
        <v>Chevrolet Onix | Um dos mais Esperados Lançamentos | Está no Salão do Automóvel. Confira</v>
      </c>
    </row>
    <row r="935" spans="1:14" x14ac:dyDescent="0.25">
      <c r="A935" s="40" t="s">
        <v>77</v>
      </c>
      <c r="B935" s="40" t="s">
        <v>421</v>
      </c>
      <c r="C935" s="40" t="s">
        <v>408</v>
      </c>
      <c r="D935" s="40" t="s">
        <v>409</v>
      </c>
      <c r="E935" s="40" t="s">
        <v>383</v>
      </c>
      <c r="F935" s="40" t="s">
        <v>393</v>
      </c>
      <c r="G935" s="40" t="s">
        <v>493</v>
      </c>
      <c r="I935" s="16" t="s">
        <v>179</v>
      </c>
      <c r="J935" s="16" t="s">
        <v>77</v>
      </c>
      <c r="K935" s="16">
        <v>0</v>
      </c>
      <c r="L935" s="16">
        <v>0</v>
      </c>
      <c r="M935" s="16">
        <v>0</v>
      </c>
      <c r="N935" s="40" t="str">
        <f t="shared" si="15"/>
        <v>Conheça Chevrolet Onix | Motor SPE/4, Duplo Air Bag Frontal | Freios ABS com EBD e Muito Mais.</v>
      </c>
    </row>
    <row r="936" spans="1:14" x14ac:dyDescent="0.25">
      <c r="A936" s="40" t="s">
        <v>74</v>
      </c>
      <c r="B936" s="40" t="s">
        <v>380</v>
      </c>
      <c r="C936" s="40" t="s">
        <v>381</v>
      </c>
      <c r="D936" s="40" t="s">
        <v>382</v>
      </c>
      <c r="E936" s="40" t="s">
        <v>383</v>
      </c>
      <c r="F936" s="40" t="s">
        <v>384</v>
      </c>
      <c r="G936" s="40" t="s">
        <v>493</v>
      </c>
      <c r="I936" s="16" t="s">
        <v>435</v>
      </c>
      <c r="J936" s="16" t="s">
        <v>431</v>
      </c>
      <c r="K936" s="16">
        <v>0</v>
      </c>
      <c r="L936" s="16">
        <v>0</v>
      </c>
      <c r="M936" s="16">
        <v>0</v>
      </c>
      <c r="N936" s="40" t="str">
        <f t="shared" si="15"/>
        <v>Chevrolet Onix | Um dos mais Esperados Lançamentos | Está no Salão do Automóvel. Confira</v>
      </c>
    </row>
    <row r="937" spans="1:14" x14ac:dyDescent="0.25">
      <c r="A937" s="40" t="s">
        <v>77</v>
      </c>
      <c r="B937" s="40" t="s">
        <v>390</v>
      </c>
      <c r="C937" s="40" t="s">
        <v>408</v>
      </c>
      <c r="D937" s="40" t="s">
        <v>409</v>
      </c>
      <c r="E937" s="40" t="s">
        <v>383</v>
      </c>
      <c r="F937" s="40" t="s">
        <v>393</v>
      </c>
      <c r="G937" s="40" t="s">
        <v>493</v>
      </c>
      <c r="I937" s="16" t="s">
        <v>108</v>
      </c>
      <c r="J937" s="16" t="s">
        <v>77</v>
      </c>
      <c r="K937" s="16">
        <v>0</v>
      </c>
      <c r="L937" s="16">
        <v>0</v>
      </c>
      <c r="M937" s="16">
        <v>0</v>
      </c>
      <c r="N937" s="40" t="str">
        <f t="shared" si="15"/>
        <v>Conheça o Onix 2013 | Motor SPE/4, Duplo Air Bag Frontal | Freios ABS com EBD e Muito Mais.</v>
      </c>
    </row>
    <row r="938" spans="1:14" x14ac:dyDescent="0.25">
      <c r="A938" s="40" t="s">
        <v>74</v>
      </c>
      <c r="B938" s="40" t="s">
        <v>380</v>
      </c>
      <c r="C938" s="40" t="s">
        <v>405</v>
      </c>
      <c r="D938" s="40" t="s">
        <v>406</v>
      </c>
      <c r="E938" s="40" t="s">
        <v>383</v>
      </c>
      <c r="F938" s="40" t="s">
        <v>393</v>
      </c>
      <c r="G938" s="40" t="s">
        <v>493</v>
      </c>
      <c r="I938" s="16" t="s">
        <v>106</v>
      </c>
      <c r="J938" s="16" t="s">
        <v>74</v>
      </c>
      <c r="K938" s="16">
        <v>0</v>
      </c>
      <c r="L938" s="16">
        <v>29</v>
      </c>
      <c r="M938" s="16">
        <v>0</v>
      </c>
      <c r="N938" s="40" t="str">
        <f t="shared" si="15"/>
        <v>Chevrolet Onix | Tecnologia Inovadora e Exclusiva. | Com o Sistema Multimídia MyLink.</v>
      </c>
    </row>
    <row r="939" spans="1:14" x14ac:dyDescent="0.25">
      <c r="A939" s="40" t="s">
        <v>77</v>
      </c>
      <c r="B939" s="40" t="s">
        <v>390</v>
      </c>
      <c r="C939" s="40" t="s">
        <v>401</v>
      </c>
      <c r="D939" s="40" t="s">
        <v>402</v>
      </c>
      <c r="E939" s="40" t="s">
        <v>78</v>
      </c>
      <c r="F939" s="40" t="s">
        <v>393</v>
      </c>
      <c r="G939" s="40" t="s">
        <v>493</v>
      </c>
      <c r="I939" s="16" t="s">
        <v>94</v>
      </c>
      <c r="J939" s="16" t="s">
        <v>77</v>
      </c>
      <c r="K939" s="16">
        <v>0</v>
      </c>
      <c r="L939" s="16">
        <v>0</v>
      </c>
      <c r="M939" s="16">
        <v>0</v>
      </c>
      <c r="N939" s="40" t="str">
        <f t="shared" si="15"/>
        <v>Conheça o Onix 2013 | Coisas Incríveis Saem do Padrão. | Carros Também. Confira Agora o Site</v>
      </c>
    </row>
    <row r="940" spans="1:14" x14ac:dyDescent="0.25">
      <c r="A940" s="40" t="s">
        <v>77</v>
      </c>
      <c r="B940" s="40" t="s">
        <v>404</v>
      </c>
      <c r="C940" s="40" t="s">
        <v>401</v>
      </c>
      <c r="D940" s="40" t="s">
        <v>402</v>
      </c>
      <c r="E940" s="40" t="s">
        <v>78</v>
      </c>
      <c r="F940" s="40" t="s">
        <v>393</v>
      </c>
      <c r="G940" s="40" t="s">
        <v>493</v>
      </c>
      <c r="I940" s="16" t="s">
        <v>219</v>
      </c>
      <c r="J940" s="16" t="s">
        <v>77</v>
      </c>
      <c r="K940" s="16">
        <v>0</v>
      </c>
      <c r="L940" s="16">
        <v>0</v>
      </c>
      <c r="M940" s="16">
        <v>0</v>
      </c>
      <c r="N940" s="40" t="str">
        <f t="shared" si="15"/>
        <v>Site Oficial Onix | Coisas Incríveis Saem do Padrão. | Carros Também. Confira Agora o Site</v>
      </c>
    </row>
    <row r="941" spans="1:14" x14ac:dyDescent="0.25">
      <c r="A941" s="40" t="s">
        <v>77</v>
      </c>
      <c r="B941" s="40" t="s">
        <v>380</v>
      </c>
      <c r="C941" s="40" t="s">
        <v>401</v>
      </c>
      <c r="D941" s="40" t="s">
        <v>402</v>
      </c>
      <c r="E941" s="40" t="s">
        <v>383</v>
      </c>
      <c r="F941" s="40" t="s">
        <v>393</v>
      </c>
      <c r="G941" s="40" t="s">
        <v>493</v>
      </c>
      <c r="I941" s="16" t="s">
        <v>129</v>
      </c>
      <c r="J941" s="16" t="s">
        <v>77</v>
      </c>
      <c r="K941" s="16">
        <v>0</v>
      </c>
      <c r="L941" s="16">
        <v>0</v>
      </c>
      <c r="M941" s="16">
        <v>0</v>
      </c>
      <c r="N941" s="40" t="str">
        <f t="shared" si="15"/>
        <v>Chevrolet Onix | Coisas Incríveis Saem do Padrão. | Carros Também. Confira Agora o Site</v>
      </c>
    </row>
    <row r="942" spans="1:14" x14ac:dyDescent="0.25">
      <c r="A942" s="40" t="s">
        <v>77</v>
      </c>
      <c r="B942" s="40" t="s">
        <v>380</v>
      </c>
      <c r="C942" s="40" t="s">
        <v>381</v>
      </c>
      <c r="D942" s="40" t="s">
        <v>412</v>
      </c>
      <c r="E942" s="40" t="s">
        <v>78</v>
      </c>
      <c r="F942" s="40" t="s">
        <v>384</v>
      </c>
      <c r="G942" s="40" t="s">
        <v>493</v>
      </c>
      <c r="I942" s="16" t="s">
        <v>436</v>
      </c>
      <c r="J942" s="16" t="s">
        <v>431</v>
      </c>
      <c r="K942" s="16">
        <v>0</v>
      </c>
      <c r="L942" s="16">
        <v>0</v>
      </c>
      <c r="M942" s="16">
        <v>0</v>
      </c>
      <c r="N942" s="40" t="str">
        <f t="shared" si="15"/>
        <v>Chevrolet Onix | Um dos mais Esperados Lançamentos | do ano da Chevrolet. Veja no site!</v>
      </c>
    </row>
    <row r="943" spans="1:14" x14ac:dyDescent="0.25">
      <c r="A943" s="40" t="s">
        <v>77</v>
      </c>
      <c r="B943" s="40" t="s">
        <v>420</v>
      </c>
      <c r="C943" s="40" t="s">
        <v>408</v>
      </c>
      <c r="D943" s="40" t="s">
        <v>409</v>
      </c>
      <c r="E943" s="40" t="s">
        <v>78</v>
      </c>
      <c r="F943" s="40" t="s">
        <v>393</v>
      </c>
      <c r="G943" s="40" t="s">
        <v>493</v>
      </c>
      <c r="I943" s="16" t="s">
        <v>86</v>
      </c>
      <c r="J943" s="16" t="s">
        <v>77</v>
      </c>
      <c r="K943" s="16">
        <v>0</v>
      </c>
      <c r="L943" s="16">
        <v>0</v>
      </c>
      <c r="M943" s="16">
        <v>0</v>
      </c>
      <c r="N943" s="40" t="str">
        <f t="shared" si="15"/>
        <v>Onix 2013 - 0 km | Motor SPE/4, Duplo Air Bag Frontal | Freios ABS com EBD e Muito Mais.</v>
      </c>
    </row>
    <row r="944" spans="1:14" x14ac:dyDescent="0.25">
      <c r="A944" s="40" t="s">
        <v>74</v>
      </c>
      <c r="B944" s="40" t="s">
        <v>404</v>
      </c>
      <c r="C944" s="40" t="s">
        <v>401</v>
      </c>
      <c r="D944" s="40" t="s">
        <v>402</v>
      </c>
      <c r="E944" s="40" t="s">
        <v>383</v>
      </c>
      <c r="F944" s="40" t="s">
        <v>393</v>
      </c>
      <c r="G944" s="40" t="s">
        <v>493</v>
      </c>
      <c r="I944" s="16" t="s">
        <v>126</v>
      </c>
      <c r="J944" s="16" t="s">
        <v>74</v>
      </c>
      <c r="K944" s="16">
        <v>0</v>
      </c>
      <c r="L944" s="16">
        <v>15</v>
      </c>
      <c r="M944" s="16">
        <v>0</v>
      </c>
      <c r="N944" s="40" t="str">
        <f t="shared" si="15"/>
        <v>Site Oficial Onix | Coisas Incríveis Saem do Padrão. | Carros Também. Confira Agora o Site</v>
      </c>
    </row>
    <row r="945" spans="1:14" x14ac:dyDescent="0.25">
      <c r="A945" s="40" t="s">
        <v>74</v>
      </c>
      <c r="B945" s="40" t="s">
        <v>380</v>
      </c>
      <c r="C945" s="40" t="s">
        <v>381</v>
      </c>
      <c r="D945" s="40" t="s">
        <v>382</v>
      </c>
      <c r="E945" s="40" t="s">
        <v>383</v>
      </c>
      <c r="F945" s="40" t="s">
        <v>384</v>
      </c>
      <c r="G945" s="40" t="s">
        <v>493</v>
      </c>
      <c r="I945" s="16" t="s">
        <v>220</v>
      </c>
      <c r="J945" s="16" t="s">
        <v>431</v>
      </c>
      <c r="K945" s="16">
        <v>0</v>
      </c>
      <c r="L945" s="16">
        <v>0</v>
      </c>
      <c r="M945" s="16">
        <v>0</v>
      </c>
      <c r="N945" s="40" t="str">
        <f t="shared" si="15"/>
        <v>Chevrolet Onix | Um dos mais Esperados Lançamentos | Está no Salão do Automóvel. Confira</v>
      </c>
    </row>
    <row r="946" spans="1:14" x14ac:dyDescent="0.25">
      <c r="A946" s="40" t="s">
        <v>74</v>
      </c>
      <c r="B946" s="40" t="s">
        <v>380</v>
      </c>
      <c r="C946" s="40" t="s">
        <v>381</v>
      </c>
      <c r="D946" s="40" t="s">
        <v>382</v>
      </c>
      <c r="E946" s="40" t="s">
        <v>383</v>
      </c>
      <c r="F946" s="40" t="s">
        <v>384</v>
      </c>
      <c r="G946" s="40" t="s">
        <v>493</v>
      </c>
      <c r="I946" s="16" t="s">
        <v>114</v>
      </c>
      <c r="J946" s="16" t="s">
        <v>431</v>
      </c>
      <c r="K946" s="16">
        <v>0</v>
      </c>
      <c r="L946" s="16">
        <v>0</v>
      </c>
      <c r="M946" s="16">
        <v>0</v>
      </c>
      <c r="N946" s="40" t="str">
        <f t="shared" si="15"/>
        <v>Chevrolet Onix | Um dos mais Esperados Lançamentos | Está no Salão do Automóvel. Confira</v>
      </c>
    </row>
    <row r="947" spans="1:14" x14ac:dyDescent="0.25">
      <c r="A947" s="40" t="s">
        <v>77</v>
      </c>
      <c r="B947" s="40" t="s">
        <v>380</v>
      </c>
      <c r="C947" s="40" t="s">
        <v>395</v>
      </c>
      <c r="D947" s="40" t="s">
        <v>396</v>
      </c>
      <c r="E947" s="40" t="s">
        <v>383</v>
      </c>
      <c r="F947" s="40" t="s">
        <v>384</v>
      </c>
      <c r="G947" s="40" t="s">
        <v>493</v>
      </c>
      <c r="I947" s="16" t="s">
        <v>114</v>
      </c>
      <c r="J947" s="16" t="s">
        <v>431</v>
      </c>
      <c r="K947" s="16">
        <v>0</v>
      </c>
      <c r="L947" s="16">
        <v>0</v>
      </c>
      <c r="M947" s="16">
        <v>0</v>
      </c>
      <c r="N947" s="40" t="str">
        <f t="shared" si="15"/>
        <v>Chevrolet Onix | Tecnologia ao Alcance de Todos | Confira mais Informações no Site!</v>
      </c>
    </row>
    <row r="948" spans="1:14" x14ac:dyDescent="0.25">
      <c r="A948" s="40" t="s">
        <v>74</v>
      </c>
      <c r="B948" s="40" t="s">
        <v>380</v>
      </c>
      <c r="C948" s="40" t="s">
        <v>397</v>
      </c>
      <c r="D948" s="40" t="s">
        <v>398</v>
      </c>
      <c r="E948" s="40" t="s">
        <v>383</v>
      </c>
      <c r="F948" s="40" t="s">
        <v>384</v>
      </c>
      <c r="G948" s="40" t="s">
        <v>493</v>
      </c>
      <c r="I948" s="16" t="s">
        <v>435</v>
      </c>
      <c r="J948" s="16" t="s">
        <v>431</v>
      </c>
      <c r="K948" s="16">
        <v>0</v>
      </c>
      <c r="L948" s="16">
        <v>0</v>
      </c>
      <c r="M948" s="16">
        <v>0</v>
      </c>
      <c r="N948" s="40" t="str">
        <f t="shared" si="15"/>
        <v>Chevrolet Onix | Com Tela Touchscreen e Conexão | a Smartphones via MyLink.</v>
      </c>
    </row>
    <row r="949" spans="1:14" x14ac:dyDescent="0.25">
      <c r="A949" s="40" t="s">
        <v>9</v>
      </c>
      <c r="B949" s="40" t="s">
        <v>79</v>
      </c>
      <c r="C949" s="40" t="s">
        <v>80</v>
      </c>
      <c r="D949" s="40" t="s">
        <v>83</v>
      </c>
      <c r="E949" s="40" t="s">
        <v>78</v>
      </c>
      <c r="F949" s="40" t="s">
        <v>82</v>
      </c>
      <c r="G949" s="40" t="s">
        <v>493</v>
      </c>
      <c r="I949" s="16" t="s">
        <v>432</v>
      </c>
      <c r="J949" s="16" t="s">
        <v>431</v>
      </c>
      <c r="K949" s="16">
        <v>0</v>
      </c>
      <c r="L949" s="16">
        <v>0</v>
      </c>
      <c r="M949" s="16">
        <v>0</v>
      </c>
      <c r="N949" s="40" t="str">
        <f t="shared" si="15"/>
        <v>Chevrolet: Find New Roads | Participe Agora Desse Grande Evento | Assista a Transmissão Ao Vivo!</v>
      </c>
    </row>
    <row r="950" spans="1:14" x14ac:dyDescent="0.25">
      <c r="A950" s="40" t="s">
        <v>77</v>
      </c>
      <c r="B950" s="40" t="s">
        <v>385</v>
      </c>
      <c r="C950" s="40" t="s">
        <v>381</v>
      </c>
      <c r="D950" s="40" t="s">
        <v>412</v>
      </c>
      <c r="E950" s="40" t="s">
        <v>78</v>
      </c>
      <c r="F950" s="40" t="s">
        <v>384</v>
      </c>
      <c r="G950" s="40" t="s">
        <v>493</v>
      </c>
      <c r="I950" s="16" t="s">
        <v>220</v>
      </c>
      <c r="J950" s="16" t="s">
        <v>431</v>
      </c>
      <c r="K950" s="16">
        <v>0</v>
      </c>
      <c r="L950" s="16">
        <v>0</v>
      </c>
      <c r="M950" s="16">
        <v>0</v>
      </c>
      <c r="N950" s="40" t="str">
        <f t="shared" si="15"/>
        <v>Chevrolet Onix com MyLink | Um dos mais Esperados Lançamentos | do ano da Chevrolet. Veja no site!</v>
      </c>
    </row>
    <row r="951" spans="1:14" x14ac:dyDescent="0.25">
      <c r="A951" s="40" t="s">
        <v>74</v>
      </c>
      <c r="B951" s="40" t="s">
        <v>79</v>
      </c>
      <c r="C951" s="40" t="s">
        <v>80</v>
      </c>
      <c r="D951" s="40" t="s">
        <v>83</v>
      </c>
      <c r="E951" s="40" t="s">
        <v>78</v>
      </c>
      <c r="F951" s="40" t="s">
        <v>82</v>
      </c>
      <c r="G951" s="40" t="s">
        <v>493</v>
      </c>
      <c r="I951" s="16" t="s">
        <v>179</v>
      </c>
      <c r="J951" s="16" t="s">
        <v>74</v>
      </c>
      <c r="K951" s="16">
        <v>0</v>
      </c>
      <c r="L951" s="16">
        <v>0</v>
      </c>
      <c r="M951" s="16">
        <v>0</v>
      </c>
      <c r="N951" s="40" t="str">
        <f t="shared" si="15"/>
        <v>Chevrolet: Find New Roads | Participe Agora Desse Grande Evento | Assista a Transmissão Ao Vivo!</v>
      </c>
    </row>
    <row r="952" spans="1:14" x14ac:dyDescent="0.25">
      <c r="A952" s="40" t="s">
        <v>77</v>
      </c>
      <c r="B952" s="40" t="s">
        <v>79</v>
      </c>
      <c r="C952" s="40" t="s">
        <v>80</v>
      </c>
      <c r="D952" s="40" t="s">
        <v>81</v>
      </c>
      <c r="E952" s="40" t="s">
        <v>84</v>
      </c>
      <c r="F952" s="40" t="s">
        <v>82</v>
      </c>
      <c r="G952" s="40" t="s">
        <v>493</v>
      </c>
      <c r="I952" s="16" t="s">
        <v>94</v>
      </c>
      <c r="J952" s="16" t="s">
        <v>77</v>
      </c>
      <c r="K952" s="16">
        <v>0</v>
      </c>
      <c r="L952" s="16">
        <v>0</v>
      </c>
      <c r="M952" s="16">
        <v>0</v>
      </c>
      <c r="N952" s="40" t="str">
        <f t="shared" si="15"/>
        <v>Chevrolet: Find New Roads | Participe Agora Desse Grande Evento | Visite Agora e Assista Ao Vivo!</v>
      </c>
    </row>
    <row r="953" spans="1:14" x14ac:dyDescent="0.25">
      <c r="A953" s="40" t="s">
        <v>77</v>
      </c>
      <c r="B953" s="40" t="s">
        <v>411</v>
      </c>
      <c r="C953" s="40" t="s">
        <v>408</v>
      </c>
      <c r="D953" s="40" t="s">
        <v>409</v>
      </c>
      <c r="E953" s="40" t="s">
        <v>78</v>
      </c>
      <c r="F953" s="40" t="s">
        <v>393</v>
      </c>
      <c r="G953" s="40" t="s">
        <v>493</v>
      </c>
      <c r="I953" s="16" t="s">
        <v>110</v>
      </c>
      <c r="J953" s="16" t="s">
        <v>77</v>
      </c>
      <c r="K953" s="16">
        <v>0</v>
      </c>
      <c r="L953" s="16">
        <v>0</v>
      </c>
      <c r="M953" s="16">
        <v>0</v>
      </c>
      <c r="N953" s="40" t="str">
        <f t="shared" si="15"/>
        <v>Chevrolet Onix com Mylink | Motor SPE/4, Duplo Air Bag Frontal | Freios ABS com EBD e Muito Mais.</v>
      </c>
    </row>
    <row r="954" spans="1:14" x14ac:dyDescent="0.25">
      <c r="A954" s="40" t="s">
        <v>74</v>
      </c>
      <c r="B954" s="40" t="s">
        <v>387</v>
      </c>
      <c r="C954" s="40" t="s">
        <v>391</v>
      </c>
      <c r="D954" s="40" t="s">
        <v>392</v>
      </c>
      <c r="E954" s="40" t="s">
        <v>383</v>
      </c>
      <c r="F954" s="40" t="s">
        <v>393</v>
      </c>
      <c r="G954" s="40" t="s">
        <v>493</v>
      </c>
      <c r="I954" s="16" t="s">
        <v>155</v>
      </c>
      <c r="J954" s="16" t="s">
        <v>74</v>
      </c>
      <c r="K954" s="16">
        <v>435</v>
      </c>
      <c r="L954" s="16">
        <v>3247</v>
      </c>
      <c r="M954" s="16">
        <v>92.49</v>
      </c>
      <c r="N954" s="40" t="str">
        <f t="shared" si="15"/>
        <v>Chevrolet Onix - Oficial | Um Choque de Gerações na Indústria | Automobilística. Visite Nosso Site!</v>
      </c>
    </row>
    <row r="955" spans="1:14" x14ac:dyDescent="0.25">
      <c r="A955" s="40" t="s">
        <v>77</v>
      </c>
      <c r="B955" s="40" t="s">
        <v>390</v>
      </c>
      <c r="C955" s="40" t="s">
        <v>408</v>
      </c>
      <c r="D955" s="40" t="s">
        <v>409</v>
      </c>
      <c r="E955" s="40" t="s">
        <v>383</v>
      </c>
      <c r="F955" s="40" t="s">
        <v>393</v>
      </c>
      <c r="G955" s="40" t="s">
        <v>493</v>
      </c>
      <c r="I955" s="16" t="s">
        <v>94</v>
      </c>
      <c r="J955" s="16" t="s">
        <v>77</v>
      </c>
      <c r="K955" s="16">
        <v>0</v>
      </c>
      <c r="L955" s="16">
        <v>0</v>
      </c>
      <c r="M955" s="16">
        <v>0</v>
      </c>
      <c r="N955" s="40" t="str">
        <f t="shared" si="15"/>
        <v>Conheça o Onix 2013 | Motor SPE/4, Duplo Air Bag Frontal | Freios ABS com EBD e Muito Mais.</v>
      </c>
    </row>
    <row r="956" spans="1:14" x14ac:dyDescent="0.25">
      <c r="A956" s="40" t="s">
        <v>77</v>
      </c>
      <c r="B956" s="40" t="s">
        <v>79</v>
      </c>
      <c r="C956" s="40" t="s">
        <v>80</v>
      </c>
      <c r="D956" s="40" t="s">
        <v>81</v>
      </c>
      <c r="E956" s="40" t="s">
        <v>78</v>
      </c>
      <c r="F956" s="40" t="s">
        <v>82</v>
      </c>
      <c r="G956" s="40" t="s">
        <v>493</v>
      </c>
      <c r="I956" s="16" t="s">
        <v>435</v>
      </c>
      <c r="J956" s="16" t="s">
        <v>431</v>
      </c>
      <c r="K956" s="16">
        <v>0</v>
      </c>
      <c r="L956" s="16">
        <v>0</v>
      </c>
      <c r="M956" s="16">
        <v>0</v>
      </c>
      <c r="N956" s="40" t="str">
        <f t="shared" si="15"/>
        <v>Chevrolet: Find New Roads | Participe Agora Desse Grande Evento | Visite Agora e Assista Ao Vivo!</v>
      </c>
    </row>
    <row r="957" spans="1:14" x14ac:dyDescent="0.25">
      <c r="A957" s="40" t="s">
        <v>74</v>
      </c>
      <c r="B957" s="40" t="s">
        <v>394</v>
      </c>
      <c r="C957" s="40" t="s">
        <v>381</v>
      </c>
      <c r="D957" s="40" t="s">
        <v>382</v>
      </c>
      <c r="E957" s="40" t="s">
        <v>383</v>
      </c>
      <c r="F957" s="40" t="s">
        <v>384</v>
      </c>
      <c r="G957" s="40" t="s">
        <v>493</v>
      </c>
      <c r="I957" s="16" t="s">
        <v>144</v>
      </c>
      <c r="J957" s="16" t="s">
        <v>431</v>
      </c>
      <c r="K957" s="16">
        <v>0</v>
      </c>
      <c r="L957" s="16">
        <v>0</v>
      </c>
      <c r="M957" s="16">
        <v>0</v>
      </c>
      <c r="N957" s="40" t="str">
        <f t="shared" si="15"/>
        <v>Lançamento Chevrolet Onix | Um dos mais Esperados Lançamentos | Está no Salão do Automóvel. Confira</v>
      </c>
    </row>
    <row r="958" spans="1:14" x14ac:dyDescent="0.25">
      <c r="A958" s="40" t="s">
        <v>77</v>
      </c>
      <c r="B958" s="40" t="s">
        <v>394</v>
      </c>
      <c r="C958" s="40" t="s">
        <v>397</v>
      </c>
      <c r="D958" s="40" t="s">
        <v>398</v>
      </c>
      <c r="E958" s="40" t="s">
        <v>78</v>
      </c>
      <c r="F958" s="40" t="s">
        <v>384</v>
      </c>
      <c r="G958" s="40" t="s">
        <v>493</v>
      </c>
      <c r="I958" s="16" t="s">
        <v>220</v>
      </c>
      <c r="J958" s="16" t="s">
        <v>431</v>
      </c>
      <c r="K958" s="16">
        <v>0</v>
      </c>
      <c r="L958" s="16">
        <v>0</v>
      </c>
      <c r="M958" s="16">
        <v>0</v>
      </c>
      <c r="N958" s="40" t="str">
        <f t="shared" si="15"/>
        <v>Lançamento Chevrolet Onix | Com Tela Touchscreen e Conexão | a Smartphones via MyLink.</v>
      </c>
    </row>
    <row r="959" spans="1:14" x14ac:dyDescent="0.25">
      <c r="A959" s="40" t="s">
        <v>77</v>
      </c>
      <c r="B959" s="40" t="s">
        <v>380</v>
      </c>
      <c r="C959" s="40" t="s">
        <v>381</v>
      </c>
      <c r="D959" s="40" t="s">
        <v>382</v>
      </c>
      <c r="E959" s="40" t="s">
        <v>78</v>
      </c>
      <c r="F959" s="40" t="s">
        <v>384</v>
      </c>
      <c r="G959" s="40" t="s">
        <v>493</v>
      </c>
      <c r="I959" s="16" t="s">
        <v>434</v>
      </c>
      <c r="J959" s="16" t="s">
        <v>431</v>
      </c>
      <c r="K959" s="16">
        <v>0</v>
      </c>
      <c r="L959" s="16">
        <v>0</v>
      </c>
      <c r="M959" s="16">
        <v>0</v>
      </c>
      <c r="N959" s="40" t="str">
        <f t="shared" si="15"/>
        <v>Chevrolet Onix | Um dos mais Esperados Lançamentos | Está no Salão do Automóvel. Confira</v>
      </c>
    </row>
    <row r="960" spans="1:14" x14ac:dyDescent="0.25">
      <c r="A960" s="40" t="s">
        <v>77</v>
      </c>
      <c r="B960" s="40" t="s">
        <v>404</v>
      </c>
      <c r="C960" s="40" t="s">
        <v>405</v>
      </c>
      <c r="D960" s="40" t="s">
        <v>406</v>
      </c>
      <c r="E960" s="40" t="s">
        <v>383</v>
      </c>
      <c r="F960" s="40" t="s">
        <v>393</v>
      </c>
      <c r="G960" s="40" t="s">
        <v>493</v>
      </c>
      <c r="I960" s="16" t="s">
        <v>151</v>
      </c>
      <c r="J960" s="16" t="s">
        <v>77</v>
      </c>
      <c r="K960" s="16">
        <v>0</v>
      </c>
      <c r="L960" s="16">
        <v>0</v>
      </c>
      <c r="M960" s="16">
        <v>0</v>
      </c>
      <c r="N960" s="40" t="str">
        <f t="shared" ref="N960:N1023" si="16">B960&amp;" | "&amp;C960&amp;" | "&amp;D960</f>
        <v>Site Oficial Onix | Tecnologia Inovadora e Exclusiva. | Com o Sistema Multimídia MyLink.</v>
      </c>
    </row>
    <row r="961" spans="1:14" x14ac:dyDescent="0.25">
      <c r="A961" s="40" t="s">
        <v>74</v>
      </c>
      <c r="B961" s="40" t="s">
        <v>79</v>
      </c>
      <c r="C961" s="40" t="s">
        <v>80</v>
      </c>
      <c r="D961" s="40" t="s">
        <v>81</v>
      </c>
      <c r="E961" s="40" t="s">
        <v>78</v>
      </c>
      <c r="F961" s="40" t="s">
        <v>82</v>
      </c>
      <c r="G961" s="40" t="s">
        <v>493</v>
      </c>
      <c r="I961" s="16" t="s">
        <v>178</v>
      </c>
      <c r="J961" s="16" t="s">
        <v>431</v>
      </c>
      <c r="K961" s="16">
        <v>0</v>
      </c>
      <c r="L961" s="16">
        <v>0</v>
      </c>
      <c r="M961" s="16">
        <v>0</v>
      </c>
      <c r="N961" s="40" t="str">
        <f t="shared" si="16"/>
        <v>Chevrolet: Find New Roads | Participe Agora Desse Grande Evento | Visite Agora e Assista Ao Vivo!</v>
      </c>
    </row>
    <row r="962" spans="1:14" x14ac:dyDescent="0.25">
      <c r="A962" s="40" t="s">
        <v>74</v>
      </c>
      <c r="B962" s="40" t="s">
        <v>387</v>
      </c>
      <c r="C962" s="40" t="s">
        <v>401</v>
      </c>
      <c r="D962" s="40" t="s">
        <v>402</v>
      </c>
      <c r="E962" s="40" t="s">
        <v>383</v>
      </c>
      <c r="F962" s="40" t="s">
        <v>393</v>
      </c>
      <c r="G962" s="40" t="s">
        <v>493</v>
      </c>
      <c r="I962" s="16" t="s">
        <v>155</v>
      </c>
      <c r="J962" s="16" t="s">
        <v>74</v>
      </c>
      <c r="K962" s="16">
        <v>100</v>
      </c>
      <c r="L962" s="16">
        <v>956</v>
      </c>
      <c r="M962" s="16">
        <v>22.82</v>
      </c>
      <c r="N962" s="40" t="str">
        <f t="shared" si="16"/>
        <v>Chevrolet Onix - Oficial | Coisas Incríveis Saem do Padrão. | Carros Também. Confira Agora o Site</v>
      </c>
    </row>
    <row r="963" spans="1:14" x14ac:dyDescent="0.25">
      <c r="A963" s="40" t="s">
        <v>77</v>
      </c>
      <c r="B963" s="40" t="s">
        <v>380</v>
      </c>
      <c r="C963" s="40" t="s">
        <v>401</v>
      </c>
      <c r="D963" s="40" t="s">
        <v>402</v>
      </c>
      <c r="E963" s="40" t="s">
        <v>383</v>
      </c>
      <c r="F963" s="40" t="s">
        <v>393</v>
      </c>
      <c r="G963" s="40" t="s">
        <v>493</v>
      </c>
      <c r="I963" s="16" t="s">
        <v>219</v>
      </c>
      <c r="J963" s="16" t="s">
        <v>77</v>
      </c>
      <c r="K963" s="16">
        <v>0</v>
      </c>
      <c r="L963" s="16">
        <v>0</v>
      </c>
      <c r="M963" s="16">
        <v>0</v>
      </c>
      <c r="N963" s="40" t="str">
        <f t="shared" si="16"/>
        <v>Chevrolet Onix | Coisas Incríveis Saem do Padrão. | Carros Também. Confira Agora o Site</v>
      </c>
    </row>
    <row r="964" spans="1:14" x14ac:dyDescent="0.25">
      <c r="A964" s="40" t="s">
        <v>74</v>
      </c>
      <c r="B964" s="40" t="s">
        <v>390</v>
      </c>
      <c r="C964" s="40" t="s">
        <v>391</v>
      </c>
      <c r="D964" s="40" t="s">
        <v>392</v>
      </c>
      <c r="E964" s="40" t="s">
        <v>383</v>
      </c>
      <c r="F964" s="40" t="s">
        <v>393</v>
      </c>
      <c r="G964" s="40" t="s">
        <v>493</v>
      </c>
      <c r="I964" s="16" t="s">
        <v>94</v>
      </c>
      <c r="J964" s="16" t="s">
        <v>74</v>
      </c>
      <c r="K964" s="16">
        <v>180</v>
      </c>
      <c r="L964" s="16">
        <v>1351</v>
      </c>
      <c r="M964" s="16">
        <v>43.73</v>
      </c>
      <c r="N964" s="40" t="str">
        <f t="shared" si="16"/>
        <v>Conheça o Onix 2013 | Um Choque de Gerações na Indústria | Automobilística. Visite Nosso Site!</v>
      </c>
    </row>
    <row r="965" spans="1:14" x14ac:dyDescent="0.25">
      <c r="A965" s="40" t="s">
        <v>74</v>
      </c>
      <c r="B965" s="40" t="s">
        <v>394</v>
      </c>
      <c r="C965" s="40" t="s">
        <v>397</v>
      </c>
      <c r="D965" s="40" t="s">
        <v>398</v>
      </c>
      <c r="E965" s="40" t="s">
        <v>383</v>
      </c>
      <c r="F965" s="40" t="s">
        <v>384</v>
      </c>
      <c r="G965" s="40" t="s">
        <v>493</v>
      </c>
      <c r="I965" s="16" t="s">
        <v>178</v>
      </c>
      <c r="J965" s="16" t="s">
        <v>431</v>
      </c>
      <c r="K965" s="16">
        <v>0</v>
      </c>
      <c r="L965" s="16">
        <v>0</v>
      </c>
      <c r="M965" s="16">
        <v>0</v>
      </c>
      <c r="N965" s="40" t="str">
        <f t="shared" si="16"/>
        <v>Lançamento Chevrolet Onix | Com Tela Touchscreen e Conexão | a Smartphones via MyLink.</v>
      </c>
    </row>
    <row r="966" spans="1:14" x14ac:dyDescent="0.25">
      <c r="A966" s="40" t="s">
        <v>77</v>
      </c>
      <c r="B966" s="40" t="s">
        <v>380</v>
      </c>
      <c r="C966" s="40" t="s">
        <v>395</v>
      </c>
      <c r="D966" s="40" t="s">
        <v>396</v>
      </c>
      <c r="E966" s="40" t="s">
        <v>383</v>
      </c>
      <c r="F966" s="40" t="s">
        <v>384</v>
      </c>
      <c r="G966" s="40" t="s">
        <v>493</v>
      </c>
      <c r="I966" s="16" t="s">
        <v>220</v>
      </c>
      <c r="J966" s="16" t="s">
        <v>431</v>
      </c>
      <c r="K966" s="16">
        <v>0</v>
      </c>
      <c r="L966" s="16">
        <v>0</v>
      </c>
      <c r="M966" s="16">
        <v>0</v>
      </c>
      <c r="N966" s="40" t="str">
        <f t="shared" si="16"/>
        <v>Chevrolet Onix | Tecnologia ao Alcance de Todos | Confira mais Informações no Site!</v>
      </c>
    </row>
    <row r="967" spans="1:14" x14ac:dyDescent="0.25">
      <c r="A967" s="40" t="s">
        <v>77</v>
      </c>
      <c r="B967" s="40" t="s">
        <v>79</v>
      </c>
      <c r="C967" s="40" t="s">
        <v>80</v>
      </c>
      <c r="D967" s="40" t="s">
        <v>81</v>
      </c>
      <c r="E967" s="40" t="s">
        <v>78</v>
      </c>
      <c r="F967" s="40" t="s">
        <v>82</v>
      </c>
      <c r="G967" s="40" t="s">
        <v>493</v>
      </c>
      <c r="I967" s="16" t="s">
        <v>114</v>
      </c>
      <c r="J967" s="16" t="s">
        <v>431</v>
      </c>
      <c r="K967" s="16">
        <v>0</v>
      </c>
      <c r="L967" s="16">
        <v>0</v>
      </c>
      <c r="M967" s="16">
        <v>0</v>
      </c>
      <c r="N967" s="40" t="str">
        <f t="shared" si="16"/>
        <v>Chevrolet: Find New Roads | Participe Agora Desse Grande Evento | Visite Agora e Assista Ao Vivo!</v>
      </c>
    </row>
    <row r="968" spans="1:14" x14ac:dyDescent="0.25">
      <c r="A968" s="40" t="s">
        <v>77</v>
      </c>
      <c r="B968" s="40" t="s">
        <v>414</v>
      </c>
      <c r="C968" s="40" t="s">
        <v>405</v>
      </c>
      <c r="D968" s="40" t="s">
        <v>406</v>
      </c>
      <c r="E968" s="40" t="s">
        <v>383</v>
      </c>
      <c r="F968" s="40" t="s">
        <v>393</v>
      </c>
      <c r="G968" s="40" t="s">
        <v>493</v>
      </c>
      <c r="I968" s="16" t="s">
        <v>103</v>
      </c>
      <c r="J968" s="16" t="s">
        <v>77</v>
      </c>
      <c r="K968" s="16">
        <v>0</v>
      </c>
      <c r="L968" s="16">
        <v>0</v>
      </c>
      <c r="M968" s="16">
        <v>0</v>
      </c>
      <c r="N968" s="40" t="str">
        <f t="shared" si="16"/>
        <v>Chevrolet Onix LT | Tecnologia Inovadora e Exclusiva. | Com o Sistema Multimídia MyLink.</v>
      </c>
    </row>
    <row r="969" spans="1:14" x14ac:dyDescent="0.25">
      <c r="A969" s="40" t="s">
        <v>77</v>
      </c>
      <c r="B969" s="40" t="s">
        <v>380</v>
      </c>
      <c r="C969" s="40" t="s">
        <v>395</v>
      </c>
      <c r="D969" s="40" t="s">
        <v>396</v>
      </c>
      <c r="E969" s="40" t="s">
        <v>383</v>
      </c>
      <c r="F969" s="40" t="s">
        <v>384</v>
      </c>
      <c r="G969" s="40" t="s">
        <v>493</v>
      </c>
      <c r="I969" s="16" t="s">
        <v>114</v>
      </c>
      <c r="J969" s="16" t="s">
        <v>431</v>
      </c>
      <c r="K969" s="16">
        <v>0</v>
      </c>
      <c r="L969" s="16">
        <v>0</v>
      </c>
      <c r="M969" s="16">
        <v>0</v>
      </c>
      <c r="N969" s="40" t="str">
        <f t="shared" si="16"/>
        <v>Chevrolet Onix | Tecnologia ao Alcance de Todos | Confira mais Informações no Site!</v>
      </c>
    </row>
    <row r="970" spans="1:14" x14ac:dyDescent="0.25">
      <c r="A970" s="40" t="s">
        <v>9</v>
      </c>
      <c r="B970" s="40" t="s">
        <v>423</v>
      </c>
      <c r="C970" s="40" t="s">
        <v>388</v>
      </c>
      <c r="D970" s="40" t="s">
        <v>389</v>
      </c>
      <c r="E970" s="40" t="s">
        <v>378</v>
      </c>
      <c r="F970" s="40" t="s">
        <v>379</v>
      </c>
      <c r="G970" s="40" t="s">
        <v>493</v>
      </c>
      <c r="I970" s="16" t="s">
        <v>88</v>
      </c>
      <c r="J970" s="16" t="s">
        <v>49</v>
      </c>
      <c r="K970" s="16">
        <v>250</v>
      </c>
      <c r="L970" s="16">
        <v>504</v>
      </c>
      <c r="M970" s="16">
        <v>31.62</v>
      </c>
      <c r="N970" s="40" t="str">
        <f t="shared" si="16"/>
        <v>Monte o Seu Onix 2013 | Conheça toda a Tecnologia do MyLink | Conectado ao GPS do Seu Celular.</v>
      </c>
    </row>
    <row r="971" spans="1:14" x14ac:dyDescent="0.25">
      <c r="A971" s="40" t="s">
        <v>74</v>
      </c>
      <c r="B971" s="40" t="s">
        <v>404</v>
      </c>
      <c r="C971" s="40" t="s">
        <v>405</v>
      </c>
      <c r="D971" s="40" t="s">
        <v>406</v>
      </c>
      <c r="E971" s="40" t="s">
        <v>383</v>
      </c>
      <c r="F971" s="40" t="s">
        <v>393</v>
      </c>
      <c r="G971" s="40" t="s">
        <v>493</v>
      </c>
      <c r="I971" s="16" t="s">
        <v>155</v>
      </c>
      <c r="J971" s="16" t="s">
        <v>74</v>
      </c>
      <c r="K971" s="16">
        <v>79</v>
      </c>
      <c r="L971" s="16">
        <v>895</v>
      </c>
      <c r="M971" s="16">
        <v>20.239999999999998</v>
      </c>
      <c r="N971" s="40" t="str">
        <f t="shared" si="16"/>
        <v>Site Oficial Onix | Tecnologia Inovadora e Exclusiva. | Com o Sistema Multimídia MyLink.</v>
      </c>
    </row>
    <row r="972" spans="1:14" x14ac:dyDescent="0.25">
      <c r="A972" s="40" t="s">
        <v>77</v>
      </c>
      <c r="B972" s="40" t="s">
        <v>380</v>
      </c>
      <c r="C972" s="40" t="s">
        <v>381</v>
      </c>
      <c r="D972" s="40" t="s">
        <v>412</v>
      </c>
      <c r="E972" s="40" t="s">
        <v>383</v>
      </c>
      <c r="F972" s="40" t="s">
        <v>384</v>
      </c>
      <c r="G972" s="40" t="s">
        <v>493</v>
      </c>
      <c r="I972" s="16" t="s">
        <v>436</v>
      </c>
      <c r="J972" s="16" t="s">
        <v>431</v>
      </c>
      <c r="K972" s="16">
        <v>0</v>
      </c>
      <c r="L972" s="16">
        <v>0</v>
      </c>
      <c r="M972" s="16">
        <v>0</v>
      </c>
      <c r="N972" s="40" t="str">
        <f t="shared" si="16"/>
        <v>Chevrolet Onix | Um dos mais Esperados Lançamentos | do ano da Chevrolet. Veja no site!</v>
      </c>
    </row>
    <row r="973" spans="1:14" x14ac:dyDescent="0.25">
      <c r="A973" s="40" t="s">
        <v>77</v>
      </c>
      <c r="B973" s="40" t="s">
        <v>385</v>
      </c>
      <c r="C973" s="40" t="s">
        <v>395</v>
      </c>
      <c r="D973" s="40" t="s">
        <v>396</v>
      </c>
      <c r="E973" s="40" t="s">
        <v>383</v>
      </c>
      <c r="F973" s="40" t="s">
        <v>384</v>
      </c>
      <c r="G973" s="40" t="s">
        <v>493</v>
      </c>
      <c r="I973" s="16" t="s">
        <v>435</v>
      </c>
      <c r="J973" s="16" t="s">
        <v>431</v>
      </c>
      <c r="K973" s="16">
        <v>0</v>
      </c>
      <c r="L973" s="16">
        <v>0</v>
      </c>
      <c r="M973" s="16">
        <v>0</v>
      </c>
      <c r="N973" s="40" t="str">
        <f t="shared" si="16"/>
        <v>Chevrolet Onix com MyLink | Tecnologia ao Alcance de Todos | Confira mais Informações no Site!</v>
      </c>
    </row>
    <row r="974" spans="1:14" x14ac:dyDescent="0.25">
      <c r="A974" s="40" t="s">
        <v>9</v>
      </c>
      <c r="B974" s="40" t="s">
        <v>410</v>
      </c>
      <c r="C974" s="40" t="s">
        <v>401</v>
      </c>
      <c r="D974" s="40" t="s">
        <v>402</v>
      </c>
      <c r="E974" s="40" t="s">
        <v>383</v>
      </c>
      <c r="F974" s="40" t="s">
        <v>393</v>
      </c>
      <c r="G974" s="40" t="s">
        <v>493</v>
      </c>
      <c r="I974" s="16" t="s">
        <v>116</v>
      </c>
      <c r="J974" s="16" t="s">
        <v>49</v>
      </c>
      <c r="K974" s="16">
        <v>77</v>
      </c>
      <c r="L974" s="16">
        <v>444</v>
      </c>
      <c r="M974" s="16">
        <v>19.079999999999998</v>
      </c>
      <c r="N974" s="40" t="str">
        <f t="shared" si="16"/>
        <v>Chevrolet Onix LS | Coisas Incríveis Saem do Padrão. | Carros Também. Confira Agora o Site</v>
      </c>
    </row>
    <row r="975" spans="1:14" x14ac:dyDescent="0.25">
      <c r="A975" s="40" t="s">
        <v>77</v>
      </c>
      <c r="B975" s="40" t="s">
        <v>426</v>
      </c>
      <c r="C975" s="40" t="s">
        <v>391</v>
      </c>
      <c r="D975" s="40" t="s">
        <v>392</v>
      </c>
      <c r="E975" s="40" t="s">
        <v>383</v>
      </c>
      <c r="F975" s="40" t="s">
        <v>393</v>
      </c>
      <c r="G975" s="40" t="s">
        <v>493</v>
      </c>
      <c r="I975" s="16" t="s">
        <v>90</v>
      </c>
      <c r="J975" s="16" t="s">
        <v>77</v>
      </c>
      <c r="K975" s="16">
        <v>0</v>
      </c>
      <c r="L975" s="16">
        <v>0</v>
      </c>
      <c r="M975" s="16">
        <v>0</v>
      </c>
      <c r="N975" s="40" t="str">
        <f t="shared" si="16"/>
        <v>Chevrolet Onix - Preço | Um Choque de Gerações na Indústria | Automobilística. Visite Nosso Site!</v>
      </c>
    </row>
    <row r="976" spans="1:14" x14ac:dyDescent="0.25">
      <c r="A976" s="40" t="s">
        <v>77</v>
      </c>
      <c r="B976" s="40" t="s">
        <v>421</v>
      </c>
      <c r="C976" s="40" t="s">
        <v>408</v>
      </c>
      <c r="D976" s="40" t="s">
        <v>409</v>
      </c>
      <c r="E976" s="40" t="s">
        <v>78</v>
      </c>
      <c r="F976" s="40" t="s">
        <v>393</v>
      </c>
      <c r="G976" s="40" t="s">
        <v>493</v>
      </c>
      <c r="I976" s="16" t="s">
        <v>209</v>
      </c>
      <c r="J976" s="16" t="s">
        <v>77</v>
      </c>
      <c r="K976" s="16">
        <v>0</v>
      </c>
      <c r="L976" s="16">
        <v>0</v>
      </c>
      <c r="M976" s="16">
        <v>0</v>
      </c>
      <c r="N976" s="40" t="str">
        <f t="shared" si="16"/>
        <v>Conheça Chevrolet Onix | Motor SPE/4, Duplo Air Bag Frontal | Freios ABS com EBD e Muito Mais.</v>
      </c>
    </row>
    <row r="977" spans="1:14" x14ac:dyDescent="0.25">
      <c r="A977" s="40" t="s">
        <v>74</v>
      </c>
      <c r="B977" s="40" t="s">
        <v>394</v>
      </c>
      <c r="C977" s="40" t="s">
        <v>397</v>
      </c>
      <c r="D977" s="40" t="s">
        <v>398</v>
      </c>
      <c r="E977" s="40" t="s">
        <v>383</v>
      </c>
      <c r="F977" s="40" t="s">
        <v>384</v>
      </c>
      <c r="G977" s="40" t="s">
        <v>493</v>
      </c>
      <c r="I977" s="16" t="s">
        <v>437</v>
      </c>
      <c r="J977" s="16" t="s">
        <v>431</v>
      </c>
      <c r="K977" s="16">
        <v>0</v>
      </c>
      <c r="L977" s="16">
        <v>0</v>
      </c>
      <c r="M977" s="16">
        <v>0</v>
      </c>
      <c r="N977" s="40" t="str">
        <f t="shared" si="16"/>
        <v>Lançamento Chevrolet Onix | Com Tela Touchscreen e Conexão | a Smartphones via MyLink.</v>
      </c>
    </row>
    <row r="978" spans="1:14" x14ac:dyDescent="0.25">
      <c r="A978" s="40" t="s">
        <v>77</v>
      </c>
      <c r="B978" s="40" t="s">
        <v>390</v>
      </c>
      <c r="C978" s="40" t="s">
        <v>391</v>
      </c>
      <c r="D978" s="40" t="s">
        <v>392</v>
      </c>
      <c r="E978" s="40" t="s">
        <v>383</v>
      </c>
      <c r="F978" s="40" t="s">
        <v>393</v>
      </c>
      <c r="G978" s="40" t="s">
        <v>493</v>
      </c>
      <c r="I978" s="16" t="s">
        <v>129</v>
      </c>
      <c r="J978" s="16" t="s">
        <v>77</v>
      </c>
      <c r="K978" s="16">
        <v>0</v>
      </c>
      <c r="L978" s="16">
        <v>0</v>
      </c>
      <c r="M978" s="16">
        <v>0</v>
      </c>
      <c r="N978" s="40" t="str">
        <f t="shared" si="16"/>
        <v>Conheça o Onix 2013 | Um Choque de Gerações na Indústria | Automobilística. Visite Nosso Site!</v>
      </c>
    </row>
    <row r="979" spans="1:14" x14ac:dyDescent="0.25">
      <c r="A979" s="40" t="s">
        <v>77</v>
      </c>
      <c r="B979" s="40" t="s">
        <v>418</v>
      </c>
      <c r="C979" s="40" t="s">
        <v>397</v>
      </c>
      <c r="D979" s="40" t="s">
        <v>398</v>
      </c>
      <c r="E979" s="40" t="s">
        <v>383</v>
      </c>
      <c r="F979" s="40" t="s">
        <v>384</v>
      </c>
      <c r="G979" s="40" t="s">
        <v>493</v>
      </c>
      <c r="I979" s="16" t="s">
        <v>433</v>
      </c>
      <c r="J979" s="16" t="s">
        <v>431</v>
      </c>
      <c r="K979" s="16">
        <v>0</v>
      </c>
      <c r="L979" s="16">
        <v>0</v>
      </c>
      <c r="M979" s="16">
        <v>0</v>
      </c>
      <c r="N979" s="40" t="str">
        <f t="shared" si="16"/>
        <v>Vem aí o Chevrolet Onix | Com Tela Touchscreen e Conexão | a Smartphones via MyLink.</v>
      </c>
    </row>
    <row r="980" spans="1:14" x14ac:dyDescent="0.25">
      <c r="A980" s="40" t="s">
        <v>77</v>
      </c>
      <c r="B980" s="40" t="s">
        <v>79</v>
      </c>
      <c r="C980" s="40" t="s">
        <v>80</v>
      </c>
      <c r="D980" s="40" t="s">
        <v>81</v>
      </c>
      <c r="E980" s="40" t="s">
        <v>84</v>
      </c>
      <c r="F980" s="40" t="s">
        <v>82</v>
      </c>
      <c r="G980" s="40" t="s">
        <v>493</v>
      </c>
      <c r="I980" s="16" t="s">
        <v>434</v>
      </c>
      <c r="J980" s="16" t="s">
        <v>431</v>
      </c>
      <c r="K980" s="16">
        <v>0</v>
      </c>
      <c r="L980" s="16">
        <v>0</v>
      </c>
      <c r="M980" s="16">
        <v>0</v>
      </c>
      <c r="N980" s="40" t="str">
        <f t="shared" si="16"/>
        <v>Chevrolet: Find New Roads | Participe Agora Desse Grande Evento | Visite Agora e Assista Ao Vivo!</v>
      </c>
    </row>
    <row r="981" spans="1:14" x14ac:dyDescent="0.25">
      <c r="A981" s="40" t="s">
        <v>74</v>
      </c>
      <c r="B981" s="40" t="s">
        <v>380</v>
      </c>
      <c r="C981" s="40" t="s">
        <v>381</v>
      </c>
      <c r="D981" s="40" t="s">
        <v>382</v>
      </c>
      <c r="E981" s="40" t="s">
        <v>383</v>
      </c>
      <c r="F981" s="40" t="s">
        <v>384</v>
      </c>
      <c r="G981" s="40" t="s">
        <v>493</v>
      </c>
      <c r="I981" s="16" t="s">
        <v>436</v>
      </c>
      <c r="J981" s="16" t="s">
        <v>431</v>
      </c>
      <c r="K981" s="16">
        <v>0</v>
      </c>
      <c r="L981" s="16">
        <v>0</v>
      </c>
      <c r="M981" s="16">
        <v>0</v>
      </c>
      <c r="N981" s="40" t="str">
        <f t="shared" si="16"/>
        <v>Chevrolet Onix | Um dos mais Esperados Lançamentos | Está no Salão do Automóvel. Confira</v>
      </c>
    </row>
    <row r="982" spans="1:14" x14ac:dyDescent="0.25">
      <c r="A982" s="40" t="s">
        <v>77</v>
      </c>
      <c r="B982" s="40" t="s">
        <v>404</v>
      </c>
      <c r="C982" s="40" t="s">
        <v>405</v>
      </c>
      <c r="D982" s="40" t="s">
        <v>406</v>
      </c>
      <c r="E982" s="40" t="s">
        <v>383</v>
      </c>
      <c r="F982" s="40" t="s">
        <v>393</v>
      </c>
      <c r="G982" s="40" t="s">
        <v>493</v>
      </c>
      <c r="I982" s="16" t="s">
        <v>129</v>
      </c>
      <c r="J982" s="16" t="s">
        <v>77</v>
      </c>
      <c r="K982" s="16">
        <v>0</v>
      </c>
      <c r="L982" s="16">
        <v>0</v>
      </c>
      <c r="M982" s="16">
        <v>0</v>
      </c>
      <c r="N982" s="40" t="str">
        <f t="shared" si="16"/>
        <v>Site Oficial Onix | Tecnologia Inovadora e Exclusiva. | Com o Sistema Multimídia MyLink.</v>
      </c>
    </row>
    <row r="983" spans="1:14" x14ac:dyDescent="0.25">
      <c r="A983" s="40" t="s">
        <v>9</v>
      </c>
      <c r="B983" s="40" t="s">
        <v>414</v>
      </c>
      <c r="C983" s="40" t="s">
        <v>405</v>
      </c>
      <c r="D983" s="40" t="s">
        <v>406</v>
      </c>
      <c r="E983" s="40" t="s">
        <v>383</v>
      </c>
      <c r="F983" s="40" t="s">
        <v>393</v>
      </c>
      <c r="G983" s="40" t="s">
        <v>493</v>
      </c>
      <c r="I983" s="16" t="s">
        <v>103</v>
      </c>
      <c r="J983" s="16" t="s">
        <v>49</v>
      </c>
      <c r="K983" s="16">
        <v>210</v>
      </c>
      <c r="L983" s="16">
        <v>1306</v>
      </c>
      <c r="M983" s="16">
        <v>48.45</v>
      </c>
      <c r="N983" s="40" t="str">
        <f t="shared" si="16"/>
        <v>Chevrolet Onix LT | Tecnologia Inovadora e Exclusiva. | Com o Sistema Multimídia MyLink.</v>
      </c>
    </row>
    <row r="984" spans="1:14" x14ac:dyDescent="0.25">
      <c r="A984" s="40" t="s">
        <v>74</v>
      </c>
      <c r="B984" s="40" t="s">
        <v>394</v>
      </c>
      <c r="C984" s="40" t="s">
        <v>397</v>
      </c>
      <c r="D984" s="40" t="s">
        <v>398</v>
      </c>
      <c r="E984" s="40" t="s">
        <v>383</v>
      </c>
      <c r="F984" s="40" t="s">
        <v>384</v>
      </c>
      <c r="G984" s="40" t="s">
        <v>493</v>
      </c>
      <c r="I984" s="16" t="s">
        <v>435</v>
      </c>
      <c r="J984" s="16" t="s">
        <v>431</v>
      </c>
      <c r="K984" s="16">
        <v>0</v>
      </c>
      <c r="L984" s="16">
        <v>0</v>
      </c>
      <c r="M984" s="16">
        <v>0</v>
      </c>
      <c r="N984" s="40" t="str">
        <f t="shared" si="16"/>
        <v>Lançamento Chevrolet Onix | Com Tela Touchscreen e Conexão | a Smartphones via MyLink.</v>
      </c>
    </row>
    <row r="985" spans="1:14" x14ac:dyDescent="0.25">
      <c r="A985" s="40" t="s">
        <v>77</v>
      </c>
      <c r="B985" s="40" t="s">
        <v>394</v>
      </c>
      <c r="C985" s="40" t="s">
        <v>399</v>
      </c>
      <c r="D985" s="40" t="s">
        <v>396</v>
      </c>
      <c r="E985" s="40" t="s">
        <v>383</v>
      </c>
      <c r="F985" s="40" t="s">
        <v>384</v>
      </c>
      <c r="G985" s="40" t="s">
        <v>493</v>
      </c>
      <c r="I985" s="16" t="s">
        <v>433</v>
      </c>
      <c r="J985" s="16" t="s">
        <v>431</v>
      </c>
      <c r="K985" s="16">
        <v>0</v>
      </c>
      <c r="L985" s="16">
        <v>0</v>
      </c>
      <c r="M985" s="16">
        <v>0</v>
      </c>
      <c r="N985" s="40" t="str">
        <f t="shared" si="16"/>
        <v>Lançamento Chevrolet Onix | Em Breve no Salão do Automóvel | Confira mais Informações no Site!</v>
      </c>
    </row>
    <row r="986" spans="1:14" x14ac:dyDescent="0.25">
      <c r="A986" s="40" t="s">
        <v>77</v>
      </c>
      <c r="B986" s="40" t="s">
        <v>418</v>
      </c>
      <c r="C986" s="40" t="s">
        <v>395</v>
      </c>
      <c r="D986" s="40" t="s">
        <v>396</v>
      </c>
      <c r="E986" s="40" t="s">
        <v>383</v>
      </c>
      <c r="F986" s="40" t="s">
        <v>384</v>
      </c>
      <c r="G986" s="40" t="s">
        <v>493</v>
      </c>
      <c r="I986" s="16" t="s">
        <v>144</v>
      </c>
      <c r="J986" s="16" t="s">
        <v>431</v>
      </c>
      <c r="K986" s="16">
        <v>0</v>
      </c>
      <c r="L986" s="16">
        <v>0</v>
      </c>
      <c r="M986" s="16">
        <v>0</v>
      </c>
      <c r="N986" s="40" t="str">
        <f t="shared" si="16"/>
        <v>Vem aí o Chevrolet Onix | Tecnologia ao Alcance de Todos | Confira mais Informações no Site!</v>
      </c>
    </row>
    <row r="987" spans="1:14" x14ac:dyDescent="0.25">
      <c r="A987" s="40" t="s">
        <v>77</v>
      </c>
      <c r="B987" s="40" t="s">
        <v>403</v>
      </c>
      <c r="C987" s="40" t="s">
        <v>405</v>
      </c>
      <c r="D987" s="40" t="s">
        <v>406</v>
      </c>
      <c r="E987" s="40" t="s">
        <v>78</v>
      </c>
      <c r="F987" s="40" t="s">
        <v>393</v>
      </c>
      <c r="G987" s="40" t="s">
        <v>493</v>
      </c>
      <c r="I987" s="16" t="s">
        <v>90</v>
      </c>
      <c r="J987" s="16" t="s">
        <v>77</v>
      </c>
      <c r="K987" s="16">
        <v>0</v>
      </c>
      <c r="L987" s="16">
        <v>0</v>
      </c>
      <c r="M987" s="16">
        <v>0</v>
      </c>
      <c r="N987" s="40" t="str">
        <f t="shared" si="16"/>
        <v>Preço Chevrolet Onix | Tecnologia Inovadora e Exclusiva. | Com o Sistema Multimídia MyLink.</v>
      </c>
    </row>
    <row r="988" spans="1:14" x14ac:dyDescent="0.25">
      <c r="A988" s="40" t="s">
        <v>77</v>
      </c>
      <c r="B988" s="40" t="s">
        <v>424</v>
      </c>
      <c r="C988" s="40" t="s">
        <v>397</v>
      </c>
      <c r="D988" s="40" t="s">
        <v>398</v>
      </c>
      <c r="E988" s="40" t="s">
        <v>383</v>
      </c>
      <c r="F988" s="40" t="s">
        <v>384</v>
      </c>
      <c r="G988" s="40" t="s">
        <v>493</v>
      </c>
      <c r="I988" s="16" t="s">
        <v>178</v>
      </c>
      <c r="J988" s="16" t="s">
        <v>431</v>
      </c>
      <c r="K988" s="16">
        <v>0</v>
      </c>
      <c r="L988" s="16">
        <v>0</v>
      </c>
      <c r="M988" s="16">
        <v>0</v>
      </c>
      <c r="N988" s="40" t="str">
        <f t="shared" si="16"/>
        <v>Anúncio gráfico - Vem aí o Chevrolet Onix | Com Tela Touchscreen e Conexão | a Smartphones via MyLink.</v>
      </c>
    </row>
    <row r="989" spans="1:14" x14ac:dyDescent="0.25">
      <c r="A989" s="40" t="s">
        <v>77</v>
      </c>
      <c r="B989" s="40" t="s">
        <v>427</v>
      </c>
      <c r="C989" s="40" t="s">
        <v>401</v>
      </c>
      <c r="D989" s="40" t="s">
        <v>402</v>
      </c>
      <c r="E989" s="40" t="s">
        <v>78</v>
      </c>
      <c r="F989" s="40" t="s">
        <v>393</v>
      </c>
      <c r="G989" s="40" t="s">
        <v>493</v>
      </c>
      <c r="I989" s="16" t="s">
        <v>110</v>
      </c>
      <c r="J989" s="16" t="s">
        <v>77</v>
      </c>
      <c r="K989" s="16">
        <v>0</v>
      </c>
      <c r="L989" s="16">
        <v>0</v>
      </c>
      <c r="M989" s="16">
        <v>0</v>
      </c>
      <c r="N989" s="40" t="str">
        <f t="shared" si="16"/>
        <v>Chevrolet Onix - Mylink | Coisas Incríveis Saem do Padrão. | Carros Também. Confira Agora o Site</v>
      </c>
    </row>
    <row r="990" spans="1:14" x14ac:dyDescent="0.25">
      <c r="A990" s="40" t="s">
        <v>77</v>
      </c>
      <c r="B990" s="40" t="s">
        <v>394</v>
      </c>
      <c r="C990" s="40" t="s">
        <v>397</v>
      </c>
      <c r="D990" s="40" t="s">
        <v>398</v>
      </c>
      <c r="E990" s="40" t="s">
        <v>383</v>
      </c>
      <c r="F990" s="40" t="s">
        <v>384</v>
      </c>
      <c r="G990" s="40" t="s">
        <v>493</v>
      </c>
      <c r="I990" s="16" t="s">
        <v>437</v>
      </c>
      <c r="J990" s="16" t="s">
        <v>431</v>
      </c>
      <c r="K990" s="16">
        <v>0</v>
      </c>
      <c r="L990" s="16">
        <v>0</v>
      </c>
      <c r="M990" s="16">
        <v>0</v>
      </c>
      <c r="N990" s="40" t="str">
        <f t="shared" si="16"/>
        <v>Lançamento Chevrolet Onix | Com Tela Touchscreen e Conexão | a Smartphones via MyLink.</v>
      </c>
    </row>
    <row r="991" spans="1:14" x14ac:dyDescent="0.25">
      <c r="A991" s="40" t="s">
        <v>77</v>
      </c>
      <c r="B991" s="40" t="s">
        <v>79</v>
      </c>
      <c r="C991" s="40" t="s">
        <v>80</v>
      </c>
      <c r="D991" s="40" t="s">
        <v>81</v>
      </c>
      <c r="E991" s="40" t="s">
        <v>84</v>
      </c>
      <c r="F991" s="40" t="s">
        <v>82</v>
      </c>
      <c r="G991" s="40" t="s">
        <v>493</v>
      </c>
      <c r="I991" s="16" t="s">
        <v>106</v>
      </c>
      <c r="J991" s="16" t="s">
        <v>77</v>
      </c>
      <c r="K991" s="16">
        <v>0</v>
      </c>
      <c r="L991" s="16">
        <v>0</v>
      </c>
      <c r="M991" s="16">
        <v>0</v>
      </c>
      <c r="N991" s="40" t="str">
        <f t="shared" si="16"/>
        <v>Chevrolet: Find New Roads | Participe Agora Desse Grande Evento | Visite Agora e Assista Ao Vivo!</v>
      </c>
    </row>
    <row r="992" spans="1:14" x14ac:dyDescent="0.25">
      <c r="A992" s="40" t="s">
        <v>77</v>
      </c>
      <c r="B992" s="40" t="s">
        <v>418</v>
      </c>
      <c r="C992" s="40" t="s">
        <v>381</v>
      </c>
      <c r="D992" s="40" t="s">
        <v>412</v>
      </c>
      <c r="E992" s="40" t="s">
        <v>383</v>
      </c>
      <c r="F992" s="40" t="s">
        <v>384</v>
      </c>
      <c r="G992" s="40" t="s">
        <v>493</v>
      </c>
      <c r="I992" s="16" t="s">
        <v>433</v>
      </c>
      <c r="J992" s="16" t="s">
        <v>431</v>
      </c>
      <c r="K992" s="16">
        <v>0</v>
      </c>
      <c r="L992" s="16">
        <v>0</v>
      </c>
      <c r="M992" s="16">
        <v>0</v>
      </c>
      <c r="N992" s="40" t="str">
        <f t="shared" si="16"/>
        <v>Vem aí o Chevrolet Onix | Um dos mais Esperados Lançamentos | do ano da Chevrolet. Veja no site!</v>
      </c>
    </row>
    <row r="993" spans="1:14" x14ac:dyDescent="0.25">
      <c r="A993" s="40" t="s">
        <v>77</v>
      </c>
      <c r="B993" s="40" t="s">
        <v>380</v>
      </c>
      <c r="C993" s="40" t="s">
        <v>405</v>
      </c>
      <c r="D993" s="40" t="s">
        <v>406</v>
      </c>
      <c r="E993" s="40" t="s">
        <v>78</v>
      </c>
      <c r="F993" s="40" t="s">
        <v>393</v>
      </c>
      <c r="G993" s="40" t="s">
        <v>493</v>
      </c>
      <c r="I993" s="16" t="s">
        <v>179</v>
      </c>
      <c r="J993" s="16" t="s">
        <v>77</v>
      </c>
      <c r="K993" s="16">
        <v>0</v>
      </c>
      <c r="L993" s="16">
        <v>0</v>
      </c>
      <c r="M993" s="16">
        <v>0</v>
      </c>
      <c r="N993" s="40" t="str">
        <f t="shared" si="16"/>
        <v>Chevrolet Onix | Tecnologia Inovadora e Exclusiva. | Com o Sistema Multimídia MyLink.</v>
      </c>
    </row>
    <row r="994" spans="1:14" x14ac:dyDescent="0.25">
      <c r="A994" s="40" t="s">
        <v>74</v>
      </c>
      <c r="B994" s="40" t="s">
        <v>380</v>
      </c>
      <c r="C994" s="40" t="s">
        <v>401</v>
      </c>
      <c r="D994" s="40" t="s">
        <v>402</v>
      </c>
      <c r="E994" s="40" t="s">
        <v>383</v>
      </c>
      <c r="F994" s="40" t="s">
        <v>393</v>
      </c>
      <c r="G994" s="40" t="s">
        <v>493</v>
      </c>
      <c r="I994" s="16" t="s">
        <v>129</v>
      </c>
      <c r="J994" s="16" t="s">
        <v>74</v>
      </c>
      <c r="K994" s="16">
        <v>1</v>
      </c>
      <c r="L994" s="16">
        <v>16</v>
      </c>
      <c r="M994" s="16">
        <v>0.41</v>
      </c>
      <c r="N994" s="40" t="str">
        <f t="shared" si="16"/>
        <v>Chevrolet Onix | Coisas Incríveis Saem do Padrão. | Carros Também. Confira Agora o Site</v>
      </c>
    </row>
    <row r="995" spans="1:14" x14ac:dyDescent="0.25">
      <c r="A995" s="40" t="s">
        <v>74</v>
      </c>
      <c r="B995" s="40" t="s">
        <v>404</v>
      </c>
      <c r="C995" s="40" t="s">
        <v>405</v>
      </c>
      <c r="D995" s="40" t="s">
        <v>406</v>
      </c>
      <c r="E995" s="40" t="s">
        <v>383</v>
      </c>
      <c r="F995" s="40" t="s">
        <v>393</v>
      </c>
      <c r="G995" s="40" t="s">
        <v>493</v>
      </c>
      <c r="I995" s="16" t="s">
        <v>106</v>
      </c>
      <c r="J995" s="16" t="s">
        <v>74</v>
      </c>
      <c r="K995" s="16">
        <v>1</v>
      </c>
      <c r="L995" s="16">
        <v>44</v>
      </c>
      <c r="M995" s="16">
        <v>0.5</v>
      </c>
      <c r="N995" s="40" t="str">
        <f t="shared" si="16"/>
        <v>Site Oficial Onix | Tecnologia Inovadora e Exclusiva. | Com o Sistema Multimídia MyLink.</v>
      </c>
    </row>
    <row r="996" spans="1:14" x14ac:dyDescent="0.25">
      <c r="A996" s="40" t="s">
        <v>77</v>
      </c>
      <c r="B996" s="40" t="s">
        <v>385</v>
      </c>
      <c r="C996" s="40" t="s">
        <v>381</v>
      </c>
      <c r="D996" s="40" t="s">
        <v>382</v>
      </c>
      <c r="E996" s="40" t="s">
        <v>383</v>
      </c>
      <c r="F996" s="40" t="s">
        <v>384</v>
      </c>
      <c r="G996" s="40" t="s">
        <v>493</v>
      </c>
      <c r="I996" s="16" t="s">
        <v>435</v>
      </c>
      <c r="J996" s="16" t="s">
        <v>431</v>
      </c>
      <c r="K996" s="16">
        <v>0</v>
      </c>
      <c r="L996" s="16">
        <v>0</v>
      </c>
      <c r="M996" s="16">
        <v>0</v>
      </c>
      <c r="N996" s="40" t="str">
        <f t="shared" si="16"/>
        <v>Chevrolet Onix com MyLink | Um dos mais Esperados Lançamentos | Está no Salão do Automóvel. Confira</v>
      </c>
    </row>
    <row r="997" spans="1:14" x14ac:dyDescent="0.25">
      <c r="A997" s="40" t="s">
        <v>9</v>
      </c>
      <c r="B997" s="40" t="s">
        <v>375</v>
      </c>
      <c r="C997" s="40" t="s">
        <v>376</v>
      </c>
      <c r="D997" s="40" t="s">
        <v>377</v>
      </c>
      <c r="E997" s="40" t="s">
        <v>378</v>
      </c>
      <c r="F997" s="40" t="s">
        <v>379</v>
      </c>
      <c r="G997" s="40" t="s">
        <v>493</v>
      </c>
      <c r="I997" s="16" t="s">
        <v>88</v>
      </c>
      <c r="J997" s="16" t="s">
        <v>49</v>
      </c>
      <c r="K997" s="16">
        <v>249</v>
      </c>
      <c r="L997" s="16">
        <v>498</v>
      </c>
      <c r="M997" s="16">
        <v>32.619999999999997</v>
      </c>
      <c r="N997" s="40" t="str">
        <f t="shared" si="16"/>
        <v>Monte Seu Chevrolet Onix | Conectado ao GPS do Seu Celular | Para se Atualizar em Tempo Real.</v>
      </c>
    </row>
    <row r="998" spans="1:14" x14ac:dyDescent="0.25">
      <c r="A998" s="40" t="s">
        <v>77</v>
      </c>
      <c r="B998" s="40" t="s">
        <v>418</v>
      </c>
      <c r="C998" s="40" t="s">
        <v>399</v>
      </c>
      <c r="D998" s="40" t="s">
        <v>396</v>
      </c>
      <c r="E998" s="40" t="s">
        <v>383</v>
      </c>
      <c r="F998" s="40" t="s">
        <v>384</v>
      </c>
      <c r="G998" s="40" t="s">
        <v>493</v>
      </c>
      <c r="I998" s="16" t="s">
        <v>220</v>
      </c>
      <c r="J998" s="16" t="s">
        <v>431</v>
      </c>
      <c r="K998" s="16">
        <v>0</v>
      </c>
      <c r="L998" s="16">
        <v>0</v>
      </c>
      <c r="M998" s="16">
        <v>0</v>
      </c>
      <c r="N998" s="40" t="str">
        <f t="shared" si="16"/>
        <v>Vem aí o Chevrolet Onix | Em Breve no Salão do Automóvel | Confira mais Informações no Site!</v>
      </c>
    </row>
    <row r="999" spans="1:14" x14ac:dyDescent="0.25">
      <c r="A999" s="40" t="s">
        <v>77</v>
      </c>
      <c r="B999" s="40" t="s">
        <v>387</v>
      </c>
      <c r="C999" s="40" t="s">
        <v>391</v>
      </c>
      <c r="D999" s="40" t="s">
        <v>392</v>
      </c>
      <c r="E999" s="40" t="s">
        <v>383</v>
      </c>
      <c r="F999" s="40" t="s">
        <v>393</v>
      </c>
      <c r="G999" s="40" t="s">
        <v>493</v>
      </c>
      <c r="I999" s="16" t="s">
        <v>155</v>
      </c>
      <c r="J999" s="16" t="s">
        <v>77</v>
      </c>
      <c r="K999" s="16">
        <v>0</v>
      </c>
      <c r="L999" s="16">
        <v>0</v>
      </c>
      <c r="M999" s="16">
        <v>0</v>
      </c>
      <c r="N999" s="40" t="str">
        <f t="shared" si="16"/>
        <v>Chevrolet Onix - Oficial | Um Choque de Gerações na Indústria | Automobilística. Visite Nosso Site!</v>
      </c>
    </row>
    <row r="1000" spans="1:14" x14ac:dyDescent="0.25">
      <c r="A1000" s="40" t="s">
        <v>77</v>
      </c>
      <c r="B1000" s="40" t="s">
        <v>380</v>
      </c>
      <c r="C1000" s="40" t="s">
        <v>381</v>
      </c>
      <c r="D1000" s="40" t="s">
        <v>382</v>
      </c>
      <c r="E1000" s="40" t="s">
        <v>383</v>
      </c>
      <c r="F1000" s="40" t="s">
        <v>384</v>
      </c>
      <c r="G1000" s="40" t="s">
        <v>493</v>
      </c>
      <c r="I1000" s="16" t="s">
        <v>144</v>
      </c>
      <c r="J1000" s="16" t="s">
        <v>431</v>
      </c>
      <c r="K1000" s="16">
        <v>0</v>
      </c>
      <c r="L1000" s="16">
        <v>0</v>
      </c>
      <c r="M1000" s="16">
        <v>0</v>
      </c>
      <c r="N1000" s="40" t="str">
        <f t="shared" si="16"/>
        <v>Chevrolet Onix | Um dos mais Esperados Lançamentos | Está no Salão do Automóvel. Confira</v>
      </c>
    </row>
    <row r="1001" spans="1:14" x14ac:dyDescent="0.25">
      <c r="A1001" s="40" t="s">
        <v>9</v>
      </c>
      <c r="B1001" s="40" t="s">
        <v>385</v>
      </c>
      <c r="C1001" s="40" t="s">
        <v>381</v>
      </c>
      <c r="D1001" s="40" t="s">
        <v>412</v>
      </c>
      <c r="E1001" s="40" t="s">
        <v>383</v>
      </c>
      <c r="F1001" s="40" t="s">
        <v>384</v>
      </c>
      <c r="G1001" s="40" t="s">
        <v>493</v>
      </c>
      <c r="I1001" s="16" t="s">
        <v>436</v>
      </c>
      <c r="J1001" s="16" t="s">
        <v>431</v>
      </c>
      <c r="K1001" s="16">
        <v>0</v>
      </c>
      <c r="L1001" s="16">
        <v>0</v>
      </c>
      <c r="M1001" s="16">
        <v>0</v>
      </c>
      <c r="N1001" s="40" t="str">
        <f t="shared" si="16"/>
        <v>Chevrolet Onix com MyLink | Um dos mais Esperados Lançamentos | do ano da Chevrolet. Veja no site!</v>
      </c>
    </row>
    <row r="1002" spans="1:14" x14ac:dyDescent="0.25">
      <c r="A1002" s="40" t="s">
        <v>77</v>
      </c>
      <c r="B1002" s="40" t="s">
        <v>380</v>
      </c>
      <c r="C1002" s="40" t="s">
        <v>408</v>
      </c>
      <c r="D1002" s="40" t="s">
        <v>409</v>
      </c>
      <c r="E1002" s="40" t="s">
        <v>383</v>
      </c>
      <c r="F1002" s="40" t="s">
        <v>393</v>
      </c>
      <c r="G1002" s="40" t="s">
        <v>493</v>
      </c>
      <c r="I1002" s="16" t="s">
        <v>179</v>
      </c>
      <c r="J1002" s="16" t="s">
        <v>77</v>
      </c>
      <c r="K1002" s="16">
        <v>0</v>
      </c>
      <c r="L1002" s="16">
        <v>0</v>
      </c>
      <c r="M1002" s="16">
        <v>0</v>
      </c>
      <c r="N1002" s="40" t="str">
        <f t="shared" si="16"/>
        <v>Chevrolet Onix | Motor SPE/4, Duplo Air Bag Frontal | Freios ABS com EBD e Muito Mais.</v>
      </c>
    </row>
    <row r="1003" spans="1:14" x14ac:dyDescent="0.25">
      <c r="A1003" s="40" t="s">
        <v>74</v>
      </c>
      <c r="B1003" s="40" t="s">
        <v>79</v>
      </c>
      <c r="C1003" s="40" t="s">
        <v>80</v>
      </c>
      <c r="D1003" s="40" t="s">
        <v>83</v>
      </c>
      <c r="E1003" s="40" t="s">
        <v>78</v>
      </c>
      <c r="F1003" s="40" t="s">
        <v>82</v>
      </c>
      <c r="G1003" s="40" t="s">
        <v>493</v>
      </c>
      <c r="I1003" s="16" t="s">
        <v>151</v>
      </c>
      <c r="J1003" s="16" t="s">
        <v>74</v>
      </c>
      <c r="K1003" s="16">
        <v>0</v>
      </c>
      <c r="L1003" s="16">
        <v>0</v>
      </c>
      <c r="M1003" s="16">
        <v>0</v>
      </c>
      <c r="N1003" s="40" t="str">
        <f t="shared" si="16"/>
        <v>Chevrolet: Find New Roads | Participe Agora Desse Grande Evento | Assista a Transmissão Ao Vivo!</v>
      </c>
    </row>
    <row r="1004" spans="1:14" x14ac:dyDescent="0.25">
      <c r="A1004" s="40" t="s">
        <v>77</v>
      </c>
      <c r="B1004" s="40" t="s">
        <v>404</v>
      </c>
      <c r="C1004" s="40" t="s">
        <v>405</v>
      </c>
      <c r="D1004" s="40" t="s">
        <v>406</v>
      </c>
      <c r="E1004" s="40" t="s">
        <v>383</v>
      </c>
      <c r="F1004" s="40" t="s">
        <v>393</v>
      </c>
      <c r="G1004" s="40" t="s">
        <v>493</v>
      </c>
      <c r="I1004" s="16" t="s">
        <v>106</v>
      </c>
      <c r="J1004" s="16" t="s">
        <v>77</v>
      </c>
      <c r="K1004" s="16">
        <v>0</v>
      </c>
      <c r="L1004" s="16">
        <v>0</v>
      </c>
      <c r="M1004" s="16">
        <v>0</v>
      </c>
      <c r="N1004" s="40" t="str">
        <f t="shared" si="16"/>
        <v>Site Oficial Onix | Tecnologia Inovadora e Exclusiva. | Com o Sistema Multimídia MyLink.</v>
      </c>
    </row>
    <row r="1005" spans="1:14" x14ac:dyDescent="0.25">
      <c r="A1005" s="40" t="s">
        <v>74</v>
      </c>
      <c r="B1005" s="40" t="s">
        <v>385</v>
      </c>
      <c r="C1005" s="40" t="s">
        <v>381</v>
      </c>
      <c r="D1005" s="40" t="s">
        <v>412</v>
      </c>
      <c r="E1005" s="40" t="s">
        <v>383</v>
      </c>
      <c r="F1005" s="40" t="s">
        <v>384</v>
      </c>
      <c r="G1005" s="40" t="s">
        <v>493</v>
      </c>
      <c r="I1005" s="16" t="s">
        <v>432</v>
      </c>
      <c r="J1005" s="16" t="s">
        <v>431</v>
      </c>
      <c r="K1005" s="16">
        <v>0</v>
      </c>
      <c r="L1005" s="16">
        <v>0</v>
      </c>
      <c r="M1005" s="16">
        <v>0</v>
      </c>
      <c r="N1005" s="40" t="str">
        <f t="shared" si="16"/>
        <v>Chevrolet Onix com MyLink | Um dos mais Esperados Lançamentos | do ano da Chevrolet. Veja no site!</v>
      </c>
    </row>
    <row r="1006" spans="1:14" x14ac:dyDescent="0.25">
      <c r="A1006" s="40" t="s">
        <v>77</v>
      </c>
      <c r="B1006" s="40" t="s">
        <v>407</v>
      </c>
      <c r="C1006" s="40" t="s">
        <v>405</v>
      </c>
      <c r="D1006" s="40" t="s">
        <v>406</v>
      </c>
      <c r="E1006" s="40" t="s">
        <v>383</v>
      </c>
      <c r="F1006" s="40" t="s">
        <v>393</v>
      </c>
      <c r="G1006" s="40" t="s">
        <v>493</v>
      </c>
      <c r="I1006" s="16" t="s">
        <v>94</v>
      </c>
      <c r="J1006" s="16" t="s">
        <v>77</v>
      </c>
      <c r="K1006" s="16">
        <v>0</v>
      </c>
      <c r="L1006" s="16">
        <v>0</v>
      </c>
      <c r="M1006" s="16">
        <v>0</v>
      </c>
      <c r="N1006" s="40" t="str">
        <f t="shared" si="16"/>
        <v>Chevrolet Onix 2013 | Tecnologia Inovadora e Exclusiva. | Com o Sistema Multimídia MyLink.</v>
      </c>
    </row>
    <row r="1007" spans="1:14" x14ac:dyDescent="0.25">
      <c r="A1007" s="40" t="s">
        <v>74</v>
      </c>
      <c r="B1007" s="40" t="s">
        <v>385</v>
      </c>
      <c r="C1007" s="40" t="s">
        <v>381</v>
      </c>
      <c r="D1007" s="40" t="s">
        <v>412</v>
      </c>
      <c r="E1007" s="40" t="s">
        <v>383</v>
      </c>
      <c r="F1007" s="40" t="s">
        <v>384</v>
      </c>
      <c r="G1007" s="40" t="s">
        <v>493</v>
      </c>
      <c r="I1007" s="16" t="s">
        <v>178</v>
      </c>
      <c r="J1007" s="16" t="s">
        <v>431</v>
      </c>
      <c r="K1007" s="16">
        <v>0</v>
      </c>
      <c r="L1007" s="16">
        <v>0</v>
      </c>
      <c r="M1007" s="16">
        <v>0</v>
      </c>
      <c r="N1007" s="40" t="str">
        <f t="shared" si="16"/>
        <v>Chevrolet Onix com MyLink | Um dos mais Esperados Lançamentos | do ano da Chevrolet. Veja no site!</v>
      </c>
    </row>
    <row r="1008" spans="1:14" x14ac:dyDescent="0.25">
      <c r="A1008" s="40" t="s">
        <v>77</v>
      </c>
      <c r="B1008" s="40" t="s">
        <v>410</v>
      </c>
      <c r="C1008" s="40" t="s">
        <v>405</v>
      </c>
      <c r="D1008" s="40" t="s">
        <v>406</v>
      </c>
      <c r="E1008" s="40" t="s">
        <v>383</v>
      </c>
      <c r="F1008" s="40" t="s">
        <v>393</v>
      </c>
      <c r="G1008" s="40" t="s">
        <v>493</v>
      </c>
      <c r="I1008" s="16" t="s">
        <v>116</v>
      </c>
      <c r="J1008" s="16" t="s">
        <v>77</v>
      </c>
      <c r="K1008" s="16">
        <v>0</v>
      </c>
      <c r="L1008" s="16">
        <v>0</v>
      </c>
      <c r="M1008" s="16">
        <v>0</v>
      </c>
      <c r="N1008" s="40" t="str">
        <f t="shared" si="16"/>
        <v>Chevrolet Onix LS | Tecnologia Inovadora e Exclusiva. | Com o Sistema Multimídia MyLink.</v>
      </c>
    </row>
    <row r="1009" spans="1:14" x14ac:dyDescent="0.25">
      <c r="A1009" s="40" t="s">
        <v>77</v>
      </c>
      <c r="B1009" s="40" t="s">
        <v>407</v>
      </c>
      <c r="C1009" s="40" t="s">
        <v>408</v>
      </c>
      <c r="D1009" s="40" t="s">
        <v>409</v>
      </c>
      <c r="E1009" s="40" t="s">
        <v>78</v>
      </c>
      <c r="F1009" s="40" t="s">
        <v>393</v>
      </c>
      <c r="G1009" s="40" t="s">
        <v>493</v>
      </c>
      <c r="I1009" s="16" t="s">
        <v>126</v>
      </c>
      <c r="J1009" s="16" t="s">
        <v>77</v>
      </c>
      <c r="K1009" s="16">
        <v>0</v>
      </c>
      <c r="L1009" s="16">
        <v>0</v>
      </c>
      <c r="M1009" s="16">
        <v>0</v>
      </c>
      <c r="N1009" s="40" t="str">
        <f t="shared" si="16"/>
        <v>Chevrolet Onix 2013 | Motor SPE/4, Duplo Air Bag Frontal | Freios ABS com EBD e Muito Mais.</v>
      </c>
    </row>
    <row r="1010" spans="1:14" x14ac:dyDescent="0.25">
      <c r="A1010" s="40" t="s">
        <v>77</v>
      </c>
      <c r="B1010" s="40" t="s">
        <v>390</v>
      </c>
      <c r="C1010" s="40" t="s">
        <v>408</v>
      </c>
      <c r="D1010" s="40" t="s">
        <v>409</v>
      </c>
      <c r="E1010" s="40" t="s">
        <v>383</v>
      </c>
      <c r="F1010" s="40" t="s">
        <v>393</v>
      </c>
      <c r="G1010" s="40" t="s">
        <v>493</v>
      </c>
      <c r="I1010" s="16" t="s">
        <v>129</v>
      </c>
      <c r="J1010" s="16" t="s">
        <v>77</v>
      </c>
      <c r="K1010" s="16">
        <v>0</v>
      </c>
      <c r="L1010" s="16">
        <v>0</v>
      </c>
      <c r="M1010" s="16">
        <v>0</v>
      </c>
      <c r="N1010" s="40" t="str">
        <f t="shared" si="16"/>
        <v>Conheça o Onix 2013 | Motor SPE/4, Duplo Air Bag Frontal | Freios ABS com EBD e Muito Mais.</v>
      </c>
    </row>
    <row r="1011" spans="1:14" x14ac:dyDescent="0.25">
      <c r="A1011" s="40" t="s">
        <v>77</v>
      </c>
      <c r="B1011" s="40" t="s">
        <v>403</v>
      </c>
      <c r="C1011" s="40" t="s">
        <v>405</v>
      </c>
      <c r="D1011" s="40" t="s">
        <v>406</v>
      </c>
      <c r="E1011" s="40" t="s">
        <v>383</v>
      </c>
      <c r="F1011" s="40" t="s">
        <v>393</v>
      </c>
      <c r="G1011" s="40" t="s">
        <v>493</v>
      </c>
      <c r="I1011" s="16" t="s">
        <v>90</v>
      </c>
      <c r="J1011" s="16" t="s">
        <v>77</v>
      </c>
      <c r="K1011" s="16">
        <v>0</v>
      </c>
      <c r="L1011" s="16">
        <v>0</v>
      </c>
      <c r="M1011" s="16">
        <v>0</v>
      </c>
      <c r="N1011" s="40" t="str">
        <f t="shared" si="16"/>
        <v>Preço Chevrolet Onix | Tecnologia Inovadora e Exclusiva. | Com o Sistema Multimídia MyLink.</v>
      </c>
    </row>
    <row r="1012" spans="1:14" x14ac:dyDescent="0.25">
      <c r="A1012" s="40" t="s">
        <v>9</v>
      </c>
      <c r="B1012" s="40" t="s">
        <v>380</v>
      </c>
      <c r="C1012" s="40" t="s">
        <v>381</v>
      </c>
      <c r="D1012" s="40" t="s">
        <v>412</v>
      </c>
      <c r="E1012" s="40" t="s">
        <v>383</v>
      </c>
      <c r="F1012" s="40" t="s">
        <v>384</v>
      </c>
      <c r="G1012" s="40" t="s">
        <v>493</v>
      </c>
      <c r="I1012" s="16" t="s">
        <v>436</v>
      </c>
      <c r="J1012" s="16" t="s">
        <v>431</v>
      </c>
      <c r="K1012" s="16">
        <v>0</v>
      </c>
      <c r="L1012" s="16">
        <v>0</v>
      </c>
      <c r="M1012" s="16">
        <v>0</v>
      </c>
      <c r="N1012" s="40" t="str">
        <f t="shared" si="16"/>
        <v>Chevrolet Onix | Um dos mais Esperados Lançamentos | do ano da Chevrolet. Veja no site!</v>
      </c>
    </row>
    <row r="1013" spans="1:14" x14ac:dyDescent="0.25">
      <c r="A1013" s="40" t="s">
        <v>77</v>
      </c>
      <c r="B1013" s="40" t="s">
        <v>407</v>
      </c>
      <c r="C1013" s="40" t="s">
        <v>391</v>
      </c>
      <c r="D1013" s="40" t="s">
        <v>392</v>
      </c>
      <c r="E1013" s="40" t="s">
        <v>383</v>
      </c>
      <c r="F1013" s="40" t="s">
        <v>393</v>
      </c>
      <c r="G1013" s="40" t="s">
        <v>493</v>
      </c>
      <c r="I1013" s="16" t="s">
        <v>129</v>
      </c>
      <c r="J1013" s="16" t="s">
        <v>77</v>
      </c>
      <c r="K1013" s="16">
        <v>0</v>
      </c>
      <c r="L1013" s="16">
        <v>0</v>
      </c>
      <c r="M1013" s="16">
        <v>0</v>
      </c>
      <c r="N1013" s="40" t="str">
        <f t="shared" si="16"/>
        <v>Chevrolet Onix 2013 | Um Choque de Gerações na Indústria | Automobilística. Visite Nosso Site!</v>
      </c>
    </row>
    <row r="1014" spans="1:14" x14ac:dyDescent="0.25">
      <c r="A1014" s="40" t="s">
        <v>77</v>
      </c>
      <c r="B1014" s="40" t="s">
        <v>423</v>
      </c>
      <c r="C1014" s="40" t="s">
        <v>401</v>
      </c>
      <c r="D1014" s="40" t="s">
        <v>402</v>
      </c>
      <c r="E1014" s="40" t="s">
        <v>78</v>
      </c>
      <c r="F1014" s="40" t="s">
        <v>393</v>
      </c>
      <c r="G1014" s="40" t="s">
        <v>493</v>
      </c>
      <c r="I1014" s="16" t="s">
        <v>88</v>
      </c>
      <c r="J1014" s="16" t="s">
        <v>77</v>
      </c>
      <c r="K1014" s="16">
        <v>0</v>
      </c>
      <c r="L1014" s="16">
        <v>0</v>
      </c>
      <c r="M1014" s="16">
        <v>0</v>
      </c>
      <c r="N1014" s="40" t="str">
        <f t="shared" si="16"/>
        <v>Monte o Seu Onix 2013 | Coisas Incríveis Saem do Padrão. | Carros Também. Confira Agora o Site</v>
      </c>
    </row>
    <row r="1015" spans="1:14" x14ac:dyDescent="0.25">
      <c r="A1015" s="40" t="s">
        <v>77</v>
      </c>
      <c r="B1015" s="40" t="s">
        <v>394</v>
      </c>
      <c r="C1015" s="40" t="s">
        <v>381</v>
      </c>
      <c r="D1015" s="40" t="s">
        <v>382</v>
      </c>
      <c r="E1015" s="40" t="s">
        <v>78</v>
      </c>
      <c r="F1015" s="40" t="s">
        <v>384</v>
      </c>
      <c r="G1015" s="40" t="s">
        <v>493</v>
      </c>
      <c r="I1015" s="16" t="s">
        <v>178</v>
      </c>
      <c r="J1015" s="16" t="s">
        <v>431</v>
      </c>
      <c r="K1015" s="16">
        <v>0</v>
      </c>
      <c r="L1015" s="16">
        <v>0</v>
      </c>
      <c r="M1015" s="16">
        <v>0</v>
      </c>
      <c r="N1015" s="40" t="str">
        <f t="shared" si="16"/>
        <v>Lançamento Chevrolet Onix | Um dos mais Esperados Lançamentos | Está no Salão do Automóvel. Confira</v>
      </c>
    </row>
    <row r="1016" spans="1:14" x14ac:dyDescent="0.25">
      <c r="A1016" s="40" t="s">
        <v>74</v>
      </c>
      <c r="B1016" s="40" t="s">
        <v>394</v>
      </c>
      <c r="C1016" s="40" t="s">
        <v>397</v>
      </c>
      <c r="D1016" s="40" t="s">
        <v>398</v>
      </c>
      <c r="E1016" s="40" t="s">
        <v>383</v>
      </c>
      <c r="F1016" s="40" t="s">
        <v>384</v>
      </c>
      <c r="G1016" s="40" t="s">
        <v>493</v>
      </c>
      <c r="I1016" s="16" t="s">
        <v>432</v>
      </c>
      <c r="J1016" s="16" t="s">
        <v>431</v>
      </c>
      <c r="K1016" s="16">
        <v>0</v>
      </c>
      <c r="L1016" s="16">
        <v>0</v>
      </c>
      <c r="M1016" s="16">
        <v>0</v>
      </c>
      <c r="N1016" s="40" t="str">
        <f t="shared" si="16"/>
        <v>Lançamento Chevrolet Onix | Com Tela Touchscreen e Conexão | a Smartphones via MyLink.</v>
      </c>
    </row>
    <row r="1017" spans="1:14" x14ac:dyDescent="0.25">
      <c r="A1017" s="40" t="s">
        <v>77</v>
      </c>
      <c r="B1017" s="40" t="s">
        <v>407</v>
      </c>
      <c r="C1017" s="40" t="s">
        <v>408</v>
      </c>
      <c r="D1017" s="40" t="s">
        <v>409</v>
      </c>
      <c r="E1017" s="40" t="s">
        <v>383</v>
      </c>
      <c r="F1017" s="40" t="s">
        <v>393</v>
      </c>
      <c r="G1017" s="40" t="s">
        <v>493</v>
      </c>
      <c r="I1017" s="16" t="s">
        <v>94</v>
      </c>
      <c r="J1017" s="16" t="s">
        <v>77</v>
      </c>
      <c r="K1017" s="16">
        <v>0</v>
      </c>
      <c r="L1017" s="16">
        <v>0</v>
      </c>
      <c r="M1017" s="16">
        <v>0</v>
      </c>
      <c r="N1017" s="40" t="str">
        <f t="shared" si="16"/>
        <v>Chevrolet Onix 2013 | Motor SPE/4, Duplo Air Bag Frontal | Freios ABS com EBD e Muito Mais.</v>
      </c>
    </row>
    <row r="1018" spans="1:14" x14ac:dyDescent="0.25">
      <c r="A1018" s="40" t="s">
        <v>77</v>
      </c>
      <c r="B1018" s="40" t="s">
        <v>404</v>
      </c>
      <c r="C1018" s="40" t="s">
        <v>405</v>
      </c>
      <c r="D1018" s="40" t="s">
        <v>406</v>
      </c>
      <c r="E1018" s="40" t="s">
        <v>383</v>
      </c>
      <c r="F1018" s="40" t="s">
        <v>393</v>
      </c>
      <c r="G1018" s="40" t="s">
        <v>493</v>
      </c>
      <c r="I1018" s="16" t="s">
        <v>155</v>
      </c>
      <c r="J1018" s="16" t="s">
        <v>77</v>
      </c>
      <c r="K1018" s="16">
        <v>0</v>
      </c>
      <c r="L1018" s="16">
        <v>0</v>
      </c>
      <c r="M1018" s="16">
        <v>0</v>
      </c>
      <c r="N1018" s="40" t="str">
        <f t="shared" si="16"/>
        <v>Site Oficial Onix | Tecnologia Inovadora e Exclusiva. | Com o Sistema Multimídia MyLink.</v>
      </c>
    </row>
    <row r="1019" spans="1:14" x14ac:dyDescent="0.25">
      <c r="A1019" s="40" t="s">
        <v>77</v>
      </c>
      <c r="B1019" s="40" t="s">
        <v>390</v>
      </c>
      <c r="C1019" s="40" t="s">
        <v>408</v>
      </c>
      <c r="D1019" s="40" t="s">
        <v>409</v>
      </c>
      <c r="E1019" s="40" t="s">
        <v>78</v>
      </c>
      <c r="F1019" s="40" t="s">
        <v>393</v>
      </c>
      <c r="G1019" s="40" t="s">
        <v>493</v>
      </c>
      <c r="I1019" s="16" t="s">
        <v>96</v>
      </c>
      <c r="J1019" s="16" t="s">
        <v>77</v>
      </c>
      <c r="K1019" s="16">
        <v>0</v>
      </c>
      <c r="L1019" s="16">
        <v>0</v>
      </c>
      <c r="M1019" s="16">
        <v>0</v>
      </c>
      <c r="N1019" s="40" t="str">
        <f t="shared" si="16"/>
        <v>Conheça o Onix 2013 | Motor SPE/4, Duplo Air Bag Frontal | Freios ABS com EBD e Muito Mais.</v>
      </c>
    </row>
    <row r="1020" spans="1:14" x14ac:dyDescent="0.25">
      <c r="A1020" s="40" t="s">
        <v>77</v>
      </c>
      <c r="B1020" s="40" t="s">
        <v>385</v>
      </c>
      <c r="C1020" s="40" t="s">
        <v>395</v>
      </c>
      <c r="D1020" s="40" t="s">
        <v>396</v>
      </c>
      <c r="E1020" s="40" t="s">
        <v>78</v>
      </c>
      <c r="F1020" s="40" t="s">
        <v>384</v>
      </c>
      <c r="G1020" s="40" t="s">
        <v>493</v>
      </c>
      <c r="I1020" s="16" t="s">
        <v>438</v>
      </c>
      <c r="J1020" s="16" t="s">
        <v>431</v>
      </c>
      <c r="K1020" s="16">
        <v>0</v>
      </c>
      <c r="L1020" s="16">
        <v>0</v>
      </c>
      <c r="M1020" s="16">
        <v>0</v>
      </c>
      <c r="N1020" s="40" t="str">
        <f t="shared" si="16"/>
        <v>Chevrolet Onix com MyLink | Tecnologia ao Alcance de Todos | Confira mais Informações no Site!</v>
      </c>
    </row>
    <row r="1021" spans="1:14" x14ac:dyDescent="0.25">
      <c r="A1021" s="40" t="s">
        <v>77</v>
      </c>
      <c r="B1021" s="40" t="s">
        <v>394</v>
      </c>
      <c r="C1021" s="40" t="s">
        <v>399</v>
      </c>
      <c r="D1021" s="40" t="s">
        <v>396</v>
      </c>
      <c r="E1021" s="40" t="s">
        <v>383</v>
      </c>
      <c r="F1021" s="40" t="s">
        <v>384</v>
      </c>
      <c r="G1021" s="40" t="s">
        <v>493</v>
      </c>
      <c r="I1021" s="16" t="s">
        <v>435</v>
      </c>
      <c r="J1021" s="16" t="s">
        <v>431</v>
      </c>
      <c r="K1021" s="16">
        <v>0</v>
      </c>
      <c r="L1021" s="16">
        <v>0</v>
      </c>
      <c r="M1021" s="16">
        <v>0</v>
      </c>
      <c r="N1021" s="40" t="str">
        <f t="shared" si="16"/>
        <v>Lançamento Chevrolet Onix | Em Breve no Salão do Automóvel | Confira mais Informações no Site!</v>
      </c>
    </row>
    <row r="1022" spans="1:14" x14ac:dyDescent="0.25">
      <c r="A1022" s="40" t="s">
        <v>77</v>
      </c>
      <c r="B1022" s="40" t="s">
        <v>403</v>
      </c>
      <c r="C1022" s="40" t="s">
        <v>401</v>
      </c>
      <c r="D1022" s="40" t="s">
        <v>402</v>
      </c>
      <c r="E1022" s="40" t="s">
        <v>383</v>
      </c>
      <c r="F1022" s="40" t="s">
        <v>393</v>
      </c>
      <c r="G1022" s="40" t="s">
        <v>493</v>
      </c>
      <c r="I1022" s="16" t="s">
        <v>90</v>
      </c>
      <c r="J1022" s="16" t="s">
        <v>77</v>
      </c>
      <c r="K1022" s="16">
        <v>0</v>
      </c>
      <c r="L1022" s="16">
        <v>0</v>
      </c>
      <c r="M1022" s="16">
        <v>0</v>
      </c>
      <c r="N1022" s="40" t="str">
        <f t="shared" si="16"/>
        <v>Preço Chevrolet Onix | Coisas Incríveis Saem do Padrão. | Carros Também. Confira Agora o Site</v>
      </c>
    </row>
    <row r="1023" spans="1:14" x14ac:dyDescent="0.25">
      <c r="A1023" s="40" t="s">
        <v>9</v>
      </c>
      <c r="B1023" s="40" t="s">
        <v>416</v>
      </c>
      <c r="C1023" s="40" t="s">
        <v>397</v>
      </c>
      <c r="D1023" s="40" t="s">
        <v>398</v>
      </c>
      <c r="E1023" s="40" t="s">
        <v>383</v>
      </c>
      <c r="F1023" s="40" t="s">
        <v>384</v>
      </c>
      <c r="G1023" s="40" t="s">
        <v>493</v>
      </c>
      <c r="I1023" s="16" t="s">
        <v>437</v>
      </c>
      <c r="J1023" s="16" t="s">
        <v>431</v>
      </c>
      <c r="K1023" s="16">
        <v>0</v>
      </c>
      <c r="L1023" s="16">
        <v>0</v>
      </c>
      <c r="M1023" s="16">
        <v>0</v>
      </c>
      <c r="N1023" s="40" t="str">
        <f t="shared" si="16"/>
        <v>Anúncio gráfico - Chevrolet Onix com MyLink | Com Tela Touchscreen e Conexão | a Smartphones via MyLink.</v>
      </c>
    </row>
    <row r="1024" spans="1:14" x14ac:dyDescent="0.25">
      <c r="A1024" s="40" t="s">
        <v>77</v>
      </c>
      <c r="B1024" s="40" t="s">
        <v>390</v>
      </c>
      <c r="C1024" s="40" t="s">
        <v>391</v>
      </c>
      <c r="D1024" s="40" t="s">
        <v>392</v>
      </c>
      <c r="E1024" s="40" t="s">
        <v>383</v>
      </c>
      <c r="F1024" s="40" t="s">
        <v>393</v>
      </c>
      <c r="G1024" s="40" t="s">
        <v>493</v>
      </c>
      <c r="I1024" s="16" t="s">
        <v>126</v>
      </c>
      <c r="J1024" s="16" t="s">
        <v>77</v>
      </c>
      <c r="K1024" s="16">
        <v>0</v>
      </c>
      <c r="L1024" s="16">
        <v>0</v>
      </c>
      <c r="M1024" s="16">
        <v>0</v>
      </c>
      <c r="N1024" s="40" t="str">
        <f t="shared" ref="N1024:N1087" si="17">B1024&amp;" | "&amp;C1024&amp;" | "&amp;D1024</f>
        <v>Conheça o Onix 2013 | Um Choque de Gerações na Indústria | Automobilística. Visite Nosso Site!</v>
      </c>
    </row>
    <row r="1025" spans="1:14" x14ac:dyDescent="0.25">
      <c r="A1025" s="40" t="s">
        <v>77</v>
      </c>
      <c r="B1025" s="40" t="s">
        <v>419</v>
      </c>
      <c r="C1025" s="40" t="s">
        <v>405</v>
      </c>
      <c r="D1025" s="40" t="s">
        <v>406</v>
      </c>
      <c r="E1025" s="40" t="s">
        <v>383</v>
      </c>
      <c r="F1025" s="40" t="s">
        <v>393</v>
      </c>
      <c r="G1025" s="40" t="s">
        <v>493</v>
      </c>
      <c r="I1025" s="16" t="s">
        <v>209</v>
      </c>
      <c r="J1025" s="16" t="s">
        <v>77</v>
      </c>
      <c r="K1025" s="16">
        <v>0</v>
      </c>
      <c r="L1025" s="16">
        <v>0</v>
      </c>
      <c r="M1025" s="16">
        <v>0</v>
      </c>
      <c r="N1025" s="40" t="str">
        <f t="shared" si="17"/>
        <v>Chevrolet Onix LTZ | Tecnologia Inovadora e Exclusiva. | Com o Sistema Multimídia MyLink.</v>
      </c>
    </row>
    <row r="1026" spans="1:14" x14ac:dyDescent="0.25">
      <c r="A1026" s="40" t="s">
        <v>77</v>
      </c>
      <c r="B1026" s="40" t="s">
        <v>385</v>
      </c>
      <c r="C1026" s="40" t="s">
        <v>395</v>
      </c>
      <c r="D1026" s="40" t="s">
        <v>396</v>
      </c>
      <c r="E1026" s="40" t="s">
        <v>78</v>
      </c>
      <c r="F1026" s="40" t="s">
        <v>384</v>
      </c>
      <c r="G1026" s="40" t="s">
        <v>493</v>
      </c>
      <c r="I1026" s="16" t="s">
        <v>178</v>
      </c>
      <c r="J1026" s="16" t="s">
        <v>431</v>
      </c>
      <c r="K1026" s="16">
        <v>0</v>
      </c>
      <c r="L1026" s="16">
        <v>0</v>
      </c>
      <c r="M1026" s="16">
        <v>0</v>
      </c>
      <c r="N1026" s="40" t="str">
        <f t="shared" si="17"/>
        <v>Chevrolet Onix com MyLink | Tecnologia ao Alcance de Todos | Confira mais Informações no Site!</v>
      </c>
    </row>
    <row r="1027" spans="1:14" x14ac:dyDescent="0.25">
      <c r="A1027" s="40" t="s">
        <v>77</v>
      </c>
      <c r="B1027" s="40" t="s">
        <v>79</v>
      </c>
      <c r="C1027" s="40" t="s">
        <v>80</v>
      </c>
      <c r="D1027" s="40" t="s">
        <v>81</v>
      </c>
      <c r="E1027" s="40" t="s">
        <v>78</v>
      </c>
      <c r="F1027" s="40" t="s">
        <v>82</v>
      </c>
      <c r="G1027" s="40" t="s">
        <v>493</v>
      </c>
      <c r="I1027" s="16" t="s">
        <v>432</v>
      </c>
      <c r="J1027" s="16" t="s">
        <v>431</v>
      </c>
      <c r="K1027" s="16">
        <v>0</v>
      </c>
      <c r="L1027" s="16">
        <v>0</v>
      </c>
      <c r="M1027" s="16">
        <v>0</v>
      </c>
      <c r="N1027" s="40" t="str">
        <f t="shared" si="17"/>
        <v>Chevrolet: Find New Roads | Participe Agora Desse Grande Evento | Visite Agora e Assista Ao Vivo!</v>
      </c>
    </row>
    <row r="1028" spans="1:14" x14ac:dyDescent="0.25">
      <c r="A1028" s="40" t="s">
        <v>77</v>
      </c>
      <c r="B1028" s="40" t="s">
        <v>414</v>
      </c>
      <c r="C1028" s="40" t="s">
        <v>405</v>
      </c>
      <c r="D1028" s="40" t="s">
        <v>406</v>
      </c>
      <c r="E1028" s="40" t="s">
        <v>383</v>
      </c>
      <c r="F1028" s="40" t="s">
        <v>393</v>
      </c>
      <c r="G1028" s="40" t="s">
        <v>493</v>
      </c>
      <c r="I1028" s="16" t="s">
        <v>209</v>
      </c>
      <c r="J1028" s="16" t="s">
        <v>77</v>
      </c>
      <c r="K1028" s="16">
        <v>0</v>
      </c>
      <c r="L1028" s="16">
        <v>0</v>
      </c>
      <c r="M1028" s="16">
        <v>0</v>
      </c>
      <c r="N1028" s="40" t="str">
        <f t="shared" si="17"/>
        <v>Chevrolet Onix LT | Tecnologia Inovadora e Exclusiva. | Com o Sistema Multimídia MyLink.</v>
      </c>
    </row>
    <row r="1029" spans="1:14" x14ac:dyDescent="0.25">
      <c r="A1029" s="40" t="s">
        <v>77</v>
      </c>
      <c r="B1029" s="40" t="s">
        <v>380</v>
      </c>
      <c r="C1029" s="40" t="s">
        <v>381</v>
      </c>
      <c r="D1029" s="40" t="s">
        <v>412</v>
      </c>
      <c r="E1029" s="40" t="s">
        <v>78</v>
      </c>
      <c r="F1029" s="40" t="s">
        <v>384</v>
      </c>
      <c r="G1029" s="40" t="s">
        <v>493</v>
      </c>
      <c r="I1029" s="16" t="s">
        <v>433</v>
      </c>
      <c r="J1029" s="16" t="s">
        <v>431</v>
      </c>
      <c r="K1029" s="16">
        <v>0</v>
      </c>
      <c r="L1029" s="16">
        <v>0</v>
      </c>
      <c r="M1029" s="16">
        <v>0</v>
      </c>
      <c r="N1029" s="40" t="str">
        <f t="shared" si="17"/>
        <v>Chevrolet Onix | Um dos mais Esperados Lançamentos | do ano da Chevrolet. Veja no site!</v>
      </c>
    </row>
    <row r="1030" spans="1:14" x14ac:dyDescent="0.25">
      <c r="A1030" s="40" t="s">
        <v>77</v>
      </c>
      <c r="B1030" s="40" t="s">
        <v>404</v>
      </c>
      <c r="C1030" s="40" t="s">
        <v>401</v>
      </c>
      <c r="D1030" s="40" t="s">
        <v>402</v>
      </c>
      <c r="E1030" s="40" t="s">
        <v>78</v>
      </c>
      <c r="F1030" s="40" t="s">
        <v>393</v>
      </c>
      <c r="G1030" s="40" t="s">
        <v>493</v>
      </c>
      <c r="I1030" s="16" t="s">
        <v>151</v>
      </c>
      <c r="J1030" s="16" t="s">
        <v>77</v>
      </c>
      <c r="K1030" s="16">
        <v>0</v>
      </c>
      <c r="L1030" s="16">
        <v>0</v>
      </c>
      <c r="M1030" s="16">
        <v>0</v>
      </c>
      <c r="N1030" s="40" t="str">
        <f t="shared" si="17"/>
        <v>Site Oficial Onix | Coisas Incríveis Saem do Padrão. | Carros Também. Confira Agora o Site</v>
      </c>
    </row>
    <row r="1031" spans="1:14" x14ac:dyDescent="0.25">
      <c r="A1031" s="40" t="s">
        <v>74</v>
      </c>
      <c r="B1031" s="40" t="s">
        <v>380</v>
      </c>
      <c r="C1031" s="40" t="s">
        <v>401</v>
      </c>
      <c r="D1031" s="40" t="s">
        <v>402</v>
      </c>
      <c r="E1031" s="40" t="s">
        <v>383</v>
      </c>
      <c r="F1031" s="40" t="s">
        <v>393</v>
      </c>
      <c r="G1031" s="40" t="s">
        <v>493</v>
      </c>
      <c r="I1031" s="16" t="s">
        <v>179</v>
      </c>
      <c r="J1031" s="16" t="s">
        <v>74</v>
      </c>
      <c r="K1031" s="16">
        <v>1333</v>
      </c>
      <c r="L1031" s="16">
        <v>9472</v>
      </c>
      <c r="M1031" s="16">
        <v>239.82</v>
      </c>
      <c r="N1031" s="40" t="str">
        <f t="shared" si="17"/>
        <v>Chevrolet Onix | Coisas Incríveis Saem do Padrão. | Carros Também. Confira Agora o Site</v>
      </c>
    </row>
    <row r="1032" spans="1:14" x14ac:dyDescent="0.25">
      <c r="A1032" s="40" t="s">
        <v>77</v>
      </c>
      <c r="B1032" s="40" t="s">
        <v>420</v>
      </c>
      <c r="C1032" s="40" t="s">
        <v>401</v>
      </c>
      <c r="D1032" s="40" t="s">
        <v>402</v>
      </c>
      <c r="E1032" s="40" t="s">
        <v>78</v>
      </c>
      <c r="F1032" s="40" t="s">
        <v>393</v>
      </c>
      <c r="G1032" s="40" t="s">
        <v>493</v>
      </c>
      <c r="I1032" s="16" t="s">
        <v>86</v>
      </c>
      <c r="J1032" s="16" t="s">
        <v>77</v>
      </c>
      <c r="K1032" s="16">
        <v>0</v>
      </c>
      <c r="L1032" s="16">
        <v>0</v>
      </c>
      <c r="M1032" s="16">
        <v>0</v>
      </c>
      <c r="N1032" s="40" t="str">
        <f t="shared" si="17"/>
        <v>Onix 2013 - 0 km | Coisas Incríveis Saem do Padrão. | Carros Também. Confira Agora o Site</v>
      </c>
    </row>
    <row r="1033" spans="1:14" x14ac:dyDescent="0.25">
      <c r="A1033" s="40" t="s">
        <v>9</v>
      </c>
      <c r="B1033" s="40" t="s">
        <v>380</v>
      </c>
      <c r="C1033" s="40" t="s">
        <v>397</v>
      </c>
      <c r="D1033" s="40" t="s">
        <v>398</v>
      </c>
      <c r="E1033" s="40" t="s">
        <v>383</v>
      </c>
      <c r="F1033" s="40" t="s">
        <v>384</v>
      </c>
      <c r="G1033" s="40" t="s">
        <v>493</v>
      </c>
      <c r="I1033" s="16" t="s">
        <v>434</v>
      </c>
      <c r="J1033" s="16" t="s">
        <v>431</v>
      </c>
      <c r="K1033" s="16">
        <v>0</v>
      </c>
      <c r="L1033" s="16">
        <v>0</v>
      </c>
      <c r="M1033" s="16">
        <v>0</v>
      </c>
      <c r="N1033" s="40" t="str">
        <f t="shared" si="17"/>
        <v>Chevrolet Onix | Com Tela Touchscreen e Conexão | a Smartphones via MyLink.</v>
      </c>
    </row>
    <row r="1034" spans="1:14" x14ac:dyDescent="0.25">
      <c r="A1034" s="40" t="s">
        <v>74</v>
      </c>
      <c r="B1034" s="40" t="s">
        <v>394</v>
      </c>
      <c r="C1034" s="40" t="s">
        <v>397</v>
      </c>
      <c r="D1034" s="40" t="s">
        <v>398</v>
      </c>
      <c r="E1034" s="40" t="s">
        <v>383</v>
      </c>
      <c r="F1034" s="40" t="s">
        <v>384</v>
      </c>
      <c r="G1034" s="40" t="s">
        <v>493</v>
      </c>
      <c r="I1034" s="16" t="s">
        <v>144</v>
      </c>
      <c r="J1034" s="16" t="s">
        <v>431</v>
      </c>
      <c r="K1034" s="16">
        <v>0</v>
      </c>
      <c r="L1034" s="16">
        <v>0</v>
      </c>
      <c r="M1034" s="16">
        <v>0</v>
      </c>
      <c r="N1034" s="40" t="str">
        <f t="shared" si="17"/>
        <v>Lançamento Chevrolet Onix | Com Tela Touchscreen e Conexão | a Smartphones via MyLink.</v>
      </c>
    </row>
    <row r="1035" spans="1:14" x14ac:dyDescent="0.25">
      <c r="A1035" s="40" t="s">
        <v>77</v>
      </c>
      <c r="B1035" s="40" t="s">
        <v>427</v>
      </c>
      <c r="C1035" s="40" t="s">
        <v>391</v>
      </c>
      <c r="D1035" s="40" t="s">
        <v>392</v>
      </c>
      <c r="E1035" s="40" t="s">
        <v>78</v>
      </c>
      <c r="F1035" s="40" t="s">
        <v>393</v>
      </c>
      <c r="G1035" s="40" t="s">
        <v>493</v>
      </c>
      <c r="I1035" s="16" t="s">
        <v>110</v>
      </c>
      <c r="J1035" s="16" t="s">
        <v>77</v>
      </c>
      <c r="K1035" s="16">
        <v>0</v>
      </c>
      <c r="L1035" s="16">
        <v>0</v>
      </c>
      <c r="M1035" s="16">
        <v>0</v>
      </c>
      <c r="N1035" s="40" t="str">
        <f t="shared" si="17"/>
        <v>Chevrolet Onix - Mylink | Um Choque de Gerações na Indústria | Automobilística. Visite Nosso Site!</v>
      </c>
    </row>
    <row r="1036" spans="1:14" x14ac:dyDescent="0.25">
      <c r="A1036" s="40" t="s">
        <v>77</v>
      </c>
      <c r="B1036" s="40" t="s">
        <v>419</v>
      </c>
      <c r="C1036" s="40" t="s">
        <v>401</v>
      </c>
      <c r="D1036" s="40" t="s">
        <v>402</v>
      </c>
      <c r="E1036" s="40" t="s">
        <v>78</v>
      </c>
      <c r="F1036" s="40" t="s">
        <v>393</v>
      </c>
      <c r="G1036" s="40" t="s">
        <v>493</v>
      </c>
      <c r="I1036" s="16" t="s">
        <v>209</v>
      </c>
      <c r="J1036" s="16" t="s">
        <v>77</v>
      </c>
      <c r="K1036" s="16">
        <v>0</v>
      </c>
      <c r="L1036" s="16">
        <v>0</v>
      </c>
      <c r="M1036" s="16">
        <v>0</v>
      </c>
      <c r="N1036" s="40" t="str">
        <f t="shared" si="17"/>
        <v>Chevrolet Onix LTZ | Coisas Incríveis Saem do Padrão. | Carros Também. Confira Agora o Site</v>
      </c>
    </row>
    <row r="1037" spans="1:14" x14ac:dyDescent="0.25">
      <c r="A1037" s="40" t="s">
        <v>77</v>
      </c>
      <c r="B1037" s="40" t="s">
        <v>420</v>
      </c>
      <c r="C1037" s="40" t="s">
        <v>405</v>
      </c>
      <c r="D1037" s="40" t="s">
        <v>406</v>
      </c>
      <c r="E1037" s="40" t="s">
        <v>78</v>
      </c>
      <c r="F1037" s="40" t="s">
        <v>393</v>
      </c>
      <c r="G1037" s="40" t="s">
        <v>493</v>
      </c>
      <c r="I1037" s="16" t="s">
        <v>86</v>
      </c>
      <c r="J1037" s="16" t="s">
        <v>77</v>
      </c>
      <c r="K1037" s="16">
        <v>0</v>
      </c>
      <c r="L1037" s="16">
        <v>0</v>
      </c>
      <c r="M1037" s="16">
        <v>0</v>
      </c>
      <c r="N1037" s="40" t="str">
        <f t="shared" si="17"/>
        <v>Onix 2013 - 0 km | Tecnologia Inovadora e Exclusiva. | Com o Sistema Multimídia MyLink.</v>
      </c>
    </row>
    <row r="1038" spans="1:14" x14ac:dyDescent="0.25">
      <c r="A1038" s="40" t="s">
        <v>74</v>
      </c>
      <c r="B1038" s="40" t="s">
        <v>380</v>
      </c>
      <c r="C1038" s="40" t="s">
        <v>381</v>
      </c>
      <c r="D1038" s="40" t="s">
        <v>412</v>
      </c>
      <c r="E1038" s="40" t="s">
        <v>383</v>
      </c>
      <c r="F1038" s="40" t="s">
        <v>384</v>
      </c>
      <c r="G1038" s="40" t="s">
        <v>493</v>
      </c>
      <c r="I1038" s="16" t="s">
        <v>433</v>
      </c>
      <c r="J1038" s="16" t="s">
        <v>431</v>
      </c>
      <c r="K1038" s="16">
        <v>0</v>
      </c>
      <c r="L1038" s="16">
        <v>0</v>
      </c>
      <c r="M1038" s="16">
        <v>0</v>
      </c>
      <c r="N1038" s="40" t="str">
        <f t="shared" si="17"/>
        <v>Chevrolet Onix | Um dos mais Esperados Lançamentos | do ano da Chevrolet. Veja no site!</v>
      </c>
    </row>
    <row r="1039" spans="1:14" x14ac:dyDescent="0.25">
      <c r="A1039" s="40" t="s">
        <v>77</v>
      </c>
      <c r="B1039" s="40" t="s">
        <v>394</v>
      </c>
      <c r="C1039" s="40" t="s">
        <v>395</v>
      </c>
      <c r="D1039" s="40" t="s">
        <v>396</v>
      </c>
      <c r="E1039" s="40" t="s">
        <v>78</v>
      </c>
      <c r="F1039" s="40" t="s">
        <v>384</v>
      </c>
      <c r="G1039" s="40" t="s">
        <v>493</v>
      </c>
      <c r="I1039" s="16" t="s">
        <v>437</v>
      </c>
      <c r="J1039" s="16" t="s">
        <v>431</v>
      </c>
      <c r="K1039" s="16">
        <v>0</v>
      </c>
      <c r="L1039" s="16">
        <v>0</v>
      </c>
      <c r="M1039" s="16">
        <v>0</v>
      </c>
      <c r="N1039" s="40" t="str">
        <f t="shared" si="17"/>
        <v>Lançamento Chevrolet Onix | Tecnologia ao Alcance de Todos | Confira mais Informações no Site!</v>
      </c>
    </row>
    <row r="1040" spans="1:14" x14ac:dyDescent="0.25">
      <c r="A1040" s="40" t="s">
        <v>77</v>
      </c>
      <c r="B1040" s="40" t="s">
        <v>380</v>
      </c>
      <c r="C1040" s="40" t="s">
        <v>405</v>
      </c>
      <c r="D1040" s="40" t="s">
        <v>406</v>
      </c>
      <c r="E1040" s="40" t="s">
        <v>383</v>
      </c>
      <c r="F1040" s="40" t="s">
        <v>393</v>
      </c>
      <c r="G1040" s="40" t="s">
        <v>493</v>
      </c>
      <c r="I1040" s="16" t="s">
        <v>219</v>
      </c>
      <c r="J1040" s="16" t="s">
        <v>77</v>
      </c>
      <c r="K1040" s="16">
        <v>0</v>
      </c>
      <c r="L1040" s="16">
        <v>0</v>
      </c>
      <c r="M1040" s="16">
        <v>0</v>
      </c>
      <c r="N1040" s="40" t="str">
        <f t="shared" si="17"/>
        <v>Chevrolet Onix | Tecnologia Inovadora e Exclusiva. | Com o Sistema Multimídia MyLink.</v>
      </c>
    </row>
    <row r="1041" spans="1:14" x14ac:dyDescent="0.25">
      <c r="A1041" s="40" t="s">
        <v>77</v>
      </c>
      <c r="B1041" s="40" t="s">
        <v>79</v>
      </c>
      <c r="C1041" s="40" t="s">
        <v>80</v>
      </c>
      <c r="D1041" s="40" t="s">
        <v>81</v>
      </c>
      <c r="E1041" s="40" t="s">
        <v>78</v>
      </c>
      <c r="F1041" s="40" t="s">
        <v>82</v>
      </c>
      <c r="G1041" s="40" t="s">
        <v>493</v>
      </c>
      <c r="I1041" s="16" t="s">
        <v>129</v>
      </c>
      <c r="J1041" s="16" t="s">
        <v>77</v>
      </c>
      <c r="K1041" s="16">
        <v>0</v>
      </c>
      <c r="L1041" s="16">
        <v>0</v>
      </c>
      <c r="M1041" s="16">
        <v>0</v>
      </c>
      <c r="N1041" s="40" t="str">
        <f t="shared" si="17"/>
        <v>Chevrolet: Find New Roads | Participe Agora Desse Grande Evento | Visite Agora e Assista Ao Vivo!</v>
      </c>
    </row>
    <row r="1042" spans="1:14" x14ac:dyDescent="0.25">
      <c r="A1042" s="40" t="s">
        <v>77</v>
      </c>
      <c r="B1042" s="40" t="s">
        <v>385</v>
      </c>
      <c r="C1042" s="40" t="s">
        <v>399</v>
      </c>
      <c r="D1042" s="40" t="s">
        <v>396</v>
      </c>
      <c r="E1042" s="40" t="s">
        <v>383</v>
      </c>
      <c r="F1042" s="40" t="s">
        <v>384</v>
      </c>
      <c r="G1042" s="40" t="s">
        <v>493</v>
      </c>
      <c r="I1042" s="16" t="s">
        <v>220</v>
      </c>
      <c r="J1042" s="16" t="s">
        <v>431</v>
      </c>
      <c r="K1042" s="16">
        <v>0</v>
      </c>
      <c r="L1042" s="16">
        <v>0</v>
      </c>
      <c r="M1042" s="16">
        <v>0</v>
      </c>
      <c r="N1042" s="40" t="str">
        <f t="shared" si="17"/>
        <v>Chevrolet Onix com MyLink | Em Breve no Salão do Automóvel | Confira mais Informações no Site!</v>
      </c>
    </row>
    <row r="1043" spans="1:14" x14ac:dyDescent="0.25">
      <c r="A1043" s="40" t="s">
        <v>9</v>
      </c>
      <c r="B1043" s="40" t="s">
        <v>380</v>
      </c>
      <c r="C1043" s="40" t="s">
        <v>397</v>
      </c>
      <c r="D1043" s="40" t="s">
        <v>398</v>
      </c>
      <c r="E1043" s="40" t="s">
        <v>383</v>
      </c>
      <c r="F1043" s="40" t="s">
        <v>384</v>
      </c>
      <c r="G1043" s="40" t="s">
        <v>493</v>
      </c>
      <c r="I1043" s="16" t="s">
        <v>220</v>
      </c>
      <c r="J1043" s="16" t="s">
        <v>431</v>
      </c>
      <c r="K1043" s="16">
        <v>0</v>
      </c>
      <c r="L1043" s="16">
        <v>0</v>
      </c>
      <c r="M1043" s="16">
        <v>0</v>
      </c>
      <c r="N1043" s="40" t="str">
        <f t="shared" si="17"/>
        <v>Chevrolet Onix | Com Tela Touchscreen e Conexão | a Smartphones via MyLink.</v>
      </c>
    </row>
    <row r="1044" spans="1:14" x14ac:dyDescent="0.25">
      <c r="A1044" s="40" t="s">
        <v>77</v>
      </c>
      <c r="B1044" s="40" t="s">
        <v>426</v>
      </c>
      <c r="C1044" s="40" t="s">
        <v>405</v>
      </c>
      <c r="D1044" s="40" t="s">
        <v>406</v>
      </c>
      <c r="E1044" s="40" t="s">
        <v>78</v>
      </c>
      <c r="F1044" s="40" t="s">
        <v>393</v>
      </c>
      <c r="G1044" s="40" t="s">
        <v>493</v>
      </c>
      <c r="I1044" s="16" t="s">
        <v>90</v>
      </c>
      <c r="J1044" s="16" t="s">
        <v>77</v>
      </c>
      <c r="K1044" s="16">
        <v>0</v>
      </c>
      <c r="L1044" s="16">
        <v>0</v>
      </c>
      <c r="M1044" s="16">
        <v>0</v>
      </c>
      <c r="N1044" s="40" t="str">
        <f t="shared" si="17"/>
        <v>Chevrolet Onix - Preço | Tecnologia Inovadora e Exclusiva. | Com o Sistema Multimídia MyLink.</v>
      </c>
    </row>
    <row r="1045" spans="1:14" x14ac:dyDescent="0.25">
      <c r="A1045" s="40" t="s">
        <v>77</v>
      </c>
      <c r="B1045" s="40" t="s">
        <v>419</v>
      </c>
      <c r="C1045" s="40" t="s">
        <v>405</v>
      </c>
      <c r="D1045" s="40" t="s">
        <v>406</v>
      </c>
      <c r="E1045" s="40" t="s">
        <v>383</v>
      </c>
      <c r="F1045" s="40" t="s">
        <v>393</v>
      </c>
      <c r="G1045" s="40" t="s">
        <v>493</v>
      </c>
      <c r="I1045" s="16" t="s">
        <v>92</v>
      </c>
      <c r="J1045" s="16" t="s">
        <v>77</v>
      </c>
      <c r="K1045" s="16">
        <v>0</v>
      </c>
      <c r="L1045" s="16">
        <v>0</v>
      </c>
      <c r="M1045" s="16">
        <v>0</v>
      </c>
      <c r="N1045" s="40" t="str">
        <f t="shared" si="17"/>
        <v>Chevrolet Onix LTZ | Tecnologia Inovadora e Exclusiva. | Com o Sistema Multimídia MyLink.</v>
      </c>
    </row>
    <row r="1046" spans="1:14" x14ac:dyDescent="0.25">
      <c r="A1046" s="40" t="s">
        <v>74</v>
      </c>
      <c r="B1046" s="40" t="s">
        <v>385</v>
      </c>
      <c r="C1046" s="40" t="s">
        <v>395</v>
      </c>
      <c r="D1046" s="40" t="s">
        <v>396</v>
      </c>
      <c r="E1046" s="40" t="s">
        <v>383</v>
      </c>
      <c r="F1046" s="40" t="s">
        <v>384</v>
      </c>
      <c r="G1046" s="40" t="s">
        <v>493</v>
      </c>
      <c r="I1046" s="16" t="s">
        <v>437</v>
      </c>
      <c r="J1046" s="16" t="s">
        <v>431</v>
      </c>
      <c r="K1046" s="16">
        <v>0</v>
      </c>
      <c r="L1046" s="16">
        <v>0</v>
      </c>
      <c r="M1046" s="16">
        <v>0</v>
      </c>
      <c r="N1046" s="40" t="str">
        <f t="shared" si="17"/>
        <v>Chevrolet Onix com MyLink | Tecnologia ao Alcance de Todos | Confira mais Informações no Site!</v>
      </c>
    </row>
    <row r="1047" spans="1:14" x14ac:dyDescent="0.25">
      <c r="A1047" s="40" t="s">
        <v>74</v>
      </c>
      <c r="B1047" s="40" t="s">
        <v>394</v>
      </c>
      <c r="C1047" s="40" t="s">
        <v>397</v>
      </c>
      <c r="D1047" s="40" t="s">
        <v>398</v>
      </c>
      <c r="E1047" s="40" t="s">
        <v>383</v>
      </c>
      <c r="F1047" s="40" t="s">
        <v>384</v>
      </c>
      <c r="G1047" s="40" t="s">
        <v>493</v>
      </c>
      <c r="I1047" s="16" t="s">
        <v>114</v>
      </c>
      <c r="J1047" s="16" t="s">
        <v>431</v>
      </c>
      <c r="K1047" s="16">
        <v>0</v>
      </c>
      <c r="L1047" s="16">
        <v>0</v>
      </c>
      <c r="M1047" s="16">
        <v>0</v>
      </c>
      <c r="N1047" s="40" t="str">
        <f t="shared" si="17"/>
        <v>Lançamento Chevrolet Onix | Com Tela Touchscreen e Conexão | a Smartphones via MyLink.</v>
      </c>
    </row>
    <row r="1048" spans="1:14" x14ac:dyDescent="0.25">
      <c r="A1048" s="40" t="s">
        <v>74</v>
      </c>
      <c r="B1048" s="40" t="s">
        <v>79</v>
      </c>
      <c r="C1048" s="40" t="s">
        <v>80</v>
      </c>
      <c r="D1048" s="40" t="s">
        <v>81</v>
      </c>
      <c r="E1048" s="40" t="s">
        <v>78</v>
      </c>
      <c r="F1048" s="40" t="s">
        <v>82</v>
      </c>
      <c r="G1048" s="40" t="s">
        <v>493</v>
      </c>
      <c r="I1048" s="16" t="s">
        <v>435</v>
      </c>
      <c r="J1048" s="16" t="s">
        <v>431</v>
      </c>
      <c r="K1048" s="16">
        <v>0</v>
      </c>
      <c r="L1048" s="16">
        <v>0</v>
      </c>
      <c r="M1048" s="16">
        <v>0</v>
      </c>
      <c r="N1048" s="40" t="str">
        <f t="shared" si="17"/>
        <v>Chevrolet: Find New Roads | Participe Agora Desse Grande Evento | Visite Agora e Assista Ao Vivo!</v>
      </c>
    </row>
    <row r="1049" spans="1:14" x14ac:dyDescent="0.25">
      <c r="A1049" s="40" t="s">
        <v>77</v>
      </c>
      <c r="B1049" s="40" t="s">
        <v>385</v>
      </c>
      <c r="C1049" s="40" t="s">
        <v>397</v>
      </c>
      <c r="D1049" s="40" t="s">
        <v>398</v>
      </c>
      <c r="E1049" s="40" t="s">
        <v>78</v>
      </c>
      <c r="F1049" s="40" t="s">
        <v>384</v>
      </c>
      <c r="G1049" s="40" t="s">
        <v>493</v>
      </c>
      <c r="I1049" s="16" t="s">
        <v>114</v>
      </c>
      <c r="J1049" s="16" t="s">
        <v>431</v>
      </c>
      <c r="K1049" s="16">
        <v>0</v>
      </c>
      <c r="L1049" s="16">
        <v>0</v>
      </c>
      <c r="M1049" s="16">
        <v>0</v>
      </c>
      <c r="N1049" s="40" t="str">
        <f t="shared" si="17"/>
        <v>Chevrolet Onix com MyLink | Com Tela Touchscreen e Conexão | a Smartphones via MyLink.</v>
      </c>
    </row>
    <row r="1050" spans="1:14" x14ac:dyDescent="0.25">
      <c r="A1050" s="40" t="s">
        <v>77</v>
      </c>
      <c r="B1050" s="40" t="s">
        <v>385</v>
      </c>
      <c r="C1050" s="40" t="s">
        <v>381</v>
      </c>
      <c r="D1050" s="40" t="s">
        <v>412</v>
      </c>
      <c r="E1050" s="40" t="s">
        <v>78</v>
      </c>
      <c r="F1050" s="40" t="s">
        <v>384</v>
      </c>
      <c r="G1050" s="40" t="s">
        <v>493</v>
      </c>
      <c r="I1050" s="16" t="s">
        <v>114</v>
      </c>
      <c r="J1050" s="16" t="s">
        <v>431</v>
      </c>
      <c r="K1050" s="16">
        <v>0</v>
      </c>
      <c r="L1050" s="16">
        <v>0</v>
      </c>
      <c r="M1050" s="16">
        <v>0</v>
      </c>
      <c r="N1050" s="40" t="str">
        <f t="shared" si="17"/>
        <v>Chevrolet Onix com MyLink | Um dos mais Esperados Lançamentos | do ano da Chevrolet. Veja no site!</v>
      </c>
    </row>
    <row r="1051" spans="1:14" x14ac:dyDescent="0.25">
      <c r="A1051" s="40" t="s">
        <v>9</v>
      </c>
      <c r="B1051" s="40" t="s">
        <v>410</v>
      </c>
      <c r="C1051" s="40" t="s">
        <v>391</v>
      </c>
      <c r="D1051" s="40" t="s">
        <v>392</v>
      </c>
      <c r="E1051" s="40" t="s">
        <v>383</v>
      </c>
      <c r="F1051" s="40" t="s">
        <v>393</v>
      </c>
      <c r="G1051" s="40" t="s">
        <v>493</v>
      </c>
      <c r="I1051" s="16" t="s">
        <v>116</v>
      </c>
      <c r="J1051" s="16" t="s">
        <v>49</v>
      </c>
      <c r="K1051" s="16">
        <v>69</v>
      </c>
      <c r="L1051" s="16">
        <v>473</v>
      </c>
      <c r="M1051" s="16">
        <v>13.97</v>
      </c>
      <c r="N1051" s="40" t="str">
        <f t="shared" si="17"/>
        <v>Chevrolet Onix LS | Um Choque de Gerações na Indústria | Automobilística. Visite Nosso Site!</v>
      </c>
    </row>
    <row r="1052" spans="1:14" x14ac:dyDescent="0.25">
      <c r="A1052" s="40" t="s">
        <v>77</v>
      </c>
      <c r="B1052" s="40" t="s">
        <v>394</v>
      </c>
      <c r="C1052" s="40" t="s">
        <v>381</v>
      </c>
      <c r="D1052" s="40" t="s">
        <v>412</v>
      </c>
      <c r="E1052" s="40" t="s">
        <v>78</v>
      </c>
      <c r="F1052" s="40" t="s">
        <v>384</v>
      </c>
      <c r="G1052" s="40" t="s">
        <v>493</v>
      </c>
      <c r="I1052" s="16" t="s">
        <v>114</v>
      </c>
      <c r="J1052" s="16" t="s">
        <v>431</v>
      </c>
      <c r="K1052" s="16">
        <v>0</v>
      </c>
      <c r="L1052" s="16">
        <v>0</v>
      </c>
      <c r="M1052" s="16">
        <v>0</v>
      </c>
      <c r="N1052" s="40" t="str">
        <f t="shared" si="17"/>
        <v>Lançamento Chevrolet Onix | Um dos mais Esperados Lançamentos | do ano da Chevrolet. Veja no site!</v>
      </c>
    </row>
    <row r="1053" spans="1:14" x14ac:dyDescent="0.25">
      <c r="A1053" s="40" t="s">
        <v>77</v>
      </c>
      <c r="B1053" s="40" t="s">
        <v>390</v>
      </c>
      <c r="C1053" s="40" t="s">
        <v>401</v>
      </c>
      <c r="D1053" s="40" t="s">
        <v>402</v>
      </c>
      <c r="E1053" s="40" t="s">
        <v>383</v>
      </c>
      <c r="F1053" s="40" t="s">
        <v>393</v>
      </c>
      <c r="G1053" s="40" t="s">
        <v>493</v>
      </c>
      <c r="I1053" s="16" t="s">
        <v>94</v>
      </c>
      <c r="J1053" s="16" t="s">
        <v>77</v>
      </c>
      <c r="K1053" s="16">
        <v>0</v>
      </c>
      <c r="L1053" s="16">
        <v>0</v>
      </c>
      <c r="M1053" s="16">
        <v>0</v>
      </c>
      <c r="N1053" s="40" t="str">
        <f t="shared" si="17"/>
        <v>Conheça o Onix 2013 | Coisas Incríveis Saem do Padrão. | Carros Também. Confira Agora o Site</v>
      </c>
    </row>
    <row r="1054" spans="1:14" x14ac:dyDescent="0.25">
      <c r="A1054" s="40" t="s">
        <v>74</v>
      </c>
      <c r="B1054" s="40" t="s">
        <v>407</v>
      </c>
      <c r="C1054" s="40" t="s">
        <v>391</v>
      </c>
      <c r="D1054" s="40" t="s">
        <v>392</v>
      </c>
      <c r="E1054" s="40" t="s">
        <v>383</v>
      </c>
      <c r="F1054" s="40" t="s">
        <v>393</v>
      </c>
      <c r="G1054" s="40" t="s">
        <v>493</v>
      </c>
      <c r="I1054" s="16" t="s">
        <v>94</v>
      </c>
      <c r="J1054" s="16" t="s">
        <v>74</v>
      </c>
      <c r="K1054" s="16">
        <v>170</v>
      </c>
      <c r="L1054" s="16">
        <v>1315</v>
      </c>
      <c r="M1054" s="16">
        <v>44.02</v>
      </c>
      <c r="N1054" s="40" t="str">
        <f t="shared" si="17"/>
        <v>Chevrolet Onix 2013 | Um Choque de Gerações na Indústria | Automobilística. Visite Nosso Site!</v>
      </c>
    </row>
    <row r="1055" spans="1:14" x14ac:dyDescent="0.25">
      <c r="A1055" s="40" t="s">
        <v>77</v>
      </c>
      <c r="B1055" s="40" t="s">
        <v>380</v>
      </c>
      <c r="C1055" s="40" t="s">
        <v>381</v>
      </c>
      <c r="D1055" s="40" t="s">
        <v>412</v>
      </c>
      <c r="E1055" s="40" t="s">
        <v>78</v>
      </c>
      <c r="F1055" s="40" t="s">
        <v>384</v>
      </c>
      <c r="G1055" s="40" t="s">
        <v>493</v>
      </c>
      <c r="I1055" s="16" t="s">
        <v>438</v>
      </c>
      <c r="J1055" s="16" t="s">
        <v>431</v>
      </c>
      <c r="K1055" s="16">
        <v>0</v>
      </c>
      <c r="L1055" s="16">
        <v>0</v>
      </c>
      <c r="M1055" s="16">
        <v>0</v>
      </c>
      <c r="N1055" s="40" t="str">
        <f t="shared" si="17"/>
        <v>Chevrolet Onix | Um dos mais Esperados Lançamentos | do ano da Chevrolet. Veja no site!</v>
      </c>
    </row>
    <row r="1056" spans="1:14" x14ac:dyDescent="0.25">
      <c r="A1056" s="40" t="s">
        <v>77</v>
      </c>
      <c r="B1056" s="40" t="s">
        <v>410</v>
      </c>
      <c r="C1056" s="40" t="s">
        <v>391</v>
      </c>
      <c r="D1056" s="40" t="s">
        <v>392</v>
      </c>
      <c r="E1056" s="40" t="s">
        <v>78</v>
      </c>
      <c r="F1056" s="40" t="s">
        <v>393</v>
      </c>
      <c r="G1056" s="40" t="s">
        <v>493</v>
      </c>
      <c r="I1056" s="16" t="s">
        <v>116</v>
      </c>
      <c r="J1056" s="16" t="s">
        <v>77</v>
      </c>
      <c r="K1056" s="16">
        <v>0</v>
      </c>
      <c r="L1056" s="16">
        <v>0</v>
      </c>
      <c r="M1056" s="16">
        <v>0</v>
      </c>
      <c r="N1056" s="40" t="str">
        <f t="shared" si="17"/>
        <v>Chevrolet Onix LS | Um Choque de Gerações na Indústria | Automobilística. Visite Nosso Site!</v>
      </c>
    </row>
    <row r="1057" spans="1:14" x14ac:dyDescent="0.25">
      <c r="A1057" s="40" t="s">
        <v>9</v>
      </c>
      <c r="B1057" s="40" t="s">
        <v>79</v>
      </c>
      <c r="C1057" s="40" t="s">
        <v>80</v>
      </c>
      <c r="D1057" s="40" t="s">
        <v>83</v>
      </c>
      <c r="E1057" s="40" t="s">
        <v>78</v>
      </c>
      <c r="F1057" s="40" t="s">
        <v>82</v>
      </c>
      <c r="G1057" s="40" t="s">
        <v>493</v>
      </c>
      <c r="I1057" s="16" t="s">
        <v>178</v>
      </c>
      <c r="J1057" s="16" t="s">
        <v>431</v>
      </c>
      <c r="K1057" s="16">
        <v>0</v>
      </c>
      <c r="L1057" s="16">
        <v>0</v>
      </c>
      <c r="M1057" s="16">
        <v>0</v>
      </c>
      <c r="N1057" s="40" t="str">
        <f t="shared" si="17"/>
        <v>Chevrolet: Find New Roads | Participe Agora Desse Grande Evento | Assista a Transmissão Ao Vivo!</v>
      </c>
    </row>
    <row r="1058" spans="1:14" x14ac:dyDescent="0.25">
      <c r="A1058" s="40" t="s">
        <v>74</v>
      </c>
      <c r="B1058" s="40" t="s">
        <v>79</v>
      </c>
      <c r="C1058" s="40" t="s">
        <v>80</v>
      </c>
      <c r="D1058" s="40" t="s">
        <v>81</v>
      </c>
      <c r="E1058" s="40" t="s">
        <v>78</v>
      </c>
      <c r="F1058" s="40" t="s">
        <v>82</v>
      </c>
      <c r="G1058" s="40" t="s">
        <v>493</v>
      </c>
      <c r="I1058" s="16" t="s">
        <v>114</v>
      </c>
      <c r="J1058" s="16" t="s">
        <v>431</v>
      </c>
      <c r="K1058" s="16">
        <v>0</v>
      </c>
      <c r="L1058" s="16">
        <v>0</v>
      </c>
      <c r="M1058" s="16">
        <v>0</v>
      </c>
      <c r="N1058" s="40" t="str">
        <f t="shared" si="17"/>
        <v>Chevrolet: Find New Roads | Participe Agora Desse Grande Evento | Visite Agora e Assista Ao Vivo!</v>
      </c>
    </row>
    <row r="1059" spans="1:14" x14ac:dyDescent="0.25">
      <c r="A1059" s="40" t="s">
        <v>77</v>
      </c>
      <c r="B1059" s="40" t="s">
        <v>380</v>
      </c>
      <c r="C1059" s="40" t="s">
        <v>381</v>
      </c>
      <c r="D1059" s="40" t="s">
        <v>412</v>
      </c>
      <c r="E1059" s="40" t="s">
        <v>383</v>
      </c>
      <c r="F1059" s="40" t="s">
        <v>384</v>
      </c>
      <c r="G1059" s="40" t="s">
        <v>493</v>
      </c>
      <c r="I1059" s="16" t="s">
        <v>178</v>
      </c>
      <c r="J1059" s="16" t="s">
        <v>431</v>
      </c>
      <c r="K1059" s="16">
        <v>0</v>
      </c>
      <c r="L1059" s="16">
        <v>0</v>
      </c>
      <c r="M1059" s="16">
        <v>0</v>
      </c>
      <c r="N1059" s="40" t="str">
        <f t="shared" si="17"/>
        <v>Chevrolet Onix | Um dos mais Esperados Lançamentos | do ano da Chevrolet. Veja no site!</v>
      </c>
    </row>
    <row r="1060" spans="1:14" x14ac:dyDescent="0.25">
      <c r="A1060" s="40" t="s">
        <v>74</v>
      </c>
      <c r="B1060" s="40" t="s">
        <v>380</v>
      </c>
      <c r="C1060" s="40" t="s">
        <v>397</v>
      </c>
      <c r="D1060" s="40" t="s">
        <v>398</v>
      </c>
      <c r="E1060" s="40" t="s">
        <v>383</v>
      </c>
      <c r="F1060" s="40" t="s">
        <v>384</v>
      </c>
      <c r="G1060" s="40" t="s">
        <v>493</v>
      </c>
      <c r="I1060" s="16" t="s">
        <v>114</v>
      </c>
      <c r="J1060" s="16" t="s">
        <v>431</v>
      </c>
      <c r="K1060" s="16">
        <v>0</v>
      </c>
      <c r="L1060" s="16">
        <v>0</v>
      </c>
      <c r="M1060" s="16">
        <v>0</v>
      </c>
      <c r="N1060" s="40" t="str">
        <f t="shared" si="17"/>
        <v>Chevrolet Onix | Com Tela Touchscreen e Conexão | a Smartphones via MyLink.</v>
      </c>
    </row>
    <row r="1061" spans="1:14" x14ac:dyDescent="0.25">
      <c r="A1061" s="40" t="s">
        <v>9</v>
      </c>
      <c r="B1061" s="40" t="s">
        <v>421</v>
      </c>
      <c r="C1061" s="40" t="s">
        <v>388</v>
      </c>
      <c r="D1061" s="40" t="s">
        <v>389</v>
      </c>
      <c r="E1061" s="40" t="s">
        <v>378</v>
      </c>
      <c r="F1061" s="40" t="s">
        <v>379</v>
      </c>
      <c r="G1061" s="40" t="s">
        <v>493</v>
      </c>
      <c r="I1061" s="16" t="s">
        <v>149</v>
      </c>
      <c r="J1061" s="16" t="s">
        <v>49</v>
      </c>
      <c r="K1061" s="16">
        <v>2620</v>
      </c>
      <c r="L1061" s="16">
        <v>13815</v>
      </c>
      <c r="M1061" s="16">
        <v>697.73</v>
      </c>
      <c r="N1061" s="40" t="str">
        <f t="shared" si="17"/>
        <v>Conheça Chevrolet Onix | Conheça toda a Tecnologia do MyLink | Conectado ao GPS do Seu Celular.</v>
      </c>
    </row>
    <row r="1062" spans="1:14" x14ac:dyDescent="0.25">
      <c r="A1062" s="40" t="s">
        <v>9</v>
      </c>
      <c r="B1062" s="40" t="s">
        <v>387</v>
      </c>
      <c r="C1062" s="40" t="s">
        <v>376</v>
      </c>
      <c r="D1062" s="40" t="s">
        <v>377</v>
      </c>
      <c r="E1062" s="40" t="s">
        <v>378</v>
      </c>
      <c r="F1062" s="40" t="s">
        <v>379</v>
      </c>
      <c r="G1062" s="40" t="s">
        <v>493</v>
      </c>
      <c r="I1062" s="16" t="s">
        <v>149</v>
      </c>
      <c r="J1062" s="16" t="s">
        <v>49</v>
      </c>
      <c r="K1062" s="16">
        <v>2957</v>
      </c>
      <c r="L1062" s="16">
        <v>15504</v>
      </c>
      <c r="M1062" s="16">
        <v>727.44</v>
      </c>
      <c r="N1062" s="40" t="str">
        <f t="shared" si="17"/>
        <v>Chevrolet Onix - Oficial | Conectado ao GPS do Seu Celular | Para se Atualizar em Tempo Real.</v>
      </c>
    </row>
    <row r="1063" spans="1:14" x14ac:dyDescent="0.25">
      <c r="A1063" s="40" t="s">
        <v>74</v>
      </c>
      <c r="B1063" s="40" t="s">
        <v>407</v>
      </c>
      <c r="C1063" s="40" t="s">
        <v>391</v>
      </c>
      <c r="D1063" s="40" t="s">
        <v>392</v>
      </c>
      <c r="E1063" s="40" t="s">
        <v>383</v>
      </c>
      <c r="F1063" s="40" t="s">
        <v>393</v>
      </c>
      <c r="G1063" s="40" t="s">
        <v>493</v>
      </c>
      <c r="I1063" s="16" t="s">
        <v>126</v>
      </c>
      <c r="J1063" s="16" t="s">
        <v>74</v>
      </c>
      <c r="K1063" s="16">
        <v>0</v>
      </c>
      <c r="L1063" s="16">
        <v>10</v>
      </c>
      <c r="M1063" s="16">
        <v>0</v>
      </c>
      <c r="N1063" s="40" t="str">
        <f t="shared" si="17"/>
        <v>Chevrolet Onix 2013 | Um Choque de Gerações na Indústria | Automobilística. Visite Nosso Site!</v>
      </c>
    </row>
    <row r="1064" spans="1:14" x14ac:dyDescent="0.25">
      <c r="A1064" s="40" t="s">
        <v>74</v>
      </c>
      <c r="B1064" s="40" t="s">
        <v>407</v>
      </c>
      <c r="C1064" s="40" t="s">
        <v>408</v>
      </c>
      <c r="D1064" s="40" t="s">
        <v>409</v>
      </c>
      <c r="E1064" s="40" t="s">
        <v>383</v>
      </c>
      <c r="F1064" s="40" t="s">
        <v>393</v>
      </c>
      <c r="G1064" s="40" t="s">
        <v>493</v>
      </c>
      <c r="I1064" s="16" t="s">
        <v>219</v>
      </c>
      <c r="J1064" s="16" t="s">
        <v>74</v>
      </c>
      <c r="K1064" s="16">
        <v>31</v>
      </c>
      <c r="L1064" s="16">
        <v>184</v>
      </c>
      <c r="M1064" s="16">
        <v>10.51</v>
      </c>
      <c r="N1064" s="40" t="str">
        <f t="shared" si="17"/>
        <v>Chevrolet Onix 2013 | Motor SPE/4, Duplo Air Bag Frontal | Freios ABS com EBD e Muito Mais.</v>
      </c>
    </row>
    <row r="1065" spans="1:14" x14ac:dyDescent="0.25">
      <c r="A1065" s="40" t="s">
        <v>74</v>
      </c>
      <c r="B1065" s="40" t="s">
        <v>380</v>
      </c>
      <c r="C1065" s="40" t="s">
        <v>401</v>
      </c>
      <c r="D1065" s="40" t="s">
        <v>402</v>
      </c>
      <c r="E1065" s="40" t="s">
        <v>383</v>
      </c>
      <c r="F1065" s="40" t="s">
        <v>393</v>
      </c>
      <c r="G1065" s="40" t="s">
        <v>493</v>
      </c>
      <c r="I1065" s="16" t="s">
        <v>126</v>
      </c>
      <c r="J1065" s="16" t="s">
        <v>74</v>
      </c>
      <c r="K1065" s="16">
        <v>0</v>
      </c>
      <c r="L1065" s="16">
        <v>16</v>
      </c>
      <c r="M1065" s="16">
        <v>0</v>
      </c>
      <c r="N1065" s="40" t="str">
        <f t="shared" si="17"/>
        <v>Chevrolet Onix | Coisas Incríveis Saem do Padrão. | Carros Também. Confira Agora o Site</v>
      </c>
    </row>
    <row r="1066" spans="1:14" x14ac:dyDescent="0.25">
      <c r="A1066" s="40" t="s">
        <v>74</v>
      </c>
      <c r="B1066" s="40" t="s">
        <v>380</v>
      </c>
      <c r="C1066" s="40" t="s">
        <v>381</v>
      </c>
      <c r="D1066" s="40" t="s">
        <v>382</v>
      </c>
      <c r="E1066" s="40" t="s">
        <v>383</v>
      </c>
      <c r="F1066" s="40" t="s">
        <v>384</v>
      </c>
      <c r="G1066" s="40" t="s">
        <v>493</v>
      </c>
      <c r="I1066" s="16" t="s">
        <v>433</v>
      </c>
      <c r="J1066" s="16" t="s">
        <v>431</v>
      </c>
      <c r="K1066" s="16">
        <v>0</v>
      </c>
      <c r="L1066" s="16">
        <v>0</v>
      </c>
      <c r="M1066" s="16">
        <v>0</v>
      </c>
      <c r="N1066" s="40" t="str">
        <f t="shared" si="17"/>
        <v>Chevrolet Onix | Um dos mais Esperados Lançamentos | Está no Salão do Automóvel. Confira</v>
      </c>
    </row>
    <row r="1067" spans="1:14" x14ac:dyDescent="0.25">
      <c r="A1067" s="40" t="s">
        <v>74</v>
      </c>
      <c r="B1067" s="40" t="s">
        <v>394</v>
      </c>
      <c r="C1067" s="40" t="s">
        <v>395</v>
      </c>
      <c r="D1067" s="40" t="s">
        <v>396</v>
      </c>
      <c r="E1067" s="40" t="s">
        <v>383</v>
      </c>
      <c r="F1067" s="40" t="s">
        <v>384</v>
      </c>
      <c r="G1067" s="40" t="s">
        <v>493</v>
      </c>
      <c r="I1067" s="16" t="s">
        <v>434</v>
      </c>
      <c r="J1067" s="16" t="s">
        <v>431</v>
      </c>
      <c r="K1067" s="16">
        <v>0</v>
      </c>
      <c r="L1067" s="16">
        <v>0</v>
      </c>
      <c r="M1067" s="16">
        <v>0</v>
      </c>
      <c r="N1067" s="40" t="str">
        <f t="shared" si="17"/>
        <v>Lançamento Chevrolet Onix | Tecnologia ao Alcance de Todos | Confira mais Informações no Site!</v>
      </c>
    </row>
    <row r="1068" spans="1:14" x14ac:dyDescent="0.25">
      <c r="A1068" s="40" t="s">
        <v>74</v>
      </c>
      <c r="B1068" s="40" t="s">
        <v>417</v>
      </c>
      <c r="C1068" s="40" t="s">
        <v>401</v>
      </c>
      <c r="D1068" s="40" t="s">
        <v>402</v>
      </c>
      <c r="E1068" s="40" t="s">
        <v>383</v>
      </c>
      <c r="F1068" s="40" t="s">
        <v>393</v>
      </c>
      <c r="G1068" s="40" t="s">
        <v>493</v>
      </c>
      <c r="I1068" s="16" t="s">
        <v>98</v>
      </c>
      <c r="J1068" s="16" t="s">
        <v>74</v>
      </c>
      <c r="K1068" s="16">
        <v>23</v>
      </c>
      <c r="L1068" s="16">
        <v>295</v>
      </c>
      <c r="M1068" s="16">
        <v>6.1</v>
      </c>
      <c r="N1068" s="40" t="str">
        <f t="shared" si="17"/>
        <v>Fotos: Onix 2013 | Coisas Incríveis Saem do Padrão. | Carros Também. Confira Agora o Site</v>
      </c>
    </row>
    <row r="1069" spans="1:14" x14ac:dyDescent="0.25">
      <c r="A1069" s="40" t="s">
        <v>74</v>
      </c>
      <c r="B1069" s="40" t="s">
        <v>404</v>
      </c>
      <c r="C1069" s="40" t="s">
        <v>401</v>
      </c>
      <c r="D1069" s="40" t="s">
        <v>402</v>
      </c>
      <c r="E1069" s="40" t="s">
        <v>383</v>
      </c>
      <c r="F1069" s="40" t="s">
        <v>393</v>
      </c>
      <c r="G1069" s="40" t="s">
        <v>493</v>
      </c>
      <c r="I1069" s="16" t="s">
        <v>151</v>
      </c>
      <c r="J1069" s="16" t="s">
        <v>74</v>
      </c>
      <c r="K1069" s="16">
        <v>3</v>
      </c>
      <c r="L1069" s="16">
        <v>55</v>
      </c>
      <c r="M1069" s="16">
        <v>1.4</v>
      </c>
      <c r="N1069" s="40" t="str">
        <f t="shared" si="17"/>
        <v>Site Oficial Onix | Coisas Incríveis Saem do Padrão. | Carros Também. Confira Agora o Site</v>
      </c>
    </row>
    <row r="1070" spans="1:14" x14ac:dyDescent="0.25">
      <c r="A1070" s="40" t="s">
        <v>77</v>
      </c>
      <c r="B1070" s="40" t="s">
        <v>380</v>
      </c>
      <c r="C1070" s="40" t="s">
        <v>397</v>
      </c>
      <c r="D1070" s="40" t="s">
        <v>398</v>
      </c>
      <c r="E1070" s="40" t="s">
        <v>78</v>
      </c>
      <c r="F1070" s="40" t="s">
        <v>384</v>
      </c>
      <c r="G1070" s="40" t="s">
        <v>493</v>
      </c>
      <c r="I1070" s="16" t="s">
        <v>438</v>
      </c>
      <c r="J1070" s="16" t="s">
        <v>431</v>
      </c>
      <c r="K1070" s="16">
        <v>0</v>
      </c>
      <c r="L1070" s="16">
        <v>0</v>
      </c>
      <c r="M1070" s="16">
        <v>0</v>
      </c>
      <c r="N1070" s="40" t="str">
        <f t="shared" si="17"/>
        <v>Chevrolet Onix | Com Tela Touchscreen e Conexão | a Smartphones via MyLink.</v>
      </c>
    </row>
    <row r="1071" spans="1:14" x14ac:dyDescent="0.25">
      <c r="A1071" s="40" t="s">
        <v>77</v>
      </c>
      <c r="B1071" s="40" t="s">
        <v>385</v>
      </c>
      <c r="C1071" s="40" t="s">
        <v>395</v>
      </c>
      <c r="D1071" s="40" t="s">
        <v>396</v>
      </c>
      <c r="E1071" s="40" t="s">
        <v>78</v>
      </c>
      <c r="F1071" s="40" t="s">
        <v>384</v>
      </c>
      <c r="G1071" s="40" t="s">
        <v>493</v>
      </c>
      <c r="I1071" s="16" t="s">
        <v>433</v>
      </c>
      <c r="J1071" s="16" t="s">
        <v>431</v>
      </c>
      <c r="K1071" s="16">
        <v>0</v>
      </c>
      <c r="L1071" s="16">
        <v>0</v>
      </c>
      <c r="M1071" s="16">
        <v>0</v>
      </c>
      <c r="N1071" s="40" t="str">
        <f t="shared" si="17"/>
        <v>Chevrolet Onix com MyLink | Tecnologia ao Alcance de Todos | Confira mais Informações no Site!</v>
      </c>
    </row>
    <row r="1072" spans="1:14" x14ac:dyDescent="0.25">
      <c r="A1072" s="40" t="s">
        <v>77</v>
      </c>
      <c r="B1072" s="40" t="s">
        <v>390</v>
      </c>
      <c r="C1072" s="40" t="s">
        <v>408</v>
      </c>
      <c r="D1072" s="40" t="s">
        <v>409</v>
      </c>
      <c r="E1072" s="40" t="s">
        <v>383</v>
      </c>
      <c r="F1072" s="40" t="s">
        <v>393</v>
      </c>
      <c r="G1072" s="40" t="s">
        <v>493</v>
      </c>
      <c r="I1072" s="16" t="s">
        <v>151</v>
      </c>
      <c r="J1072" s="16" t="s">
        <v>77</v>
      </c>
      <c r="K1072" s="16">
        <v>0</v>
      </c>
      <c r="L1072" s="16">
        <v>0</v>
      </c>
      <c r="M1072" s="16">
        <v>0</v>
      </c>
      <c r="N1072" s="40" t="str">
        <f t="shared" si="17"/>
        <v>Conheça o Onix 2013 | Motor SPE/4, Duplo Air Bag Frontal | Freios ABS com EBD e Muito Mais.</v>
      </c>
    </row>
    <row r="1073" spans="1:14" x14ac:dyDescent="0.25">
      <c r="A1073" s="40" t="s">
        <v>77</v>
      </c>
      <c r="B1073" s="40" t="s">
        <v>394</v>
      </c>
      <c r="C1073" s="40" t="s">
        <v>381</v>
      </c>
      <c r="D1073" s="40" t="s">
        <v>382</v>
      </c>
      <c r="E1073" s="40" t="s">
        <v>78</v>
      </c>
      <c r="F1073" s="40" t="s">
        <v>384</v>
      </c>
      <c r="G1073" s="40" t="s">
        <v>493</v>
      </c>
      <c r="I1073" s="16" t="s">
        <v>437</v>
      </c>
      <c r="J1073" s="16" t="s">
        <v>431</v>
      </c>
      <c r="K1073" s="16">
        <v>0</v>
      </c>
      <c r="L1073" s="16">
        <v>0</v>
      </c>
      <c r="M1073" s="16">
        <v>0</v>
      </c>
      <c r="N1073" s="40" t="str">
        <f t="shared" si="17"/>
        <v>Lançamento Chevrolet Onix | Um dos mais Esperados Lançamentos | Está no Salão do Automóvel. Confira</v>
      </c>
    </row>
    <row r="1074" spans="1:14" x14ac:dyDescent="0.25">
      <c r="A1074" s="40" t="s">
        <v>77</v>
      </c>
      <c r="B1074" s="40" t="s">
        <v>79</v>
      </c>
      <c r="C1074" s="40" t="s">
        <v>80</v>
      </c>
      <c r="D1074" s="40" t="s">
        <v>81</v>
      </c>
      <c r="E1074" s="40" t="s">
        <v>84</v>
      </c>
      <c r="F1074" s="40" t="s">
        <v>82</v>
      </c>
      <c r="G1074" s="40" t="s">
        <v>493</v>
      </c>
      <c r="I1074" s="16" t="s">
        <v>144</v>
      </c>
      <c r="J1074" s="16" t="s">
        <v>431</v>
      </c>
      <c r="K1074" s="16">
        <v>0</v>
      </c>
      <c r="L1074" s="16">
        <v>0</v>
      </c>
      <c r="M1074" s="16">
        <v>0</v>
      </c>
      <c r="N1074" s="40" t="str">
        <f t="shared" si="17"/>
        <v>Chevrolet: Find New Roads | Participe Agora Desse Grande Evento | Visite Agora e Assista Ao Vivo!</v>
      </c>
    </row>
    <row r="1075" spans="1:14" x14ac:dyDescent="0.25">
      <c r="A1075" s="40" t="s">
        <v>74</v>
      </c>
      <c r="B1075" s="40" t="s">
        <v>79</v>
      </c>
      <c r="C1075" s="40" t="s">
        <v>80</v>
      </c>
      <c r="D1075" s="40" t="s">
        <v>83</v>
      </c>
      <c r="E1075" s="40" t="s">
        <v>78</v>
      </c>
      <c r="F1075" s="40" t="s">
        <v>82</v>
      </c>
      <c r="G1075" s="40" t="s">
        <v>493</v>
      </c>
      <c r="I1075" s="16" t="s">
        <v>98</v>
      </c>
      <c r="J1075" s="16" t="s">
        <v>74</v>
      </c>
      <c r="K1075" s="16">
        <v>0</v>
      </c>
      <c r="L1075" s="16">
        <v>0</v>
      </c>
      <c r="M1075" s="16">
        <v>0</v>
      </c>
      <c r="N1075" s="40" t="str">
        <f t="shared" si="17"/>
        <v>Chevrolet: Find New Roads | Participe Agora Desse Grande Evento | Assista a Transmissão Ao Vivo!</v>
      </c>
    </row>
    <row r="1076" spans="1:14" x14ac:dyDescent="0.25">
      <c r="A1076" s="40" t="s">
        <v>77</v>
      </c>
      <c r="B1076" s="40" t="s">
        <v>79</v>
      </c>
      <c r="C1076" s="40" t="s">
        <v>80</v>
      </c>
      <c r="D1076" s="40" t="s">
        <v>81</v>
      </c>
      <c r="E1076" s="40" t="s">
        <v>78</v>
      </c>
      <c r="F1076" s="40" t="s">
        <v>82</v>
      </c>
      <c r="G1076" s="40" t="s">
        <v>493</v>
      </c>
      <c r="I1076" s="16" t="s">
        <v>106</v>
      </c>
      <c r="J1076" s="16" t="s">
        <v>77</v>
      </c>
      <c r="K1076" s="16">
        <v>0</v>
      </c>
      <c r="L1076" s="16">
        <v>0</v>
      </c>
      <c r="M1076" s="16">
        <v>0</v>
      </c>
      <c r="N1076" s="40" t="str">
        <f t="shared" si="17"/>
        <v>Chevrolet: Find New Roads | Participe Agora Desse Grande Evento | Visite Agora e Assista Ao Vivo!</v>
      </c>
    </row>
    <row r="1077" spans="1:14" x14ac:dyDescent="0.25">
      <c r="A1077" s="40" t="s">
        <v>9</v>
      </c>
      <c r="B1077" s="40" t="s">
        <v>380</v>
      </c>
      <c r="C1077" s="40" t="s">
        <v>397</v>
      </c>
      <c r="D1077" s="40" t="s">
        <v>398</v>
      </c>
      <c r="E1077" s="40" t="s">
        <v>383</v>
      </c>
      <c r="F1077" s="40" t="s">
        <v>384</v>
      </c>
      <c r="G1077" s="40" t="s">
        <v>493</v>
      </c>
      <c r="I1077" s="16" t="s">
        <v>178</v>
      </c>
      <c r="J1077" s="16" t="s">
        <v>431</v>
      </c>
      <c r="K1077" s="16">
        <v>0</v>
      </c>
      <c r="L1077" s="16">
        <v>0</v>
      </c>
      <c r="M1077" s="16">
        <v>0</v>
      </c>
      <c r="N1077" s="40" t="str">
        <f t="shared" si="17"/>
        <v>Chevrolet Onix | Com Tela Touchscreen e Conexão | a Smartphones via MyLink.</v>
      </c>
    </row>
    <row r="1078" spans="1:14" x14ac:dyDescent="0.25">
      <c r="A1078" s="40" t="s">
        <v>74</v>
      </c>
      <c r="B1078" s="40" t="s">
        <v>79</v>
      </c>
      <c r="C1078" s="40" t="s">
        <v>80</v>
      </c>
      <c r="D1078" s="40" t="s">
        <v>83</v>
      </c>
      <c r="E1078" s="40" t="s">
        <v>78</v>
      </c>
      <c r="F1078" s="40" t="s">
        <v>82</v>
      </c>
      <c r="G1078" s="40" t="s">
        <v>493</v>
      </c>
      <c r="I1078" s="16" t="s">
        <v>129</v>
      </c>
      <c r="J1078" s="16" t="s">
        <v>74</v>
      </c>
      <c r="K1078" s="16">
        <v>0</v>
      </c>
      <c r="L1078" s="16">
        <v>0</v>
      </c>
      <c r="M1078" s="16">
        <v>0</v>
      </c>
      <c r="N1078" s="40" t="str">
        <f t="shared" si="17"/>
        <v>Chevrolet: Find New Roads | Participe Agora Desse Grande Evento | Assista a Transmissão Ao Vivo!</v>
      </c>
    </row>
    <row r="1079" spans="1:14" x14ac:dyDescent="0.25">
      <c r="A1079" s="40" t="s">
        <v>77</v>
      </c>
      <c r="B1079" s="40" t="s">
        <v>394</v>
      </c>
      <c r="C1079" s="40" t="s">
        <v>381</v>
      </c>
      <c r="D1079" s="40" t="s">
        <v>382</v>
      </c>
      <c r="E1079" s="40" t="s">
        <v>78</v>
      </c>
      <c r="F1079" s="40" t="s">
        <v>384</v>
      </c>
      <c r="G1079" s="40" t="s">
        <v>493</v>
      </c>
      <c r="I1079" s="16" t="s">
        <v>436</v>
      </c>
      <c r="J1079" s="16" t="s">
        <v>431</v>
      </c>
      <c r="K1079" s="16">
        <v>0</v>
      </c>
      <c r="L1079" s="16">
        <v>0</v>
      </c>
      <c r="M1079" s="16">
        <v>0</v>
      </c>
      <c r="N1079" s="40" t="str">
        <f t="shared" si="17"/>
        <v>Lançamento Chevrolet Onix | Um dos mais Esperados Lançamentos | Está no Salão do Automóvel. Confira</v>
      </c>
    </row>
    <row r="1080" spans="1:14" x14ac:dyDescent="0.25">
      <c r="A1080" s="40" t="s">
        <v>9</v>
      </c>
      <c r="B1080" s="40" t="s">
        <v>421</v>
      </c>
      <c r="C1080" s="40" t="s">
        <v>376</v>
      </c>
      <c r="D1080" s="40" t="s">
        <v>377</v>
      </c>
      <c r="E1080" s="40" t="s">
        <v>378</v>
      </c>
      <c r="F1080" s="40" t="s">
        <v>379</v>
      </c>
      <c r="G1080" s="40" t="s">
        <v>493</v>
      </c>
      <c r="I1080" s="16" t="s">
        <v>126</v>
      </c>
      <c r="J1080" s="16" t="s">
        <v>49</v>
      </c>
      <c r="K1080" s="16">
        <v>2</v>
      </c>
      <c r="L1080" s="16">
        <v>38</v>
      </c>
      <c r="M1080" s="16">
        <v>1.58</v>
      </c>
      <c r="N1080" s="40" t="str">
        <f t="shared" si="17"/>
        <v>Conheça Chevrolet Onix | Conectado ao GPS do Seu Celular | Para se Atualizar em Tempo Real.</v>
      </c>
    </row>
    <row r="1081" spans="1:14" x14ac:dyDescent="0.25">
      <c r="A1081" s="40" t="s">
        <v>77</v>
      </c>
      <c r="B1081" s="40" t="s">
        <v>385</v>
      </c>
      <c r="C1081" s="40" t="s">
        <v>395</v>
      </c>
      <c r="D1081" s="40" t="s">
        <v>396</v>
      </c>
      <c r="E1081" s="40" t="s">
        <v>78</v>
      </c>
      <c r="F1081" s="40" t="s">
        <v>384</v>
      </c>
      <c r="G1081" s="40" t="s">
        <v>493</v>
      </c>
      <c r="I1081" s="16" t="s">
        <v>437</v>
      </c>
      <c r="J1081" s="16" t="s">
        <v>431</v>
      </c>
      <c r="K1081" s="16">
        <v>0</v>
      </c>
      <c r="L1081" s="16">
        <v>0</v>
      </c>
      <c r="M1081" s="16">
        <v>0</v>
      </c>
      <c r="N1081" s="40" t="str">
        <f t="shared" si="17"/>
        <v>Chevrolet Onix com MyLink | Tecnologia ao Alcance de Todos | Confira mais Informações no Site!</v>
      </c>
    </row>
    <row r="1082" spans="1:14" x14ac:dyDescent="0.25">
      <c r="A1082" s="40" t="s">
        <v>9</v>
      </c>
      <c r="B1082" s="40" t="s">
        <v>417</v>
      </c>
      <c r="C1082" s="40" t="s">
        <v>376</v>
      </c>
      <c r="D1082" s="40" t="s">
        <v>377</v>
      </c>
      <c r="E1082" s="40" t="s">
        <v>378</v>
      </c>
      <c r="F1082" s="40" t="s">
        <v>379</v>
      </c>
      <c r="G1082" s="40" t="s">
        <v>493</v>
      </c>
      <c r="I1082" s="16" t="s">
        <v>98</v>
      </c>
      <c r="J1082" s="16" t="s">
        <v>49</v>
      </c>
      <c r="K1082" s="16">
        <v>94</v>
      </c>
      <c r="L1082" s="16">
        <v>1298</v>
      </c>
      <c r="M1082" s="16">
        <v>27.64</v>
      </c>
      <c r="N1082" s="40" t="str">
        <f t="shared" si="17"/>
        <v>Fotos: Onix 2013 | Conectado ao GPS do Seu Celular | Para se Atualizar em Tempo Real.</v>
      </c>
    </row>
    <row r="1083" spans="1:14" x14ac:dyDescent="0.25">
      <c r="A1083" s="40" t="s">
        <v>77</v>
      </c>
      <c r="B1083" s="40" t="s">
        <v>394</v>
      </c>
      <c r="C1083" s="40" t="s">
        <v>381</v>
      </c>
      <c r="D1083" s="40" t="s">
        <v>382</v>
      </c>
      <c r="E1083" s="40" t="s">
        <v>78</v>
      </c>
      <c r="F1083" s="40" t="s">
        <v>384</v>
      </c>
      <c r="G1083" s="40" t="s">
        <v>493</v>
      </c>
      <c r="I1083" s="16" t="s">
        <v>144</v>
      </c>
      <c r="J1083" s="16" t="s">
        <v>431</v>
      </c>
      <c r="K1083" s="16">
        <v>0</v>
      </c>
      <c r="L1083" s="16">
        <v>0</v>
      </c>
      <c r="M1083" s="16">
        <v>0</v>
      </c>
      <c r="N1083" s="40" t="str">
        <f t="shared" si="17"/>
        <v>Lançamento Chevrolet Onix | Um dos mais Esperados Lançamentos | Está no Salão do Automóvel. Confira</v>
      </c>
    </row>
    <row r="1084" spans="1:14" x14ac:dyDescent="0.25">
      <c r="A1084" s="40" t="s">
        <v>77</v>
      </c>
      <c r="B1084" s="40" t="s">
        <v>380</v>
      </c>
      <c r="C1084" s="40" t="s">
        <v>397</v>
      </c>
      <c r="D1084" s="40" t="s">
        <v>398</v>
      </c>
      <c r="E1084" s="40" t="s">
        <v>78</v>
      </c>
      <c r="F1084" s="40" t="s">
        <v>384</v>
      </c>
      <c r="G1084" s="40" t="s">
        <v>493</v>
      </c>
      <c r="I1084" s="16" t="s">
        <v>220</v>
      </c>
      <c r="J1084" s="16" t="s">
        <v>431</v>
      </c>
      <c r="K1084" s="16">
        <v>0</v>
      </c>
      <c r="L1084" s="16">
        <v>0</v>
      </c>
      <c r="M1084" s="16">
        <v>0</v>
      </c>
      <c r="N1084" s="40" t="str">
        <f t="shared" si="17"/>
        <v>Chevrolet Onix | Com Tela Touchscreen e Conexão | a Smartphones via MyLink.</v>
      </c>
    </row>
    <row r="1085" spans="1:14" x14ac:dyDescent="0.25">
      <c r="A1085" s="40" t="s">
        <v>77</v>
      </c>
      <c r="B1085" s="40" t="s">
        <v>404</v>
      </c>
      <c r="C1085" s="40" t="s">
        <v>405</v>
      </c>
      <c r="D1085" s="40" t="s">
        <v>406</v>
      </c>
      <c r="E1085" s="40" t="s">
        <v>78</v>
      </c>
      <c r="F1085" s="40" t="s">
        <v>393</v>
      </c>
      <c r="G1085" s="40" t="s">
        <v>493</v>
      </c>
      <c r="I1085" s="16" t="s">
        <v>129</v>
      </c>
      <c r="J1085" s="16" t="s">
        <v>77</v>
      </c>
      <c r="K1085" s="16">
        <v>0</v>
      </c>
      <c r="L1085" s="16">
        <v>0</v>
      </c>
      <c r="M1085" s="16">
        <v>0</v>
      </c>
      <c r="N1085" s="40" t="str">
        <f t="shared" si="17"/>
        <v>Site Oficial Onix | Tecnologia Inovadora e Exclusiva. | Com o Sistema Multimídia MyLink.</v>
      </c>
    </row>
    <row r="1086" spans="1:14" x14ac:dyDescent="0.25">
      <c r="A1086" s="40" t="s">
        <v>77</v>
      </c>
      <c r="B1086" s="40" t="s">
        <v>385</v>
      </c>
      <c r="C1086" s="40" t="s">
        <v>381</v>
      </c>
      <c r="D1086" s="40" t="s">
        <v>412</v>
      </c>
      <c r="E1086" s="40" t="s">
        <v>78</v>
      </c>
      <c r="F1086" s="40" t="s">
        <v>384</v>
      </c>
      <c r="G1086" s="40" t="s">
        <v>493</v>
      </c>
      <c r="I1086" s="16" t="s">
        <v>144</v>
      </c>
      <c r="J1086" s="16" t="s">
        <v>431</v>
      </c>
      <c r="K1086" s="16">
        <v>0</v>
      </c>
      <c r="L1086" s="16">
        <v>0</v>
      </c>
      <c r="M1086" s="16">
        <v>0</v>
      </c>
      <c r="N1086" s="40" t="str">
        <f t="shared" si="17"/>
        <v>Chevrolet Onix com MyLink | Um dos mais Esperados Lançamentos | do ano da Chevrolet. Veja no site!</v>
      </c>
    </row>
    <row r="1087" spans="1:14" x14ac:dyDescent="0.25">
      <c r="A1087" s="40" t="s">
        <v>77</v>
      </c>
      <c r="B1087" s="40" t="s">
        <v>407</v>
      </c>
      <c r="C1087" s="40" t="s">
        <v>391</v>
      </c>
      <c r="D1087" s="40" t="s">
        <v>392</v>
      </c>
      <c r="E1087" s="40" t="s">
        <v>78</v>
      </c>
      <c r="F1087" s="40" t="s">
        <v>393</v>
      </c>
      <c r="G1087" s="40" t="s">
        <v>493</v>
      </c>
      <c r="I1087" s="16" t="s">
        <v>126</v>
      </c>
      <c r="J1087" s="16" t="s">
        <v>77</v>
      </c>
      <c r="K1087" s="16">
        <v>0</v>
      </c>
      <c r="L1087" s="16">
        <v>0</v>
      </c>
      <c r="M1087" s="16">
        <v>0</v>
      </c>
      <c r="N1087" s="40" t="str">
        <f t="shared" si="17"/>
        <v>Chevrolet Onix 2013 | Um Choque de Gerações na Indústria | Automobilística. Visite Nosso Site!</v>
      </c>
    </row>
    <row r="1088" spans="1:14" x14ac:dyDescent="0.25">
      <c r="A1088" s="40" t="s">
        <v>77</v>
      </c>
      <c r="B1088" s="40" t="s">
        <v>385</v>
      </c>
      <c r="C1088" s="40" t="s">
        <v>397</v>
      </c>
      <c r="D1088" s="40" t="s">
        <v>398</v>
      </c>
      <c r="E1088" s="40" t="s">
        <v>78</v>
      </c>
      <c r="F1088" s="40" t="s">
        <v>384</v>
      </c>
      <c r="G1088" s="40" t="s">
        <v>493</v>
      </c>
      <c r="I1088" s="16" t="s">
        <v>144</v>
      </c>
      <c r="J1088" s="16" t="s">
        <v>431</v>
      </c>
      <c r="K1088" s="16">
        <v>0</v>
      </c>
      <c r="L1088" s="16">
        <v>0</v>
      </c>
      <c r="M1088" s="16">
        <v>0</v>
      </c>
      <c r="N1088" s="40" t="str">
        <f t="shared" ref="N1088:N1151" si="18">B1088&amp;" | "&amp;C1088&amp;" | "&amp;D1088</f>
        <v>Chevrolet Onix com MyLink | Com Tela Touchscreen e Conexão | a Smartphones via MyLink.</v>
      </c>
    </row>
    <row r="1089" spans="1:14" x14ac:dyDescent="0.25">
      <c r="A1089" s="40" t="s">
        <v>77</v>
      </c>
      <c r="B1089" s="40" t="s">
        <v>385</v>
      </c>
      <c r="C1089" s="40" t="s">
        <v>397</v>
      </c>
      <c r="D1089" s="40" t="s">
        <v>398</v>
      </c>
      <c r="E1089" s="40" t="s">
        <v>78</v>
      </c>
      <c r="F1089" s="40" t="s">
        <v>384</v>
      </c>
      <c r="G1089" s="40" t="s">
        <v>493</v>
      </c>
      <c r="I1089" s="16" t="s">
        <v>433</v>
      </c>
      <c r="J1089" s="16" t="s">
        <v>431</v>
      </c>
      <c r="K1089" s="16">
        <v>0</v>
      </c>
      <c r="L1089" s="16">
        <v>0</v>
      </c>
      <c r="M1089" s="16">
        <v>0</v>
      </c>
      <c r="N1089" s="40" t="str">
        <f t="shared" si="18"/>
        <v>Chevrolet Onix com MyLink | Com Tela Touchscreen e Conexão | a Smartphones via MyLink.</v>
      </c>
    </row>
    <row r="1090" spans="1:14" x14ac:dyDescent="0.25">
      <c r="A1090" s="40" t="s">
        <v>74</v>
      </c>
      <c r="B1090" s="40" t="s">
        <v>407</v>
      </c>
      <c r="C1090" s="40" t="s">
        <v>408</v>
      </c>
      <c r="D1090" s="40" t="s">
        <v>409</v>
      </c>
      <c r="E1090" s="40" t="s">
        <v>383</v>
      </c>
      <c r="F1090" s="40" t="s">
        <v>393</v>
      </c>
      <c r="G1090" s="40" t="s">
        <v>493</v>
      </c>
      <c r="I1090" s="16" t="s">
        <v>106</v>
      </c>
      <c r="J1090" s="16" t="s">
        <v>74</v>
      </c>
      <c r="K1090" s="16">
        <v>1</v>
      </c>
      <c r="L1090" s="16">
        <v>40</v>
      </c>
      <c r="M1090" s="16">
        <v>0.62</v>
      </c>
      <c r="N1090" s="40" t="str">
        <f t="shared" si="18"/>
        <v>Chevrolet Onix 2013 | Motor SPE/4, Duplo Air Bag Frontal | Freios ABS com EBD e Muito Mais.</v>
      </c>
    </row>
    <row r="1091" spans="1:14" x14ac:dyDescent="0.25">
      <c r="A1091" s="40" t="s">
        <v>74</v>
      </c>
      <c r="B1091" s="40" t="s">
        <v>385</v>
      </c>
      <c r="C1091" s="40" t="s">
        <v>397</v>
      </c>
      <c r="D1091" s="40" t="s">
        <v>398</v>
      </c>
      <c r="E1091" s="40" t="s">
        <v>383</v>
      </c>
      <c r="F1091" s="40" t="s">
        <v>384</v>
      </c>
      <c r="G1091" s="40" t="s">
        <v>493</v>
      </c>
      <c r="I1091" s="16" t="s">
        <v>144</v>
      </c>
      <c r="J1091" s="16" t="s">
        <v>431</v>
      </c>
      <c r="K1091" s="16">
        <v>0</v>
      </c>
      <c r="L1091" s="16">
        <v>0</v>
      </c>
      <c r="M1091" s="16">
        <v>0</v>
      </c>
      <c r="N1091" s="40" t="str">
        <f t="shared" si="18"/>
        <v>Chevrolet Onix com MyLink | Com Tela Touchscreen e Conexão | a Smartphones via MyLink.</v>
      </c>
    </row>
    <row r="1092" spans="1:14" x14ac:dyDescent="0.25">
      <c r="A1092" s="40" t="s">
        <v>77</v>
      </c>
      <c r="B1092" s="40" t="s">
        <v>394</v>
      </c>
      <c r="C1092" s="40" t="s">
        <v>397</v>
      </c>
      <c r="D1092" s="40" t="s">
        <v>398</v>
      </c>
      <c r="E1092" s="40" t="s">
        <v>383</v>
      </c>
      <c r="F1092" s="40" t="s">
        <v>384</v>
      </c>
      <c r="G1092" s="40" t="s">
        <v>493</v>
      </c>
      <c r="I1092" s="16" t="s">
        <v>114</v>
      </c>
      <c r="J1092" s="16" t="s">
        <v>431</v>
      </c>
      <c r="K1092" s="16">
        <v>0</v>
      </c>
      <c r="L1092" s="16">
        <v>0</v>
      </c>
      <c r="M1092" s="16">
        <v>0</v>
      </c>
      <c r="N1092" s="40" t="str">
        <f t="shared" si="18"/>
        <v>Lançamento Chevrolet Onix | Com Tela Touchscreen e Conexão | a Smartphones via MyLink.</v>
      </c>
    </row>
    <row r="1093" spans="1:14" x14ac:dyDescent="0.25">
      <c r="A1093" s="40" t="s">
        <v>77</v>
      </c>
      <c r="B1093" s="40" t="s">
        <v>79</v>
      </c>
      <c r="C1093" s="40" t="s">
        <v>80</v>
      </c>
      <c r="D1093" s="40" t="s">
        <v>81</v>
      </c>
      <c r="E1093" s="40" t="s">
        <v>78</v>
      </c>
      <c r="F1093" s="40" t="s">
        <v>82</v>
      </c>
      <c r="G1093" s="40" t="s">
        <v>493</v>
      </c>
      <c r="I1093" s="16" t="s">
        <v>151</v>
      </c>
      <c r="J1093" s="16" t="s">
        <v>77</v>
      </c>
      <c r="K1093" s="16">
        <v>0</v>
      </c>
      <c r="L1093" s="16">
        <v>0</v>
      </c>
      <c r="M1093" s="16">
        <v>0</v>
      </c>
      <c r="N1093" s="40" t="str">
        <f t="shared" si="18"/>
        <v>Chevrolet: Find New Roads | Participe Agora Desse Grande Evento | Visite Agora e Assista Ao Vivo!</v>
      </c>
    </row>
    <row r="1094" spans="1:14" x14ac:dyDescent="0.25">
      <c r="A1094" s="40" t="s">
        <v>9</v>
      </c>
      <c r="B1094" s="40" t="s">
        <v>387</v>
      </c>
      <c r="C1094" s="40" t="s">
        <v>376</v>
      </c>
      <c r="D1094" s="40" t="s">
        <v>377</v>
      </c>
      <c r="E1094" s="40" t="s">
        <v>378</v>
      </c>
      <c r="F1094" s="40" t="s">
        <v>379</v>
      </c>
      <c r="G1094" s="40" t="s">
        <v>493</v>
      </c>
      <c r="I1094" s="16" t="s">
        <v>155</v>
      </c>
      <c r="J1094" s="16" t="s">
        <v>49</v>
      </c>
      <c r="K1094" s="16">
        <v>572</v>
      </c>
      <c r="L1094" s="16">
        <v>4067</v>
      </c>
      <c r="M1094" s="16">
        <v>145.74</v>
      </c>
      <c r="N1094" s="40" t="str">
        <f t="shared" si="18"/>
        <v>Chevrolet Onix - Oficial | Conectado ao GPS do Seu Celular | Para se Atualizar em Tempo Real.</v>
      </c>
    </row>
    <row r="1095" spans="1:14" x14ac:dyDescent="0.25">
      <c r="A1095" s="40" t="s">
        <v>74</v>
      </c>
      <c r="B1095" s="40" t="s">
        <v>385</v>
      </c>
      <c r="C1095" s="40" t="s">
        <v>395</v>
      </c>
      <c r="D1095" s="40" t="s">
        <v>396</v>
      </c>
      <c r="E1095" s="40" t="s">
        <v>383</v>
      </c>
      <c r="F1095" s="40" t="s">
        <v>384</v>
      </c>
      <c r="G1095" s="40" t="s">
        <v>493</v>
      </c>
      <c r="I1095" s="16" t="s">
        <v>434</v>
      </c>
      <c r="J1095" s="16" t="s">
        <v>431</v>
      </c>
      <c r="K1095" s="16">
        <v>0</v>
      </c>
      <c r="L1095" s="16">
        <v>0</v>
      </c>
      <c r="M1095" s="16">
        <v>0</v>
      </c>
      <c r="N1095" s="40" t="str">
        <f t="shared" si="18"/>
        <v>Chevrolet Onix com MyLink | Tecnologia ao Alcance de Todos | Confira mais Informações no Site!</v>
      </c>
    </row>
    <row r="1096" spans="1:14" x14ac:dyDescent="0.25">
      <c r="A1096" s="40" t="s">
        <v>74</v>
      </c>
      <c r="B1096" s="40" t="s">
        <v>79</v>
      </c>
      <c r="C1096" s="40" t="s">
        <v>80</v>
      </c>
      <c r="D1096" s="40" t="s">
        <v>83</v>
      </c>
      <c r="E1096" s="40" t="s">
        <v>78</v>
      </c>
      <c r="F1096" s="40" t="s">
        <v>82</v>
      </c>
      <c r="G1096" s="40" t="s">
        <v>493</v>
      </c>
      <c r="I1096" s="16" t="s">
        <v>106</v>
      </c>
      <c r="J1096" s="16" t="s">
        <v>74</v>
      </c>
      <c r="K1096" s="16">
        <v>0</v>
      </c>
      <c r="L1096" s="16">
        <v>0</v>
      </c>
      <c r="M1096" s="16">
        <v>0</v>
      </c>
      <c r="N1096" s="40" t="str">
        <f t="shared" si="18"/>
        <v>Chevrolet: Find New Roads | Participe Agora Desse Grande Evento | Assista a Transmissão Ao Vivo!</v>
      </c>
    </row>
    <row r="1097" spans="1:14" x14ac:dyDescent="0.25">
      <c r="A1097" s="40" t="s">
        <v>77</v>
      </c>
      <c r="B1097" s="40" t="s">
        <v>410</v>
      </c>
      <c r="C1097" s="40" t="s">
        <v>408</v>
      </c>
      <c r="D1097" s="40" t="s">
        <v>409</v>
      </c>
      <c r="E1097" s="40" t="s">
        <v>383</v>
      </c>
      <c r="F1097" s="40" t="s">
        <v>393</v>
      </c>
      <c r="G1097" s="40" t="s">
        <v>493</v>
      </c>
      <c r="I1097" s="16" t="s">
        <v>116</v>
      </c>
      <c r="J1097" s="16" t="s">
        <v>77</v>
      </c>
      <c r="K1097" s="16">
        <v>0</v>
      </c>
      <c r="L1097" s="16">
        <v>0</v>
      </c>
      <c r="M1097" s="16">
        <v>0</v>
      </c>
      <c r="N1097" s="40" t="str">
        <f t="shared" si="18"/>
        <v>Chevrolet Onix LS | Motor SPE/4, Duplo Air Bag Frontal | Freios ABS com EBD e Muito Mais.</v>
      </c>
    </row>
    <row r="1098" spans="1:14" x14ac:dyDescent="0.25">
      <c r="A1098" s="40" t="s">
        <v>74</v>
      </c>
      <c r="B1098" s="40" t="s">
        <v>421</v>
      </c>
      <c r="C1098" s="40" t="s">
        <v>401</v>
      </c>
      <c r="D1098" s="40" t="s">
        <v>402</v>
      </c>
      <c r="E1098" s="40" t="s">
        <v>383</v>
      </c>
      <c r="F1098" s="40" t="s">
        <v>393</v>
      </c>
      <c r="G1098" s="40" t="s">
        <v>493</v>
      </c>
      <c r="I1098" s="16" t="s">
        <v>179</v>
      </c>
      <c r="J1098" s="16" t="s">
        <v>74</v>
      </c>
      <c r="K1098" s="16">
        <v>1151</v>
      </c>
      <c r="L1098" s="16">
        <v>8953</v>
      </c>
      <c r="M1098" s="16">
        <v>202.92</v>
      </c>
      <c r="N1098" s="40" t="str">
        <f t="shared" si="18"/>
        <v>Conheça Chevrolet Onix | Coisas Incríveis Saem do Padrão. | Carros Também. Confira Agora o Site</v>
      </c>
    </row>
    <row r="1099" spans="1:14" x14ac:dyDescent="0.25">
      <c r="A1099" s="40" t="s">
        <v>77</v>
      </c>
      <c r="B1099" s="40" t="s">
        <v>79</v>
      </c>
      <c r="C1099" s="40" t="s">
        <v>80</v>
      </c>
      <c r="D1099" s="40" t="s">
        <v>81</v>
      </c>
      <c r="E1099" s="40" t="s">
        <v>78</v>
      </c>
      <c r="F1099" s="40" t="s">
        <v>82</v>
      </c>
      <c r="G1099" s="40" t="s">
        <v>493</v>
      </c>
      <c r="I1099" s="16" t="s">
        <v>155</v>
      </c>
      <c r="J1099" s="16" t="s">
        <v>77</v>
      </c>
      <c r="K1099" s="16">
        <v>0</v>
      </c>
      <c r="L1099" s="16">
        <v>0</v>
      </c>
      <c r="M1099" s="16">
        <v>0</v>
      </c>
      <c r="N1099" s="40" t="str">
        <f t="shared" si="18"/>
        <v>Chevrolet: Find New Roads | Participe Agora Desse Grande Evento | Visite Agora e Assista Ao Vivo!</v>
      </c>
    </row>
    <row r="1100" spans="1:14" x14ac:dyDescent="0.25">
      <c r="A1100" s="40" t="s">
        <v>77</v>
      </c>
      <c r="B1100" s="40" t="s">
        <v>407</v>
      </c>
      <c r="C1100" s="40" t="s">
        <v>408</v>
      </c>
      <c r="D1100" s="40" t="s">
        <v>409</v>
      </c>
      <c r="E1100" s="40" t="s">
        <v>78</v>
      </c>
      <c r="F1100" s="40" t="s">
        <v>393</v>
      </c>
      <c r="G1100" s="40" t="s">
        <v>493</v>
      </c>
      <c r="I1100" s="16" t="s">
        <v>219</v>
      </c>
      <c r="J1100" s="16" t="s">
        <v>77</v>
      </c>
      <c r="K1100" s="16">
        <v>0</v>
      </c>
      <c r="L1100" s="16">
        <v>0</v>
      </c>
      <c r="M1100" s="16">
        <v>0</v>
      </c>
      <c r="N1100" s="40" t="str">
        <f t="shared" si="18"/>
        <v>Chevrolet Onix 2013 | Motor SPE/4, Duplo Air Bag Frontal | Freios ABS com EBD e Muito Mais.</v>
      </c>
    </row>
    <row r="1101" spans="1:14" x14ac:dyDescent="0.25">
      <c r="A1101" s="40" t="s">
        <v>74</v>
      </c>
      <c r="B1101" s="40" t="s">
        <v>79</v>
      </c>
      <c r="C1101" s="40" t="s">
        <v>80</v>
      </c>
      <c r="D1101" s="40" t="s">
        <v>83</v>
      </c>
      <c r="E1101" s="40" t="s">
        <v>78</v>
      </c>
      <c r="F1101" s="40" t="s">
        <v>82</v>
      </c>
      <c r="G1101" s="40" t="s">
        <v>493</v>
      </c>
      <c r="I1101" s="16" t="s">
        <v>103</v>
      </c>
      <c r="J1101" s="16" t="s">
        <v>74</v>
      </c>
      <c r="K1101" s="16">
        <v>0</v>
      </c>
      <c r="L1101" s="16">
        <v>0</v>
      </c>
      <c r="M1101" s="16">
        <v>0</v>
      </c>
      <c r="N1101" s="40" t="str">
        <f t="shared" si="18"/>
        <v>Chevrolet: Find New Roads | Participe Agora Desse Grande Evento | Assista a Transmissão Ao Vivo!</v>
      </c>
    </row>
    <row r="1102" spans="1:14" x14ac:dyDescent="0.25">
      <c r="A1102" s="40" t="s">
        <v>77</v>
      </c>
      <c r="B1102" s="40" t="s">
        <v>418</v>
      </c>
      <c r="C1102" s="40" t="s">
        <v>397</v>
      </c>
      <c r="D1102" s="40" t="s">
        <v>398</v>
      </c>
      <c r="E1102" s="40" t="s">
        <v>383</v>
      </c>
      <c r="F1102" s="40" t="s">
        <v>384</v>
      </c>
      <c r="G1102" s="40" t="s">
        <v>493</v>
      </c>
      <c r="I1102" s="16" t="s">
        <v>114</v>
      </c>
      <c r="J1102" s="16" t="s">
        <v>431</v>
      </c>
      <c r="K1102" s="16">
        <v>0</v>
      </c>
      <c r="L1102" s="16">
        <v>0</v>
      </c>
      <c r="M1102" s="16">
        <v>0</v>
      </c>
      <c r="N1102" s="40" t="str">
        <f t="shared" si="18"/>
        <v>Vem aí o Chevrolet Onix | Com Tela Touchscreen e Conexão | a Smartphones via MyLink.</v>
      </c>
    </row>
    <row r="1103" spans="1:14" x14ac:dyDescent="0.25">
      <c r="A1103" s="40" t="s">
        <v>9</v>
      </c>
      <c r="B1103" s="40" t="s">
        <v>380</v>
      </c>
      <c r="C1103" s="40" t="s">
        <v>395</v>
      </c>
      <c r="D1103" s="40" t="s">
        <v>396</v>
      </c>
      <c r="E1103" s="40" t="s">
        <v>383</v>
      </c>
      <c r="F1103" s="40" t="s">
        <v>384</v>
      </c>
      <c r="G1103" s="40" t="s">
        <v>493</v>
      </c>
      <c r="I1103" s="16" t="s">
        <v>220</v>
      </c>
      <c r="J1103" s="16" t="s">
        <v>431</v>
      </c>
      <c r="K1103" s="16">
        <v>0</v>
      </c>
      <c r="L1103" s="16">
        <v>0</v>
      </c>
      <c r="M1103" s="16">
        <v>0</v>
      </c>
      <c r="N1103" s="40" t="str">
        <f t="shared" si="18"/>
        <v>Chevrolet Onix | Tecnologia ao Alcance de Todos | Confira mais Informações no Site!</v>
      </c>
    </row>
    <row r="1104" spans="1:14" x14ac:dyDescent="0.25">
      <c r="A1104" s="40" t="s">
        <v>77</v>
      </c>
      <c r="B1104" s="40" t="s">
        <v>413</v>
      </c>
      <c r="C1104" s="40" t="s">
        <v>401</v>
      </c>
      <c r="D1104" s="40" t="s">
        <v>402</v>
      </c>
      <c r="E1104" s="40" t="s">
        <v>383</v>
      </c>
      <c r="F1104" s="40" t="s">
        <v>393</v>
      </c>
      <c r="G1104" s="40" t="s">
        <v>493</v>
      </c>
      <c r="I1104" s="16" t="s">
        <v>86</v>
      </c>
      <c r="J1104" s="16" t="s">
        <v>77</v>
      </c>
      <c r="K1104" s="16">
        <v>0</v>
      </c>
      <c r="L1104" s="16">
        <v>0</v>
      </c>
      <c r="M1104" s="16">
        <v>0</v>
      </c>
      <c r="N1104" s="40" t="str">
        <f t="shared" si="18"/>
        <v>Chevrolet Onix - 0 km | Coisas Incríveis Saem do Padrão. | Carros Também. Confira Agora o Site</v>
      </c>
    </row>
    <row r="1105" spans="1:14" x14ac:dyDescent="0.25">
      <c r="A1105" s="40" t="s">
        <v>74</v>
      </c>
      <c r="B1105" s="40" t="s">
        <v>79</v>
      </c>
      <c r="C1105" s="40" t="s">
        <v>80</v>
      </c>
      <c r="D1105" s="40" t="s">
        <v>81</v>
      </c>
      <c r="E1105" s="40" t="s">
        <v>78</v>
      </c>
      <c r="F1105" s="40" t="s">
        <v>82</v>
      </c>
      <c r="G1105" s="40" t="s">
        <v>493</v>
      </c>
      <c r="I1105" s="16" t="s">
        <v>96</v>
      </c>
      <c r="J1105" s="16" t="s">
        <v>74</v>
      </c>
      <c r="K1105" s="16">
        <v>0</v>
      </c>
      <c r="L1105" s="16">
        <v>0</v>
      </c>
      <c r="M1105" s="16">
        <v>0</v>
      </c>
      <c r="N1105" s="40" t="str">
        <f t="shared" si="18"/>
        <v>Chevrolet: Find New Roads | Participe Agora Desse Grande Evento | Visite Agora e Assista Ao Vivo!</v>
      </c>
    </row>
    <row r="1106" spans="1:14" x14ac:dyDescent="0.25">
      <c r="A1106" s="40" t="s">
        <v>77</v>
      </c>
      <c r="B1106" s="40" t="s">
        <v>421</v>
      </c>
      <c r="C1106" s="40" t="s">
        <v>405</v>
      </c>
      <c r="D1106" s="40" t="s">
        <v>406</v>
      </c>
      <c r="E1106" s="40" t="s">
        <v>78</v>
      </c>
      <c r="F1106" s="40" t="s">
        <v>393</v>
      </c>
      <c r="G1106" s="40" t="s">
        <v>493</v>
      </c>
      <c r="I1106" s="16" t="s">
        <v>149</v>
      </c>
      <c r="J1106" s="16" t="s">
        <v>77</v>
      </c>
      <c r="K1106" s="16">
        <v>0</v>
      </c>
      <c r="L1106" s="16">
        <v>0</v>
      </c>
      <c r="M1106" s="16">
        <v>0</v>
      </c>
      <c r="N1106" s="40" t="str">
        <f t="shared" si="18"/>
        <v>Conheça Chevrolet Onix | Tecnologia Inovadora e Exclusiva. | Com o Sistema Multimídia MyLink.</v>
      </c>
    </row>
    <row r="1107" spans="1:14" x14ac:dyDescent="0.25">
      <c r="A1107" s="40" t="s">
        <v>77</v>
      </c>
      <c r="B1107" s="40" t="s">
        <v>385</v>
      </c>
      <c r="C1107" s="40" t="s">
        <v>399</v>
      </c>
      <c r="D1107" s="40" t="s">
        <v>396</v>
      </c>
      <c r="E1107" s="40" t="s">
        <v>383</v>
      </c>
      <c r="F1107" s="40" t="s">
        <v>384</v>
      </c>
      <c r="G1107" s="40" t="s">
        <v>493</v>
      </c>
      <c r="I1107" s="16" t="s">
        <v>433</v>
      </c>
      <c r="J1107" s="16" t="s">
        <v>431</v>
      </c>
      <c r="K1107" s="16">
        <v>0</v>
      </c>
      <c r="L1107" s="16">
        <v>0</v>
      </c>
      <c r="M1107" s="16">
        <v>0</v>
      </c>
      <c r="N1107" s="40" t="str">
        <f t="shared" si="18"/>
        <v>Chevrolet Onix com MyLink | Em Breve no Salão do Automóvel | Confira mais Informações no Site!</v>
      </c>
    </row>
    <row r="1108" spans="1:14" x14ac:dyDescent="0.25">
      <c r="A1108" s="40" t="s">
        <v>74</v>
      </c>
      <c r="B1108" s="40" t="s">
        <v>423</v>
      </c>
      <c r="C1108" s="40" t="s">
        <v>401</v>
      </c>
      <c r="D1108" s="40" t="s">
        <v>402</v>
      </c>
      <c r="E1108" s="40" t="s">
        <v>383</v>
      </c>
      <c r="F1108" s="40" t="s">
        <v>393</v>
      </c>
      <c r="G1108" s="40" t="s">
        <v>493</v>
      </c>
      <c r="I1108" s="16" t="s">
        <v>88</v>
      </c>
      <c r="J1108" s="16" t="s">
        <v>74</v>
      </c>
      <c r="K1108" s="16">
        <v>22</v>
      </c>
      <c r="L1108" s="16">
        <v>57</v>
      </c>
      <c r="M1108" s="16">
        <v>1.81</v>
      </c>
      <c r="N1108" s="40" t="str">
        <f t="shared" si="18"/>
        <v>Monte o Seu Onix 2013 | Coisas Incríveis Saem do Padrão. | Carros Também. Confira Agora o Site</v>
      </c>
    </row>
    <row r="1109" spans="1:14" x14ac:dyDescent="0.25">
      <c r="A1109" s="40" t="s">
        <v>74</v>
      </c>
      <c r="B1109" s="40" t="s">
        <v>394</v>
      </c>
      <c r="C1109" s="40" t="s">
        <v>381</v>
      </c>
      <c r="D1109" s="40" t="s">
        <v>382</v>
      </c>
      <c r="E1109" s="40" t="s">
        <v>383</v>
      </c>
      <c r="F1109" s="40" t="s">
        <v>384</v>
      </c>
      <c r="G1109" s="40" t="s">
        <v>493</v>
      </c>
      <c r="I1109" s="16" t="s">
        <v>438</v>
      </c>
      <c r="J1109" s="16" t="s">
        <v>431</v>
      </c>
      <c r="K1109" s="16">
        <v>0</v>
      </c>
      <c r="L1109" s="16">
        <v>0</v>
      </c>
      <c r="M1109" s="16">
        <v>0</v>
      </c>
      <c r="N1109" s="40" t="str">
        <f t="shared" si="18"/>
        <v>Lançamento Chevrolet Onix | Um dos mais Esperados Lançamentos | Está no Salão do Automóvel. Confira</v>
      </c>
    </row>
    <row r="1110" spans="1:14" x14ac:dyDescent="0.25">
      <c r="A1110" s="40" t="s">
        <v>77</v>
      </c>
      <c r="B1110" s="40" t="s">
        <v>394</v>
      </c>
      <c r="C1110" s="40" t="s">
        <v>381</v>
      </c>
      <c r="D1110" s="40" t="s">
        <v>412</v>
      </c>
      <c r="E1110" s="40" t="s">
        <v>78</v>
      </c>
      <c r="F1110" s="40" t="s">
        <v>384</v>
      </c>
      <c r="G1110" s="40" t="s">
        <v>493</v>
      </c>
      <c r="I1110" s="16" t="s">
        <v>434</v>
      </c>
      <c r="J1110" s="16" t="s">
        <v>431</v>
      </c>
      <c r="K1110" s="16">
        <v>0</v>
      </c>
      <c r="L1110" s="16">
        <v>0</v>
      </c>
      <c r="M1110" s="16">
        <v>0</v>
      </c>
      <c r="N1110" s="40" t="str">
        <f t="shared" si="18"/>
        <v>Lançamento Chevrolet Onix | Um dos mais Esperados Lançamentos | do ano da Chevrolet. Veja no site!</v>
      </c>
    </row>
    <row r="1111" spans="1:14" x14ac:dyDescent="0.25">
      <c r="A1111" s="40" t="s">
        <v>77</v>
      </c>
      <c r="B1111" s="40" t="s">
        <v>380</v>
      </c>
      <c r="C1111" s="40" t="s">
        <v>381</v>
      </c>
      <c r="D1111" s="40" t="s">
        <v>412</v>
      </c>
      <c r="E1111" s="40" t="s">
        <v>383</v>
      </c>
      <c r="F1111" s="40" t="s">
        <v>384</v>
      </c>
      <c r="G1111" s="40" t="s">
        <v>493</v>
      </c>
      <c r="I1111" s="16" t="s">
        <v>433</v>
      </c>
      <c r="J1111" s="16" t="s">
        <v>431</v>
      </c>
      <c r="K1111" s="16">
        <v>0</v>
      </c>
      <c r="L1111" s="16">
        <v>0</v>
      </c>
      <c r="M1111" s="16">
        <v>0</v>
      </c>
      <c r="N1111" s="40" t="str">
        <f t="shared" si="18"/>
        <v>Chevrolet Onix | Um dos mais Esperados Lançamentos | do ano da Chevrolet. Veja no site!</v>
      </c>
    </row>
    <row r="1112" spans="1:14" x14ac:dyDescent="0.25">
      <c r="A1112" s="40" t="s">
        <v>77</v>
      </c>
      <c r="B1112" s="40" t="s">
        <v>418</v>
      </c>
      <c r="C1112" s="40" t="s">
        <v>399</v>
      </c>
      <c r="D1112" s="40" t="s">
        <v>396</v>
      </c>
      <c r="E1112" s="40" t="s">
        <v>383</v>
      </c>
      <c r="F1112" s="40" t="s">
        <v>384</v>
      </c>
      <c r="G1112" s="40" t="s">
        <v>493</v>
      </c>
      <c r="I1112" s="16" t="s">
        <v>114</v>
      </c>
      <c r="J1112" s="16" t="s">
        <v>431</v>
      </c>
      <c r="K1112" s="16">
        <v>0</v>
      </c>
      <c r="L1112" s="16">
        <v>0</v>
      </c>
      <c r="M1112" s="16">
        <v>0</v>
      </c>
      <c r="N1112" s="40" t="str">
        <f t="shared" si="18"/>
        <v>Vem aí o Chevrolet Onix | Em Breve no Salão do Automóvel | Confira mais Informações no Site!</v>
      </c>
    </row>
    <row r="1113" spans="1:14" x14ac:dyDescent="0.25">
      <c r="A1113" s="40" t="s">
        <v>77</v>
      </c>
      <c r="B1113" s="40" t="s">
        <v>387</v>
      </c>
      <c r="C1113" s="40" t="s">
        <v>405</v>
      </c>
      <c r="D1113" s="40" t="s">
        <v>406</v>
      </c>
      <c r="E1113" s="40" t="s">
        <v>383</v>
      </c>
      <c r="F1113" s="40" t="s">
        <v>393</v>
      </c>
      <c r="G1113" s="40" t="s">
        <v>493</v>
      </c>
      <c r="I1113" s="16" t="s">
        <v>155</v>
      </c>
      <c r="J1113" s="16" t="s">
        <v>77</v>
      </c>
      <c r="K1113" s="16">
        <v>0</v>
      </c>
      <c r="L1113" s="16">
        <v>0</v>
      </c>
      <c r="M1113" s="16">
        <v>0</v>
      </c>
      <c r="N1113" s="40" t="str">
        <f t="shared" si="18"/>
        <v>Chevrolet Onix - Oficial | Tecnologia Inovadora e Exclusiva. | Com o Sistema Multimídia MyLink.</v>
      </c>
    </row>
    <row r="1114" spans="1:14" x14ac:dyDescent="0.25">
      <c r="A1114" s="40" t="s">
        <v>77</v>
      </c>
      <c r="B1114" s="40" t="s">
        <v>423</v>
      </c>
      <c r="C1114" s="40" t="s">
        <v>391</v>
      </c>
      <c r="D1114" s="40" t="s">
        <v>392</v>
      </c>
      <c r="E1114" s="40" t="s">
        <v>78</v>
      </c>
      <c r="F1114" s="40" t="s">
        <v>393</v>
      </c>
      <c r="G1114" s="40" t="s">
        <v>493</v>
      </c>
      <c r="I1114" s="16" t="s">
        <v>88</v>
      </c>
      <c r="J1114" s="16" t="s">
        <v>77</v>
      </c>
      <c r="K1114" s="16">
        <v>0</v>
      </c>
      <c r="L1114" s="16">
        <v>0</v>
      </c>
      <c r="M1114" s="16">
        <v>0</v>
      </c>
      <c r="N1114" s="40" t="str">
        <f t="shared" si="18"/>
        <v>Monte o Seu Onix 2013 | Um Choque de Gerações na Indústria | Automobilística. Visite Nosso Site!</v>
      </c>
    </row>
    <row r="1115" spans="1:14" x14ac:dyDescent="0.25">
      <c r="A1115" s="40" t="s">
        <v>77</v>
      </c>
      <c r="B1115" s="40" t="s">
        <v>380</v>
      </c>
      <c r="C1115" s="40" t="s">
        <v>381</v>
      </c>
      <c r="D1115" s="40" t="s">
        <v>382</v>
      </c>
      <c r="E1115" s="40" t="s">
        <v>78</v>
      </c>
      <c r="F1115" s="40" t="s">
        <v>384</v>
      </c>
      <c r="G1115" s="40" t="s">
        <v>493</v>
      </c>
      <c r="I1115" s="16" t="s">
        <v>435</v>
      </c>
      <c r="J1115" s="16" t="s">
        <v>431</v>
      </c>
      <c r="K1115" s="16">
        <v>0</v>
      </c>
      <c r="L1115" s="16">
        <v>0</v>
      </c>
      <c r="M1115" s="16">
        <v>0</v>
      </c>
      <c r="N1115" s="40" t="str">
        <f t="shared" si="18"/>
        <v>Chevrolet Onix | Um dos mais Esperados Lançamentos | Está no Salão do Automóvel. Confira</v>
      </c>
    </row>
    <row r="1116" spans="1:14" x14ac:dyDescent="0.25">
      <c r="A1116" s="40" t="s">
        <v>9</v>
      </c>
      <c r="B1116" s="40" t="s">
        <v>421</v>
      </c>
      <c r="C1116" s="40" t="s">
        <v>388</v>
      </c>
      <c r="D1116" s="40" t="s">
        <v>389</v>
      </c>
      <c r="E1116" s="40" t="s">
        <v>378</v>
      </c>
      <c r="F1116" s="40" t="s">
        <v>379</v>
      </c>
      <c r="G1116" s="40" t="s">
        <v>493</v>
      </c>
      <c r="I1116" s="16" t="s">
        <v>96</v>
      </c>
      <c r="J1116" s="16" t="s">
        <v>49</v>
      </c>
      <c r="K1116" s="16">
        <v>349</v>
      </c>
      <c r="L1116" s="16">
        <v>1862</v>
      </c>
      <c r="M1116" s="16">
        <v>100.21</v>
      </c>
      <c r="N1116" s="40" t="str">
        <f t="shared" si="18"/>
        <v>Conheça Chevrolet Onix | Conheça toda a Tecnologia do MyLink | Conectado ao GPS do Seu Celular.</v>
      </c>
    </row>
    <row r="1117" spans="1:14" x14ac:dyDescent="0.25">
      <c r="A1117" s="40" t="s">
        <v>74</v>
      </c>
      <c r="B1117" s="40" t="s">
        <v>380</v>
      </c>
      <c r="C1117" s="40" t="s">
        <v>381</v>
      </c>
      <c r="D1117" s="40" t="s">
        <v>382</v>
      </c>
      <c r="E1117" s="40" t="s">
        <v>383</v>
      </c>
      <c r="F1117" s="40" t="s">
        <v>384</v>
      </c>
      <c r="G1117" s="40" t="s">
        <v>493</v>
      </c>
      <c r="I1117" s="16" t="s">
        <v>144</v>
      </c>
      <c r="J1117" s="16" t="s">
        <v>431</v>
      </c>
      <c r="K1117" s="16">
        <v>0</v>
      </c>
      <c r="L1117" s="16">
        <v>0</v>
      </c>
      <c r="M1117" s="16">
        <v>0</v>
      </c>
      <c r="N1117" s="40" t="str">
        <f t="shared" si="18"/>
        <v>Chevrolet Onix | Um dos mais Esperados Lançamentos | Está no Salão do Automóvel. Confira</v>
      </c>
    </row>
    <row r="1118" spans="1:14" x14ac:dyDescent="0.25">
      <c r="A1118" s="40" t="s">
        <v>77</v>
      </c>
      <c r="B1118" s="40" t="s">
        <v>394</v>
      </c>
      <c r="C1118" s="40" t="s">
        <v>399</v>
      </c>
      <c r="D1118" s="40" t="s">
        <v>396</v>
      </c>
      <c r="E1118" s="40" t="s">
        <v>383</v>
      </c>
      <c r="F1118" s="40" t="s">
        <v>384</v>
      </c>
      <c r="G1118" s="40" t="s">
        <v>493</v>
      </c>
      <c r="I1118" s="16" t="s">
        <v>436</v>
      </c>
      <c r="J1118" s="16" t="s">
        <v>431</v>
      </c>
      <c r="K1118" s="16">
        <v>0</v>
      </c>
      <c r="L1118" s="16">
        <v>0</v>
      </c>
      <c r="M1118" s="16">
        <v>0</v>
      </c>
      <c r="N1118" s="40" t="str">
        <f t="shared" si="18"/>
        <v>Lançamento Chevrolet Onix | Em Breve no Salão do Automóvel | Confira mais Informações no Site!</v>
      </c>
    </row>
    <row r="1119" spans="1:14" x14ac:dyDescent="0.25">
      <c r="A1119" s="40" t="s">
        <v>77</v>
      </c>
      <c r="B1119" s="40" t="s">
        <v>426</v>
      </c>
      <c r="C1119" s="40" t="s">
        <v>391</v>
      </c>
      <c r="D1119" s="40" t="s">
        <v>392</v>
      </c>
      <c r="E1119" s="40" t="s">
        <v>78</v>
      </c>
      <c r="F1119" s="40" t="s">
        <v>393</v>
      </c>
      <c r="G1119" s="40" t="s">
        <v>493</v>
      </c>
      <c r="I1119" s="16" t="s">
        <v>90</v>
      </c>
      <c r="J1119" s="16" t="s">
        <v>77</v>
      </c>
      <c r="K1119" s="16">
        <v>0</v>
      </c>
      <c r="L1119" s="16">
        <v>0</v>
      </c>
      <c r="M1119" s="16">
        <v>0</v>
      </c>
      <c r="N1119" s="40" t="str">
        <f t="shared" si="18"/>
        <v>Chevrolet Onix - Preço | Um Choque de Gerações na Indústria | Automobilística. Visite Nosso Site!</v>
      </c>
    </row>
    <row r="1120" spans="1:14" x14ac:dyDescent="0.25">
      <c r="A1120" s="40" t="s">
        <v>77</v>
      </c>
      <c r="B1120" s="40" t="s">
        <v>421</v>
      </c>
      <c r="C1120" s="40" t="s">
        <v>401</v>
      </c>
      <c r="D1120" s="40" t="s">
        <v>402</v>
      </c>
      <c r="E1120" s="40" t="s">
        <v>383</v>
      </c>
      <c r="F1120" s="40" t="s">
        <v>393</v>
      </c>
      <c r="G1120" s="40" t="s">
        <v>493</v>
      </c>
      <c r="I1120" s="16" t="s">
        <v>179</v>
      </c>
      <c r="J1120" s="16" t="s">
        <v>77</v>
      </c>
      <c r="K1120" s="16">
        <v>0</v>
      </c>
      <c r="L1120" s="16">
        <v>0</v>
      </c>
      <c r="M1120" s="16">
        <v>0</v>
      </c>
      <c r="N1120" s="40" t="str">
        <f t="shared" si="18"/>
        <v>Conheça Chevrolet Onix | Coisas Incríveis Saem do Padrão. | Carros Também. Confira Agora o Site</v>
      </c>
    </row>
    <row r="1121" spans="1:14" x14ac:dyDescent="0.25">
      <c r="A1121" s="40" t="s">
        <v>9</v>
      </c>
      <c r="B1121" s="40" t="s">
        <v>421</v>
      </c>
      <c r="C1121" s="40" t="s">
        <v>376</v>
      </c>
      <c r="D1121" s="40" t="s">
        <v>377</v>
      </c>
      <c r="E1121" s="40" t="s">
        <v>378</v>
      </c>
      <c r="F1121" s="40" t="s">
        <v>379</v>
      </c>
      <c r="G1121" s="40" t="s">
        <v>493</v>
      </c>
      <c r="I1121" s="16" t="s">
        <v>129</v>
      </c>
      <c r="J1121" s="16" t="s">
        <v>49</v>
      </c>
      <c r="K1121" s="16">
        <v>3</v>
      </c>
      <c r="L1121" s="16">
        <v>49</v>
      </c>
      <c r="M1121" s="16">
        <v>1.47</v>
      </c>
      <c r="N1121" s="40" t="str">
        <f t="shared" si="18"/>
        <v>Conheça Chevrolet Onix | Conectado ao GPS do Seu Celular | Para se Atualizar em Tempo Real.</v>
      </c>
    </row>
    <row r="1122" spans="1:14" x14ac:dyDescent="0.25">
      <c r="A1122" s="40" t="s">
        <v>74</v>
      </c>
      <c r="B1122" s="40" t="s">
        <v>375</v>
      </c>
      <c r="C1122" s="40" t="s">
        <v>401</v>
      </c>
      <c r="D1122" s="40" t="s">
        <v>402</v>
      </c>
      <c r="E1122" s="40" t="s">
        <v>383</v>
      </c>
      <c r="F1122" s="40" t="s">
        <v>393</v>
      </c>
      <c r="G1122" s="40" t="s">
        <v>493</v>
      </c>
      <c r="I1122" s="16" t="s">
        <v>88</v>
      </c>
      <c r="J1122" s="16" t="s">
        <v>74</v>
      </c>
      <c r="K1122" s="16">
        <v>22</v>
      </c>
      <c r="L1122" s="16">
        <v>55</v>
      </c>
      <c r="M1122" s="16">
        <v>1.53</v>
      </c>
      <c r="N1122" s="40" t="str">
        <f t="shared" si="18"/>
        <v>Monte Seu Chevrolet Onix | Coisas Incríveis Saem do Padrão. | Carros Também. Confira Agora o Site</v>
      </c>
    </row>
    <row r="1123" spans="1:14" x14ac:dyDescent="0.25">
      <c r="A1123" s="40" t="s">
        <v>77</v>
      </c>
      <c r="B1123" s="40" t="s">
        <v>404</v>
      </c>
      <c r="C1123" s="40" t="s">
        <v>405</v>
      </c>
      <c r="D1123" s="40" t="s">
        <v>406</v>
      </c>
      <c r="E1123" s="40" t="s">
        <v>78</v>
      </c>
      <c r="F1123" s="40" t="s">
        <v>393</v>
      </c>
      <c r="G1123" s="40" t="s">
        <v>493</v>
      </c>
      <c r="I1123" s="16" t="s">
        <v>126</v>
      </c>
      <c r="J1123" s="16" t="s">
        <v>77</v>
      </c>
      <c r="K1123" s="16">
        <v>0</v>
      </c>
      <c r="L1123" s="16">
        <v>0</v>
      </c>
      <c r="M1123" s="16">
        <v>0</v>
      </c>
      <c r="N1123" s="40" t="str">
        <f t="shared" si="18"/>
        <v>Site Oficial Onix | Tecnologia Inovadora e Exclusiva. | Com o Sistema Multimídia MyLink.</v>
      </c>
    </row>
    <row r="1124" spans="1:14" x14ac:dyDescent="0.25">
      <c r="A1124" s="40" t="s">
        <v>77</v>
      </c>
      <c r="B1124" s="40" t="s">
        <v>385</v>
      </c>
      <c r="C1124" s="40" t="s">
        <v>381</v>
      </c>
      <c r="D1124" s="40" t="s">
        <v>382</v>
      </c>
      <c r="E1124" s="40" t="s">
        <v>383</v>
      </c>
      <c r="F1124" s="40" t="s">
        <v>384</v>
      </c>
      <c r="G1124" s="40" t="s">
        <v>493</v>
      </c>
      <c r="I1124" s="16" t="s">
        <v>114</v>
      </c>
      <c r="J1124" s="16" t="s">
        <v>431</v>
      </c>
      <c r="K1124" s="16">
        <v>0</v>
      </c>
      <c r="L1124" s="16">
        <v>0</v>
      </c>
      <c r="M1124" s="16">
        <v>0</v>
      </c>
      <c r="N1124" s="40" t="str">
        <f t="shared" si="18"/>
        <v>Chevrolet Onix com MyLink | Um dos mais Esperados Lançamentos | Está no Salão do Automóvel. Confira</v>
      </c>
    </row>
    <row r="1125" spans="1:14" x14ac:dyDescent="0.25">
      <c r="A1125" s="40" t="s">
        <v>77</v>
      </c>
      <c r="B1125" s="40" t="s">
        <v>421</v>
      </c>
      <c r="C1125" s="40" t="s">
        <v>391</v>
      </c>
      <c r="D1125" s="40" t="s">
        <v>392</v>
      </c>
      <c r="E1125" s="40" t="s">
        <v>78</v>
      </c>
      <c r="F1125" s="40" t="s">
        <v>393</v>
      </c>
      <c r="G1125" s="40" t="s">
        <v>493</v>
      </c>
      <c r="I1125" s="16" t="s">
        <v>179</v>
      </c>
      <c r="J1125" s="16" t="s">
        <v>77</v>
      </c>
      <c r="K1125" s="16">
        <v>0</v>
      </c>
      <c r="L1125" s="16">
        <v>0</v>
      </c>
      <c r="M1125" s="16">
        <v>0</v>
      </c>
      <c r="N1125" s="40" t="str">
        <f t="shared" si="18"/>
        <v>Conheça Chevrolet Onix | Um Choque de Gerações na Indústria | Automobilística. Visite Nosso Site!</v>
      </c>
    </row>
    <row r="1126" spans="1:14" x14ac:dyDescent="0.25">
      <c r="A1126" s="40" t="s">
        <v>77</v>
      </c>
      <c r="B1126" s="40" t="s">
        <v>79</v>
      </c>
      <c r="C1126" s="40" t="s">
        <v>80</v>
      </c>
      <c r="D1126" s="40" t="s">
        <v>81</v>
      </c>
      <c r="E1126" s="40" t="s">
        <v>84</v>
      </c>
      <c r="F1126" s="40" t="s">
        <v>82</v>
      </c>
      <c r="G1126" s="40" t="s">
        <v>493</v>
      </c>
      <c r="I1126" s="16" t="s">
        <v>110</v>
      </c>
      <c r="J1126" s="16" t="s">
        <v>77</v>
      </c>
      <c r="K1126" s="16">
        <v>0</v>
      </c>
      <c r="L1126" s="16">
        <v>0</v>
      </c>
      <c r="M1126" s="16">
        <v>0</v>
      </c>
      <c r="N1126" s="40" t="str">
        <f t="shared" si="18"/>
        <v>Chevrolet: Find New Roads | Participe Agora Desse Grande Evento | Visite Agora e Assista Ao Vivo!</v>
      </c>
    </row>
    <row r="1127" spans="1:14" x14ac:dyDescent="0.25">
      <c r="A1127" s="40" t="s">
        <v>74</v>
      </c>
      <c r="B1127" s="40" t="s">
        <v>375</v>
      </c>
      <c r="C1127" s="40" t="s">
        <v>391</v>
      </c>
      <c r="D1127" s="40" t="s">
        <v>392</v>
      </c>
      <c r="E1127" s="40" t="s">
        <v>383</v>
      </c>
      <c r="F1127" s="40" t="s">
        <v>393</v>
      </c>
      <c r="G1127" s="40" t="s">
        <v>493</v>
      </c>
      <c r="I1127" s="16" t="s">
        <v>88</v>
      </c>
      <c r="J1127" s="16" t="s">
        <v>74</v>
      </c>
      <c r="K1127" s="16">
        <v>215</v>
      </c>
      <c r="L1127" s="16">
        <v>409</v>
      </c>
      <c r="M1127" s="16">
        <v>25.53</v>
      </c>
      <c r="N1127" s="40" t="str">
        <f t="shared" si="18"/>
        <v>Monte Seu Chevrolet Onix | Um Choque de Gerações na Indústria | Automobilística. Visite Nosso Site!</v>
      </c>
    </row>
    <row r="1128" spans="1:14" x14ac:dyDescent="0.25">
      <c r="A1128" s="40" t="s">
        <v>74</v>
      </c>
      <c r="B1128" s="40" t="s">
        <v>390</v>
      </c>
      <c r="C1128" s="40" t="s">
        <v>391</v>
      </c>
      <c r="D1128" s="40" t="s">
        <v>392</v>
      </c>
      <c r="E1128" s="40" t="s">
        <v>383</v>
      </c>
      <c r="F1128" s="40" t="s">
        <v>393</v>
      </c>
      <c r="G1128" s="40" t="s">
        <v>493</v>
      </c>
      <c r="I1128" s="16" t="s">
        <v>219</v>
      </c>
      <c r="J1128" s="16" t="s">
        <v>74</v>
      </c>
      <c r="K1128" s="16">
        <v>7</v>
      </c>
      <c r="L1128" s="16">
        <v>71</v>
      </c>
      <c r="M1128" s="16">
        <v>0.73</v>
      </c>
      <c r="N1128" s="40" t="str">
        <f t="shared" si="18"/>
        <v>Conheça o Onix 2013 | Um Choque de Gerações na Indústria | Automobilística. Visite Nosso Site!</v>
      </c>
    </row>
    <row r="1129" spans="1:14" x14ac:dyDescent="0.25">
      <c r="A1129" s="40" t="s">
        <v>77</v>
      </c>
      <c r="B1129" s="40" t="s">
        <v>420</v>
      </c>
      <c r="C1129" s="40" t="s">
        <v>401</v>
      </c>
      <c r="D1129" s="40" t="s">
        <v>402</v>
      </c>
      <c r="E1129" s="40" t="s">
        <v>383</v>
      </c>
      <c r="F1129" s="40" t="s">
        <v>393</v>
      </c>
      <c r="G1129" s="40" t="s">
        <v>493</v>
      </c>
      <c r="I1129" s="16" t="s">
        <v>86</v>
      </c>
      <c r="J1129" s="16" t="s">
        <v>77</v>
      </c>
      <c r="K1129" s="16">
        <v>0</v>
      </c>
      <c r="L1129" s="16">
        <v>0</v>
      </c>
      <c r="M1129" s="16">
        <v>0</v>
      </c>
      <c r="N1129" s="40" t="str">
        <f t="shared" si="18"/>
        <v>Onix 2013 - 0 km | Coisas Incríveis Saem do Padrão. | Carros Também. Confira Agora o Site</v>
      </c>
    </row>
    <row r="1130" spans="1:14" x14ac:dyDescent="0.25">
      <c r="A1130" s="40" t="s">
        <v>9</v>
      </c>
      <c r="B1130" s="40" t="s">
        <v>375</v>
      </c>
      <c r="C1130" s="40" t="s">
        <v>376</v>
      </c>
      <c r="D1130" s="40" t="s">
        <v>377</v>
      </c>
      <c r="E1130" s="40" t="s">
        <v>378</v>
      </c>
      <c r="F1130" s="40" t="s">
        <v>379</v>
      </c>
      <c r="G1130" s="40" t="s">
        <v>493</v>
      </c>
      <c r="I1130" s="16" t="s">
        <v>155</v>
      </c>
      <c r="J1130" s="16" t="s">
        <v>49</v>
      </c>
      <c r="K1130" s="16">
        <v>221</v>
      </c>
      <c r="L1130" s="16">
        <v>2574</v>
      </c>
      <c r="M1130" s="16">
        <v>57.55</v>
      </c>
      <c r="N1130" s="40" t="str">
        <f t="shared" si="18"/>
        <v>Monte Seu Chevrolet Onix | Conectado ao GPS do Seu Celular | Para se Atualizar em Tempo Real.</v>
      </c>
    </row>
    <row r="1131" spans="1:14" x14ac:dyDescent="0.25">
      <c r="A1131" s="40"/>
      <c r="B1131" s="40"/>
      <c r="C1131" s="40"/>
      <c r="D1131" s="40"/>
      <c r="E1131" s="40"/>
      <c r="F1131" s="40"/>
      <c r="G1131" s="40"/>
      <c r="J1131" s="40"/>
      <c r="K1131" s="40"/>
      <c r="L1131" s="40"/>
      <c r="M1131" s="40">
        <v>0</v>
      </c>
      <c r="N1131" s="40" t="str">
        <f t="shared" si="18"/>
        <v xml:space="preserve"> |  | </v>
      </c>
    </row>
    <row r="1132" spans="1:14" x14ac:dyDescent="0.25">
      <c r="A1132" s="40"/>
      <c r="B1132" s="40"/>
      <c r="C1132" s="40"/>
      <c r="D1132" s="40"/>
      <c r="E1132" s="40"/>
      <c r="F1132" s="40"/>
      <c r="G1132" s="40"/>
      <c r="J1132" s="40"/>
      <c r="K1132" s="40"/>
      <c r="L1132" s="40"/>
      <c r="M1132" s="40"/>
      <c r="N1132" s="40" t="str">
        <f t="shared" si="18"/>
        <v xml:space="preserve"> |  | </v>
      </c>
    </row>
    <row r="1133" spans="1:14" x14ac:dyDescent="0.25">
      <c r="A1133" s="40"/>
      <c r="B1133" s="40"/>
      <c r="C1133" s="40"/>
      <c r="D1133" s="40"/>
      <c r="E1133" s="40"/>
      <c r="F1133" s="40"/>
      <c r="G1133" s="40"/>
      <c r="J1133" s="40"/>
      <c r="K1133" s="40"/>
      <c r="L1133" s="40"/>
      <c r="M1133" s="40">
        <v>0</v>
      </c>
      <c r="N1133" s="40" t="str">
        <f t="shared" si="18"/>
        <v xml:space="preserve"> |  | </v>
      </c>
    </row>
    <row r="1134" spans="1:14" x14ac:dyDescent="0.25">
      <c r="A1134" s="40"/>
      <c r="B1134" s="40"/>
      <c r="C1134" s="40"/>
      <c r="D1134" s="40"/>
      <c r="E1134" s="40"/>
      <c r="F1134" s="40"/>
      <c r="G1134" s="40"/>
      <c r="J1134" s="40"/>
      <c r="K1134" s="40"/>
      <c r="L1134" s="40"/>
      <c r="M1134" s="40">
        <v>0</v>
      </c>
      <c r="N1134" s="40" t="str">
        <f t="shared" si="18"/>
        <v xml:space="preserve"> |  | </v>
      </c>
    </row>
    <row r="1135" spans="1:14" x14ac:dyDescent="0.25">
      <c r="A1135" s="40"/>
      <c r="B1135" s="40"/>
      <c r="C1135" s="40"/>
      <c r="D1135" s="40"/>
      <c r="E1135" s="40"/>
      <c r="F1135" s="40"/>
      <c r="G1135" s="40"/>
      <c r="J1135" s="40"/>
      <c r="K1135" s="40"/>
      <c r="L1135" s="40"/>
      <c r="M1135" s="40">
        <v>0</v>
      </c>
      <c r="N1135" s="40" t="str">
        <f t="shared" si="18"/>
        <v xml:space="preserve"> |  | </v>
      </c>
    </row>
    <row r="1136" spans="1:14" x14ac:dyDescent="0.25">
      <c r="A1136" s="40"/>
      <c r="B1136" s="40"/>
      <c r="C1136" s="40"/>
      <c r="D1136" s="40"/>
      <c r="E1136" s="40"/>
      <c r="F1136" s="40"/>
      <c r="G1136" s="40"/>
      <c r="J1136" s="40"/>
      <c r="K1136" s="40"/>
      <c r="L1136" s="40"/>
      <c r="M1136" s="40">
        <v>0</v>
      </c>
      <c r="N1136" s="40" t="str">
        <f t="shared" si="18"/>
        <v xml:space="preserve"> |  | </v>
      </c>
    </row>
    <row r="1137" spans="1:14" x14ac:dyDescent="0.25">
      <c r="A1137" s="40"/>
      <c r="B1137" s="40"/>
      <c r="C1137" s="40"/>
      <c r="D1137" s="40"/>
      <c r="E1137" s="40"/>
      <c r="F1137" s="40"/>
      <c r="G1137" s="40"/>
      <c r="J1137" s="40"/>
      <c r="K1137" s="40"/>
      <c r="L1137" s="40"/>
      <c r="M1137" s="40">
        <v>0</v>
      </c>
      <c r="N1137" s="40" t="str">
        <f t="shared" si="18"/>
        <v xml:space="preserve"> |  | </v>
      </c>
    </row>
    <row r="1138" spans="1:14" x14ac:dyDescent="0.25">
      <c r="A1138" s="40"/>
      <c r="B1138" s="40"/>
      <c r="C1138" s="40"/>
      <c r="D1138" s="40"/>
      <c r="E1138" s="40"/>
      <c r="F1138" s="40"/>
      <c r="G1138" s="40"/>
      <c r="J1138" s="40"/>
      <c r="K1138" s="40"/>
      <c r="L1138" s="40"/>
      <c r="M1138" s="40">
        <v>0</v>
      </c>
      <c r="N1138" s="40" t="str">
        <f t="shared" si="18"/>
        <v xml:space="preserve"> |  | </v>
      </c>
    </row>
    <row r="1139" spans="1:14" x14ac:dyDescent="0.25">
      <c r="A1139" s="40"/>
      <c r="B1139" s="40"/>
      <c r="C1139" s="40"/>
      <c r="D1139" s="40"/>
      <c r="E1139" s="40"/>
      <c r="F1139" s="40"/>
      <c r="G1139" s="40"/>
      <c r="J1139" s="40"/>
      <c r="K1139" s="40"/>
      <c r="L1139" s="40"/>
      <c r="M1139" s="40">
        <v>0</v>
      </c>
      <c r="N1139" s="40" t="str">
        <f t="shared" si="18"/>
        <v xml:space="preserve"> |  | </v>
      </c>
    </row>
    <row r="1140" spans="1:14" x14ac:dyDescent="0.25">
      <c r="A1140" s="40"/>
      <c r="B1140" s="40"/>
      <c r="C1140" s="40"/>
      <c r="D1140" s="40"/>
      <c r="E1140" s="40"/>
      <c r="F1140" s="40"/>
      <c r="G1140" s="40"/>
      <c r="J1140" s="40"/>
      <c r="K1140" s="40"/>
      <c r="L1140" s="40"/>
      <c r="M1140" s="40">
        <v>0</v>
      </c>
      <c r="N1140" s="40" t="str">
        <f t="shared" si="18"/>
        <v xml:space="preserve"> |  | </v>
      </c>
    </row>
    <row r="1141" spans="1:14" x14ac:dyDescent="0.25">
      <c r="A1141" s="40"/>
      <c r="B1141" s="40"/>
      <c r="C1141" s="40"/>
      <c r="D1141" s="40"/>
      <c r="E1141" s="40"/>
      <c r="F1141" s="40"/>
      <c r="G1141" s="40"/>
      <c r="J1141" s="40"/>
      <c r="K1141" s="40"/>
      <c r="L1141" s="40"/>
      <c r="M1141" s="40">
        <v>0</v>
      </c>
      <c r="N1141" s="40" t="str">
        <f t="shared" si="18"/>
        <v xml:space="preserve"> |  | </v>
      </c>
    </row>
    <row r="1142" spans="1:14" x14ac:dyDescent="0.25">
      <c r="A1142" s="40"/>
      <c r="B1142" s="40"/>
      <c r="C1142" s="40"/>
      <c r="D1142" s="40"/>
      <c r="E1142" s="40"/>
      <c r="F1142" s="40"/>
      <c r="G1142" s="40"/>
      <c r="J1142" s="40"/>
      <c r="K1142" s="40"/>
      <c r="L1142" s="40"/>
      <c r="M1142" s="40">
        <v>0</v>
      </c>
      <c r="N1142" s="40" t="str">
        <f t="shared" si="18"/>
        <v xml:space="preserve"> |  | </v>
      </c>
    </row>
    <row r="1143" spans="1:14" x14ac:dyDescent="0.25">
      <c r="A1143" s="40"/>
      <c r="B1143" s="40"/>
      <c r="C1143" s="40"/>
      <c r="D1143" s="40"/>
      <c r="E1143" s="40"/>
      <c r="F1143" s="40"/>
      <c r="G1143" s="40"/>
      <c r="J1143" s="40"/>
      <c r="K1143" s="40"/>
      <c r="L1143" s="40"/>
      <c r="M1143" s="40">
        <v>0</v>
      </c>
      <c r="N1143" s="40" t="str">
        <f t="shared" si="18"/>
        <v xml:space="preserve"> |  | </v>
      </c>
    </row>
    <row r="1144" spans="1:14" x14ac:dyDescent="0.25">
      <c r="A1144" s="40"/>
      <c r="B1144" s="40"/>
      <c r="C1144" s="40"/>
      <c r="D1144" s="40"/>
      <c r="E1144" s="40"/>
      <c r="F1144" s="40"/>
      <c r="G1144" s="40"/>
      <c r="J1144" s="40"/>
      <c r="K1144" s="40"/>
      <c r="L1144" s="40"/>
      <c r="M1144" s="40">
        <v>0</v>
      </c>
      <c r="N1144" s="40" t="str">
        <f t="shared" si="18"/>
        <v xml:space="preserve"> |  | </v>
      </c>
    </row>
    <row r="1145" spans="1:14" x14ac:dyDescent="0.25">
      <c r="A1145" s="40"/>
      <c r="B1145" s="40"/>
      <c r="C1145" s="40"/>
      <c r="D1145" s="40"/>
      <c r="E1145" s="40"/>
      <c r="F1145" s="40"/>
      <c r="G1145" s="40"/>
      <c r="J1145" s="40"/>
      <c r="K1145" s="40"/>
      <c r="L1145" s="40"/>
      <c r="M1145" s="40">
        <v>0</v>
      </c>
      <c r="N1145" s="40" t="str">
        <f t="shared" si="18"/>
        <v xml:space="preserve"> |  | </v>
      </c>
    </row>
    <row r="1146" spans="1:14" x14ac:dyDescent="0.25">
      <c r="A1146" s="40"/>
      <c r="B1146" s="40"/>
      <c r="C1146" s="40"/>
      <c r="D1146" s="40"/>
      <c r="E1146" s="40"/>
      <c r="F1146" s="40"/>
      <c r="G1146" s="40"/>
      <c r="J1146" s="40"/>
      <c r="K1146" s="40"/>
      <c r="L1146" s="40"/>
      <c r="M1146" s="40">
        <v>0</v>
      </c>
      <c r="N1146" s="40" t="str">
        <f t="shared" si="18"/>
        <v xml:space="preserve"> |  | </v>
      </c>
    </row>
    <row r="1147" spans="1:14" x14ac:dyDescent="0.25">
      <c r="A1147" s="40"/>
      <c r="B1147" s="40"/>
      <c r="C1147" s="40"/>
      <c r="D1147" s="40"/>
      <c r="E1147" s="40"/>
      <c r="F1147" s="40"/>
      <c r="G1147" s="40"/>
      <c r="J1147" s="40"/>
      <c r="K1147" s="40"/>
      <c r="L1147" s="40"/>
      <c r="M1147" s="40">
        <v>0</v>
      </c>
      <c r="N1147" s="40" t="str">
        <f t="shared" si="18"/>
        <v xml:space="preserve"> |  | </v>
      </c>
    </row>
    <row r="1148" spans="1:14" x14ac:dyDescent="0.25">
      <c r="A1148" s="40"/>
      <c r="B1148" s="40"/>
      <c r="C1148" s="40"/>
      <c r="D1148" s="40"/>
      <c r="E1148" s="40"/>
      <c r="F1148" s="40"/>
      <c r="G1148" s="40"/>
      <c r="J1148" s="40"/>
      <c r="K1148" s="40"/>
      <c r="L1148" s="40"/>
      <c r="M1148" s="40">
        <v>0</v>
      </c>
      <c r="N1148" s="40" t="str">
        <f t="shared" si="18"/>
        <v xml:space="preserve"> |  | </v>
      </c>
    </row>
    <row r="1149" spans="1:14" x14ac:dyDescent="0.25">
      <c r="A1149" s="40"/>
      <c r="B1149" s="40"/>
      <c r="C1149" s="40"/>
      <c r="D1149" s="40"/>
      <c r="E1149" s="40"/>
      <c r="F1149" s="40"/>
      <c r="G1149" s="40"/>
      <c r="J1149" s="40"/>
      <c r="K1149" s="40"/>
      <c r="L1149" s="40"/>
      <c r="M1149" s="40">
        <v>0</v>
      </c>
      <c r="N1149" s="40" t="str">
        <f t="shared" si="18"/>
        <v xml:space="preserve"> |  | </v>
      </c>
    </row>
    <row r="1150" spans="1:14" x14ac:dyDescent="0.25">
      <c r="A1150" s="40"/>
      <c r="B1150" s="40"/>
      <c r="C1150" s="40"/>
      <c r="D1150" s="40"/>
      <c r="E1150" s="40"/>
      <c r="F1150" s="40"/>
      <c r="G1150" s="40"/>
      <c r="J1150" s="40"/>
      <c r="K1150" s="40"/>
      <c r="L1150" s="40"/>
      <c r="M1150" s="40">
        <v>0</v>
      </c>
      <c r="N1150" s="40" t="str">
        <f t="shared" si="18"/>
        <v xml:space="preserve"> |  | </v>
      </c>
    </row>
    <row r="1151" spans="1:14" x14ac:dyDescent="0.25">
      <c r="A1151" s="40"/>
      <c r="B1151" s="40"/>
      <c r="C1151" s="40"/>
      <c r="D1151" s="40"/>
      <c r="E1151" s="40"/>
      <c r="F1151" s="40"/>
      <c r="G1151" s="40"/>
      <c r="J1151" s="40"/>
      <c r="K1151" s="40"/>
      <c r="L1151" s="40"/>
      <c r="M1151" s="40">
        <v>0</v>
      </c>
      <c r="N1151" s="40" t="str">
        <f t="shared" si="18"/>
        <v xml:space="preserve"> |  | </v>
      </c>
    </row>
    <row r="1152" spans="1:14" x14ac:dyDescent="0.25">
      <c r="A1152" s="40"/>
      <c r="B1152" s="40"/>
      <c r="C1152" s="40"/>
      <c r="D1152" s="40"/>
      <c r="E1152" s="40"/>
      <c r="F1152" s="40"/>
      <c r="G1152" s="40"/>
      <c r="J1152" s="40"/>
      <c r="K1152" s="40"/>
      <c r="L1152" s="40"/>
      <c r="M1152" s="40">
        <v>0</v>
      </c>
      <c r="N1152" s="40" t="str">
        <f t="shared" ref="N1152:N1215" si="19">B1152&amp;" | "&amp;C1152&amp;" | "&amp;D1152</f>
        <v xml:space="preserve"> |  | </v>
      </c>
    </row>
    <row r="1153" spans="1:14" x14ac:dyDescent="0.25">
      <c r="A1153" s="40"/>
      <c r="B1153" s="40"/>
      <c r="C1153" s="40"/>
      <c r="D1153" s="40"/>
      <c r="E1153" s="40"/>
      <c r="F1153" s="40"/>
      <c r="G1153" s="40"/>
      <c r="J1153" s="40"/>
      <c r="K1153" s="40"/>
      <c r="L1153" s="40"/>
      <c r="M1153" s="40">
        <v>0</v>
      </c>
      <c r="N1153" s="40" t="str">
        <f t="shared" si="19"/>
        <v xml:space="preserve"> |  | </v>
      </c>
    </row>
    <row r="1154" spans="1:14" x14ac:dyDescent="0.25">
      <c r="A1154" s="40"/>
      <c r="B1154" s="40"/>
      <c r="C1154" s="40"/>
      <c r="D1154" s="40"/>
      <c r="E1154" s="40"/>
      <c r="F1154" s="40"/>
      <c r="G1154" s="40"/>
      <c r="J1154" s="40"/>
      <c r="K1154" s="40"/>
      <c r="L1154" s="40"/>
      <c r="M1154" s="40">
        <v>6.09</v>
      </c>
      <c r="N1154" s="40" t="str">
        <f t="shared" si="19"/>
        <v xml:space="preserve"> |  | </v>
      </c>
    </row>
    <row r="1155" spans="1:14" x14ac:dyDescent="0.25">
      <c r="A1155" s="40"/>
      <c r="B1155" s="40"/>
      <c r="C1155" s="40"/>
      <c r="D1155" s="40"/>
      <c r="E1155" s="40"/>
      <c r="F1155" s="40"/>
      <c r="G1155" s="40"/>
      <c r="J1155" s="40"/>
      <c r="K1155" s="40"/>
      <c r="L1155" s="40"/>
      <c r="M1155" s="40">
        <v>0</v>
      </c>
      <c r="N1155" s="40" t="str">
        <f t="shared" si="19"/>
        <v xml:space="preserve"> |  | </v>
      </c>
    </row>
    <row r="1156" spans="1:14" x14ac:dyDescent="0.25">
      <c r="A1156" s="40"/>
      <c r="B1156" s="40"/>
      <c r="C1156" s="40"/>
      <c r="D1156" s="40"/>
      <c r="E1156" s="40"/>
      <c r="F1156" s="40"/>
      <c r="G1156" s="40"/>
      <c r="J1156" s="40"/>
      <c r="K1156" s="40"/>
      <c r="L1156" s="40"/>
      <c r="M1156" s="40">
        <v>0</v>
      </c>
      <c r="N1156" s="40" t="str">
        <f t="shared" si="19"/>
        <v xml:space="preserve"> |  | </v>
      </c>
    </row>
    <row r="1157" spans="1:14" x14ac:dyDescent="0.25">
      <c r="A1157" s="40"/>
      <c r="B1157" s="40"/>
      <c r="C1157" s="40"/>
      <c r="D1157" s="40"/>
      <c r="E1157" s="40"/>
      <c r="F1157" s="40"/>
      <c r="G1157" s="40"/>
      <c r="J1157" s="40"/>
      <c r="K1157" s="40"/>
      <c r="L1157" s="40"/>
      <c r="M1157" s="40">
        <v>0</v>
      </c>
      <c r="N1157" s="40" t="str">
        <f t="shared" si="19"/>
        <v xml:space="preserve"> |  | </v>
      </c>
    </row>
    <row r="1158" spans="1:14" x14ac:dyDescent="0.25">
      <c r="A1158" s="40"/>
      <c r="B1158" s="40"/>
      <c r="C1158" s="40"/>
      <c r="D1158" s="40"/>
      <c r="E1158" s="40"/>
      <c r="F1158" s="40"/>
      <c r="G1158" s="40"/>
      <c r="J1158" s="40"/>
      <c r="K1158" s="40"/>
      <c r="L1158" s="40"/>
      <c r="M1158" s="40">
        <v>0</v>
      </c>
      <c r="N1158" s="40" t="str">
        <f t="shared" si="19"/>
        <v xml:space="preserve"> |  | </v>
      </c>
    </row>
    <row r="1159" spans="1:14" x14ac:dyDescent="0.25">
      <c r="A1159" s="40"/>
      <c r="B1159" s="40"/>
      <c r="C1159" s="40"/>
      <c r="D1159" s="40"/>
      <c r="E1159" s="40"/>
      <c r="F1159" s="40"/>
      <c r="G1159" s="40"/>
      <c r="J1159" s="40"/>
      <c r="K1159" s="40"/>
      <c r="L1159" s="40"/>
      <c r="M1159" s="40">
        <v>0</v>
      </c>
      <c r="N1159" s="40" t="str">
        <f t="shared" si="19"/>
        <v xml:space="preserve"> |  | </v>
      </c>
    </row>
    <row r="1160" spans="1:14" x14ac:dyDescent="0.25">
      <c r="A1160" s="40"/>
      <c r="B1160" s="40"/>
      <c r="C1160" s="40"/>
      <c r="D1160" s="40"/>
      <c r="E1160" s="40"/>
      <c r="F1160" s="40"/>
      <c r="G1160" s="40"/>
      <c r="J1160" s="40"/>
      <c r="K1160" s="40"/>
      <c r="L1160" s="40"/>
      <c r="M1160" s="40">
        <v>0</v>
      </c>
      <c r="N1160" s="40" t="str">
        <f t="shared" si="19"/>
        <v xml:space="preserve"> |  | </v>
      </c>
    </row>
    <row r="1161" spans="1:14" x14ac:dyDescent="0.25">
      <c r="A1161" s="40"/>
      <c r="B1161" s="40"/>
      <c r="C1161" s="40"/>
      <c r="D1161" s="40"/>
      <c r="E1161" s="40"/>
      <c r="F1161" s="40"/>
      <c r="G1161" s="40"/>
      <c r="J1161" s="40"/>
      <c r="K1161" s="40"/>
      <c r="L1161" s="40"/>
      <c r="M1161" s="40">
        <v>0</v>
      </c>
      <c r="N1161" s="40" t="str">
        <f t="shared" si="19"/>
        <v xml:space="preserve"> |  | </v>
      </c>
    </row>
    <row r="1162" spans="1:14" x14ac:dyDescent="0.25">
      <c r="A1162" s="40"/>
      <c r="B1162" s="40"/>
      <c r="C1162" s="40"/>
      <c r="D1162" s="40"/>
      <c r="E1162" s="40"/>
      <c r="F1162" s="40"/>
      <c r="G1162" s="40"/>
      <c r="J1162" s="40"/>
      <c r="K1162" s="40"/>
      <c r="L1162" s="40"/>
      <c r="M1162" s="40">
        <v>0</v>
      </c>
      <c r="N1162" s="40" t="str">
        <f t="shared" si="19"/>
        <v xml:space="preserve"> |  | </v>
      </c>
    </row>
    <row r="1163" spans="1:14" x14ac:dyDescent="0.25">
      <c r="A1163" s="40"/>
      <c r="B1163" s="40"/>
      <c r="C1163" s="40"/>
      <c r="D1163" s="40"/>
      <c r="E1163" s="40"/>
      <c r="F1163" s="40"/>
      <c r="G1163" s="40"/>
      <c r="J1163" s="40"/>
      <c r="K1163" s="40"/>
      <c r="L1163" s="40"/>
      <c r="M1163" s="40">
        <v>0</v>
      </c>
      <c r="N1163" s="40" t="str">
        <f t="shared" si="19"/>
        <v xml:space="preserve"> |  | </v>
      </c>
    </row>
    <row r="1164" spans="1:14" x14ac:dyDescent="0.25">
      <c r="A1164" s="40"/>
      <c r="B1164" s="40"/>
      <c r="C1164" s="40"/>
      <c r="D1164" s="40"/>
      <c r="E1164" s="40"/>
      <c r="F1164" s="40"/>
      <c r="G1164" s="40"/>
      <c r="J1164" s="40"/>
      <c r="K1164" s="40"/>
      <c r="L1164" s="40"/>
      <c r="M1164" s="40">
        <v>29.3</v>
      </c>
      <c r="N1164" s="40" t="str">
        <f t="shared" si="19"/>
        <v xml:space="preserve"> |  | </v>
      </c>
    </row>
    <row r="1165" spans="1:14" x14ac:dyDescent="0.25">
      <c r="A1165" s="40"/>
      <c r="B1165" s="40"/>
      <c r="C1165" s="40"/>
      <c r="D1165" s="40"/>
      <c r="E1165" s="40"/>
      <c r="F1165" s="40"/>
      <c r="G1165" s="40"/>
      <c r="J1165" s="40"/>
      <c r="K1165" s="40"/>
      <c r="L1165" s="40"/>
      <c r="M1165" s="40">
        <v>0</v>
      </c>
      <c r="N1165" s="40" t="str">
        <f t="shared" si="19"/>
        <v xml:space="preserve"> |  | </v>
      </c>
    </row>
    <row r="1166" spans="1:14" x14ac:dyDescent="0.25">
      <c r="A1166" s="40"/>
      <c r="B1166" s="40"/>
      <c r="C1166" s="40"/>
      <c r="D1166" s="40"/>
      <c r="E1166" s="40"/>
      <c r="F1166" s="40"/>
      <c r="G1166" s="40"/>
      <c r="J1166" s="40"/>
      <c r="K1166" s="40"/>
      <c r="L1166" s="40"/>
      <c r="M1166" s="40">
        <v>0</v>
      </c>
      <c r="N1166" s="40" t="str">
        <f t="shared" si="19"/>
        <v xml:space="preserve"> |  | </v>
      </c>
    </row>
    <row r="1167" spans="1:14" x14ac:dyDescent="0.25">
      <c r="A1167" s="40"/>
      <c r="B1167" s="40"/>
      <c r="C1167" s="40"/>
      <c r="D1167" s="40"/>
      <c r="E1167" s="40"/>
      <c r="F1167" s="40"/>
      <c r="G1167" s="40"/>
      <c r="J1167" s="40"/>
      <c r="K1167" s="40"/>
      <c r="L1167" s="40"/>
      <c r="M1167" s="40">
        <v>0</v>
      </c>
      <c r="N1167" s="40" t="str">
        <f t="shared" si="19"/>
        <v xml:space="preserve"> |  | </v>
      </c>
    </row>
    <row r="1168" spans="1:14" x14ac:dyDescent="0.25">
      <c r="A1168" s="40"/>
      <c r="B1168" s="40"/>
      <c r="C1168" s="40"/>
      <c r="D1168" s="40"/>
      <c r="E1168" s="40"/>
      <c r="F1168" s="40"/>
      <c r="G1168" s="40"/>
      <c r="J1168" s="40"/>
      <c r="K1168" s="40"/>
      <c r="L1168" s="40"/>
      <c r="M1168" s="40">
        <v>0</v>
      </c>
      <c r="N1168" s="40" t="str">
        <f t="shared" si="19"/>
        <v xml:space="preserve"> |  | </v>
      </c>
    </row>
    <row r="1169" spans="1:14" x14ac:dyDescent="0.25">
      <c r="A1169" s="40"/>
      <c r="B1169" s="40"/>
      <c r="C1169" s="40"/>
      <c r="D1169" s="40"/>
      <c r="E1169" s="40"/>
      <c r="F1169" s="40"/>
      <c r="G1169" s="40"/>
      <c r="J1169" s="40"/>
      <c r="K1169" s="40"/>
      <c r="L1169" s="40"/>
      <c r="M1169" s="40">
        <v>0</v>
      </c>
      <c r="N1169" s="40" t="str">
        <f t="shared" si="19"/>
        <v xml:space="preserve"> |  | </v>
      </c>
    </row>
    <row r="1170" spans="1:14" x14ac:dyDescent="0.25">
      <c r="A1170" s="40"/>
      <c r="B1170" s="40"/>
      <c r="C1170" s="40"/>
      <c r="D1170" s="40"/>
      <c r="E1170" s="40"/>
      <c r="F1170" s="40"/>
      <c r="G1170" s="40"/>
      <c r="J1170" s="40"/>
      <c r="K1170" s="40"/>
      <c r="L1170" s="40"/>
      <c r="M1170" s="40">
        <v>0</v>
      </c>
      <c r="N1170" s="40" t="str">
        <f t="shared" si="19"/>
        <v xml:space="preserve"> |  | </v>
      </c>
    </row>
    <row r="1171" spans="1:14" x14ac:dyDescent="0.25">
      <c r="A1171" s="40"/>
      <c r="B1171" s="40"/>
      <c r="C1171" s="40"/>
      <c r="D1171" s="40"/>
      <c r="E1171" s="40"/>
      <c r="F1171" s="40"/>
      <c r="G1171" s="40"/>
      <c r="J1171" s="40"/>
      <c r="K1171" s="40"/>
      <c r="L1171" s="40"/>
      <c r="M1171" s="40">
        <v>0</v>
      </c>
      <c r="N1171" s="40" t="str">
        <f t="shared" si="19"/>
        <v xml:space="preserve"> |  | </v>
      </c>
    </row>
    <row r="1172" spans="1:14" x14ac:dyDescent="0.25">
      <c r="A1172" s="40"/>
      <c r="B1172" s="40"/>
      <c r="C1172" s="40"/>
      <c r="D1172" s="40"/>
      <c r="E1172" s="40"/>
      <c r="F1172" s="40"/>
      <c r="G1172" s="40"/>
      <c r="J1172" s="40"/>
      <c r="K1172" s="40"/>
      <c r="L1172" s="40"/>
      <c r="M1172" s="40">
        <v>0</v>
      </c>
      <c r="N1172" s="40" t="str">
        <f t="shared" si="19"/>
        <v xml:space="preserve"> |  | </v>
      </c>
    </row>
    <row r="1173" spans="1:14" x14ac:dyDescent="0.25">
      <c r="A1173" s="40"/>
      <c r="B1173" s="40"/>
      <c r="C1173" s="40"/>
      <c r="D1173" s="40"/>
      <c r="E1173" s="40"/>
      <c r="F1173" s="40"/>
      <c r="G1173" s="40"/>
      <c r="J1173" s="40"/>
      <c r="K1173" s="40"/>
      <c r="L1173" s="40"/>
      <c r="M1173" s="40">
        <v>0</v>
      </c>
      <c r="N1173" s="40" t="str">
        <f t="shared" si="19"/>
        <v xml:space="preserve"> |  | </v>
      </c>
    </row>
    <row r="1174" spans="1:14" x14ac:dyDescent="0.25">
      <c r="A1174" s="40"/>
      <c r="B1174" s="40"/>
      <c r="C1174" s="40"/>
      <c r="D1174" s="40"/>
      <c r="E1174" s="40"/>
      <c r="F1174" s="40"/>
      <c r="G1174" s="40"/>
      <c r="J1174" s="40"/>
      <c r="K1174" s="40"/>
      <c r="L1174" s="40"/>
      <c r="M1174" s="40">
        <v>0</v>
      </c>
      <c r="N1174" s="40" t="str">
        <f t="shared" si="19"/>
        <v xml:space="preserve"> |  | </v>
      </c>
    </row>
    <row r="1175" spans="1:14" x14ac:dyDescent="0.25">
      <c r="A1175" s="40"/>
      <c r="B1175" s="40"/>
      <c r="C1175" s="40"/>
      <c r="D1175" s="40"/>
      <c r="E1175" s="40"/>
      <c r="F1175" s="40"/>
      <c r="G1175" s="40"/>
      <c r="J1175" s="40"/>
      <c r="K1175" s="40"/>
      <c r="L1175" s="40"/>
      <c r="M1175" s="40">
        <v>0</v>
      </c>
      <c r="N1175" s="40" t="str">
        <f t="shared" si="19"/>
        <v xml:space="preserve"> |  | </v>
      </c>
    </row>
    <row r="1176" spans="1:14" x14ac:dyDescent="0.25">
      <c r="A1176" s="40"/>
      <c r="B1176" s="40"/>
      <c r="C1176" s="40"/>
      <c r="D1176" s="40"/>
      <c r="E1176" s="40"/>
      <c r="F1176" s="40"/>
      <c r="G1176" s="40"/>
      <c r="J1176" s="40"/>
      <c r="K1176" s="40"/>
      <c r="L1176" s="40"/>
      <c r="M1176" s="40">
        <v>0</v>
      </c>
      <c r="N1176" s="40" t="str">
        <f t="shared" si="19"/>
        <v xml:space="preserve"> |  | </v>
      </c>
    </row>
    <row r="1177" spans="1:14" x14ac:dyDescent="0.25">
      <c r="A1177" s="40"/>
      <c r="B1177" s="40"/>
      <c r="C1177" s="40"/>
      <c r="D1177" s="40"/>
      <c r="E1177" s="40"/>
      <c r="F1177" s="40"/>
      <c r="G1177" s="40"/>
      <c r="J1177" s="40"/>
      <c r="K1177" s="40"/>
      <c r="L1177" s="40"/>
      <c r="M1177" s="40">
        <v>0</v>
      </c>
      <c r="N1177" s="40" t="str">
        <f t="shared" si="19"/>
        <v xml:space="preserve"> |  | </v>
      </c>
    </row>
    <row r="1178" spans="1:14" x14ac:dyDescent="0.25">
      <c r="A1178" s="40"/>
      <c r="B1178" s="40"/>
      <c r="C1178" s="40"/>
      <c r="D1178" s="40"/>
      <c r="E1178" s="40"/>
      <c r="F1178" s="40"/>
      <c r="G1178" s="40"/>
      <c r="J1178" s="40"/>
      <c r="K1178" s="40"/>
      <c r="L1178" s="40"/>
      <c r="M1178" s="40">
        <v>0</v>
      </c>
      <c r="N1178" s="40" t="str">
        <f t="shared" si="19"/>
        <v xml:space="preserve"> |  | </v>
      </c>
    </row>
    <row r="1179" spans="1:14" x14ac:dyDescent="0.25">
      <c r="A1179" s="40"/>
      <c r="B1179" s="40"/>
      <c r="C1179" s="40"/>
      <c r="D1179" s="40"/>
      <c r="E1179" s="40"/>
      <c r="F1179" s="40"/>
      <c r="G1179" s="40"/>
      <c r="J1179" s="40"/>
      <c r="K1179" s="40"/>
      <c r="L1179" s="40"/>
      <c r="M1179" s="40">
        <v>0</v>
      </c>
      <c r="N1179" s="40" t="str">
        <f t="shared" si="19"/>
        <v xml:space="preserve"> |  | </v>
      </c>
    </row>
    <row r="1180" spans="1:14" x14ac:dyDescent="0.25">
      <c r="A1180" s="40"/>
      <c r="B1180" s="40"/>
      <c r="C1180" s="40"/>
      <c r="D1180" s="40"/>
      <c r="E1180" s="40"/>
      <c r="F1180" s="40"/>
      <c r="G1180" s="40"/>
      <c r="J1180" s="40"/>
      <c r="K1180" s="40"/>
      <c r="L1180" s="40"/>
      <c r="M1180" s="40">
        <v>0.34</v>
      </c>
      <c r="N1180" s="40" t="str">
        <f t="shared" si="19"/>
        <v xml:space="preserve"> |  | </v>
      </c>
    </row>
    <row r="1181" spans="1:14" x14ac:dyDescent="0.25">
      <c r="A1181" s="40"/>
      <c r="B1181" s="40"/>
      <c r="C1181" s="40"/>
      <c r="D1181" s="40"/>
      <c r="E1181" s="40"/>
      <c r="F1181" s="40"/>
      <c r="G1181" s="40"/>
      <c r="J1181" s="40"/>
      <c r="K1181" s="40"/>
      <c r="L1181" s="40"/>
      <c r="M1181" s="40">
        <v>0</v>
      </c>
      <c r="N1181" s="40" t="str">
        <f t="shared" si="19"/>
        <v xml:space="preserve"> |  | </v>
      </c>
    </row>
    <row r="1182" spans="1:14" x14ac:dyDescent="0.25">
      <c r="A1182" s="40"/>
      <c r="B1182" s="40"/>
      <c r="C1182" s="40"/>
      <c r="D1182" s="40"/>
      <c r="E1182" s="40"/>
      <c r="F1182" s="40"/>
      <c r="G1182" s="40"/>
      <c r="J1182" s="40"/>
      <c r="K1182" s="40"/>
      <c r="L1182" s="40"/>
      <c r="M1182" s="40">
        <v>0</v>
      </c>
      <c r="N1182" s="40" t="str">
        <f t="shared" si="19"/>
        <v xml:space="preserve"> |  | </v>
      </c>
    </row>
    <row r="1183" spans="1:14" x14ac:dyDescent="0.25">
      <c r="A1183" s="40"/>
      <c r="B1183" s="40"/>
      <c r="C1183" s="40"/>
      <c r="D1183" s="40"/>
      <c r="E1183" s="40"/>
      <c r="F1183" s="40"/>
      <c r="G1183" s="40"/>
      <c r="J1183" s="40"/>
      <c r="K1183" s="40"/>
      <c r="L1183" s="40"/>
      <c r="M1183" s="40">
        <v>0</v>
      </c>
      <c r="N1183" s="40" t="str">
        <f t="shared" si="19"/>
        <v xml:space="preserve"> |  | </v>
      </c>
    </row>
    <row r="1184" spans="1:14" x14ac:dyDescent="0.25">
      <c r="A1184" s="40"/>
      <c r="B1184" s="40"/>
      <c r="C1184" s="40"/>
      <c r="D1184" s="40"/>
      <c r="E1184" s="40"/>
      <c r="F1184" s="40"/>
      <c r="G1184" s="40"/>
      <c r="J1184" s="40"/>
      <c r="K1184" s="40"/>
      <c r="L1184" s="40"/>
      <c r="M1184" s="40">
        <v>0</v>
      </c>
      <c r="N1184" s="40" t="str">
        <f t="shared" si="19"/>
        <v xml:space="preserve"> |  | </v>
      </c>
    </row>
    <row r="1185" spans="1:14" x14ac:dyDescent="0.25">
      <c r="A1185" s="40"/>
      <c r="B1185" s="40"/>
      <c r="C1185" s="40"/>
      <c r="D1185" s="40"/>
      <c r="E1185" s="40"/>
      <c r="F1185" s="40"/>
      <c r="G1185" s="40"/>
      <c r="J1185" s="40"/>
      <c r="K1185" s="40"/>
      <c r="L1185" s="40"/>
      <c r="M1185" s="40">
        <v>0</v>
      </c>
      <c r="N1185" s="40" t="str">
        <f t="shared" si="19"/>
        <v xml:space="preserve"> |  | </v>
      </c>
    </row>
    <row r="1186" spans="1:14" x14ac:dyDescent="0.25">
      <c r="A1186" s="40"/>
      <c r="B1186" s="40"/>
      <c r="C1186" s="40"/>
      <c r="D1186" s="40"/>
      <c r="E1186" s="40"/>
      <c r="F1186" s="40"/>
      <c r="G1186" s="40"/>
      <c r="J1186" s="40"/>
      <c r="K1186" s="40"/>
      <c r="L1186" s="40"/>
      <c r="M1186" s="40">
        <v>1.21</v>
      </c>
      <c r="N1186" s="40" t="str">
        <f t="shared" si="19"/>
        <v xml:space="preserve"> |  | </v>
      </c>
    </row>
    <row r="1187" spans="1:14" x14ac:dyDescent="0.25">
      <c r="A1187" s="40"/>
      <c r="B1187" s="40"/>
      <c r="C1187" s="40"/>
      <c r="D1187" s="40"/>
      <c r="E1187" s="40"/>
      <c r="F1187" s="40"/>
      <c r="G1187" s="40"/>
      <c r="J1187" s="40"/>
      <c r="K1187" s="40"/>
      <c r="L1187" s="40"/>
      <c r="M1187" s="40">
        <v>0</v>
      </c>
      <c r="N1187" s="40" t="str">
        <f t="shared" si="19"/>
        <v xml:space="preserve"> |  | </v>
      </c>
    </row>
    <row r="1188" spans="1:14" x14ac:dyDescent="0.25">
      <c r="A1188" s="40"/>
      <c r="B1188" s="40"/>
      <c r="C1188" s="40"/>
      <c r="D1188" s="40"/>
      <c r="E1188" s="40"/>
      <c r="F1188" s="40"/>
      <c r="G1188" s="40"/>
      <c r="J1188" s="40"/>
      <c r="K1188" s="40"/>
      <c r="L1188" s="40"/>
      <c r="M1188" s="40">
        <v>66.14</v>
      </c>
      <c r="N1188" s="40" t="str">
        <f t="shared" si="19"/>
        <v xml:space="preserve"> |  | </v>
      </c>
    </row>
    <row r="1189" spans="1:14" x14ac:dyDescent="0.25">
      <c r="A1189" s="40"/>
      <c r="B1189" s="40"/>
      <c r="C1189" s="40"/>
      <c r="D1189" s="40"/>
      <c r="E1189" s="40"/>
      <c r="F1189" s="40"/>
      <c r="G1189" s="40"/>
      <c r="J1189" s="40"/>
      <c r="K1189" s="40"/>
      <c r="L1189" s="40"/>
      <c r="M1189" s="40">
        <v>0.1</v>
      </c>
      <c r="N1189" s="40" t="str">
        <f t="shared" si="19"/>
        <v xml:space="preserve"> |  | </v>
      </c>
    </row>
    <row r="1190" spans="1:14" x14ac:dyDescent="0.25">
      <c r="A1190" s="40"/>
      <c r="B1190" s="40"/>
      <c r="C1190" s="40"/>
      <c r="D1190" s="40"/>
      <c r="E1190" s="40"/>
      <c r="F1190" s="40"/>
      <c r="G1190" s="40"/>
      <c r="J1190" s="40"/>
      <c r="K1190" s="40"/>
      <c r="L1190" s="40"/>
      <c r="M1190" s="40">
        <v>0</v>
      </c>
      <c r="N1190" s="40" t="str">
        <f t="shared" si="19"/>
        <v xml:space="preserve"> |  | </v>
      </c>
    </row>
    <row r="1191" spans="1:14" x14ac:dyDescent="0.25">
      <c r="A1191" s="40"/>
      <c r="B1191" s="40"/>
      <c r="C1191" s="40"/>
      <c r="D1191" s="40"/>
      <c r="E1191" s="40"/>
      <c r="F1191" s="40"/>
      <c r="G1191" s="40"/>
      <c r="J1191" s="40"/>
      <c r="K1191" s="40"/>
      <c r="L1191" s="40"/>
      <c r="M1191" s="40">
        <v>0</v>
      </c>
      <c r="N1191" s="40" t="str">
        <f t="shared" si="19"/>
        <v xml:space="preserve"> |  | </v>
      </c>
    </row>
    <row r="1192" spans="1:14" x14ac:dyDescent="0.25">
      <c r="A1192" s="40"/>
      <c r="B1192" s="40"/>
      <c r="C1192" s="40"/>
      <c r="D1192" s="40"/>
      <c r="E1192" s="40"/>
      <c r="F1192" s="40"/>
      <c r="G1192" s="40"/>
      <c r="J1192" s="40"/>
      <c r="K1192" s="40"/>
      <c r="L1192" s="40"/>
      <c r="M1192" s="40">
        <v>0</v>
      </c>
      <c r="N1192" s="40" t="str">
        <f t="shared" si="19"/>
        <v xml:space="preserve"> |  | </v>
      </c>
    </row>
    <row r="1193" spans="1:14" x14ac:dyDescent="0.25">
      <c r="A1193" s="40"/>
      <c r="B1193" s="40"/>
      <c r="C1193" s="40"/>
      <c r="D1193" s="40"/>
      <c r="E1193" s="40"/>
      <c r="F1193" s="40"/>
      <c r="G1193" s="40"/>
      <c r="J1193" s="40"/>
      <c r="K1193" s="40"/>
      <c r="L1193" s="40"/>
      <c r="M1193" s="40">
        <v>0</v>
      </c>
      <c r="N1193" s="40" t="str">
        <f t="shared" si="19"/>
        <v xml:space="preserve"> |  | </v>
      </c>
    </row>
    <row r="1194" spans="1:14" x14ac:dyDescent="0.25">
      <c r="A1194" s="40"/>
      <c r="B1194" s="40"/>
      <c r="C1194" s="40"/>
      <c r="D1194" s="40"/>
      <c r="E1194" s="40"/>
      <c r="F1194" s="40"/>
      <c r="G1194" s="40"/>
      <c r="J1194" s="40"/>
      <c r="K1194" s="40"/>
      <c r="L1194" s="40"/>
      <c r="M1194" s="40">
        <v>0</v>
      </c>
      <c r="N1194" s="40" t="str">
        <f t="shared" si="19"/>
        <v xml:space="preserve"> |  | </v>
      </c>
    </row>
    <row r="1195" spans="1:14" x14ac:dyDescent="0.25">
      <c r="A1195" s="40"/>
      <c r="B1195" s="40"/>
      <c r="C1195" s="40"/>
      <c r="D1195" s="40"/>
      <c r="E1195" s="40"/>
      <c r="F1195" s="40"/>
      <c r="G1195" s="40"/>
      <c r="J1195" s="40"/>
      <c r="K1195" s="40"/>
      <c r="L1195" s="40"/>
      <c r="M1195" s="40">
        <v>0</v>
      </c>
      <c r="N1195" s="40" t="str">
        <f t="shared" si="19"/>
        <v xml:space="preserve"> |  | </v>
      </c>
    </row>
    <row r="1196" spans="1:14" x14ac:dyDescent="0.25">
      <c r="A1196" s="40"/>
      <c r="B1196" s="40"/>
      <c r="C1196" s="40"/>
      <c r="D1196" s="40"/>
      <c r="E1196" s="40"/>
      <c r="F1196" s="40"/>
      <c r="G1196" s="40"/>
      <c r="J1196" s="40"/>
      <c r="K1196" s="40"/>
      <c r="L1196" s="40"/>
      <c r="M1196" s="40">
        <v>0</v>
      </c>
      <c r="N1196" s="40" t="str">
        <f t="shared" si="19"/>
        <v xml:space="preserve"> |  | </v>
      </c>
    </row>
    <row r="1197" spans="1:14" x14ac:dyDescent="0.25">
      <c r="A1197" s="40"/>
      <c r="B1197" s="40"/>
      <c r="C1197" s="40"/>
      <c r="D1197" s="40"/>
      <c r="E1197" s="40"/>
      <c r="F1197" s="40"/>
      <c r="G1197" s="40"/>
      <c r="J1197" s="40"/>
      <c r="K1197" s="40"/>
      <c r="L1197" s="40"/>
      <c r="M1197" s="40">
        <v>0</v>
      </c>
      <c r="N1197" s="40" t="str">
        <f t="shared" si="19"/>
        <v xml:space="preserve"> |  | </v>
      </c>
    </row>
    <row r="1198" spans="1:14" x14ac:dyDescent="0.25">
      <c r="A1198" s="40"/>
      <c r="B1198" s="40"/>
      <c r="C1198" s="40"/>
      <c r="D1198" s="40"/>
      <c r="E1198" s="40"/>
      <c r="F1198" s="40"/>
      <c r="G1198" s="40"/>
      <c r="J1198" s="40"/>
      <c r="K1198" s="40"/>
      <c r="L1198" s="40"/>
      <c r="M1198" s="40">
        <v>0</v>
      </c>
      <c r="N1198" s="40" t="str">
        <f t="shared" si="19"/>
        <v xml:space="preserve"> |  | </v>
      </c>
    </row>
    <row r="1199" spans="1:14" x14ac:dyDescent="0.25">
      <c r="A1199" s="40"/>
      <c r="B1199" s="40"/>
      <c r="C1199" s="40"/>
      <c r="D1199" s="40"/>
      <c r="E1199" s="40"/>
      <c r="F1199" s="40"/>
      <c r="G1199" s="40"/>
      <c r="J1199" s="40"/>
      <c r="K1199" s="40"/>
      <c r="L1199" s="40"/>
      <c r="M1199" s="40">
        <v>0</v>
      </c>
      <c r="N1199" s="40" t="str">
        <f t="shared" si="19"/>
        <v xml:space="preserve"> |  | </v>
      </c>
    </row>
    <row r="1200" spans="1:14" x14ac:dyDescent="0.25">
      <c r="A1200" s="40"/>
      <c r="B1200" s="40"/>
      <c r="C1200" s="40"/>
      <c r="D1200" s="40"/>
      <c r="E1200" s="40"/>
      <c r="F1200" s="40"/>
      <c r="G1200" s="40"/>
      <c r="J1200" s="40"/>
      <c r="K1200" s="40"/>
      <c r="L1200" s="40"/>
      <c r="M1200" s="40">
        <v>0</v>
      </c>
      <c r="N1200" s="40" t="str">
        <f t="shared" si="19"/>
        <v xml:space="preserve"> |  | </v>
      </c>
    </row>
    <row r="1201" spans="1:14" x14ac:dyDescent="0.25">
      <c r="A1201" s="40"/>
      <c r="B1201" s="40"/>
      <c r="C1201" s="40"/>
      <c r="D1201" s="40"/>
      <c r="E1201" s="40"/>
      <c r="F1201" s="40"/>
      <c r="G1201" s="40"/>
      <c r="J1201" s="40"/>
      <c r="K1201" s="40"/>
      <c r="L1201" s="40"/>
      <c r="M1201" s="40">
        <v>0</v>
      </c>
      <c r="N1201" s="40" t="str">
        <f t="shared" si="19"/>
        <v xml:space="preserve"> |  | </v>
      </c>
    </row>
    <row r="1202" spans="1:14" x14ac:dyDescent="0.25">
      <c r="A1202" s="40"/>
      <c r="B1202" s="40"/>
      <c r="C1202" s="40"/>
      <c r="D1202" s="40"/>
      <c r="E1202" s="40"/>
      <c r="F1202" s="40"/>
      <c r="G1202" s="40"/>
      <c r="J1202" s="40"/>
      <c r="K1202" s="40"/>
      <c r="L1202" s="40"/>
      <c r="M1202" s="40">
        <v>0</v>
      </c>
      <c r="N1202" s="40" t="str">
        <f t="shared" si="19"/>
        <v xml:space="preserve"> |  | </v>
      </c>
    </row>
    <row r="1203" spans="1:14" x14ac:dyDescent="0.25">
      <c r="A1203" s="40"/>
      <c r="B1203" s="40"/>
      <c r="C1203" s="40"/>
      <c r="D1203" s="40"/>
      <c r="E1203" s="40"/>
      <c r="F1203" s="40"/>
      <c r="G1203" s="40"/>
      <c r="J1203" s="40"/>
      <c r="K1203" s="40"/>
      <c r="L1203" s="40"/>
      <c r="M1203" s="40">
        <v>0</v>
      </c>
      <c r="N1203" s="40" t="str">
        <f t="shared" si="19"/>
        <v xml:space="preserve"> |  | </v>
      </c>
    </row>
    <row r="1204" spans="1:14" x14ac:dyDescent="0.25">
      <c r="A1204" s="40"/>
      <c r="B1204" s="40"/>
      <c r="C1204" s="40"/>
      <c r="D1204" s="40"/>
      <c r="E1204" s="40"/>
      <c r="F1204" s="40"/>
      <c r="G1204" s="40"/>
      <c r="J1204" s="40"/>
      <c r="K1204" s="40"/>
      <c r="L1204" s="40"/>
      <c r="M1204" s="40">
        <v>0</v>
      </c>
      <c r="N1204" s="40" t="str">
        <f t="shared" si="19"/>
        <v xml:space="preserve"> |  | </v>
      </c>
    </row>
    <row r="1205" spans="1:14" x14ac:dyDescent="0.25">
      <c r="A1205" s="40"/>
      <c r="B1205" s="40"/>
      <c r="C1205" s="40"/>
      <c r="D1205" s="40"/>
      <c r="E1205" s="40"/>
      <c r="F1205" s="40"/>
      <c r="G1205" s="40"/>
      <c r="J1205" s="40"/>
      <c r="K1205" s="40"/>
      <c r="L1205" s="40"/>
      <c r="M1205" s="40">
        <v>4.0999999999999996</v>
      </c>
      <c r="N1205" s="40" t="str">
        <f t="shared" si="19"/>
        <v xml:space="preserve"> |  | </v>
      </c>
    </row>
    <row r="1206" spans="1:14" x14ac:dyDescent="0.25">
      <c r="A1206" s="40"/>
      <c r="B1206" s="40"/>
      <c r="C1206" s="40"/>
      <c r="D1206" s="40"/>
      <c r="E1206" s="40"/>
      <c r="F1206" s="40"/>
      <c r="G1206" s="40"/>
      <c r="J1206" s="40"/>
      <c r="K1206" s="40"/>
      <c r="L1206" s="40"/>
      <c r="M1206" s="40">
        <v>0</v>
      </c>
      <c r="N1206" s="40" t="str">
        <f t="shared" si="19"/>
        <v xml:space="preserve"> |  | </v>
      </c>
    </row>
    <row r="1207" spans="1:14" x14ac:dyDescent="0.25">
      <c r="A1207" s="40"/>
      <c r="B1207" s="40"/>
      <c r="C1207" s="40"/>
      <c r="D1207" s="40"/>
      <c r="E1207" s="40"/>
      <c r="F1207" s="40"/>
      <c r="G1207" s="40"/>
      <c r="J1207" s="40"/>
      <c r="K1207" s="40"/>
      <c r="L1207" s="40"/>
      <c r="M1207" s="40">
        <v>23.36</v>
      </c>
      <c r="N1207" s="40" t="str">
        <f t="shared" si="19"/>
        <v xml:space="preserve"> |  | </v>
      </c>
    </row>
    <row r="1208" spans="1:14" x14ac:dyDescent="0.25">
      <c r="A1208" s="40"/>
      <c r="B1208" s="40"/>
      <c r="C1208" s="40"/>
      <c r="D1208" s="40"/>
      <c r="E1208" s="40"/>
      <c r="F1208" s="40"/>
      <c r="G1208" s="40"/>
      <c r="J1208" s="40"/>
      <c r="K1208" s="40"/>
      <c r="L1208" s="40"/>
      <c r="M1208" s="40">
        <v>0</v>
      </c>
      <c r="N1208" s="40" t="str">
        <f t="shared" si="19"/>
        <v xml:space="preserve"> |  | </v>
      </c>
    </row>
    <row r="1209" spans="1:14" x14ac:dyDescent="0.25">
      <c r="M1209">
        <v>0</v>
      </c>
      <c r="N1209" s="40" t="str">
        <f t="shared" si="19"/>
        <v xml:space="preserve"> |  | </v>
      </c>
    </row>
    <row r="1210" spans="1:14" x14ac:dyDescent="0.25">
      <c r="M1210">
        <v>0</v>
      </c>
      <c r="N1210" s="40" t="str">
        <f t="shared" si="19"/>
        <v xml:space="preserve"> |  | </v>
      </c>
    </row>
    <row r="1211" spans="1:14" x14ac:dyDescent="0.25">
      <c r="M1211">
        <v>0</v>
      </c>
      <c r="N1211" s="40" t="str">
        <f t="shared" si="19"/>
        <v xml:space="preserve"> |  | </v>
      </c>
    </row>
    <row r="1212" spans="1:14" x14ac:dyDescent="0.25">
      <c r="M1212">
        <v>0</v>
      </c>
      <c r="N1212" s="40" t="str">
        <f t="shared" si="19"/>
        <v xml:space="preserve"> |  | </v>
      </c>
    </row>
    <row r="1213" spans="1:14" x14ac:dyDescent="0.25">
      <c r="M1213">
        <v>0</v>
      </c>
      <c r="N1213" s="40" t="str">
        <f t="shared" si="19"/>
        <v xml:space="preserve"> |  | </v>
      </c>
    </row>
    <row r="1214" spans="1:14" x14ac:dyDescent="0.25">
      <c r="M1214">
        <v>29.79</v>
      </c>
      <c r="N1214" s="40" t="str">
        <f t="shared" si="19"/>
        <v xml:space="preserve"> |  | </v>
      </c>
    </row>
    <row r="1215" spans="1:14" x14ac:dyDescent="0.25">
      <c r="M1215">
        <v>0</v>
      </c>
      <c r="N1215" s="40" t="str">
        <f t="shared" si="19"/>
        <v xml:space="preserve"> |  | </v>
      </c>
    </row>
    <row r="1216" spans="1:14" x14ac:dyDescent="0.25">
      <c r="M1216">
        <v>0</v>
      </c>
      <c r="N1216" s="40" t="str">
        <f t="shared" ref="N1216:N1279" si="20">B1216&amp;" | "&amp;C1216&amp;" | "&amp;D1216</f>
        <v xml:space="preserve"> |  | </v>
      </c>
    </row>
    <row r="1217" spans="13:14" x14ac:dyDescent="0.25">
      <c r="M1217">
        <v>0</v>
      </c>
      <c r="N1217" s="40" t="str">
        <f t="shared" si="20"/>
        <v xml:space="preserve"> |  | </v>
      </c>
    </row>
    <row r="1218" spans="13:14" x14ac:dyDescent="0.25">
      <c r="M1218">
        <v>0</v>
      </c>
      <c r="N1218" s="40" t="str">
        <f t="shared" si="20"/>
        <v xml:space="preserve"> |  | </v>
      </c>
    </row>
    <row r="1219" spans="13:14" x14ac:dyDescent="0.25">
      <c r="M1219">
        <v>0</v>
      </c>
      <c r="N1219" s="40" t="str">
        <f t="shared" si="20"/>
        <v xml:space="preserve"> |  | </v>
      </c>
    </row>
    <row r="1220" spans="13:14" x14ac:dyDescent="0.25">
      <c r="M1220">
        <v>0</v>
      </c>
      <c r="N1220" s="40" t="str">
        <f t="shared" si="20"/>
        <v xml:space="preserve"> |  | </v>
      </c>
    </row>
    <row r="1221" spans="13:14" x14ac:dyDescent="0.25">
      <c r="M1221">
        <v>11.37</v>
      </c>
      <c r="N1221" s="40" t="str">
        <f t="shared" si="20"/>
        <v xml:space="preserve"> |  | </v>
      </c>
    </row>
    <row r="1222" spans="13:14" x14ac:dyDescent="0.25">
      <c r="M1222">
        <v>0</v>
      </c>
      <c r="N1222" s="40" t="str">
        <f t="shared" si="20"/>
        <v xml:space="preserve"> |  | </v>
      </c>
    </row>
    <row r="1223" spans="13:14" x14ac:dyDescent="0.25">
      <c r="M1223">
        <v>0</v>
      </c>
      <c r="N1223" s="40" t="str">
        <f t="shared" si="20"/>
        <v xml:space="preserve"> |  | </v>
      </c>
    </row>
    <row r="1224" spans="13:14" x14ac:dyDescent="0.25">
      <c r="M1224">
        <v>0</v>
      </c>
      <c r="N1224" s="40" t="str">
        <f t="shared" si="20"/>
        <v xml:space="preserve"> |  | </v>
      </c>
    </row>
    <row r="1225" spans="13:14" x14ac:dyDescent="0.25">
      <c r="M1225">
        <v>0</v>
      </c>
      <c r="N1225" s="40" t="str">
        <f t="shared" si="20"/>
        <v xml:space="preserve"> |  | </v>
      </c>
    </row>
    <row r="1226" spans="13:14" x14ac:dyDescent="0.25">
      <c r="M1226">
        <v>0</v>
      </c>
      <c r="N1226" s="40" t="str">
        <f t="shared" si="20"/>
        <v xml:space="preserve"> |  | </v>
      </c>
    </row>
    <row r="1227" spans="13:14" x14ac:dyDescent="0.25">
      <c r="M1227">
        <v>0</v>
      </c>
      <c r="N1227" s="40" t="str">
        <f t="shared" si="20"/>
        <v xml:space="preserve"> |  | </v>
      </c>
    </row>
    <row r="1228" spans="13:14" x14ac:dyDescent="0.25">
      <c r="M1228">
        <v>0</v>
      </c>
      <c r="N1228" s="40" t="str">
        <f t="shared" si="20"/>
        <v xml:space="preserve"> |  | </v>
      </c>
    </row>
    <row r="1229" spans="13:14" x14ac:dyDescent="0.25">
      <c r="M1229">
        <v>0</v>
      </c>
      <c r="N1229" s="40" t="str">
        <f t="shared" si="20"/>
        <v xml:space="preserve"> |  | </v>
      </c>
    </row>
    <row r="1230" spans="13:14" x14ac:dyDescent="0.25">
      <c r="M1230">
        <v>0</v>
      </c>
      <c r="N1230" s="40" t="str">
        <f t="shared" si="20"/>
        <v xml:space="preserve"> |  | </v>
      </c>
    </row>
    <row r="1231" spans="13:14" x14ac:dyDescent="0.25">
      <c r="M1231">
        <v>0</v>
      </c>
      <c r="N1231" s="40" t="str">
        <f t="shared" si="20"/>
        <v xml:space="preserve"> |  | </v>
      </c>
    </row>
    <row r="1232" spans="13:14" x14ac:dyDescent="0.25">
      <c r="M1232">
        <v>0</v>
      </c>
      <c r="N1232" s="40" t="str">
        <f t="shared" si="20"/>
        <v xml:space="preserve"> |  | </v>
      </c>
    </row>
    <row r="1233" spans="13:14" x14ac:dyDescent="0.25">
      <c r="M1233">
        <v>0</v>
      </c>
      <c r="N1233" s="40" t="str">
        <f t="shared" si="20"/>
        <v xml:space="preserve"> |  | </v>
      </c>
    </row>
    <row r="1234" spans="13:14" x14ac:dyDescent="0.25">
      <c r="M1234">
        <v>0</v>
      </c>
      <c r="N1234" s="40" t="str">
        <f t="shared" si="20"/>
        <v xml:space="preserve"> |  | </v>
      </c>
    </row>
    <row r="1235" spans="13:14" x14ac:dyDescent="0.25">
      <c r="M1235">
        <v>0</v>
      </c>
      <c r="N1235" s="40" t="str">
        <f t="shared" si="20"/>
        <v xml:space="preserve"> |  | </v>
      </c>
    </row>
    <row r="1236" spans="13:14" x14ac:dyDescent="0.25">
      <c r="M1236">
        <v>0</v>
      </c>
      <c r="N1236" s="40" t="str">
        <f t="shared" si="20"/>
        <v xml:space="preserve"> |  | </v>
      </c>
    </row>
    <row r="1237" spans="13:14" x14ac:dyDescent="0.25">
      <c r="M1237">
        <v>0</v>
      </c>
      <c r="N1237" s="40" t="str">
        <f t="shared" si="20"/>
        <v xml:space="preserve"> |  | </v>
      </c>
    </row>
    <row r="1238" spans="13:14" x14ac:dyDescent="0.25">
      <c r="M1238">
        <v>0</v>
      </c>
      <c r="N1238" s="40" t="str">
        <f t="shared" si="20"/>
        <v xml:space="preserve"> |  | </v>
      </c>
    </row>
    <row r="1239" spans="13:14" x14ac:dyDescent="0.25">
      <c r="M1239">
        <v>0</v>
      </c>
      <c r="N1239" s="40" t="str">
        <f t="shared" si="20"/>
        <v xml:space="preserve"> |  | </v>
      </c>
    </row>
    <row r="1240" spans="13:14" x14ac:dyDescent="0.25">
      <c r="M1240">
        <v>0</v>
      </c>
      <c r="N1240" s="40" t="str">
        <f t="shared" si="20"/>
        <v xml:space="preserve"> |  | </v>
      </c>
    </row>
    <row r="1241" spans="13:14" x14ac:dyDescent="0.25">
      <c r="M1241">
        <v>0</v>
      </c>
      <c r="N1241" s="40" t="str">
        <f t="shared" si="20"/>
        <v xml:space="preserve"> |  | </v>
      </c>
    </row>
    <row r="1242" spans="13:14" x14ac:dyDescent="0.25">
      <c r="M1242">
        <v>0</v>
      </c>
      <c r="N1242" s="40" t="str">
        <f t="shared" si="20"/>
        <v xml:space="preserve"> |  | </v>
      </c>
    </row>
    <row r="1243" spans="13:14" x14ac:dyDescent="0.25">
      <c r="M1243">
        <v>8.35</v>
      </c>
      <c r="N1243" s="40" t="str">
        <f t="shared" si="20"/>
        <v xml:space="preserve"> |  | </v>
      </c>
    </row>
    <row r="1244" spans="13:14" x14ac:dyDescent="0.25">
      <c r="M1244">
        <v>0</v>
      </c>
      <c r="N1244" s="40" t="str">
        <f t="shared" si="20"/>
        <v xml:space="preserve"> |  | </v>
      </c>
    </row>
    <row r="1245" spans="13:14" x14ac:dyDescent="0.25">
      <c r="M1245">
        <v>1.1200000000000001</v>
      </c>
      <c r="N1245" s="40" t="str">
        <f t="shared" si="20"/>
        <v xml:space="preserve"> |  | </v>
      </c>
    </row>
    <row r="1246" spans="13:14" x14ac:dyDescent="0.25">
      <c r="M1246">
        <v>0</v>
      </c>
      <c r="N1246" s="40" t="str">
        <f t="shared" si="20"/>
        <v xml:space="preserve"> |  | </v>
      </c>
    </row>
    <row r="1247" spans="13:14" x14ac:dyDescent="0.25">
      <c r="M1247">
        <v>0</v>
      </c>
      <c r="N1247" s="40" t="str">
        <f t="shared" si="20"/>
        <v xml:space="preserve"> |  | </v>
      </c>
    </row>
    <row r="1248" spans="13:14" x14ac:dyDescent="0.25">
      <c r="M1248">
        <v>0</v>
      </c>
      <c r="N1248" s="40" t="str">
        <f t="shared" si="20"/>
        <v xml:space="preserve"> |  | </v>
      </c>
    </row>
    <row r="1249" spans="13:14" x14ac:dyDescent="0.25">
      <c r="M1249">
        <v>0</v>
      </c>
      <c r="N1249" s="40" t="str">
        <f t="shared" si="20"/>
        <v xml:space="preserve"> |  | </v>
      </c>
    </row>
    <row r="1250" spans="13:14" x14ac:dyDescent="0.25">
      <c r="M1250">
        <v>0</v>
      </c>
      <c r="N1250" s="40" t="str">
        <f t="shared" si="20"/>
        <v xml:space="preserve"> |  | </v>
      </c>
    </row>
    <row r="1251" spans="13:14" x14ac:dyDescent="0.25">
      <c r="M1251">
        <v>0</v>
      </c>
      <c r="N1251" s="40" t="str">
        <f t="shared" si="20"/>
        <v xml:space="preserve"> |  | </v>
      </c>
    </row>
    <row r="1252" spans="13:14" x14ac:dyDescent="0.25">
      <c r="M1252">
        <v>0</v>
      </c>
      <c r="N1252" s="40" t="str">
        <f t="shared" si="20"/>
        <v xml:space="preserve"> |  | </v>
      </c>
    </row>
    <row r="1253" spans="13:14" x14ac:dyDescent="0.25">
      <c r="M1253">
        <v>0.95</v>
      </c>
      <c r="N1253" s="40" t="str">
        <f t="shared" si="20"/>
        <v xml:space="preserve"> |  | </v>
      </c>
    </row>
    <row r="1254" spans="13:14" x14ac:dyDescent="0.25">
      <c r="M1254">
        <v>0</v>
      </c>
      <c r="N1254" s="40" t="str">
        <f t="shared" si="20"/>
        <v xml:space="preserve"> |  | </v>
      </c>
    </row>
    <row r="1255" spans="13:14" x14ac:dyDescent="0.25">
      <c r="M1255">
        <v>0</v>
      </c>
      <c r="N1255" s="40" t="str">
        <f t="shared" si="20"/>
        <v xml:space="preserve"> |  | </v>
      </c>
    </row>
    <row r="1256" spans="13:14" x14ac:dyDescent="0.25">
      <c r="M1256">
        <v>0</v>
      </c>
      <c r="N1256" s="40" t="str">
        <f t="shared" si="20"/>
        <v xml:space="preserve"> |  | </v>
      </c>
    </row>
    <row r="1257" spans="13:14" x14ac:dyDescent="0.25">
      <c r="M1257">
        <v>0</v>
      </c>
      <c r="N1257" s="40" t="str">
        <f t="shared" si="20"/>
        <v xml:space="preserve"> |  | </v>
      </c>
    </row>
    <row r="1258" spans="13:14" x14ac:dyDescent="0.25">
      <c r="M1258">
        <v>0</v>
      </c>
      <c r="N1258" s="40" t="str">
        <f t="shared" si="20"/>
        <v xml:space="preserve"> |  | </v>
      </c>
    </row>
    <row r="1259" spans="13:14" x14ac:dyDescent="0.25">
      <c r="M1259">
        <v>0</v>
      </c>
      <c r="N1259" s="40" t="str">
        <f t="shared" si="20"/>
        <v xml:space="preserve"> |  | </v>
      </c>
    </row>
    <row r="1260" spans="13:14" x14ac:dyDescent="0.25">
      <c r="M1260">
        <v>0</v>
      </c>
      <c r="N1260" s="40" t="str">
        <f t="shared" si="20"/>
        <v xml:space="preserve"> |  | </v>
      </c>
    </row>
    <row r="1261" spans="13:14" x14ac:dyDescent="0.25">
      <c r="M1261">
        <v>0</v>
      </c>
      <c r="N1261" s="40" t="str">
        <f t="shared" si="20"/>
        <v xml:space="preserve"> |  | </v>
      </c>
    </row>
    <row r="1262" spans="13:14" x14ac:dyDescent="0.25">
      <c r="M1262">
        <v>0</v>
      </c>
      <c r="N1262" s="40" t="str">
        <f t="shared" si="20"/>
        <v xml:space="preserve"> |  | </v>
      </c>
    </row>
    <row r="1263" spans="13:14" x14ac:dyDescent="0.25">
      <c r="M1263">
        <v>0</v>
      </c>
      <c r="N1263" s="40" t="str">
        <f t="shared" si="20"/>
        <v xml:space="preserve"> |  | </v>
      </c>
    </row>
    <row r="1264" spans="13:14" x14ac:dyDescent="0.25">
      <c r="M1264">
        <v>0</v>
      </c>
      <c r="N1264" s="40" t="str">
        <f t="shared" si="20"/>
        <v xml:space="preserve"> |  | </v>
      </c>
    </row>
    <row r="1265" spans="13:14" x14ac:dyDescent="0.25">
      <c r="M1265">
        <v>0</v>
      </c>
      <c r="N1265" s="40" t="str">
        <f t="shared" si="20"/>
        <v xml:space="preserve"> |  | </v>
      </c>
    </row>
    <row r="1266" spans="13:14" x14ac:dyDescent="0.25">
      <c r="M1266">
        <v>0</v>
      </c>
      <c r="N1266" s="40" t="str">
        <f t="shared" si="20"/>
        <v xml:space="preserve"> |  | </v>
      </c>
    </row>
    <row r="1267" spans="13:14" x14ac:dyDescent="0.25">
      <c r="M1267">
        <v>0.21</v>
      </c>
      <c r="N1267" s="40" t="str">
        <f t="shared" si="20"/>
        <v xml:space="preserve"> |  | </v>
      </c>
    </row>
    <row r="1268" spans="13:14" x14ac:dyDescent="0.25">
      <c r="M1268">
        <v>0</v>
      </c>
      <c r="N1268" s="40" t="str">
        <f t="shared" si="20"/>
        <v xml:space="preserve"> |  | </v>
      </c>
    </row>
    <row r="1269" spans="13:14" x14ac:dyDescent="0.25">
      <c r="M1269">
        <v>0</v>
      </c>
      <c r="N1269" s="40" t="str">
        <f t="shared" si="20"/>
        <v xml:space="preserve"> |  | </v>
      </c>
    </row>
    <row r="1270" spans="13:14" x14ac:dyDescent="0.25">
      <c r="M1270">
        <v>0</v>
      </c>
      <c r="N1270" s="40" t="str">
        <f t="shared" si="20"/>
        <v xml:space="preserve"> |  | </v>
      </c>
    </row>
    <row r="1271" spans="13:14" x14ac:dyDescent="0.25">
      <c r="M1271">
        <v>0</v>
      </c>
      <c r="N1271" s="40" t="str">
        <f t="shared" si="20"/>
        <v xml:space="preserve"> |  | </v>
      </c>
    </row>
    <row r="1272" spans="13:14" x14ac:dyDescent="0.25">
      <c r="M1272">
        <v>0</v>
      </c>
      <c r="N1272" s="40" t="str">
        <f t="shared" si="20"/>
        <v xml:space="preserve"> |  | </v>
      </c>
    </row>
    <row r="1273" spans="13:14" x14ac:dyDescent="0.25">
      <c r="M1273">
        <v>0</v>
      </c>
      <c r="N1273" s="40" t="str">
        <f t="shared" si="20"/>
        <v xml:space="preserve"> |  | </v>
      </c>
    </row>
    <row r="1274" spans="13:14" x14ac:dyDescent="0.25">
      <c r="M1274">
        <v>0</v>
      </c>
      <c r="N1274" s="40" t="str">
        <f t="shared" si="20"/>
        <v xml:space="preserve"> |  | </v>
      </c>
    </row>
    <row r="1275" spans="13:14" x14ac:dyDescent="0.25">
      <c r="M1275">
        <v>0</v>
      </c>
      <c r="N1275" s="40" t="str">
        <f t="shared" si="20"/>
        <v xml:space="preserve"> |  | </v>
      </c>
    </row>
    <row r="1276" spans="13:14" x14ac:dyDescent="0.25">
      <c r="M1276">
        <v>22.9</v>
      </c>
      <c r="N1276" s="40" t="str">
        <f t="shared" si="20"/>
        <v xml:space="preserve"> |  | </v>
      </c>
    </row>
    <row r="1277" spans="13:14" x14ac:dyDescent="0.25">
      <c r="M1277">
        <v>0</v>
      </c>
      <c r="N1277" s="40" t="str">
        <f t="shared" si="20"/>
        <v xml:space="preserve"> |  | </v>
      </c>
    </row>
    <row r="1278" spans="13:14" x14ac:dyDescent="0.25">
      <c r="M1278">
        <v>159.36000000000001</v>
      </c>
      <c r="N1278" s="40" t="str">
        <f t="shared" si="20"/>
        <v xml:space="preserve"> |  | </v>
      </c>
    </row>
    <row r="1279" spans="13:14" x14ac:dyDescent="0.25">
      <c r="M1279">
        <v>0</v>
      </c>
      <c r="N1279" s="40" t="str">
        <f t="shared" si="20"/>
        <v xml:space="preserve"> |  | </v>
      </c>
    </row>
    <row r="1280" spans="13:14" x14ac:dyDescent="0.25">
      <c r="M1280">
        <v>0</v>
      </c>
      <c r="N1280" s="40" t="str">
        <f t="shared" ref="N1280:N1334" si="21">B1280&amp;" | "&amp;C1280&amp;" | "&amp;D1280</f>
        <v xml:space="preserve"> |  | </v>
      </c>
    </row>
    <row r="1281" spans="13:14" x14ac:dyDescent="0.25">
      <c r="M1281">
        <v>0</v>
      </c>
      <c r="N1281" s="40" t="str">
        <f t="shared" si="21"/>
        <v xml:space="preserve"> |  | </v>
      </c>
    </row>
    <row r="1282" spans="13:14" x14ac:dyDescent="0.25">
      <c r="M1282">
        <v>0</v>
      </c>
      <c r="N1282" s="40" t="str">
        <f t="shared" si="21"/>
        <v xml:space="preserve"> |  | </v>
      </c>
    </row>
    <row r="1283" spans="13:14" x14ac:dyDescent="0.25">
      <c r="M1283">
        <v>0</v>
      </c>
      <c r="N1283" s="40" t="str">
        <f t="shared" si="21"/>
        <v xml:space="preserve"> |  | </v>
      </c>
    </row>
    <row r="1284" spans="13:14" x14ac:dyDescent="0.25">
      <c r="M1284">
        <v>0</v>
      </c>
      <c r="N1284" s="40" t="str">
        <f t="shared" si="21"/>
        <v xml:space="preserve"> |  | </v>
      </c>
    </row>
    <row r="1285" spans="13:14" x14ac:dyDescent="0.25">
      <c r="M1285">
        <v>0</v>
      </c>
      <c r="N1285" s="40" t="str">
        <f t="shared" si="21"/>
        <v xml:space="preserve"> |  | </v>
      </c>
    </row>
    <row r="1286" spans="13:14" x14ac:dyDescent="0.25">
      <c r="M1286">
        <v>0</v>
      </c>
      <c r="N1286" s="40" t="str">
        <f t="shared" si="21"/>
        <v xml:space="preserve"> |  | </v>
      </c>
    </row>
    <row r="1287" spans="13:14" x14ac:dyDescent="0.25">
      <c r="M1287">
        <v>0</v>
      </c>
      <c r="N1287" s="40" t="str">
        <f t="shared" si="21"/>
        <v xml:space="preserve"> |  | </v>
      </c>
    </row>
    <row r="1288" spans="13:14" x14ac:dyDescent="0.25">
      <c r="M1288">
        <v>0</v>
      </c>
      <c r="N1288" s="40" t="str">
        <f t="shared" si="21"/>
        <v xml:space="preserve"> |  | </v>
      </c>
    </row>
    <row r="1289" spans="13:14" x14ac:dyDescent="0.25">
      <c r="M1289">
        <v>0</v>
      </c>
      <c r="N1289" s="40" t="str">
        <f t="shared" si="21"/>
        <v xml:space="preserve"> |  | </v>
      </c>
    </row>
    <row r="1290" spans="13:14" x14ac:dyDescent="0.25">
      <c r="M1290">
        <v>0</v>
      </c>
      <c r="N1290" s="40" t="str">
        <f t="shared" si="21"/>
        <v xml:space="preserve"> |  | </v>
      </c>
    </row>
    <row r="1291" spans="13:14" x14ac:dyDescent="0.25">
      <c r="M1291">
        <v>0</v>
      </c>
      <c r="N1291" s="40" t="str">
        <f t="shared" si="21"/>
        <v xml:space="preserve"> |  | </v>
      </c>
    </row>
    <row r="1292" spans="13:14" x14ac:dyDescent="0.25">
      <c r="M1292">
        <v>0</v>
      </c>
      <c r="N1292" s="40" t="str">
        <f t="shared" si="21"/>
        <v xml:space="preserve"> |  | </v>
      </c>
    </row>
    <row r="1293" spans="13:14" x14ac:dyDescent="0.25">
      <c r="M1293">
        <v>0</v>
      </c>
      <c r="N1293" s="40" t="str">
        <f t="shared" si="21"/>
        <v xml:space="preserve"> |  | </v>
      </c>
    </row>
    <row r="1294" spans="13:14" x14ac:dyDescent="0.25">
      <c r="M1294">
        <v>0</v>
      </c>
      <c r="N1294" s="40" t="str">
        <f t="shared" si="21"/>
        <v xml:space="preserve"> |  | </v>
      </c>
    </row>
    <row r="1295" spans="13:14" x14ac:dyDescent="0.25">
      <c r="M1295">
        <v>0</v>
      </c>
      <c r="N1295" s="40" t="str">
        <f t="shared" si="21"/>
        <v xml:space="preserve"> |  | </v>
      </c>
    </row>
    <row r="1296" spans="13:14" x14ac:dyDescent="0.25">
      <c r="M1296">
        <v>0</v>
      </c>
      <c r="N1296" s="40" t="str">
        <f t="shared" si="21"/>
        <v xml:space="preserve"> |  | </v>
      </c>
    </row>
    <row r="1297" spans="13:14" x14ac:dyDescent="0.25">
      <c r="M1297">
        <v>174.77</v>
      </c>
      <c r="N1297" s="40" t="str">
        <f t="shared" si="21"/>
        <v xml:space="preserve"> |  | </v>
      </c>
    </row>
    <row r="1298" spans="13:14" x14ac:dyDescent="0.25">
      <c r="M1298">
        <v>0</v>
      </c>
      <c r="N1298" s="40" t="str">
        <f t="shared" si="21"/>
        <v xml:space="preserve"> |  | </v>
      </c>
    </row>
    <row r="1299" spans="13:14" x14ac:dyDescent="0.25">
      <c r="M1299">
        <v>0</v>
      </c>
      <c r="N1299" s="40" t="str">
        <f t="shared" si="21"/>
        <v xml:space="preserve"> |  | </v>
      </c>
    </row>
    <row r="1300" spans="13:14" x14ac:dyDescent="0.25">
      <c r="M1300">
        <v>0</v>
      </c>
      <c r="N1300" s="40" t="str">
        <f t="shared" si="21"/>
        <v xml:space="preserve"> |  | </v>
      </c>
    </row>
    <row r="1301" spans="13:14" x14ac:dyDescent="0.25">
      <c r="M1301">
        <v>0</v>
      </c>
      <c r="N1301" s="40" t="str">
        <f t="shared" si="21"/>
        <v xml:space="preserve"> |  | </v>
      </c>
    </row>
    <row r="1302" spans="13:14" x14ac:dyDescent="0.25">
      <c r="M1302">
        <v>0</v>
      </c>
      <c r="N1302" s="40" t="str">
        <f t="shared" si="21"/>
        <v xml:space="preserve"> |  | </v>
      </c>
    </row>
    <row r="1303" spans="13:14" x14ac:dyDescent="0.25">
      <c r="M1303">
        <v>0</v>
      </c>
      <c r="N1303" s="40" t="str">
        <f t="shared" si="21"/>
        <v xml:space="preserve"> |  | </v>
      </c>
    </row>
    <row r="1304" spans="13:14" x14ac:dyDescent="0.25">
      <c r="M1304">
        <v>0</v>
      </c>
      <c r="N1304" s="40" t="str">
        <f t="shared" si="21"/>
        <v xml:space="preserve"> |  | </v>
      </c>
    </row>
    <row r="1305" spans="13:14" x14ac:dyDescent="0.25">
      <c r="M1305">
        <v>0</v>
      </c>
      <c r="N1305" s="40" t="str">
        <f t="shared" si="21"/>
        <v xml:space="preserve"> |  | </v>
      </c>
    </row>
    <row r="1306" spans="13:14" x14ac:dyDescent="0.25">
      <c r="M1306">
        <v>0</v>
      </c>
      <c r="N1306" s="40" t="str">
        <f t="shared" si="21"/>
        <v xml:space="preserve"> |  | </v>
      </c>
    </row>
    <row r="1307" spans="13:14" x14ac:dyDescent="0.25">
      <c r="M1307">
        <v>8.4700000000000006</v>
      </c>
      <c r="N1307" s="40" t="str">
        <f t="shared" si="21"/>
        <v xml:space="preserve"> |  | </v>
      </c>
    </row>
    <row r="1308" spans="13:14" x14ac:dyDescent="0.25">
      <c r="M1308">
        <v>0</v>
      </c>
      <c r="N1308" s="40" t="str">
        <f t="shared" si="21"/>
        <v xml:space="preserve"> |  | </v>
      </c>
    </row>
    <row r="1309" spans="13:14" x14ac:dyDescent="0.25">
      <c r="M1309">
        <v>0</v>
      </c>
      <c r="N1309" s="40" t="str">
        <f t="shared" si="21"/>
        <v xml:space="preserve"> |  | </v>
      </c>
    </row>
    <row r="1310" spans="13:14" x14ac:dyDescent="0.25">
      <c r="M1310">
        <v>0</v>
      </c>
      <c r="N1310" s="40" t="str">
        <f t="shared" si="21"/>
        <v xml:space="preserve"> |  | </v>
      </c>
    </row>
    <row r="1311" spans="13:14" x14ac:dyDescent="0.25">
      <c r="M1311">
        <v>0</v>
      </c>
      <c r="N1311" s="40" t="str">
        <f t="shared" si="21"/>
        <v xml:space="preserve"> |  | </v>
      </c>
    </row>
    <row r="1312" spans="13:14" x14ac:dyDescent="0.25">
      <c r="M1312">
        <v>0</v>
      </c>
      <c r="N1312" s="40" t="str">
        <f t="shared" si="21"/>
        <v xml:space="preserve"> |  | </v>
      </c>
    </row>
    <row r="1313" spans="13:14" x14ac:dyDescent="0.25">
      <c r="M1313">
        <v>0</v>
      </c>
      <c r="N1313" s="40" t="str">
        <f t="shared" si="21"/>
        <v xml:space="preserve"> |  | </v>
      </c>
    </row>
    <row r="1314" spans="13:14" x14ac:dyDescent="0.25">
      <c r="M1314">
        <v>0</v>
      </c>
      <c r="N1314" s="40" t="str">
        <f t="shared" si="21"/>
        <v xml:space="preserve"> |  | </v>
      </c>
    </row>
    <row r="1315" spans="13:14" x14ac:dyDescent="0.25">
      <c r="M1315">
        <v>3.27</v>
      </c>
      <c r="N1315" s="40" t="str">
        <f t="shared" si="21"/>
        <v xml:space="preserve"> |  | </v>
      </c>
    </row>
    <row r="1316" spans="13:14" x14ac:dyDescent="0.25">
      <c r="M1316">
        <v>0</v>
      </c>
      <c r="N1316" s="40" t="str">
        <f t="shared" si="21"/>
        <v xml:space="preserve"> |  | </v>
      </c>
    </row>
    <row r="1317" spans="13:14" x14ac:dyDescent="0.25">
      <c r="M1317">
        <v>0</v>
      </c>
      <c r="N1317" s="40" t="str">
        <f t="shared" si="21"/>
        <v xml:space="preserve"> |  | </v>
      </c>
    </row>
    <row r="1318" spans="13:14" x14ac:dyDescent="0.25">
      <c r="M1318">
        <v>0</v>
      </c>
      <c r="N1318" s="40" t="str">
        <f t="shared" si="21"/>
        <v xml:space="preserve"> |  | </v>
      </c>
    </row>
    <row r="1319" spans="13:14" x14ac:dyDescent="0.25">
      <c r="M1319">
        <v>0</v>
      </c>
      <c r="N1319" s="40" t="str">
        <f t="shared" si="21"/>
        <v xml:space="preserve"> |  | </v>
      </c>
    </row>
    <row r="1320" spans="13:14" x14ac:dyDescent="0.25">
      <c r="M1320">
        <v>0</v>
      </c>
      <c r="N1320" s="40" t="str">
        <f t="shared" si="21"/>
        <v xml:space="preserve"> |  | </v>
      </c>
    </row>
    <row r="1321" spans="13:14" x14ac:dyDescent="0.25">
      <c r="M1321">
        <v>0</v>
      </c>
      <c r="N1321" s="40" t="str">
        <f t="shared" si="21"/>
        <v xml:space="preserve"> |  | </v>
      </c>
    </row>
    <row r="1322" spans="13:14" x14ac:dyDescent="0.25">
      <c r="M1322">
        <v>0</v>
      </c>
      <c r="N1322" s="40" t="str">
        <f t="shared" si="21"/>
        <v xml:space="preserve"> |  | </v>
      </c>
    </row>
    <row r="1323" spans="13:14" x14ac:dyDescent="0.25">
      <c r="M1323">
        <v>0</v>
      </c>
      <c r="N1323" s="40" t="str">
        <f t="shared" si="21"/>
        <v xml:space="preserve"> |  | </v>
      </c>
    </row>
    <row r="1324" spans="13:14" x14ac:dyDescent="0.25">
      <c r="M1324">
        <v>0</v>
      </c>
      <c r="N1324" s="40" t="str">
        <f t="shared" si="21"/>
        <v xml:space="preserve"> |  | </v>
      </c>
    </row>
    <row r="1325" spans="13:14" x14ac:dyDescent="0.25">
      <c r="M1325">
        <v>0</v>
      </c>
      <c r="N1325" s="40" t="str">
        <f t="shared" si="21"/>
        <v xml:space="preserve"> |  | </v>
      </c>
    </row>
    <row r="1326" spans="13:14" x14ac:dyDescent="0.25">
      <c r="M1326">
        <v>0</v>
      </c>
      <c r="N1326" s="40" t="str">
        <f t="shared" si="21"/>
        <v xml:space="preserve"> |  | </v>
      </c>
    </row>
    <row r="1327" spans="13:14" x14ac:dyDescent="0.25">
      <c r="M1327">
        <v>0</v>
      </c>
      <c r="N1327" s="40" t="str">
        <f t="shared" si="21"/>
        <v xml:space="preserve"> |  | </v>
      </c>
    </row>
    <row r="1328" spans="13:14" x14ac:dyDescent="0.25">
      <c r="M1328">
        <v>0</v>
      </c>
      <c r="N1328" s="40" t="str">
        <f t="shared" si="21"/>
        <v xml:space="preserve"> |  | </v>
      </c>
    </row>
    <row r="1329" spans="13:14" x14ac:dyDescent="0.25">
      <c r="M1329">
        <v>0.14000000000000001</v>
      </c>
      <c r="N1329" s="40" t="str">
        <f t="shared" si="21"/>
        <v xml:space="preserve"> |  | </v>
      </c>
    </row>
    <row r="1330" spans="13:14" x14ac:dyDescent="0.25">
      <c r="M1330">
        <v>0</v>
      </c>
      <c r="N1330" s="40" t="str">
        <f t="shared" si="21"/>
        <v xml:space="preserve"> |  | </v>
      </c>
    </row>
    <row r="1331" spans="13:14" x14ac:dyDescent="0.25">
      <c r="M1331">
        <v>0</v>
      </c>
      <c r="N1331" s="40" t="str">
        <f t="shared" si="21"/>
        <v xml:space="preserve"> |  | </v>
      </c>
    </row>
    <row r="1332" spans="13:14" x14ac:dyDescent="0.25">
      <c r="M1332">
        <v>0</v>
      </c>
      <c r="N1332" s="40" t="str">
        <f t="shared" si="21"/>
        <v xml:space="preserve"> |  | </v>
      </c>
    </row>
    <row r="1333" spans="13:14" x14ac:dyDescent="0.25">
      <c r="M1333">
        <v>0</v>
      </c>
      <c r="N1333" s="40" t="str">
        <f t="shared" si="21"/>
        <v xml:space="preserve"> |  | </v>
      </c>
    </row>
    <row r="1334" spans="13:14" x14ac:dyDescent="0.25">
      <c r="M1334">
        <v>0</v>
      </c>
      <c r="N1334" s="40" t="str">
        <f t="shared" si="21"/>
        <v xml:space="preserve"> |  | 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72"/>
  <sheetViews>
    <sheetView workbookViewId="0">
      <selection activeCell="A2" sqref="A2:I2"/>
    </sheetView>
  </sheetViews>
  <sheetFormatPr defaultRowHeight="15" x14ac:dyDescent="0.25"/>
  <cols>
    <col min="1" max="1" width="9.140625" style="40"/>
    <col min="2" max="2" width="16.140625" customWidth="1"/>
    <col min="3" max="3" width="19.5703125" customWidth="1"/>
    <col min="4" max="4" width="37" bestFit="1" customWidth="1"/>
    <col min="5" max="5" width="13.28515625" customWidth="1"/>
    <col min="6" max="6" width="10.28515625" bestFit="1" customWidth="1"/>
  </cols>
  <sheetData>
    <row r="1" spans="1:9" x14ac:dyDescent="0.25">
      <c r="B1" s="41" t="s">
        <v>553</v>
      </c>
      <c r="C1" s="41"/>
      <c r="D1" s="41"/>
    </row>
    <row r="2" spans="1:9" x14ac:dyDescent="0.25">
      <c r="A2" s="71" t="s">
        <v>564</v>
      </c>
      <c r="B2" s="71" t="s">
        <v>0</v>
      </c>
      <c r="C2" s="71" t="s">
        <v>7</v>
      </c>
      <c r="D2" s="71" t="s">
        <v>50</v>
      </c>
      <c r="E2" s="65" t="s">
        <v>52</v>
      </c>
      <c r="F2" s="65" t="s">
        <v>25</v>
      </c>
      <c r="G2" s="71" t="s">
        <v>565</v>
      </c>
      <c r="H2" s="71" t="s">
        <v>566</v>
      </c>
      <c r="I2" s="71" t="s">
        <v>567</v>
      </c>
    </row>
    <row r="3" spans="1:9" x14ac:dyDescent="0.25">
      <c r="B3" s="53">
        <v>41535</v>
      </c>
      <c r="C3" s="41">
        <v>21072</v>
      </c>
      <c r="D3" s="54">
        <v>0.84740000000000004</v>
      </c>
      <c r="E3" s="41">
        <f>C3/D3</f>
        <v>24866.650932263394</v>
      </c>
      <c r="F3" s="41">
        <f>WEEKNUM(B3,2)</f>
        <v>38</v>
      </c>
    </row>
    <row r="4" spans="1:9" x14ac:dyDescent="0.25">
      <c r="B4" s="53">
        <v>41531</v>
      </c>
      <c r="C4" s="41">
        <v>18358</v>
      </c>
      <c r="D4" s="54">
        <v>0.8498</v>
      </c>
      <c r="E4" s="41">
        <f t="shared" ref="E4:E28" si="0">C4/D4</f>
        <v>21602.730054130385</v>
      </c>
      <c r="F4" s="41">
        <f t="shared" ref="F4:F28" si="1">WEEKNUM(B4,2)</f>
        <v>37</v>
      </c>
    </row>
    <row r="5" spans="1:9" x14ac:dyDescent="0.25">
      <c r="B5" s="53">
        <v>41529</v>
      </c>
      <c r="C5" s="41">
        <v>20154</v>
      </c>
      <c r="D5" s="54">
        <v>0.83179999999999998</v>
      </c>
      <c r="E5" s="41">
        <f t="shared" si="0"/>
        <v>24229.382062995912</v>
      </c>
      <c r="F5" s="41">
        <f t="shared" si="1"/>
        <v>37</v>
      </c>
    </row>
    <row r="6" spans="1:9" x14ac:dyDescent="0.25">
      <c r="B6" s="53">
        <v>41521</v>
      </c>
      <c r="C6" s="41">
        <v>22216</v>
      </c>
      <c r="D6" s="54">
        <v>0.81740000000000002</v>
      </c>
      <c r="E6" s="41">
        <f t="shared" si="0"/>
        <v>27178.859799363836</v>
      </c>
      <c r="F6" s="41">
        <f t="shared" si="1"/>
        <v>36</v>
      </c>
    </row>
    <row r="7" spans="1:9" x14ac:dyDescent="0.25">
      <c r="B7" s="53">
        <v>41528</v>
      </c>
      <c r="C7" s="41">
        <v>20824</v>
      </c>
      <c r="D7" s="54">
        <v>0.8266</v>
      </c>
      <c r="E7" s="41">
        <f t="shared" si="0"/>
        <v>25192.354222114685</v>
      </c>
      <c r="F7" s="41">
        <f t="shared" si="1"/>
        <v>37</v>
      </c>
    </row>
    <row r="8" spans="1:9" x14ac:dyDescent="0.25">
      <c r="B8" s="53">
        <v>41534</v>
      </c>
      <c r="C8" s="41">
        <v>22976</v>
      </c>
      <c r="D8" s="54">
        <v>0.84589999999999999</v>
      </c>
      <c r="E8" s="41">
        <f t="shared" si="0"/>
        <v>27161.603026362456</v>
      </c>
      <c r="F8" s="41">
        <f t="shared" si="1"/>
        <v>38</v>
      </c>
    </row>
    <row r="9" spans="1:9" x14ac:dyDescent="0.25">
      <c r="B9" s="53">
        <v>41545</v>
      </c>
      <c r="C9" s="61">
        <v>17532</v>
      </c>
      <c r="D9" s="54">
        <v>0.87649999999999995</v>
      </c>
      <c r="E9" s="41">
        <f t="shared" si="0"/>
        <v>20002.281802624075</v>
      </c>
      <c r="F9" s="41">
        <f t="shared" si="1"/>
        <v>39</v>
      </c>
    </row>
    <row r="10" spans="1:9" x14ac:dyDescent="0.25">
      <c r="B10" s="53">
        <v>41526</v>
      </c>
      <c r="C10" s="61">
        <v>23830</v>
      </c>
      <c r="D10" s="54">
        <v>0.8407</v>
      </c>
      <c r="E10" s="41">
        <f t="shared" si="0"/>
        <v>28345.426430355656</v>
      </c>
      <c r="F10" s="41">
        <f t="shared" si="1"/>
        <v>37</v>
      </c>
    </row>
    <row r="11" spans="1:9" x14ac:dyDescent="0.25">
      <c r="B11" s="53">
        <v>41533</v>
      </c>
      <c r="C11" s="61">
        <v>24049</v>
      </c>
      <c r="D11" s="54">
        <v>0.83930000000000005</v>
      </c>
      <c r="E11" s="41">
        <f t="shared" si="0"/>
        <v>28653.639938043605</v>
      </c>
      <c r="F11" s="41">
        <f t="shared" si="1"/>
        <v>38</v>
      </c>
    </row>
    <row r="12" spans="1:9" x14ac:dyDescent="0.25">
      <c r="B12" s="53">
        <v>41530</v>
      </c>
      <c r="C12" s="61">
        <v>20451</v>
      </c>
      <c r="D12" s="54">
        <v>0.82279999999999998</v>
      </c>
      <c r="E12" s="41">
        <f t="shared" si="0"/>
        <v>24855.371900826445</v>
      </c>
      <c r="F12" s="41">
        <f t="shared" si="1"/>
        <v>37</v>
      </c>
    </row>
    <row r="13" spans="1:9" x14ac:dyDescent="0.25">
      <c r="B13" s="53">
        <v>41537</v>
      </c>
      <c r="C13" s="61">
        <v>21489</v>
      </c>
      <c r="D13" s="54">
        <v>0.88990000000000002</v>
      </c>
      <c r="E13" s="41">
        <f t="shared" si="0"/>
        <v>24147.657040116865</v>
      </c>
      <c r="F13" s="41">
        <f t="shared" si="1"/>
        <v>38</v>
      </c>
    </row>
    <row r="14" spans="1:9" x14ac:dyDescent="0.25">
      <c r="B14" s="53">
        <v>41542</v>
      </c>
      <c r="C14" s="61">
        <v>21115</v>
      </c>
      <c r="D14" s="54">
        <v>0.87090000000000001</v>
      </c>
      <c r="E14" s="41">
        <f t="shared" si="0"/>
        <v>24245.033873004937</v>
      </c>
      <c r="F14" s="41">
        <f t="shared" si="1"/>
        <v>39</v>
      </c>
    </row>
    <row r="15" spans="1:9" x14ac:dyDescent="0.25">
      <c r="B15" s="53">
        <v>41523</v>
      </c>
      <c r="C15" s="61">
        <v>19217</v>
      </c>
      <c r="D15" s="54">
        <v>0.82650000000000001</v>
      </c>
      <c r="E15" s="41">
        <f t="shared" si="0"/>
        <v>23251.058681185721</v>
      </c>
      <c r="F15" s="41">
        <f t="shared" si="1"/>
        <v>36</v>
      </c>
    </row>
    <row r="16" spans="1:9" x14ac:dyDescent="0.25">
      <c r="B16" s="53">
        <v>41541</v>
      </c>
      <c r="C16" s="61">
        <v>22673</v>
      </c>
      <c r="D16" s="54">
        <v>0.88719999999999999</v>
      </c>
      <c r="E16" s="41">
        <f t="shared" si="0"/>
        <v>25555.680793507665</v>
      </c>
      <c r="F16" s="41">
        <f t="shared" si="1"/>
        <v>39</v>
      </c>
    </row>
    <row r="17" spans="2:6" x14ac:dyDescent="0.25">
      <c r="B17" s="53">
        <v>41520</v>
      </c>
      <c r="C17" s="61">
        <v>23270</v>
      </c>
      <c r="D17" s="54">
        <v>0.83540000000000003</v>
      </c>
      <c r="E17" s="41">
        <f t="shared" si="0"/>
        <v>27854.919798898729</v>
      </c>
      <c r="F17" s="41">
        <f t="shared" si="1"/>
        <v>36</v>
      </c>
    </row>
    <row r="18" spans="2:6" x14ac:dyDescent="0.25">
      <c r="B18" s="53">
        <v>41516</v>
      </c>
      <c r="C18" s="61">
        <v>21312</v>
      </c>
      <c r="D18" s="54">
        <v>0.82169999999999999</v>
      </c>
      <c r="E18" s="41">
        <f t="shared" si="0"/>
        <v>25936.47316538883</v>
      </c>
      <c r="F18" s="41">
        <f t="shared" si="1"/>
        <v>35</v>
      </c>
    </row>
    <row r="19" spans="2:6" x14ac:dyDescent="0.25">
      <c r="B19" s="53">
        <v>41544</v>
      </c>
      <c r="C19" s="61">
        <v>20358</v>
      </c>
      <c r="D19" s="54">
        <v>0.87419999999999998</v>
      </c>
      <c r="E19" s="41">
        <f t="shared" si="0"/>
        <v>23287.577213452299</v>
      </c>
      <c r="F19" s="41">
        <f t="shared" si="1"/>
        <v>39</v>
      </c>
    </row>
    <row r="20" spans="2:6" x14ac:dyDescent="0.25">
      <c r="B20" s="53">
        <v>41518</v>
      </c>
      <c r="C20" s="61">
        <v>21705</v>
      </c>
      <c r="D20" s="54">
        <v>0.78490000000000004</v>
      </c>
      <c r="E20" s="41">
        <f t="shared" si="0"/>
        <v>27653.204229838193</v>
      </c>
      <c r="F20" s="41">
        <f t="shared" si="1"/>
        <v>35</v>
      </c>
    </row>
    <row r="21" spans="2:6" x14ac:dyDescent="0.25">
      <c r="B21" s="53">
        <v>41538</v>
      </c>
      <c r="C21" s="61">
        <v>16858</v>
      </c>
      <c r="D21" s="54">
        <v>0.89849999999999997</v>
      </c>
      <c r="E21" s="41">
        <f t="shared" si="0"/>
        <v>18762.381747356707</v>
      </c>
      <c r="F21" s="41">
        <f t="shared" si="1"/>
        <v>38</v>
      </c>
    </row>
    <row r="22" spans="2:6" x14ac:dyDescent="0.25">
      <c r="B22" s="53">
        <v>41519</v>
      </c>
      <c r="C22" s="61">
        <v>24124</v>
      </c>
      <c r="D22" s="54">
        <v>0.82310000000000005</v>
      </c>
      <c r="E22" s="41">
        <f t="shared" si="0"/>
        <v>29308.710970720444</v>
      </c>
      <c r="F22" s="41">
        <f t="shared" si="1"/>
        <v>36</v>
      </c>
    </row>
    <row r="23" spans="2:6" x14ac:dyDescent="0.25">
      <c r="B23" s="53">
        <v>41539</v>
      </c>
      <c r="C23" s="61">
        <v>19123</v>
      </c>
      <c r="D23" s="54">
        <v>0.89759999999999995</v>
      </c>
      <c r="E23" s="41">
        <f t="shared" si="0"/>
        <v>21304.590017825314</v>
      </c>
      <c r="F23" s="41">
        <f t="shared" si="1"/>
        <v>38</v>
      </c>
    </row>
    <row r="24" spans="2:6" x14ac:dyDescent="0.25">
      <c r="B24" s="53">
        <v>41515</v>
      </c>
      <c r="C24" s="61">
        <v>22095</v>
      </c>
      <c r="D24" s="54">
        <v>0.80789999999999995</v>
      </c>
      <c r="E24" s="41">
        <f t="shared" si="0"/>
        <v>27348.681767545491</v>
      </c>
      <c r="F24" s="41">
        <f t="shared" si="1"/>
        <v>35</v>
      </c>
    </row>
    <row r="25" spans="2:6" x14ac:dyDescent="0.25">
      <c r="B25" s="53">
        <v>41532</v>
      </c>
      <c r="C25" s="61">
        <v>19389</v>
      </c>
      <c r="D25" s="54">
        <v>0.8659</v>
      </c>
      <c r="E25" s="41">
        <f t="shared" si="0"/>
        <v>22391.731146783692</v>
      </c>
      <c r="F25" s="41">
        <f t="shared" si="1"/>
        <v>37</v>
      </c>
    </row>
    <row r="26" spans="2:6" x14ac:dyDescent="0.25">
      <c r="B26" s="53">
        <v>41524</v>
      </c>
      <c r="C26" s="61">
        <v>17520</v>
      </c>
      <c r="D26" s="54">
        <v>0.85109999999999997</v>
      </c>
      <c r="E26" s="41">
        <f t="shared" si="0"/>
        <v>20585.125132181882</v>
      </c>
      <c r="F26" s="41">
        <f t="shared" si="1"/>
        <v>36</v>
      </c>
    </row>
    <row r="27" spans="2:6" x14ac:dyDescent="0.25">
      <c r="B27" s="53">
        <v>41522</v>
      </c>
      <c r="C27" s="61">
        <v>20417</v>
      </c>
      <c r="D27" s="54">
        <v>0.81469999999999998</v>
      </c>
      <c r="E27" s="41">
        <f t="shared" si="0"/>
        <v>25060.758561433657</v>
      </c>
      <c r="F27" s="41">
        <f t="shared" si="1"/>
        <v>36</v>
      </c>
    </row>
    <row r="28" spans="2:6" x14ac:dyDescent="0.25">
      <c r="B28" s="53">
        <v>41546</v>
      </c>
      <c r="C28" s="61">
        <v>19681</v>
      </c>
      <c r="D28" s="54">
        <v>0.88549999999999995</v>
      </c>
      <c r="E28" s="41">
        <f t="shared" si="0"/>
        <v>22225.861095426313</v>
      </c>
      <c r="F28" s="41">
        <f t="shared" si="1"/>
        <v>39</v>
      </c>
    </row>
    <row r="29" spans="2:6" x14ac:dyDescent="0.25">
      <c r="B29" s="53">
        <v>41543</v>
      </c>
      <c r="C29" s="61">
        <v>20523</v>
      </c>
      <c r="D29" s="54">
        <v>0.86029999999999995</v>
      </c>
      <c r="E29" s="41">
        <f t="shared" ref="E29:E35" si="2">C29/D29</f>
        <v>23855.631756364059</v>
      </c>
      <c r="F29" s="41">
        <f t="shared" ref="F29:F35" si="3">WEEKNUM(B29,2)</f>
        <v>39</v>
      </c>
    </row>
    <row r="30" spans="2:6" x14ac:dyDescent="0.25">
      <c r="B30" s="53">
        <v>41527</v>
      </c>
      <c r="C30" s="61">
        <v>22714</v>
      </c>
      <c r="D30" s="54">
        <v>0.83599999999999997</v>
      </c>
      <c r="E30" s="41">
        <f t="shared" si="2"/>
        <v>27169.856459330145</v>
      </c>
      <c r="F30" s="41">
        <f t="shared" si="3"/>
        <v>37</v>
      </c>
    </row>
    <row r="31" spans="2:6" x14ac:dyDescent="0.25">
      <c r="B31" s="53">
        <v>41525</v>
      </c>
      <c r="C31" s="61">
        <v>22427</v>
      </c>
      <c r="D31" s="54">
        <v>0.8639</v>
      </c>
      <c r="E31" s="41">
        <f t="shared" si="2"/>
        <v>25960.180576455608</v>
      </c>
      <c r="F31" s="41">
        <f t="shared" si="3"/>
        <v>36</v>
      </c>
    </row>
    <row r="32" spans="2:6" x14ac:dyDescent="0.25">
      <c r="B32" s="53">
        <v>41514</v>
      </c>
      <c r="C32" s="61">
        <v>19372</v>
      </c>
      <c r="D32" s="54">
        <v>0.74550000000000005</v>
      </c>
      <c r="E32" s="41">
        <f t="shared" si="2"/>
        <v>25985.244802146208</v>
      </c>
      <c r="F32" s="41">
        <f t="shared" si="3"/>
        <v>35</v>
      </c>
    </row>
    <row r="33" spans="2:6" x14ac:dyDescent="0.25">
      <c r="B33" s="53">
        <v>41517</v>
      </c>
      <c r="C33" s="61">
        <v>20501</v>
      </c>
      <c r="D33" s="54">
        <v>0.84160000000000001</v>
      </c>
      <c r="E33" s="41">
        <f t="shared" si="2"/>
        <v>24359.553231939164</v>
      </c>
      <c r="F33" s="41">
        <f t="shared" si="3"/>
        <v>35</v>
      </c>
    </row>
    <row r="34" spans="2:6" x14ac:dyDescent="0.25">
      <c r="B34" s="53">
        <v>41540</v>
      </c>
      <c r="C34" s="61">
        <v>23406</v>
      </c>
      <c r="D34" s="54">
        <v>0.8891</v>
      </c>
      <c r="E34" s="41">
        <f t="shared" si="2"/>
        <v>26325.497694297603</v>
      </c>
      <c r="F34" s="41">
        <f t="shared" si="3"/>
        <v>39</v>
      </c>
    </row>
    <row r="35" spans="2:6" x14ac:dyDescent="0.25">
      <c r="B35" s="53">
        <v>41536</v>
      </c>
      <c r="C35" s="61">
        <v>20845</v>
      </c>
      <c r="D35" s="54">
        <v>0.86099999999999999</v>
      </c>
      <c r="E35" s="41">
        <f t="shared" si="2"/>
        <v>24210.220673635307</v>
      </c>
      <c r="F35" s="41">
        <f t="shared" si="3"/>
        <v>38</v>
      </c>
    </row>
    <row r="36" spans="2:6" x14ac:dyDescent="0.25">
      <c r="B36" s="1"/>
      <c r="C36" s="7"/>
      <c r="D36" s="9"/>
      <c r="E36" s="40"/>
      <c r="F36" s="40"/>
    </row>
    <row r="37" spans="2:6" x14ac:dyDescent="0.25">
      <c r="B37" s="1"/>
      <c r="C37" s="7"/>
      <c r="D37" s="9"/>
      <c r="E37" s="40"/>
      <c r="F37" s="40"/>
    </row>
    <row r="38" spans="2:6" x14ac:dyDescent="0.25">
      <c r="B38" s="1"/>
      <c r="C38" s="7"/>
      <c r="D38" s="9"/>
      <c r="E38" s="40"/>
      <c r="F38" s="40"/>
    </row>
    <row r="39" spans="2:6" x14ac:dyDescent="0.25">
      <c r="B39" s="1"/>
      <c r="C39" s="7"/>
      <c r="D39" s="9"/>
      <c r="E39" s="40"/>
      <c r="F39" s="40"/>
    </row>
    <row r="40" spans="2:6" x14ac:dyDescent="0.25">
      <c r="B40" s="1"/>
      <c r="C40" s="7"/>
      <c r="D40" s="9"/>
      <c r="E40" s="40"/>
      <c r="F40" s="40"/>
    </row>
    <row r="41" spans="2:6" x14ac:dyDescent="0.25">
      <c r="B41" s="1"/>
      <c r="C41" s="7"/>
      <c r="D41" s="9"/>
      <c r="E41" s="40"/>
      <c r="F41" s="40"/>
    </row>
    <row r="42" spans="2:6" x14ac:dyDescent="0.25">
      <c r="B42" s="1"/>
      <c r="C42" s="40"/>
      <c r="D42" s="9"/>
      <c r="E42" s="40"/>
      <c r="F42" s="40"/>
    </row>
    <row r="43" spans="2:6" x14ac:dyDescent="0.25">
      <c r="B43" s="1"/>
      <c r="C43" s="40"/>
      <c r="D43" s="9"/>
      <c r="E43" s="40"/>
      <c r="F43" s="40"/>
    </row>
    <row r="44" spans="2:6" x14ac:dyDescent="0.25">
      <c r="B44" s="1"/>
      <c r="C44" s="40"/>
      <c r="D44" s="9"/>
      <c r="E44" s="40"/>
      <c r="F44" s="40"/>
    </row>
    <row r="45" spans="2:6" x14ac:dyDescent="0.25">
      <c r="B45" s="1"/>
      <c r="C45" s="40"/>
      <c r="D45" s="9"/>
      <c r="E45" s="40"/>
      <c r="F45" s="40"/>
    </row>
    <row r="46" spans="2:6" x14ac:dyDescent="0.25">
      <c r="B46" s="1"/>
      <c r="C46" s="40"/>
      <c r="D46" s="9"/>
      <c r="E46" s="40"/>
      <c r="F46" s="40"/>
    </row>
    <row r="47" spans="2:6" x14ac:dyDescent="0.25">
      <c r="B47" s="1"/>
      <c r="C47" s="40"/>
      <c r="D47" s="9"/>
      <c r="E47" s="40"/>
      <c r="F47" s="40"/>
    </row>
    <row r="48" spans="2:6" x14ac:dyDescent="0.25">
      <c r="B48" s="1"/>
      <c r="C48" s="40"/>
      <c r="D48" s="9"/>
      <c r="E48" s="40"/>
      <c r="F48" s="40"/>
    </row>
    <row r="49" spans="2:6" x14ac:dyDescent="0.25">
      <c r="B49" s="1"/>
      <c r="C49" s="40"/>
      <c r="D49" s="9"/>
      <c r="E49" s="40"/>
      <c r="F49" s="40"/>
    </row>
    <row r="50" spans="2:6" x14ac:dyDescent="0.25">
      <c r="B50" s="1"/>
      <c r="C50" s="40"/>
      <c r="D50" s="9"/>
      <c r="E50" s="40"/>
      <c r="F50" s="40"/>
    </row>
    <row r="51" spans="2:6" x14ac:dyDescent="0.25">
      <c r="B51" s="1"/>
      <c r="C51" s="40"/>
      <c r="D51" s="9"/>
      <c r="E51" s="40"/>
      <c r="F51" s="40"/>
    </row>
    <row r="52" spans="2:6" x14ac:dyDescent="0.25">
      <c r="B52" s="1"/>
      <c r="C52" s="40"/>
      <c r="D52" s="9"/>
      <c r="E52" s="40"/>
      <c r="F52" s="40"/>
    </row>
    <row r="53" spans="2:6" x14ac:dyDescent="0.25">
      <c r="B53" s="1"/>
      <c r="C53" s="40"/>
      <c r="D53" s="9"/>
      <c r="E53" s="40"/>
      <c r="F53" s="40"/>
    </row>
    <row r="54" spans="2:6" x14ac:dyDescent="0.25">
      <c r="B54" s="1"/>
      <c r="C54" s="40"/>
      <c r="D54" s="9"/>
      <c r="E54" s="40"/>
      <c r="F54" s="40"/>
    </row>
    <row r="55" spans="2:6" x14ac:dyDescent="0.25">
      <c r="B55" s="1"/>
      <c r="C55" s="40"/>
      <c r="D55" s="9"/>
      <c r="E55" s="40"/>
      <c r="F55" s="40"/>
    </row>
    <row r="56" spans="2:6" x14ac:dyDescent="0.25">
      <c r="B56" s="1"/>
      <c r="C56" s="40"/>
      <c r="D56" s="9"/>
      <c r="E56" s="40"/>
      <c r="F56" s="40"/>
    </row>
    <row r="57" spans="2:6" x14ac:dyDescent="0.25">
      <c r="B57" s="1"/>
      <c r="C57" s="40"/>
      <c r="D57" s="9"/>
      <c r="E57" s="40"/>
      <c r="F57" s="40"/>
    </row>
    <row r="58" spans="2:6" x14ac:dyDescent="0.25">
      <c r="B58" s="1"/>
      <c r="C58" s="40"/>
      <c r="D58" s="9"/>
      <c r="E58" s="40"/>
      <c r="F58" s="40"/>
    </row>
    <row r="59" spans="2:6" x14ac:dyDescent="0.25">
      <c r="B59" s="1"/>
      <c r="C59" s="40"/>
      <c r="D59" s="9"/>
      <c r="E59" s="40"/>
      <c r="F59" s="40"/>
    </row>
    <row r="60" spans="2:6" x14ac:dyDescent="0.25">
      <c r="B60" s="1"/>
      <c r="C60" s="40"/>
      <c r="D60" s="9"/>
      <c r="E60" s="40"/>
      <c r="F60" s="40"/>
    </row>
    <row r="61" spans="2:6" x14ac:dyDescent="0.25">
      <c r="B61" s="1"/>
      <c r="C61" s="40"/>
      <c r="D61" s="9"/>
      <c r="E61" s="40"/>
      <c r="F61" s="40"/>
    </row>
    <row r="62" spans="2:6" x14ac:dyDescent="0.25">
      <c r="B62" s="1"/>
      <c r="C62" s="40"/>
      <c r="D62" s="9"/>
      <c r="E62" s="40"/>
      <c r="F62" s="40"/>
    </row>
    <row r="63" spans="2:6" x14ac:dyDescent="0.25">
      <c r="B63" s="1"/>
      <c r="C63" s="40"/>
      <c r="D63" s="9"/>
      <c r="E63" s="40"/>
      <c r="F63" s="40"/>
    </row>
    <row r="64" spans="2:6" x14ac:dyDescent="0.25">
      <c r="B64" s="1"/>
      <c r="C64" s="40"/>
      <c r="D64" s="9"/>
      <c r="E64" s="40"/>
      <c r="F64" s="40"/>
    </row>
    <row r="65" spans="2:6" x14ac:dyDescent="0.25">
      <c r="B65" s="1"/>
      <c r="C65" s="40"/>
      <c r="D65" s="9"/>
      <c r="E65" s="40"/>
      <c r="F65" s="40"/>
    </row>
    <row r="66" spans="2:6" x14ac:dyDescent="0.25">
      <c r="B66" s="1"/>
      <c r="C66" s="40"/>
      <c r="D66" s="9"/>
      <c r="E66" s="40"/>
      <c r="F66" s="40"/>
    </row>
    <row r="67" spans="2:6" x14ac:dyDescent="0.25">
      <c r="B67" s="1"/>
      <c r="C67" s="40"/>
      <c r="D67" s="9"/>
      <c r="E67" s="40"/>
      <c r="F67" s="40"/>
    </row>
    <row r="68" spans="2:6" x14ac:dyDescent="0.25">
      <c r="B68" s="1"/>
      <c r="C68" s="40"/>
      <c r="D68" s="9"/>
      <c r="E68" s="40"/>
      <c r="F68" s="40"/>
    </row>
    <row r="69" spans="2:6" x14ac:dyDescent="0.25">
      <c r="B69" s="1"/>
      <c r="C69" s="40"/>
      <c r="D69" s="9"/>
      <c r="E69" s="40"/>
      <c r="F69" s="40"/>
    </row>
    <row r="70" spans="2:6" x14ac:dyDescent="0.25">
      <c r="B70" s="1"/>
      <c r="C70" s="40"/>
      <c r="D70" s="9"/>
      <c r="E70" s="40"/>
      <c r="F70" s="40"/>
    </row>
    <row r="71" spans="2:6" x14ac:dyDescent="0.25">
      <c r="B71" s="1"/>
      <c r="C71" s="40"/>
      <c r="D71" s="9"/>
      <c r="E71" s="40"/>
      <c r="F71" s="40"/>
    </row>
    <row r="72" spans="2:6" x14ac:dyDescent="0.25">
      <c r="B72" s="1"/>
      <c r="C72" s="40"/>
      <c r="D72" s="9"/>
      <c r="E72" s="40"/>
      <c r="F72" s="40"/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workbookViewId="0">
      <selection activeCell="L13" sqref="L13"/>
    </sheetView>
  </sheetViews>
  <sheetFormatPr defaultRowHeight="15" x14ac:dyDescent="0.25"/>
  <cols>
    <col min="1" max="1" width="34.140625" style="16" customWidth="1"/>
    <col min="2" max="2" width="12.28515625" style="40" customWidth="1"/>
    <col min="3" max="3" width="12.85546875" style="40" customWidth="1"/>
    <col min="4" max="4" width="13.140625" style="40" customWidth="1"/>
    <col min="5" max="5" width="13" style="40" customWidth="1"/>
    <col min="6" max="10" width="9.140625" style="40"/>
    <col min="11" max="11" width="12.42578125" style="40" bestFit="1" customWidth="1"/>
    <col min="12" max="16384" width="9.140625" style="40"/>
  </cols>
  <sheetData>
    <row r="1" spans="1:6" ht="18.75" x14ac:dyDescent="0.3">
      <c r="A1" s="59" t="s">
        <v>55</v>
      </c>
      <c r="B1" s="41"/>
      <c r="C1" s="41"/>
      <c r="D1" s="41"/>
      <c r="E1" s="41"/>
      <c r="F1" s="41"/>
    </row>
    <row r="2" spans="1:6" x14ac:dyDescent="0.25">
      <c r="A2" s="16" t="s">
        <v>60</v>
      </c>
      <c r="B2" s="53">
        <f>'PPT BASE'!B5</f>
        <v>41514</v>
      </c>
      <c r="C2" s="41"/>
      <c r="D2" s="41"/>
      <c r="E2" s="41"/>
      <c r="F2" s="41"/>
    </row>
    <row r="3" spans="1:6" x14ac:dyDescent="0.25">
      <c r="A3" s="16" t="s">
        <v>61</v>
      </c>
      <c r="B3" s="53">
        <f>'PPT BASE'!B6</f>
        <v>41546</v>
      </c>
      <c r="C3" s="41"/>
      <c r="D3" s="41"/>
      <c r="E3" s="41"/>
      <c r="F3" s="41"/>
    </row>
    <row r="4" spans="1:6" x14ac:dyDescent="0.25">
      <c r="B4" s="53"/>
      <c r="C4" s="41"/>
      <c r="D4" s="41"/>
      <c r="E4" s="41"/>
      <c r="F4" s="41"/>
    </row>
    <row r="5" spans="1:6" ht="18.75" x14ac:dyDescent="0.3">
      <c r="A5" s="59" t="s">
        <v>62</v>
      </c>
      <c r="B5" s="41"/>
      <c r="C5" s="41"/>
      <c r="D5" s="41"/>
      <c r="E5" s="41"/>
      <c r="F5" s="41"/>
    </row>
    <row r="6" spans="1:6" x14ac:dyDescent="0.25">
      <c r="A6" s="16" t="s">
        <v>56</v>
      </c>
      <c r="B6" s="55"/>
      <c r="C6" s="41"/>
      <c r="D6" s="41"/>
      <c r="E6" s="41"/>
      <c r="F6" s="56"/>
    </row>
    <row r="7" spans="1:6" x14ac:dyDescent="0.25">
      <c r="A7" s="16" t="s">
        <v>57</v>
      </c>
      <c r="B7" s="57"/>
      <c r="C7" s="41"/>
      <c r="D7" s="41"/>
      <c r="E7" s="56"/>
      <c r="F7" s="58"/>
    </row>
    <row r="8" spans="1:6" x14ac:dyDescent="0.25">
      <c r="A8" s="16" t="s">
        <v>58</v>
      </c>
      <c r="B8" s="55"/>
      <c r="C8" s="41"/>
      <c r="D8" s="41"/>
      <c r="E8" s="41"/>
      <c r="F8" s="41"/>
    </row>
    <row r="9" spans="1:6" x14ac:dyDescent="0.25">
      <c r="A9" s="16" t="s">
        <v>439</v>
      </c>
      <c r="B9" s="55"/>
      <c r="C9" s="41"/>
      <c r="D9" s="41"/>
      <c r="E9" s="41"/>
      <c r="F9" s="41"/>
    </row>
    <row r="10" spans="1:6" x14ac:dyDescent="0.25">
      <c r="A10" s="16" t="s">
        <v>59</v>
      </c>
      <c r="B10" s="55"/>
      <c r="C10" s="41"/>
      <c r="D10" s="41"/>
      <c r="E10" s="41"/>
      <c r="F10" s="41"/>
    </row>
    <row r="11" spans="1:6" ht="15.75" thickBot="1" x14ac:dyDescent="0.3">
      <c r="B11" s="41"/>
      <c r="C11" s="41"/>
      <c r="D11" s="41"/>
      <c r="E11" s="41"/>
      <c r="F11" s="41"/>
    </row>
    <row r="12" spans="1:6" ht="24" thickBot="1" x14ac:dyDescent="0.4">
      <c r="A12" s="62" t="s">
        <v>71</v>
      </c>
      <c r="B12" s="63"/>
      <c r="C12" s="63"/>
      <c r="D12" s="63"/>
      <c r="E12" s="64"/>
      <c r="F12" s="41"/>
    </row>
    <row r="13" spans="1:6" x14ac:dyDescent="0.25">
      <c r="A13" s="60"/>
      <c r="B13" s="41"/>
      <c r="C13" s="41"/>
      <c r="D13" s="41"/>
      <c r="E13" s="41"/>
      <c r="F13" s="41"/>
    </row>
    <row r="14" spans="1:6" ht="18.75" x14ac:dyDescent="0.3">
      <c r="A14" s="59" t="s">
        <v>63</v>
      </c>
      <c r="B14" s="41"/>
      <c r="C14" s="41"/>
      <c r="D14" s="41"/>
      <c r="E14" s="41"/>
      <c r="F14" s="41"/>
    </row>
    <row r="15" spans="1:6" x14ac:dyDescent="0.25">
      <c r="A15" s="60" t="s">
        <v>64</v>
      </c>
      <c r="B15" s="41" t="s">
        <v>65</v>
      </c>
      <c r="C15" s="41" t="s">
        <v>66</v>
      </c>
      <c r="D15" s="41" t="s">
        <v>67</v>
      </c>
      <c r="E15" s="41" t="s">
        <v>440</v>
      </c>
      <c r="F15" s="41" t="s">
        <v>68</v>
      </c>
    </row>
    <row r="16" spans="1:6" x14ac:dyDescent="0.25">
      <c r="A16" s="16" t="str">
        <f>'PPT BASE'!AL4</f>
        <v>Onix - Only</v>
      </c>
      <c r="B16" s="55"/>
      <c r="C16" s="57"/>
      <c r="D16" s="55"/>
      <c r="E16" s="55"/>
      <c r="F16" s="55"/>
    </row>
    <row r="17" spans="1:13" x14ac:dyDescent="0.25">
      <c r="A17" s="16" t="str">
        <f>'PPT BASE'!AL5</f>
        <v>Onix - Chevrolet</v>
      </c>
      <c r="B17" s="55"/>
      <c r="C17" s="57"/>
      <c r="D17" s="55"/>
      <c r="E17" s="55"/>
      <c r="F17" s="55"/>
    </row>
    <row r="18" spans="1:13" x14ac:dyDescent="0.25">
      <c r="A18" s="16" t="str">
        <f>'PPT BASE'!AL6</f>
        <v>Onix - Preço</v>
      </c>
      <c r="B18" s="55"/>
      <c r="C18" s="57"/>
      <c r="D18" s="55"/>
      <c r="E18" s="55"/>
      <c r="F18" s="55"/>
    </row>
    <row r="19" spans="1:13" x14ac:dyDescent="0.25">
      <c r="A19" s="16" t="str">
        <f>'PPT BASE'!AL7</f>
        <v>Onix - Ano</v>
      </c>
      <c r="B19" s="55"/>
      <c r="C19" s="57"/>
      <c r="D19" s="55"/>
      <c r="E19" s="55"/>
      <c r="F19" s="55"/>
      <c r="M19" s="49"/>
    </row>
    <row r="20" spans="1:13" x14ac:dyDescent="0.25">
      <c r="A20" s="16" t="str">
        <f>'PPT BASE'!AL8</f>
        <v>Onix - Carro</v>
      </c>
      <c r="B20" s="55"/>
      <c r="C20" s="57"/>
      <c r="D20" s="55"/>
      <c r="E20" s="55"/>
      <c r="F20" s="55"/>
    </row>
    <row r="21" spans="1:13" x14ac:dyDescent="0.25">
      <c r="A21" s="16" t="str">
        <f>'PPT BASE'!AL9</f>
        <v>Outros</v>
      </c>
      <c r="B21" s="55"/>
      <c r="C21" s="57"/>
      <c r="D21" s="55"/>
      <c r="E21" s="55"/>
      <c r="F21" s="55"/>
    </row>
    <row r="22" spans="1:13" x14ac:dyDescent="0.25">
      <c r="B22" s="41"/>
      <c r="C22" s="41"/>
      <c r="D22" s="41"/>
      <c r="E22" s="41"/>
      <c r="F22" s="41"/>
    </row>
    <row r="23" spans="1:13" ht="18.75" x14ac:dyDescent="0.3">
      <c r="A23" s="59" t="s">
        <v>72</v>
      </c>
      <c r="B23" s="41"/>
      <c r="C23" s="41"/>
      <c r="D23" s="41"/>
      <c r="E23" s="41"/>
      <c r="F23" s="41"/>
    </row>
    <row r="24" spans="1:13" x14ac:dyDescent="0.25">
      <c r="A24" s="60" t="s">
        <v>69</v>
      </c>
      <c r="B24" s="41" t="s">
        <v>65</v>
      </c>
      <c r="C24" s="41" t="s">
        <v>66</v>
      </c>
      <c r="D24" s="41" t="s">
        <v>67</v>
      </c>
      <c r="E24" s="41" t="s">
        <v>440</v>
      </c>
      <c r="F24" s="41" t="s">
        <v>68</v>
      </c>
    </row>
    <row r="25" spans="1:13" x14ac:dyDescent="0.25">
      <c r="A25" s="16" t="str">
        <f>'PPT BASE'!AX4</f>
        <v>Onix</v>
      </c>
      <c r="B25" s="55"/>
      <c r="C25" s="57"/>
      <c r="D25" s="55"/>
      <c r="E25" s="55"/>
      <c r="F25" s="55"/>
    </row>
    <row r="26" spans="1:13" x14ac:dyDescent="0.25">
      <c r="A26" s="16" t="str">
        <f>'PPT BASE'!AX5</f>
        <v>Onix chevrolet</v>
      </c>
      <c r="B26" s="55"/>
      <c r="C26" s="57"/>
      <c r="D26" s="55"/>
      <c r="E26" s="55"/>
      <c r="F26" s="55"/>
    </row>
    <row r="27" spans="1:13" x14ac:dyDescent="0.25">
      <c r="A27" s="16" t="str">
        <f>'PPT BASE'!AX6</f>
        <v>preço Onix</v>
      </c>
      <c r="B27" s="55"/>
      <c r="C27" s="57"/>
      <c r="D27" s="55"/>
      <c r="E27" s="55"/>
      <c r="F27" s="55"/>
    </row>
    <row r="28" spans="1:13" x14ac:dyDescent="0.25">
      <c r="A28" s="16" t="str">
        <f>'PPT BASE'!AX7</f>
        <v>carro Onix</v>
      </c>
      <c r="B28" s="55"/>
      <c r="C28" s="57"/>
      <c r="D28" s="55"/>
      <c r="E28" s="55"/>
      <c r="F28" s="55"/>
    </row>
    <row r="29" spans="1:13" x14ac:dyDescent="0.25">
      <c r="A29" s="16" t="str">
        <f>'PPT BASE'!AX8</f>
        <v>Onix automatizado</v>
      </c>
      <c r="B29" s="55"/>
      <c r="C29" s="57"/>
      <c r="D29" s="55"/>
      <c r="E29" s="55"/>
      <c r="F29" s="55"/>
    </row>
    <row r="30" spans="1:13" x14ac:dyDescent="0.25">
      <c r="A30" s="16" t="str">
        <f>'PPT BASE'!AX9</f>
        <v>onix 2014</v>
      </c>
      <c r="B30" s="55"/>
      <c r="C30" s="57"/>
      <c r="D30" s="55"/>
      <c r="E30" s="55"/>
      <c r="F30" s="55"/>
    </row>
    <row r="31" spans="1:13" x14ac:dyDescent="0.25">
      <c r="A31" s="16" t="str">
        <f>'PPT BASE'!AX10</f>
        <v>novo onix 2013</v>
      </c>
      <c r="B31" s="55"/>
      <c r="C31" s="57"/>
      <c r="D31" s="55"/>
      <c r="E31" s="55"/>
      <c r="F31" s="55"/>
    </row>
    <row r="32" spans="1:13" x14ac:dyDescent="0.25">
      <c r="A32" s="16" t="str">
        <f>'PPT BASE'!AX11</f>
        <v>onix 2013</v>
      </c>
      <c r="B32" s="55"/>
      <c r="C32" s="57"/>
      <c r="D32" s="55"/>
      <c r="E32" s="55"/>
      <c r="F32" s="55"/>
    </row>
    <row r="33" spans="1:6" x14ac:dyDescent="0.25">
      <c r="A33" s="16" t="str">
        <f>'PPT BASE'!AX12</f>
        <v>Onix 1.4</v>
      </c>
      <c r="B33" s="55"/>
      <c r="C33" s="57"/>
      <c r="D33" s="55"/>
      <c r="E33" s="55"/>
      <c r="F33" s="55"/>
    </row>
    <row r="34" spans="1:6" x14ac:dyDescent="0.25">
      <c r="A34" s="16" t="str">
        <f>'PPT BASE'!AX13</f>
        <v>Onix LTZ</v>
      </c>
      <c r="B34" s="55"/>
      <c r="C34" s="57"/>
      <c r="D34" s="55"/>
      <c r="E34" s="55"/>
      <c r="F34" s="55"/>
    </row>
    <row r="35" spans="1:6" x14ac:dyDescent="0.25">
      <c r="A35" s="16" t="str">
        <f>'PPT BASE'!AX14</f>
        <v>monte Onix</v>
      </c>
      <c r="B35" s="55"/>
      <c r="C35" s="57"/>
      <c r="D35" s="55"/>
      <c r="E35" s="55"/>
      <c r="F35" s="55"/>
    </row>
    <row r="36" spans="1:6" x14ac:dyDescent="0.25">
      <c r="A36" s="16" t="str">
        <f>'PPT BASE'!AX15</f>
        <v>preço onix 2013</v>
      </c>
      <c r="B36" s="55"/>
      <c r="C36" s="57"/>
      <c r="D36" s="55"/>
      <c r="E36" s="55"/>
      <c r="F36" s="55"/>
    </row>
    <row r="37" spans="1:6" x14ac:dyDescent="0.25">
      <c r="A37" s="16" t="str">
        <f>'PPT BASE'!AX16</f>
        <v>valor Onix</v>
      </c>
      <c r="B37" s="55"/>
      <c r="C37" s="57"/>
      <c r="D37" s="55"/>
      <c r="E37" s="55"/>
      <c r="F37" s="55"/>
    </row>
    <row r="38" spans="1:6" x14ac:dyDescent="0.25">
      <c r="A38" s="16" t="str">
        <f>'PPT BASE'!AX17</f>
        <v>preço onix 2014</v>
      </c>
      <c r="B38" s="55"/>
      <c r="C38" s="57"/>
      <c r="D38" s="55"/>
      <c r="E38" s="55"/>
      <c r="F38" s="55"/>
    </row>
    <row r="39" spans="1:6" x14ac:dyDescent="0.25">
      <c r="A39" s="16" t="str">
        <f>'PPT BASE'!AX18</f>
        <v>Onix LTZ chevrolet</v>
      </c>
      <c r="B39" s="55"/>
      <c r="C39" s="57"/>
      <c r="D39" s="55"/>
      <c r="E39" s="55"/>
      <c r="F39" s="55"/>
    </row>
  </sheetData>
  <mergeCells count="1">
    <mergeCell ref="A12:E12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20"/>
  <sheetViews>
    <sheetView zoomScale="85" zoomScaleNormal="85" workbookViewId="0">
      <selection activeCell="J16" sqref="J16"/>
    </sheetView>
  </sheetViews>
  <sheetFormatPr defaultRowHeight="15" x14ac:dyDescent="0.25"/>
  <cols>
    <col min="1" max="1" width="24.28515625" bestFit="1" customWidth="1"/>
    <col min="2" max="2" width="10.7109375" customWidth="1"/>
    <col min="3" max="3" width="14.28515625" customWidth="1"/>
    <col min="4" max="4" width="0.85546875" style="5" customWidth="1"/>
    <col min="6" max="6" width="26.28515625" bestFit="1" customWidth="1"/>
    <col min="7" max="7" width="13.85546875" bestFit="1" customWidth="1"/>
    <col min="9" max="9" width="0.85546875" style="5" customWidth="1"/>
    <col min="11" max="11" width="10.7109375" bestFit="1" customWidth="1"/>
    <col min="12" max="12" width="13.28515625" customWidth="1"/>
    <col min="13" max="13" width="11.7109375" customWidth="1"/>
    <col min="14" max="14" width="13.140625" customWidth="1"/>
    <col min="16" max="16" width="10.140625" bestFit="1" customWidth="1"/>
    <col min="17" max="17" width="8.140625" style="40" bestFit="1" customWidth="1"/>
    <col min="19" max="19" width="0.7109375" style="5" customWidth="1"/>
    <col min="21" max="21" width="11.140625" customWidth="1"/>
    <col min="24" max="24" width="11.7109375" customWidth="1"/>
    <col min="26" max="26" width="0.7109375" style="5" customWidth="1"/>
    <col min="28" max="28" width="11.42578125" customWidth="1"/>
    <col min="30" max="30" width="11.85546875" bestFit="1" customWidth="1"/>
    <col min="33" max="33" width="0.7109375" style="5" customWidth="1"/>
    <col min="35" max="35" width="18.5703125" customWidth="1"/>
    <col min="36" max="36" width="15.7109375" customWidth="1"/>
    <col min="38" max="38" width="28.140625" bestFit="1" customWidth="1"/>
    <col min="41" max="41" width="0.7109375" style="5" customWidth="1"/>
    <col min="43" max="43" width="28.85546875" customWidth="1"/>
    <col min="44" max="44" width="16.7109375" customWidth="1"/>
    <col min="45" max="45" width="15.7109375" customWidth="1"/>
    <col min="46" max="46" width="19.42578125" customWidth="1"/>
    <col min="47" max="47" width="12.28515625" customWidth="1"/>
    <col min="48" max="48" width="12.42578125" customWidth="1"/>
    <col min="50" max="50" width="23" bestFit="1" customWidth="1"/>
    <col min="52" max="52" width="11.140625" hidden="1" customWidth="1"/>
    <col min="56" max="56" width="0.7109375" style="5" customWidth="1"/>
    <col min="58" max="58" width="96.140625" customWidth="1"/>
    <col min="59" max="59" width="27.7109375" customWidth="1"/>
    <col min="60" max="60" width="38.140625" customWidth="1"/>
    <col min="61" max="61" width="35.28515625" customWidth="1"/>
    <col min="62" max="62" width="19.42578125" customWidth="1"/>
    <col min="63" max="63" width="15.7109375" style="40" customWidth="1"/>
    <col min="64" max="64" width="12.28515625" style="40" customWidth="1"/>
    <col min="65" max="65" width="9.140625" style="40"/>
    <col min="67" max="67" width="96.5703125" bestFit="1" customWidth="1"/>
    <col min="68" max="68" width="21.28515625" bestFit="1" customWidth="1"/>
    <col min="69" max="69" width="9.85546875" customWidth="1"/>
    <col min="70" max="70" width="7.85546875" bestFit="1" customWidth="1"/>
  </cols>
  <sheetData>
    <row r="1" spans="1:70" x14ac:dyDescent="0.25">
      <c r="A1" t="s">
        <v>22</v>
      </c>
      <c r="F1" t="s">
        <v>23</v>
      </c>
      <c r="K1" t="s">
        <v>24</v>
      </c>
      <c r="U1" t="s">
        <v>54</v>
      </c>
      <c r="AB1" t="s">
        <v>30</v>
      </c>
      <c r="AI1" t="s">
        <v>31</v>
      </c>
      <c r="AQ1" t="s">
        <v>36</v>
      </c>
      <c r="BF1" t="s">
        <v>41</v>
      </c>
    </row>
    <row r="2" spans="1:70" x14ac:dyDescent="0.25">
      <c r="AL2" s="17" t="s">
        <v>33</v>
      </c>
      <c r="AX2" s="17" t="s">
        <v>33</v>
      </c>
    </row>
    <row r="3" spans="1:70" x14ac:dyDescent="0.25">
      <c r="A3" s="3" t="s">
        <v>18</v>
      </c>
      <c r="B3" t="s">
        <v>178</v>
      </c>
      <c r="F3" s="7" t="str">
        <f>"Impressões: "&amp;"
"&amp;FIXED(SUM('Base KW'!H:H),0,0)</f>
        <v>Impressões: 
691.596</v>
      </c>
      <c r="K3" t="s">
        <v>25</v>
      </c>
      <c r="L3" t="s">
        <v>7</v>
      </c>
      <c r="M3" t="s">
        <v>6</v>
      </c>
      <c r="N3" t="s">
        <v>26</v>
      </c>
      <c r="O3" t="s">
        <v>27</v>
      </c>
      <c r="P3" t="s">
        <v>28</v>
      </c>
      <c r="Q3" s="40" t="s">
        <v>53</v>
      </c>
      <c r="U3" s="1">
        <f>$B$5</f>
        <v>41514</v>
      </c>
      <c r="V3" s="6">
        <f>SUMIF('Base KW'!A:A,'PPT BASE'!U3,'Base KW'!G:G)</f>
        <v>3176</v>
      </c>
      <c r="W3" s="9">
        <f>IFERROR(SUMIF('Base P.I.'!B:B,'PPT BASE'!U3,'Base P.I.'!D:D),"--")</f>
        <v>0.74550000000000005</v>
      </c>
      <c r="X3" s="13">
        <f>SUMIF('Base KW'!A:A,'PPT BASE'!U3,'Base KW'!I:I)</f>
        <v>609.9</v>
      </c>
      <c r="AB3" s="1">
        <f>$B$5</f>
        <v>41514</v>
      </c>
      <c r="AC3" s="9">
        <f>IFERROR(V3/AE3,"--")</f>
        <v>0.16394796613669213</v>
      </c>
      <c r="AD3" s="11">
        <f>IFERROR(SUMIF('Base KW'!A:A,'PPT BASE'!AB3,'Base KW'!I:I)/SUMIF('Base KW'!A:A,'PPT BASE'!AB3,'Base KW'!G:G),"--")</f>
        <v>0.19203400503778337</v>
      </c>
      <c r="AE3" s="14">
        <f>SUMIF('Base KW'!A:A,'PPT BASE'!AB3,'Base KW'!H:H)</f>
        <v>19372</v>
      </c>
      <c r="AI3" s="15" t="s">
        <v>46</v>
      </c>
      <c r="AJ3" t="s">
        <v>32</v>
      </c>
      <c r="AL3" t="s">
        <v>34</v>
      </c>
      <c r="AM3" t="s">
        <v>6</v>
      </c>
      <c r="AQ3" s="15" t="s">
        <v>46</v>
      </c>
      <c r="AR3" s="15" t="s">
        <v>16</v>
      </c>
      <c r="AS3" s="40" t="s">
        <v>32</v>
      </c>
      <c r="AT3" s="40" t="s">
        <v>37</v>
      </c>
      <c r="AU3" s="40" t="s">
        <v>38</v>
      </c>
      <c r="AV3" s="40" t="s">
        <v>39</v>
      </c>
      <c r="AX3" t="s">
        <v>40</v>
      </c>
      <c r="AY3" t="s">
        <v>6</v>
      </c>
      <c r="AZ3" t="s">
        <v>7</v>
      </c>
      <c r="BA3" t="s">
        <v>27</v>
      </c>
      <c r="BB3" t="s">
        <v>28</v>
      </c>
      <c r="BC3" s="48" t="s">
        <v>70</v>
      </c>
      <c r="BF3" s="15" t="s">
        <v>46</v>
      </c>
      <c r="BG3" s="15" t="s">
        <v>12</v>
      </c>
      <c r="BH3" s="15" t="s">
        <v>13</v>
      </c>
      <c r="BI3" s="15" t="s">
        <v>14</v>
      </c>
      <c r="BJ3" s="40" t="s">
        <v>37</v>
      </c>
      <c r="BK3" s="40" t="s">
        <v>32</v>
      </c>
      <c r="BL3" s="9" t="s">
        <v>38</v>
      </c>
      <c r="BO3" t="s">
        <v>12</v>
      </c>
      <c r="BP3" t="s">
        <v>7</v>
      </c>
      <c r="BQ3" t="s">
        <v>6</v>
      </c>
      <c r="BR3" t="s">
        <v>27</v>
      </c>
    </row>
    <row r="4" spans="1:70" x14ac:dyDescent="0.25">
      <c r="A4" s="3" t="s">
        <v>19</v>
      </c>
      <c r="B4" s="10">
        <f>IF(C6,WEEKNUM(B6,2),"Rever datas")</f>
        <v>39</v>
      </c>
      <c r="F4" s="7" t="str">
        <f>"Cliques: "&amp;"
"&amp;FIXED(SUM('Base KW'!G:G),0,0)</f>
        <v>Cliques: 
101.414</v>
      </c>
      <c r="K4" s="40">
        <f>IF(K5=1,53,K5-1)</f>
        <v>36</v>
      </c>
      <c r="L4" s="6">
        <f>SUMIF('Base KW'!$M:$M,'PPT BASE'!$K4,'Base KW'!H:H)</f>
        <v>149191</v>
      </c>
      <c r="M4" s="6">
        <f>SUMIF('Base KW'!$M:$M,'PPT BASE'!$K4,'Base KW'!G:G)</f>
        <v>21827</v>
      </c>
      <c r="N4" s="11">
        <f>SUMIF('Base KW'!$M:$M,'PPT BASE'!$K4,'Base KW'!I:I)</f>
        <v>3637.9799999999937</v>
      </c>
      <c r="O4" s="9">
        <f>M4/L4</f>
        <v>0.14630239089489314</v>
      </c>
      <c r="P4" s="11">
        <f>N4/M4</f>
        <v>0.16667338617308808</v>
      </c>
      <c r="Q4" s="9">
        <f>SUMIF('Base P.I.'!F:F,'PPT BASE'!K4,'Base P.I.'!C:C)/SUMIF('Base P.I.'!F:F,'PPT BASE'!K4,'Base P.I.'!E:E)</f>
        <v>0.83254085803678068</v>
      </c>
      <c r="U4" s="12">
        <f>IF(U3&lt;$B$6,U3+1,"--")</f>
        <v>41515</v>
      </c>
      <c r="V4" s="6">
        <f>SUMIF('Base KW'!A:A,'PPT BASE'!U4,'Base KW'!G:G)</f>
        <v>3669</v>
      </c>
      <c r="W4" s="9">
        <f>IFERROR(SUMIF('Base P.I.'!B:B,'PPT BASE'!U4,'Base P.I.'!D:D),"--")</f>
        <v>0.80789999999999995</v>
      </c>
      <c r="X4" s="13">
        <f>SUMIF('Base KW'!A:A,'PPT BASE'!U4,'Base KW'!I:I)</f>
        <v>730.70000000000027</v>
      </c>
      <c r="AB4" s="12">
        <f>IF(AB3&lt;$B$6,AB3+1,"--")</f>
        <v>41515</v>
      </c>
      <c r="AC4" s="9">
        <f t="shared" ref="AC4:AC45" si="0">IFERROR(V4/AE4,"--")</f>
        <v>0.16605566870332655</v>
      </c>
      <c r="AD4" s="11">
        <f>IFERROR(SUMIF('Base KW'!A:A,'PPT BASE'!AB4,'Base KW'!I:I)/SUMIF('Base KW'!A:A,'PPT BASE'!AB4,'Base KW'!G:G),"--")</f>
        <v>0.19915508312891803</v>
      </c>
      <c r="AE4" s="14">
        <f>SUMIF('Base KW'!A:A,'PPT BASE'!AB4,'Base KW'!H:H)</f>
        <v>22095</v>
      </c>
      <c r="AI4" s="16" t="s">
        <v>179</v>
      </c>
      <c r="AJ4" s="6">
        <v>42328</v>
      </c>
      <c r="AL4" t="str">
        <f>AI4</f>
        <v>Onix - Only</v>
      </c>
      <c r="AM4" s="6">
        <f>AJ4</f>
        <v>42328</v>
      </c>
      <c r="AQ4" s="40" t="s">
        <v>178</v>
      </c>
      <c r="AR4" s="40" t="s">
        <v>47</v>
      </c>
      <c r="AS4" s="7">
        <v>41486</v>
      </c>
      <c r="AT4" s="7">
        <v>329030</v>
      </c>
      <c r="AU4" s="8">
        <v>0.12608576725526549</v>
      </c>
      <c r="AV4" s="11">
        <v>0.21175456780600685</v>
      </c>
      <c r="AX4" t="str">
        <f>AQ4</f>
        <v>Onix</v>
      </c>
      <c r="AY4" s="6">
        <f>AS4</f>
        <v>41486</v>
      </c>
      <c r="AZ4" s="6">
        <f>AT4</f>
        <v>329030</v>
      </c>
      <c r="BA4" s="8">
        <f>AU4</f>
        <v>0.12608576725526549</v>
      </c>
      <c r="BB4" s="11">
        <f>AV4</f>
        <v>0.21175456780600685</v>
      </c>
      <c r="BC4" s="48" t="str">
        <f>AR4</f>
        <v>(vazio)</v>
      </c>
      <c r="BF4" s="40" t="s">
        <v>494</v>
      </c>
      <c r="BG4" s="40" t="s">
        <v>423</v>
      </c>
      <c r="BH4" s="40" t="s">
        <v>391</v>
      </c>
      <c r="BI4" s="40" t="s">
        <v>392</v>
      </c>
      <c r="BJ4" s="6">
        <v>404</v>
      </c>
      <c r="BK4" s="6">
        <v>216</v>
      </c>
      <c r="BL4" s="9">
        <v>0.53465346534653468</v>
      </c>
      <c r="BO4" t="str">
        <f t="shared" ref="BO4:BO11" si="1">BF4</f>
        <v>Monte o Seu Onix 2013 | Um Choque de Gerações na Indústria | Automobilística. Visite Nosso Site!</v>
      </c>
      <c r="BP4" s="6">
        <f t="shared" ref="BP4:BR11" si="2">BJ4</f>
        <v>404</v>
      </c>
      <c r="BQ4" s="6">
        <f t="shared" si="2"/>
        <v>216</v>
      </c>
      <c r="BR4" s="9">
        <f t="shared" si="2"/>
        <v>0.53465346534653468</v>
      </c>
    </row>
    <row r="5" spans="1:70" x14ac:dyDescent="0.25">
      <c r="A5" s="3" t="s">
        <v>20</v>
      </c>
      <c r="B5" s="4">
        <v>41514</v>
      </c>
      <c r="C5" t="b">
        <f>B5=MIN('Base KW'!A:A)</f>
        <v>1</v>
      </c>
      <c r="F5" s="7" t="str">
        <f>"Investimento: "&amp;"
"&amp;"R$ "&amp;FIXED(SUM('Base KW'!I:I),2,0)</f>
        <v>Investimento: 
R$ 22.426,82</v>
      </c>
      <c r="K5">
        <f>IF(K6=1,53,K6-1)</f>
        <v>37</v>
      </c>
      <c r="L5" s="6">
        <f>SUMIF('Base KW'!$M:$M,'PPT BASE'!$K5,'Base KW'!H:H)</f>
        <v>145720</v>
      </c>
      <c r="M5" s="6">
        <f>SUMIF('Base KW'!$M:$M,'PPT BASE'!$K5,'Base KW'!G:G)</f>
        <v>22025</v>
      </c>
      <c r="N5" s="11">
        <f>SUMIF('Base KW'!$M:$M,'PPT BASE'!$K5,'Base KW'!I:I)</f>
        <v>3927.4000000000055</v>
      </c>
      <c r="O5" s="9">
        <f t="shared" ref="O5:O7" si="3">M5/L5</f>
        <v>0.15114603348888278</v>
      </c>
      <c r="P5" s="11">
        <f t="shared" ref="P5:P7" si="4">N5/M5</f>
        <v>0.17831555051078346</v>
      </c>
      <c r="Q5" s="9">
        <f>SUMIF('Base P.I.'!F:F,'PPT BASE'!K5,'Base P.I.'!C:C)/SUMIF('Base P.I.'!F:F,'PPT BASE'!K5,'Base P.I.'!E:E)</f>
        <v>0.83849841395437796</v>
      </c>
      <c r="U5" s="12">
        <f t="shared" ref="U5:U69" si="5">IF(U4&lt;$B$6,U4+1,"--")</f>
        <v>41516</v>
      </c>
      <c r="V5" s="6">
        <f>SUMIF('Base KW'!A:A,'PPT BASE'!U5,'Base KW'!G:G)</f>
        <v>3405</v>
      </c>
      <c r="W5" s="9">
        <f>IFERROR(SUMIF('Base P.I.'!B:B,'PPT BASE'!U5,'Base P.I.'!D:D),"--")</f>
        <v>0.82169999999999999</v>
      </c>
      <c r="X5" s="13">
        <f>SUMIF('Base KW'!A:A,'PPT BASE'!U5,'Base KW'!I:I)</f>
        <v>714.4599999999997</v>
      </c>
      <c r="AB5" s="12">
        <f t="shared" ref="AB5:AB69" si="6">IF(AB4&lt;$B$6,AB4+1,"--")</f>
        <v>41516</v>
      </c>
      <c r="AC5" s="9">
        <f t="shared" si="0"/>
        <v>0.15976914414414414</v>
      </c>
      <c r="AD5" s="11">
        <f>IFERROR(SUMIF('Base KW'!A:A,'PPT BASE'!AB5,'Base KW'!I:I)/SUMIF('Base KW'!A:A,'PPT BASE'!AB5,'Base KW'!G:G),"--")</f>
        <v>0.20982672540381783</v>
      </c>
      <c r="AE5" s="14">
        <f>SUMIF('Base KW'!A:A,'PPT BASE'!AB5,'Base KW'!H:H)</f>
        <v>21312</v>
      </c>
      <c r="AI5" s="16" t="s">
        <v>149</v>
      </c>
      <c r="AJ5" s="6">
        <v>19096</v>
      </c>
      <c r="AL5" t="str">
        <f t="shared" ref="AL5:AL8" si="7">AI5</f>
        <v>Onix - Chevrolet</v>
      </c>
      <c r="AM5" s="6">
        <f t="shared" ref="AM5:AM8" si="8">AJ5</f>
        <v>19096</v>
      </c>
      <c r="AQ5" s="40" t="s">
        <v>175</v>
      </c>
      <c r="AR5" s="40" t="s">
        <v>47</v>
      </c>
      <c r="AS5" s="7">
        <v>17596</v>
      </c>
      <c r="AT5" s="7">
        <v>86711</v>
      </c>
      <c r="AU5" s="8">
        <v>0.20292696428365489</v>
      </c>
      <c r="AV5" s="11">
        <v>0.2146828824732894</v>
      </c>
      <c r="AX5" t="str">
        <f t="shared" ref="AX5:AX13" si="9">AQ5</f>
        <v>Onix chevrolet</v>
      </c>
      <c r="AY5" s="6">
        <f t="shared" ref="AY5:BB18" si="10">AS5</f>
        <v>17596</v>
      </c>
      <c r="AZ5" s="6">
        <f t="shared" si="10"/>
        <v>86711</v>
      </c>
      <c r="BA5" s="8">
        <f t="shared" si="10"/>
        <v>0.20292696428365489</v>
      </c>
      <c r="BB5" s="11">
        <f t="shared" si="10"/>
        <v>0.2146828824732894</v>
      </c>
      <c r="BC5" s="48" t="str">
        <f t="shared" ref="BC5:BC18" si="11">AR5</f>
        <v>(vazio)</v>
      </c>
      <c r="BF5" s="40" t="s">
        <v>495</v>
      </c>
      <c r="BG5" s="40" t="s">
        <v>375</v>
      </c>
      <c r="BH5" s="40" t="s">
        <v>391</v>
      </c>
      <c r="BI5" s="40" t="s">
        <v>392</v>
      </c>
      <c r="BJ5" s="6">
        <v>409</v>
      </c>
      <c r="BK5" s="6">
        <v>215</v>
      </c>
      <c r="BL5" s="9">
        <v>0.52567237163814184</v>
      </c>
      <c r="BO5" t="str">
        <f t="shared" si="1"/>
        <v>Monte Seu Chevrolet Onix | Um Choque de Gerações na Indústria | Automobilística. Visite Nosso Site!</v>
      </c>
      <c r="BP5" s="6">
        <f t="shared" si="2"/>
        <v>409</v>
      </c>
      <c r="BQ5" s="6">
        <f t="shared" si="2"/>
        <v>215</v>
      </c>
      <c r="BR5" s="9">
        <f t="shared" si="2"/>
        <v>0.52567237163814184</v>
      </c>
    </row>
    <row r="6" spans="1:70" x14ac:dyDescent="0.25">
      <c r="A6" s="3" t="s">
        <v>21</v>
      </c>
      <c r="B6" s="4">
        <v>41546</v>
      </c>
      <c r="C6" t="b">
        <f>B6=MAX('Base KW'!A:A)</f>
        <v>1</v>
      </c>
      <c r="F6" s="7" t="str">
        <f>"CTR: "&amp;"
"&amp;FIXED(SUM('Base KW'!G:G)/SUM('Base KW'!H:H),4,0)*100&amp;"%"</f>
        <v>CTR: 
14,66%</v>
      </c>
      <c r="K6">
        <f>IF(K7=1,53,K7-1)</f>
        <v>38</v>
      </c>
      <c r="L6" s="6">
        <f>SUMIF('Base KW'!$M:$M,'PPT BASE'!$K6,'Base KW'!H:H)</f>
        <v>146412</v>
      </c>
      <c r="M6" s="6">
        <f>SUMIF('Base KW'!$M:$M,'PPT BASE'!$K6,'Base KW'!G:G)</f>
        <v>20181</v>
      </c>
      <c r="N6" s="11">
        <f>SUMIF('Base KW'!$M:$M,'PPT BASE'!$K6,'Base KW'!I:I)</f>
        <v>5414.2399999999907</v>
      </c>
      <c r="O6" s="9">
        <f t="shared" si="3"/>
        <v>0.13783706253585773</v>
      </c>
      <c r="P6" s="11">
        <f t="shared" si="4"/>
        <v>0.26828402953272834</v>
      </c>
      <c r="Q6" s="9">
        <f>SUMIF('Base P.I.'!F:F,'PPT BASE'!K6,'Base P.I.'!C:C)/SUMIF('Base P.I.'!F:F,'PPT BASE'!K6,'Base P.I.'!E:E)</f>
        <v>0.86579634305181874</v>
      </c>
      <c r="U6" s="12">
        <f t="shared" si="5"/>
        <v>41517</v>
      </c>
      <c r="V6" s="6">
        <f>SUMIF('Base KW'!A:A,'PPT BASE'!U6,'Base KW'!G:G)</f>
        <v>3487</v>
      </c>
      <c r="W6" s="9">
        <f>IFERROR(SUMIF('Base P.I.'!B:B,'PPT BASE'!U6,'Base P.I.'!D:D),"--")</f>
        <v>0.84160000000000001</v>
      </c>
      <c r="X6" s="13">
        <f>SUMIF('Base KW'!A:A,'PPT BASE'!U6,'Base KW'!I:I)</f>
        <v>777.31000000000006</v>
      </c>
      <c r="AB6" s="12">
        <f t="shared" si="6"/>
        <v>41517</v>
      </c>
      <c r="AC6" s="9">
        <f t="shared" si="0"/>
        <v>0.17008926393834448</v>
      </c>
      <c r="AD6" s="11">
        <f>IFERROR(SUMIF('Base KW'!A:A,'PPT BASE'!AB6,'Base KW'!I:I)/SUMIF('Base KW'!A:A,'PPT BASE'!AB6,'Base KW'!G:G),"--")</f>
        <v>0.22291654717522227</v>
      </c>
      <c r="AE6" s="14">
        <f>SUMIF('Base KW'!A:A,'PPT BASE'!AB6,'Base KW'!H:H)</f>
        <v>20501</v>
      </c>
      <c r="AI6" s="16" t="s">
        <v>90</v>
      </c>
      <c r="AJ6" s="6">
        <v>14143</v>
      </c>
      <c r="AL6" t="str">
        <f t="shared" si="7"/>
        <v>Onix - Preço</v>
      </c>
      <c r="AM6" s="6">
        <f t="shared" si="8"/>
        <v>14143</v>
      </c>
      <c r="AQ6" s="40" t="s">
        <v>286</v>
      </c>
      <c r="AR6" s="40" t="s">
        <v>47</v>
      </c>
      <c r="AS6" s="7">
        <v>7882</v>
      </c>
      <c r="AT6" s="7">
        <v>36003</v>
      </c>
      <c r="AU6" s="8">
        <v>0.21892620059439491</v>
      </c>
      <c r="AV6" s="11">
        <v>0.17758817558995182</v>
      </c>
      <c r="AX6" t="str">
        <f t="shared" si="9"/>
        <v>preço Onix</v>
      </c>
      <c r="AY6" s="6">
        <f t="shared" si="10"/>
        <v>7882</v>
      </c>
      <c r="AZ6" s="6">
        <f t="shared" si="10"/>
        <v>36003</v>
      </c>
      <c r="BA6" s="8">
        <f t="shared" si="10"/>
        <v>0.21892620059439491</v>
      </c>
      <c r="BB6" s="11">
        <f t="shared" si="10"/>
        <v>0.17758817558995182</v>
      </c>
      <c r="BC6" s="48" t="str">
        <f t="shared" si="11"/>
        <v>(vazio)</v>
      </c>
      <c r="BF6" s="40" t="s">
        <v>496</v>
      </c>
      <c r="BG6" s="40" t="s">
        <v>375</v>
      </c>
      <c r="BH6" s="40" t="s">
        <v>388</v>
      </c>
      <c r="BI6" s="40" t="s">
        <v>389</v>
      </c>
      <c r="BJ6" s="6">
        <v>547</v>
      </c>
      <c r="BK6" s="6">
        <v>269</v>
      </c>
      <c r="BL6" s="9">
        <v>0.49177330895795246</v>
      </c>
      <c r="BO6" t="str">
        <f t="shared" si="1"/>
        <v>Monte Seu Chevrolet Onix | Conheça toda a Tecnologia do MyLink | Conectado ao GPS do Seu Celular.</v>
      </c>
      <c r="BP6" s="6">
        <f t="shared" si="2"/>
        <v>547</v>
      </c>
      <c r="BQ6" s="6">
        <f t="shared" si="2"/>
        <v>269</v>
      </c>
      <c r="BR6" s="9">
        <f t="shared" si="2"/>
        <v>0.49177330895795246</v>
      </c>
    </row>
    <row r="7" spans="1:70" x14ac:dyDescent="0.25">
      <c r="F7" s="7" t="str">
        <f>"CPC: "&amp;"
"&amp;"R$ "&amp;FIXED(SUM('Base KW'!I:I)/SUM('Base KW'!G:G),2,0)</f>
        <v>CPC: 
R$ 0,22</v>
      </c>
      <c r="J7" s="9"/>
      <c r="K7">
        <f>B4</f>
        <v>39</v>
      </c>
      <c r="L7" s="6">
        <f>SUMIF('Base KW'!$M:$M,'PPT BASE'!$K7,'Base KW'!H:H)</f>
        <v>145288</v>
      </c>
      <c r="M7" s="6">
        <f>SUMIF('Base KW'!$M:$M,'PPT BASE'!$K7,'Base KW'!G:G)</f>
        <v>19793</v>
      </c>
      <c r="N7" s="11">
        <f>SUMIF('Base KW'!$M:$M,'PPT BASE'!$K7,'Base KW'!I:I)</f>
        <v>5802.75000000001</v>
      </c>
      <c r="O7" s="9">
        <f t="shared" si="3"/>
        <v>0.13623286162656242</v>
      </c>
      <c r="P7" s="11">
        <f t="shared" si="4"/>
        <v>0.29317182842419087</v>
      </c>
      <c r="Q7" s="9">
        <f>SUMIF('Base P.I.'!F:F,'PPT BASE'!K7,'Base P.I.'!C:C)/SUMIF('Base P.I.'!F:F,'PPT BASE'!K7,'Base P.I.'!E:E)</f>
        <v>0.87788603220315498</v>
      </c>
      <c r="U7" s="12">
        <f t="shared" si="5"/>
        <v>41518</v>
      </c>
      <c r="V7" s="6">
        <f>SUMIF('Base KW'!A:A,'PPT BASE'!U7,'Base KW'!G:G)</f>
        <v>3851</v>
      </c>
      <c r="W7" s="9">
        <f>IFERROR(SUMIF('Base P.I.'!B:B,'PPT BASE'!U7,'Base P.I.'!D:D),"--")</f>
        <v>0.78490000000000004</v>
      </c>
      <c r="X7" s="13">
        <f>SUMIF('Base KW'!A:A,'PPT BASE'!U7,'Base KW'!I:I)</f>
        <v>812.08000000000015</v>
      </c>
      <c r="AB7" s="12">
        <f t="shared" si="6"/>
        <v>41518</v>
      </c>
      <c r="AC7" s="9">
        <f t="shared" si="0"/>
        <v>0.17742455655378944</v>
      </c>
      <c r="AD7" s="11">
        <f>IFERROR(SUMIF('Base KW'!A:A,'PPT BASE'!AB7,'Base KW'!I:I)/SUMIF('Base KW'!A:A,'PPT BASE'!AB7,'Base KW'!G:G),"--")</f>
        <v>0.21087509737730464</v>
      </c>
      <c r="AE7" s="14">
        <f>SUMIF('Base KW'!A:A,'PPT BASE'!AB7,'Base KW'!H:H)</f>
        <v>21705</v>
      </c>
      <c r="AI7" s="16" t="s">
        <v>94</v>
      </c>
      <c r="AJ7" s="6">
        <v>8607</v>
      </c>
      <c r="AL7" t="str">
        <f t="shared" si="7"/>
        <v>Onix - Ano</v>
      </c>
      <c r="AM7" s="6">
        <f t="shared" si="8"/>
        <v>8607</v>
      </c>
      <c r="AQ7" s="40" t="s">
        <v>266</v>
      </c>
      <c r="AR7" s="40" t="s">
        <v>47</v>
      </c>
      <c r="AS7" s="7">
        <v>2558</v>
      </c>
      <c r="AT7" s="7">
        <v>17960</v>
      </c>
      <c r="AU7" s="8">
        <v>0.14242761692650335</v>
      </c>
      <c r="AV7" s="11">
        <v>0.17604378420641123</v>
      </c>
      <c r="AX7" t="str">
        <f>AQ7</f>
        <v>carro Onix</v>
      </c>
      <c r="AY7" s="6">
        <f t="shared" si="10"/>
        <v>2558</v>
      </c>
      <c r="AZ7" s="6">
        <f t="shared" si="10"/>
        <v>17960</v>
      </c>
      <c r="BA7" s="8">
        <f t="shared" si="10"/>
        <v>0.14242761692650335</v>
      </c>
      <c r="BB7" s="11">
        <f t="shared" si="10"/>
        <v>0.17604378420641123</v>
      </c>
      <c r="BC7" s="48" t="str">
        <f t="shared" si="11"/>
        <v>(vazio)</v>
      </c>
      <c r="BF7" s="40" t="s">
        <v>497</v>
      </c>
      <c r="BG7" s="40" t="s">
        <v>423</v>
      </c>
      <c r="BH7" s="40" t="s">
        <v>376</v>
      </c>
      <c r="BI7" s="40" t="s">
        <v>377</v>
      </c>
      <c r="BJ7" s="6">
        <v>841</v>
      </c>
      <c r="BK7" s="6">
        <v>286</v>
      </c>
      <c r="BL7" s="9">
        <v>0.34007134363852559</v>
      </c>
      <c r="BO7" t="str">
        <f t="shared" si="1"/>
        <v>Monte o Seu Onix 2013 | Conectado ao GPS do Seu Celular | Para se Atualizar em Tempo Real.</v>
      </c>
      <c r="BP7" s="6">
        <f t="shared" si="2"/>
        <v>841</v>
      </c>
      <c r="BQ7" s="6">
        <f t="shared" si="2"/>
        <v>286</v>
      </c>
      <c r="BR7" s="9">
        <f t="shared" si="2"/>
        <v>0.34007134363852559</v>
      </c>
    </row>
    <row r="8" spans="1:70" ht="15.75" thickBot="1" x14ac:dyDescent="0.3">
      <c r="U8" s="12">
        <f t="shared" si="5"/>
        <v>41519</v>
      </c>
      <c r="V8" s="6">
        <f>SUMIF('Base KW'!A:A,'PPT BASE'!U8,'Base KW'!G:G)</f>
        <v>3689</v>
      </c>
      <c r="W8" s="9">
        <f>IFERROR(SUMIF('Base P.I.'!B:B,'PPT BASE'!U8,'Base P.I.'!D:D),"--")</f>
        <v>0.82310000000000005</v>
      </c>
      <c r="X8" s="13">
        <f>SUMIF('Base KW'!A:A,'PPT BASE'!U8,'Base KW'!I:I)</f>
        <v>578.83000000000038</v>
      </c>
      <c r="AB8" s="12">
        <f t="shared" si="6"/>
        <v>41519</v>
      </c>
      <c r="AC8" s="9">
        <f t="shared" si="0"/>
        <v>0.15291825567899187</v>
      </c>
      <c r="AD8" s="11">
        <f>IFERROR(SUMIF('Base KW'!A:A,'PPT BASE'!AB8,'Base KW'!I:I)/SUMIF('Base KW'!A:A,'PPT BASE'!AB8,'Base KW'!G:G),"--")</f>
        <v>0.15690702087286537</v>
      </c>
      <c r="AE8" s="14">
        <f>SUMIF('Base KW'!A:A,'PPT BASE'!AB8,'Base KW'!H:H)</f>
        <v>24124</v>
      </c>
      <c r="AI8" s="16" t="s">
        <v>155</v>
      </c>
      <c r="AJ8" s="6">
        <v>3757</v>
      </c>
      <c r="AL8" t="str">
        <f t="shared" si="7"/>
        <v>Onix - Carro</v>
      </c>
      <c r="AM8" s="6">
        <f t="shared" si="8"/>
        <v>3757</v>
      </c>
      <c r="AQ8" s="40" t="s">
        <v>285</v>
      </c>
      <c r="AR8" s="40" t="s">
        <v>47</v>
      </c>
      <c r="AS8" s="7">
        <v>2524</v>
      </c>
      <c r="AT8" s="7">
        <v>11497</v>
      </c>
      <c r="AU8" s="8">
        <v>0.21953553100808906</v>
      </c>
      <c r="AV8" s="11">
        <v>0.30853803486529313</v>
      </c>
      <c r="AX8" t="str">
        <f t="shared" si="9"/>
        <v>Onix automatizado</v>
      </c>
      <c r="AY8" s="6">
        <f t="shared" si="10"/>
        <v>2524</v>
      </c>
      <c r="AZ8" s="6">
        <f t="shared" si="10"/>
        <v>11497</v>
      </c>
      <c r="BA8" s="8">
        <f t="shared" si="10"/>
        <v>0.21953553100808906</v>
      </c>
      <c r="BB8" s="11">
        <f t="shared" si="10"/>
        <v>0.30853803486529313</v>
      </c>
      <c r="BC8" s="48" t="str">
        <f t="shared" si="11"/>
        <v>(vazio)</v>
      </c>
      <c r="BF8" s="40" t="s">
        <v>441</v>
      </c>
      <c r="BG8" s="40" t="s">
        <v>403</v>
      </c>
      <c r="BH8" s="40" t="s">
        <v>408</v>
      </c>
      <c r="BI8" s="40" t="s">
        <v>409</v>
      </c>
      <c r="BJ8" s="6">
        <v>2275</v>
      </c>
      <c r="BK8" s="6">
        <v>625</v>
      </c>
      <c r="BL8" s="9">
        <v>0.27472527472527475</v>
      </c>
      <c r="BO8" s="40" t="str">
        <f t="shared" si="1"/>
        <v>Preço Chevrolet Onix | Motor SPE/4, Duplo Air Bag Frontal | Freios ABS com EBD e Muito Mais.</v>
      </c>
      <c r="BP8" s="6">
        <f t="shared" si="2"/>
        <v>2275</v>
      </c>
      <c r="BQ8" s="6">
        <f t="shared" si="2"/>
        <v>625</v>
      </c>
      <c r="BR8" s="9">
        <f t="shared" si="2"/>
        <v>0.27472527472527475</v>
      </c>
    </row>
    <row r="9" spans="1:70" x14ac:dyDescent="0.25">
      <c r="F9" s="24" t="s">
        <v>7</v>
      </c>
      <c r="G9" s="25">
        <f>SUM('Base KW'!H:H)</f>
        <v>691596</v>
      </c>
      <c r="K9" t="s">
        <v>29</v>
      </c>
      <c r="L9" s="9">
        <f t="shared" ref="L9:Q9" si="12">L7/L6-1</f>
        <v>-7.6769663688768253E-3</v>
      </c>
      <c r="M9" s="9">
        <f t="shared" si="12"/>
        <v>-1.9226004657846518E-2</v>
      </c>
      <c r="N9" s="9">
        <f t="shared" si="12"/>
        <v>7.1757070244396148E-2</v>
      </c>
      <c r="O9" s="9">
        <f t="shared" si="12"/>
        <v>-1.1638385785230909E-2</v>
      </c>
      <c r="P9" s="9">
        <f>P7/P6-1</f>
        <v>9.2766606103277027E-2</v>
      </c>
      <c r="Q9" s="9">
        <f t="shared" si="12"/>
        <v>1.396366391283399E-2</v>
      </c>
      <c r="U9" s="12">
        <f t="shared" si="5"/>
        <v>41520</v>
      </c>
      <c r="V9" s="6">
        <f>SUMIF('Base KW'!A:A,'PPT BASE'!U9,'Base KW'!G:G)</f>
        <v>3276</v>
      </c>
      <c r="W9" s="9">
        <f>IFERROR(SUMIF('Base P.I.'!B:B,'PPT BASE'!U9,'Base P.I.'!D:D),"--")</f>
        <v>0.83540000000000003</v>
      </c>
      <c r="X9" s="13">
        <f>SUMIF('Base KW'!A:A,'PPT BASE'!U9,'Base KW'!I:I)</f>
        <v>519.6</v>
      </c>
      <c r="AB9" s="12">
        <f t="shared" si="6"/>
        <v>41520</v>
      </c>
      <c r="AC9" s="9">
        <f t="shared" si="0"/>
        <v>0.14078212290502792</v>
      </c>
      <c r="AD9" s="11">
        <f>IFERROR(SUMIF('Base KW'!A:A,'PPT BASE'!AB9,'Base KW'!I:I)/SUMIF('Base KW'!A:A,'PPT BASE'!AB9,'Base KW'!G:G),"--")</f>
        <v>0.15860805860805863</v>
      </c>
      <c r="AE9" s="14">
        <f>SUMIF('Base KW'!A:A,'PPT BASE'!AB9,'Base KW'!H:H)</f>
        <v>23270</v>
      </c>
      <c r="AI9" s="16" t="s">
        <v>96</v>
      </c>
      <c r="AJ9" s="6">
        <v>3283</v>
      </c>
      <c r="AL9" t="s">
        <v>35</v>
      </c>
      <c r="AM9" s="6">
        <f>G10-SUM(AM4:AM8)</f>
        <v>13483</v>
      </c>
      <c r="AQ9" s="40" t="s">
        <v>300</v>
      </c>
      <c r="AR9" s="40" t="s">
        <v>47</v>
      </c>
      <c r="AS9" s="7">
        <v>2515</v>
      </c>
      <c r="AT9" s="7">
        <v>16796</v>
      </c>
      <c r="AU9" s="8">
        <v>0.14973803286496784</v>
      </c>
      <c r="AV9" s="11">
        <v>0.2633081510934393</v>
      </c>
      <c r="AX9" t="str">
        <f t="shared" si="9"/>
        <v>onix 2014</v>
      </c>
      <c r="AY9" s="6">
        <f t="shared" si="10"/>
        <v>2515</v>
      </c>
      <c r="AZ9" s="6">
        <f t="shared" si="10"/>
        <v>16796</v>
      </c>
      <c r="BA9" s="8">
        <f t="shared" si="10"/>
        <v>0.14973803286496784</v>
      </c>
      <c r="BB9" s="11">
        <f t="shared" si="10"/>
        <v>0.2633081510934393</v>
      </c>
      <c r="BC9" s="48" t="str">
        <f t="shared" si="11"/>
        <v>(vazio)</v>
      </c>
      <c r="BF9" s="40" t="s">
        <v>443</v>
      </c>
      <c r="BG9" s="40" t="s">
        <v>426</v>
      </c>
      <c r="BH9" s="40" t="s">
        <v>391</v>
      </c>
      <c r="BI9" s="40" t="s">
        <v>392</v>
      </c>
      <c r="BJ9" s="6">
        <v>2460</v>
      </c>
      <c r="BK9" s="6">
        <v>619</v>
      </c>
      <c r="BL9" s="9">
        <v>0.25162601626016262</v>
      </c>
      <c r="BO9" s="40" t="str">
        <f t="shared" si="1"/>
        <v>Chevrolet Onix - Preço | Um Choque de Gerações na Indústria | Automobilística. Visite Nosso Site!</v>
      </c>
      <c r="BP9" s="6">
        <f t="shared" si="2"/>
        <v>2460</v>
      </c>
      <c r="BQ9" s="6">
        <f t="shared" si="2"/>
        <v>619</v>
      </c>
      <c r="BR9" s="9">
        <f t="shared" si="2"/>
        <v>0.25162601626016262</v>
      </c>
    </row>
    <row r="10" spans="1:70" x14ac:dyDescent="0.25">
      <c r="F10" s="21" t="s">
        <v>6</v>
      </c>
      <c r="G10" s="26">
        <f>SUM('Base KW'!G:G)</f>
        <v>101414</v>
      </c>
      <c r="N10" s="3" t="s">
        <v>42</v>
      </c>
      <c r="O10" s="2">
        <f>(O7-O6)*100</f>
        <v>-0.16042009092953058</v>
      </c>
      <c r="Q10" s="2">
        <f>(Q7-Q6)*100</f>
        <v>1.2089689151336236</v>
      </c>
      <c r="U10" s="12">
        <f t="shared" si="5"/>
        <v>41521</v>
      </c>
      <c r="V10" s="6">
        <f>SUMIF('Base KW'!A:A,'PPT BASE'!U10,'Base KW'!G:G)</f>
        <v>3127</v>
      </c>
      <c r="W10" s="9">
        <f>IFERROR(SUMIF('Base P.I.'!B:B,'PPT BASE'!U10,'Base P.I.'!D:D),"--")</f>
        <v>0.81740000000000002</v>
      </c>
      <c r="X10" s="13">
        <f>SUMIF('Base KW'!A:A,'PPT BASE'!U10,'Base KW'!I:I)</f>
        <v>545.03</v>
      </c>
      <c r="AB10" s="12">
        <f t="shared" si="6"/>
        <v>41521</v>
      </c>
      <c r="AC10" s="9">
        <f t="shared" si="0"/>
        <v>0.14075441123514584</v>
      </c>
      <c r="AD10" s="11">
        <f>IFERROR(SUMIF('Base KW'!A:A,'PPT BASE'!AB10,'Base KW'!I:I)/SUMIF('Base KW'!A:A,'PPT BASE'!AB10,'Base KW'!G:G),"--")</f>
        <v>0.17429804924848097</v>
      </c>
      <c r="AE10" s="14">
        <f>SUMIF('Base KW'!A:A,'PPT BASE'!AB10,'Base KW'!H:H)</f>
        <v>22216</v>
      </c>
      <c r="AI10" s="16" t="s">
        <v>108</v>
      </c>
      <c r="AJ10" s="6">
        <v>2817</v>
      </c>
      <c r="AQ10" s="40" t="s">
        <v>153</v>
      </c>
      <c r="AR10" s="40" t="s">
        <v>47</v>
      </c>
      <c r="AS10" s="7">
        <v>1934</v>
      </c>
      <c r="AT10" s="7">
        <v>7210</v>
      </c>
      <c r="AU10" s="8">
        <v>0.26823855755894593</v>
      </c>
      <c r="AV10" s="11">
        <v>0.20906928645294726</v>
      </c>
      <c r="AX10" t="str">
        <f t="shared" si="9"/>
        <v>novo onix 2013</v>
      </c>
      <c r="AY10" s="6">
        <f t="shared" si="10"/>
        <v>1934</v>
      </c>
      <c r="AZ10" s="6">
        <f t="shared" si="10"/>
        <v>7210</v>
      </c>
      <c r="BA10" s="8">
        <f t="shared" si="10"/>
        <v>0.26823855755894593</v>
      </c>
      <c r="BB10" s="11">
        <f t="shared" si="10"/>
        <v>0.20906928645294726</v>
      </c>
      <c r="BC10" s="48" t="str">
        <f t="shared" si="11"/>
        <v>(vazio)</v>
      </c>
      <c r="BF10" s="40" t="s">
        <v>527</v>
      </c>
      <c r="BG10" s="40" t="s">
        <v>403</v>
      </c>
      <c r="BH10" s="40" t="s">
        <v>391</v>
      </c>
      <c r="BI10" s="40" t="s">
        <v>392</v>
      </c>
      <c r="BJ10" s="6">
        <v>2362</v>
      </c>
      <c r="BK10" s="6">
        <v>592</v>
      </c>
      <c r="BL10" s="9">
        <v>0.25063505503810329</v>
      </c>
      <c r="BO10" s="40" t="str">
        <f t="shared" si="1"/>
        <v>Preço Chevrolet Onix | Um Choque de Gerações na Indústria | Automobilística. Visite Nosso Site!</v>
      </c>
      <c r="BP10" s="6">
        <f t="shared" si="2"/>
        <v>2362</v>
      </c>
      <c r="BQ10" s="6">
        <f t="shared" si="2"/>
        <v>592</v>
      </c>
      <c r="BR10" s="9">
        <f t="shared" si="2"/>
        <v>0.25063505503810329</v>
      </c>
    </row>
    <row r="11" spans="1:70" x14ac:dyDescent="0.25">
      <c r="F11" s="21" t="s">
        <v>26</v>
      </c>
      <c r="G11" s="27">
        <f>SUM('Base KW'!I:I)</f>
        <v>22426.820000000014</v>
      </c>
      <c r="U11" s="12">
        <f t="shared" si="5"/>
        <v>41522</v>
      </c>
      <c r="V11" s="6">
        <f>SUMIF('Base KW'!A:A,'PPT BASE'!U11,'Base KW'!G:G)</f>
        <v>2798</v>
      </c>
      <c r="W11" s="9">
        <f>IFERROR(SUMIF('Base P.I.'!B:B,'PPT BASE'!U11,'Base P.I.'!D:D),"--")</f>
        <v>0.81469999999999998</v>
      </c>
      <c r="X11" s="13">
        <f>SUMIF('Base KW'!A:A,'PPT BASE'!U11,'Base KW'!I:I)</f>
        <v>479.65000000000026</v>
      </c>
      <c r="AB11" s="12">
        <f t="shared" si="6"/>
        <v>41522</v>
      </c>
      <c r="AC11" s="9">
        <f t="shared" si="0"/>
        <v>0.13704266052799138</v>
      </c>
      <c r="AD11" s="11">
        <f>IFERROR(SUMIF('Base KW'!A:A,'PPT BASE'!AB11,'Base KW'!I:I)/SUMIF('Base KW'!A:A,'PPT BASE'!AB11,'Base KW'!G:G),"--")</f>
        <v>0.17142601858470347</v>
      </c>
      <c r="AE11" s="14">
        <f>SUMIF('Base KW'!A:A,'PPT BASE'!AB11,'Base KW'!H:H)</f>
        <v>20417</v>
      </c>
      <c r="AI11" s="16" t="s">
        <v>92</v>
      </c>
      <c r="AJ11" s="6">
        <v>2334</v>
      </c>
      <c r="AQ11" s="40" t="s">
        <v>289</v>
      </c>
      <c r="AR11" s="40" t="s">
        <v>47</v>
      </c>
      <c r="AS11" s="7">
        <v>1844</v>
      </c>
      <c r="AT11" s="7">
        <v>12619</v>
      </c>
      <c r="AU11" s="8">
        <v>0.14612885331642761</v>
      </c>
      <c r="AV11" s="11">
        <v>0.27374186550976137</v>
      </c>
      <c r="AX11" t="str">
        <f t="shared" si="9"/>
        <v>onix 2013</v>
      </c>
      <c r="AY11" s="6">
        <f t="shared" si="10"/>
        <v>1844</v>
      </c>
      <c r="AZ11" s="6">
        <f t="shared" si="10"/>
        <v>12619</v>
      </c>
      <c r="BA11" s="8">
        <f t="shared" si="10"/>
        <v>0.14612885331642761</v>
      </c>
      <c r="BB11" s="11">
        <f t="shared" si="10"/>
        <v>0.27374186550976137</v>
      </c>
      <c r="BC11" s="48" t="str">
        <f t="shared" si="11"/>
        <v>(vazio)</v>
      </c>
      <c r="BF11" s="40" t="s">
        <v>442</v>
      </c>
      <c r="BG11" s="40" t="s">
        <v>428</v>
      </c>
      <c r="BH11" s="40" t="s">
        <v>408</v>
      </c>
      <c r="BI11" s="40" t="s">
        <v>409</v>
      </c>
      <c r="BJ11" s="6">
        <v>7853</v>
      </c>
      <c r="BK11" s="6">
        <v>1927</v>
      </c>
      <c r="BL11" s="9">
        <v>0.24538392970839171</v>
      </c>
      <c r="BO11" s="40" t="str">
        <f t="shared" si="1"/>
        <v>Chevrolet Onix | Preço | Motor SPE/4, Duplo Air Bag Frontal | Freios ABS com EBD e Muito Mais.</v>
      </c>
      <c r="BP11" s="6">
        <f t="shared" si="2"/>
        <v>7853</v>
      </c>
      <c r="BQ11" s="6">
        <f t="shared" si="2"/>
        <v>1927</v>
      </c>
      <c r="BR11" s="9">
        <f t="shared" si="2"/>
        <v>0.24538392970839171</v>
      </c>
    </row>
    <row r="12" spans="1:70" x14ac:dyDescent="0.25">
      <c r="F12" s="21" t="s">
        <v>27</v>
      </c>
      <c r="G12" s="28">
        <f>G10/G9</f>
        <v>0.14663763237497035</v>
      </c>
      <c r="U12" s="12">
        <f t="shared" si="5"/>
        <v>41523</v>
      </c>
      <c r="V12" s="6">
        <f>SUMIF('Base KW'!A:A,'PPT BASE'!U12,'Base KW'!G:G)</f>
        <v>2664</v>
      </c>
      <c r="W12" s="9">
        <f>IFERROR(SUMIF('Base P.I.'!B:B,'PPT BASE'!U12,'Base P.I.'!D:D),"--")</f>
        <v>0.82650000000000001</v>
      </c>
      <c r="X12" s="13">
        <f>SUMIF('Base KW'!A:A,'PPT BASE'!U12,'Base KW'!I:I)</f>
        <v>460.09999999999997</v>
      </c>
      <c r="AB12" s="12">
        <f t="shared" si="6"/>
        <v>41523</v>
      </c>
      <c r="AC12" s="9">
        <f t="shared" si="0"/>
        <v>0.13862725711609514</v>
      </c>
      <c r="AD12" s="11">
        <f>IFERROR(SUMIF('Base KW'!A:A,'PPT BASE'!AB12,'Base KW'!I:I)/SUMIF('Base KW'!A:A,'PPT BASE'!AB12,'Base KW'!G:G),"--")</f>
        <v>0.17271021021021019</v>
      </c>
      <c r="AE12" s="14">
        <f>SUMIF('Base KW'!A:A,'PPT BASE'!AB12,'Base KW'!H:H)</f>
        <v>19217</v>
      </c>
      <c r="AI12" s="16" t="s">
        <v>88</v>
      </c>
      <c r="AJ12" s="6">
        <v>1615</v>
      </c>
      <c r="AQ12" s="40" t="s">
        <v>253</v>
      </c>
      <c r="AR12" s="40" t="s">
        <v>47</v>
      </c>
      <c r="AS12" s="7">
        <v>1286</v>
      </c>
      <c r="AT12" s="7">
        <v>17273</v>
      </c>
      <c r="AU12" s="8">
        <v>7.4451456029641636E-2</v>
      </c>
      <c r="AV12" s="11">
        <v>0.23420684292379471</v>
      </c>
      <c r="AX12" t="str">
        <f t="shared" si="9"/>
        <v>Onix 1.4</v>
      </c>
      <c r="AY12" s="6">
        <f t="shared" si="10"/>
        <v>1286</v>
      </c>
      <c r="AZ12" s="6">
        <f t="shared" si="10"/>
        <v>17273</v>
      </c>
      <c r="BA12" s="8">
        <f t="shared" si="10"/>
        <v>7.4451456029641636E-2</v>
      </c>
      <c r="BB12" s="11">
        <f t="shared" si="10"/>
        <v>0.23420684292379471</v>
      </c>
      <c r="BC12" s="48" t="str">
        <f t="shared" si="11"/>
        <v>(vazio)</v>
      </c>
      <c r="BF12" s="40" t="s">
        <v>528</v>
      </c>
      <c r="BG12" s="40" t="s">
        <v>403</v>
      </c>
      <c r="BH12" s="40" t="s">
        <v>405</v>
      </c>
      <c r="BI12" s="40" t="s">
        <v>406</v>
      </c>
      <c r="BJ12" s="6">
        <v>2341</v>
      </c>
      <c r="BK12" s="6">
        <v>558</v>
      </c>
      <c r="BL12" s="9">
        <v>0.23835967535241351</v>
      </c>
    </row>
    <row r="13" spans="1:70" ht="15.75" thickBot="1" x14ac:dyDescent="0.3">
      <c r="F13" s="23" t="s">
        <v>28</v>
      </c>
      <c r="G13" s="29">
        <f>G11/G10</f>
        <v>0.22114126254757741</v>
      </c>
      <c r="K13" s="1"/>
      <c r="U13" s="12">
        <f t="shared" si="5"/>
        <v>41524</v>
      </c>
      <c r="V13" s="6">
        <f>SUMIF('Base KW'!A:A,'PPT BASE'!U13,'Base KW'!G:G)</f>
        <v>2673</v>
      </c>
      <c r="W13" s="9">
        <f>IFERROR(SUMIF('Base P.I.'!B:B,'PPT BASE'!U13,'Base P.I.'!D:D),"--")</f>
        <v>0.85109999999999997</v>
      </c>
      <c r="X13" s="13">
        <f>SUMIF('Base KW'!A:A,'PPT BASE'!U13,'Base KW'!I:I)</f>
        <v>461.36000000000007</v>
      </c>
      <c r="AB13" s="12">
        <f t="shared" si="6"/>
        <v>41524</v>
      </c>
      <c r="AC13" s="9">
        <f t="shared" si="0"/>
        <v>0.15256849315068494</v>
      </c>
      <c r="AD13" s="11">
        <f>IFERROR(SUMIF('Base KW'!A:A,'PPT BASE'!AB13,'Base KW'!I:I)/SUMIF('Base KW'!A:A,'PPT BASE'!AB13,'Base KW'!G:G),"--")</f>
        <v>0.17260007482229708</v>
      </c>
      <c r="AE13" s="14">
        <f>SUMIF('Base KW'!A:A,'PPT BASE'!AB13,'Base KW'!H:H)</f>
        <v>17520</v>
      </c>
      <c r="AI13" s="16" t="s">
        <v>103</v>
      </c>
      <c r="AJ13" s="6">
        <v>798</v>
      </c>
      <c r="AQ13" s="40" t="s">
        <v>114</v>
      </c>
      <c r="AR13" s="40" t="s">
        <v>47</v>
      </c>
      <c r="AS13" s="7">
        <v>1098</v>
      </c>
      <c r="AT13" s="7">
        <v>9339</v>
      </c>
      <c r="AU13" s="8">
        <v>0.11757147446193382</v>
      </c>
      <c r="AV13" s="11">
        <v>0.19851548269581051</v>
      </c>
      <c r="AX13" t="str">
        <f t="shared" si="9"/>
        <v>Onix LTZ</v>
      </c>
      <c r="AY13" s="6">
        <f t="shared" si="10"/>
        <v>1098</v>
      </c>
      <c r="AZ13" s="6">
        <f t="shared" si="10"/>
        <v>9339</v>
      </c>
      <c r="BA13" s="8">
        <f t="shared" si="10"/>
        <v>0.11757147446193382</v>
      </c>
      <c r="BB13" s="11">
        <f t="shared" si="10"/>
        <v>0.19851548269581051</v>
      </c>
      <c r="BC13" s="48" t="str">
        <f t="shared" si="11"/>
        <v>(vazio)</v>
      </c>
      <c r="BF13" s="40" t="s">
        <v>444</v>
      </c>
      <c r="BG13" s="40" t="s">
        <v>403</v>
      </c>
      <c r="BH13" s="40" t="s">
        <v>376</v>
      </c>
      <c r="BI13" s="40" t="s">
        <v>377</v>
      </c>
      <c r="BJ13" s="6">
        <v>9046</v>
      </c>
      <c r="BK13" s="6">
        <v>2021</v>
      </c>
      <c r="BL13" s="9">
        <v>0.22341366349767852</v>
      </c>
    </row>
    <row r="14" spans="1:70" ht="15.75" thickBot="1" x14ac:dyDescent="0.3">
      <c r="K14" s="1"/>
      <c r="U14" s="12">
        <f t="shared" si="5"/>
        <v>41525</v>
      </c>
      <c r="V14" s="6">
        <f>SUMIF('Base KW'!A:A,'PPT BASE'!U14,'Base KW'!G:G)</f>
        <v>3600</v>
      </c>
      <c r="W14" s="9">
        <f>IFERROR(SUMIF('Base P.I.'!B:B,'PPT BASE'!U14,'Base P.I.'!D:D),"--")</f>
        <v>0.8639</v>
      </c>
      <c r="X14" s="13">
        <f>SUMIF('Base KW'!A:A,'PPT BASE'!U14,'Base KW'!I:I)</f>
        <v>593.41000000000042</v>
      </c>
      <c r="AB14" s="12">
        <f t="shared" si="6"/>
        <v>41525</v>
      </c>
      <c r="AC14" s="9">
        <f t="shared" si="0"/>
        <v>0.16052080082043965</v>
      </c>
      <c r="AD14" s="11">
        <f>IFERROR(SUMIF('Base KW'!A:A,'PPT BASE'!AB14,'Base KW'!I:I)/SUMIF('Base KW'!A:A,'PPT BASE'!AB14,'Base KW'!G:G),"--")</f>
        <v>0.16483611111111124</v>
      </c>
      <c r="AE14" s="14">
        <f>SUMIF('Base KW'!A:A,'PPT BASE'!AB14,'Base KW'!H:H)</f>
        <v>22427</v>
      </c>
      <c r="AI14" s="16" t="s">
        <v>98</v>
      </c>
      <c r="AJ14" s="6">
        <v>712</v>
      </c>
      <c r="AQ14" s="40" t="s">
        <v>247</v>
      </c>
      <c r="AR14" s="40" t="s">
        <v>47</v>
      </c>
      <c r="AS14" s="7">
        <v>1046</v>
      </c>
      <c r="AT14" s="7">
        <v>2008</v>
      </c>
      <c r="AU14" s="8">
        <v>0.52091633466135456</v>
      </c>
      <c r="AV14" s="11">
        <v>8.8814531548757153E-2</v>
      </c>
      <c r="AX14" s="40" t="str">
        <f t="shared" ref="AX14:AX18" si="13">AQ14</f>
        <v>monte Onix</v>
      </c>
      <c r="AY14" s="6">
        <f t="shared" si="10"/>
        <v>1046</v>
      </c>
      <c r="AZ14" s="6">
        <f t="shared" si="10"/>
        <v>2008</v>
      </c>
      <c r="BA14" s="8">
        <f t="shared" si="10"/>
        <v>0.52091633466135456</v>
      </c>
      <c r="BB14" s="11">
        <f t="shared" si="10"/>
        <v>8.8814531548757153E-2</v>
      </c>
      <c r="BC14" s="48" t="str">
        <f t="shared" si="11"/>
        <v>(vazio)</v>
      </c>
      <c r="BF14" s="40" t="s">
        <v>529</v>
      </c>
      <c r="BG14" s="40" t="s">
        <v>426</v>
      </c>
      <c r="BH14" s="40" t="s">
        <v>401</v>
      </c>
      <c r="BI14" s="40" t="s">
        <v>402</v>
      </c>
      <c r="BJ14" s="6">
        <v>2331</v>
      </c>
      <c r="BK14" s="6">
        <v>517</v>
      </c>
      <c r="BL14" s="9">
        <v>0.22179322179322181</v>
      </c>
      <c r="BO14" s="17" t="s">
        <v>33</v>
      </c>
    </row>
    <row r="15" spans="1:70" x14ac:dyDescent="0.25">
      <c r="F15" s="19" t="s">
        <v>45</v>
      </c>
      <c r="G15" s="20"/>
      <c r="U15" s="12">
        <f t="shared" si="5"/>
        <v>41526</v>
      </c>
      <c r="V15" s="6">
        <f>SUMIF('Base KW'!A:A,'PPT BASE'!U15,'Base KW'!G:G)</f>
        <v>3362</v>
      </c>
      <c r="W15" s="9">
        <f>IFERROR(SUMIF('Base P.I.'!B:B,'PPT BASE'!U15,'Base P.I.'!D:D),"--")</f>
        <v>0.8407</v>
      </c>
      <c r="X15" s="13">
        <f>SUMIF('Base KW'!A:A,'PPT BASE'!U15,'Base KW'!I:I)</f>
        <v>586.23</v>
      </c>
      <c r="AB15" s="12">
        <f t="shared" si="6"/>
        <v>41526</v>
      </c>
      <c r="AC15" s="9">
        <f t="shared" si="0"/>
        <v>0.14108266890474191</v>
      </c>
      <c r="AD15" s="11">
        <f>IFERROR(SUMIF('Base KW'!A:A,'PPT BASE'!AB15,'Base KW'!I:I)/SUMIF('Base KW'!A:A,'PPT BASE'!AB15,'Base KW'!G:G),"--")</f>
        <v>0.17436942296252231</v>
      </c>
      <c r="AE15" s="14">
        <f>SUMIF('Base KW'!A:A,'PPT BASE'!AB15,'Base KW'!H:H)</f>
        <v>23830</v>
      </c>
      <c r="AI15" s="16" t="s">
        <v>110</v>
      </c>
      <c r="AJ15" s="6">
        <v>486</v>
      </c>
      <c r="AQ15" s="40" t="s">
        <v>250</v>
      </c>
      <c r="AR15" s="40" t="s">
        <v>47</v>
      </c>
      <c r="AS15" s="7">
        <v>963</v>
      </c>
      <c r="AT15" s="7">
        <v>5288</v>
      </c>
      <c r="AU15" s="8">
        <v>0.18211043872919819</v>
      </c>
      <c r="AV15" s="11">
        <v>0.16392523364485978</v>
      </c>
      <c r="AX15" s="40" t="str">
        <f t="shared" si="13"/>
        <v>preço onix 2013</v>
      </c>
      <c r="AY15" s="6">
        <f t="shared" si="10"/>
        <v>963</v>
      </c>
      <c r="AZ15" s="6">
        <f t="shared" si="10"/>
        <v>5288</v>
      </c>
      <c r="BA15" s="8">
        <f t="shared" si="10"/>
        <v>0.18211043872919819</v>
      </c>
      <c r="BB15" s="11">
        <f t="shared" si="10"/>
        <v>0.16392523364485978</v>
      </c>
      <c r="BC15" s="48" t="str">
        <f t="shared" si="11"/>
        <v>(vazio)</v>
      </c>
      <c r="BF15" s="40" t="s">
        <v>446</v>
      </c>
      <c r="BG15" s="40" t="s">
        <v>403</v>
      </c>
      <c r="BH15" s="40" t="s">
        <v>388</v>
      </c>
      <c r="BI15" s="40" t="s">
        <v>389</v>
      </c>
      <c r="BJ15" s="6">
        <v>9484</v>
      </c>
      <c r="BK15" s="6">
        <v>2075</v>
      </c>
      <c r="BL15" s="9">
        <v>0.21878954027836356</v>
      </c>
    </row>
    <row r="16" spans="1:70" x14ac:dyDescent="0.25">
      <c r="F16" s="21" t="s">
        <v>7</v>
      </c>
      <c r="G16" s="39">
        <v>158621</v>
      </c>
      <c r="U16" s="12">
        <f t="shared" si="5"/>
        <v>41527</v>
      </c>
      <c r="V16" s="6">
        <f>SUMIF('Base KW'!A:A,'PPT BASE'!U16,'Base KW'!G:G)</f>
        <v>3333</v>
      </c>
      <c r="W16" s="9">
        <f>IFERROR(SUMIF('Base P.I.'!B:B,'PPT BASE'!U16,'Base P.I.'!D:D),"--")</f>
        <v>0.83599999999999997</v>
      </c>
      <c r="X16" s="13">
        <f>SUMIF('Base KW'!A:A,'PPT BASE'!U16,'Base KW'!I:I)</f>
        <v>586.65</v>
      </c>
      <c r="AB16" s="12">
        <f t="shared" si="6"/>
        <v>41527</v>
      </c>
      <c r="AC16" s="9">
        <f t="shared" si="0"/>
        <v>0.14673769481377125</v>
      </c>
      <c r="AD16" s="11">
        <f>IFERROR(SUMIF('Base KW'!A:A,'PPT BASE'!AB16,'Base KW'!I:I)/SUMIF('Base KW'!A:A,'PPT BASE'!AB16,'Base KW'!G:G),"--")</f>
        <v>0.17601260126012599</v>
      </c>
      <c r="AE16" s="14">
        <f>SUMIF('Base KW'!A:A,'PPT BASE'!AB16,'Base KW'!H:H)</f>
        <v>22714</v>
      </c>
      <c r="AI16" s="16" t="s">
        <v>86</v>
      </c>
      <c r="AJ16" s="6">
        <v>404</v>
      </c>
      <c r="AQ16" s="40" t="s">
        <v>117</v>
      </c>
      <c r="AR16" s="40" t="s">
        <v>47</v>
      </c>
      <c r="AS16" s="7">
        <v>922</v>
      </c>
      <c r="AT16" s="7">
        <v>4524</v>
      </c>
      <c r="AU16" s="8">
        <v>0.20380194518125552</v>
      </c>
      <c r="AV16" s="11">
        <v>0.1664533622559653</v>
      </c>
      <c r="AX16" s="40" t="str">
        <f t="shared" si="13"/>
        <v>valor Onix</v>
      </c>
      <c r="AY16" s="6">
        <f t="shared" si="10"/>
        <v>922</v>
      </c>
      <c r="AZ16" s="6">
        <f t="shared" si="10"/>
        <v>4524</v>
      </c>
      <c r="BA16" s="8">
        <f t="shared" si="10"/>
        <v>0.20380194518125552</v>
      </c>
      <c r="BB16" s="11">
        <f t="shared" si="10"/>
        <v>0.1664533622559653</v>
      </c>
      <c r="BC16" s="48" t="str">
        <f t="shared" si="11"/>
        <v>(vazio)</v>
      </c>
      <c r="BF16" s="40" t="s">
        <v>445</v>
      </c>
      <c r="BG16" s="40" t="s">
        <v>426</v>
      </c>
      <c r="BH16" s="40" t="s">
        <v>405</v>
      </c>
      <c r="BI16" s="40" t="s">
        <v>406</v>
      </c>
      <c r="BJ16" s="6">
        <v>11574</v>
      </c>
      <c r="BK16" s="6">
        <v>2475</v>
      </c>
      <c r="BL16" s="9">
        <v>0.21384136858475894</v>
      </c>
      <c r="BO16" t="str">
        <f>"     "&amp;BG4</f>
        <v xml:space="preserve">     Monte o Seu Onix 2013</v>
      </c>
      <c r="BP16" s="6" t="str">
        <f>"     "&amp;"Impressões: "&amp;FIXED(BJ4,0,FALSE)</f>
        <v xml:space="preserve">     Impressões: 404</v>
      </c>
    </row>
    <row r="17" spans="5:68" x14ac:dyDescent="0.25">
      <c r="F17" s="22" t="s">
        <v>6</v>
      </c>
      <c r="G17" s="39">
        <v>4508</v>
      </c>
      <c r="N17" s="46"/>
      <c r="U17" s="12">
        <f t="shared" si="5"/>
        <v>41528</v>
      </c>
      <c r="V17" s="6">
        <f>SUMIF('Base KW'!A:A,'PPT BASE'!U17,'Base KW'!G:G)</f>
        <v>3227</v>
      </c>
      <c r="W17" s="9">
        <f>IFERROR(SUMIF('Base P.I.'!B:B,'PPT BASE'!U17,'Base P.I.'!D:D),"--")</f>
        <v>0.8266</v>
      </c>
      <c r="X17" s="13">
        <f>SUMIF('Base KW'!A:A,'PPT BASE'!U17,'Base KW'!I:I)</f>
        <v>582.61000000000035</v>
      </c>
      <c r="AB17" s="12">
        <f t="shared" si="6"/>
        <v>41528</v>
      </c>
      <c r="AC17" s="9">
        <f t="shared" si="0"/>
        <v>0.15496542451018055</v>
      </c>
      <c r="AD17" s="11">
        <f>IFERROR(SUMIF('Base KW'!A:A,'PPT BASE'!AB17,'Base KW'!I:I)/SUMIF('Base KW'!A:A,'PPT BASE'!AB17,'Base KW'!G:G),"--")</f>
        <v>0.1805422993492409</v>
      </c>
      <c r="AE17" s="14">
        <f>SUMIF('Base KW'!A:A,'PPT BASE'!AB17,'Base KW'!H:H)</f>
        <v>20824</v>
      </c>
      <c r="AI17" s="16" t="s">
        <v>116</v>
      </c>
      <c r="AJ17" s="6">
        <v>322</v>
      </c>
      <c r="AQ17" s="40" t="s">
        <v>293</v>
      </c>
      <c r="AR17" s="40" t="s">
        <v>47</v>
      </c>
      <c r="AS17" s="7">
        <v>810</v>
      </c>
      <c r="AT17" s="7">
        <v>3908</v>
      </c>
      <c r="AU17" s="8">
        <v>0.20726714431934493</v>
      </c>
      <c r="AV17" s="11">
        <v>0.10230864197530863</v>
      </c>
      <c r="AX17" s="40" t="str">
        <f t="shared" si="13"/>
        <v>preço onix 2014</v>
      </c>
      <c r="AY17" s="6">
        <f t="shared" si="10"/>
        <v>810</v>
      </c>
      <c r="AZ17" s="6">
        <f t="shared" si="10"/>
        <v>3908</v>
      </c>
      <c r="BA17" s="8">
        <f t="shared" si="10"/>
        <v>0.20726714431934493</v>
      </c>
      <c r="BB17" s="11">
        <f t="shared" si="10"/>
        <v>0.10230864197530863</v>
      </c>
      <c r="BC17" s="48" t="str">
        <f t="shared" si="11"/>
        <v>(vazio)</v>
      </c>
      <c r="BF17" s="40" t="s">
        <v>530</v>
      </c>
      <c r="BG17" s="40" t="s">
        <v>403</v>
      </c>
      <c r="BH17" s="40" t="s">
        <v>401</v>
      </c>
      <c r="BI17" s="40" t="s">
        <v>402</v>
      </c>
      <c r="BJ17" s="6">
        <v>2276</v>
      </c>
      <c r="BK17" s="6">
        <v>484</v>
      </c>
      <c r="BL17" s="9">
        <v>0.21265377855887521</v>
      </c>
      <c r="BO17" t="str">
        <f>"     "&amp;BH4</f>
        <v xml:space="preserve">     Um Choque de Gerações na Indústria</v>
      </c>
      <c r="BP17" s="6" t="str">
        <f>"     "&amp;"Cliques: "&amp;FIXED(BK4,0,0)</f>
        <v xml:space="preserve">     Cliques: 216</v>
      </c>
    </row>
    <row r="18" spans="5:68" ht="15.75" thickBot="1" x14ac:dyDescent="0.3">
      <c r="F18" s="23" t="s">
        <v>26</v>
      </c>
      <c r="G18" s="38">
        <v>356.48</v>
      </c>
      <c r="L18" s="9"/>
      <c r="N18" s="46"/>
      <c r="U18" s="12">
        <f t="shared" si="5"/>
        <v>41529</v>
      </c>
      <c r="V18" s="6">
        <f>SUMIF('Base KW'!A:A,'PPT BASE'!U18,'Base KW'!G:G)</f>
        <v>3100</v>
      </c>
      <c r="W18" s="9">
        <f>IFERROR(SUMIF('Base P.I.'!B:B,'PPT BASE'!U18,'Base P.I.'!D:D),"--")</f>
        <v>0.83179999999999998</v>
      </c>
      <c r="X18" s="13">
        <f>SUMIF('Base KW'!A:A,'PPT BASE'!U18,'Base KW'!I:I)</f>
        <v>531.82999999999993</v>
      </c>
      <c r="AB18" s="12">
        <f t="shared" si="6"/>
        <v>41529</v>
      </c>
      <c r="AC18" s="9">
        <f t="shared" si="0"/>
        <v>0.15381561972809368</v>
      </c>
      <c r="AD18" s="11">
        <f>IFERROR(SUMIF('Base KW'!A:A,'PPT BASE'!AB18,'Base KW'!I:I)/SUMIF('Base KW'!A:A,'PPT BASE'!AB18,'Base KW'!G:G),"--")</f>
        <v>0.17155806451612901</v>
      </c>
      <c r="AE18" s="14">
        <f>SUMIF('Base KW'!A:A,'PPT BASE'!AB18,'Base KW'!H:H)</f>
        <v>20154</v>
      </c>
      <c r="AI18" s="16" t="s">
        <v>322</v>
      </c>
      <c r="AJ18" s="6">
        <v>292</v>
      </c>
      <c r="AQ18" s="40" t="s">
        <v>136</v>
      </c>
      <c r="AR18" s="40" t="s">
        <v>47</v>
      </c>
      <c r="AS18" s="7">
        <v>782</v>
      </c>
      <c r="AT18" s="7">
        <v>3702</v>
      </c>
      <c r="AU18" s="8">
        <v>0.21123716909778498</v>
      </c>
      <c r="AV18" s="11">
        <v>0.21827365728900258</v>
      </c>
      <c r="AX18" s="40" t="str">
        <f t="shared" si="13"/>
        <v>Onix LTZ chevrolet</v>
      </c>
      <c r="AY18" s="6">
        <f t="shared" si="10"/>
        <v>782</v>
      </c>
      <c r="AZ18" s="6">
        <f t="shared" si="10"/>
        <v>3702</v>
      </c>
      <c r="BA18" s="8">
        <f t="shared" si="10"/>
        <v>0.21123716909778498</v>
      </c>
      <c r="BB18" s="11">
        <f t="shared" si="10"/>
        <v>0.21827365728900258</v>
      </c>
      <c r="BC18" s="48" t="str">
        <f t="shared" si="11"/>
        <v>(vazio)</v>
      </c>
      <c r="BF18" s="40" t="s">
        <v>554</v>
      </c>
      <c r="BG18" s="40" t="s">
        <v>410</v>
      </c>
      <c r="BH18" s="40" t="s">
        <v>405</v>
      </c>
      <c r="BI18" s="40" t="s">
        <v>406</v>
      </c>
      <c r="BJ18" s="6">
        <v>532</v>
      </c>
      <c r="BK18" s="6">
        <v>102</v>
      </c>
      <c r="BL18" s="9">
        <v>0.19172932330827067</v>
      </c>
      <c r="BO18" t="str">
        <f>"     "&amp;BI4</f>
        <v xml:space="preserve">     Automobilística. Visite Nosso Site!</v>
      </c>
      <c r="BP18" t="str">
        <f>"     "&amp;"CTR: "&amp;FIXED(BL4,4,0)*100&amp;"%"</f>
        <v xml:space="preserve">     CTR: 53,47%</v>
      </c>
    </row>
    <row r="19" spans="5:68" x14ac:dyDescent="0.25">
      <c r="E19" s="18"/>
      <c r="F19" s="30"/>
      <c r="G19" s="31"/>
      <c r="H19" s="18"/>
      <c r="L19" s="9"/>
      <c r="N19" s="37"/>
      <c r="U19" s="12">
        <f t="shared" si="5"/>
        <v>41530</v>
      </c>
      <c r="V19" s="6">
        <f>SUMIF('Base KW'!A:A,'PPT BASE'!U19,'Base KW'!G:G)</f>
        <v>3083</v>
      </c>
      <c r="W19" s="9">
        <f>IFERROR(SUMIF('Base P.I.'!B:B,'PPT BASE'!U19,'Base P.I.'!D:D),"--")</f>
        <v>0.82279999999999998</v>
      </c>
      <c r="X19" s="13">
        <f>SUMIF('Base KW'!A:A,'PPT BASE'!U19,'Base KW'!I:I)</f>
        <v>539.42999999999972</v>
      </c>
      <c r="AB19" s="12">
        <f t="shared" si="6"/>
        <v>41530</v>
      </c>
      <c r="AC19" s="9">
        <f t="shared" si="0"/>
        <v>0.15075057454403207</v>
      </c>
      <c r="AD19" s="11">
        <f>IFERROR(SUMIF('Base KW'!A:A,'PPT BASE'!AB19,'Base KW'!I:I)/SUMIF('Base KW'!A:A,'PPT BASE'!AB19,'Base KW'!G:G),"--")</f>
        <v>0.1749691858579305</v>
      </c>
      <c r="AE19" s="14">
        <f>SUMIF('Base KW'!A:A,'PPT BASE'!AB19,'Base KW'!H:H)</f>
        <v>20451</v>
      </c>
      <c r="AI19" s="16" t="s">
        <v>219</v>
      </c>
      <c r="AJ19" s="6">
        <v>199</v>
      </c>
      <c r="AQ19" s="40" t="s">
        <v>296</v>
      </c>
      <c r="AR19" s="40" t="s">
        <v>47</v>
      </c>
      <c r="AS19" s="7">
        <v>674</v>
      </c>
      <c r="AT19" s="7">
        <v>9773</v>
      </c>
      <c r="AU19" s="8">
        <v>6.8965517241379309E-2</v>
      </c>
      <c r="AV19" s="11">
        <v>0.26283382789317505</v>
      </c>
      <c r="BF19" s="40" t="s">
        <v>449</v>
      </c>
      <c r="BG19" s="40" t="s">
        <v>407</v>
      </c>
      <c r="BH19" s="40" t="s">
        <v>388</v>
      </c>
      <c r="BI19" s="40" t="s">
        <v>389</v>
      </c>
      <c r="BJ19" s="6">
        <v>7599</v>
      </c>
      <c r="BK19" s="6">
        <v>1358</v>
      </c>
      <c r="BL19" s="9">
        <v>0.17870772470061849</v>
      </c>
    </row>
    <row r="20" spans="5:68" x14ac:dyDescent="0.25">
      <c r="E20" s="18"/>
      <c r="F20" s="32" t="s">
        <v>43</v>
      </c>
      <c r="G20" s="33">
        <f>G9+G16</f>
        <v>850217</v>
      </c>
      <c r="H20" s="18"/>
      <c r="M20" s="37"/>
      <c r="N20" s="37"/>
      <c r="U20" s="12">
        <f t="shared" si="5"/>
        <v>41531</v>
      </c>
      <c r="V20" s="6">
        <f>SUMIF('Base KW'!A:A,'PPT BASE'!U20,'Base KW'!G:G)</f>
        <v>2951</v>
      </c>
      <c r="W20" s="9">
        <f>IFERROR(SUMIF('Base P.I.'!B:B,'PPT BASE'!U20,'Base P.I.'!D:D),"--")</f>
        <v>0.8498</v>
      </c>
      <c r="X20" s="13">
        <f>SUMIF('Base KW'!A:A,'PPT BASE'!U20,'Base KW'!I:I)</f>
        <v>543.74</v>
      </c>
      <c r="AB20" s="12">
        <f t="shared" si="6"/>
        <v>41531</v>
      </c>
      <c r="AC20" s="9">
        <f t="shared" si="0"/>
        <v>0.1607473581000109</v>
      </c>
      <c r="AD20" s="11">
        <f>IFERROR(SUMIF('Base KW'!A:A,'PPT BASE'!AB20,'Base KW'!I:I)/SUMIF('Base KW'!A:A,'PPT BASE'!AB20,'Base KW'!G:G),"--")</f>
        <v>0.18425618434429009</v>
      </c>
      <c r="AE20" s="14">
        <f>SUMIF('Base KW'!A:A,'PPT BASE'!AB20,'Base KW'!H:H)</f>
        <v>18358</v>
      </c>
      <c r="AI20" s="16" t="s">
        <v>209</v>
      </c>
      <c r="AJ20" s="6">
        <v>75</v>
      </c>
      <c r="AQ20" s="40" t="s">
        <v>299</v>
      </c>
      <c r="AR20" s="40" t="s">
        <v>47</v>
      </c>
      <c r="AS20" s="7">
        <v>643</v>
      </c>
      <c r="AT20" s="7">
        <v>3548</v>
      </c>
      <c r="AU20" s="8">
        <v>0.18122886133032695</v>
      </c>
      <c r="AV20" s="11">
        <v>0.27460342146189737</v>
      </c>
      <c r="BF20" s="40" t="s">
        <v>447</v>
      </c>
      <c r="BG20" s="40" t="s">
        <v>421</v>
      </c>
      <c r="BH20" s="40" t="s">
        <v>391</v>
      </c>
      <c r="BI20" s="40" t="s">
        <v>392</v>
      </c>
      <c r="BJ20" s="6">
        <v>19309</v>
      </c>
      <c r="BK20" s="6">
        <v>3407</v>
      </c>
      <c r="BL20" s="9">
        <v>0.17644621679009789</v>
      </c>
      <c r="BO20" s="40" t="str">
        <f>"     "&amp;BG5</f>
        <v xml:space="preserve">     Monte Seu Chevrolet Onix</v>
      </c>
      <c r="BP20" s="6" t="str">
        <f>"     "&amp;"Impressões: "&amp;FIXED(BJ5,0,FALSE)</f>
        <v xml:space="preserve">     Impressões: 409</v>
      </c>
    </row>
    <row r="21" spans="5:68" x14ac:dyDescent="0.25">
      <c r="E21" s="18"/>
      <c r="F21" s="32" t="s">
        <v>44</v>
      </c>
      <c r="G21" s="33">
        <f>G10+G17</f>
        <v>105922</v>
      </c>
      <c r="H21" s="18"/>
      <c r="U21" s="12">
        <f t="shared" si="5"/>
        <v>41532</v>
      </c>
      <c r="V21" s="6">
        <f>SUMIF('Base KW'!A:A,'PPT BASE'!U21,'Base KW'!G:G)</f>
        <v>2969</v>
      </c>
      <c r="W21" s="9">
        <f>IFERROR(SUMIF('Base P.I.'!B:B,'PPT BASE'!U21,'Base P.I.'!D:D),"--")</f>
        <v>0.8659</v>
      </c>
      <c r="X21" s="13">
        <f>SUMIF('Base KW'!A:A,'PPT BASE'!U21,'Base KW'!I:I)</f>
        <v>556.90999999999929</v>
      </c>
      <c r="AB21" s="12">
        <f t="shared" si="6"/>
        <v>41532</v>
      </c>
      <c r="AC21" s="9">
        <f t="shared" si="0"/>
        <v>0.1531280623033679</v>
      </c>
      <c r="AD21" s="11">
        <f>IFERROR(SUMIF('Base KW'!A:A,'PPT BASE'!AB21,'Base KW'!I:I)/SUMIF('Base KW'!A:A,'PPT BASE'!AB21,'Base KW'!G:G),"--")</f>
        <v>0.1875749410575949</v>
      </c>
      <c r="AE21" s="14">
        <f>SUMIF('Base KW'!A:A,'PPT BASE'!AB21,'Base KW'!H:H)</f>
        <v>19389</v>
      </c>
      <c r="AI21" s="16" t="s">
        <v>151</v>
      </c>
      <c r="AJ21" s="6">
        <v>60</v>
      </c>
      <c r="AQ21" s="40" t="s">
        <v>169</v>
      </c>
      <c r="AR21" s="40" t="s">
        <v>47</v>
      </c>
      <c r="AS21" s="7">
        <v>603</v>
      </c>
      <c r="AT21" s="7">
        <v>3797</v>
      </c>
      <c r="AU21" s="8">
        <v>0.15880958651567026</v>
      </c>
      <c r="AV21" s="11">
        <v>0.19170812603648416</v>
      </c>
      <c r="BF21" s="40" t="s">
        <v>450</v>
      </c>
      <c r="BG21" s="40" t="s">
        <v>407</v>
      </c>
      <c r="BH21" s="40" t="s">
        <v>376</v>
      </c>
      <c r="BI21" s="40" t="s">
        <v>377</v>
      </c>
      <c r="BJ21" s="6">
        <v>7732</v>
      </c>
      <c r="BK21" s="6">
        <v>1356</v>
      </c>
      <c r="BL21" s="9">
        <v>0.17537506466632177</v>
      </c>
      <c r="BO21" s="40" t="str">
        <f>"     "&amp;BH5</f>
        <v xml:space="preserve">     Um Choque de Gerações na Indústria</v>
      </c>
      <c r="BP21" s="6" t="str">
        <f>"     "&amp;"Cliques: "&amp;FIXED(BK5,0,0)</f>
        <v xml:space="preserve">     Cliques: 215</v>
      </c>
    </row>
    <row r="22" spans="5:68" x14ac:dyDescent="0.25">
      <c r="E22" s="18"/>
      <c r="F22" s="32" t="s">
        <v>26</v>
      </c>
      <c r="G22" s="35">
        <f>G11+G18</f>
        <v>22783.300000000014</v>
      </c>
      <c r="H22" s="18"/>
      <c r="U22" s="12">
        <f t="shared" si="5"/>
        <v>41533</v>
      </c>
      <c r="V22" s="6">
        <f>SUMIF('Base KW'!A:A,'PPT BASE'!U22,'Base KW'!G:G)</f>
        <v>3507</v>
      </c>
      <c r="W22" s="9">
        <f>IFERROR(SUMIF('Base P.I.'!B:B,'PPT BASE'!U22,'Base P.I.'!D:D),"--")</f>
        <v>0.83930000000000005</v>
      </c>
      <c r="X22" s="13">
        <f>SUMIF('Base KW'!A:A,'PPT BASE'!U22,'Base KW'!I:I)</f>
        <v>758.3299999999997</v>
      </c>
      <c r="AB22" s="12">
        <f t="shared" si="6"/>
        <v>41533</v>
      </c>
      <c r="AC22" s="9">
        <f t="shared" si="0"/>
        <v>0.14582726932512785</v>
      </c>
      <c r="AD22" s="11">
        <f>IFERROR(SUMIF('Base KW'!A:A,'PPT BASE'!AB22,'Base KW'!I:I)/SUMIF('Base KW'!A:A,'PPT BASE'!AB22,'Base KW'!G:G),"--")</f>
        <v>0.21623324779013392</v>
      </c>
      <c r="AE22" s="14">
        <f>SUMIF('Base KW'!A:A,'PPT BASE'!AB22,'Base KW'!H:H)</f>
        <v>24049</v>
      </c>
      <c r="AI22" s="16" t="s">
        <v>106</v>
      </c>
      <c r="AJ22" s="6">
        <v>39</v>
      </c>
      <c r="AQ22" s="40" t="s">
        <v>144</v>
      </c>
      <c r="AR22" s="40" t="s">
        <v>47</v>
      </c>
      <c r="AS22" s="7">
        <v>544</v>
      </c>
      <c r="AT22" s="7">
        <v>3462</v>
      </c>
      <c r="AU22" s="8">
        <v>0.15713460427498555</v>
      </c>
      <c r="AV22" s="11">
        <v>0.20547794117647056</v>
      </c>
      <c r="BF22" s="40" t="s">
        <v>457</v>
      </c>
      <c r="BG22" s="40" t="s">
        <v>407</v>
      </c>
      <c r="BH22" s="40" t="s">
        <v>401</v>
      </c>
      <c r="BI22" s="40" t="s">
        <v>402</v>
      </c>
      <c r="BJ22" s="6">
        <v>5790</v>
      </c>
      <c r="BK22" s="6">
        <v>1004</v>
      </c>
      <c r="BL22" s="9">
        <v>0.17340241796200345</v>
      </c>
      <c r="BO22" s="40" t="str">
        <f>"     "&amp;BI5</f>
        <v xml:space="preserve">     Automobilística. Visite Nosso Site!</v>
      </c>
      <c r="BP22" s="40" t="str">
        <f>"     "&amp;"CTR: "&amp;FIXED(BL5,4,0)*100&amp;"%"</f>
        <v xml:space="preserve">     CTR: 52,57%</v>
      </c>
    </row>
    <row r="23" spans="5:68" x14ac:dyDescent="0.25">
      <c r="E23" s="18"/>
      <c r="F23" s="32" t="s">
        <v>27</v>
      </c>
      <c r="G23" s="34">
        <f>G21/G20</f>
        <v>0.12458231251551075</v>
      </c>
      <c r="H23" s="18"/>
      <c r="U23" s="12">
        <f t="shared" si="5"/>
        <v>41534</v>
      </c>
      <c r="V23" s="6">
        <f>SUMIF('Base KW'!A:A,'PPT BASE'!U23,'Base KW'!G:G)</f>
        <v>3156</v>
      </c>
      <c r="W23" s="9">
        <f>IFERROR(SUMIF('Base P.I.'!B:B,'PPT BASE'!U23,'Base P.I.'!D:D),"--")</f>
        <v>0.84589999999999999</v>
      </c>
      <c r="X23" s="13">
        <f>SUMIF('Base KW'!A:A,'PPT BASE'!U23,'Base KW'!I:I)</f>
        <v>789.94</v>
      </c>
      <c r="AB23" s="12">
        <f t="shared" si="6"/>
        <v>41534</v>
      </c>
      <c r="AC23" s="9">
        <f t="shared" si="0"/>
        <v>0.13736072423398329</v>
      </c>
      <c r="AD23" s="11">
        <f>IFERROR(SUMIF('Base KW'!A:A,'PPT BASE'!AB23,'Base KW'!I:I)/SUMIF('Base KW'!A:A,'PPT BASE'!AB23,'Base KW'!G:G),"--")</f>
        <v>0.25029784537389099</v>
      </c>
      <c r="AE23" s="14">
        <f>SUMIF('Base KW'!A:A,'PPT BASE'!AB23,'Base KW'!H:H)</f>
        <v>22976</v>
      </c>
      <c r="AI23" s="16" t="s">
        <v>129</v>
      </c>
      <c r="AJ23" s="6">
        <v>38</v>
      </c>
      <c r="AQ23" s="40" t="s">
        <v>481</v>
      </c>
      <c r="AR23" s="40" t="s">
        <v>47</v>
      </c>
      <c r="AS23" s="7">
        <v>497</v>
      </c>
      <c r="AT23" s="7">
        <v>943</v>
      </c>
      <c r="AU23" s="8">
        <v>0.52704135737009539</v>
      </c>
      <c r="AV23" s="11">
        <v>0.16927565392354127</v>
      </c>
      <c r="BF23" s="40" t="s">
        <v>468</v>
      </c>
      <c r="BG23" s="40" t="s">
        <v>407</v>
      </c>
      <c r="BH23" s="40" t="s">
        <v>408</v>
      </c>
      <c r="BI23" s="40" t="s">
        <v>409</v>
      </c>
      <c r="BJ23" s="6">
        <v>10715</v>
      </c>
      <c r="BK23" s="6">
        <v>1767</v>
      </c>
      <c r="BL23" s="9">
        <v>0.16490900606626224</v>
      </c>
    </row>
    <row r="24" spans="5:68" x14ac:dyDescent="0.25">
      <c r="E24" s="18"/>
      <c r="F24" s="32" t="s">
        <v>28</v>
      </c>
      <c r="G24" s="35">
        <f>G22/G21</f>
        <v>0.2150950699571384</v>
      </c>
      <c r="H24" s="18"/>
      <c r="L24" s="51"/>
      <c r="U24" s="12">
        <f t="shared" si="5"/>
        <v>41535</v>
      </c>
      <c r="V24" s="6">
        <f>SUMIF('Base KW'!A:A,'PPT BASE'!U24,'Base KW'!G:G)</f>
        <v>2654</v>
      </c>
      <c r="W24" s="9">
        <f>IFERROR(SUMIF('Base P.I.'!B:B,'PPT BASE'!U24,'Base P.I.'!D:D),"--")</f>
        <v>0.84740000000000004</v>
      </c>
      <c r="X24" s="13">
        <f>SUMIF('Base KW'!A:A,'PPT BASE'!U24,'Base KW'!I:I)</f>
        <v>634.64000000000033</v>
      </c>
      <c r="AB24" s="12">
        <f t="shared" si="6"/>
        <v>41535</v>
      </c>
      <c r="AC24" s="9">
        <f t="shared" si="0"/>
        <v>0.12594912680334092</v>
      </c>
      <c r="AD24" s="11">
        <f>IFERROR(SUMIF('Base KW'!A:A,'PPT BASE'!AB24,'Base KW'!I:I)/SUMIF('Base KW'!A:A,'PPT BASE'!AB24,'Base KW'!G:G),"--")</f>
        <v>0.2391258477769406</v>
      </c>
      <c r="AE24" s="14">
        <f>SUMIF('Base KW'!A:A,'PPT BASE'!AB24,'Base KW'!H:H)</f>
        <v>21072</v>
      </c>
      <c r="AI24" s="16" t="s">
        <v>126</v>
      </c>
      <c r="AJ24" s="6">
        <v>9</v>
      </c>
      <c r="AQ24" s="40" t="s">
        <v>196</v>
      </c>
      <c r="AR24" s="40" t="s">
        <v>47</v>
      </c>
      <c r="AS24" s="7">
        <v>482</v>
      </c>
      <c r="AT24" s="7">
        <v>2107</v>
      </c>
      <c r="AU24" s="8">
        <v>0.22876127195064072</v>
      </c>
      <c r="AV24" s="11">
        <v>0.27970954356846472</v>
      </c>
      <c r="BF24" s="40" t="s">
        <v>452</v>
      </c>
      <c r="BG24" s="40" t="s">
        <v>421</v>
      </c>
      <c r="BH24" s="40" t="s">
        <v>401</v>
      </c>
      <c r="BI24" s="40" t="s">
        <v>402</v>
      </c>
      <c r="BJ24" s="6">
        <v>19069</v>
      </c>
      <c r="BK24" s="6">
        <v>3081</v>
      </c>
      <c r="BL24" s="9">
        <v>0.16157113639939169</v>
      </c>
      <c r="BO24" s="40" t="str">
        <f>"     "&amp;BG6</f>
        <v xml:space="preserve">     Monte Seu Chevrolet Onix</v>
      </c>
      <c r="BP24" s="6" t="str">
        <f>"     "&amp;"Impressões: "&amp;FIXED(BJ6,0,FALSE)</f>
        <v xml:space="preserve">     Impressões: 547</v>
      </c>
    </row>
    <row r="25" spans="5:68" ht="15.75" thickBot="1" x14ac:dyDescent="0.3">
      <c r="E25" s="18"/>
      <c r="F25" s="36" t="s">
        <v>51</v>
      </c>
      <c r="G25" s="50">
        <f>SUM('Base P.I.'!C:C)/SUM('Base P.I.'!E:E)</f>
        <v>0.84456956578776277</v>
      </c>
      <c r="H25" s="18"/>
      <c r="U25" s="12">
        <f t="shared" si="5"/>
        <v>41536</v>
      </c>
      <c r="V25" s="6">
        <f>SUMIF('Base KW'!A:A,'PPT BASE'!U25,'Base KW'!G:G)</f>
        <v>2668</v>
      </c>
      <c r="W25" s="9">
        <f>IFERROR(SUMIF('Base P.I.'!B:B,'PPT BASE'!U25,'Base P.I.'!D:D),"--")</f>
        <v>0.86099999999999999</v>
      </c>
      <c r="X25" s="13">
        <f>SUMIF('Base KW'!A:A,'PPT BASE'!U25,'Base KW'!I:I)</f>
        <v>733.74</v>
      </c>
      <c r="AB25" s="12">
        <f t="shared" si="6"/>
        <v>41536</v>
      </c>
      <c r="AC25" s="9">
        <f t="shared" si="0"/>
        <v>0.12799232429839291</v>
      </c>
      <c r="AD25" s="11">
        <f>IFERROR(SUMIF('Base KW'!A:A,'PPT BASE'!AB25,'Base KW'!I:I)/SUMIF('Base KW'!A:A,'PPT BASE'!AB25,'Base KW'!G:G),"--")</f>
        <v>0.27501499250374811</v>
      </c>
      <c r="AE25" s="14">
        <f>SUMIF('Base KW'!A:A,'PPT BASE'!AB25,'Base KW'!H:H)</f>
        <v>20845</v>
      </c>
      <c r="AI25" s="16" t="s">
        <v>47</v>
      </c>
      <c r="AJ25" s="6"/>
      <c r="AQ25" s="40" t="s">
        <v>230</v>
      </c>
      <c r="AR25" s="40" t="s">
        <v>47</v>
      </c>
      <c r="AS25" s="7">
        <v>458</v>
      </c>
      <c r="AT25" s="7">
        <v>3152</v>
      </c>
      <c r="AU25" s="8">
        <v>0.14530456852791879</v>
      </c>
      <c r="AV25" s="11">
        <v>0.15703056768558951</v>
      </c>
      <c r="BF25" s="40" t="s">
        <v>532</v>
      </c>
      <c r="BG25" s="40" t="s">
        <v>414</v>
      </c>
      <c r="BH25" s="40" t="s">
        <v>405</v>
      </c>
      <c r="BI25" s="40" t="s">
        <v>406</v>
      </c>
      <c r="BJ25" s="6">
        <v>1373</v>
      </c>
      <c r="BK25" s="6">
        <v>220</v>
      </c>
      <c r="BL25" s="9">
        <v>0.16023306627822287</v>
      </c>
      <c r="BO25" s="40" t="str">
        <f>"     "&amp;BH6</f>
        <v xml:space="preserve">     Conheça toda a Tecnologia do MyLink</v>
      </c>
      <c r="BP25" s="6" t="str">
        <f>"     "&amp;"Cliques: "&amp;FIXED(BK6,0,0)</f>
        <v xml:space="preserve">     Cliques: 269</v>
      </c>
    </row>
    <row r="26" spans="5:68" x14ac:dyDescent="0.25">
      <c r="E26" s="18"/>
      <c r="F26" s="18"/>
      <c r="G26" s="18"/>
      <c r="H26" s="18"/>
      <c r="U26" s="12">
        <f t="shared" si="5"/>
        <v>41537</v>
      </c>
      <c r="V26" s="6">
        <f>SUMIF('Base KW'!A:A,'PPT BASE'!U26,'Base KW'!G:G)</f>
        <v>2978</v>
      </c>
      <c r="W26" s="9">
        <f>IFERROR(SUMIF('Base P.I.'!B:B,'PPT BASE'!U26,'Base P.I.'!D:D),"--")</f>
        <v>0.88990000000000002</v>
      </c>
      <c r="X26" s="13">
        <f>SUMIF('Base KW'!A:A,'PPT BASE'!U26,'Base KW'!I:I)</f>
        <v>917.31999999999994</v>
      </c>
      <c r="AB26" s="12">
        <f t="shared" si="6"/>
        <v>41537</v>
      </c>
      <c r="AC26" s="9">
        <f t="shared" si="0"/>
        <v>0.13858253059704964</v>
      </c>
      <c r="AD26" s="11">
        <f>IFERROR(SUMIF('Base KW'!A:A,'PPT BASE'!AB26,'Base KW'!I:I)/SUMIF('Base KW'!A:A,'PPT BASE'!AB26,'Base KW'!G:G),"--")</f>
        <v>0.30803223640026861</v>
      </c>
      <c r="AE26" s="14">
        <f>SUMIF('Base KW'!A:A,'PPT BASE'!AB26,'Base KW'!H:H)</f>
        <v>21489</v>
      </c>
      <c r="AI26" s="16" t="s">
        <v>48</v>
      </c>
      <c r="AJ26" s="6">
        <v>101414</v>
      </c>
      <c r="AQ26" s="40" t="s">
        <v>195</v>
      </c>
      <c r="AR26" s="40" t="s">
        <v>47</v>
      </c>
      <c r="AS26" s="7">
        <v>409</v>
      </c>
      <c r="AT26" s="7">
        <v>2050</v>
      </c>
      <c r="AU26" s="8">
        <v>0.19951219512195123</v>
      </c>
      <c r="AV26" s="11">
        <v>0.15046454767726161</v>
      </c>
      <c r="BF26" s="40" t="s">
        <v>531</v>
      </c>
      <c r="BG26" s="40" t="s">
        <v>414</v>
      </c>
      <c r="BH26" s="40" t="s">
        <v>401</v>
      </c>
      <c r="BI26" s="40" t="s">
        <v>402</v>
      </c>
      <c r="BJ26" s="6">
        <v>1295</v>
      </c>
      <c r="BK26" s="6">
        <v>206</v>
      </c>
      <c r="BL26" s="9">
        <v>0.15907335907335907</v>
      </c>
      <c r="BO26" s="40" t="str">
        <f>"     "&amp;BI6</f>
        <v xml:space="preserve">     Conectado ao GPS do Seu Celular.</v>
      </c>
      <c r="BP26" s="40" t="str">
        <f>"     "&amp;"CTR: "&amp;FIXED(BL6,4,0)*100&amp;"%"</f>
        <v xml:space="preserve">     CTR: 49,18%</v>
      </c>
    </row>
    <row r="27" spans="5:68" x14ac:dyDescent="0.25">
      <c r="K27" s="41"/>
      <c r="L27" s="41"/>
      <c r="M27" s="41"/>
      <c r="N27" s="41"/>
      <c r="O27" s="41"/>
      <c r="P27" s="41"/>
      <c r="Q27" s="41"/>
      <c r="R27" s="41"/>
      <c r="U27" s="12">
        <f t="shared" si="5"/>
        <v>41538</v>
      </c>
      <c r="V27" s="6">
        <f>SUMIF('Base KW'!A:A,'PPT BASE'!U27,'Base KW'!G:G)</f>
        <v>2378</v>
      </c>
      <c r="W27" s="9">
        <f>IFERROR(SUMIF('Base P.I.'!B:B,'PPT BASE'!U27,'Base P.I.'!D:D),"--")</f>
        <v>0.89849999999999997</v>
      </c>
      <c r="X27" s="13">
        <f>SUMIF('Base KW'!A:A,'PPT BASE'!U27,'Base KW'!I:I)</f>
        <v>748.06000000000006</v>
      </c>
      <c r="AB27" s="12">
        <f t="shared" si="6"/>
        <v>41538</v>
      </c>
      <c r="AC27" s="9">
        <f t="shared" si="0"/>
        <v>0.14106062403606595</v>
      </c>
      <c r="AD27" s="11">
        <f>IFERROR(SUMIF('Base KW'!A:A,'PPT BASE'!AB27,'Base KW'!I:I)/SUMIF('Base KW'!A:A,'PPT BASE'!AB27,'Base KW'!G:G),"--")</f>
        <v>0.31457527333894031</v>
      </c>
      <c r="AE27" s="14">
        <f>SUMIF('Base KW'!A:A,'PPT BASE'!AB27,'Base KW'!H:H)</f>
        <v>16858</v>
      </c>
      <c r="AQ27" s="40" t="s">
        <v>348</v>
      </c>
      <c r="AR27" s="40" t="s">
        <v>47</v>
      </c>
      <c r="AS27" s="7">
        <v>403</v>
      </c>
      <c r="AT27" s="7">
        <v>3599</v>
      </c>
      <c r="AU27" s="8">
        <v>0.11197554876354543</v>
      </c>
      <c r="AV27" s="11">
        <v>0.27521091811414394</v>
      </c>
      <c r="BF27" s="40" t="s">
        <v>469</v>
      </c>
      <c r="BG27" s="40" t="s">
        <v>421</v>
      </c>
      <c r="BH27" s="40" t="s">
        <v>408</v>
      </c>
      <c r="BI27" s="40" t="s">
        <v>409</v>
      </c>
      <c r="BJ27" s="6">
        <v>12343</v>
      </c>
      <c r="BK27" s="6">
        <v>1951</v>
      </c>
      <c r="BL27" s="9">
        <v>0.15806530017013692</v>
      </c>
    </row>
    <row r="28" spans="5:68" x14ac:dyDescent="0.25">
      <c r="K28" s="42"/>
      <c r="L28" s="43"/>
      <c r="M28" s="44"/>
      <c r="N28" s="42"/>
      <c r="O28" s="45"/>
      <c r="P28" s="45"/>
      <c r="Q28" s="45"/>
      <c r="R28" s="45"/>
      <c r="U28" s="12">
        <f t="shared" si="5"/>
        <v>41539</v>
      </c>
      <c r="V28" s="6">
        <f>SUMIF('Base KW'!A:A,'PPT BASE'!U28,'Base KW'!G:G)</f>
        <v>2840</v>
      </c>
      <c r="W28" s="9">
        <f>IFERROR(SUMIF('Base P.I.'!B:B,'PPT BASE'!U28,'Base P.I.'!D:D),"--")</f>
        <v>0.89759999999999995</v>
      </c>
      <c r="X28" s="13">
        <f>SUMIF('Base KW'!A:A,'PPT BASE'!U28,'Base KW'!I:I)</f>
        <v>832.20999999999981</v>
      </c>
      <c r="AB28" s="12">
        <f t="shared" si="6"/>
        <v>41539</v>
      </c>
      <c r="AC28" s="9">
        <f t="shared" si="0"/>
        <v>0.14851226272028448</v>
      </c>
      <c r="AD28" s="11">
        <f>IFERROR(SUMIF('Base KW'!A:A,'PPT BASE'!AB28,'Base KW'!I:I)/SUMIF('Base KW'!A:A,'PPT BASE'!AB28,'Base KW'!G:G),"--")</f>
        <v>0.29303169014084501</v>
      </c>
      <c r="AE28" s="14">
        <f>SUMIF('Base KW'!A:A,'PPT BASE'!AB28,'Base KW'!H:H)</f>
        <v>19123</v>
      </c>
      <c r="AQ28" s="40" t="s">
        <v>257</v>
      </c>
      <c r="AR28" s="40" t="s">
        <v>47</v>
      </c>
      <c r="AS28" s="7">
        <v>333</v>
      </c>
      <c r="AT28" s="7">
        <v>4075</v>
      </c>
      <c r="AU28" s="8">
        <v>8.1717791411042948E-2</v>
      </c>
      <c r="AV28" s="11">
        <v>0.26474474474474469</v>
      </c>
      <c r="BF28" s="40" t="s">
        <v>458</v>
      </c>
      <c r="BG28" s="40" t="s">
        <v>380</v>
      </c>
      <c r="BH28" s="40" t="s">
        <v>405</v>
      </c>
      <c r="BI28" s="40" t="s">
        <v>406</v>
      </c>
      <c r="BJ28" s="6">
        <v>16079</v>
      </c>
      <c r="BK28" s="6">
        <v>2520</v>
      </c>
      <c r="BL28" s="9">
        <v>0.15672616456247279</v>
      </c>
      <c r="BO28" s="40" t="str">
        <f>"     "&amp;BG7</f>
        <v xml:space="preserve">     Monte o Seu Onix 2013</v>
      </c>
      <c r="BP28" s="6" t="str">
        <f>"     "&amp;"Impressões: "&amp;FIXED(BJ7,0,FALSE)</f>
        <v xml:space="preserve">     Impressões: 841</v>
      </c>
    </row>
    <row r="29" spans="5:68" x14ac:dyDescent="0.25">
      <c r="F29" s="9"/>
      <c r="U29" s="12">
        <f t="shared" si="5"/>
        <v>41540</v>
      </c>
      <c r="V29" s="6">
        <f>SUMIF('Base KW'!A:A,'PPT BASE'!U29,'Base KW'!G:G)</f>
        <v>3121</v>
      </c>
      <c r="W29" s="9">
        <f>IFERROR(SUMIF('Base P.I.'!B:B,'PPT BASE'!U29,'Base P.I.'!D:D),"--")</f>
        <v>0.8891</v>
      </c>
      <c r="X29" s="13">
        <f>SUMIF('Base KW'!A:A,'PPT BASE'!U29,'Base KW'!I:I)</f>
        <v>888.54000000000008</v>
      </c>
      <c r="AB29" s="12">
        <f t="shared" si="6"/>
        <v>41540</v>
      </c>
      <c r="AC29" s="9">
        <f t="shared" si="0"/>
        <v>0.13334187815090148</v>
      </c>
      <c r="AD29" s="11">
        <f>IFERROR(SUMIF('Base KW'!A:A,'PPT BASE'!AB29,'Base KW'!I:I)/SUMIF('Base KW'!A:A,'PPT BASE'!AB29,'Base KW'!G:G),"--")</f>
        <v>0.28469721243191287</v>
      </c>
      <c r="AE29" s="14">
        <f>SUMIF('Base KW'!A:A,'PPT BASE'!AB29,'Base KW'!H:H)</f>
        <v>23406</v>
      </c>
      <c r="AQ29" s="40" t="s">
        <v>245</v>
      </c>
      <c r="AR29" s="40" t="s">
        <v>47</v>
      </c>
      <c r="AS29" s="7">
        <v>332</v>
      </c>
      <c r="AT29" s="7">
        <v>1539</v>
      </c>
      <c r="AU29" s="8">
        <v>0.2157244964262508</v>
      </c>
      <c r="AV29" s="11">
        <v>0.15286144578313254</v>
      </c>
      <c r="BF29" s="40" t="s">
        <v>461</v>
      </c>
      <c r="BG29" s="40" t="s">
        <v>420</v>
      </c>
      <c r="BH29" s="40" t="s">
        <v>388</v>
      </c>
      <c r="BI29" s="40" t="s">
        <v>389</v>
      </c>
      <c r="BJ29" s="6">
        <v>6214</v>
      </c>
      <c r="BK29" s="6">
        <v>968</v>
      </c>
      <c r="BL29" s="9">
        <v>0.15577727711618924</v>
      </c>
      <c r="BO29" s="40" t="str">
        <f>"     "&amp;BH7</f>
        <v xml:space="preserve">     Conectado ao GPS do Seu Celular</v>
      </c>
      <c r="BP29" s="6" t="str">
        <f>"     "&amp;"Cliques: "&amp;FIXED(BK7,0,0)</f>
        <v xml:space="preserve">     Cliques: 286</v>
      </c>
    </row>
    <row r="30" spans="5:68" x14ac:dyDescent="0.25">
      <c r="U30" s="12">
        <f t="shared" si="5"/>
        <v>41541</v>
      </c>
      <c r="V30" s="6">
        <f>SUMIF('Base KW'!A:A,'PPT BASE'!U30,'Base KW'!G:G)</f>
        <v>3085</v>
      </c>
      <c r="W30" s="9">
        <f>IFERROR(SUMIF('Base P.I.'!B:B,'PPT BASE'!U30,'Base P.I.'!D:D),"--")</f>
        <v>0.88719999999999999</v>
      </c>
      <c r="X30" s="13">
        <f>SUMIF('Base KW'!A:A,'PPT BASE'!U30,'Base KW'!I:I)</f>
        <v>939.43000000000018</v>
      </c>
      <c r="AB30" s="12">
        <f t="shared" si="6"/>
        <v>41541</v>
      </c>
      <c r="AC30" s="9">
        <f t="shared" si="0"/>
        <v>0.13606492303621048</v>
      </c>
      <c r="AD30" s="11">
        <f>IFERROR(SUMIF('Base KW'!A:A,'PPT BASE'!AB30,'Base KW'!I:I)/SUMIF('Base KW'!A:A,'PPT BASE'!AB30,'Base KW'!G:G),"--")</f>
        <v>0.30451539708265807</v>
      </c>
      <c r="AE30" s="14">
        <f>SUMIF('Base KW'!A:A,'PPT BASE'!AB30,'Base KW'!H:H)</f>
        <v>22673</v>
      </c>
      <c r="AQ30" s="40" t="s">
        <v>212</v>
      </c>
      <c r="AR30" s="40" t="s">
        <v>47</v>
      </c>
      <c r="AS30" s="7">
        <v>327</v>
      </c>
      <c r="AT30" s="7">
        <v>2334</v>
      </c>
      <c r="AU30" s="8">
        <v>0.14010282776349614</v>
      </c>
      <c r="AV30" s="11">
        <v>0.42269113149847087</v>
      </c>
      <c r="BF30" s="40" t="s">
        <v>448</v>
      </c>
      <c r="BG30" s="40" t="s">
        <v>419</v>
      </c>
      <c r="BH30" s="40" t="s">
        <v>408</v>
      </c>
      <c r="BI30" s="40" t="s">
        <v>409</v>
      </c>
      <c r="BJ30" s="6">
        <v>4358</v>
      </c>
      <c r="BK30" s="6">
        <v>676</v>
      </c>
      <c r="BL30" s="9">
        <v>0.15511702615878845</v>
      </c>
      <c r="BO30" s="40" t="str">
        <f>"     "&amp;BI7</f>
        <v xml:space="preserve">     Para se Atualizar em Tempo Real.</v>
      </c>
      <c r="BP30" s="40" t="str">
        <f>"     "&amp;"CTR: "&amp;FIXED(BL7,4,0)*100&amp;"%"</f>
        <v xml:space="preserve">     CTR: 34,01%</v>
      </c>
    </row>
    <row r="31" spans="5:68" x14ac:dyDescent="0.25">
      <c r="U31" s="12">
        <f t="shared" si="5"/>
        <v>41542</v>
      </c>
      <c r="V31" s="6">
        <f>SUMIF('Base KW'!A:A,'PPT BASE'!U31,'Base KW'!G:G)</f>
        <v>2824</v>
      </c>
      <c r="W31" s="9">
        <f>IFERROR(SUMIF('Base P.I.'!B:B,'PPT BASE'!U31,'Base P.I.'!D:D),"--")</f>
        <v>0.87090000000000001</v>
      </c>
      <c r="X31" s="13">
        <f>SUMIF('Base KW'!A:A,'PPT BASE'!U31,'Base KW'!I:I)</f>
        <v>849.86000000000047</v>
      </c>
      <c r="AB31" s="12">
        <f t="shared" si="6"/>
        <v>41542</v>
      </c>
      <c r="AC31" s="9">
        <f t="shared" si="0"/>
        <v>0.13374378403978215</v>
      </c>
      <c r="AD31" s="11">
        <f>IFERROR(SUMIF('Base KW'!A:A,'PPT BASE'!AB31,'Base KW'!I:I)/SUMIF('Base KW'!A:A,'PPT BASE'!AB31,'Base KW'!G:G),"--")</f>
        <v>0.30094192634560923</v>
      </c>
      <c r="AE31" s="14">
        <f>SUMIF('Base KW'!A:A,'PPT BASE'!AB31,'Base KW'!H:H)</f>
        <v>21115</v>
      </c>
      <c r="AQ31" s="40" t="s">
        <v>321</v>
      </c>
      <c r="AR31" s="40" t="s">
        <v>47</v>
      </c>
      <c r="AS31" s="7">
        <v>292</v>
      </c>
      <c r="AT31" s="7">
        <v>2995</v>
      </c>
      <c r="AU31" s="8">
        <v>9.7495826377295494E-2</v>
      </c>
      <c r="AV31" s="11">
        <v>0.37941780821917803</v>
      </c>
      <c r="BF31" s="40" t="s">
        <v>533</v>
      </c>
      <c r="BG31" s="40" t="s">
        <v>419</v>
      </c>
      <c r="BH31" s="40" t="s">
        <v>391</v>
      </c>
      <c r="BI31" s="40" t="s">
        <v>392</v>
      </c>
      <c r="BJ31" s="6">
        <v>1024</v>
      </c>
      <c r="BK31" s="6">
        <v>158</v>
      </c>
      <c r="BL31" s="9">
        <v>0.154296875</v>
      </c>
    </row>
    <row r="32" spans="5:68" x14ac:dyDescent="0.25">
      <c r="U32" s="12">
        <f t="shared" si="5"/>
        <v>41543</v>
      </c>
      <c r="V32" s="6">
        <f>SUMIF('Base KW'!A:A,'PPT BASE'!U32,'Base KW'!G:G)</f>
        <v>2652</v>
      </c>
      <c r="W32" s="9">
        <f>IFERROR(SUMIF('Base P.I.'!B:B,'PPT BASE'!U32,'Base P.I.'!D:D),"--")</f>
        <v>0.86029999999999995</v>
      </c>
      <c r="X32" s="13">
        <f>SUMIF('Base KW'!A:A,'PPT BASE'!U32,'Base KW'!I:I)</f>
        <v>799.7999999999995</v>
      </c>
      <c r="AB32" s="12">
        <f t="shared" si="6"/>
        <v>41543</v>
      </c>
      <c r="AC32" s="9">
        <f t="shared" si="0"/>
        <v>0.12922087414120742</v>
      </c>
      <c r="AD32" s="11">
        <f>IFERROR(SUMIF('Base KW'!A:A,'PPT BASE'!AB32,'Base KW'!I:I)/SUMIF('Base KW'!A:A,'PPT BASE'!AB32,'Base KW'!G:G),"--")</f>
        <v>0.30158371040723964</v>
      </c>
      <c r="AE32" s="14">
        <f>SUMIF('Base KW'!A:A,'PPT BASE'!AB32,'Base KW'!H:H)</f>
        <v>20523</v>
      </c>
      <c r="AQ32" s="40" t="s">
        <v>242</v>
      </c>
      <c r="AR32" s="40" t="s">
        <v>47</v>
      </c>
      <c r="AS32" s="7">
        <v>282</v>
      </c>
      <c r="AT32" s="7">
        <v>2235</v>
      </c>
      <c r="AU32" s="8">
        <v>0.12617449664429531</v>
      </c>
      <c r="AV32" s="11">
        <v>0.36602836879432632</v>
      </c>
      <c r="BF32" s="40" t="s">
        <v>467</v>
      </c>
      <c r="BG32" s="40" t="s">
        <v>423</v>
      </c>
      <c r="BH32" s="40" t="s">
        <v>388</v>
      </c>
      <c r="BI32" s="40" t="s">
        <v>389</v>
      </c>
      <c r="BJ32" s="6">
        <v>5935</v>
      </c>
      <c r="BK32" s="6">
        <v>912</v>
      </c>
      <c r="BL32" s="9">
        <v>0.15366470092670598</v>
      </c>
      <c r="BO32" s="40" t="str">
        <f>"     "&amp;BG8</f>
        <v xml:space="preserve">     Preço Chevrolet Onix</v>
      </c>
      <c r="BP32" s="6" t="str">
        <f>"     "&amp;"Impressões: "&amp;FIXED(BJ8,0,FALSE)</f>
        <v xml:space="preserve">     Impressões: 2.275</v>
      </c>
    </row>
    <row r="33" spans="6:68" x14ac:dyDescent="0.25">
      <c r="F33" s="9"/>
      <c r="U33" s="12">
        <f t="shared" si="5"/>
        <v>41544</v>
      </c>
      <c r="V33" s="6">
        <f>SUMIF('Base KW'!A:A,'PPT BASE'!U33,'Base KW'!G:G)</f>
        <v>2941</v>
      </c>
      <c r="W33" s="9">
        <f>IFERROR(SUMIF('Base P.I.'!B:B,'PPT BASE'!U33,'Base P.I.'!D:D),"--")</f>
        <v>0.87419999999999998</v>
      </c>
      <c r="X33" s="13">
        <f>SUMIF('Base KW'!A:A,'PPT BASE'!U33,'Base KW'!I:I)</f>
        <v>861.92</v>
      </c>
      <c r="AB33" s="12">
        <f t="shared" si="6"/>
        <v>41544</v>
      </c>
      <c r="AC33" s="9">
        <f t="shared" si="0"/>
        <v>0.14446409273995481</v>
      </c>
      <c r="AD33" s="11">
        <f>IFERROR(SUMIF('Base KW'!A:A,'PPT BASE'!AB33,'Base KW'!I:I)/SUMIF('Base KW'!A:A,'PPT BASE'!AB33,'Base KW'!G:G),"--")</f>
        <v>0.29307038422305337</v>
      </c>
      <c r="AE33" s="14">
        <f>SUMIF('Base KW'!A:A,'PPT BASE'!AB33,'Base KW'!H:H)</f>
        <v>20358</v>
      </c>
      <c r="AQ33" s="40" t="s">
        <v>275</v>
      </c>
      <c r="AR33" s="40" t="s">
        <v>47</v>
      </c>
      <c r="AS33" s="7">
        <v>257</v>
      </c>
      <c r="AT33" s="7">
        <v>4031</v>
      </c>
      <c r="AU33" s="8">
        <v>6.3755891838253531E-2</v>
      </c>
      <c r="AV33" s="11">
        <v>0.17852140077821016</v>
      </c>
      <c r="BF33" s="40" t="s">
        <v>463</v>
      </c>
      <c r="BG33" s="40" t="s">
        <v>420</v>
      </c>
      <c r="BH33" s="40" t="s">
        <v>376</v>
      </c>
      <c r="BI33" s="40" t="s">
        <v>377</v>
      </c>
      <c r="BJ33" s="6">
        <v>6404</v>
      </c>
      <c r="BK33" s="6">
        <v>976</v>
      </c>
      <c r="BL33" s="9">
        <v>0.1524047470331043</v>
      </c>
      <c r="BO33" s="40" t="str">
        <f>"     "&amp;BH8</f>
        <v xml:space="preserve">     Motor SPE/4, Duplo Air Bag Frontal</v>
      </c>
      <c r="BP33" s="6" t="str">
        <f>"     "&amp;"Cliques: "&amp;FIXED(BK8,0,0)</f>
        <v xml:space="preserve">     Cliques: 625</v>
      </c>
    </row>
    <row r="34" spans="6:68" x14ac:dyDescent="0.25">
      <c r="U34" s="12">
        <f t="shared" si="5"/>
        <v>41545</v>
      </c>
      <c r="V34" s="6">
        <f>SUMIF('Base KW'!A:A,'PPT BASE'!U34,'Base KW'!G:G)</f>
        <v>2393</v>
      </c>
      <c r="W34" s="9">
        <f>IFERROR(SUMIF('Base P.I.'!B:B,'PPT BASE'!U34,'Base P.I.'!D:D),"--")</f>
        <v>0.87649999999999995</v>
      </c>
      <c r="X34" s="13">
        <f>SUMIF('Base KW'!A:A,'PPT BASE'!U34,'Base KW'!I:I)</f>
        <v>683.38000000000045</v>
      </c>
      <c r="AB34" s="12">
        <f t="shared" si="6"/>
        <v>41545</v>
      </c>
      <c r="AC34" s="9">
        <f t="shared" si="0"/>
        <v>0.13649326945014831</v>
      </c>
      <c r="AD34" s="11">
        <f>IFERROR(SUMIF('Base KW'!A:A,'PPT BASE'!AB34,'Base KW'!I:I)/SUMIF('Base KW'!A:A,'PPT BASE'!AB34,'Base KW'!G:G),"--")</f>
        <v>0.28557459256163831</v>
      </c>
      <c r="AE34" s="14">
        <f>SUMIF('Base KW'!A:A,'PPT BASE'!AB34,'Base KW'!H:H)</f>
        <v>17532</v>
      </c>
      <c r="AQ34" s="40" t="s">
        <v>217</v>
      </c>
      <c r="AR34" s="40" t="s">
        <v>47</v>
      </c>
      <c r="AS34" s="7">
        <v>257</v>
      </c>
      <c r="AT34" s="7">
        <v>4320</v>
      </c>
      <c r="AU34" s="8">
        <v>5.949074074074074E-2</v>
      </c>
      <c r="AV34" s="11">
        <v>0.2852918287937744</v>
      </c>
      <c r="BF34" s="40" t="s">
        <v>471</v>
      </c>
      <c r="BG34" s="40" t="s">
        <v>421</v>
      </c>
      <c r="BH34" s="40" t="s">
        <v>405</v>
      </c>
      <c r="BI34" s="40" t="s">
        <v>406</v>
      </c>
      <c r="BJ34" s="6">
        <v>12135</v>
      </c>
      <c r="BK34" s="6">
        <v>1849</v>
      </c>
      <c r="BL34" s="9">
        <v>0.15236918005768438</v>
      </c>
      <c r="BO34" s="40" t="str">
        <f>"     "&amp;BI8</f>
        <v xml:space="preserve">     Freios ABS com EBD e Muito Mais.</v>
      </c>
      <c r="BP34" s="40" t="str">
        <f>"     "&amp;"CTR: "&amp;FIXED(BL8,4,0)*100&amp;"%"</f>
        <v xml:space="preserve">     CTR: 27,47%</v>
      </c>
    </row>
    <row r="35" spans="6:68" x14ac:dyDescent="0.25">
      <c r="U35" s="12">
        <f t="shared" si="5"/>
        <v>41546</v>
      </c>
      <c r="V35" s="6">
        <f>SUMIF('Base KW'!A:A,'PPT BASE'!U35,'Base KW'!G:G)</f>
        <v>2777</v>
      </c>
      <c r="W35" s="9">
        <f>IFERROR(SUMIF('Base P.I.'!B:B,'PPT BASE'!U35,'Base P.I.'!D:D),"--")</f>
        <v>0.88549999999999995</v>
      </c>
      <c r="X35" s="13">
        <f>SUMIF('Base KW'!A:A,'PPT BASE'!U35,'Base KW'!I:I)</f>
        <v>779.82000000000028</v>
      </c>
      <c r="AB35" s="12">
        <f t="shared" si="6"/>
        <v>41546</v>
      </c>
      <c r="AC35" s="9">
        <f t="shared" si="0"/>
        <v>0.14110055383364667</v>
      </c>
      <c r="AD35" s="11">
        <f>IFERROR(SUMIF('Base KW'!A:A,'PPT BASE'!AB35,'Base KW'!I:I)/SUMIF('Base KW'!A:A,'PPT BASE'!AB35,'Base KW'!G:G),"--")</f>
        <v>0.2808138278718042</v>
      </c>
      <c r="AE35" s="14">
        <f>SUMIF('Base KW'!A:A,'PPT BASE'!AB35,'Base KW'!H:H)</f>
        <v>19681</v>
      </c>
      <c r="AQ35" s="40" t="s">
        <v>327</v>
      </c>
      <c r="AR35" s="40" t="s">
        <v>47</v>
      </c>
      <c r="AS35" s="7">
        <v>241</v>
      </c>
      <c r="AT35" s="7">
        <v>1300</v>
      </c>
      <c r="AU35" s="8">
        <v>0.1853846153846154</v>
      </c>
      <c r="AV35" s="11">
        <v>0.28136929460580912</v>
      </c>
      <c r="BF35" s="40" t="s">
        <v>534</v>
      </c>
      <c r="BG35" s="40" t="s">
        <v>414</v>
      </c>
      <c r="BH35" s="40" t="s">
        <v>391</v>
      </c>
      <c r="BI35" s="40" t="s">
        <v>392</v>
      </c>
      <c r="BJ35" s="6">
        <v>1253</v>
      </c>
      <c r="BK35" s="6">
        <v>190</v>
      </c>
      <c r="BL35" s="9">
        <v>0.15163607342378291</v>
      </c>
    </row>
    <row r="36" spans="6:68" x14ac:dyDescent="0.25">
      <c r="U36" s="12" t="str">
        <f t="shared" si="5"/>
        <v>--</v>
      </c>
      <c r="V36" s="6">
        <f>SUMIF('Base KW'!A:A,'PPT BASE'!U36,'Base KW'!G:G)</f>
        <v>0</v>
      </c>
      <c r="W36" s="9">
        <f>IFERROR(SUMIF('Base P.I.'!B:B,'PPT BASE'!U36,'Base P.I.'!D:D),"--")</f>
        <v>0</v>
      </c>
      <c r="X36" s="13">
        <f>SUMIF('Base KW'!A:A,'PPT BASE'!U36,'Base KW'!I:I)</f>
        <v>0</v>
      </c>
      <c r="AB36" s="12" t="str">
        <f t="shared" si="6"/>
        <v>--</v>
      </c>
      <c r="AC36" s="9" t="str">
        <f t="shared" si="0"/>
        <v>--</v>
      </c>
      <c r="AD36" s="11" t="str">
        <f>IFERROR(SUMIF('Base KW'!A:A,'PPT BASE'!AB36,'Base KW'!I:I)/SUMIF('Base KW'!A:A,'PPT BASE'!AB36,'Base KW'!G:G),"--")</f>
        <v>--</v>
      </c>
      <c r="AE36" s="14">
        <f>SUMIF('Base KW'!A:A,'PPT BASE'!AB36,'Base KW'!H:H)</f>
        <v>0</v>
      </c>
      <c r="AQ36" s="40" t="s">
        <v>182</v>
      </c>
      <c r="AR36" s="40" t="s">
        <v>47</v>
      </c>
      <c r="AS36" s="7">
        <v>236</v>
      </c>
      <c r="AT36" s="7">
        <v>1328</v>
      </c>
      <c r="AU36" s="8">
        <v>0.17771084337349397</v>
      </c>
      <c r="AV36" s="11">
        <v>0.34351694915254238</v>
      </c>
      <c r="BF36" s="40" t="s">
        <v>498</v>
      </c>
      <c r="BG36" s="40" t="s">
        <v>419</v>
      </c>
      <c r="BH36" s="40" t="s">
        <v>376</v>
      </c>
      <c r="BI36" s="40" t="s">
        <v>377</v>
      </c>
      <c r="BJ36" s="6">
        <v>3232</v>
      </c>
      <c r="BK36" s="6">
        <v>486</v>
      </c>
      <c r="BL36" s="9">
        <v>0.15037128712871287</v>
      </c>
      <c r="BO36" s="40" t="str">
        <f>"     "&amp;BG9</f>
        <v xml:space="preserve">     Chevrolet Onix - Preço</v>
      </c>
      <c r="BP36" s="6" t="str">
        <f>"     "&amp;"Impressões: "&amp;FIXED(BJ9,0,FALSE)</f>
        <v xml:space="preserve">     Impressões: 2.460</v>
      </c>
    </row>
    <row r="37" spans="6:68" x14ac:dyDescent="0.25">
      <c r="U37" s="12" t="str">
        <f t="shared" si="5"/>
        <v>--</v>
      </c>
      <c r="V37" s="6">
        <f>SUMIF('Base KW'!A:A,'PPT BASE'!U37,'Base KW'!G:G)</f>
        <v>0</v>
      </c>
      <c r="W37" s="9">
        <f>IFERROR(SUMIF('Base P.I.'!B:B,'PPT BASE'!U37,'Base P.I.'!D:D),"--")</f>
        <v>0</v>
      </c>
      <c r="X37" s="13">
        <f>SUMIF('Base KW'!A:A,'PPT BASE'!U37,'Base KW'!I:I)</f>
        <v>0</v>
      </c>
      <c r="AB37" s="12" t="str">
        <f t="shared" si="6"/>
        <v>--</v>
      </c>
      <c r="AC37" s="9" t="str">
        <f t="shared" si="0"/>
        <v>--</v>
      </c>
      <c r="AD37" s="11" t="str">
        <f>IFERROR(SUMIF('Base KW'!A:A,'PPT BASE'!AB37,'Base KW'!I:I)/SUMIF('Base KW'!A:A,'PPT BASE'!AB37,'Base KW'!G:G),"--")</f>
        <v>--</v>
      </c>
      <c r="AE37" s="14">
        <f>SUMIF('Base KW'!A:A,'PPT BASE'!AB37,'Base KW'!H:H)</f>
        <v>0</v>
      </c>
      <c r="AQ37" s="40" t="s">
        <v>154</v>
      </c>
      <c r="AR37" s="40" t="s">
        <v>47</v>
      </c>
      <c r="AS37" s="7">
        <v>233</v>
      </c>
      <c r="AT37" s="7">
        <v>1881</v>
      </c>
      <c r="AU37" s="8">
        <v>0.1238702817650186</v>
      </c>
      <c r="AV37" s="11">
        <v>0.41931330472103012</v>
      </c>
      <c r="BF37" s="40" t="s">
        <v>465</v>
      </c>
      <c r="BG37" s="40" t="s">
        <v>419</v>
      </c>
      <c r="BH37" s="40" t="s">
        <v>405</v>
      </c>
      <c r="BI37" s="40" t="s">
        <v>406</v>
      </c>
      <c r="BJ37" s="6">
        <v>3046</v>
      </c>
      <c r="BK37" s="6">
        <v>458</v>
      </c>
      <c r="BL37" s="9">
        <v>0.15036112934996718</v>
      </c>
      <c r="BO37" s="40" t="str">
        <f>"     "&amp;BH9</f>
        <v xml:space="preserve">     Um Choque de Gerações na Indústria</v>
      </c>
      <c r="BP37" s="6" t="str">
        <f>"     "&amp;"Cliques: "&amp;FIXED(BK9,0,0)</f>
        <v xml:space="preserve">     Cliques: 619</v>
      </c>
    </row>
    <row r="38" spans="6:68" x14ac:dyDescent="0.25">
      <c r="U38" s="12" t="str">
        <f t="shared" si="5"/>
        <v>--</v>
      </c>
      <c r="V38" s="6">
        <f>SUMIF('Base KW'!A:A,'PPT BASE'!U38,'Base KW'!G:G)</f>
        <v>0</v>
      </c>
      <c r="W38" s="9">
        <f>IFERROR(SUMIF('Base P.I.'!B:B,'PPT BASE'!U38,'Base P.I.'!D:D),"--")</f>
        <v>0</v>
      </c>
      <c r="X38" s="13">
        <f>SUMIF('Base KW'!A:A,'PPT BASE'!U38,'Base KW'!I:I)</f>
        <v>0</v>
      </c>
      <c r="AB38" s="12" t="str">
        <f t="shared" si="6"/>
        <v>--</v>
      </c>
      <c r="AC38" s="9" t="str">
        <f t="shared" si="0"/>
        <v>--</v>
      </c>
      <c r="AD38" s="11" t="str">
        <f>IFERROR(SUMIF('Base KW'!A:A,'PPT BASE'!AB38,'Base KW'!I:I)/SUMIF('Base KW'!A:A,'PPT BASE'!AB38,'Base KW'!G:G),"--")</f>
        <v>--</v>
      </c>
      <c r="AE38" s="14">
        <f>SUMIF('Base KW'!A:A,'PPT BASE'!AB38,'Base KW'!H:H)</f>
        <v>0</v>
      </c>
      <c r="AQ38" s="40" t="s">
        <v>205</v>
      </c>
      <c r="AR38" s="40" t="s">
        <v>47</v>
      </c>
      <c r="AS38" s="7">
        <v>224</v>
      </c>
      <c r="AT38" s="7">
        <v>2379</v>
      </c>
      <c r="AU38" s="8">
        <v>9.4157208911307272E-2</v>
      </c>
      <c r="AV38" s="11">
        <v>0.20424107142857154</v>
      </c>
      <c r="BF38" s="40" t="s">
        <v>466</v>
      </c>
      <c r="BG38" s="40" t="s">
        <v>380</v>
      </c>
      <c r="BH38" s="40" t="s">
        <v>401</v>
      </c>
      <c r="BI38" s="40" t="s">
        <v>402</v>
      </c>
      <c r="BJ38" s="6">
        <v>14312</v>
      </c>
      <c r="BK38" s="6">
        <v>2094</v>
      </c>
      <c r="BL38" s="9">
        <v>0.14631078814980436</v>
      </c>
      <c r="BO38" s="40" t="str">
        <f>"     "&amp;BI9</f>
        <v xml:space="preserve">     Automobilística. Visite Nosso Site!</v>
      </c>
      <c r="BP38" s="40" t="str">
        <f>"     "&amp;"CTR: "&amp;FIXED(BL9,4,0)*100&amp;"%"</f>
        <v xml:space="preserve">     CTR: 25,16%</v>
      </c>
    </row>
    <row r="39" spans="6:68" x14ac:dyDescent="0.25">
      <c r="U39" s="12" t="str">
        <f t="shared" si="5"/>
        <v>--</v>
      </c>
      <c r="V39" s="6">
        <f>SUMIF('Base KW'!A:A,'PPT BASE'!U39,'Base KW'!G:G)</f>
        <v>0</v>
      </c>
      <c r="W39" s="9">
        <f>IFERROR(SUMIF('Base P.I.'!B:B,'PPT BASE'!U39,'Base P.I.'!D:D),"--")</f>
        <v>0</v>
      </c>
      <c r="X39" s="13">
        <f>SUMIF('Base KW'!A:A,'PPT BASE'!U39,'Base KW'!I:I)</f>
        <v>0</v>
      </c>
      <c r="AB39" s="12" t="str">
        <f t="shared" si="6"/>
        <v>--</v>
      </c>
      <c r="AC39" s="9" t="str">
        <f t="shared" si="0"/>
        <v>--</v>
      </c>
      <c r="AD39" s="11" t="str">
        <f>IFERROR(SUMIF('Base KW'!A:A,'PPT BASE'!AB39,'Base KW'!I:I)/SUMIF('Base KW'!A:A,'PPT BASE'!AB39,'Base KW'!G:G),"--")</f>
        <v>--</v>
      </c>
      <c r="AE39" s="14">
        <f>SUMIF('Base KW'!A:A,'PPT BASE'!AB39,'Base KW'!H:H)</f>
        <v>0</v>
      </c>
      <c r="AQ39" s="40" t="s">
        <v>220</v>
      </c>
      <c r="AR39" s="40" t="s">
        <v>47</v>
      </c>
      <c r="AS39" s="7">
        <v>210</v>
      </c>
      <c r="AT39" s="7">
        <v>1195</v>
      </c>
      <c r="AU39" s="8">
        <v>0.17573221757322174</v>
      </c>
      <c r="AV39" s="11">
        <v>0.16047619047619052</v>
      </c>
      <c r="BF39" s="40" t="s">
        <v>535</v>
      </c>
      <c r="BG39" s="40" t="s">
        <v>414</v>
      </c>
      <c r="BH39" s="40" t="s">
        <v>408</v>
      </c>
      <c r="BI39" s="40" t="s">
        <v>409</v>
      </c>
      <c r="BJ39" s="6">
        <v>1332</v>
      </c>
      <c r="BK39" s="6">
        <v>192</v>
      </c>
      <c r="BL39" s="9">
        <v>0.14414414414414414</v>
      </c>
    </row>
    <row r="40" spans="6:68" x14ac:dyDescent="0.25">
      <c r="U40" s="12" t="str">
        <f t="shared" si="5"/>
        <v>--</v>
      </c>
      <c r="V40" s="6">
        <f>SUMIF('Base KW'!A:A,'PPT BASE'!U40,'Base KW'!G:G)</f>
        <v>0</v>
      </c>
      <c r="W40" s="9">
        <f>IFERROR(SUMIF('Base P.I.'!B:B,'PPT BASE'!U40,'Base P.I.'!D:D),"--")</f>
        <v>0</v>
      </c>
      <c r="X40" s="13">
        <f>SUMIF('Base KW'!A:A,'PPT BASE'!U40,'Base KW'!I:I)</f>
        <v>0</v>
      </c>
      <c r="AB40" s="12" t="str">
        <f t="shared" si="6"/>
        <v>--</v>
      </c>
      <c r="AC40" s="9" t="str">
        <f t="shared" si="0"/>
        <v>--</v>
      </c>
      <c r="AD40" s="11" t="str">
        <f>IFERROR(SUMIF('Base KW'!A:A,'PPT BASE'!AB40,'Base KW'!I:I)/SUMIF('Base KW'!A:A,'PPT BASE'!AB40,'Base KW'!G:G),"--")</f>
        <v>--</v>
      </c>
      <c r="AE40" s="14">
        <f>SUMIF('Base KW'!A:A,'PPT BASE'!AB40,'Base KW'!H:H)</f>
        <v>0</v>
      </c>
      <c r="AQ40" s="40" t="s">
        <v>251</v>
      </c>
      <c r="AR40" s="40" t="s">
        <v>47</v>
      </c>
      <c r="AS40" s="7">
        <v>207</v>
      </c>
      <c r="AT40" s="7">
        <v>2228</v>
      </c>
      <c r="AU40" s="8">
        <v>9.2908438061041293E-2</v>
      </c>
      <c r="AV40" s="11">
        <v>0.18864734299516908</v>
      </c>
      <c r="BF40" s="40" t="s">
        <v>451</v>
      </c>
      <c r="BG40" s="40" t="s">
        <v>415</v>
      </c>
      <c r="BH40" s="40" t="s">
        <v>408</v>
      </c>
      <c r="BI40" s="40" t="s">
        <v>409</v>
      </c>
      <c r="BJ40" s="6">
        <v>3102</v>
      </c>
      <c r="BK40" s="6">
        <v>444</v>
      </c>
      <c r="BL40" s="9">
        <v>0.14313346228239845</v>
      </c>
      <c r="BO40" s="40" t="str">
        <f>"     "&amp;BG10</f>
        <v xml:space="preserve">     Preço Chevrolet Onix</v>
      </c>
      <c r="BP40" s="6" t="str">
        <f>"     "&amp;"Impressões: "&amp;FIXED(BJ10,0,FALSE)</f>
        <v xml:space="preserve">     Impressões: 2.362</v>
      </c>
    </row>
    <row r="41" spans="6:68" x14ac:dyDescent="0.25">
      <c r="U41" s="12" t="str">
        <f t="shared" si="5"/>
        <v>--</v>
      </c>
      <c r="V41" s="6">
        <f>SUMIF('Base KW'!A:A,'PPT BASE'!U41,'Base KW'!G:G)</f>
        <v>0</v>
      </c>
      <c r="W41" s="9">
        <f>IFERROR(SUMIF('Base P.I.'!B:B,'PPT BASE'!U41,'Base P.I.'!D:D),"--")</f>
        <v>0</v>
      </c>
      <c r="X41" s="13">
        <f>SUMIF('Base KW'!A:A,'PPT BASE'!U41,'Base KW'!I:I)</f>
        <v>0</v>
      </c>
      <c r="AB41" s="12" t="str">
        <f t="shared" si="6"/>
        <v>--</v>
      </c>
      <c r="AC41" s="9" t="str">
        <f t="shared" si="0"/>
        <v>--</v>
      </c>
      <c r="AD41" s="11" t="str">
        <f>IFERROR(SUMIF('Base KW'!A:A,'PPT BASE'!AB41,'Base KW'!I:I)/SUMIF('Base KW'!A:A,'PPT BASE'!AB41,'Base KW'!G:G),"--")</f>
        <v>--</v>
      </c>
      <c r="AE41" s="14">
        <f>SUMIF('Base KW'!A:A,'PPT BASE'!AB41,'Base KW'!H:H)</f>
        <v>0</v>
      </c>
      <c r="AQ41" s="40" t="s">
        <v>232</v>
      </c>
      <c r="AR41" s="40" t="s">
        <v>47</v>
      </c>
      <c r="AS41" s="7">
        <v>203</v>
      </c>
      <c r="AT41" s="7">
        <v>1512</v>
      </c>
      <c r="AU41" s="8">
        <v>0.13425925925925927</v>
      </c>
      <c r="AV41" s="11">
        <v>0.31216748768472907</v>
      </c>
      <c r="BF41" s="40" t="s">
        <v>459</v>
      </c>
      <c r="BG41" s="40" t="s">
        <v>380</v>
      </c>
      <c r="BH41" s="40" t="s">
        <v>391</v>
      </c>
      <c r="BI41" s="40" t="s">
        <v>392</v>
      </c>
      <c r="BJ41" s="6">
        <v>35886</v>
      </c>
      <c r="BK41" s="6">
        <v>5099</v>
      </c>
      <c r="BL41" s="9">
        <v>0.14208883687231791</v>
      </c>
      <c r="BO41" s="40" t="str">
        <f>"     "&amp;BH10</f>
        <v xml:space="preserve">     Um Choque de Gerações na Indústria</v>
      </c>
      <c r="BP41" s="6" t="str">
        <f>"     "&amp;"Cliques: "&amp;FIXED(BK10,0,0)</f>
        <v xml:space="preserve">     Cliques: 592</v>
      </c>
    </row>
    <row r="42" spans="6:68" x14ac:dyDescent="0.25">
      <c r="U42" s="12" t="str">
        <f t="shared" si="5"/>
        <v>--</v>
      </c>
      <c r="V42" s="6">
        <f>SUMIF('Base KW'!A:A,'PPT BASE'!U42,'Base KW'!G:G)</f>
        <v>0</v>
      </c>
      <c r="W42" s="9">
        <f>IFERROR(SUMIF('Base P.I.'!B:B,'PPT BASE'!U42,'Base P.I.'!D:D),"--")</f>
        <v>0</v>
      </c>
      <c r="X42" s="13">
        <f>SUMIF('Base KW'!A:A,'PPT BASE'!U42,'Base KW'!I:I)</f>
        <v>0</v>
      </c>
      <c r="AB42" s="12" t="str">
        <f t="shared" si="6"/>
        <v>--</v>
      </c>
      <c r="AC42" s="9" t="str">
        <f t="shared" si="0"/>
        <v>--</v>
      </c>
      <c r="AD42" s="11" t="str">
        <f>IFERROR(SUMIF('Base KW'!A:A,'PPT BASE'!AB42,'Base KW'!I:I)/SUMIF('Base KW'!A:A,'PPT BASE'!AB42,'Base KW'!G:G),"--")</f>
        <v>--</v>
      </c>
      <c r="AE42" s="14">
        <f>SUMIF('Base KW'!A:A,'PPT BASE'!AB42,'Base KW'!H:H)</f>
        <v>0</v>
      </c>
      <c r="AQ42" s="40" t="s">
        <v>323</v>
      </c>
      <c r="AR42" s="40" t="s">
        <v>47</v>
      </c>
      <c r="AS42" s="7">
        <v>189</v>
      </c>
      <c r="AT42" s="7">
        <v>1332</v>
      </c>
      <c r="AU42" s="8">
        <v>0.14189189189189189</v>
      </c>
      <c r="AV42" s="11">
        <v>0.38619047619047625</v>
      </c>
      <c r="BF42" s="40" t="s">
        <v>464</v>
      </c>
      <c r="BG42" s="40" t="s">
        <v>380</v>
      </c>
      <c r="BH42" s="40" t="s">
        <v>408</v>
      </c>
      <c r="BI42" s="40" t="s">
        <v>409</v>
      </c>
      <c r="BJ42" s="6">
        <v>36084</v>
      </c>
      <c r="BK42" s="6">
        <v>5123</v>
      </c>
      <c r="BL42" s="9">
        <v>0.14197428223035141</v>
      </c>
      <c r="BO42" s="40" t="str">
        <f>"     "&amp;BI10</f>
        <v xml:space="preserve">     Automobilística. Visite Nosso Site!</v>
      </c>
      <c r="BP42" s="40" t="str">
        <f>"     "&amp;"CTR: "&amp;FIXED(BL10,4,0)*100&amp;"%"</f>
        <v xml:space="preserve">     CTR: 25,06%</v>
      </c>
    </row>
    <row r="43" spans="6:68" x14ac:dyDescent="0.25">
      <c r="U43" s="12" t="str">
        <f t="shared" si="5"/>
        <v>--</v>
      </c>
      <c r="V43" s="6">
        <f>SUMIF('Base KW'!A:A,'PPT BASE'!U43,'Base KW'!G:G)</f>
        <v>0</v>
      </c>
      <c r="W43" s="9">
        <f>IFERROR(SUMIF('Base P.I.'!B:B,'PPT BASE'!U43,'Base P.I.'!D:D),"--")</f>
        <v>0</v>
      </c>
      <c r="X43" s="13">
        <f>SUMIF('Base KW'!A:A,'PPT BASE'!U43,'Base KW'!I:I)</f>
        <v>0</v>
      </c>
      <c r="AB43" s="12" t="str">
        <f t="shared" si="6"/>
        <v>--</v>
      </c>
      <c r="AC43" s="9" t="str">
        <f t="shared" si="0"/>
        <v>--</v>
      </c>
      <c r="AD43" s="11" t="str">
        <f>IFERROR(SUMIF('Base KW'!A:A,'PPT BASE'!AB43,'Base KW'!I:I)/SUMIF('Base KW'!A:A,'PPT BASE'!AB43,'Base KW'!G:G),"--")</f>
        <v>--</v>
      </c>
      <c r="AE43" s="14">
        <f>SUMIF('Base KW'!A:A,'PPT BASE'!AB43,'Base KW'!H:H)</f>
        <v>0</v>
      </c>
      <c r="AQ43" s="40" t="s">
        <v>146</v>
      </c>
      <c r="AR43" s="40" t="s">
        <v>47</v>
      </c>
      <c r="AS43" s="7">
        <v>188</v>
      </c>
      <c r="AT43" s="7">
        <v>906</v>
      </c>
      <c r="AU43" s="8">
        <v>0.20750551876379691</v>
      </c>
      <c r="AV43" s="11">
        <v>0.29680851063829788</v>
      </c>
      <c r="BF43" s="40" t="s">
        <v>455</v>
      </c>
      <c r="BG43" s="40" t="s">
        <v>387</v>
      </c>
      <c r="BH43" s="40" t="s">
        <v>376</v>
      </c>
      <c r="BI43" s="40" t="s">
        <v>377</v>
      </c>
      <c r="BJ43" s="6">
        <v>75066</v>
      </c>
      <c r="BK43" s="6">
        <v>10355</v>
      </c>
      <c r="BL43" s="9">
        <v>0.13794527482482083</v>
      </c>
    </row>
    <row r="44" spans="6:68" x14ac:dyDescent="0.25">
      <c r="U44" s="12" t="str">
        <f t="shared" si="5"/>
        <v>--</v>
      </c>
      <c r="V44" s="6">
        <f>SUMIF('Base KW'!A:A,'PPT BASE'!U44,'Base KW'!G:G)</f>
        <v>0</v>
      </c>
      <c r="W44" s="9">
        <f>IFERROR(SUMIF('Base P.I.'!B:B,'PPT BASE'!U44,'Base P.I.'!D:D),"--")</f>
        <v>0</v>
      </c>
      <c r="X44" s="13">
        <f>SUMIF('Base KW'!A:A,'PPT BASE'!U44,'Base KW'!I:I)</f>
        <v>0</v>
      </c>
      <c r="AB44" s="12" t="str">
        <f t="shared" si="6"/>
        <v>--</v>
      </c>
      <c r="AC44" s="9" t="str">
        <f t="shared" si="0"/>
        <v>--</v>
      </c>
      <c r="AD44" s="11" t="str">
        <f>IFERROR(SUMIF('Base KW'!A:A,'PPT BASE'!AB44,'Base KW'!I:I)/SUMIF('Base KW'!A:A,'PPT BASE'!AB44,'Base KW'!G:G),"--")</f>
        <v>--</v>
      </c>
      <c r="AE44" s="14">
        <f>SUMIF('Base KW'!A:A,'PPT BASE'!AB44,'Base KW'!H:H)</f>
        <v>0</v>
      </c>
      <c r="AQ44" s="40" t="s">
        <v>192</v>
      </c>
      <c r="AR44" s="40" t="s">
        <v>47</v>
      </c>
      <c r="AS44" s="7">
        <v>181</v>
      </c>
      <c r="AT44" s="7">
        <v>866</v>
      </c>
      <c r="AU44" s="8">
        <v>0.20900692840646651</v>
      </c>
      <c r="AV44" s="11">
        <v>9.0441988950276248E-2</v>
      </c>
      <c r="BF44" s="40" t="s">
        <v>456</v>
      </c>
      <c r="BG44" s="40" t="s">
        <v>387</v>
      </c>
      <c r="BH44" s="40" t="s">
        <v>388</v>
      </c>
      <c r="BI44" s="40" t="s">
        <v>389</v>
      </c>
      <c r="BJ44" s="6">
        <v>75746</v>
      </c>
      <c r="BK44" s="6">
        <v>10434</v>
      </c>
      <c r="BL44" s="9">
        <v>0.13774984817680141</v>
      </c>
      <c r="BO44" s="40" t="str">
        <f>"     "&amp;BG11</f>
        <v xml:space="preserve">     Chevrolet Onix | Preço</v>
      </c>
      <c r="BP44" s="6" t="str">
        <f>"     "&amp;"Impressões: "&amp;FIXED(BJ11,0,FALSE)</f>
        <v xml:space="preserve">     Impressões: 7.853</v>
      </c>
    </row>
    <row r="45" spans="6:68" x14ac:dyDescent="0.25">
      <c r="U45" s="12" t="str">
        <f t="shared" si="5"/>
        <v>--</v>
      </c>
      <c r="V45" s="6">
        <f>SUMIF('Base KW'!A:A,'PPT BASE'!U45,'Base KW'!G:G)</f>
        <v>0</v>
      </c>
      <c r="W45" s="9">
        <f>IFERROR(SUMIF('Base P.I.'!B:B,'PPT BASE'!U45,'Base P.I.'!D:D),"--")</f>
        <v>0</v>
      </c>
      <c r="X45" s="13">
        <f>SUMIF('Base KW'!A:A,'PPT BASE'!U45,'Base KW'!I:I)</f>
        <v>0</v>
      </c>
      <c r="AB45" s="12" t="str">
        <f t="shared" si="6"/>
        <v>--</v>
      </c>
      <c r="AC45" s="9" t="str">
        <f t="shared" si="0"/>
        <v>--</v>
      </c>
      <c r="AD45" s="11" t="str">
        <f>IFERROR(SUMIF('Base KW'!A:A,'PPT BASE'!AB45,'Base KW'!I:I)/SUMIF('Base KW'!A:A,'PPT BASE'!AB45,'Base KW'!G:G),"--")</f>
        <v>--</v>
      </c>
      <c r="AE45" s="14">
        <f>SUMIF('Base KW'!A:A,'PPT BASE'!AB45,'Base KW'!H:H)</f>
        <v>0</v>
      </c>
      <c r="AQ45" s="40" t="s">
        <v>310</v>
      </c>
      <c r="AR45" s="40" t="s">
        <v>47</v>
      </c>
      <c r="AS45" s="7">
        <v>179</v>
      </c>
      <c r="AT45" s="7">
        <v>1214</v>
      </c>
      <c r="AU45" s="8">
        <v>0.14744645799011533</v>
      </c>
      <c r="AV45" s="11">
        <v>0.29899441340782129</v>
      </c>
      <c r="BF45" s="40" t="s">
        <v>536</v>
      </c>
      <c r="BG45" s="40" t="s">
        <v>419</v>
      </c>
      <c r="BH45" s="40" t="s">
        <v>401</v>
      </c>
      <c r="BI45" s="40" t="s">
        <v>402</v>
      </c>
      <c r="BJ45" s="6">
        <v>1032</v>
      </c>
      <c r="BK45" s="6">
        <v>142</v>
      </c>
      <c r="BL45" s="9">
        <v>0.1375968992248062</v>
      </c>
      <c r="BO45" s="40" t="str">
        <f>"     "&amp;BH11</f>
        <v xml:space="preserve">     Motor SPE/4, Duplo Air Bag Frontal</v>
      </c>
      <c r="BP45" s="6" t="str">
        <f>"     "&amp;"Cliques: "&amp;FIXED(BK11,0,0)</f>
        <v xml:space="preserve">     Cliques: 1.927</v>
      </c>
    </row>
    <row r="46" spans="6:68" x14ac:dyDescent="0.25">
      <c r="U46" s="12" t="str">
        <f t="shared" si="5"/>
        <v>--</v>
      </c>
      <c r="V46" s="6">
        <f>SUMIF('Base KW'!A:A,'PPT BASE'!U46,'Base KW'!G:G)</f>
        <v>0</v>
      </c>
      <c r="W46" s="9">
        <f>IFERROR(SUMIF('Base P.I.'!B:B,'PPT BASE'!U46,'Base P.I.'!D:D),"--")</f>
        <v>0</v>
      </c>
      <c r="X46" s="13">
        <f>SUMIF('Base KW'!A:A,'PPT BASE'!U46,'Base KW'!I:I)</f>
        <v>0</v>
      </c>
      <c r="AB46" s="12" t="str">
        <f t="shared" si="6"/>
        <v>--</v>
      </c>
      <c r="AC46" s="9" t="str">
        <f t="shared" ref="AC46:AC54" si="14">IFERROR(V46/AE46,"--")</f>
        <v>--</v>
      </c>
      <c r="AD46" s="11" t="str">
        <f>IFERROR(SUMIF('Base KW'!A:A,'PPT BASE'!AB46,'Base KW'!I:I)/SUMIF('Base KW'!A:A,'PPT BASE'!AB46,'Base KW'!G:G),"--")</f>
        <v>--</v>
      </c>
      <c r="AE46" s="14">
        <f>SUMIF('Base KW'!A:A,'PPT BASE'!AB46,'Base KW'!H:H)</f>
        <v>0</v>
      </c>
      <c r="AQ46" s="40" t="s">
        <v>269</v>
      </c>
      <c r="AR46" s="40" t="s">
        <v>47</v>
      </c>
      <c r="AS46" s="7">
        <v>177</v>
      </c>
      <c r="AT46" s="7">
        <v>673</v>
      </c>
      <c r="AU46" s="8">
        <v>0.26300148588410105</v>
      </c>
      <c r="AV46" s="11">
        <v>0.12446327683615818</v>
      </c>
      <c r="BF46" s="40" t="s">
        <v>460</v>
      </c>
      <c r="BG46" s="40" t="s">
        <v>380</v>
      </c>
      <c r="BH46" s="40" t="s">
        <v>388</v>
      </c>
      <c r="BI46" s="40" t="s">
        <v>389</v>
      </c>
      <c r="BJ46" s="6">
        <v>9075</v>
      </c>
      <c r="BK46" s="6">
        <v>1228</v>
      </c>
      <c r="BL46" s="9">
        <v>0.13531680440771349</v>
      </c>
      <c r="BO46" s="40" t="str">
        <f>"     "&amp;BI11</f>
        <v xml:space="preserve">     Freios ABS com EBD e Muito Mais.</v>
      </c>
      <c r="BP46" s="40" t="str">
        <f>"     "&amp;"CTR: "&amp;FIXED(BL11,4,0)*100&amp;"%"</f>
        <v xml:space="preserve">     CTR: 24,54%</v>
      </c>
    </row>
    <row r="47" spans="6:68" x14ac:dyDescent="0.25">
      <c r="U47" s="12" t="str">
        <f t="shared" si="5"/>
        <v>--</v>
      </c>
      <c r="V47" s="6">
        <f>SUMIF('Base KW'!A:A,'PPT BASE'!U47,'Base KW'!G:G)</f>
        <v>0</v>
      </c>
      <c r="W47" s="9">
        <f>IFERROR(SUMIF('Base P.I.'!B:B,'PPT BASE'!U47,'Base P.I.'!D:D),"--")</f>
        <v>0</v>
      </c>
      <c r="X47" s="13">
        <f>SUMIF('Base KW'!A:A,'PPT BASE'!U47,'Base KW'!I:I)</f>
        <v>0</v>
      </c>
      <c r="AB47" s="12" t="str">
        <f t="shared" si="6"/>
        <v>--</v>
      </c>
      <c r="AC47" s="9" t="str">
        <f t="shared" si="14"/>
        <v>--</v>
      </c>
      <c r="AD47" s="11" t="str">
        <f>IFERROR(SUMIF('Base KW'!A:A,'PPT BASE'!AB47,'Base KW'!I:I)/SUMIF('Base KW'!A:A,'PPT BASE'!AB47,'Base KW'!G:G),"--")</f>
        <v>--</v>
      </c>
      <c r="AE47" s="14">
        <f>SUMIF('Base KW'!A:A,'PPT BASE'!AB47,'Base KW'!H:H)</f>
        <v>0</v>
      </c>
      <c r="AQ47" s="40" t="s">
        <v>211</v>
      </c>
      <c r="AR47" s="40" t="s">
        <v>47</v>
      </c>
      <c r="AS47" s="7">
        <v>175</v>
      </c>
      <c r="AT47" s="7">
        <v>2331</v>
      </c>
      <c r="AU47" s="8">
        <v>7.5075075075075076E-2</v>
      </c>
      <c r="AV47" s="11">
        <v>0.22548571428571429</v>
      </c>
      <c r="BF47" s="40" t="s">
        <v>537</v>
      </c>
      <c r="BG47" s="40" t="s">
        <v>407</v>
      </c>
      <c r="BH47" s="40" t="s">
        <v>405</v>
      </c>
      <c r="BI47" s="40" t="s">
        <v>406</v>
      </c>
      <c r="BJ47" s="6">
        <v>1334</v>
      </c>
      <c r="BK47" s="6">
        <v>180</v>
      </c>
      <c r="BL47" s="9">
        <v>0.13493253373313344</v>
      </c>
    </row>
    <row r="48" spans="6:68" x14ac:dyDescent="0.25">
      <c r="U48" s="12" t="str">
        <f t="shared" si="5"/>
        <v>--</v>
      </c>
      <c r="V48" s="6">
        <f>SUMIF('Base KW'!A:A,'PPT BASE'!U48,'Base KW'!G:G)</f>
        <v>0</v>
      </c>
      <c r="W48" s="9">
        <f>IFERROR(SUMIF('Base P.I.'!B:B,'PPT BASE'!U48,'Base P.I.'!D:D),"--")</f>
        <v>0</v>
      </c>
      <c r="X48" s="13">
        <f>SUMIF('Base KW'!A:A,'PPT BASE'!U48,'Base KW'!I:I)</f>
        <v>0</v>
      </c>
      <c r="AB48" s="12" t="str">
        <f t="shared" si="6"/>
        <v>--</v>
      </c>
      <c r="AC48" s="9" t="str">
        <f t="shared" si="14"/>
        <v>--</v>
      </c>
      <c r="AD48" s="11" t="str">
        <f>IFERROR(SUMIF('Base KW'!A:A,'PPT BASE'!AB48,'Base KW'!I:I)/SUMIF('Base KW'!A:A,'PPT BASE'!AB48,'Base KW'!G:G),"--")</f>
        <v>--</v>
      </c>
      <c r="AE48" s="14">
        <f>SUMIF('Base KW'!A:A,'PPT BASE'!AB48,'Base KW'!H:H)</f>
        <v>0</v>
      </c>
      <c r="AQ48" s="40" t="s">
        <v>107</v>
      </c>
      <c r="AR48" s="40" t="s">
        <v>47</v>
      </c>
      <c r="AS48" s="7">
        <v>166</v>
      </c>
      <c r="AT48" s="7">
        <v>1391</v>
      </c>
      <c r="AU48" s="8">
        <v>0.11933860531991373</v>
      </c>
      <c r="AV48" s="11">
        <v>0.3365662650602409</v>
      </c>
      <c r="BF48" s="40" t="s">
        <v>538</v>
      </c>
      <c r="BG48" s="40" t="s">
        <v>387</v>
      </c>
      <c r="BH48" s="40" t="s">
        <v>405</v>
      </c>
      <c r="BI48" s="40" t="s">
        <v>406</v>
      </c>
      <c r="BJ48" s="6">
        <v>957</v>
      </c>
      <c r="BK48" s="6">
        <v>129</v>
      </c>
      <c r="BL48" s="9">
        <v>0.13479623824451412</v>
      </c>
    </row>
    <row r="49" spans="21:64" x14ac:dyDescent="0.25">
      <c r="U49" s="12" t="str">
        <f t="shared" si="5"/>
        <v>--</v>
      </c>
      <c r="V49" s="6">
        <f>SUMIF('Base KW'!A:A,'PPT BASE'!U49,'Base KW'!G:G)</f>
        <v>0</v>
      </c>
      <c r="W49" s="9">
        <f>IFERROR(SUMIF('Base P.I.'!B:B,'PPT BASE'!U49,'Base P.I.'!D:D),"--")</f>
        <v>0</v>
      </c>
      <c r="X49" s="13">
        <f>SUMIF('Base KW'!A:A,'PPT BASE'!U49,'Base KW'!I:I)</f>
        <v>0</v>
      </c>
      <c r="AB49" s="12" t="str">
        <f t="shared" si="6"/>
        <v>--</v>
      </c>
      <c r="AC49" s="9" t="str">
        <f t="shared" si="14"/>
        <v>--</v>
      </c>
      <c r="AD49" s="11" t="str">
        <f>IFERROR(SUMIF('Base KW'!A:A,'PPT BASE'!AB49,'Base KW'!I:I)/SUMIF('Base KW'!A:A,'PPT BASE'!AB49,'Base KW'!G:G),"--")</f>
        <v>--</v>
      </c>
      <c r="AE49" s="14">
        <f>SUMIF('Base KW'!A:A,'PPT BASE'!AB49,'Base KW'!H:H)</f>
        <v>0</v>
      </c>
      <c r="AQ49" s="40" t="s">
        <v>222</v>
      </c>
      <c r="AR49" s="40" t="s">
        <v>47</v>
      </c>
      <c r="AS49" s="7">
        <v>164</v>
      </c>
      <c r="AT49" s="7">
        <v>892</v>
      </c>
      <c r="AU49" s="8">
        <v>0.18385650224215247</v>
      </c>
      <c r="AV49" s="11">
        <v>0.14945121951219514</v>
      </c>
      <c r="BF49" s="40" t="s">
        <v>453</v>
      </c>
      <c r="BG49" s="40" t="s">
        <v>421</v>
      </c>
      <c r="BH49" s="40" t="s">
        <v>388</v>
      </c>
      <c r="BI49" s="40" t="s">
        <v>389</v>
      </c>
      <c r="BJ49" s="6">
        <v>65191</v>
      </c>
      <c r="BK49" s="6">
        <v>8763</v>
      </c>
      <c r="BL49" s="9">
        <v>0.13442039545336013</v>
      </c>
    </row>
    <row r="50" spans="21:64" x14ac:dyDescent="0.25">
      <c r="U50" s="12" t="str">
        <f t="shared" si="5"/>
        <v>--</v>
      </c>
      <c r="V50" s="6">
        <f>SUMIF('Base KW'!A:A,'PPT BASE'!U50,'Base KW'!G:G)</f>
        <v>0</v>
      </c>
      <c r="W50" s="9">
        <f>IFERROR(SUMIF('Base P.I.'!B:B,'PPT BASE'!U50,'Base P.I.'!D:D),"--")</f>
        <v>0</v>
      </c>
      <c r="X50" s="13">
        <f>SUMIF('Base KW'!A:A,'PPT BASE'!U50,'Base KW'!I:I)</f>
        <v>0</v>
      </c>
      <c r="AB50" s="12" t="str">
        <f t="shared" si="6"/>
        <v>--</v>
      </c>
      <c r="AC50" s="9" t="str">
        <f t="shared" si="14"/>
        <v>--</v>
      </c>
      <c r="AD50" s="11" t="str">
        <f>IFERROR(SUMIF('Base KW'!A:A,'PPT BASE'!AB50,'Base KW'!I:I)/SUMIF('Base KW'!A:A,'PPT BASE'!AB50,'Base KW'!G:G),"--")</f>
        <v>--</v>
      </c>
      <c r="AE50" s="14">
        <f>SUMIF('Base KW'!A:A,'PPT BASE'!AB50,'Base KW'!H:H)</f>
        <v>0</v>
      </c>
      <c r="AQ50" s="40" t="s">
        <v>168</v>
      </c>
      <c r="AR50" s="40" t="s">
        <v>47</v>
      </c>
      <c r="AS50" s="7">
        <v>159</v>
      </c>
      <c r="AT50" s="7">
        <v>1663</v>
      </c>
      <c r="AU50" s="8">
        <v>9.5610342754058927E-2</v>
      </c>
      <c r="AV50" s="11">
        <v>0.30327044025157229</v>
      </c>
      <c r="BF50" s="40" t="s">
        <v>454</v>
      </c>
      <c r="BG50" s="40" t="s">
        <v>421</v>
      </c>
      <c r="BH50" s="40" t="s">
        <v>376</v>
      </c>
      <c r="BI50" s="40" t="s">
        <v>377</v>
      </c>
      <c r="BJ50" s="6">
        <v>65916</v>
      </c>
      <c r="BK50" s="6">
        <v>8846</v>
      </c>
      <c r="BL50" s="9">
        <v>0.13420110443594879</v>
      </c>
    </row>
    <row r="51" spans="21:64" x14ac:dyDescent="0.25">
      <c r="U51" s="12" t="str">
        <f t="shared" si="5"/>
        <v>--</v>
      </c>
      <c r="V51" s="6">
        <f>SUMIF('Base KW'!A:A,'PPT BASE'!U51,'Base KW'!G:G)</f>
        <v>0</v>
      </c>
      <c r="W51" s="9">
        <f>IFERROR(SUMIF('Base P.I.'!B:B,'PPT BASE'!U51,'Base P.I.'!D:D),"--")</f>
        <v>0</v>
      </c>
      <c r="X51" s="13">
        <f>SUMIF('Base KW'!A:A,'PPT BASE'!U51,'Base KW'!I:I)</f>
        <v>0</v>
      </c>
      <c r="AB51" s="12" t="str">
        <f t="shared" si="6"/>
        <v>--</v>
      </c>
      <c r="AC51" s="9" t="str">
        <f t="shared" si="14"/>
        <v>--</v>
      </c>
      <c r="AD51" s="11" t="str">
        <f>IFERROR(SUMIF('Base KW'!A:A,'PPT BASE'!AB51,'Base KW'!I:I)/SUMIF('Base KW'!A:A,'PPT BASE'!AB51,'Base KW'!G:G),"--")</f>
        <v>--</v>
      </c>
      <c r="AE51" s="14">
        <f>SUMIF('Base KW'!A:A,'PPT BASE'!AB51,'Base KW'!H:H)</f>
        <v>0</v>
      </c>
      <c r="AQ51" s="40" t="s">
        <v>191</v>
      </c>
      <c r="AR51" s="40" t="s">
        <v>47</v>
      </c>
      <c r="AS51" s="7">
        <v>158</v>
      </c>
      <c r="AT51" s="7">
        <v>2460</v>
      </c>
      <c r="AU51" s="8">
        <v>6.4227642276422761E-2</v>
      </c>
      <c r="AV51" s="11">
        <v>0.4114556962025317</v>
      </c>
      <c r="BF51" s="40" t="s">
        <v>499</v>
      </c>
      <c r="BG51" s="40" t="s">
        <v>387</v>
      </c>
      <c r="BH51" s="40" t="s">
        <v>391</v>
      </c>
      <c r="BI51" s="40" t="s">
        <v>392</v>
      </c>
      <c r="BJ51" s="6">
        <v>3247</v>
      </c>
      <c r="BK51" s="6">
        <v>435</v>
      </c>
      <c r="BL51" s="9">
        <v>0.13396981829380966</v>
      </c>
    </row>
    <row r="52" spans="21:64" x14ac:dyDescent="0.25">
      <c r="U52" s="12" t="str">
        <f t="shared" si="5"/>
        <v>--</v>
      </c>
      <c r="V52" s="6">
        <f>SUMIF('Base KW'!A:A,'PPT BASE'!U52,'Base KW'!G:G)</f>
        <v>0</v>
      </c>
      <c r="W52" s="9">
        <f>IFERROR(SUMIF('Base P.I.'!B:B,'PPT BASE'!U52,'Base P.I.'!D:D),"--")</f>
        <v>0</v>
      </c>
      <c r="X52" s="13">
        <f>SUMIF('Base KW'!A:A,'PPT BASE'!U52,'Base KW'!I:I)</f>
        <v>0</v>
      </c>
      <c r="AB52" s="12" t="str">
        <f t="shared" si="6"/>
        <v>--</v>
      </c>
      <c r="AC52" s="9" t="str">
        <f t="shared" si="14"/>
        <v>--</v>
      </c>
      <c r="AD52" s="11" t="str">
        <f>IFERROR(SUMIF('Base KW'!A:A,'PPT BASE'!AB52,'Base KW'!I:I)/SUMIF('Base KW'!A:A,'PPT BASE'!AB52,'Base KW'!G:G),"--")</f>
        <v>--</v>
      </c>
      <c r="AE52" s="14">
        <f>SUMIF('Base KW'!A:A,'PPT BASE'!AB52,'Base KW'!H:H)</f>
        <v>0</v>
      </c>
      <c r="AQ52" s="40" t="s">
        <v>166</v>
      </c>
      <c r="AR52" s="40" t="s">
        <v>47</v>
      </c>
      <c r="AS52" s="7">
        <v>147</v>
      </c>
      <c r="AT52" s="7">
        <v>1288</v>
      </c>
      <c r="AU52" s="8">
        <v>0.11413043478260869</v>
      </c>
      <c r="AV52" s="11">
        <v>0.39598639455782308</v>
      </c>
      <c r="BF52" s="40" t="s">
        <v>462</v>
      </c>
      <c r="BG52" s="40" t="s">
        <v>380</v>
      </c>
      <c r="BH52" s="40" t="s">
        <v>376</v>
      </c>
      <c r="BI52" s="40" t="s">
        <v>377</v>
      </c>
      <c r="BJ52" s="6">
        <v>8803</v>
      </c>
      <c r="BK52" s="6">
        <v>1162</v>
      </c>
      <c r="BL52" s="9">
        <v>0.13200045439054867</v>
      </c>
    </row>
    <row r="53" spans="21:64" x14ac:dyDescent="0.25">
      <c r="U53" s="12" t="str">
        <f t="shared" si="5"/>
        <v>--</v>
      </c>
      <c r="V53" s="6">
        <f>SUMIF('Base KW'!A:A,'PPT BASE'!U53,'Base KW'!G:G)</f>
        <v>0</v>
      </c>
      <c r="W53" s="9">
        <f>IFERROR(SUMIF('Base P.I.'!B:B,'PPT BASE'!U53,'Base P.I.'!D:D),"--")</f>
        <v>0</v>
      </c>
      <c r="X53" s="13">
        <f>SUMIF('Base KW'!A:A,'PPT BASE'!U53,'Base KW'!I:I)</f>
        <v>0</v>
      </c>
      <c r="AB53" s="12" t="str">
        <f t="shared" si="6"/>
        <v>--</v>
      </c>
      <c r="AC53" s="9" t="str">
        <f t="shared" si="14"/>
        <v>--</v>
      </c>
      <c r="AD53" s="11" t="str">
        <f>IFERROR(SUMIF('Base KW'!A:A,'PPT BASE'!AB53,'Base KW'!I:I)/SUMIF('Base KW'!A:A,'PPT BASE'!AB53,'Base KW'!G:G),"--")</f>
        <v>--</v>
      </c>
      <c r="AE53" s="14">
        <f>SUMIF('Base KW'!A:A,'PPT BASE'!AB53,'Base KW'!H:H)</f>
        <v>0</v>
      </c>
      <c r="AQ53" s="40" t="s">
        <v>354</v>
      </c>
      <c r="AR53" s="40" t="s">
        <v>47</v>
      </c>
      <c r="AS53" s="7">
        <v>146</v>
      </c>
      <c r="AT53" s="7">
        <v>1290</v>
      </c>
      <c r="AU53" s="8">
        <v>0.11317829457364341</v>
      </c>
      <c r="AV53" s="11">
        <v>0.37349315068493155</v>
      </c>
      <c r="BF53" s="40" t="s">
        <v>500</v>
      </c>
      <c r="BG53" s="40" t="s">
        <v>419</v>
      </c>
      <c r="BH53" s="40" t="s">
        <v>388</v>
      </c>
      <c r="BI53" s="40" t="s">
        <v>389</v>
      </c>
      <c r="BJ53" s="6">
        <v>3374</v>
      </c>
      <c r="BK53" s="6">
        <v>429</v>
      </c>
      <c r="BL53" s="9">
        <v>0.12714878482513337</v>
      </c>
    </row>
    <row r="54" spans="21:64" x14ac:dyDescent="0.25">
      <c r="U54" s="12" t="str">
        <f t="shared" si="5"/>
        <v>--</v>
      </c>
      <c r="V54" s="6">
        <f>SUMIF('Base KW'!A:A,'PPT BASE'!U54,'Base KW'!G:G)</f>
        <v>0</v>
      </c>
      <c r="W54" s="9">
        <f>IFERROR(SUMIF('Base P.I.'!B:B,'PPT BASE'!U54,'Base P.I.'!D:D),"--")</f>
        <v>0</v>
      </c>
      <c r="X54" s="13">
        <f>SUMIF('Base KW'!A:A,'PPT BASE'!U54,'Base KW'!I:I)</f>
        <v>0</v>
      </c>
      <c r="AB54" s="12" t="str">
        <f t="shared" si="6"/>
        <v>--</v>
      </c>
      <c r="AC54" s="9" t="str">
        <f t="shared" si="14"/>
        <v>--</v>
      </c>
      <c r="AD54" s="11" t="str">
        <f>IFERROR(SUMIF('Base KW'!A:A,'PPT BASE'!AB54,'Base KW'!I:I)/SUMIF('Base KW'!A:A,'PPT BASE'!AB54,'Base KW'!G:G),"--")</f>
        <v>--</v>
      </c>
      <c r="AE54" s="14">
        <f>SUMIF('Base KW'!A:A,'PPT BASE'!AB54,'Base KW'!H:H)</f>
        <v>0</v>
      </c>
      <c r="AQ54" s="40" t="s">
        <v>180</v>
      </c>
      <c r="AR54" s="40" t="s">
        <v>47</v>
      </c>
      <c r="AS54" s="7">
        <v>129</v>
      </c>
      <c r="AT54" s="7">
        <v>1784</v>
      </c>
      <c r="AU54" s="8">
        <v>7.2309417040358745E-2</v>
      </c>
      <c r="AV54" s="11">
        <v>0.28441860465116281</v>
      </c>
      <c r="BF54" s="40" t="s">
        <v>539</v>
      </c>
      <c r="BG54" s="40" t="s">
        <v>390</v>
      </c>
      <c r="BH54" s="40" t="s">
        <v>405</v>
      </c>
      <c r="BI54" s="40" t="s">
        <v>406</v>
      </c>
      <c r="BJ54" s="6">
        <v>1277</v>
      </c>
      <c r="BK54" s="6">
        <v>162</v>
      </c>
      <c r="BL54" s="9">
        <v>0.12685982772122162</v>
      </c>
    </row>
    <row r="55" spans="21:64" x14ac:dyDescent="0.25">
      <c r="U55" s="12" t="str">
        <f t="shared" si="5"/>
        <v>--</v>
      </c>
      <c r="V55" s="6">
        <f>SUMIF('Base KW'!A:A,'PPT BASE'!U55,'Base KW'!G:G)</f>
        <v>0</v>
      </c>
      <c r="W55" s="9">
        <f>IFERROR(SUMIF('Base P.I.'!B:B,'PPT BASE'!U55,'Base P.I.'!D:D),"--")</f>
        <v>0</v>
      </c>
      <c r="X55" s="13">
        <f>SUMIF('Base KW'!A:A,'PPT BASE'!U55,'Base KW'!I:I)</f>
        <v>0</v>
      </c>
      <c r="AB55" s="12" t="str">
        <f t="shared" si="6"/>
        <v>--</v>
      </c>
      <c r="AC55" s="9" t="str">
        <f t="shared" ref="AC55:AC61" si="15">IFERROR(V55/AE55,"--")</f>
        <v>--</v>
      </c>
      <c r="AD55" s="11" t="str">
        <f>IFERROR(SUMIF('Base KW'!A:A,'PPT BASE'!AB55,'Base KW'!I:I)/SUMIF('Base KW'!A:A,'PPT BASE'!AB55,'Base KW'!G:G),"--")</f>
        <v>--</v>
      </c>
      <c r="AE55" s="14">
        <f>SUMIF('Base KW'!A:A,'PPT BASE'!AB55,'Base KW'!H:H)</f>
        <v>0</v>
      </c>
      <c r="AQ55" s="40" t="s">
        <v>265</v>
      </c>
      <c r="AR55" s="40" t="s">
        <v>47</v>
      </c>
      <c r="AS55" s="7">
        <v>128</v>
      </c>
      <c r="AT55" s="7">
        <v>1507</v>
      </c>
      <c r="AU55" s="8">
        <v>8.4936960849369608E-2</v>
      </c>
      <c r="AV55" s="11">
        <v>0.41921875000000003</v>
      </c>
      <c r="BF55" s="40" t="s">
        <v>540</v>
      </c>
      <c r="BG55" s="40" t="s">
        <v>390</v>
      </c>
      <c r="BH55" s="40" t="s">
        <v>408</v>
      </c>
      <c r="BI55" s="40" t="s">
        <v>409</v>
      </c>
      <c r="BJ55" s="6">
        <v>3282</v>
      </c>
      <c r="BK55" s="6">
        <v>413</v>
      </c>
      <c r="BL55" s="9">
        <v>0.12583790371724557</v>
      </c>
    </row>
    <row r="56" spans="21:64" x14ac:dyDescent="0.25">
      <c r="U56" s="12" t="str">
        <f t="shared" si="5"/>
        <v>--</v>
      </c>
      <c r="V56" s="6">
        <f>SUMIF('Base KW'!A:A,'PPT BASE'!U56,'Base KW'!G:G)</f>
        <v>0</v>
      </c>
      <c r="W56" s="9">
        <f>IFERROR(SUMIF('Base P.I.'!B:B,'PPT BASE'!U56,'Base P.I.'!D:D),"--")</f>
        <v>0</v>
      </c>
      <c r="X56" s="13">
        <f>SUMIF('Base KW'!A:A,'PPT BASE'!U56,'Base KW'!I:I)</f>
        <v>0</v>
      </c>
      <c r="AB56" s="12" t="str">
        <f t="shared" si="6"/>
        <v>--</v>
      </c>
      <c r="AC56" s="9" t="str">
        <f t="shared" si="15"/>
        <v>--</v>
      </c>
      <c r="AD56" s="11" t="str">
        <f>IFERROR(SUMIF('Base KW'!A:A,'PPT BASE'!AB56,'Base KW'!I:I)/SUMIF('Base KW'!A:A,'PPT BASE'!AB56,'Base KW'!G:G),"--")</f>
        <v>--</v>
      </c>
      <c r="AE56" s="14">
        <f>SUMIF('Base KW'!A:A,'PPT BASE'!AB56,'Base KW'!H:H)</f>
        <v>0</v>
      </c>
      <c r="AQ56" s="40" t="s">
        <v>215</v>
      </c>
      <c r="AR56" s="40" t="s">
        <v>47</v>
      </c>
      <c r="AS56" s="7">
        <v>128</v>
      </c>
      <c r="AT56" s="7">
        <v>916</v>
      </c>
      <c r="AU56" s="8">
        <v>0.13973799126637554</v>
      </c>
      <c r="AV56" s="11">
        <v>0.35367187500000008</v>
      </c>
      <c r="BF56" s="40" t="s">
        <v>541</v>
      </c>
      <c r="BG56" s="40" t="s">
        <v>407</v>
      </c>
      <c r="BH56" s="40" t="s">
        <v>391</v>
      </c>
      <c r="BI56" s="40" t="s">
        <v>392</v>
      </c>
      <c r="BJ56" s="6">
        <v>3192</v>
      </c>
      <c r="BK56" s="6">
        <v>389</v>
      </c>
      <c r="BL56" s="9">
        <v>0.1218671679197995</v>
      </c>
    </row>
    <row r="57" spans="21:64" x14ac:dyDescent="0.25">
      <c r="U57" s="12" t="str">
        <f t="shared" si="5"/>
        <v>--</v>
      </c>
      <c r="V57" s="6">
        <f>SUMIF('Base KW'!A:A,'PPT BASE'!U57,'Base KW'!G:G)</f>
        <v>0</v>
      </c>
      <c r="W57" s="9">
        <f>IFERROR(SUMIF('Base P.I.'!B:B,'PPT BASE'!U57,'Base P.I.'!D:D),"--")</f>
        <v>0</v>
      </c>
      <c r="X57" s="13">
        <f>SUMIF('Base KW'!A:A,'PPT BASE'!U57,'Base KW'!I:I)</f>
        <v>0</v>
      </c>
      <c r="AB57" s="12" t="str">
        <f t="shared" si="6"/>
        <v>--</v>
      </c>
      <c r="AC57" s="9" t="str">
        <f t="shared" si="15"/>
        <v>--</v>
      </c>
      <c r="AD57" s="11" t="str">
        <f>IFERROR(SUMIF('Base KW'!A:A,'PPT BASE'!AB57,'Base KW'!I:I)/SUMIF('Base KW'!A:A,'PPT BASE'!AB57,'Base KW'!G:G),"--")</f>
        <v>--</v>
      </c>
      <c r="AE57" s="14">
        <f>SUMIF('Base KW'!A:A,'PPT BASE'!AB57,'Base KW'!H:H)</f>
        <v>0</v>
      </c>
      <c r="AQ57" s="40" t="s">
        <v>264</v>
      </c>
      <c r="AR57" s="40" t="s">
        <v>47</v>
      </c>
      <c r="AS57" s="7">
        <v>127</v>
      </c>
      <c r="AT57" s="7">
        <v>1301</v>
      </c>
      <c r="AU57" s="8">
        <v>9.7617217524980787E-2</v>
      </c>
      <c r="AV57" s="11">
        <v>0.43874015748031497</v>
      </c>
      <c r="BF57" s="40" t="s">
        <v>472</v>
      </c>
      <c r="BG57" s="40" t="s">
        <v>390</v>
      </c>
      <c r="BH57" s="40" t="s">
        <v>391</v>
      </c>
      <c r="BI57" s="40" t="s">
        <v>392</v>
      </c>
      <c r="BJ57" s="6">
        <v>7246</v>
      </c>
      <c r="BK57" s="6">
        <v>870</v>
      </c>
      <c r="BL57" s="9">
        <v>0.12006624344465912</v>
      </c>
    </row>
    <row r="58" spans="21:64" x14ac:dyDescent="0.25">
      <c r="U58" s="12" t="str">
        <f t="shared" si="5"/>
        <v>--</v>
      </c>
      <c r="V58" s="6">
        <f>SUMIF('Base KW'!A:A,'PPT BASE'!U58,'Base KW'!G:G)</f>
        <v>0</v>
      </c>
      <c r="W58" s="9">
        <f>IFERROR(SUMIF('Base P.I.'!B:B,'PPT BASE'!U58,'Base P.I.'!D:D),"--")</f>
        <v>0</v>
      </c>
      <c r="X58" s="13">
        <f>SUMIF('Base KW'!A:A,'PPT BASE'!U58,'Base KW'!I:I)</f>
        <v>0</v>
      </c>
      <c r="AB58" s="12" t="str">
        <f t="shared" si="6"/>
        <v>--</v>
      </c>
      <c r="AC58" s="9" t="str">
        <f t="shared" si="15"/>
        <v>--</v>
      </c>
      <c r="AD58" s="11" t="str">
        <f>IFERROR(SUMIF('Base KW'!A:A,'PPT BASE'!AB58,'Base KW'!I:I)/SUMIF('Base KW'!A:A,'PPT BASE'!AB58,'Base KW'!G:G),"--")</f>
        <v>--</v>
      </c>
      <c r="AE58" s="14">
        <f>SUMIF('Base KW'!A:A,'PPT BASE'!AB58,'Base KW'!H:H)</f>
        <v>0</v>
      </c>
      <c r="AQ58" s="40" t="s">
        <v>292</v>
      </c>
      <c r="AR58" s="40" t="s">
        <v>47</v>
      </c>
      <c r="AS58" s="7">
        <v>127</v>
      </c>
      <c r="AT58" s="7">
        <v>843</v>
      </c>
      <c r="AU58" s="8">
        <v>0.15065243179122181</v>
      </c>
      <c r="AV58" s="11">
        <v>0.40716535433070866</v>
      </c>
      <c r="BF58" s="40" t="s">
        <v>542</v>
      </c>
      <c r="BG58" s="40" t="s">
        <v>390</v>
      </c>
      <c r="BH58" s="40" t="s">
        <v>401</v>
      </c>
      <c r="BI58" s="40" t="s">
        <v>402</v>
      </c>
      <c r="BJ58" s="6">
        <v>1243</v>
      </c>
      <c r="BK58" s="6">
        <v>148</v>
      </c>
      <c r="BL58" s="9">
        <v>0.11906677393403058</v>
      </c>
    </row>
    <row r="59" spans="21:64" x14ac:dyDescent="0.25">
      <c r="U59" s="12" t="str">
        <f t="shared" si="5"/>
        <v>--</v>
      </c>
      <c r="V59" s="6">
        <f>SUMIF('Base KW'!A:A,'PPT BASE'!U59,'Base KW'!G:G)</f>
        <v>0</v>
      </c>
      <c r="W59" s="9">
        <f>IFERROR(SUMIF('Base P.I.'!B:B,'PPT BASE'!U59,'Base P.I.'!D:D),"--")</f>
        <v>0</v>
      </c>
      <c r="X59" s="13">
        <f>SUMIF('Base KW'!A:A,'PPT BASE'!U59,'Base KW'!I:I)</f>
        <v>0</v>
      </c>
      <c r="AB59" s="12" t="str">
        <f t="shared" si="6"/>
        <v>--</v>
      </c>
      <c r="AC59" s="9" t="str">
        <f t="shared" si="15"/>
        <v>--</v>
      </c>
      <c r="AD59" s="11" t="str">
        <f>IFERROR(SUMIF('Base KW'!A:A,'PPT BASE'!AB59,'Base KW'!I:I)/SUMIF('Base KW'!A:A,'PPT BASE'!AB59,'Base KW'!G:G),"--")</f>
        <v>--</v>
      </c>
      <c r="AE59" s="14">
        <f>SUMIF('Base KW'!A:A,'PPT BASE'!AB59,'Base KW'!H:H)</f>
        <v>0</v>
      </c>
      <c r="AQ59" s="40" t="s">
        <v>344</v>
      </c>
      <c r="AR59" s="40" t="s">
        <v>47</v>
      </c>
      <c r="AS59" s="7">
        <v>120</v>
      </c>
      <c r="AT59" s="7">
        <v>691</v>
      </c>
      <c r="AU59" s="8">
        <v>0.17366136034732271</v>
      </c>
      <c r="AV59" s="11">
        <v>0.27500000000000002</v>
      </c>
      <c r="BF59" s="40" t="s">
        <v>543</v>
      </c>
      <c r="BG59" s="40" t="s">
        <v>404</v>
      </c>
      <c r="BH59" s="40" t="s">
        <v>408</v>
      </c>
      <c r="BI59" s="40" t="s">
        <v>409</v>
      </c>
      <c r="BJ59" s="6">
        <v>897</v>
      </c>
      <c r="BK59" s="6">
        <v>102</v>
      </c>
      <c r="BL59" s="9">
        <v>0.11371237458193979</v>
      </c>
    </row>
    <row r="60" spans="21:64" x14ac:dyDescent="0.25">
      <c r="U60" s="12" t="str">
        <f t="shared" si="5"/>
        <v>--</v>
      </c>
      <c r="V60" s="6">
        <f>SUMIF('Base KW'!A:A,'PPT BASE'!U60,'Base KW'!G:G)</f>
        <v>0</v>
      </c>
      <c r="W60" s="9">
        <f>IFERROR(SUMIF('Base P.I.'!B:B,'PPT BASE'!U60,'Base P.I.'!D:D),"--")</f>
        <v>0</v>
      </c>
      <c r="X60" s="13">
        <f>SUMIF('Base KW'!A:A,'PPT BASE'!U60,'Base KW'!I:I)</f>
        <v>0</v>
      </c>
      <c r="AB60" s="12" t="str">
        <f t="shared" si="6"/>
        <v>--</v>
      </c>
      <c r="AC60" s="9" t="str">
        <f t="shared" si="15"/>
        <v>--</v>
      </c>
      <c r="AD60" s="11" t="str">
        <f>IFERROR(SUMIF('Base KW'!A:A,'PPT BASE'!AB60,'Base KW'!I:I)/SUMIF('Base KW'!A:A,'PPT BASE'!AB60,'Base KW'!G:G),"--")</f>
        <v>--</v>
      </c>
      <c r="AE60" s="14">
        <f>SUMIF('Base KW'!A:A,'PPT BASE'!AB60,'Base KW'!H:H)</f>
        <v>0</v>
      </c>
      <c r="AQ60" s="40" t="s">
        <v>167</v>
      </c>
      <c r="AR60" s="40" t="s">
        <v>47</v>
      </c>
      <c r="AS60" s="7">
        <v>117</v>
      </c>
      <c r="AT60" s="7">
        <v>789</v>
      </c>
      <c r="AU60" s="8">
        <v>0.14828897338403041</v>
      </c>
      <c r="AV60" s="11">
        <v>0.36615384615384622</v>
      </c>
      <c r="BF60" s="40" t="s">
        <v>470</v>
      </c>
      <c r="BG60" s="40" t="s">
        <v>375</v>
      </c>
      <c r="BH60" s="40" t="s">
        <v>376</v>
      </c>
      <c r="BI60" s="40" t="s">
        <v>377</v>
      </c>
      <c r="BJ60" s="6">
        <v>45254</v>
      </c>
      <c r="BK60" s="6">
        <v>4839</v>
      </c>
      <c r="BL60" s="9">
        <v>0.10692977416360985</v>
      </c>
    </row>
    <row r="61" spans="21:64" x14ac:dyDescent="0.25">
      <c r="U61" s="12" t="str">
        <f t="shared" si="5"/>
        <v>--</v>
      </c>
      <c r="V61" s="6">
        <f>SUMIF('Base KW'!A:A,'PPT BASE'!U61,'Base KW'!G:G)</f>
        <v>0</v>
      </c>
      <c r="W61" s="9">
        <f>IFERROR(SUMIF('Base P.I.'!B:B,'PPT BASE'!U61,'Base P.I.'!D:D),"--")</f>
        <v>0</v>
      </c>
      <c r="X61" s="13">
        <f>SUMIF('Base KW'!A:A,'PPT BASE'!U61,'Base KW'!I:I)</f>
        <v>0</v>
      </c>
      <c r="AB61" s="12" t="str">
        <f t="shared" si="6"/>
        <v>--</v>
      </c>
      <c r="AC61" s="9" t="str">
        <f t="shared" si="15"/>
        <v>--</v>
      </c>
      <c r="AD61" s="11" t="str">
        <f>IFERROR(SUMIF('Base KW'!A:A,'PPT BASE'!AB61,'Base KW'!I:I)/SUMIF('Base KW'!A:A,'PPT BASE'!AB61,'Base KW'!G:G),"--")</f>
        <v>--</v>
      </c>
      <c r="AE61" s="14">
        <f>SUMIF('Base KW'!A:A,'PPT BASE'!AB61,'Base KW'!H:H)</f>
        <v>0</v>
      </c>
      <c r="AQ61" s="40" t="s">
        <v>170</v>
      </c>
      <c r="AR61" s="40" t="s">
        <v>47</v>
      </c>
      <c r="AS61" s="7">
        <v>114</v>
      </c>
      <c r="AT61" s="7">
        <v>634</v>
      </c>
      <c r="AU61" s="8">
        <v>0.17981072555205047</v>
      </c>
      <c r="AV61" s="11">
        <v>0.39903508771929819</v>
      </c>
      <c r="BF61" s="40" t="s">
        <v>544</v>
      </c>
      <c r="BG61" s="40" t="s">
        <v>404</v>
      </c>
      <c r="BH61" s="40" t="s">
        <v>405</v>
      </c>
      <c r="BI61" s="40" t="s">
        <v>406</v>
      </c>
      <c r="BJ61" s="6">
        <v>2779</v>
      </c>
      <c r="BK61" s="6">
        <v>281</v>
      </c>
      <c r="BL61" s="9">
        <v>0.10111550917596257</v>
      </c>
    </row>
    <row r="62" spans="21:64" x14ac:dyDescent="0.25">
      <c r="U62" s="12" t="str">
        <f t="shared" si="5"/>
        <v>--</v>
      </c>
      <c r="V62" s="6">
        <f>SUMIF('Base KW'!A:A,'PPT BASE'!U62,'Base KW'!G:G)</f>
        <v>0</v>
      </c>
      <c r="W62" s="9">
        <f>IFERROR(SUMIF('Base P.I.'!B:B,'PPT BASE'!U62,'Base P.I.'!D:D),"--")</f>
        <v>0</v>
      </c>
      <c r="X62" s="13">
        <f>SUMIF('Base KW'!A:A,'PPT BASE'!U62,'Base KW'!I:I)</f>
        <v>0</v>
      </c>
      <c r="AB62" s="12" t="str">
        <f t="shared" si="6"/>
        <v>--</v>
      </c>
      <c r="AC62" s="9" t="str">
        <f t="shared" ref="AC62:AC68" si="16">IFERROR(V62/AE62,"--")</f>
        <v>--</v>
      </c>
      <c r="AD62" s="11" t="str">
        <f>IFERROR(SUMIF('Base KW'!A:A,'PPT BASE'!AB62,'Base KW'!I:I)/SUMIF('Base KW'!A:A,'PPT BASE'!AB62,'Base KW'!G:G),"--")</f>
        <v>--</v>
      </c>
      <c r="AE62" s="14">
        <f>SUMIF('Base KW'!A:A,'PPT BASE'!AB62,'Base KW'!H:H)</f>
        <v>0</v>
      </c>
      <c r="AQ62" s="40" t="s">
        <v>216</v>
      </c>
      <c r="AR62" s="40" t="s">
        <v>47</v>
      </c>
      <c r="AS62" s="7">
        <v>113</v>
      </c>
      <c r="AT62" s="7">
        <v>429</v>
      </c>
      <c r="AU62" s="8">
        <v>0.26340326340326342</v>
      </c>
      <c r="AV62" s="11">
        <v>0.16097345132743368</v>
      </c>
      <c r="BF62" s="40" t="s">
        <v>545</v>
      </c>
      <c r="BG62" s="40" t="s">
        <v>385</v>
      </c>
      <c r="BH62" s="40" t="s">
        <v>388</v>
      </c>
      <c r="BI62" s="40" t="s">
        <v>389</v>
      </c>
      <c r="BJ62" s="6">
        <v>1678</v>
      </c>
      <c r="BK62" s="6">
        <v>164</v>
      </c>
      <c r="BL62" s="9">
        <v>9.7735399284862925E-2</v>
      </c>
    </row>
    <row r="63" spans="21:64" x14ac:dyDescent="0.25">
      <c r="U63" s="12" t="str">
        <f t="shared" si="5"/>
        <v>--</v>
      </c>
      <c r="V63" s="6">
        <f>SUMIF('Base KW'!A:A,'PPT BASE'!U63,'Base KW'!G:G)</f>
        <v>0</v>
      </c>
      <c r="W63" s="9">
        <f>IFERROR(SUMIF('Base P.I.'!B:B,'PPT BASE'!U63,'Base P.I.'!D:D),"--")</f>
        <v>0</v>
      </c>
      <c r="X63" s="13">
        <f>SUMIF('Base KW'!A:A,'PPT BASE'!U63,'Base KW'!I:I)</f>
        <v>0</v>
      </c>
      <c r="AB63" s="12" t="str">
        <f t="shared" si="6"/>
        <v>--</v>
      </c>
      <c r="AC63" s="9" t="str">
        <f t="shared" si="16"/>
        <v>--</v>
      </c>
      <c r="AD63" s="11" t="str">
        <f>IFERROR(SUMIF('Base KW'!A:A,'PPT BASE'!AB63,'Base KW'!I:I)/SUMIF('Base KW'!A:A,'PPT BASE'!AB63,'Base KW'!G:G),"--")</f>
        <v>--</v>
      </c>
      <c r="AE63" s="14">
        <f>SUMIF('Base KW'!A:A,'PPT BASE'!AB63,'Base KW'!H:H)</f>
        <v>0</v>
      </c>
      <c r="AQ63" s="40" t="s">
        <v>226</v>
      </c>
      <c r="AR63" s="40" t="s">
        <v>47</v>
      </c>
      <c r="AS63" s="7">
        <v>112</v>
      </c>
      <c r="AT63" s="7">
        <v>505</v>
      </c>
      <c r="AU63" s="8">
        <v>0.22178217821782178</v>
      </c>
      <c r="AV63" s="11">
        <v>0.30267857142857135</v>
      </c>
      <c r="BF63" s="40" t="s">
        <v>555</v>
      </c>
      <c r="BG63" s="40" t="s">
        <v>385</v>
      </c>
      <c r="BH63" s="40" t="s">
        <v>376</v>
      </c>
      <c r="BI63" s="40" t="s">
        <v>377</v>
      </c>
      <c r="BJ63" s="6">
        <v>1559</v>
      </c>
      <c r="BK63" s="6">
        <v>151</v>
      </c>
      <c r="BL63" s="9">
        <v>9.6856959589480443E-2</v>
      </c>
    </row>
    <row r="64" spans="21:64" x14ac:dyDescent="0.25">
      <c r="U64" s="12" t="str">
        <f t="shared" si="5"/>
        <v>--</v>
      </c>
      <c r="V64" s="6">
        <f>SUMIF('Base KW'!A:A,'PPT BASE'!U64,'Base KW'!G:G)</f>
        <v>0</v>
      </c>
      <c r="W64" s="9">
        <f>IFERROR(SUMIF('Base P.I.'!B:B,'PPT BASE'!U64,'Base P.I.'!D:D),"--")</f>
        <v>0</v>
      </c>
      <c r="X64" s="13">
        <f>SUMIF('Base KW'!A:A,'PPT BASE'!U64,'Base KW'!I:I)</f>
        <v>0</v>
      </c>
      <c r="AB64" s="12" t="str">
        <f t="shared" si="6"/>
        <v>--</v>
      </c>
      <c r="AC64" s="9" t="str">
        <f t="shared" si="16"/>
        <v>--</v>
      </c>
      <c r="AD64" s="11" t="str">
        <f>IFERROR(SUMIF('Base KW'!A:A,'PPT BASE'!AB64,'Base KW'!I:I)/SUMIF('Base KW'!A:A,'PPT BASE'!AB64,'Base KW'!G:G),"--")</f>
        <v>--</v>
      </c>
      <c r="AE64" s="14">
        <f>SUMIF('Base KW'!A:A,'PPT BASE'!AB64,'Base KW'!H:H)</f>
        <v>0</v>
      </c>
      <c r="AQ64" s="40" t="s">
        <v>305</v>
      </c>
      <c r="AR64" s="40" t="s">
        <v>47</v>
      </c>
      <c r="AS64" s="7">
        <v>106</v>
      </c>
      <c r="AT64" s="7">
        <v>814</v>
      </c>
      <c r="AU64" s="8">
        <v>0.13022113022113022</v>
      </c>
      <c r="AV64" s="11">
        <v>0.40169811320754722</v>
      </c>
      <c r="BF64" s="40" t="s">
        <v>556</v>
      </c>
      <c r="BG64" s="40" t="s">
        <v>400</v>
      </c>
      <c r="BH64" s="40" t="s">
        <v>376</v>
      </c>
      <c r="BI64" s="40" t="s">
        <v>377</v>
      </c>
      <c r="BJ64" s="6">
        <v>1177</v>
      </c>
      <c r="BK64" s="6">
        <v>111</v>
      </c>
      <c r="BL64" s="9">
        <v>9.4307561597281223E-2</v>
      </c>
    </row>
    <row r="65" spans="21:64" x14ac:dyDescent="0.25">
      <c r="U65" s="12" t="str">
        <f t="shared" si="5"/>
        <v>--</v>
      </c>
      <c r="V65" s="6">
        <f>SUMIF('Base KW'!A:A,'PPT BASE'!U65,'Base KW'!G:G)</f>
        <v>0</v>
      </c>
      <c r="W65" s="9">
        <f>IFERROR(SUMIF('Base P.I.'!B:B,'PPT BASE'!U65,'Base P.I.'!D:D),"--")</f>
        <v>0</v>
      </c>
      <c r="X65" s="13">
        <f>SUMIF('Base KW'!A:A,'PPT BASE'!U65,'Base KW'!I:I)</f>
        <v>0</v>
      </c>
      <c r="AB65" s="12" t="str">
        <f t="shared" si="6"/>
        <v>--</v>
      </c>
      <c r="AC65" s="9" t="str">
        <f t="shared" si="16"/>
        <v>--</v>
      </c>
      <c r="AD65" s="11" t="str">
        <f>IFERROR(SUMIF('Base KW'!A:A,'PPT BASE'!AB65,'Base KW'!I:I)/SUMIF('Base KW'!A:A,'PPT BASE'!AB65,'Base KW'!G:G),"--")</f>
        <v>--</v>
      </c>
      <c r="AE65" s="14">
        <f>SUMIF('Base KW'!A:A,'PPT BASE'!AB65,'Base KW'!H:H)</f>
        <v>0</v>
      </c>
      <c r="AQ65" s="40" t="s">
        <v>173</v>
      </c>
      <c r="AR65" s="40" t="s">
        <v>47</v>
      </c>
      <c r="AS65" s="7">
        <v>97</v>
      </c>
      <c r="AT65" s="7">
        <v>938</v>
      </c>
      <c r="AU65" s="8">
        <v>0.10341151385927505</v>
      </c>
      <c r="AV65" s="11">
        <v>0.4444329896907217</v>
      </c>
      <c r="BF65" s="40" t="s">
        <v>557</v>
      </c>
      <c r="BG65" s="40" t="s">
        <v>385</v>
      </c>
      <c r="BH65" s="40" t="s">
        <v>405</v>
      </c>
      <c r="BI65" s="40" t="s">
        <v>406</v>
      </c>
      <c r="BJ65" s="6">
        <v>1245</v>
      </c>
      <c r="BK65" s="6">
        <v>116</v>
      </c>
      <c r="BL65" s="9">
        <v>9.3172690763052207E-2</v>
      </c>
    </row>
    <row r="66" spans="21:64" x14ac:dyDescent="0.25">
      <c r="U66" s="12" t="str">
        <f t="shared" si="5"/>
        <v>--</v>
      </c>
      <c r="V66" s="6">
        <f>SUMIF('Base KW'!A:A,'PPT BASE'!U66,'Base KW'!G:G)</f>
        <v>0</v>
      </c>
      <c r="W66" s="9">
        <f>IFERROR(SUMIF('Base P.I.'!B:B,'PPT BASE'!U66,'Base P.I.'!D:D),"--")</f>
        <v>0</v>
      </c>
      <c r="X66" s="13">
        <f>SUMIF('Base KW'!A:A,'PPT BASE'!U66,'Base KW'!I:I)</f>
        <v>0</v>
      </c>
      <c r="AB66" s="12" t="str">
        <f t="shared" si="6"/>
        <v>--</v>
      </c>
      <c r="AC66" s="9" t="str">
        <f t="shared" si="16"/>
        <v>--</v>
      </c>
      <c r="AD66" s="11" t="str">
        <f>IFERROR(SUMIF('Base KW'!A:A,'PPT BASE'!AB66,'Base KW'!I:I)/SUMIF('Base KW'!A:A,'PPT BASE'!AB66,'Base KW'!G:G),"--")</f>
        <v>--</v>
      </c>
      <c r="AE66" s="14">
        <f>SUMIF('Base KW'!A:A,'PPT BASE'!AB66,'Base KW'!H:H)</f>
        <v>0</v>
      </c>
      <c r="AQ66" s="40" t="s">
        <v>331</v>
      </c>
      <c r="AR66" s="40" t="s">
        <v>47</v>
      </c>
      <c r="AS66" s="7">
        <v>94</v>
      </c>
      <c r="AT66" s="7">
        <v>472</v>
      </c>
      <c r="AU66" s="8">
        <v>0.19915254237288135</v>
      </c>
      <c r="AV66" s="11">
        <v>0.25010638297872334</v>
      </c>
      <c r="BF66" s="40" t="s">
        <v>473</v>
      </c>
      <c r="BG66" s="40" t="s">
        <v>404</v>
      </c>
      <c r="BH66" s="40" t="s">
        <v>401</v>
      </c>
      <c r="BI66" s="40" t="s">
        <v>402</v>
      </c>
      <c r="BJ66" s="6">
        <v>5190</v>
      </c>
      <c r="BK66" s="6">
        <v>465</v>
      </c>
      <c r="BL66" s="9">
        <v>8.9595375722543349E-2</v>
      </c>
    </row>
    <row r="67" spans="21:64" x14ac:dyDescent="0.25">
      <c r="U67" s="12" t="str">
        <f t="shared" si="5"/>
        <v>--</v>
      </c>
      <c r="V67" s="6">
        <f>SUMIF('Base KW'!A:A,'PPT BASE'!U67,'Base KW'!G:G)</f>
        <v>0</v>
      </c>
      <c r="W67" s="9">
        <f>IFERROR(SUMIF('Base P.I.'!B:B,'PPT BASE'!U67,'Base P.I.'!D:D),"--")</f>
        <v>0</v>
      </c>
      <c r="X67" s="13">
        <f>SUMIF('Base KW'!A:A,'PPT BASE'!U67,'Base KW'!I:I)</f>
        <v>0</v>
      </c>
      <c r="AB67" s="12" t="str">
        <f t="shared" si="6"/>
        <v>--</v>
      </c>
      <c r="AC67" s="9" t="str">
        <f t="shared" si="16"/>
        <v>--</v>
      </c>
      <c r="AD67" s="11" t="str">
        <f>IFERROR(SUMIF('Base KW'!A:A,'PPT BASE'!AB67,'Base KW'!I:I)/SUMIF('Base KW'!A:A,'PPT BASE'!AB67,'Base KW'!G:G),"--")</f>
        <v>--</v>
      </c>
      <c r="AE67" s="14">
        <f>SUMIF('Base KW'!A:A,'PPT BASE'!AB67,'Base KW'!H:H)</f>
        <v>0</v>
      </c>
      <c r="AQ67" s="40" t="s">
        <v>229</v>
      </c>
      <c r="AR67" s="40" t="s">
        <v>47</v>
      </c>
      <c r="AS67" s="7">
        <v>94</v>
      </c>
      <c r="AT67" s="7">
        <v>663</v>
      </c>
      <c r="AU67" s="8">
        <v>0.14177978883861236</v>
      </c>
      <c r="AV67" s="11">
        <v>0.47542553191489373</v>
      </c>
      <c r="BF67" s="40" t="s">
        <v>558</v>
      </c>
      <c r="BG67" s="40" t="s">
        <v>417</v>
      </c>
      <c r="BH67" s="40" t="s">
        <v>405</v>
      </c>
      <c r="BI67" s="40" t="s">
        <v>406</v>
      </c>
      <c r="BJ67" s="6">
        <v>1587</v>
      </c>
      <c r="BK67" s="6">
        <v>131</v>
      </c>
      <c r="BL67" s="9">
        <v>8.2545683679899187E-2</v>
      </c>
    </row>
    <row r="68" spans="21:64" x14ac:dyDescent="0.25">
      <c r="U68" s="12" t="str">
        <f t="shared" si="5"/>
        <v>--</v>
      </c>
      <c r="V68" s="6">
        <f>SUMIF('Base KW'!A:A,'PPT BASE'!U68,'Base KW'!G:G)</f>
        <v>0</v>
      </c>
      <c r="W68" s="9">
        <f>IFERROR(SUMIF('Base P.I.'!B:B,'PPT BASE'!U68,'Base P.I.'!D:D),"--")</f>
        <v>0</v>
      </c>
      <c r="X68" s="13">
        <f>SUMIF('Base KW'!A:A,'PPT BASE'!U68,'Base KW'!I:I)</f>
        <v>0</v>
      </c>
      <c r="AB68" s="12" t="str">
        <f t="shared" si="6"/>
        <v>--</v>
      </c>
      <c r="AC68" s="9" t="str">
        <f t="shared" si="16"/>
        <v>--</v>
      </c>
      <c r="AD68" s="11" t="str">
        <f>IFERROR(SUMIF('Base KW'!A:A,'PPT BASE'!AB68,'Base KW'!I:I)/SUMIF('Base KW'!A:A,'PPT BASE'!AB68,'Base KW'!G:G),"--")</f>
        <v>--</v>
      </c>
      <c r="AE68" s="14">
        <f>SUMIF('Base KW'!A:A,'PPT BASE'!AB68,'Base KW'!H:H)</f>
        <v>0</v>
      </c>
      <c r="AQ68" s="40" t="s">
        <v>338</v>
      </c>
      <c r="AR68" s="40" t="s">
        <v>47</v>
      </c>
      <c r="AS68" s="7">
        <v>91</v>
      </c>
      <c r="AT68" s="7">
        <v>328</v>
      </c>
      <c r="AU68" s="8">
        <v>0.27743902439024393</v>
      </c>
      <c r="AV68" s="11">
        <v>0.26516483516483513</v>
      </c>
      <c r="BF68" s="40" t="s">
        <v>559</v>
      </c>
      <c r="BG68" s="40" t="s">
        <v>417</v>
      </c>
      <c r="BH68" s="40" t="s">
        <v>388</v>
      </c>
      <c r="BI68" s="40" t="s">
        <v>389</v>
      </c>
      <c r="BJ68" s="6">
        <v>1372</v>
      </c>
      <c r="BK68" s="6">
        <v>107</v>
      </c>
      <c r="BL68" s="9">
        <v>7.798833819241982E-2</v>
      </c>
    </row>
    <row r="69" spans="21:64" x14ac:dyDescent="0.25">
      <c r="U69" s="12" t="str">
        <f t="shared" si="5"/>
        <v>--</v>
      </c>
      <c r="V69" s="6">
        <f>SUMIF('Base KW'!A:A,'PPT BASE'!U69,'Base KW'!G:G)</f>
        <v>0</v>
      </c>
      <c r="W69" s="9">
        <f>IFERROR(SUMIF('Base P.I.'!B:B,'PPT BASE'!U69,'Base P.I.'!D:D),"--")</f>
        <v>0</v>
      </c>
      <c r="X69" s="13">
        <f>SUMIF('Base KW'!A:A,'PPT BASE'!U69,'Base KW'!I:I)</f>
        <v>0</v>
      </c>
      <c r="AB69" s="12" t="str">
        <f t="shared" si="6"/>
        <v>--</v>
      </c>
      <c r="AC69" s="9" t="str">
        <f t="shared" ref="AC69:AC81" si="17">IFERROR(V69/AE69,"--")</f>
        <v>--</v>
      </c>
      <c r="AD69" s="11" t="str">
        <f>IFERROR(SUMIF('Base KW'!A:A,'PPT BASE'!AB69,'Base KW'!I:I)/SUMIF('Base KW'!A:A,'PPT BASE'!AB69,'Base KW'!G:G),"--")</f>
        <v>--</v>
      </c>
      <c r="AE69" s="14">
        <f>SUMIF('Base KW'!A:A,'PPT BASE'!AB69,'Base KW'!H:H)</f>
        <v>0</v>
      </c>
      <c r="AQ69" s="40" t="s">
        <v>97</v>
      </c>
      <c r="AR69" s="40" t="s">
        <v>47</v>
      </c>
      <c r="AS69" s="7">
        <v>91</v>
      </c>
      <c r="AT69" s="7">
        <v>1132</v>
      </c>
      <c r="AU69" s="8">
        <v>8.0388692579505303E-2</v>
      </c>
      <c r="AV69" s="11">
        <v>0.17131868131868133</v>
      </c>
      <c r="BF69" s="40" t="s">
        <v>48</v>
      </c>
      <c r="BJ69" s="6">
        <v>679075</v>
      </c>
      <c r="BK69" s="6">
        <v>100028</v>
      </c>
      <c r="BL69" s="9">
        <v>0.14730037182932665</v>
      </c>
    </row>
    <row r="70" spans="21:64" x14ac:dyDescent="0.25">
      <c r="U70" s="12" t="str">
        <f t="shared" ref="U70:U96" si="18">IF(U69&lt;$B$6,U69+1,"--")</f>
        <v>--</v>
      </c>
      <c r="V70" s="6">
        <f>SUMIF('Base KW'!A:A,'PPT BASE'!U70,'Base KW'!G:G)</f>
        <v>0</v>
      </c>
      <c r="W70" s="9">
        <f>IFERROR(SUMIF('Base P.I.'!B:B,'PPT BASE'!U70,'Base P.I.'!D:D),"--")</f>
        <v>0</v>
      </c>
      <c r="X70" s="13">
        <f>SUMIF('Base KW'!A:A,'PPT BASE'!U70,'Base KW'!I:I)</f>
        <v>0</v>
      </c>
      <c r="AB70" s="12" t="str">
        <f t="shared" ref="AB70:AB118" si="19">IF(AB69&lt;$B$6,AB69+1,"--")</f>
        <v>--</v>
      </c>
      <c r="AC70" s="9" t="str">
        <f t="shared" si="17"/>
        <v>--</v>
      </c>
      <c r="AD70" s="11" t="str">
        <f>IFERROR(SUMIF('Base KW'!A:A,'PPT BASE'!AB70,'Base KW'!I:I)/SUMIF('Base KW'!A:A,'PPT BASE'!AB70,'Base KW'!G:G),"--")</f>
        <v>--</v>
      </c>
      <c r="AE70" s="14">
        <f>SUMIF('Base KW'!A:A,'PPT BASE'!AB70,'Base KW'!H:H)</f>
        <v>0</v>
      </c>
      <c r="AQ70" s="40" t="s">
        <v>346</v>
      </c>
      <c r="AR70" s="40" t="s">
        <v>47</v>
      </c>
      <c r="AS70" s="7">
        <v>90</v>
      </c>
      <c r="AT70" s="7">
        <v>419</v>
      </c>
      <c r="AU70" s="8">
        <v>0.21479713603818615</v>
      </c>
      <c r="AV70" s="11">
        <v>0.32111111111111118</v>
      </c>
      <c r="BK70"/>
      <c r="BL70"/>
    </row>
    <row r="71" spans="21:64" x14ac:dyDescent="0.25">
      <c r="U71" s="12" t="str">
        <f t="shared" si="18"/>
        <v>--</v>
      </c>
      <c r="V71" s="6">
        <f>SUMIF('Base KW'!A:A,'PPT BASE'!U71,'Base KW'!G:G)</f>
        <v>0</v>
      </c>
      <c r="W71" s="9">
        <f>IFERROR(SUMIF('Base P.I.'!B:B,'PPT BASE'!U71,'Base P.I.'!D:D),"--")</f>
        <v>0</v>
      </c>
      <c r="X71" s="13">
        <f>SUMIF('Base KW'!A:A,'PPT BASE'!U71,'Base KW'!I:I)</f>
        <v>0</v>
      </c>
      <c r="AB71" s="12" t="str">
        <f t="shared" si="19"/>
        <v>--</v>
      </c>
      <c r="AC71" s="9" t="str">
        <f t="shared" si="17"/>
        <v>--</v>
      </c>
      <c r="AD71" s="11" t="str">
        <f>IFERROR(SUMIF('Base KW'!A:A,'PPT BASE'!AB71,'Base KW'!I:I)/SUMIF('Base KW'!A:A,'PPT BASE'!AB71,'Base KW'!G:G),"--")</f>
        <v>--</v>
      </c>
      <c r="AE71" s="14">
        <f>SUMIF('Base KW'!A:A,'PPT BASE'!AB71,'Base KW'!H:H)</f>
        <v>0</v>
      </c>
      <c r="AQ71" s="40" t="s">
        <v>122</v>
      </c>
      <c r="AR71" s="40" t="s">
        <v>47</v>
      </c>
      <c r="AS71" s="7">
        <v>84</v>
      </c>
      <c r="AT71" s="7">
        <v>510</v>
      </c>
      <c r="AU71" s="8">
        <v>0.16470588235294117</v>
      </c>
      <c r="AV71" s="11">
        <v>0.39952380952380939</v>
      </c>
      <c r="BK71"/>
      <c r="BL71"/>
    </row>
    <row r="72" spans="21:64" x14ac:dyDescent="0.25">
      <c r="U72" s="12" t="str">
        <f t="shared" si="18"/>
        <v>--</v>
      </c>
      <c r="V72" s="6">
        <f>SUMIF('Base KW'!A:A,'PPT BASE'!U72,'Base KW'!G:G)</f>
        <v>0</v>
      </c>
      <c r="W72" s="9">
        <f>IFERROR(SUMIF('Base P.I.'!B:B,'PPT BASE'!U72,'Base P.I.'!D:D),"--")</f>
        <v>0</v>
      </c>
      <c r="X72" s="13">
        <f>SUMIF('Base KW'!A:A,'PPT BASE'!U72,'Base KW'!I:I)</f>
        <v>0</v>
      </c>
      <c r="AB72" s="12" t="str">
        <f t="shared" si="19"/>
        <v>--</v>
      </c>
      <c r="AC72" s="9" t="str">
        <f t="shared" si="17"/>
        <v>--</v>
      </c>
      <c r="AD72" s="11" t="str">
        <f>IFERROR(SUMIF('Base KW'!A:A,'PPT BASE'!AB72,'Base KW'!I:I)/SUMIF('Base KW'!A:A,'PPT BASE'!AB72,'Base KW'!G:G),"--")</f>
        <v>--</v>
      </c>
      <c r="AE72" s="14">
        <f>SUMIF('Base KW'!A:A,'PPT BASE'!AB72,'Base KW'!H:H)</f>
        <v>0</v>
      </c>
      <c r="AQ72" s="40" t="s">
        <v>335</v>
      </c>
      <c r="AR72" s="40" t="s">
        <v>47</v>
      </c>
      <c r="AS72" s="7">
        <v>83</v>
      </c>
      <c r="AT72" s="7">
        <v>394</v>
      </c>
      <c r="AU72" s="8">
        <v>0.21065989847715735</v>
      </c>
      <c r="AV72" s="11">
        <v>0.29999999999999993</v>
      </c>
      <c r="BK72"/>
      <c r="BL72"/>
    </row>
    <row r="73" spans="21:64" x14ac:dyDescent="0.25">
      <c r="U73" s="12" t="str">
        <f t="shared" si="18"/>
        <v>--</v>
      </c>
      <c r="V73" s="6">
        <f>SUMIF('Base KW'!A:A,'PPT BASE'!U73,'Base KW'!G:G)</f>
        <v>0</v>
      </c>
      <c r="W73" s="9">
        <f>IFERROR(SUMIF('Base P.I.'!B:B,'PPT BASE'!U73,'Base P.I.'!D:D),"--")</f>
        <v>0</v>
      </c>
      <c r="X73" s="13">
        <f>SUMIF('Base KW'!A:A,'PPT BASE'!U73,'Base KW'!I:I)</f>
        <v>0</v>
      </c>
      <c r="AB73" s="12" t="str">
        <f t="shared" si="19"/>
        <v>--</v>
      </c>
      <c r="AC73" s="9" t="str">
        <f t="shared" si="17"/>
        <v>--</v>
      </c>
      <c r="AD73" s="11" t="str">
        <f>IFERROR(SUMIF('Base KW'!A:A,'PPT BASE'!AB73,'Base KW'!I:I)/SUMIF('Base KW'!A:A,'PPT BASE'!AB73,'Base KW'!G:G),"--")</f>
        <v>--</v>
      </c>
      <c r="AE73" s="14">
        <f>SUMIF('Base KW'!A:A,'PPT BASE'!AB73,'Base KW'!H:H)</f>
        <v>0</v>
      </c>
      <c r="AQ73" s="40" t="s">
        <v>246</v>
      </c>
      <c r="AR73" s="40" t="s">
        <v>47</v>
      </c>
      <c r="AS73" s="7">
        <v>82</v>
      </c>
      <c r="AT73" s="7">
        <v>314</v>
      </c>
      <c r="AU73" s="8">
        <v>0.26114649681528662</v>
      </c>
      <c r="AV73" s="11">
        <v>0.12097560975609756</v>
      </c>
      <c r="BK73"/>
      <c r="BL73"/>
    </row>
    <row r="74" spans="21:64" x14ac:dyDescent="0.25">
      <c r="U74" s="12" t="str">
        <f t="shared" si="18"/>
        <v>--</v>
      </c>
      <c r="V74" s="6">
        <f>SUMIF('Base KW'!A:A,'PPT BASE'!U74,'Base KW'!G:G)</f>
        <v>0</v>
      </c>
      <c r="W74" s="9">
        <f>IFERROR(SUMIF('Base P.I.'!B:B,'PPT BASE'!U74,'Base P.I.'!D:D),"--")</f>
        <v>0</v>
      </c>
      <c r="X74" s="13">
        <f>SUMIF('Base KW'!A:A,'PPT BASE'!U74,'Base KW'!I:I)</f>
        <v>0</v>
      </c>
      <c r="AB74" s="12" t="str">
        <f t="shared" si="19"/>
        <v>--</v>
      </c>
      <c r="AC74" s="9" t="str">
        <f t="shared" si="17"/>
        <v>--</v>
      </c>
      <c r="AD74" s="11" t="str">
        <f>IFERROR(SUMIF('Base KW'!A:A,'PPT BASE'!AB74,'Base KW'!I:I)/SUMIF('Base KW'!A:A,'PPT BASE'!AB74,'Base KW'!G:G),"--")</f>
        <v>--</v>
      </c>
      <c r="AE74" s="14">
        <f>SUMIF('Base KW'!A:A,'PPT BASE'!AB74,'Base KW'!H:H)</f>
        <v>0</v>
      </c>
      <c r="AQ74" s="40" t="s">
        <v>181</v>
      </c>
      <c r="AR74" s="40" t="s">
        <v>47</v>
      </c>
      <c r="AS74" s="7">
        <v>81</v>
      </c>
      <c r="AT74" s="7">
        <v>391</v>
      </c>
      <c r="AU74" s="8">
        <v>0.20716112531969311</v>
      </c>
      <c r="AV74" s="11">
        <v>0.26074074074074077</v>
      </c>
      <c r="BK74"/>
      <c r="BL74"/>
    </row>
    <row r="75" spans="21:64" x14ac:dyDescent="0.25">
      <c r="U75" s="12" t="str">
        <f t="shared" si="18"/>
        <v>--</v>
      </c>
      <c r="V75" s="6">
        <f>SUMIF('Base KW'!A:A,'PPT BASE'!U75,'Base KW'!G:G)</f>
        <v>0</v>
      </c>
      <c r="W75" s="9">
        <f>IFERROR(SUMIF('Base P.I.'!B:B,'PPT BASE'!U75,'Base P.I.'!D:D),"--")</f>
        <v>0</v>
      </c>
      <c r="X75" s="13">
        <f>SUMIF('Base KW'!A:A,'PPT BASE'!U75,'Base KW'!I:I)</f>
        <v>0</v>
      </c>
      <c r="AB75" s="12" t="str">
        <f t="shared" si="19"/>
        <v>--</v>
      </c>
      <c r="AC75" s="9" t="str">
        <f t="shared" si="17"/>
        <v>--</v>
      </c>
      <c r="AD75" s="11" t="str">
        <f>IFERROR(SUMIF('Base KW'!A:A,'PPT BASE'!AB75,'Base KW'!I:I)/SUMIF('Base KW'!A:A,'PPT BASE'!AB75,'Base KW'!G:G),"--")</f>
        <v>--</v>
      </c>
      <c r="AE75" s="14">
        <f>SUMIF('Base KW'!A:A,'PPT BASE'!AB75,'Base KW'!H:H)</f>
        <v>0</v>
      </c>
      <c r="AQ75" s="40" t="s">
        <v>111</v>
      </c>
      <c r="AR75" s="40" t="s">
        <v>47</v>
      </c>
      <c r="AS75" s="7">
        <v>78</v>
      </c>
      <c r="AT75" s="7">
        <v>599</v>
      </c>
      <c r="AU75" s="8">
        <v>0.1302170283806344</v>
      </c>
      <c r="AV75" s="11">
        <v>0.37179487179487186</v>
      </c>
      <c r="BK75"/>
      <c r="BL75"/>
    </row>
    <row r="76" spans="21:64" x14ac:dyDescent="0.25">
      <c r="U76" s="12" t="str">
        <f t="shared" si="18"/>
        <v>--</v>
      </c>
      <c r="V76" s="6">
        <f>SUMIF('Base KW'!A:A,'PPT BASE'!U76,'Base KW'!G:G)</f>
        <v>0</v>
      </c>
      <c r="W76" s="9">
        <f>IFERROR(SUMIF('Base P.I.'!B:B,'PPT BASE'!U76,'Base P.I.'!D:D),"--")</f>
        <v>0</v>
      </c>
      <c r="X76" s="13">
        <f>SUMIF('Base KW'!A:A,'PPT BASE'!U76,'Base KW'!I:I)</f>
        <v>0</v>
      </c>
      <c r="AB76" s="12" t="str">
        <f t="shared" si="19"/>
        <v>--</v>
      </c>
      <c r="AC76" s="9" t="str">
        <f t="shared" si="17"/>
        <v>--</v>
      </c>
      <c r="AD76" s="11" t="str">
        <f>IFERROR(SUMIF('Base KW'!A:A,'PPT BASE'!AB76,'Base KW'!I:I)/SUMIF('Base KW'!A:A,'PPT BASE'!AB76,'Base KW'!G:G),"--")</f>
        <v>--</v>
      </c>
      <c r="AE76" s="14">
        <f>SUMIF('Base KW'!A:A,'PPT BASE'!AB76,'Base KW'!H:H)</f>
        <v>0</v>
      </c>
      <c r="AQ76" s="40" t="s">
        <v>138</v>
      </c>
      <c r="AR76" s="40" t="s">
        <v>47</v>
      </c>
      <c r="AS76" s="7">
        <v>76</v>
      </c>
      <c r="AT76" s="7">
        <v>477</v>
      </c>
      <c r="AU76" s="8">
        <v>0.15932914046121593</v>
      </c>
      <c r="AV76" s="11">
        <v>0.19815789473684206</v>
      </c>
      <c r="BK76"/>
      <c r="BL76"/>
    </row>
    <row r="77" spans="21:64" x14ac:dyDescent="0.25">
      <c r="U77" s="12" t="str">
        <f t="shared" si="18"/>
        <v>--</v>
      </c>
      <c r="V77" s="6">
        <f>SUMIF('Base KW'!A:A,'PPT BASE'!U77,'Base KW'!G:G)</f>
        <v>0</v>
      </c>
      <c r="W77" s="9">
        <f>IFERROR(SUMIF('Base P.I.'!B:B,'PPT BASE'!U77,'Base P.I.'!D:D),"--")</f>
        <v>0</v>
      </c>
      <c r="X77" s="13">
        <f>SUMIF('Base KW'!A:A,'PPT BASE'!U77,'Base KW'!I:I)</f>
        <v>0</v>
      </c>
      <c r="AB77" s="12" t="str">
        <f t="shared" si="19"/>
        <v>--</v>
      </c>
      <c r="AC77" s="9" t="str">
        <f t="shared" si="17"/>
        <v>--</v>
      </c>
      <c r="AD77" s="11" t="str">
        <f>IFERROR(SUMIF('Base KW'!A:A,'PPT BASE'!AB77,'Base KW'!I:I)/SUMIF('Base KW'!A:A,'PPT BASE'!AB77,'Base KW'!G:G),"--")</f>
        <v>--</v>
      </c>
      <c r="AE77" s="14">
        <f>SUMIF('Base KW'!A:A,'PPT BASE'!AB77,'Base KW'!H:H)</f>
        <v>0</v>
      </c>
      <c r="AQ77" s="40" t="s">
        <v>188</v>
      </c>
      <c r="AR77" s="40" t="s">
        <v>47</v>
      </c>
      <c r="AS77" s="7">
        <v>71</v>
      </c>
      <c r="AT77" s="7">
        <v>433</v>
      </c>
      <c r="AU77" s="8">
        <v>0.16397228637413394</v>
      </c>
      <c r="AV77" s="11">
        <v>0.13676056338028172</v>
      </c>
      <c r="BK77"/>
      <c r="BL77"/>
    </row>
    <row r="78" spans="21:64" x14ac:dyDescent="0.25">
      <c r="U78" s="12" t="str">
        <f t="shared" si="18"/>
        <v>--</v>
      </c>
      <c r="V78" s="6">
        <f>SUMIF('Base KW'!A:A,'PPT BASE'!U78,'Base KW'!G:G)</f>
        <v>0</v>
      </c>
      <c r="W78" s="9">
        <f>IFERROR(SUMIF('Base P.I.'!B:B,'PPT BASE'!U78,'Base P.I.'!D:D),"--")</f>
        <v>0</v>
      </c>
      <c r="X78" s="13">
        <f>SUMIF('Base KW'!A:A,'PPT BASE'!U78,'Base KW'!I:I)</f>
        <v>0</v>
      </c>
      <c r="AB78" s="12" t="str">
        <f t="shared" si="19"/>
        <v>--</v>
      </c>
      <c r="AC78" s="9" t="str">
        <f t="shared" si="17"/>
        <v>--</v>
      </c>
      <c r="AD78" s="11" t="str">
        <f>IFERROR(SUMIF('Base KW'!A:A,'PPT BASE'!AB78,'Base KW'!I:I)/SUMIF('Base KW'!A:A,'PPT BASE'!AB78,'Base KW'!G:G),"--")</f>
        <v>--</v>
      </c>
      <c r="AE78" s="14">
        <f>SUMIF('Base KW'!A:A,'PPT BASE'!AB78,'Base KW'!H:H)</f>
        <v>0</v>
      </c>
      <c r="AQ78" s="40" t="s">
        <v>319</v>
      </c>
      <c r="AR78" s="40" t="s">
        <v>47</v>
      </c>
      <c r="AS78" s="7">
        <v>69</v>
      </c>
      <c r="AT78" s="7">
        <v>302</v>
      </c>
      <c r="AU78" s="8">
        <v>0.22847682119205298</v>
      </c>
      <c r="AV78" s="11">
        <v>0.17666666666666667</v>
      </c>
      <c r="BK78"/>
      <c r="BL78"/>
    </row>
    <row r="79" spans="21:64" x14ac:dyDescent="0.25">
      <c r="U79" s="12" t="str">
        <f t="shared" si="18"/>
        <v>--</v>
      </c>
      <c r="V79" s="6">
        <f>SUMIF('Base KW'!A:A,'PPT BASE'!U79,'Base KW'!G:G)</f>
        <v>0</v>
      </c>
      <c r="W79" s="9">
        <f>IFERROR(SUMIF('Base P.I.'!B:B,'PPT BASE'!U79,'Base P.I.'!D:D),"--")</f>
        <v>0</v>
      </c>
      <c r="X79" s="13">
        <f>SUMIF('Base KW'!A:A,'PPT BASE'!U79,'Base KW'!I:I)</f>
        <v>0</v>
      </c>
      <c r="AB79" s="12" t="str">
        <f t="shared" si="19"/>
        <v>--</v>
      </c>
      <c r="AC79" s="9" t="str">
        <f t="shared" si="17"/>
        <v>--</v>
      </c>
      <c r="AD79" s="11" t="str">
        <f>IFERROR(SUMIF('Base KW'!A:A,'PPT BASE'!AB79,'Base KW'!I:I)/SUMIF('Base KW'!A:A,'PPT BASE'!AB79,'Base KW'!G:G),"--")</f>
        <v>--</v>
      </c>
      <c r="AE79" s="14">
        <f>SUMIF('Base KW'!A:A,'PPT BASE'!AB79,'Base KW'!H:H)</f>
        <v>0</v>
      </c>
      <c r="AQ79" s="40" t="s">
        <v>127</v>
      </c>
      <c r="AR79" s="40" t="s">
        <v>47</v>
      </c>
      <c r="AS79" s="7">
        <v>67</v>
      </c>
      <c r="AT79" s="7">
        <v>1094</v>
      </c>
      <c r="AU79" s="8">
        <v>6.1243144424131625E-2</v>
      </c>
      <c r="AV79" s="11">
        <v>0.43522388059701494</v>
      </c>
      <c r="BK79"/>
      <c r="BL79"/>
    </row>
    <row r="80" spans="21:64" x14ac:dyDescent="0.25">
      <c r="U80" s="12" t="str">
        <f t="shared" si="18"/>
        <v>--</v>
      </c>
      <c r="V80" s="6">
        <f>SUMIF('Base KW'!A:A,'PPT BASE'!U80,'Base KW'!G:G)</f>
        <v>0</v>
      </c>
      <c r="W80" s="9">
        <f>IFERROR(SUMIF('Base P.I.'!B:B,'PPT BASE'!U80,'Base P.I.'!D:D),"--")</f>
        <v>0</v>
      </c>
      <c r="X80" s="13">
        <f>SUMIF('Base KW'!A:A,'PPT BASE'!U80,'Base KW'!I:I)</f>
        <v>0</v>
      </c>
      <c r="AB80" s="12" t="str">
        <f t="shared" si="19"/>
        <v>--</v>
      </c>
      <c r="AC80" s="9" t="str">
        <f t="shared" si="17"/>
        <v>--</v>
      </c>
      <c r="AD80" s="11" t="str">
        <f>IFERROR(SUMIF('Base KW'!A:A,'PPT BASE'!AB80,'Base KW'!I:I)/SUMIF('Base KW'!A:A,'PPT BASE'!AB80,'Base KW'!G:G),"--")</f>
        <v>--</v>
      </c>
      <c r="AE80" s="14">
        <f>SUMIF('Base KW'!A:A,'PPT BASE'!AB80,'Base KW'!H:H)</f>
        <v>0</v>
      </c>
      <c r="AQ80" s="40" t="s">
        <v>189</v>
      </c>
      <c r="AR80" s="40" t="s">
        <v>47</v>
      </c>
      <c r="AS80" s="7">
        <v>66</v>
      </c>
      <c r="AT80" s="7">
        <v>363</v>
      </c>
      <c r="AU80" s="8">
        <v>0.18181818181818182</v>
      </c>
      <c r="AV80" s="11">
        <v>0.27106060606060606</v>
      </c>
      <c r="BK80"/>
      <c r="BL80"/>
    </row>
    <row r="81" spans="21:64" x14ac:dyDescent="0.25">
      <c r="U81" s="12" t="str">
        <f t="shared" si="18"/>
        <v>--</v>
      </c>
      <c r="V81" s="6">
        <f>SUMIF('Base KW'!A:A,'PPT BASE'!U81,'Base KW'!G:G)</f>
        <v>0</v>
      </c>
      <c r="W81" s="9">
        <f>IFERROR(SUMIF('Base P.I.'!B:B,'PPT BASE'!U81,'Base P.I.'!D:D),"--")</f>
        <v>0</v>
      </c>
      <c r="X81" s="13">
        <f>SUMIF('Base KW'!A:A,'PPT BASE'!U81,'Base KW'!I:I)</f>
        <v>0</v>
      </c>
      <c r="AB81" s="12" t="str">
        <f t="shared" si="19"/>
        <v>--</v>
      </c>
      <c r="AC81" s="9" t="str">
        <f t="shared" si="17"/>
        <v>--</v>
      </c>
      <c r="AD81" s="11" t="str">
        <f>IFERROR(SUMIF('Base KW'!A:A,'PPT BASE'!AB81,'Base KW'!I:I)/SUMIF('Base KW'!A:A,'PPT BASE'!AB81,'Base KW'!G:G),"--")</f>
        <v>--</v>
      </c>
      <c r="AE81" s="14">
        <f>SUMIF('Base KW'!A:A,'PPT BASE'!AB81,'Base KW'!H:H)</f>
        <v>0</v>
      </c>
      <c r="AQ81" s="40" t="s">
        <v>235</v>
      </c>
      <c r="AR81" s="40" t="s">
        <v>47</v>
      </c>
      <c r="AS81" s="7">
        <v>65</v>
      </c>
      <c r="AT81" s="7">
        <v>903</v>
      </c>
      <c r="AU81" s="8">
        <v>7.1982281284606861E-2</v>
      </c>
      <c r="AV81" s="11">
        <v>0.33984615384615385</v>
      </c>
      <c r="BK81"/>
      <c r="BL81"/>
    </row>
    <row r="82" spans="21:64" x14ac:dyDescent="0.25">
      <c r="U82" s="12" t="str">
        <f t="shared" si="18"/>
        <v>--</v>
      </c>
      <c r="V82" s="6">
        <f>SUMIF('Base KW'!A:A,'PPT BASE'!U82,'Base KW'!G:G)</f>
        <v>0</v>
      </c>
      <c r="W82" s="9">
        <f>IFERROR(SUMIF('Base P.I.'!B:B,'PPT BASE'!U82,'Base P.I.'!D:D),"--")</f>
        <v>0</v>
      </c>
      <c r="X82" s="13">
        <f>SUMIF('Base KW'!A:A,'PPT BASE'!U82,'Base KW'!I:I)</f>
        <v>0</v>
      </c>
      <c r="AB82" s="12" t="str">
        <f t="shared" si="19"/>
        <v>--</v>
      </c>
      <c r="AC82" s="9" t="str">
        <f t="shared" ref="AC82:AC84" si="20">IFERROR(V82/AE82,"--")</f>
        <v>--</v>
      </c>
      <c r="AD82" s="11" t="str">
        <f>IFERROR(SUMIF('Base KW'!A:A,'PPT BASE'!AB82,'Base KW'!I:I)/SUMIF('Base KW'!A:A,'PPT BASE'!AB82,'Base KW'!G:G),"--")</f>
        <v>--</v>
      </c>
      <c r="AE82" s="14">
        <f>SUMIF('Base KW'!A:A,'PPT BASE'!AB82,'Base KW'!H:H)</f>
        <v>0</v>
      </c>
      <c r="AQ82" s="40" t="s">
        <v>233</v>
      </c>
      <c r="AR82" s="40" t="s">
        <v>47</v>
      </c>
      <c r="AS82" s="7">
        <v>65</v>
      </c>
      <c r="AT82" s="7">
        <v>524</v>
      </c>
      <c r="AU82" s="8">
        <v>0.12404580152671756</v>
      </c>
      <c r="AV82" s="11">
        <v>0.32492307692307687</v>
      </c>
      <c r="BK82"/>
      <c r="BL82"/>
    </row>
    <row r="83" spans="21:64" x14ac:dyDescent="0.25">
      <c r="U83" s="12" t="str">
        <f t="shared" si="18"/>
        <v>--</v>
      </c>
      <c r="V83" s="6">
        <f>SUMIF('Base KW'!A:A,'PPT BASE'!U83,'Base KW'!G:G)</f>
        <v>0</v>
      </c>
      <c r="W83" s="9">
        <f>IFERROR(SUMIF('Base P.I.'!B:B,'PPT BASE'!U83,'Base P.I.'!D:D),"--")</f>
        <v>0</v>
      </c>
      <c r="X83" s="13">
        <f>SUMIF('Base KW'!A:A,'PPT BASE'!U83,'Base KW'!I:I)</f>
        <v>0</v>
      </c>
      <c r="AB83" s="12" t="str">
        <f t="shared" si="19"/>
        <v>--</v>
      </c>
      <c r="AC83" s="9" t="str">
        <f t="shared" si="20"/>
        <v>--</v>
      </c>
      <c r="AD83" s="11" t="str">
        <f>IFERROR(SUMIF('Base KW'!A:A,'PPT BASE'!AB83,'Base KW'!I:I)/SUMIF('Base KW'!A:A,'PPT BASE'!AB83,'Base KW'!G:G),"--")</f>
        <v>--</v>
      </c>
      <c r="AE83" s="14">
        <f>SUMIF('Base KW'!A:A,'PPT BASE'!AB83,'Base KW'!H:H)</f>
        <v>0</v>
      </c>
      <c r="AQ83" s="40" t="s">
        <v>190</v>
      </c>
      <c r="AR83" s="40" t="s">
        <v>47</v>
      </c>
      <c r="AS83" s="7">
        <v>64</v>
      </c>
      <c r="AT83" s="7">
        <v>267</v>
      </c>
      <c r="AU83" s="8">
        <v>0.23970037453183521</v>
      </c>
      <c r="AV83" s="11">
        <v>0.29093749999999996</v>
      </c>
      <c r="BK83"/>
      <c r="BL83"/>
    </row>
    <row r="84" spans="21:64" x14ac:dyDescent="0.25">
      <c r="U84" s="12" t="str">
        <f t="shared" si="18"/>
        <v>--</v>
      </c>
      <c r="V84" s="6">
        <f>SUMIF('Base KW'!A:A,'PPT BASE'!U84,'Base KW'!G:G)</f>
        <v>0</v>
      </c>
      <c r="W84" s="9">
        <f>IFERROR(SUMIF('Base P.I.'!B:B,'PPT BASE'!U84,'Base P.I.'!D:D),"--")</f>
        <v>0</v>
      </c>
      <c r="X84" s="13">
        <f>SUMIF('Base KW'!A:A,'PPT BASE'!U84,'Base KW'!I:I)</f>
        <v>0</v>
      </c>
      <c r="AB84" s="12" t="str">
        <f t="shared" si="19"/>
        <v>--</v>
      </c>
      <c r="AC84" s="9" t="str">
        <f t="shared" si="20"/>
        <v>--</v>
      </c>
      <c r="AD84" s="11" t="str">
        <f>IFERROR(SUMIF('Base KW'!A:A,'PPT BASE'!AB84,'Base KW'!I:I)/SUMIF('Base KW'!A:A,'PPT BASE'!AB84,'Base KW'!G:G),"--")</f>
        <v>--</v>
      </c>
      <c r="AE84" s="14">
        <f>SUMIF('Base KW'!A:A,'PPT BASE'!AB84,'Base KW'!H:H)</f>
        <v>0</v>
      </c>
      <c r="AQ84" s="40" t="s">
        <v>223</v>
      </c>
      <c r="AR84" s="40" t="s">
        <v>47</v>
      </c>
      <c r="AS84" s="7">
        <v>63</v>
      </c>
      <c r="AT84" s="7">
        <v>604</v>
      </c>
      <c r="AU84" s="8">
        <v>0.10430463576158941</v>
      </c>
      <c r="AV84" s="11">
        <v>0.48222222222222227</v>
      </c>
      <c r="BK84"/>
      <c r="BL84"/>
    </row>
    <row r="85" spans="21:64" x14ac:dyDescent="0.25">
      <c r="U85" s="12" t="str">
        <f t="shared" si="18"/>
        <v>--</v>
      </c>
      <c r="V85" s="6">
        <f>SUMIF('Base KW'!A:A,'PPT BASE'!U85,'Base KW'!G:G)</f>
        <v>0</v>
      </c>
      <c r="W85" s="9">
        <f>IFERROR(SUMIF('Base P.I.'!B:B,'PPT BASE'!U85,'Base P.I.'!D:D),"--")</f>
        <v>0</v>
      </c>
      <c r="X85" s="13">
        <f>SUMIF('Base KW'!A:A,'PPT BASE'!U85,'Base KW'!I:I)</f>
        <v>0</v>
      </c>
      <c r="AB85" s="12" t="str">
        <f t="shared" si="19"/>
        <v>--</v>
      </c>
      <c r="AC85" s="9" t="str">
        <f t="shared" ref="AC85:AC90" si="21">IFERROR(V85/AE85,"--")</f>
        <v>--</v>
      </c>
      <c r="AD85" s="11" t="str">
        <f>IFERROR(SUMIF('Base KW'!A:A,'PPT BASE'!AB85,'Base KW'!I:I)/SUMIF('Base KW'!A:A,'PPT BASE'!AB85,'Base KW'!G:G),"--")</f>
        <v>--</v>
      </c>
      <c r="AE85" s="14">
        <f>SUMIF('Base KW'!A:A,'PPT BASE'!AB85,'Base KW'!H:H)</f>
        <v>0</v>
      </c>
      <c r="AQ85" s="40" t="s">
        <v>355</v>
      </c>
      <c r="AR85" s="40" t="s">
        <v>47</v>
      </c>
      <c r="AS85" s="7">
        <v>60</v>
      </c>
      <c r="AT85" s="7">
        <v>859</v>
      </c>
      <c r="AU85" s="8">
        <v>6.9848661233993012E-2</v>
      </c>
      <c r="AV85" s="11">
        <v>0.35400000000000004</v>
      </c>
      <c r="BK85"/>
      <c r="BL85"/>
    </row>
    <row r="86" spans="21:64" x14ac:dyDescent="0.25">
      <c r="U86" s="12" t="str">
        <f t="shared" si="18"/>
        <v>--</v>
      </c>
      <c r="V86" s="6">
        <f>SUMIF('Base KW'!A:A,'PPT BASE'!U86,'Base KW'!G:G)</f>
        <v>0</v>
      </c>
      <c r="W86" s="9">
        <f>IFERROR(SUMIF('Base P.I.'!B:B,'PPT BASE'!U86,'Base P.I.'!D:D),"--")</f>
        <v>0</v>
      </c>
      <c r="X86" s="13">
        <f>SUMIF('Base KW'!A:A,'PPT BASE'!U86,'Base KW'!I:I)</f>
        <v>0</v>
      </c>
      <c r="AB86" s="12" t="str">
        <f t="shared" si="19"/>
        <v>--</v>
      </c>
      <c r="AC86" s="9" t="str">
        <f t="shared" si="21"/>
        <v>--</v>
      </c>
      <c r="AD86" s="11" t="str">
        <f>IFERROR(SUMIF('Base KW'!A:A,'PPT BASE'!AB86,'Base KW'!I:I)/SUMIF('Base KW'!A:A,'PPT BASE'!AB86,'Base KW'!G:G),"--")</f>
        <v>--</v>
      </c>
      <c r="AE86" s="14">
        <f>SUMIF('Base KW'!A:A,'PPT BASE'!AB86,'Base KW'!H:H)</f>
        <v>0</v>
      </c>
      <c r="AQ86" s="40" t="s">
        <v>131</v>
      </c>
      <c r="AR86" s="40" t="s">
        <v>47</v>
      </c>
      <c r="AS86" s="7">
        <v>58</v>
      </c>
      <c r="AT86" s="7">
        <v>286</v>
      </c>
      <c r="AU86" s="8">
        <v>0.20279720279720279</v>
      </c>
      <c r="AV86" s="11">
        <v>0.31896551724137934</v>
      </c>
      <c r="BK86"/>
      <c r="BL86"/>
    </row>
    <row r="87" spans="21:64" x14ac:dyDescent="0.25">
      <c r="U87" s="12" t="str">
        <f t="shared" si="18"/>
        <v>--</v>
      </c>
      <c r="V87" s="6">
        <f>SUMIF('Base KW'!A:A,'PPT BASE'!U87,'Base KW'!G:G)</f>
        <v>0</v>
      </c>
      <c r="W87" s="9">
        <f>IFERROR(SUMIF('Base P.I.'!B:B,'PPT BASE'!U87,'Base P.I.'!D:D),"--")</f>
        <v>0</v>
      </c>
      <c r="X87" s="13">
        <f>SUMIF('Base KW'!A:A,'PPT BASE'!U87,'Base KW'!I:I)</f>
        <v>0</v>
      </c>
      <c r="AB87" s="12" t="str">
        <f t="shared" si="19"/>
        <v>--</v>
      </c>
      <c r="AC87" s="9" t="str">
        <f t="shared" si="21"/>
        <v>--</v>
      </c>
      <c r="AD87" s="11" t="str">
        <f>IFERROR(SUMIF('Base KW'!A:A,'PPT BASE'!AB87,'Base KW'!I:I)/SUMIF('Base KW'!A:A,'PPT BASE'!AB87,'Base KW'!G:G),"--")</f>
        <v>--</v>
      </c>
      <c r="AE87" s="14">
        <f>SUMIF('Base KW'!A:A,'PPT BASE'!AB87,'Base KW'!H:H)</f>
        <v>0</v>
      </c>
      <c r="AQ87" s="40" t="s">
        <v>152</v>
      </c>
      <c r="AR87" s="40" t="s">
        <v>47</v>
      </c>
      <c r="AS87" s="7">
        <v>53</v>
      </c>
      <c r="AT87" s="7">
        <v>553</v>
      </c>
      <c r="AU87" s="8">
        <v>9.5840867992766726E-2</v>
      </c>
      <c r="AV87" s="11">
        <v>0.52698113207547159</v>
      </c>
      <c r="BK87"/>
      <c r="BL87"/>
    </row>
    <row r="88" spans="21:64" x14ac:dyDescent="0.25">
      <c r="U88" s="12" t="str">
        <f t="shared" si="18"/>
        <v>--</v>
      </c>
      <c r="V88" s="6">
        <f>SUMIF('Base KW'!A:A,'PPT BASE'!U88,'Base KW'!G:G)</f>
        <v>0</v>
      </c>
      <c r="W88" s="9">
        <f>IFERROR(SUMIF('Base P.I.'!B:B,'PPT BASE'!U88,'Base P.I.'!D:D),"--")</f>
        <v>0</v>
      </c>
      <c r="X88" s="13">
        <f>SUMIF('Base KW'!A:A,'PPT BASE'!U88,'Base KW'!I:I)</f>
        <v>0</v>
      </c>
      <c r="AB88" s="12" t="str">
        <f t="shared" si="19"/>
        <v>--</v>
      </c>
      <c r="AC88" s="9" t="str">
        <f t="shared" si="21"/>
        <v>--</v>
      </c>
      <c r="AD88" s="11" t="str">
        <f>IFERROR(SUMIF('Base KW'!A:A,'PPT BASE'!AB88,'Base KW'!I:I)/SUMIF('Base KW'!A:A,'PPT BASE'!AB88,'Base KW'!G:G),"--")</f>
        <v>--</v>
      </c>
      <c r="AE88" s="14">
        <f>SUMIF('Base KW'!A:A,'PPT BASE'!AB88,'Base KW'!H:H)</f>
        <v>0</v>
      </c>
      <c r="AQ88" s="40" t="s">
        <v>255</v>
      </c>
      <c r="AR88" s="40" t="s">
        <v>47</v>
      </c>
      <c r="AS88" s="7">
        <v>53</v>
      </c>
      <c r="AT88" s="7">
        <v>317</v>
      </c>
      <c r="AU88" s="8">
        <v>0.16719242902208201</v>
      </c>
      <c r="AV88" s="11">
        <v>0.23301886792452831</v>
      </c>
      <c r="BK88"/>
      <c r="BL88"/>
    </row>
    <row r="89" spans="21:64" x14ac:dyDescent="0.25">
      <c r="U89" s="12" t="str">
        <f t="shared" si="18"/>
        <v>--</v>
      </c>
      <c r="V89" s="6">
        <f>SUMIF('Base KW'!A:A,'PPT BASE'!U89,'Base KW'!G:G)</f>
        <v>0</v>
      </c>
      <c r="W89" s="9">
        <f>IFERROR(SUMIF('Base P.I.'!B:B,'PPT BASE'!U89,'Base P.I.'!D:D),"--")</f>
        <v>0</v>
      </c>
      <c r="X89" s="13">
        <f>SUMIF('Base KW'!A:A,'PPT BASE'!U89,'Base KW'!I:I)</f>
        <v>0</v>
      </c>
      <c r="AB89" s="12" t="str">
        <f t="shared" si="19"/>
        <v>--</v>
      </c>
      <c r="AC89" s="9" t="str">
        <f t="shared" si="21"/>
        <v>--</v>
      </c>
      <c r="AD89" s="11" t="str">
        <f>IFERROR(SUMIF('Base KW'!A:A,'PPT BASE'!AB89,'Base KW'!I:I)/SUMIF('Base KW'!A:A,'PPT BASE'!AB89,'Base KW'!G:G),"--")</f>
        <v>--</v>
      </c>
      <c r="AE89" s="14">
        <f>SUMIF('Base KW'!A:A,'PPT BASE'!AB89,'Base KW'!H:H)</f>
        <v>0</v>
      </c>
      <c r="AQ89" s="40" t="s">
        <v>104</v>
      </c>
      <c r="AR89" s="40" t="s">
        <v>47</v>
      </c>
      <c r="AS89" s="7">
        <v>52</v>
      </c>
      <c r="AT89" s="7">
        <v>261</v>
      </c>
      <c r="AU89" s="8">
        <v>0.19923371647509577</v>
      </c>
      <c r="AV89" s="11">
        <v>0.29057692307692307</v>
      </c>
      <c r="BK89"/>
      <c r="BL89"/>
    </row>
    <row r="90" spans="21:64" x14ac:dyDescent="0.25">
      <c r="U90" s="12" t="str">
        <f t="shared" si="18"/>
        <v>--</v>
      </c>
      <c r="V90" s="6">
        <f>SUMIF('Base KW'!A:A,'PPT BASE'!U90,'Base KW'!G:G)</f>
        <v>0</v>
      </c>
      <c r="W90" s="9">
        <f>IFERROR(SUMIF('Base P.I.'!B:B,'PPT BASE'!U90,'Base P.I.'!D:D),"--")</f>
        <v>0</v>
      </c>
      <c r="X90" s="13">
        <f>SUMIF('Base KW'!A:A,'PPT BASE'!U90,'Base KW'!I:I)</f>
        <v>0</v>
      </c>
      <c r="AB90" s="12" t="str">
        <f t="shared" si="19"/>
        <v>--</v>
      </c>
      <c r="AC90" s="9" t="str">
        <f t="shared" si="21"/>
        <v>--</v>
      </c>
      <c r="AD90" s="11" t="str">
        <f>IFERROR(SUMIF('Base KW'!A:A,'PPT BASE'!AB90,'Base KW'!I:I)/SUMIF('Base KW'!A:A,'PPT BASE'!AB90,'Base KW'!G:G),"--")</f>
        <v>--</v>
      </c>
      <c r="AE90" s="14">
        <f>SUMIF('Base KW'!A:A,'PPT BASE'!AB90,'Base KW'!H:H)</f>
        <v>0</v>
      </c>
      <c r="AQ90" s="40" t="s">
        <v>124</v>
      </c>
      <c r="AR90" s="40" t="s">
        <v>47</v>
      </c>
      <c r="AS90" s="7">
        <v>51</v>
      </c>
      <c r="AT90" s="7">
        <v>449</v>
      </c>
      <c r="AU90" s="8">
        <v>0.11358574610244988</v>
      </c>
      <c r="AV90" s="11">
        <v>0.36019607843137252</v>
      </c>
      <c r="BK90"/>
      <c r="BL90"/>
    </row>
    <row r="91" spans="21:64" x14ac:dyDescent="0.25">
      <c r="U91" s="12" t="str">
        <f t="shared" si="18"/>
        <v>--</v>
      </c>
      <c r="V91" s="6">
        <f>SUMIF('Base KW'!A:A,'PPT BASE'!U91,'Base KW'!G:G)</f>
        <v>0</v>
      </c>
      <c r="W91" s="9">
        <f>IFERROR(SUMIF('Base P.I.'!B:B,'PPT BASE'!U91,'Base P.I.'!D:D),"--")</f>
        <v>0</v>
      </c>
      <c r="X91" s="13">
        <f>SUMIF('Base KW'!A:A,'PPT BASE'!U91,'Base KW'!I:I)</f>
        <v>0</v>
      </c>
      <c r="AB91" s="12" t="str">
        <f t="shared" si="19"/>
        <v>--</v>
      </c>
      <c r="AC91" s="9" t="str">
        <f t="shared" ref="AC91:AC96" si="22">IFERROR(V91/AE91,"--")</f>
        <v>--</v>
      </c>
      <c r="AD91" s="11" t="str">
        <f>IFERROR(SUMIF('Base KW'!A:A,'PPT BASE'!AB91,'Base KW'!I:I)/SUMIF('Base KW'!A:A,'PPT BASE'!AB91,'Base KW'!G:G),"--")</f>
        <v>--</v>
      </c>
      <c r="AE91" s="14">
        <f>SUMIF('Base KW'!A:A,'PPT BASE'!AB91,'Base KW'!H:H)</f>
        <v>0</v>
      </c>
      <c r="AQ91" s="40" t="s">
        <v>312</v>
      </c>
      <c r="AR91" s="40" t="s">
        <v>47</v>
      </c>
      <c r="AS91" s="7">
        <v>51</v>
      </c>
      <c r="AT91" s="7">
        <v>294</v>
      </c>
      <c r="AU91" s="8">
        <v>0.17346938775510204</v>
      </c>
      <c r="AV91" s="11">
        <v>0.24725490196078434</v>
      </c>
      <c r="BK91"/>
      <c r="BL91"/>
    </row>
    <row r="92" spans="21:64" x14ac:dyDescent="0.25">
      <c r="U92" s="12" t="str">
        <f t="shared" si="18"/>
        <v>--</v>
      </c>
      <c r="V92" s="6">
        <f>SUMIF('Base KW'!A:A,'PPT BASE'!U92,'Base KW'!G:G)</f>
        <v>0</v>
      </c>
      <c r="W92" s="9">
        <f>IFERROR(SUMIF('Base P.I.'!B:B,'PPT BASE'!U92,'Base P.I.'!D:D),"--")</f>
        <v>0</v>
      </c>
      <c r="X92" s="13">
        <f>SUMIF('Base KW'!A:A,'PPT BASE'!U92,'Base KW'!I:I)</f>
        <v>0</v>
      </c>
      <c r="AB92" s="12" t="str">
        <f t="shared" si="19"/>
        <v>--</v>
      </c>
      <c r="AC92" s="9" t="str">
        <f t="shared" si="22"/>
        <v>--</v>
      </c>
      <c r="AD92" s="11" t="str">
        <f>IFERROR(SUMIF('Base KW'!A:A,'PPT BASE'!AB92,'Base KW'!I:I)/SUMIF('Base KW'!A:A,'PPT BASE'!AB92,'Base KW'!G:G),"--")</f>
        <v>--</v>
      </c>
      <c r="AE92" s="14">
        <f>SUMIF('Base KW'!A:A,'PPT BASE'!AB92,'Base KW'!H:H)</f>
        <v>0</v>
      </c>
      <c r="AQ92" s="40" t="s">
        <v>142</v>
      </c>
      <c r="AR92" s="40" t="s">
        <v>47</v>
      </c>
      <c r="AS92" s="7">
        <v>50</v>
      </c>
      <c r="AT92" s="7">
        <v>434</v>
      </c>
      <c r="AU92" s="8">
        <v>0.1152073732718894</v>
      </c>
      <c r="AV92" s="11">
        <v>0.32280000000000009</v>
      </c>
      <c r="BK92"/>
      <c r="BL92"/>
    </row>
    <row r="93" spans="21:64" x14ac:dyDescent="0.25">
      <c r="U93" s="12" t="str">
        <f t="shared" si="18"/>
        <v>--</v>
      </c>
      <c r="V93" s="6">
        <f>SUMIF('Base KW'!A:A,'PPT BASE'!U93,'Base KW'!G:G)</f>
        <v>0</v>
      </c>
      <c r="W93" s="9">
        <f>IFERROR(SUMIF('Base P.I.'!B:B,'PPT BASE'!U93,'Base P.I.'!D:D),"--")</f>
        <v>0</v>
      </c>
      <c r="X93" s="13">
        <f>SUMIF('Base KW'!A:A,'PPT BASE'!U93,'Base KW'!I:I)</f>
        <v>0</v>
      </c>
      <c r="AB93" s="12" t="str">
        <f t="shared" si="19"/>
        <v>--</v>
      </c>
      <c r="AC93" s="9" t="str">
        <f t="shared" si="22"/>
        <v>--</v>
      </c>
      <c r="AD93" s="11" t="str">
        <f>IFERROR(SUMIF('Base KW'!A:A,'PPT BASE'!AB93,'Base KW'!I:I)/SUMIF('Base KW'!A:A,'PPT BASE'!AB93,'Base KW'!G:G),"--")</f>
        <v>--</v>
      </c>
      <c r="AE93" s="14">
        <f>SUMIF('Base KW'!A:A,'PPT BASE'!AB93,'Base KW'!H:H)</f>
        <v>0</v>
      </c>
      <c r="AQ93" s="40" t="s">
        <v>203</v>
      </c>
      <c r="AR93" s="40" t="s">
        <v>47</v>
      </c>
      <c r="AS93" s="7">
        <v>47</v>
      </c>
      <c r="AT93" s="7">
        <v>444</v>
      </c>
      <c r="AU93" s="8">
        <v>0.10585585585585586</v>
      </c>
      <c r="AV93" s="11">
        <v>0.37595744680851062</v>
      </c>
      <c r="BK93"/>
      <c r="BL93"/>
    </row>
    <row r="94" spans="21:64" x14ac:dyDescent="0.25">
      <c r="U94" s="12" t="str">
        <f t="shared" si="18"/>
        <v>--</v>
      </c>
      <c r="V94" s="6">
        <f>SUMIF('Base KW'!A:A,'PPT BASE'!U94,'Base KW'!G:G)</f>
        <v>0</v>
      </c>
      <c r="W94" s="9">
        <f>IFERROR(SUMIF('Base P.I.'!B:B,'PPT BASE'!U94,'Base P.I.'!D:D),"--")</f>
        <v>0</v>
      </c>
      <c r="X94" s="13">
        <f>SUMIF('Base KW'!A:A,'PPT BASE'!U94,'Base KW'!I:I)</f>
        <v>0</v>
      </c>
      <c r="AB94" s="12" t="str">
        <f t="shared" si="19"/>
        <v>--</v>
      </c>
      <c r="AC94" s="9" t="str">
        <f t="shared" si="22"/>
        <v>--</v>
      </c>
      <c r="AD94" s="11" t="str">
        <f>IFERROR(SUMIF('Base KW'!A:A,'PPT BASE'!AB94,'Base KW'!I:I)/SUMIF('Base KW'!A:A,'PPT BASE'!AB94,'Base KW'!G:G),"--")</f>
        <v>--</v>
      </c>
      <c r="AE94" s="14">
        <f>SUMIF('Base KW'!A:A,'PPT BASE'!AB94,'Base KW'!H:H)</f>
        <v>0</v>
      </c>
      <c r="AQ94" s="40" t="s">
        <v>276</v>
      </c>
      <c r="AR94" s="40" t="s">
        <v>47</v>
      </c>
      <c r="AS94" s="7">
        <v>47</v>
      </c>
      <c r="AT94" s="7">
        <v>647</v>
      </c>
      <c r="AU94" s="8">
        <v>7.2642967542503864E-2</v>
      </c>
      <c r="AV94" s="11">
        <v>0.45829787234042552</v>
      </c>
      <c r="BK94"/>
      <c r="BL94"/>
    </row>
    <row r="95" spans="21:64" x14ac:dyDescent="0.25">
      <c r="U95" s="12" t="str">
        <f t="shared" si="18"/>
        <v>--</v>
      </c>
      <c r="V95" s="6">
        <f>SUMIF('Base KW'!A:A,'PPT BASE'!U95,'Base KW'!G:G)</f>
        <v>0</v>
      </c>
      <c r="W95" s="9">
        <f>IFERROR(SUMIF('Base P.I.'!B:B,'PPT BASE'!U95,'Base P.I.'!D:D),"--")</f>
        <v>0</v>
      </c>
      <c r="X95" s="13">
        <f>SUMIF('Base KW'!A:A,'PPT BASE'!U95,'Base KW'!I:I)</f>
        <v>0</v>
      </c>
      <c r="AB95" s="12" t="str">
        <f t="shared" si="19"/>
        <v>--</v>
      </c>
      <c r="AC95" s="9" t="str">
        <f t="shared" si="22"/>
        <v>--</v>
      </c>
      <c r="AD95" s="11" t="str">
        <f>IFERROR(SUMIF('Base KW'!A:A,'PPT BASE'!AB95,'Base KW'!I:I)/SUMIF('Base KW'!A:A,'PPT BASE'!AB95,'Base KW'!G:G),"--")</f>
        <v>--</v>
      </c>
      <c r="AE95" s="14">
        <f>SUMIF('Base KW'!A:A,'PPT BASE'!AB95,'Base KW'!H:H)</f>
        <v>0</v>
      </c>
      <c r="AQ95" s="40" t="s">
        <v>85</v>
      </c>
      <c r="AR95" s="40" t="s">
        <v>47</v>
      </c>
      <c r="AS95" s="7">
        <v>47</v>
      </c>
      <c r="AT95" s="7">
        <v>372</v>
      </c>
      <c r="AU95" s="8">
        <v>0.12634408602150538</v>
      </c>
      <c r="AV95" s="11">
        <v>0.31893617021276593</v>
      </c>
      <c r="BK95"/>
      <c r="BL95"/>
    </row>
    <row r="96" spans="21:64" x14ac:dyDescent="0.25">
      <c r="U96" s="12" t="str">
        <f t="shared" si="18"/>
        <v>--</v>
      </c>
      <c r="V96" s="6">
        <f>SUMIF('Base KW'!A:A,'PPT BASE'!U96,'Base KW'!G:G)</f>
        <v>0</v>
      </c>
      <c r="W96" s="9">
        <f>IFERROR(SUMIF('Base P.I.'!B:B,'PPT BASE'!U96,'Base P.I.'!D:D),"--")</f>
        <v>0</v>
      </c>
      <c r="X96" s="13">
        <f>SUMIF('Base KW'!A:A,'PPT BASE'!U96,'Base KW'!I:I)</f>
        <v>0</v>
      </c>
      <c r="AB96" s="12" t="str">
        <f t="shared" si="19"/>
        <v>--</v>
      </c>
      <c r="AC96" s="9" t="str">
        <f t="shared" si="22"/>
        <v>--</v>
      </c>
      <c r="AD96" s="11" t="str">
        <f>IFERROR(SUMIF('Base KW'!A:A,'PPT BASE'!AB96,'Base KW'!I:I)/SUMIF('Base KW'!A:A,'PPT BASE'!AB96,'Base KW'!G:G),"--")</f>
        <v>--</v>
      </c>
      <c r="AE96" s="14">
        <f>SUMIF('Base KW'!A:A,'PPT BASE'!AB96,'Base KW'!H:H)</f>
        <v>0</v>
      </c>
      <c r="AQ96" s="40" t="s">
        <v>95</v>
      </c>
      <c r="AR96" s="40" t="s">
        <v>47</v>
      </c>
      <c r="AS96" s="7">
        <v>46</v>
      </c>
      <c r="AT96" s="7">
        <v>686</v>
      </c>
      <c r="AU96" s="8">
        <v>6.7055393586005832E-2</v>
      </c>
      <c r="AV96" s="11">
        <v>0.15521739130434783</v>
      </c>
      <c r="BK96"/>
      <c r="BL96"/>
    </row>
    <row r="97" spans="21:64" x14ac:dyDescent="0.25">
      <c r="U97" s="12" t="str">
        <f>IF(U96&lt;$B$6,U96+1,"--")</f>
        <v>--</v>
      </c>
      <c r="V97" s="6">
        <f>SUMIF('Base KW'!A:A,'PPT BASE'!U97,'Base KW'!G:G)</f>
        <v>0</v>
      </c>
      <c r="W97" s="9">
        <f>IFERROR(SUMIF('Base P.I.'!B:B,'PPT BASE'!U97,'Base P.I.'!D:D),"--")</f>
        <v>0</v>
      </c>
      <c r="X97" s="13">
        <f>SUMIF('Base KW'!A:A,'PPT BASE'!U97,'Base KW'!I:I)</f>
        <v>0</v>
      </c>
      <c r="AB97" s="12" t="str">
        <f t="shared" si="19"/>
        <v>--</v>
      </c>
      <c r="AC97" s="9" t="str">
        <f>IFERROR(V97/AE97,"--")</f>
        <v>--</v>
      </c>
      <c r="AD97" s="11" t="str">
        <f>IFERROR(SUMIF('Base KW'!A:A,'PPT BASE'!AB97,'Base KW'!I:I)/SUMIF('Base KW'!A:A,'PPT BASE'!AB97,'Base KW'!G:G),"--")</f>
        <v>--</v>
      </c>
      <c r="AE97" s="14">
        <f>SUMIF('Base KW'!A:A,'PPT BASE'!AB97,'Base KW'!H:H)</f>
        <v>0</v>
      </c>
      <c r="AQ97" s="40" t="s">
        <v>334</v>
      </c>
      <c r="AR97" s="40" t="s">
        <v>47</v>
      </c>
      <c r="AS97" s="7">
        <v>46</v>
      </c>
      <c r="AT97" s="7">
        <v>445</v>
      </c>
      <c r="AU97" s="8">
        <v>0.10337078651685393</v>
      </c>
      <c r="AV97" s="11">
        <v>0.34913043478260869</v>
      </c>
      <c r="BK97"/>
      <c r="BL97"/>
    </row>
    <row r="98" spans="21:64" x14ac:dyDescent="0.25">
      <c r="U98" s="12" t="str">
        <f>IF(U97&lt;$B$6,U97+1,"--")</f>
        <v>--</v>
      </c>
      <c r="V98" s="6">
        <f>SUMIF('Base KW'!A:A,'PPT BASE'!U98,'Base KW'!G:G)</f>
        <v>0</v>
      </c>
      <c r="W98" s="9">
        <f>IFERROR(SUMIF('Base P.I.'!B:B,'PPT BASE'!U98,'Base P.I.'!D:D),"--")</f>
        <v>0</v>
      </c>
      <c r="X98" s="13">
        <f>SUMIF('Base KW'!A:A,'PPT BASE'!U98,'Base KW'!I:I)</f>
        <v>0</v>
      </c>
      <c r="AB98" s="12" t="str">
        <f t="shared" si="19"/>
        <v>--</v>
      </c>
      <c r="AC98" s="9" t="str">
        <f>IFERROR(V98/AE98,"--")</f>
        <v>--</v>
      </c>
      <c r="AD98" s="11" t="str">
        <f>IFERROR(SUMIF('Base KW'!A:A,'PPT BASE'!AB98,'Base KW'!I:I)/SUMIF('Base KW'!A:A,'PPT BASE'!AB98,'Base KW'!G:G),"--")</f>
        <v>--</v>
      </c>
      <c r="AE98" s="14">
        <f>SUMIF('Base KW'!A:A,'PPT BASE'!AB98,'Base KW'!H:H)</f>
        <v>0</v>
      </c>
      <c r="AQ98" s="40" t="s">
        <v>252</v>
      </c>
      <c r="AR98" s="40" t="s">
        <v>47</v>
      </c>
      <c r="AS98" s="7">
        <v>46</v>
      </c>
      <c r="AT98" s="7">
        <v>446</v>
      </c>
      <c r="AU98" s="8">
        <v>0.1031390134529148</v>
      </c>
      <c r="AV98" s="11">
        <v>0.35804347826086952</v>
      </c>
      <c r="BK98"/>
      <c r="BL98"/>
    </row>
    <row r="99" spans="21:64" x14ac:dyDescent="0.25">
      <c r="U99" s="12" t="str">
        <f t="shared" ref="U99:U105" si="23">IF(U98&lt;$B$6,U98+1,"--")</f>
        <v>--</v>
      </c>
      <c r="V99" s="6">
        <f>SUMIF('Base KW'!A:A,'PPT BASE'!U99,'Base KW'!G:G)</f>
        <v>0</v>
      </c>
      <c r="W99" s="9">
        <f>IFERROR(SUMIF('Base P.I.'!B:B,'PPT BASE'!U99,'Base P.I.'!D:D),"--")</f>
        <v>0</v>
      </c>
      <c r="X99" s="13">
        <f>SUMIF('Base KW'!A:A,'PPT BASE'!U99,'Base KW'!I:I)</f>
        <v>0</v>
      </c>
      <c r="AB99" s="12" t="str">
        <f t="shared" si="19"/>
        <v>--</v>
      </c>
      <c r="AC99" s="9" t="str">
        <f t="shared" ref="AC99:AC118" si="24">IFERROR(V99/AE99,"--")</f>
        <v>--</v>
      </c>
      <c r="AD99" s="11" t="str">
        <f>IFERROR(SUMIF('Base KW'!A:A,'PPT BASE'!AB99,'Base KW'!I:I)/SUMIF('Base KW'!A:A,'PPT BASE'!AB99,'Base KW'!G:G),"--")</f>
        <v>--</v>
      </c>
      <c r="AE99" s="14">
        <f>SUMIF('Base KW'!A:A,'PPT BASE'!AB99,'Base KW'!H:H)</f>
        <v>0</v>
      </c>
      <c r="AQ99" s="40" t="s">
        <v>213</v>
      </c>
      <c r="AR99" s="40" t="s">
        <v>47</v>
      </c>
      <c r="AS99" s="7">
        <v>46</v>
      </c>
      <c r="AT99" s="7">
        <v>775</v>
      </c>
      <c r="AU99" s="8">
        <v>5.9354838709677421E-2</v>
      </c>
      <c r="AV99" s="11">
        <v>0.51195652173913042</v>
      </c>
      <c r="BK99"/>
      <c r="BL99"/>
    </row>
    <row r="100" spans="21:64" x14ac:dyDescent="0.25">
      <c r="U100" s="12" t="str">
        <f t="shared" si="23"/>
        <v>--</v>
      </c>
      <c r="V100" s="6">
        <f>SUMIF('Base KW'!A:A,'PPT BASE'!U100,'Base KW'!G:G)</f>
        <v>0</v>
      </c>
      <c r="W100" s="9">
        <f>IFERROR(SUMIF('Base P.I.'!B:B,'PPT BASE'!U100,'Base P.I.'!D:D),"--")</f>
        <v>0</v>
      </c>
      <c r="X100" s="13">
        <f>SUMIF('Base KW'!A:A,'PPT BASE'!U100,'Base KW'!I:I)</f>
        <v>0</v>
      </c>
      <c r="AB100" s="12" t="str">
        <f t="shared" si="19"/>
        <v>--</v>
      </c>
      <c r="AC100" s="9" t="str">
        <f t="shared" si="24"/>
        <v>--</v>
      </c>
      <c r="AD100" s="11" t="str">
        <f>IFERROR(SUMIF('Base KW'!A:A,'PPT BASE'!AB100,'Base KW'!I:I)/SUMIF('Base KW'!A:A,'PPT BASE'!AB100,'Base KW'!G:G),"--")</f>
        <v>--</v>
      </c>
      <c r="AE100" s="14">
        <f>SUMIF('Base KW'!A:A,'PPT BASE'!AB100,'Base KW'!H:H)</f>
        <v>0</v>
      </c>
      <c r="AQ100" s="40" t="s">
        <v>340</v>
      </c>
      <c r="AR100" s="40" t="s">
        <v>47</v>
      </c>
      <c r="AS100" s="7">
        <v>44</v>
      </c>
      <c r="AT100" s="7">
        <v>176</v>
      </c>
      <c r="AU100" s="8">
        <v>0.25</v>
      </c>
      <c r="AV100" s="11">
        <v>0.29681818181818181</v>
      </c>
      <c r="BK100"/>
      <c r="BL100"/>
    </row>
    <row r="101" spans="21:64" x14ac:dyDescent="0.25">
      <c r="U101" s="12" t="str">
        <f t="shared" si="23"/>
        <v>--</v>
      </c>
      <c r="V101" s="6">
        <f>SUMIF('Base KW'!A:A,'PPT BASE'!U101,'Base KW'!G:G)</f>
        <v>0</v>
      </c>
      <c r="W101" s="9">
        <f>IFERROR(SUMIF('Base P.I.'!B:B,'PPT BASE'!U101,'Base P.I.'!D:D),"--")</f>
        <v>0</v>
      </c>
      <c r="X101" s="13">
        <f>SUMIF('Base KW'!A:A,'PPT BASE'!U101,'Base KW'!I:I)</f>
        <v>0</v>
      </c>
      <c r="AB101" s="12" t="str">
        <f t="shared" si="19"/>
        <v>--</v>
      </c>
      <c r="AC101" s="9" t="str">
        <f t="shared" si="24"/>
        <v>--</v>
      </c>
      <c r="AD101" s="11" t="str">
        <f>IFERROR(SUMIF('Base KW'!A:A,'PPT BASE'!AB101,'Base KW'!I:I)/SUMIF('Base KW'!A:A,'PPT BASE'!AB101,'Base KW'!G:G),"--")</f>
        <v>--</v>
      </c>
      <c r="AE101" s="14">
        <f>SUMIF('Base KW'!A:A,'PPT BASE'!AB101,'Base KW'!H:H)</f>
        <v>0</v>
      </c>
      <c r="AQ101" s="40" t="s">
        <v>198</v>
      </c>
      <c r="AR101" s="40" t="s">
        <v>47</v>
      </c>
      <c r="AS101" s="7">
        <v>44</v>
      </c>
      <c r="AT101" s="7">
        <v>209</v>
      </c>
      <c r="AU101" s="8">
        <v>0.21052631578947367</v>
      </c>
      <c r="AV101" s="11">
        <v>0.27272727272727271</v>
      </c>
      <c r="BK101"/>
      <c r="BL101"/>
    </row>
    <row r="102" spans="21:64" x14ac:dyDescent="0.25">
      <c r="U102" s="12" t="str">
        <f t="shared" si="23"/>
        <v>--</v>
      </c>
      <c r="V102" s="6">
        <f>SUMIF('Base KW'!A:A,'PPT BASE'!U102,'Base KW'!G:G)</f>
        <v>0</v>
      </c>
      <c r="W102" s="9">
        <f>IFERROR(SUMIF('Base P.I.'!B:B,'PPT BASE'!U102,'Base P.I.'!D:D),"--")</f>
        <v>0</v>
      </c>
      <c r="X102" s="13">
        <f>SUMIF('Base KW'!A:A,'PPT BASE'!U102,'Base KW'!I:I)</f>
        <v>0</v>
      </c>
      <c r="AB102" s="12" t="str">
        <f t="shared" si="19"/>
        <v>--</v>
      </c>
      <c r="AC102" s="9" t="str">
        <f t="shared" si="24"/>
        <v>--</v>
      </c>
      <c r="AD102" s="11" t="str">
        <f>IFERROR(SUMIF('Base KW'!A:A,'PPT BASE'!AB102,'Base KW'!I:I)/SUMIF('Base KW'!A:A,'PPT BASE'!AB102,'Base KW'!G:G),"--")</f>
        <v>--</v>
      </c>
      <c r="AE102" s="14">
        <f>SUMIF('Base KW'!A:A,'PPT BASE'!AB102,'Base KW'!H:H)</f>
        <v>0</v>
      </c>
      <c r="AQ102" s="40" t="s">
        <v>237</v>
      </c>
      <c r="AR102" s="40" t="s">
        <v>47</v>
      </c>
      <c r="AS102" s="7">
        <v>43</v>
      </c>
      <c r="AT102" s="7">
        <v>181</v>
      </c>
      <c r="AU102" s="8">
        <v>0.23756906077348067</v>
      </c>
      <c r="AV102" s="11">
        <v>0.26</v>
      </c>
      <c r="BK102"/>
      <c r="BL102"/>
    </row>
    <row r="103" spans="21:64" x14ac:dyDescent="0.25">
      <c r="U103" s="12" t="str">
        <f t="shared" si="23"/>
        <v>--</v>
      </c>
      <c r="V103" s="6">
        <f>SUMIF('Base KW'!A:A,'PPT BASE'!U103,'Base KW'!G:G)</f>
        <v>0</v>
      </c>
      <c r="W103" s="9">
        <f>IFERROR(SUMIF('Base P.I.'!B:B,'PPT BASE'!U103,'Base P.I.'!D:D),"--")</f>
        <v>0</v>
      </c>
      <c r="X103" s="13">
        <f>SUMIF('Base KW'!A:A,'PPT BASE'!U103,'Base KW'!I:I)</f>
        <v>0</v>
      </c>
      <c r="AB103" s="12" t="str">
        <f t="shared" si="19"/>
        <v>--</v>
      </c>
      <c r="AC103" s="9" t="str">
        <f t="shared" si="24"/>
        <v>--</v>
      </c>
      <c r="AD103" s="11" t="str">
        <f>IFERROR(SUMIF('Base KW'!A:A,'PPT BASE'!AB103,'Base KW'!I:I)/SUMIF('Base KW'!A:A,'PPT BASE'!AB103,'Base KW'!G:G),"--")</f>
        <v>--</v>
      </c>
      <c r="AE103" s="14">
        <f>SUMIF('Base KW'!A:A,'PPT BASE'!AB103,'Base KW'!H:H)</f>
        <v>0</v>
      </c>
      <c r="AQ103" s="40" t="s">
        <v>288</v>
      </c>
      <c r="AR103" s="40" t="s">
        <v>47</v>
      </c>
      <c r="AS103" s="7">
        <v>41</v>
      </c>
      <c r="AT103" s="7">
        <v>312</v>
      </c>
      <c r="AU103" s="8">
        <v>0.13141025641025642</v>
      </c>
      <c r="AV103" s="11">
        <v>0.30878048780487805</v>
      </c>
      <c r="BK103"/>
      <c r="BL103"/>
    </row>
    <row r="104" spans="21:64" x14ac:dyDescent="0.25">
      <c r="U104" s="12" t="str">
        <f t="shared" si="23"/>
        <v>--</v>
      </c>
      <c r="V104" s="6">
        <f>SUMIF('Base KW'!A:A,'PPT BASE'!U104,'Base KW'!G:G)</f>
        <v>0</v>
      </c>
      <c r="W104" s="9">
        <f>IFERROR(SUMIF('Base P.I.'!B:B,'PPT BASE'!U104,'Base P.I.'!D:D),"--")</f>
        <v>0</v>
      </c>
      <c r="X104" s="13">
        <f>SUMIF('Base KW'!A:A,'PPT BASE'!U104,'Base KW'!I:I)</f>
        <v>0</v>
      </c>
      <c r="AB104" s="12" t="str">
        <f t="shared" si="19"/>
        <v>--</v>
      </c>
      <c r="AC104" s="9" t="str">
        <f t="shared" si="24"/>
        <v>--</v>
      </c>
      <c r="AD104" s="11" t="str">
        <f>IFERROR(SUMIF('Base KW'!A:A,'PPT BASE'!AB104,'Base KW'!I:I)/SUMIF('Base KW'!A:A,'PPT BASE'!AB104,'Base KW'!G:G),"--")</f>
        <v>--</v>
      </c>
      <c r="AE104" s="14">
        <f>SUMIF('Base KW'!A:A,'PPT BASE'!AB104,'Base KW'!H:H)</f>
        <v>0</v>
      </c>
      <c r="AQ104" s="40" t="s">
        <v>240</v>
      </c>
      <c r="AR104" s="40" t="s">
        <v>47</v>
      </c>
      <c r="AS104" s="7">
        <v>40</v>
      </c>
      <c r="AT104" s="7">
        <v>374</v>
      </c>
      <c r="AU104" s="8">
        <v>0.10695187165775401</v>
      </c>
      <c r="AV104" s="11">
        <v>0.39450000000000002</v>
      </c>
      <c r="BK104"/>
      <c r="BL104"/>
    </row>
    <row r="105" spans="21:64" x14ac:dyDescent="0.25">
      <c r="U105" s="12" t="str">
        <f t="shared" si="23"/>
        <v>--</v>
      </c>
      <c r="V105" s="6">
        <f>SUMIF('Base KW'!A:A,'PPT BASE'!U105,'Base KW'!G:G)</f>
        <v>0</v>
      </c>
      <c r="W105" s="9">
        <f>IFERROR(SUMIF('Base P.I.'!B:B,'PPT BASE'!U105,'Base P.I.'!D:D),"--")</f>
        <v>0</v>
      </c>
      <c r="X105" s="13">
        <f>SUMIF('Base KW'!A:A,'PPT BASE'!U105,'Base KW'!I:I)</f>
        <v>0</v>
      </c>
      <c r="AB105" s="12" t="str">
        <f t="shared" si="19"/>
        <v>--</v>
      </c>
      <c r="AC105" s="9" t="str">
        <f t="shared" si="24"/>
        <v>--</v>
      </c>
      <c r="AD105" s="11" t="str">
        <f>IFERROR(SUMIF('Base KW'!A:A,'PPT BASE'!AB105,'Base KW'!I:I)/SUMIF('Base KW'!A:A,'PPT BASE'!AB105,'Base KW'!G:G),"--")</f>
        <v>--</v>
      </c>
      <c r="AE105" s="14">
        <f>SUMIF('Base KW'!A:A,'PPT BASE'!AB105,'Base KW'!H:H)</f>
        <v>0</v>
      </c>
      <c r="AQ105" s="40" t="s">
        <v>102</v>
      </c>
      <c r="AR105" s="40" t="s">
        <v>47</v>
      </c>
      <c r="AS105" s="7">
        <v>39</v>
      </c>
      <c r="AT105" s="7">
        <v>298</v>
      </c>
      <c r="AU105" s="8">
        <v>0.13087248322147652</v>
      </c>
      <c r="AV105" s="11">
        <v>0.38641025641025639</v>
      </c>
      <c r="BK105"/>
      <c r="BL105"/>
    </row>
    <row r="106" spans="21:64" x14ac:dyDescent="0.25">
      <c r="U106" s="12" t="str">
        <f>IF(U105&lt;$B$6,U105+1,"--")</f>
        <v>--</v>
      </c>
      <c r="V106" s="6">
        <f>SUMIF('Base KW'!A:A,'PPT BASE'!U106,'Base KW'!G:G)</f>
        <v>0</v>
      </c>
      <c r="W106" s="9">
        <f>IFERROR(SUMIF('Base P.I.'!B:B,'PPT BASE'!U106,'Base P.I.'!D:D),"--")</f>
        <v>0</v>
      </c>
      <c r="X106" s="13">
        <f>SUMIF('Base KW'!A:A,'PPT BASE'!U106,'Base KW'!I:I)</f>
        <v>0</v>
      </c>
      <c r="AB106" s="12" t="str">
        <f t="shared" si="19"/>
        <v>--</v>
      </c>
      <c r="AC106" s="9" t="str">
        <f t="shared" si="24"/>
        <v>--</v>
      </c>
      <c r="AD106" s="11" t="str">
        <f>IFERROR(SUMIF('Base KW'!A:A,'PPT BASE'!AB106,'Base KW'!I:I)/SUMIF('Base KW'!A:A,'PPT BASE'!AB106,'Base KW'!G:G),"--")</f>
        <v>--</v>
      </c>
      <c r="AE106" s="14">
        <f>SUMIF('Base KW'!A:A,'PPT BASE'!AB106,'Base KW'!H:H)</f>
        <v>0</v>
      </c>
      <c r="AQ106" s="40" t="s">
        <v>91</v>
      </c>
      <c r="AR106" s="40" t="s">
        <v>47</v>
      </c>
      <c r="AS106" s="7">
        <v>38</v>
      </c>
      <c r="AT106" s="7">
        <v>399</v>
      </c>
      <c r="AU106" s="8">
        <v>9.5238095238095233E-2</v>
      </c>
      <c r="AV106" s="11">
        <v>0.28684210526315795</v>
      </c>
      <c r="BK106"/>
      <c r="BL106"/>
    </row>
    <row r="107" spans="21:64" x14ac:dyDescent="0.25">
      <c r="U107" s="12" t="str">
        <f t="shared" ref="U107:U111" si="25">IF(U106&lt;$B$6,U106+1,"--")</f>
        <v>--</v>
      </c>
      <c r="V107" s="6">
        <f>SUMIF('Base KW'!A:A,'PPT BASE'!U107,'Base KW'!G:G)</f>
        <v>0</v>
      </c>
      <c r="W107" s="9">
        <f>IFERROR(SUMIF('Base P.I.'!B:B,'PPT BASE'!U107,'Base P.I.'!D:D),"--")</f>
        <v>0</v>
      </c>
      <c r="X107" s="13">
        <f>SUMIF('Base KW'!A:A,'PPT BASE'!U107,'Base KW'!I:I)</f>
        <v>0</v>
      </c>
      <c r="AB107" s="12" t="str">
        <f t="shared" si="19"/>
        <v>--</v>
      </c>
      <c r="AC107" s="9" t="str">
        <f t="shared" si="24"/>
        <v>--</v>
      </c>
      <c r="AD107" s="11" t="str">
        <f>IFERROR(SUMIF('Base KW'!A:A,'PPT BASE'!AB107,'Base KW'!I:I)/SUMIF('Base KW'!A:A,'PPT BASE'!AB107,'Base KW'!G:G),"--")</f>
        <v>--</v>
      </c>
      <c r="AE107" s="14">
        <f>SUMIF('Base KW'!A:A,'PPT BASE'!AB107,'Base KW'!H:H)</f>
        <v>0</v>
      </c>
      <c r="AQ107" s="40" t="s">
        <v>130</v>
      </c>
      <c r="AR107" s="40" t="s">
        <v>47</v>
      </c>
      <c r="AS107" s="7">
        <v>38</v>
      </c>
      <c r="AT107" s="7">
        <v>238</v>
      </c>
      <c r="AU107" s="8">
        <v>0.15966386554621848</v>
      </c>
      <c r="AV107" s="11">
        <v>0.31473684210526304</v>
      </c>
      <c r="BK107"/>
      <c r="BL107"/>
    </row>
    <row r="108" spans="21:64" x14ac:dyDescent="0.25">
      <c r="U108" s="12" t="str">
        <f t="shared" si="25"/>
        <v>--</v>
      </c>
      <c r="V108" s="6">
        <f>SUMIF('Base KW'!A:A,'PPT BASE'!U108,'Base KW'!G:G)</f>
        <v>0</v>
      </c>
      <c r="W108" s="9">
        <f>IFERROR(SUMIF('Base P.I.'!B:B,'PPT BASE'!U108,'Base P.I.'!D:D),"--")</f>
        <v>0</v>
      </c>
      <c r="X108" s="13">
        <f>SUMIF('Base KW'!A:A,'PPT BASE'!U108,'Base KW'!I:I)</f>
        <v>0</v>
      </c>
      <c r="AB108" s="12" t="str">
        <f t="shared" si="19"/>
        <v>--</v>
      </c>
      <c r="AC108" s="9" t="str">
        <f t="shared" si="24"/>
        <v>--</v>
      </c>
      <c r="AD108" s="11" t="str">
        <f>IFERROR(SUMIF('Base KW'!A:A,'PPT BASE'!AB108,'Base KW'!I:I)/SUMIF('Base KW'!A:A,'PPT BASE'!AB108,'Base KW'!G:G),"--")</f>
        <v>--</v>
      </c>
      <c r="AE108" s="14">
        <f>SUMIF('Base KW'!A:A,'PPT BASE'!AB108,'Base KW'!H:H)</f>
        <v>0</v>
      </c>
      <c r="AQ108" s="40" t="s">
        <v>183</v>
      </c>
      <c r="AR108" s="40" t="s">
        <v>47</v>
      </c>
      <c r="AS108" s="7">
        <v>38</v>
      </c>
      <c r="AT108" s="7">
        <v>154</v>
      </c>
      <c r="AU108" s="8">
        <v>0.24675324675324675</v>
      </c>
      <c r="AV108" s="11">
        <v>7.6052631578947344E-2</v>
      </c>
      <c r="BK108"/>
      <c r="BL108"/>
    </row>
    <row r="109" spans="21:64" x14ac:dyDescent="0.25">
      <c r="U109" s="12" t="str">
        <f t="shared" si="25"/>
        <v>--</v>
      </c>
      <c r="V109" s="6">
        <f>SUMIF('Base KW'!A:A,'PPT BASE'!U109,'Base KW'!G:G)</f>
        <v>0</v>
      </c>
      <c r="W109" s="9">
        <f>IFERROR(SUMIF('Base P.I.'!B:B,'PPT BASE'!U109,'Base P.I.'!D:D),"--")</f>
        <v>0</v>
      </c>
      <c r="X109" s="13">
        <f>SUMIF('Base KW'!A:A,'PPT BASE'!U109,'Base KW'!I:I)</f>
        <v>0</v>
      </c>
      <c r="AB109" s="12" t="str">
        <f t="shared" si="19"/>
        <v>--</v>
      </c>
      <c r="AC109" s="9" t="str">
        <f t="shared" si="24"/>
        <v>--</v>
      </c>
      <c r="AD109" s="11" t="str">
        <f>IFERROR(SUMIF('Base KW'!A:A,'PPT BASE'!AB109,'Base KW'!I:I)/SUMIF('Base KW'!A:A,'PPT BASE'!AB109,'Base KW'!G:G),"--")</f>
        <v>--</v>
      </c>
      <c r="AE109" s="14">
        <f>SUMIF('Base KW'!A:A,'PPT BASE'!AB109,'Base KW'!H:H)</f>
        <v>0</v>
      </c>
      <c r="AQ109" s="40" t="s">
        <v>115</v>
      </c>
      <c r="AR109" s="40" t="s">
        <v>47</v>
      </c>
      <c r="AS109" s="7">
        <v>38</v>
      </c>
      <c r="AT109" s="7">
        <v>227</v>
      </c>
      <c r="AU109" s="8">
        <v>0.16740088105726872</v>
      </c>
      <c r="AV109" s="11">
        <v>0.28552631578947368</v>
      </c>
      <c r="BK109"/>
      <c r="BL109"/>
    </row>
    <row r="110" spans="21:64" x14ac:dyDescent="0.25">
      <c r="U110" s="12" t="str">
        <f t="shared" si="25"/>
        <v>--</v>
      </c>
      <c r="V110" s="6">
        <f>SUMIF('Base KW'!A:A,'PPT BASE'!U110,'Base KW'!G:G)</f>
        <v>0</v>
      </c>
      <c r="W110" s="9">
        <f>IFERROR(SUMIF('Base P.I.'!B:B,'PPT BASE'!U110,'Base P.I.'!D:D),"--")</f>
        <v>0</v>
      </c>
      <c r="X110" s="13">
        <f>SUMIF('Base KW'!A:A,'PPT BASE'!U110,'Base KW'!I:I)</f>
        <v>0</v>
      </c>
      <c r="AB110" s="12" t="str">
        <f t="shared" si="19"/>
        <v>--</v>
      </c>
      <c r="AC110" s="9" t="str">
        <f t="shared" si="24"/>
        <v>--</v>
      </c>
      <c r="AD110" s="11" t="str">
        <f>IFERROR(SUMIF('Base KW'!A:A,'PPT BASE'!AB110,'Base KW'!I:I)/SUMIF('Base KW'!A:A,'PPT BASE'!AB110,'Base KW'!G:G),"--")</f>
        <v>--</v>
      </c>
      <c r="AE110" s="14">
        <f>SUMIF('Base KW'!A:A,'PPT BASE'!AB110,'Base KW'!H:H)</f>
        <v>0</v>
      </c>
      <c r="AQ110" s="40" t="s">
        <v>141</v>
      </c>
      <c r="AR110" s="40" t="s">
        <v>47</v>
      </c>
      <c r="AS110" s="7">
        <v>37</v>
      </c>
      <c r="AT110" s="7">
        <v>168</v>
      </c>
      <c r="AU110" s="8">
        <v>0.22023809523809523</v>
      </c>
      <c r="AV110" s="11">
        <v>0.22324324324324318</v>
      </c>
      <c r="BK110"/>
      <c r="BL110"/>
    </row>
    <row r="111" spans="21:64" x14ac:dyDescent="0.25">
      <c r="U111" s="12" t="str">
        <f t="shared" si="25"/>
        <v>--</v>
      </c>
      <c r="V111" s="6">
        <f>SUMIF('Base KW'!A:A,'PPT BASE'!U111,'Base KW'!G:G)</f>
        <v>0</v>
      </c>
      <c r="W111" s="9">
        <f>IFERROR(SUMIF('Base P.I.'!B:B,'PPT BASE'!U111,'Base P.I.'!D:D),"--")</f>
        <v>0</v>
      </c>
      <c r="X111" s="13">
        <f>SUMIF('Base KW'!A:A,'PPT BASE'!U111,'Base KW'!I:I)</f>
        <v>0</v>
      </c>
      <c r="AB111" s="12" t="str">
        <f t="shared" si="19"/>
        <v>--</v>
      </c>
      <c r="AC111" s="9" t="str">
        <f t="shared" si="24"/>
        <v>--</v>
      </c>
      <c r="AD111" s="11" t="str">
        <f>IFERROR(SUMIF('Base KW'!A:A,'PPT BASE'!AB111,'Base KW'!I:I)/SUMIF('Base KW'!A:A,'PPT BASE'!AB111,'Base KW'!G:G),"--")</f>
        <v>--</v>
      </c>
      <c r="AE111" s="14">
        <f>SUMIF('Base KW'!A:A,'PPT BASE'!AB111,'Base KW'!H:H)</f>
        <v>0</v>
      </c>
      <c r="AQ111" s="40" t="s">
        <v>171</v>
      </c>
      <c r="AR111" s="40" t="s">
        <v>47</v>
      </c>
      <c r="AS111" s="7">
        <v>37</v>
      </c>
      <c r="AT111" s="7">
        <v>206</v>
      </c>
      <c r="AU111" s="8">
        <v>0.1796116504854369</v>
      </c>
      <c r="AV111" s="11">
        <v>0.24405405405405403</v>
      </c>
      <c r="BK111"/>
      <c r="BL111"/>
    </row>
    <row r="112" spans="21:64" x14ac:dyDescent="0.25">
      <c r="U112" s="12" t="str">
        <f>IF(U111&lt;$B$6,U111+1,"--")</f>
        <v>--</v>
      </c>
      <c r="V112" s="6">
        <f>SUMIF('Base KW'!A:A,'PPT BASE'!U112,'Base KW'!G:G)</f>
        <v>0</v>
      </c>
      <c r="W112" s="9">
        <f>IFERROR(SUMIF('Base P.I.'!B:B,'PPT BASE'!U112,'Base P.I.'!D:D),"--")</f>
        <v>0</v>
      </c>
      <c r="X112" s="13">
        <f>SUMIF('Base KW'!A:A,'PPT BASE'!U112,'Base KW'!I:I)</f>
        <v>0</v>
      </c>
      <c r="AB112" s="12" t="str">
        <f t="shared" si="19"/>
        <v>--</v>
      </c>
      <c r="AC112" s="9" t="str">
        <f t="shared" si="24"/>
        <v>--</v>
      </c>
      <c r="AD112" s="11" t="str">
        <f>IFERROR(SUMIF('Base KW'!A:A,'PPT BASE'!AB112,'Base KW'!I:I)/SUMIF('Base KW'!A:A,'PPT BASE'!AB112,'Base KW'!G:G),"--")</f>
        <v>--</v>
      </c>
      <c r="AE112" s="14">
        <f>SUMIF('Base KW'!A:A,'PPT BASE'!AB112,'Base KW'!H:H)</f>
        <v>0</v>
      </c>
      <c r="AQ112" s="40" t="s">
        <v>87</v>
      </c>
      <c r="AR112" s="40" t="s">
        <v>47</v>
      </c>
      <c r="AS112" s="7">
        <v>35</v>
      </c>
      <c r="AT112" s="7">
        <v>143</v>
      </c>
      <c r="AU112" s="8">
        <v>0.24475524475524477</v>
      </c>
      <c r="AV112" s="11">
        <v>0.25942857142857145</v>
      </c>
      <c r="BK112"/>
      <c r="BL112"/>
    </row>
    <row r="113" spans="21:64" x14ac:dyDescent="0.25">
      <c r="U113" s="12" t="str">
        <f t="shared" ref="U113:U114" si="26">IF(U112&lt;$B$6,U112+1,"--")</f>
        <v>--</v>
      </c>
      <c r="V113" s="6">
        <f>SUMIF('Base KW'!A:A,'PPT BASE'!U113,'Base KW'!G:G)</f>
        <v>0</v>
      </c>
      <c r="W113" s="9">
        <f>IFERROR(SUMIF('Base P.I.'!B:B,'PPT BASE'!U113,'Base P.I.'!D:D),"--")</f>
        <v>0</v>
      </c>
      <c r="X113" s="13">
        <f>SUMIF('Base KW'!A:A,'PPT BASE'!U113,'Base KW'!I:I)</f>
        <v>0</v>
      </c>
      <c r="AB113" s="12" t="str">
        <f t="shared" si="19"/>
        <v>--</v>
      </c>
      <c r="AC113" s="9" t="str">
        <f t="shared" si="24"/>
        <v>--</v>
      </c>
      <c r="AD113" s="11" t="str">
        <f>IFERROR(SUMIF('Base KW'!A:A,'PPT BASE'!AB113,'Base KW'!I:I)/SUMIF('Base KW'!A:A,'PPT BASE'!AB113,'Base KW'!G:G),"--")</f>
        <v>--</v>
      </c>
      <c r="AE113" s="14">
        <f>SUMIF('Base KW'!A:A,'PPT BASE'!AB113,'Base KW'!H:H)</f>
        <v>0</v>
      </c>
      <c r="AQ113" s="40" t="s">
        <v>109</v>
      </c>
      <c r="AR113" s="40" t="s">
        <v>47</v>
      </c>
      <c r="AS113" s="7">
        <v>33</v>
      </c>
      <c r="AT113" s="7">
        <v>481</v>
      </c>
      <c r="AU113" s="8">
        <v>6.8607068607068611E-2</v>
      </c>
      <c r="AV113" s="11">
        <v>0.47424242424242419</v>
      </c>
      <c r="BK113"/>
      <c r="BL113"/>
    </row>
    <row r="114" spans="21:64" x14ac:dyDescent="0.25">
      <c r="U114" s="12" t="str">
        <f t="shared" si="26"/>
        <v>--</v>
      </c>
      <c r="V114" s="6">
        <f>SUMIF('Base KW'!A:A,'PPT BASE'!U114,'Base KW'!G:G)</f>
        <v>0</v>
      </c>
      <c r="W114" s="9">
        <f>IFERROR(SUMIF('Base P.I.'!B:B,'PPT BASE'!U114,'Base P.I.'!D:D),"--")</f>
        <v>0</v>
      </c>
      <c r="X114" s="13">
        <f>SUMIF('Base KW'!A:A,'PPT BASE'!U114,'Base KW'!I:I)</f>
        <v>0</v>
      </c>
      <c r="AB114" s="12" t="str">
        <f t="shared" si="19"/>
        <v>--</v>
      </c>
      <c r="AC114" s="9" t="str">
        <f t="shared" si="24"/>
        <v>--</v>
      </c>
      <c r="AD114" s="11" t="str">
        <f>IFERROR(SUMIF('Base KW'!A:A,'PPT BASE'!AB114,'Base KW'!I:I)/SUMIF('Base KW'!A:A,'PPT BASE'!AB114,'Base KW'!G:G),"--")</f>
        <v>--</v>
      </c>
      <c r="AE114" s="14">
        <f>SUMIF('Base KW'!A:A,'PPT BASE'!AB114,'Base KW'!H:H)</f>
        <v>0</v>
      </c>
      <c r="AQ114" s="40" t="s">
        <v>201</v>
      </c>
      <c r="AR114" s="40" t="s">
        <v>47</v>
      </c>
      <c r="AS114" s="7">
        <v>33</v>
      </c>
      <c r="AT114" s="7">
        <v>228</v>
      </c>
      <c r="AU114" s="8">
        <v>0.14473684210526316</v>
      </c>
      <c r="AV114" s="11">
        <v>0.15393939393939393</v>
      </c>
      <c r="BK114"/>
      <c r="BL114"/>
    </row>
    <row r="115" spans="21:64" x14ac:dyDescent="0.25">
      <c r="U115" s="12" t="str">
        <f>IF(U114&lt;$B$6,U114+1,"--")</f>
        <v>--</v>
      </c>
      <c r="V115" s="6">
        <f>SUMIF('Base KW'!A:A,'PPT BASE'!U115,'Base KW'!G:G)</f>
        <v>0</v>
      </c>
      <c r="W115" s="9">
        <f>IFERROR(SUMIF('Base P.I.'!B:B,'PPT BASE'!U115,'Base P.I.'!D:D),"--")</f>
        <v>0</v>
      </c>
      <c r="X115" s="13">
        <f>SUMIF('Base KW'!A:A,'PPT BASE'!U115,'Base KW'!I:I)</f>
        <v>0</v>
      </c>
      <c r="AB115" s="12" t="str">
        <f t="shared" si="19"/>
        <v>--</v>
      </c>
      <c r="AC115" s="9" t="str">
        <f t="shared" si="24"/>
        <v>--</v>
      </c>
      <c r="AD115" s="11" t="str">
        <f>IFERROR(SUMIF('Base KW'!A:A,'PPT BASE'!AB115,'Base KW'!I:I)/SUMIF('Base KW'!A:A,'PPT BASE'!AB115,'Base KW'!G:G),"--")</f>
        <v>--</v>
      </c>
      <c r="AE115" s="14">
        <f>SUMIF('Base KW'!A:A,'PPT BASE'!AB115,'Base KW'!H:H)</f>
        <v>0</v>
      </c>
      <c r="AQ115" s="40" t="s">
        <v>301</v>
      </c>
      <c r="AR115" s="40" t="s">
        <v>47</v>
      </c>
      <c r="AS115" s="7">
        <v>32</v>
      </c>
      <c r="AT115" s="7">
        <v>351</v>
      </c>
      <c r="AU115" s="8">
        <v>9.1168091168091173E-2</v>
      </c>
      <c r="AV115" s="11">
        <v>0.1965625</v>
      </c>
      <c r="BK115"/>
      <c r="BL115"/>
    </row>
    <row r="116" spans="21:64" x14ac:dyDescent="0.25">
      <c r="U116" s="12" t="str">
        <f t="shared" ref="U116" si="27">IF(U115&lt;$B$6,U115+1,"--")</f>
        <v>--</v>
      </c>
      <c r="V116" s="6">
        <f>SUMIF('Base KW'!A:A,'PPT BASE'!U116,'Base KW'!G:G)</f>
        <v>0</v>
      </c>
      <c r="W116" s="9">
        <f>IFERROR(SUMIF('Base P.I.'!B:B,'PPT BASE'!U116,'Base P.I.'!D:D),"--")</f>
        <v>0</v>
      </c>
      <c r="X116" s="13">
        <f>SUMIF('Base KW'!A:A,'PPT BASE'!U116,'Base KW'!I:I)</f>
        <v>0</v>
      </c>
      <c r="AB116" s="12" t="str">
        <f t="shared" si="19"/>
        <v>--</v>
      </c>
      <c r="AC116" s="9" t="str">
        <f t="shared" si="24"/>
        <v>--</v>
      </c>
      <c r="AD116" s="11" t="str">
        <f>IFERROR(SUMIF('Base KW'!A:A,'PPT BASE'!AB116,'Base KW'!I:I)/SUMIF('Base KW'!A:A,'PPT BASE'!AB116,'Base KW'!G:G),"--")</f>
        <v>--</v>
      </c>
      <c r="AE116" s="14">
        <f>SUMIF('Base KW'!A:A,'PPT BASE'!AB116,'Base KW'!H:H)</f>
        <v>0</v>
      </c>
      <c r="AQ116" s="40" t="s">
        <v>330</v>
      </c>
      <c r="AR116" s="40" t="s">
        <v>47</v>
      </c>
      <c r="AS116" s="7">
        <v>31</v>
      </c>
      <c r="AT116" s="7">
        <v>117</v>
      </c>
      <c r="AU116" s="8">
        <v>0.26495726495726496</v>
      </c>
      <c r="AV116" s="11">
        <v>0.2587096774193548</v>
      </c>
      <c r="BK116"/>
      <c r="BL116"/>
    </row>
    <row r="117" spans="21:64" x14ac:dyDescent="0.25">
      <c r="U117" s="12" t="str">
        <f>IF(U116&lt;$B$6,U116+1,"--")</f>
        <v>--</v>
      </c>
      <c r="V117" s="6">
        <f>SUMIF('Base KW'!A:A,'PPT BASE'!U117,'Base KW'!G:G)</f>
        <v>0</v>
      </c>
      <c r="W117" s="9">
        <f>IFERROR(SUMIF('Base P.I.'!B:B,'PPT BASE'!U117,'Base P.I.'!D:D),"--")</f>
        <v>0</v>
      </c>
      <c r="X117" s="13">
        <f>SUMIF('Base KW'!A:A,'PPT BASE'!U117,'Base KW'!I:I)</f>
        <v>0</v>
      </c>
      <c r="AB117" s="12" t="str">
        <f t="shared" si="19"/>
        <v>--</v>
      </c>
      <c r="AC117" s="9" t="str">
        <f t="shared" si="24"/>
        <v>--</v>
      </c>
      <c r="AD117" s="11" t="str">
        <f>IFERROR(SUMIF('Base KW'!A:A,'PPT BASE'!AB117,'Base KW'!I:I)/SUMIF('Base KW'!A:A,'PPT BASE'!AB117,'Base KW'!G:G),"--")</f>
        <v>--</v>
      </c>
      <c r="AE117" s="14">
        <f>SUMIF('Base KW'!A:A,'PPT BASE'!AB117,'Base KW'!H:H)</f>
        <v>0</v>
      </c>
      <c r="AQ117" s="40" t="s">
        <v>193</v>
      </c>
      <c r="AR117" s="40" t="s">
        <v>47</v>
      </c>
      <c r="AS117" s="7">
        <v>31</v>
      </c>
      <c r="AT117" s="7">
        <v>123</v>
      </c>
      <c r="AU117" s="8">
        <v>0.25203252032520324</v>
      </c>
      <c r="AV117" s="11">
        <v>0.38387096774193546</v>
      </c>
      <c r="BK117"/>
      <c r="BL117"/>
    </row>
    <row r="118" spans="21:64" x14ac:dyDescent="0.25">
      <c r="U118" s="12" t="str">
        <f t="shared" ref="U118" si="28">IF(U117&lt;$B$6,U117+1,"--")</f>
        <v>--</v>
      </c>
      <c r="V118" s="6">
        <f>SUMIF('Base KW'!A:A,'PPT BASE'!U118,'Base KW'!G:G)</f>
        <v>0</v>
      </c>
      <c r="W118" s="9">
        <f>IFERROR(SUMIF('Base P.I.'!B:B,'PPT BASE'!U118,'Base P.I.'!D:D),"--")</f>
        <v>0</v>
      </c>
      <c r="X118" s="13">
        <f>SUMIF('Base KW'!A:A,'PPT BASE'!U118,'Base KW'!I:I)</f>
        <v>0</v>
      </c>
      <c r="AB118" s="12" t="str">
        <f t="shared" si="19"/>
        <v>--</v>
      </c>
      <c r="AC118" s="9" t="str">
        <f t="shared" si="24"/>
        <v>--</v>
      </c>
      <c r="AD118" s="11" t="str">
        <f>IFERROR(SUMIF('Base KW'!A:A,'PPT BASE'!AB118,'Base KW'!I:I)/SUMIF('Base KW'!A:A,'PPT BASE'!AB118,'Base KW'!G:G),"--")</f>
        <v>--</v>
      </c>
      <c r="AE118" s="14">
        <f>SUMIF('Base KW'!A:A,'PPT BASE'!AB118,'Base KW'!H:H)</f>
        <v>0</v>
      </c>
      <c r="AQ118" s="40" t="s">
        <v>304</v>
      </c>
      <c r="AR118" s="40" t="s">
        <v>47</v>
      </c>
      <c r="AS118" s="7">
        <v>31</v>
      </c>
      <c r="AT118" s="7">
        <v>160</v>
      </c>
      <c r="AU118" s="8">
        <v>0.19375000000000001</v>
      </c>
      <c r="AV118" s="11">
        <v>0.31709677419354837</v>
      </c>
      <c r="BK118"/>
      <c r="BL118"/>
    </row>
    <row r="119" spans="21:64" x14ac:dyDescent="0.25">
      <c r="U119" s="12" t="str">
        <f>IF(U118&lt;$B$6,U118+1,"--")</f>
        <v>--</v>
      </c>
      <c r="V119" s="6">
        <f>SUMIF('Base KW'!A:A,'PPT BASE'!U119,'Base KW'!G:G)</f>
        <v>0</v>
      </c>
      <c r="W119" s="9">
        <f>IFERROR(SUMIF('Base P.I.'!B:B,'PPT BASE'!U119,'Base P.I.'!D:D),"--")</f>
        <v>0</v>
      </c>
      <c r="X119" s="13">
        <f>SUMIF('Base KW'!A:A,'PPT BASE'!U119,'Base KW'!I:I)</f>
        <v>0</v>
      </c>
      <c r="AQ119" s="40" t="s">
        <v>139</v>
      </c>
      <c r="AR119" s="40" t="s">
        <v>47</v>
      </c>
      <c r="AS119" s="7">
        <v>31</v>
      </c>
      <c r="AT119" s="7">
        <v>227</v>
      </c>
      <c r="AU119" s="8">
        <v>0.13656387665198239</v>
      </c>
      <c r="AV119" s="11">
        <v>0.29516129032258059</v>
      </c>
      <c r="BK119"/>
      <c r="BL119"/>
    </row>
    <row r="120" spans="21:64" x14ac:dyDescent="0.25">
      <c r="AQ120" s="40" t="s">
        <v>295</v>
      </c>
      <c r="AR120" s="40" t="s">
        <v>47</v>
      </c>
      <c r="AS120" s="7">
        <v>30</v>
      </c>
      <c r="AT120" s="7">
        <v>119</v>
      </c>
      <c r="AU120" s="8">
        <v>0.25210084033613445</v>
      </c>
      <c r="AV120" s="11">
        <v>0.11333333333333331</v>
      </c>
      <c r="BK120"/>
      <c r="BL120"/>
    </row>
    <row r="121" spans="21:64" x14ac:dyDescent="0.25">
      <c r="AQ121" s="40" t="s">
        <v>308</v>
      </c>
      <c r="AR121" s="40" t="s">
        <v>47</v>
      </c>
      <c r="AS121" s="7">
        <v>29</v>
      </c>
      <c r="AT121" s="7">
        <v>301</v>
      </c>
      <c r="AU121" s="8">
        <v>9.634551495016612E-2</v>
      </c>
      <c r="AV121" s="11">
        <v>0.34068965517241384</v>
      </c>
      <c r="BK121"/>
      <c r="BL121"/>
    </row>
    <row r="122" spans="21:64" x14ac:dyDescent="0.25">
      <c r="AQ122" s="40" t="s">
        <v>303</v>
      </c>
      <c r="AR122" s="40" t="s">
        <v>47</v>
      </c>
      <c r="AS122" s="7">
        <v>28</v>
      </c>
      <c r="AT122" s="7">
        <v>235</v>
      </c>
      <c r="AU122" s="8">
        <v>0.11914893617021277</v>
      </c>
      <c r="AV122" s="11">
        <v>0.31392857142857145</v>
      </c>
      <c r="BK122"/>
      <c r="BL122"/>
    </row>
    <row r="123" spans="21:64" x14ac:dyDescent="0.25">
      <c r="AQ123" s="40" t="s">
        <v>156</v>
      </c>
      <c r="AR123" s="40" t="s">
        <v>47</v>
      </c>
      <c r="AS123" s="7">
        <v>26</v>
      </c>
      <c r="AT123" s="7">
        <v>112</v>
      </c>
      <c r="AU123" s="8">
        <v>0.23214285714285715</v>
      </c>
      <c r="AV123" s="11">
        <v>0.19500000000000001</v>
      </c>
      <c r="BK123"/>
      <c r="BL123"/>
    </row>
    <row r="124" spans="21:64" x14ac:dyDescent="0.25">
      <c r="AQ124" s="40" t="s">
        <v>93</v>
      </c>
      <c r="AR124" s="40" t="s">
        <v>47</v>
      </c>
      <c r="AS124" s="7">
        <v>26</v>
      </c>
      <c r="AT124" s="7">
        <v>193</v>
      </c>
      <c r="AU124" s="8">
        <v>0.13471502590673576</v>
      </c>
      <c r="AV124" s="11">
        <v>0.34423076923076923</v>
      </c>
      <c r="BK124"/>
      <c r="BL124"/>
    </row>
    <row r="125" spans="21:64" x14ac:dyDescent="0.25">
      <c r="AQ125" s="40" t="s">
        <v>172</v>
      </c>
      <c r="AR125" s="40" t="s">
        <v>47</v>
      </c>
      <c r="AS125" s="7">
        <v>25</v>
      </c>
      <c r="AT125" s="7">
        <v>146</v>
      </c>
      <c r="AU125" s="8">
        <v>0.17123287671232876</v>
      </c>
      <c r="AV125" s="11">
        <v>0.16720000000000002</v>
      </c>
      <c r="BK125"/>
      <c r="BL125"/>
    </row>
    <row r="126" spans="21:64" x14ac:dyDescent="0.25">
      <c r="AQ126" s="40" t="s">
        <v>337</v>
      </c>
      <c r="AR126" s="40" t="s">
        <v>47</v>
      </c>
      <c r="AS126" s="7">
        <v>25</v>
      </c>
      <c r="AT126" s="7">
        <v>156</v>
      </c>
      <c r="AU126" s="8">
        <v>0.16025641025641027</v>
      </c>
      <c r="AV126" s="11">
        <v>0.34600000000000003</v>
      </c>
      <c r="BK126"/>
      <c r="BL126"/>
    </row>
    <row r="127" spans="21:64" x14ac:dyDescent="0.25">
      <c r="AQ127" s="40" t="s">
        <v>89</v>
      </c>
      <c r="AR127" s="40" t="s">
        <v>47</v>
      </c>
      <c r="AS127" s="7">
        <v>24</v>
      </c>
      <c r="AT127" s="7">
        <v>108</v>
      </c>
      <c r="AU127" s="8">
        <v>0.22222222222222221</v>
      </c>
      <c r="AV127" s="11">
        <v>0.26916666666666661</v>
      </c>
      <c r="BK127"/>
      <c r="BL127"/>
    </row>
    <row r="128" spans="21:64" x14ac:dyDescent="0.25">
      <c r="AQ128" s="40" t="s">
        <v>185</v>
      </c>
      <c r="AR128" s="40" t="s">
        <v>47</v>
      </c>
      <c r="AS128" s="7">
        <v>24</v>
      </c>
      <c r="AT128" s="7">
        <v>101</v>
      </c>
      <c r="AU128" s="8">
        <v>0.23762376237623761</v>
      </c>
      <c r="AV128" s="11">
        <v>0.22</v>
      </c>
      <c r="BK128"/>
      <c r="BL128"/>
    </row>
    <row r="129" spans="43:64" x14ac:dyDescent="0.25">
      <c r="AQ129" s="40" t="s">
        <v>174</v>
      </c>
      <c r="AR129" s="40" t="s">
        <v>47</v>
      </c>
      <c r="AS129" s="7">
        <v>24</v>
      </c>
      <c r="AT129" s="7">
        <v>204</v>
      </c>
      <c r="AU129" s="8">
        <v>0.11764705882352941</v>
      </c>
      <c r="AV129" s="11">
        <v>0.23708333333333334</v>
      </c>
      <c r="BK129"/>
      <c r="BL129"/>
    </row>
    <row r="130" spans="43:64" x14ac:dyDescent="0.25">
      <c r="AQ130" s="40" t="s">
        <v>238</v>
      </c>
      <c r="AR130" s="40" t="s">
        <v>47</v>
      </c>
      <c r="AS130" s="7">
        <v>24</v>
      </c>
      <c r="AT130" s="7">
        <v>183</v>
      </c>
      <c r="AU130" s="8">
        <v>0.13114754098360656</v>
      </c>
      <c r="AV130" s="11">
        <v>0.26874999999999999</v>
      </c>
      <c r="BK130"/>
      <c r="BL130"/>
    </row>
    <row r="131" spans="43:64" x14ac:dyDescent="0.25">
      <c r="AQ131" s="40" t="s">
        <v>236</v>
      </c>
      <c r="AR131" s="40" t="s">
        <v>47</v>
      </c>
      <c r="AS131" s="7">
        <v>24</v>
      </c>
      <c r="AT131" s="7">
        <v>346</v>
      </c>
      <c r="AU131" s="8">
        <v>6.9364161849710976E-2</v>
      </c>
      <c r="AV131" s="11">
        <v>0.28458333333333335</v>
      </c>
      <c r="BK131"/>
      <c r="BL131"/>
    </row>
    <row r="132" spans="43:64" x14ac:dyDescent="0.25">
      <c r="AQ132" s="40" t="s">
        <v>99</v>
      </c>
      <c r="AR132" s="40" t="s">
        <v>47</v>
      </c>
      <c r="AS132" s="7">
        <v>24</v>
      </c>
      <c r="AT132" s="7">
        <v>170</v>
      </c>
      <c r="AU132" s="8">
        <v>0.14117647058823529</v>
      </c>
      <c r="AV132" s="11">
        <v>0.29583333333333334</v>
      </c>
      <c r="BK132"/>
      <c r="BL132"/>
    </row>
    <row r="133" spans="43:64" x14ac:dyDescent="0.25">
      <c r="AQ133" s="40" t="s">
        <v>274</v>
      </c>
      <c r="AR133" s="40" t="s">
        <v>47</v>
      </c>
      <c r="AS133" s="7">
        <v>23</v>
      </c>
      <c r="AT133" s="7">
        <v>261</v>
      </c>
      <c r="AU133" s="8">
        <v>8.8122605363984668E-2</v>
      </c>
      <c r="AV133" s="11">
        <v>0.27782608695652178</v>
      </c>
      <c r="BK133"/>
      <c r="BL133"/>
    </row>
    <row r="134" spans="43:64" x14ac:dyDescent="0.25">
      <c r="AQ134" s="40" t="s">
        <v>208</v>
      </c>
      <c r="AR134" s="40" t="s">
        <v>47</v>
      </c>
      <c r="AS134" s="7">
        <v>23</v>
      </c>
      <c r="AT134" s="7">
        <v>248</v>
      </c>
      <c r="AU134" s="8">
        <v>9.2741935483870969E-2</v>
      </c>
      <c r="AV134" s="11">
        <v>0.31782608695652176</v>
      </c>
      <c r="BK134"/>
      <c r="BL134"/>
    </row>
    <row r="135" spans="43:64" x14ac:dyDescent="0.25">
      <c r="AQ135" s="40" t="s">
        <v>298</v>
      </c>
      <c r="AR135" s="40" t="s">
        <v>47</v>
      </c>
      <c r="AS135" s="7">
        <v>23</v>
      </c>
      <c r="AT135" s="7">
        <v>124</v>
      </c>
      <c r="AU135" s="8">
        <v>0.18548387096774194</v>
      </c>
      <c r="AV135" s="11">
        <v>0.38260869565217392</v>
      </c>
      <c r="BK135"/>
      <c r="BL135"/>
    </row>
    <row r="136" spans="43:64" x14ac:dyDescent="0.25">
      <c r="AQ136" s="40" t="s">
        <v>113</v>
      </c>
      <c r="AR136" s="40" t="s">
        <v>47</v>
      </c>
      <c r="AS136" s="7">
        <v>22</v>
      </c>
      <c r="AT136" s="7">
        <v>143</v>
      </c>
      <c r="AU136" s="8">
        <v>0.15384615384615385</v>
      </c>
      <c r="AV136" s="11">
        <v>0.32909090909090916</v>
      </c>
      <c r="BK136"/>
      <c r="BL136"/>
    </row>
    <row r="137" spans="43:64" x14ac:dyDescent="0.25">
      <c r="AQ137" s="40" t="s">
        <v>228</v>
      </c>
      <c r="AR137" s="40" t="s">
        <v>47</v>
      </c>
      <c r="AS137" s="7">
        <v>22</v>
      </c>
      <c r="AT137" s="7">
        <v>150</v>
      </c>
      <c r="AU137" s="8">
        <v>0.14666666666666667</v>
      </c>
      <c r="AV137" s="11">
        <v>0.37954545454545463</v>
      </c>
      <c r="BK137"/>
      <c r="BL137"/>
    </row>
    <row r="138" spans="43:64" x14ac:dyDescent="0.25">
      <c r="AQ138" s="40" t="s">
        <v>137</v>
      </c>
      <c r="AR138" s="40" t="s">
        <v>47</v>
      </c>
      <c r="AS138" s="7">
        <v>21</v>
      </c>
      <c r="AT138" s="7">
        <v>114</v>
      </c>
      <c r="AU138" s="8">
        <v>0.18421052631578946</v>
      </c>
      <c r="AV138" s="11">
        <v>0.26</v>
      </c>
      <c r="BK138"/>
      <c r="BL138"/>
    </row>
    <row r="139" spans="43:64" x14ac:dyDescent="0.25">
      <c r="AQ139" s="40" t="s">
        <v>207</v>
      </c>
      <c r="AR139" s="40" t="s">
        <v>47</v>
      </c>
      <c r="AS139" s="7">
        <v>21</v>
      </c>
      <c r="AT139" s="7">
        <v>99</v>
      </c>
      <c r="AU139" s="8">
        <v>0.21212121212121213</v>
      </c>
      <c r="AV139" s="11">
        <v>0.30238095238095242</v>
      </c>
      <c r="BK139"/>
      <c r="BL139"/>
    </row>
    <row r="140" spans="43:64" x14ac:dyDescent="0.25">
      <c r="AQ140" s="40" t="s">
        <v>163</v>
      </c>
      <c r="AR140" s="40" t="s">
        <v>47</v>
      </c>
      <c r="AS140" s="7">
        <v>20</v>
      </c>
      <c r="AT140" s="7">
        <v>116</v>
      </c>
      <c r="AU140" s="8">
        <v>0.17241379310344829</v>
      </c>
      <c r="AV140" s="11">
        <v>0.35100000000000003</v>
      </c>
      <c r="BK140"/>
      <c r="BL140"/>
    </row>
    <row r="141" spans="43:64" x14ac:dyDescent="0.25">
      <c r="AQ141" s="40" t="s">
        <v>482</v>
      </c>
      <c r="AR141" s="40" t="s">
        <v>47</v>
      </c>
      <c r="AS141" s="7">
        <v>20</v>
      </c>
      <c r="AT141" s="7">
        <v>92</v>
      </c>
      <c r="AU141" s="8">
        <v>0.21739130434782608</v>
      </c>
      <c r="AV141" s="11">
        <v>0.23199999999999993</v>
      </c>
      <c r="BK141"/>
      <c r="BL141"/>
    </row>
    <row r="142" spans="43:64" x14ac:dyDescent="0.25">
      <c r="AQ142" s="40" t="s">
        <v>119</v>
      </c>
      <c r="AR142" s="40" t="s">
        <v>47</v>
      </c>
      <c r="AS142" s="7">
        <v>20</v>
      </c>
      <c r="AT142" s="7">
        <v>124</v>
      </c>
      <c r="AU142" s="8">
        <v>0.16129032258064516</v>
      </c>
      <c r="AV142" s="11">
        <v>0.157</v>
      </c>
      <c r="BK142"/>
      <c r="BL142"/>
    </row>
    <row r="143" spans="43:64" x14ac:dyDescent="0.25">
      <c r="AQ143" s="40" t="s">
        <v>283</v>
      </c>
      <c r="AR143" s="40" t="s">
        <v>47</v>
      </c>
      <c r="AS143" s="7">
        <v>20</v>
      </c>
      <c r="AT143" s="7">
        <v>274</v>
      </c>
      <c r="AU143" s="8">
        <v>7.2992700729927001E-2</v>
      </c>
      <c r="AV143" s="11">
        <v>0.39099999999999996</v>
      </c>
      <c r="BK143"/>
      <c r="BL143"/>
    </row>
    <row r="144" spans="43:64" x14ac:dyDescent="0.25">
      <c r="AQ144" s="40" t="s">
        <v>176</v>
      </c>
      <c r="AR144" s="40" t="s">
        <v>47</v>
      </c>
      <c r="AS144" s="7">
        <v>19</v>
      </c>
      <c r="AT144" s="7">
        <v>323</v>
      </c>
      <c r="AU144" s="8">
        <v>5.8823529411764705E-2</v>
      </c>
      <c r="AV144" s="11">
        <v>0.38157894736842107</v>
      </c>
      <c r="BK144"/>
      <c r="BL144"/>
    </row>
    <row r="145" spans="43:64" x14ac:dyDescent="0.25">
      <c r="AQ145" s="40" t="s">
        <v>347</v>
      </c>
      <c r="AR145" s="40" t="s">
        <v>47</v>
      </c>
      <c r="AS145" s="7">
        <v>19</v>
      </c>
      <c r="AT145" s="7">
        <v>135</v>
      </c>
      <c r="AU145" s="8">
        <v>0.14074074074074075</v>
      </c>
      <c r="AV145" s="11">
        <v>0.28052631578947368</v>
      </c>
      <c r="BK145"/>
      <c r="BL145"/>
    </row>
    <row r="146" spans="43:64" x14ac:dyDescent="0.25">
      <c r="AQ146" s="40" t="s">
        <v>218</v>
      </c>
      <c r="AR146" s="40" t="s">
        <v>47</v>
      </c>
      <c r="AS146" s="7">
        <v>19</v>
      </c>
      <c r="AT146" s="7">
        <v>203</v>
      </c>
      <c r="AU146" s="8">
        <v>9.3596059113300489E-2</v>
      </c>
      <c r="AV146" s="11">
        <v>0.41000000000000003</v>
      </c>
      <c r="BK146"/>
      <c r="BL146"/>
    </row>
    <row r="147" spans="43:64" x14ac:dyDescent="0.25">
      <c r="AQ147" s="40" t="s">
        <v>329</v>
      </c>
      <c r="AR147" s="40" t="s">
        <v>47</v>
      </c>
      <c r="AS147" s="7">
        <v>19</v>
      </c>
      <c r="AT147" s="7">
        <v>129</v>
      </c>
      <c r="AU147" s="8">
        <v>0.14728682170542637</v>
      </c>
      <c r="AV147" s="11">
        <v>0.30473684210526314</v>
      </c>
      <c r="BK147"/>
      <c r="BL147"/>
    </row>
    <row r="148" spans="43:64" x14ac:dyDescent="0.25">
      <c r="AQ148" s="40" t="s">
        <v>132</v>
      </c>
      <c r="AR148" s="40" t="s">
        <v>47</v>
      </c>
      <c r="AS148" s="7">
        <v>18</v>
      </c>
      <c r="AT148" s="7">
        <v>74</v>
      </c>
      <c r="AU148" s="8">
        <v>0.24324324324324326</v>
      </c>
      <c r="AV148" s="11">
        <v>0.23499999999999999</v>
      </c>
      <c r="BK148"/>
      <c r="BL148"/>
    </row>
    <row r="149" spans="43:64" x14ac:dyDescent="0.25">
      <c r="AQ149" s="40" t="s">
        <v>159</v>
      </c>
      <c r="AR149" s="40" t="s">
        <v>47</v>
      </c>
      <c r="AS149" s="7">
        <v>18</v>
      </c>
      <c r="AT149" s="7">
        <v>81</v>
      </c>
      <c r="AU149" s="8">
        <v>0.22222222222222221</v>
      </c>
      <c r="AV149" s="11">
        <v>0.30833333333333335</v>
      </c>
      <c r="BK149"/>
      <c r="BL149"/>
    </row>
    <row r="150" spans="43:64" x14ac:dyDescent="0.25">
      <c r="AQ150" s="40" t="s">
        <v>277</v>
      </c>
      <c r="AR150" s="40" t="s">
        <v>47</v>
      </c>
      <c r="AS150" s="7">
        <v>17</v>
      </c>
      <c r="AT150" s="7">
        <v>414</v>
      </c>
      <c r="AU150" s="8">
        <v>4.1062801932367152E-2</v>
      </c>
      <c r="AV150" s="11">
        <v>0.40176470588235302</v>
      </c>
      <c r="BK150"/>
      <c r="BL150"/>
    </row>
    <row r="151" spans="43:64" x14ac:dyDescent="0.25">
      <c r="AQ151" s="40" t="s">
        <v>254</v>
      </c>
      <c r="AR151" s="40" t="s">
        <v>47</v>
      </c>
      <c r="AS151" s="7">
        <v>17</v>
      </c>
      <c r="AT151" s="7">
        <v>186</v>
      </c>
      <c r="AU151" s="8">
        <v>9.1397849462365593E-2</v>
      </c>
      <c r="AV151" s="11">
        <v>0.29058823529411765</v>
      </c>
      <c r="BK151"/>
      <c r="BL151"/>
    </row>
    <row r="152" spans="43:64" x14ac:dyDescent="0.25">
      <c r="AQ152" s="40" t="s">
        <v>145</v>
      </c>
      <c r="AR152" s="40" t="s">
        <v>47</v>
      </c>
      <c r="AS152" s="7">
        <v>17</v>
      </c>
      <c r="AT152" s="7">
        <v>188</v>
      </c>
      <c r="AU152" s="8">
        <v>9.0425531914893623E-2</v>
      </c>
      <c r="AV152" s="11">
        <v>0.42941176470588233</v>
      </c>
      <c r="BK152"/>
      <c r="BL152"/>
    </row>
    <row r="153" spans="43:64" x14ac:dyDescent="0.25">
      <c r="AQ153" s="40" t="s">
        <v>290</v>
      </c>
      <c r="AR153" s="40" t="s">
        <v>47</v>
      </c>
      <c r="AS153" s="7">
        <v>17</v>
      </c>
      <c r="AT153" s="7">
        <v>143</v>
      </c>
      <c r="AU153" s="8">
        <v>0.11888111888111888</v>
      </c>
      <c r="AV153" s="11">
        <v>0.34176470588235297</v>
      </c>
      <c r="BK153"/>
      <c r="BL153"/>
    </row>
    <row r="154" spans="43:64" x14ac:dyDescent="0.25">
      <c r="AQ154" s="40" t="s">
        <v>270</v>
      </c>
      <c r="AR154" s="40" t="s">
        <v>47</v>
      </c>
      <c r="AS154" s="7">
        <v>16</v>
      </c>
      <c r="AT154" s="7">
        <v>153</v>
      </c>
      <c r="AU154" s="8">
        <v>0.10457516339869281</v>
      </c>
      <c r="AV154" s="11">
        <v>0.29812500000000003</v>
      </c>
      <c r="BK154"/>
      <c r="BL154"/>
    </row>
    <row r="155" spans="43:64" x14ac:dyDescent="0.25">
      <c r="AQ155" s="40" t="s">
        <v>177</v>
      </c>
      <c r="AR155" s="40" t="s">
        <v>47</v>
      </c>
      <c r="AS155" s="7">
        <v>16</v>
      </c>
      <c r="AT155" s="7">
        <v>123</v>
      </c>
      <c r="AU155" s="8">
        <v>0.13008130081300814</v>
      </c>
      <c r="AV155" s="11">
        <v>0.16312500000000002</v>
      </c>
      <c r="BK155"/>
      <c r="BL155"/>
    </row>
    <row r="156" spans="43:64" x14ac:dyDescent="0.25">
      <c r="AQ156" s="40" t="s">
        <v>164</v>
      </c>
      <c r="AR156" s="40" t="s">
        <v>47</v>
      </c>
      <c r="AS156" s="7">
        <v>16</v>
      </c>
      <c r="AT156" s="7">
        <v>172</v>
      </c>
      <c r="AU156" s="8">
        <v>9.3023255813953487E-2</v>
      </c>
      <c r="AV156" s="11">
        <v>0.203125</v>
      </c>
      <c r="BK156"/>
      <c r="BL156"/>
    </row>
    <row r="157" spans="43:64" x14ac:dyDescent="0.25">
      <c r="AQ157" s="40" t="s">
        <v>112</v>
      </c>
      <c r="AR157" s="40" t="s">
        <v>47</v>
      </c>
      <c r="AS157" s="7">
        <v>15</v>
      </c>
      <c r="AT157" s="7">
        <v>60</v>
      </c>
      <c r="AU157" s="8">
        <v>0.25</v>
      </c>
      <c r="AV157" s="11">
        <v>0.38133333333333336</v>
      </c>
      <c r="BK157"/>
      <c r="BL157"/>
    </row>
    <row r="158" spans="43:64" x14ac:dyDescent="0.25">
      <c r="AQ158" s="40" t="s">
        <v>194</v>
      </c>
      <c r="AR158" s="40" t="s">
        <v>47</v>
      </c>
      <c r="AS158" s="7">
        <v>15</v>
      </c>
      <c r="AT158" s="7">
        <v>168</v>
      </c>
      <c r="AU158" s="8">
        <v>8.9285714285714288E-2</v>
      </c>
      <c r="AV158" s="11">
        <v>0.47666666666666668</v>
      </c>
      <c r="BK158"/>
      <c r="BL158"/>
    </row>
    <row r="159" spans="43:64" x14ac:dyDescent="0.25">
      <c r="AQ159" s="40" t="s">
        <v>105</v>
      </c>
      <c r="AR159" s="40" t="s">
        <v>47</v>
      </c>
      <c r="AS159" s="7">
        <v>15</v>
      </c>
      <c r="AT159" s="7">
        <v>211</v>
      </c>
      <c r="AU159" s="8">
        <v>7.1090047393364927E-2</v>
      </c>
      <c r="AV159" s="11">
        <v>0.40799999999999997</v>
      </c>
      <c r="BK159"/>
      <c r="BL159"/>
    </row>
    <row r="160" spans="43:64" x14ac:dyDescent="0.25">
      <c r="AQ160" s="40" t="s">
        <v>362</v>
      </c>
      <c r="AR160" s="40" t="s">
        <v>47</v>
      </c>
      <c r="AS160" s="7">
        <v>14</v>
      </c>
      <c r="AT160" s="7">
        <v>123</v>
      </c>
      <c r="AU160" s="8">
        <v>0.11382113821138211</v>
      </c>
      <c r="AV160" s="11">
        <v>0.42928571428571427</v>
      </c>
      <c r="BK160"/>
      <c r="BL160"/>
    </row>
    <row r="161" spans="43:64" x14ac:dyDescent="0.25">
      <c r="AQ161" s="40" t="s">
        <v>256</v>
      </c>
      <c r="AR161" s="40" t="s">
        <v>47</v>
      </c>
      <c r="AS161" s="7">
        <v>14</v>
      </c>
      <c r="AT161" s="7">
        <v>65</v>
      </c>
      <c r="AU161" s="8">
        <v>0.2153846153846154</v>
      </c>
      <c r="AV161" s="11">
        <v>0.18857142857142858</v>
      </c>
      <c r="BK161"/>
      <c r="BL161"/>
    </row>
    <row r="162" spans="43:64" x14ac:dyDescent="0.25">
      <c r="AQ162" s="40" t="s">
        <v>278</v>
      </c>
      <c r="AR162" s="40" t="s">
        <v>47</v>
      </c>
      <c r="AS162" s="7">
        <v>13</v>
      </c>
      <c r="AT162" s="7">
        <v>122</v>
      </c>
      <c r="AU162" s="8">
        <v>0.10655737704918032</v>
      </c>
      <c r="AV162" s="11">
        <v>0.25538461538461543</v>
      </c>
      <c r="BK162"/>
      <c r="BL162"/>
    </row>
    <row r="163" spans="43:64" x14ac:dyDescent="0.25">
      <c r="AQ163" s="40" t="s">
        <v>307</v>
      </c>
      <c r="AR163" s="40" t="s">
        <v>47</v>
      </c>
      <c r="AS163" s="7">
        <v>13</v>
      </c>
      <c r="AT163" s="7">
        <v>89</v>
      </c>
      <c r="AU163" s="8">
        <v>0.14606741573033707</v>
      </c>
      <c r="AV163" s="11">
        <v>0.40923076923076918</v>
      </c>
      <c r="BK163"/>
      <c r="BL163"/>
    </row>
    <row r="164" spans="43:64" x14ac:dyDescent="0.25">
      <c r="AQ164" s="40" t="s">
        <v>258</v>
      </c>
      <c r="AR164" s="40" t="s">
        <v>47</v>
      </c>
      <c r="AS164" s="7">
        <v>13</v>
      </c>
      <c r="AT164" s="7">
        <v>105</v>
      </c>
      <c r="AU164" s="8">
        <v>0.12380952380952381</v>
      </c>
      <c r="AV164" s="11">
        <v>0.5130769230769231</v>
      </c>
      <c r="BK164"/>
      <c r="BL164"/>
    </row>
    <row r="165" spans="43:64" x14ac:dyDescent="0.25">
      <c r="AQ165" s="40" t="s">
        <v>324</v>
      </c>
      <c r="AR165" s="40" t="s">
        <v>47</v>
      </c>
      <c r="AS165" s="7">
        <v>12</v>
      </c>
      <c r="AT165" s="7">
        <v>156</v>
      </c>
      <c r="AU165" s="8">
        <v>7.6923076923076927E-2</v>
      </c>
      <c r="AV165" s="11">
        <v>0.32500000000000001</v>
      </c>
      <c r="BK165"/>
      <c r="BL165"/>
    </row>
    <row r="166" spans="43:64" x14ac:dyDescent="0.25">
      <c r="AQ166" s="40" t="s">
        <v>284</v>
      </c>
      <c r="AR166" s="40" t="s">
        <v>47</v>
      </c>
      <c r="AS166" s="7">
        <v>12</v>
      </c>
      <c r="AT166" s="7">
        <v>142</v>
      </c>
      <c r="AU166" s="8">
        <v>8.4507042253521125E-2</v>
      </c>
      <c r="AV166" s="11">
        <v>0.37916666666666665</v>
      </c>
      <c r="BK166"/>
      <c r="BL166"/>
    </row>
    <row r="167" spans="43:64" x14ac:dyDescent="0.25">
      <c r="AQ167" s="40" t="s">
        <v>221</v>
      </c>
      <c r="AR167" s="40" t="s">
        <v>47</v>
      </c>
      <c r="AS167" s="7">
        <v>12</v>
      </c>
      <c r="AT167" s="7">
        <v>66</v>
      </c>
      <c r="AU167" s="8">
        <v>0.18181818181818182</v>
      </c>
      <c r="AV167" s="11">
        <v>0.46333333333333337</v>
      </c>
      <c r="BK167"/>
      <c r="BL167"/>
    </row>
    <row r="168" spans="43:64" x14ac:dyDescent="0.25">
      <c r="AQ168" s="40" t="s">
        <v>281</v>
      </c>
      <c r="AR168" s="40" t="s">
        <v>47</v>
      </c>
      <c r="AS168" s="7">
        <v>12</v>
      </c>
      <c r="AT168" s="7">
        <v>121</v>
      </c>
      <c r="AU168" s="8">
        <v>9.9173553719008267E-2</v>
      </c>
      <c r="AV168" s="11">
        <v>0.33249999999999996</v>
      </c>
      <c r="BK168"/>
      <c r="BL168"/>
    </row>
    <row r="169" spans="43:64" x14ac:dyDescent="0.25">
      <c r="AQ169" s="40" t="s">
        <v>206</v>
      </c>
      <c r="AR169" s="40" t="s">
        <v>47</v>
      </c>
      <c r="AS169" s="7">
        <v>12</v>
      </c>
      <c r="AT169" s="7">
        <v>179</v>
      </c>
      <c r="AU169" s="8">
        <v>6.7039106145251395E-2</v>
      </c>
      <c r="AV169" s="11">
        <v>0.435</v>
      </c>
      <c r="BK169"/>
      <c r="BL169"/>
    </row>
    <row r="170" spans="43:64" x14ac:dyDescent="0.25">
      <c r="AQ170" s="40" t="s">
        <v>363</v>
      </c>
      <c r="AR170" s="40" t="s">
        <v>47</v>
      </c>
      <c r="AS170" s="7">
        <v>11</v>
      </c>
      <c r="AT170" s="7">
        <v>49</v>
      </c>
      <c r="AU170" s="8">
        <v>0.22448979591836735</v>
      </c>
      <c r="AV170" s="11">
        <v>0.28999999999999998</v>
      </c>
      <c r="BK170"/>
      <c r="BL170"/>
    </row>
    <row r="171" spans="43:64" x14ac:dyDescent="0.25">
      <c r="AQ171" s="40" t="s">
        <v>101</v>
      </c>
      <c r="AR171" s="40" t="s">
        <v>47</v>
      </c>
      <c r="AS171" s="7">
        <v>11</v>
      </c>
      <c r="AT171" s="7">
        <v>71</v>
      </c>
      <c r="AU171" s="8">
        <v>0.15492957746478872</v>
      </c>
      <c r="AV171" s="11">
        <v>0.27454545454545459</v>
      </c>
      <c r="BK171"/>
      <c r="BL171"/>
    </row>
    <row r="172" spans="43:64" x14ac:dyDescent="0.25">
      <c r="AQ172" s="40" t="s">
        <v>157</v>
      </c>
      <c r="AR172" s="40" t="s">
        <v>47</v>
      </c>
      <c r="AS172" s="7">
        <v>11</v>
      </c>
      <c r="AT172" s="7">
        <v>51</v>
      </c>
      <c r="AU172" s="8">
        <v>0.21568627450980393</v>
      </c>
      <c r="AV172" s="11">
        <v>0.2163636363636364</v>
      </c>
      <c r="BK172"/>
      <c r="BL172"/>
    </row>
    <row r="173" spans="43:64" x14ac:dyDescent="0.25">
      <c r="AQ173" s="40" t="s">
        <v>133</v>
      </c>
      <c r="AR173" s="40" t="s">
        <v>47</v>
      </c>
      <c r="AS173" s="7">
        <v>11</v>
      </c>
      <c r="AT173" s="7">
        <v>76</v>
      </c>
      <c r="AU173" s="8">
        <v>0.14473684210526316</v>
      </c>
      <c r="AV173" s="11">
        <v>0.40090909090909083</v>
      </c>
      <c r="BK173"/>
      <c r="BL173"/>
    </row>
    <row r="174" spans="43:64" x14ac:dyDescent="0.25">
      <c r="AQ174" s="40" t="s">
        <v>160</v>
      </c>
      <c r="AR174" s="40" t="s">
        <v>47</v>
      </c>
      <c r="AS174" s="7">
        <v>11</v>
      </c>
      <c r="AT174" s="7">
        <v>88</v>
      </c>
      <c r="AU174" s="8">
        <v>0.125</v>
      </c>
      <c r="AV174" s="11">
        <v>0.35727272727272724</v>
      </c>
      <c r="BK174"/>
      <c r="BL174"/>
    </row>
    <row r="175" spans="43:64" x14ac:dyDescent="0.25">
      <c r="AQ175" s="40" t="s">
        <v>140</v>
      </c>
      <c r="AR175" s="40" t="s">
        <v>47</v>
      </c>
      <c r="AS175" s="7">
        <v>10</v>
      </c>
      <c r="AT175" s="7">
        <v>130</v>
      </c>
      <c r="AU175" s="8">
        <v>7.6923076923076927E-2</v>
      </c>
      <c r="AV175" s="11">
        <v>0.32899999999999996</v>
      </c>
      <c r="BK175"/>
      <c r="BL175"/>
    </row>
    <row r="176" spans="43:64" x14ac:dyDescent="0.25">
      <c r="AQ176" s="40" t="s">
        <v>100</v>
      </c>
      <c r="AR176" s="40" t="s">
        <v>47</v>
      </c>
      <c r="AS176" s="7">
        <v>10</v>
      </c>
      <c r="AT176" s="7">
        <v>117</v>
      </c>
      <c r="AU176" s="8">
        <v>8.5470085470085472E-2</v>
      </c>
      <c r="AV176" s="11">
        <v>0.157</v>
      </c>
      <c r="BK176"/>
      <c r="BL176"/>
    </row>
    <row r="177" spans="43:64" x14ac:dyDescent="0.25">
      <c r="AQ177" s="40" t="s">
        <v>333</v>
      </c>
      <c r="AR177" s="40" t="s">
        <v>47</v>
      </c>
      <c r="AS177" s="7">
        <v>10</v>
      </c>
      <c r="AT177" s="7">
        <v>64</v>
      </c>
      <c r="AU177" s="8">
        <v>0.15625</v>
      </c>
      <c r="AV177" s="11">
        <v>0.11699999999999999</v>
      </c>
      <c r="BK177"/>
      <c r="BL177"/>
    </row>
    <row r="178" spans="43:64" x14ac:dyDescent="0.25">
      <c r="AQ178" s="40" t="s">
        <v>210</v>
      </c>
      <c r="AR178" s="40" t="s">
        <v>47</v>
      </c>
      <c r="AS178" s="7">
        <v>10</v>
      </c>
      <c r="AT178" s="7">
        <v>70</v>
      </c>
      <c r="AU178" s="8">
        <v>0.14285714285714285</v>
      </c>
      <c r="AV178" s="11">
        <v>0.51700000000000002</v>
      </c>
      <c r="BK178"/>
      <c r="BL178"/>
    </row>
    <row r="179" spans="43:64" x14ac:dyDescent="0.25">
      <c r="AQ179" s="40" t="s">
        <v>353</v>
      </c>
      <c r="AR179" s="40" t="s">
        <v>47</v>
      </c>
      <c r="AS179" s="7">
        <v>10</v>
      </c>
      <c r="AT179" s="7">
        <v>58</v>
      </c>
      <c r="AU179" s="8">
        <v>0.17241379310344829</v>
      </c>
      <c r="AV179" s="11">
        <v>0.33599999999999997</v>
      </c>
      <c r="BK179"/>
      <c r="BL179"/>
    </row>
    <row r="180" spans="43:64" x14ac:dyDescent="0.25">
      <c r="AQ180" s="40" t="s">
        <v>186</v>
      </c>
      <c r="AR180" s="40" t="s">
        <v>47</v>
      </c>
      <c r="AS180" s="7">
        <v>10</v>
      </c>
      <c r="AT180" s="7">
        <v>72</v>
      </c>
      <c r="AU180" s="8">
        <v>0.1388888888888889</v>
      </c>
      <c r="AV180" s="11">
        <v>0.308</v>
      </c>
      <c r="BK180"/>
      <c r="BL180"/>
    </row>
    <row r="181" spans="43:64" x14ac:dyDescent="0.25">
      <c r="AQ181" s="40" t="s">
        <v>184</v>
      </c>
      <c r="AR181" s="40" t="s">
        <v>47</v>
      </c>
      <c r="AS181" s="7">
        <v>10</v>
      </c>
      <c r="AT181" s="7">
        <v>53</v>
      </c>
      <c r="AU181" s="8">
        <v>0.18867924528301888</v>
      </c>
      <c r="AV181" s="11">
        <v>0.28399999999999997</v>
      </c>
      <c r="BK181"/>
      <c r="BL181"/>
    </row>
    <row r="182" spans="43:64" x14ac:dyDescent="0.25">
      <c r="AQ182" s="40" t="s">
        <v>249</v>
      </c>
      <c r="AR182" s="40" t="s">
        <v>47</v>
      </c>
      <c r="AS182" s="7">
        <v>10</v>
      </c>
      <c r="AT182" s="7">
        <v>233</v>
      </c>
      <c r="AU182" s="8">
        <v>4.2918454935622317E-2</v>
      </c>
      <c r="AV182" s="11">
        <v>0.48099999999999998</v>
      </c>
      <c r="BK182"/>
      <c r="BL182"/>
    </row>
    <row r="183" spans="43:64" x14ac:dyDescent="0.25">
      <c r="AQ183" s="40" t="s">
        <v>367</v>
      </c>
      <c r="AR183" s="40" t="s">
        <v>47</v>
      </c>
      <c r="AS183" s="7">
        <v>9</v>
      </c>
      <c r="AT183" s="7">
        <v>29</v>
      </c>
      <c r="AU183" s="8">
        <v>0.31034482758620691</v>
      </c>
      <c r="AV183" s="11">
        <v>0.24555555555555555</v>
      </c>
      <c r="BK183"/>
      <c r="BL183"/>
    </row>
    <row r="184" spans="43:64" x14ac:dyDescent="0.25">
      <c r="AQ184" s="40" t="s">
        <v>361</v>
      </c>
      <c r="AR184" s="40" t="s">
        <v>47</v>
      </c>
      <c r="AS184" s="7">
        <v>9</v>
      </c>
      <c r="AT184" s="7">
        <v>30</v>
      </c>
      <c r="AU184" s="8">
        <v>0.3</v>
      </c>
      <c r="AV184" s="11">
        <v>6.2222222222222227E-2</v>
      </c>
      <c r="BK184"/>
      <c r="BL184"/>
    </row>
    <row r="185" spans="43:64" x14ac:dyDescent="0.25">
      <c r="AQ185" s="40" t="s">
        <v>267</v>
      </c>
      <c r="AR185" s="40" t="s">
        <v>47</v>
      </c>
      <c r="AS185" s="7">
        <v>9</v>
      </c>
      <c r="AT185" s="7">
        <v>127</v>
      </c>
      <c r="AU185" s="8">
        <v>7.0866141732283464E-2</v>
      </c>
      <c r="AV185" s="11">
        <v>0.3611111111111111</v>
      </c>
      <c r="BK185"/>
      <c r="BL185"/>
    </row>
    <row r="186" spans="43:64" x14ac:dyDescent="0.25">
      <c r="AQ186" s="40" t="s">
        <v>158</v>
      </c>
      <c r="AR186" s="40" t="s">
        <v>47</v>
      </c>
      <c r="AS186" s="7">
        <v>8</v>
      </c>
      <c r="AT186" s="7">
        <v>47</v>
      </c>
      <c r="AU186" s="8">
        <v>0.1702127659574468</v>
      </c>
      <c r="AV186" s="11">
        <v>0.32125000000000004</v>
      </c>
      <c r="BK186"/>
      <c r="BL186"/>
    </row>
    <row r="187" spans="43:64" x14ac:dyDescent="0.25">
      <c r="AQ187" s="40" t="s">
        <v>272</v>
      </c>
      <c r="AR187" s="40" t="s">
        <v>47</v>
      </c>
      <c r="AS187" s="7">
        <v>8</v>
      </c>
      <c r="AT187" s="7">
        <v>35</v>
      </c>
      <c r="AU187" s="8">
        <v>0.22857142857142856</v>
      </c>
      <c r="AV187" s="11">
        <v>0.22000000000000003</v>
      </c>
      <c r="BK187"/>
      <c r="BL187"/>
    </row>
    <row r="188" spans="43:64" x14ac:dyDescent="0.25">
      <c r="AQ188" s="40" t="s">
        <v>297</v>
      </c>
      <c r="AR188" s="40" t="s">
        <v>47</v>
      </c>
      <c r="AS188" s="7">
        <v>8</v>
      </c>
      <c r="AT188" s="7">
        <v>64</v>
      </c>
      <c r="AU188" s="8">
        <v>0.125</v>
      </c>
      <c r="AV188" s="11">
        <v>0.24250000000000002</v>
      </c>
      <c r="BK188"/>
      <c r="BL188"/>
    </row>
    <row r="189" spans="43:64" x14ac:dyDescent="0.25">
      <c r="AQ189" s="40" t="s">
        <v>320</v>
      </c>
      <c r="AR189" s="40" t="s">
        <v>47</v>
      </c>
      <c r="AS189" s="7">
        <v>8</v>
      </c>
      <c r="AT189" s="7">
        <v>32</v>
      </c>
      <c r="AU189" s="8">
        <v>0.25</v>
      </c>
      <c r="AV189" s="11">
        <v>0.19750000000000001</v>
      </c>
      <c r="BK189"/>
      <c r="BL189"/>
    </row>
    <row r="190" spans="43:64" x14ac:dyDescent="0.25">
      <c r="AQ190" s="40" t="s">
        <v>134</v>
      </c>
      <c r="AR190" s="40" t="s">
        <v>47</v>
      </c>
      <c r="AS190" s="7">
        <v>8</v>
      </c>
      <c r="AT190" s="7">
        <v>57</v>
      </c>
      <c r="AU190" s="8">
        <v>0.14035087719298245</v>
      </c>
      <c r="AV190" s="11">
        <v>0.51874999999999993</v>
      </c>
      <c r="BK190"/>
      <c r="BL190"/>
    </row>
    <row r="191" spans="43:64" x14ac:dyDescent="0.25">
      <c r="AQ191" s="40" t="s">
        <v>287</v>
      </c>
      <c r="AR191" s="40" t="s">
        <v>47</v>
      </c>
      <c r="AS191" s="7">
        <v>8</v>
      </c>
      <c r="AT191" s="7">
        <v>176</v>
      </c>
      <c r="AU191" s="8">
        <v>4.5454545454545456E-2</v>
      </c>
      <c r="AV191" s="11">
        <v>0.33</v>
      </c>
      <c r="BK191"/>
      <c r="BL191"/>
    </row>
    <row r="192" spans="43:64" x14ac:dyDescent="0.25">
      <c r="AQ192" s="40" t="s">
        <v>227</v>
      </c>
      <c r="AR192" s="40" t="s">
        <v>47</v>
      </c>
      <c r="AS192" s="7">
        <v>8</v>
      </c>
      <c r="AT192" s="7">
        <v>105</v>
      </c>
      <c r="AU192" s="8">
        <v>7.6190476190476197E-2</v>
      </c>
      <c r="AV192" s="11">
        <v>0.33750000000000002</v>
      </c>
      <c r="BK192"/>
      <c r="BL192"/>
    </row>
    <row r="193" spans="43:64" x14ac:dyDescent="0.25">
      <c r="AQ193" s="40" t="s">
        <v>200</v>
      </c>
      <c r="AR193" s="40" t="s">
        <v>47</v>
      </c>
      <c r="AS193" s="7">
        <v>7</v>
      </c>
      <c r="AT193" s="7">
        <v>32</v>
      </c>
      <c r="AU193" s="8">
        <v>0.21875</v>
      </c>
      <c r="AV193" s="11">
        <v>0.23714285714285713</v>
      </c>
      <c r="BK193"/>
      <c r="BL193"/>
    </row>
    <row r="194" spans="43:64" x14ac:dyDescent="0.25">
      <c r="AQ194" s="40" t="s">
        <v>231</v>
      </c>
      <c r="AR194" s="40" t="s">
        <v>47</v>
      </c>
      <c r="AS194" s="7">
        <v>7</v>
      </c>
      <c r="AT194" s="7">
        <v>18</v>
      </c>
      <c r="AU194" s="8">
        <v>0.3888888888888889</v>
      </c>
      <c r="AV194" s="11">
        <v>0.40571428571428569</v>
      </c>
      <c r="BK194"/>
      <c r="BL194"/>
    </row>
    <row r="195" spans="43:64" x14ac:dyDescent="0.25">
      <c r="AQ195" s="40" t="s">
        <v>148</v>
      </c>
      <c r="AR195" s="40" t="s">
        <v>47</v>
      </c>
      <c r="AS195" s="7">
        <v>7</v>
      </c>
      <c r="AT195" s="7">
        <v>52</v>
      </c>
      <c r="AU195" s="8">
        <v>0.13461538461538461</v>
      </c>
      <c r="AV195" s="11">
        <v>0.17285714285714288</v>
      </c>
      <c r="BK195"/>
      <c r="BL195"/>
    </row>
    <row r="196" spans="43:64" x14ac:dyDescent="0.25">
      <c r="AQ196" s="40" t="s">
        <v>118</v>
      </c>
      <c r="AR196" s="40" t="s">
        <v>47</v>
      </c>
      <c r="AS196" s="7">
        <v>7</v>
      </c>
      <c r="AT196" s="7">
        <v>53</v>
      </c>
      <c r="AU196" s="8">
        <v>0.13207547169811321</v>
      </c>
      <c r="AV196" s="11">
        <v>0.24714285714285714</v>
      </c>
      <c r="BK196"/>
      <c r="BL196"/>
    </row>
    <row r="197" spans="43:64" x14ac:dyDescent="0.25">
      <c r="AQ197" s="40" t="s">
        <v>336</v>
      </c>
      <c r="AR197" s="40" t="s">
        <v>47</v>
      </c>
      <c r="AS197" s="7">
        <v>7</v>
      </c>
      <c r="AT197" s="7">
        <v>62</v>
      </c>
      <c r="AU197" s="8">
        <v>0.11290322580645161</v>
      </c>
      <c r="AV197" s="11">
        <v>0.14428571428571429</v>
      </c>
      <c r="BK197"/>
      <c r="BL197"/>
    </row>
    <row r="198" spans="43:64" x14ac:dyDescent="0.25">
      <c r="AQ198" s="40" t="s">
        <v>343</v>
      </c>
      <c r="AR198" s="40" t="s">
        <v>47</v>
      </c>
      <c r="AS198" s="7">
        <v>6</v>
      </c>
      <c r="AT198" s="7">
        <v>36</v>
      </c>
      <c r="AU198" s="8">
        <v>0.16666666666666666</v>
      </c>
      <c r="AV198" s="11">
        <v>0.30833333333333335</v>
      </c>
      <c r="BK198"/>
      <c r="BL198"/>
    </row>
    <row r="199" spans="43:64" x14ac:dyDescent="0.25">
      <c r="AQ199" s="40" t="s">
        <v>351</v>
      </c>
      <c r="AR199" s="40" t="s">
        <v>47</v>
      </c>
      <c r="AS199" s="7">
        <v>6</v>
      </c>
      <c r="AT199" s="7">
        <v>21</v>
      </c>
      <c r="AU199" s="8">
        <v>0.2857142857142857</v>
      </c>
      <c r="AV199" s="11">
        <v>0.27166666666666667</v>
      </c>
      <c r="BK199"/>
      <c r="BL199"/>
    </row>
    <row r="200" spans="43:64" x14ac:dyDescent="0.25">
      <c r="AQ200" s="40" t="s">
        <v>294</v>
      </c>
      <c r="AR200" s="40" t="s">
        <v>47</v>
      </c>
      <c r="AS200" s="7">
        <v>6</v>
      </c>
      <c r="AT200" s="7">
        <v>27</v>
      </c>
      <c r="AU200" s="8">
        <v>0.22222222222222221</v>
      </c>
      <c r="AV200" s="11">
        <v>0.29166666666666669</v>
      </c>
      <c r="BK200"/>
      <c r="BL200"/>
    </row>
    <row r="201" spans="43:64" x14ac:dyDescent="0.25">
      <c r="AQ201" s="40" t="s">
        <v>345</v>
      </c>
      <c r="AR201" s="40" t="s">
        <v>47</v>
      </c>
      <c r="AS201" s="7">
        <v>5</v>
      </c>
      <c r="AT201" s="7">
        <v>28</v>
      </c>
      <c r="AU201" s="8">
        <v>0.17857142857142858</v>
      </c>
      <c r="AV201" s="11">
        <v>0.308</v>
      </c>
      <c r="BK201"/>
      <c r="BL201"/>
    </row>
    <row r="202" spans="43:64" x14ac:dyDescent="0.25">
      <c r="AQ202" s="40" t="s">
        <v>365</v>
      </c>
      <c r="AR202" s="40" t="s">
        <v>47</v>
      </c>
      <c r="AS202" s="7">
        <v>5</v>
      </c>
      <c r="AT202" s="7">
        <v>47</v>
      </c>
      <c r="AU202" s="8">
        <v>0.10638297872340426</v>
      </c>
      <c r="AV202" s="11">
        <v>0.43200000000000005</v>
      </c>
      <c r="BK202"/>
      <c r="BL202"/>
    </row>
    <row r="203" spans="43:64" x14ac:dyDescent="0.25">
      <c r="AQ203" s="40" t="s">
        <v>128</v>
      </c>
      <c r="AR203" s="40" t="s">
        <v>47</v>
      </c>
      <c r="AS203" s="7">
        <v>5</v>
      </c>
      <c r="AT203" s="7">
        <v>99</v>
      </c>
      <c r="AU203" s="8">
        <v>5.0505050505050504E-2</v>
      </c>
      <c r="AV203" s="11">
        <v>0.624</v>
      </c>
      <c r="BK203"/>
      <c r="BL203"/>
    </row>
    <row r="204" spans="43:64" x14ac:dyDescent="0.25">
      <c r="AQ204" s="40" t="s">
        <v>135</v>
      </c>
      <c r="AR204" s="40" t="s">
        <v>47</v>
      </c>
      <c r="AS204" s="7">
        <v>5</v>
      </c>
      <c r="AT204" s="7">
        <v>51</v>
      </c>
      <c r="AU204" s="8">
        <v>9.8039215686274508E-2</v>
      </c>
      <c r="AV204" s="11">
        <v>0.50600000000000001</v>
      </c>
      <c r="BK204"/>
      <c r="BL204"/>
    </row>
    <row r="205" spans="43:64" x14ac:dyDescent="0.25">
      <c r="AQ205" s="40" t="s">
        <v>147</v>
      </c>
      <c r="AR205" s="40" t="s">
        <v>47</v>
      </c>
      <c r="AS205" s="7">
        <v>4</v>
      </c>
      <c r="AT205" s="7">
        <v>18</v>
      </c>
      <c r="AU205" s="8">
        <v>0.22222222222222221</v>
      </c>
      <c r="AV205" s="11">
        <v>9.2499999999999999E-2</v>
      </c>
      <c r="BK205"/>
      <c r="BL205"/>
    </row>
    <row r="206" spans="43:64" x14ac:dyDescent="0.25">
      <c r="AQ206" s="40" t="s">
        <v>224</v>
      </c>
      <c r="AR206" s="40" t="s">
        <v>47</v>
      </c>
      <c r="AS206" s="7">
        <v>4</v>
      </c>
      <c r="AT206" s="7">
        <v>36</v>
      </c>
      <c r="AU206" s="8">
        <v>0.1111111111111111</v>
      </c>
      <c r="AV206" s="11">
        <v>0.27749999999999997</v>
      </c>
      <c r="BK206"/>
      <c r="BL206"/>
    </row>
    <row r="207" spans="43:64" x14ac:dyDescent="0.25">
      <c r="AQ207" s="40" t="s">
        <v>197</v>
      </c>
      <c r="AR207" s="40" t="s">
        <v>47</v>
      </c>
      <c r="AS207" s="7">
        <v>4</v>
      </c>
      <c r="AT207" s="7">
        <v>42</v>
      </c>
      <c r="AU207" s="8">
        <v>9.5238095238095233E-2</v>
      </c>
      <c r="AV207" s="11">
        <v>0.41749999999999998</v>
      </c>
      <c r="BK207"/>
      <c r="BL207"/>
    </row>
    <row r="208" spans="43:64" x14ac:dyDescent="0.25">
      <c r="AQ208" s="40" t="s">
        <v>162</v>
      </c>
      <c r="AR208" s="40" t="s">
        <v>47</v>
      </c>
      <c r="AS208" s="7">
        <v>4</v>
      </c>
      <c r="AT208" s="7">
        <v>136</v>
      </c>
      <c r="AU208" s="8">
        <v>2.9411764705882353E-2</v>
      </c>
      <c r="AV208" s="11">
        <v>0.38500000000000001</v>
      </c>
      <c r="BK208"/>
      <c r="BL208"/>
    </row>
    <row r="209" spans="43:64" x14ac:dyDescent="0.25">
      <c r="AQ209" s="40" t="s">
        <v>313</v>
      </c>
      <c r="AR209" s="40" t="s">
        <v>47</v>
      </c>
      <c r="AS209" s="7">
        <v>4</v>
      </c>
      <c r="AT209" s="7">
        <v>65</v>
      </c>
      <c r="AU209" s="8">
        <v>6.1538461538461542E-2</v>
      </c>
      <c r="AV209" s="11">
        <v>0.32250000000000001</v>
      </c>
      <c r="BK209"/>
      <c r="BL209"/>
    </row>
    <row r="210" spans="43:64" x14ac:dyDescent="0.25">
      <c r="AQ210" s="40" t="s">
        <v>282</v>
      </c>
      <c r="AR210" s="40" t="s">
        <v>47</v>
      </c>
      <c r="AS210" s="7">
        <v>4</v>
      </c>
      <c r="AT210" s="7">
        <v>36</v>
      </c>
      <c r="AU210" s="8">
        <v>0.1111111111111111</v>
      </c>
      <c r="AV210" s="11">
        <v>0.16250000000000001</v>
      </c>
      <c r="BK210"/>
      <c r="BL210"/>
    </row>
    <row r="211" spans="43:64" x14ac:dyDescent="0.25">
      <c r="AQ211" s="40" t="s">
        <v>306</v>
      </c>
      <c r="AR211" s="40" t="s">
        <v>47</v>
      </c>
      <c r="AS211" s="7">
        <v>4</v>
      </c>
      <c r="AT211" s="7">
        <v>17</v>
      </c>
      <c r="AU211" s="8">
        <v>0.23529411764705882</v>
      </c>
      <c r="AV211" s="11">
        <v>0.27</v>
      </c>
      <c r="BK211"/>
      <c r="BL211"/>
    </row>
    <row r="212" spans="43:64" x14ac:dyDescent="0.25">
      <c r="AQ212" s="40" t="s">
        <v>187</v>
      </c>
      <c r="AR212" s="40" t="s">
        <v>47</v>
      </c>
      <c r="AS212" s="7">
        <v>4</v>
      </c>
      <c r="AT212" s="7">
        <v>29</v>
      </c>
      <c r="AU212" s="8">
        <v>0.13793103448275862</v>
      </c>
      <c r="AV212" s="11">
        <v>0.2175</v>
      </c>
      <c r="BK212"/>
      <c r="BL212"/>
    </row>
    <row r="213" spans="43:64" x14ac:dyDescent="0.25">
      <c r="AQ213" s="40" t="s">
        <v>120</v>
      </c>
      <c r="AR213" s="40" t="s">
        <v>47</v>
      </c>
      <c r="AS213" s="7">
        <v>4</v>
      </c>
      <c r="AT213" s="7">
        <v>28</v>
      </c>
      <c r="AU213" s="8">
        <v>0.14285714285714285</v>
      </c>
      <c r="AV213" s="11">
        <v>0.28250000000000003</v>
      </c>
      <c r="BK213"/>
      <c r="BL213"/>
    </row>
    <row r="214" spans="43:64" x14ac:dyDescent="0.25">
      <c r="AQ214" s="40" t="s">
        <v>302</v>
      </c>
      <c r="AR214" s="40" t="s">
        <v>47</v>
      </c>
      <c r="AS214" s="7">
        <v>4</v>
      </c>
      <c r="AT214" s="7">
        <v>31</v>
      </c>
      <c r="AU214" s="8">
        <v>0.12903225806451613</v>
      </c>
      <c r="AV214" s="11">
        <v>0.42000000000000004</v>
      </c>
      <c r="BK214"/>
      <c r="BL214"/>
    </row>
    <row r="215" spans="43:64" x14ac:dyDescent="0.25">
      <c r="AQ215" s="40" t="s">
        <v>360</v>
      </c>
      <c r="AR215" s="40" t="s">
        <v>47</v>
      </c>
      <c r="AS215" s="7">
        <v>4</v>
      </c>
      <c r="AT215" s="7">
        <v>10</v>
      </c>
      <c r="AU215" s="8">
        <v>0.4</v>
      </c>
      <c r="AV215" s="11">
        <v>0.24249999999999999</v>
      </c>
      <c r="BK215"/>
      <c r="BL215"/>
    </row>
    <row r="216" spans="43:64" x14ac:dyDescent="0.25">
      <c r="AQ216" s="40" t="s">
        <v>259</v>
      </c>
      <c r="AR216" s="40" t="s">
        <v>47</v>
      </c>
      <c r="AS216" s="7">
        <v>4</v>
      </c>
      <c r="AT216" s="7">
        <v>97</v>
      </c>
      <c r="AU216" s="8">
        <v>4.1237113402061855E-2</v>
      </c>
      <c r="AV216" s="11">
        <v>0.44</v>
      </c>
      <c r="BK216"/>
      <c r="BL216"/>
    </row>
    <row r="217" spans="43:64" x14ac:dyDescent="0.25">
      <c r="AQ217" s="40" t="s">
        <v>356</v>
      </c>
      <c r="AR217" s="40" t="s">
        <v>47</v>
      </c>
      <c r="AS217" s="7">
        <v>4</v>
      </c>
      <c r="AT217" s="7">
        <v>11</v>
      </c>
      <c r="AU217" s="8">
        <v>0.36363636363636365</v>
      </c>
      <c r="AV217" s="11">
        <v>0.24000000000000002</v>
      </c>
      <c r="BK217"/>
      <c r="BL217"/>
    </row>
    <row r="218" spans="43:64" x14ac:dyDescent="0.25">
      <c r="AQ218" s="40" t="s">
        <v>263</v>
      </c>
      <c r="AR218" s="40" t="s">
        <v>47</v>
      </c>
      <c r="AS218" s="7">
        <v>4</v>
      </c>
      <c r="AT218" s="7">
        <v>40</v>
      </c>
      <c r="AU218" s="8">
        <v>0.1</v>
      </c>
      <c r="AV218" s="11">
        <v>0.34750000000000003</v>
      </c>
      <c r="BK218"/>
      <c r="BL218"/>
    </row>
    <row r="219" spans="43:64" x14ac:dyDescent="0.25">
      <c r="AQ219" s="40" t="s">
        <v>357</v>
      </c>
      <c r="AR219" s="40" t="s">
        <v>47</v>
      </c>
      <c r="AS219" s="7">
        <v>4</v>
      </c>
      <c r="AT219" s="7">
        <v>18</v>
      </c>
      <c r="AU219" s="8">
        <v>0.22222222222222221</v>
      </c>
      <c r="AV219" s="11">
        <v>0.215</v>
      </c>
      <c r="BK219"/>
      <c r="BL219"/>
    </row>
    <row r="220" spans="43:64" x14ac:dyDescent="0.25">
      <c r="AQ220" s="40" t="s">
        <v>342</v>
      </c>
      <c r="AR220" s="40" t="s">
        <v>47</v>
      </c>
      <c r="AS220" s="7">
        <v>3</v>
      </c>
      <c r="AT220" s="7">
        <v>9</v>
      </c>
      <c r="AU220" s="8">
        <v>0.33333333333333331</v>
      </c>
      <c r="AV220" s="11">
        <v>0.27333333333333332</v>
      </c>
      <c r="BK220"/>
      <c r="BL220"/>
    </row>
    <row r="221" spans="43:64" x14ac:dyDescent="0.25">
      <c r="AQ221" s="40" t="s">
        <v>271</v>
      </c>
      <c r="AR221" s="40" t="s">
        <v>47</v>
      </c>
      <c r="AS221" s="7">
        <v>3</v>
      </c>
      <c r="AT221" s="7">
        <v>47</v>
      </c>
      <c r="AU221" s="8">
        <v>6.3829787234042548E-2</v>
      </c>
      <c r="AV221" s="11">
        <v>0.41</v>
      </c>
      <c r="BK221"/>
      <c r="BL221"/>
    </row>
    <row r="222" spans="43:64" x14ac:dyDescent="0.25">
      <c r="AQ222" s="40" t="s">
        <v>359</v>
      </c>
      <c r="AR222" s="40" t="s">
        <v>47</v>
      </c>
      <c r="AS222" s="7">
        <v>3</v>
      </c>
      <c r="AT222" s="7">
        <v>46</v>
      </c>
      <c r="AU222" s="8">
        <v>6.5217391304347824E-2</v>
      </c>
      <c r="AV222" s="11">
        <v>0.22999999999999998</v>
      </c>
      <c r="BK222"/>
      <c r="BL222"/>
    </row>
    <row r="223" spans="43:64" x14ac:dyDescent="0.25">
      <c r="AQ223" s="40" t="s">
        <v>349</v>
      </c>
      <c r="AR223" s="40" t="s">
        <v>47</v>
      </c>
      <c r="AS223" s="7">
        <v>3</v>
      </c>
      <c r="AT223" s="7">
        <v>12</v>
      </c>
      <c r="AU223" s="8">
        <v>0.25</v>
      </c>
      <c r="AV223" s="11">
        <v>0.20333333333333334</v>
      </c>
      <c r="BK223"/>
      <c r="BL223"/>
    </row>
    <row r="224" spans="43:64" x14ac:dyDescent="0.25">
      <c r="AQ224" s="40" t="s">
        <v>369</v>
      </c>
      <c r="AR224" s="40" t="s">
        <v>47</v>
      </c>
      <c r="AS224" s="7">
        <v>3</v>
      </c>
      <c r="AT224" s="7">
        <v>6</v>
      </c>
      <c r="AU224" s="8">
        <v>0.5</v>
      </c>
      <c r="AV224" s="11">
        <v>0.12333333333333335</v>
      </c>
      <c r="BK224"/>
      <c r="BL224"/>
    </row>
    <row r="225" spans="43:64" x14ac:dyDescent="0.25">
      <c r="AQ225" s="40" t="s">
        <v>125</v>
      </c>
      <c r="AR225" s="40" t="s">
        <v>47</v>
      </c>
      <c r="AS225" s="7">
        <v>3</v>
      </c>
      <c r="AT225" s="7">
        <v>159</v>
      </c>
      <c r="AU225" s="8">
        <v>1.8867924528301886E-2</v>
      </c>
      <c r="AV225" s="11">
        <v>0.59333333333333338</v>
      </c>
      <c r="BK225"/>
      <c r="BL225"/>
    </row>
    <row r="226" spans="43:64" x14ac:dyDescent="0.25">
      <c r="AQ226" s="40" t="s">
        <v>280</v>
      </c>
      <c r="AR226" s="40" t="s">
        <v>47</v>
      </c>
      <c r="AS226" s="7">
        <v>3</v>
      </c>
      <c r="AT226" s="7">
        <v>42</v>
      </c>
      <c r="AU226" s="8">
        <v>7.1428571428571425E-2</v>
      </c>
      <c r="AV226" s="11">
        <v>0.18666666666666668</v>
      </c>
      <c r="BK226"/>
      <c r="BL226"/>
    </row>
    <row r="227" spans="43:64" x14ac:dyDescent="0.25">
      <c r="AQ227" s="40" t="s">
        <v>315</v>
      </c>
      <c r="AR227" s="40" t="s">
        <v>47</v>
      </c>
      <c r="AS227" s="7">
        <v>3</v>
      </c>
      <c r="AT227" s="7">
        <v>21</v>
      </c>
      <c r="AU227" s="8">
        <v>0.14285714285714285</v>
      </c>
      <c r="AV227" s="11">
        <v>0.34666666666666668</v>
      </c>
      <c r="BK227"/>
      <c r="BL227"/>
    </row>
    <row r="228" spans="43:64" x14ac:dyDescent="0.25">
      <c r="AQ228" s="40" t="s">
        <v>165</v>
      </c>
      <c r="AR228" s="40" t="s">
        <v>47</v>
      </c>
      <c r="AS228" s="7">
        <v>3</v>
      </c>
      <c r="AT228" s="7">
        <v>22</v>
      </c>
      <c r="AU228" s="8">
        <v>0.13636363636363635</v>
      </c>
      <c r="AV228" s="11">
        <v>0.23666666666666666</v>
      </c>
      <c r="BK228"/>
      <c r="BL228"/>
    </row>
    <row r="229" spans="43:64" x14ac:dyDescent="0.25">
      <c r="AQ229" s="40" t="s">
        <v>279</v>
      </c>
      <c r="AR229" s="40" t="s">
        <v>47</v>
      </c>
      <c r="AS229" s="7">
        <v>2</v>
      </c>
      <c r="AT229" s="7">
        <v>34</v>
      </c>
      <c r="AU229" s="8">
        <v>5.8823529411764705E-2</v>
      </c>
      <c r="AV229" s="11">
        <v>0.315</v>
      </c>
      <c r="BK229"/>
      <c r="BL229"/>
    </row>
    <row r="230" spans="43:64" x14ac:dyDescent="0.25">
      <c r="AQ230" s="40" t="s">
        <v>260</v>
      </c>
      <c r="AR230" s="40" t="s">
        <v>47</v>
      </c>
      <c r="AS230" s="7">
        <v>2</v>
      </c>
      <c r="AT230" s="7">
        <v>10</v>
      </c>
      <c r="AU230" s="8">
        <v>0.2</v>
      </c>
      <c r="AV230" s="11">
        <v>0.38500000000000001</v>
      </c>
      <c r="BK230"/>
      <c r="BL230"/>
    </row>
    <row r="231" spans="43:64" x14ac:dyDescent="0.25">
      <c r="AQ231" s="40" t="s">
        <v>241</v>
      </c>
      <c r="AR231" s="40" t="s">
        <v>47</v>
      </c>
      <c r="AS231" s="7">
        <v>2</v>
      </c>
      <c r="AT231" s="7">
        <v>62</v>
      </c>
      <c r="AU231" s="8">
        <v>3.2258064516129031E-2</v>
      </c>
      <c r="AV231" s="11">
        <v>0.105</v>
      </c>
      <c r="BK231"/>
      <c r="BL231"/>
    </row>
    <row r="232" spans="43:64" x14ac:dyDescent="0.25">
      <c r="AQ232" s="40" t="s">
        <v>214</v>
      </c>
      <c r="AR232" s="40" t="s">
        <v>47</v>
      </c>
      <c r="AS232" s="7">
        <v>2</v>
      </c>
      <c r="AT232" s="7">
        <v>42</v>
      </c>
      <c r="AU232" s="8">
        <v>4.7619047619047616E-2</v>
      </c>
      <c r="AV232" s="11">
        <v>0.53</v>
      </c>
      <c r="BK232"/>
      <c r="BL232"/>
    </row>
    <row r="233" spans="43:64" x14ac:dyDescent="0.25">
      <c r="AQ233" s="40" t="s">
        <v>339</v>
      </c>
      <c r="AR233" s="40" t="s">
        <v>47</v>
      </c>
      <c r="AS233" s="7">
        <v>2</v>
      </c>
      <c r="AT233" s="7">
        <v>25</v>
      </c>
      <c r="AU233" s="8">
        <v>0.08</v>
      </c>
      <c r="AV233" s="11">
        <v>0.79</v>
      </c>
      <c r="BK233"/>
      <c r="BL233"/>
    </row>
    <row r="234" spans="43:64" x14ac:dyDescent="0.25">
      <c r="AQ234" s="40" t="s">
        <v>511</v>
      </c>
      <c r="AR234" s="40" t="s">
        <v>47</v>
      </c>
      <c r="AS234" s="7">
        <v>2</v>
      </c>
      <c r="AT234" s="7">
        <v>6</v>
      </c>
      <c r="AU234" s="8">
        <v>0.33333333333333331</v>
      </c>
      <c r="AV234" s="11">
        <v>0.16500000000000001</v>
      </c>
      <c r="BK234"/>
      <c r="BL234"/>
    </row>
    <row r="235" spans="43:64" x14ac:dyDescent="0.25">
      <c r="AQ235" s="40" t="s">
        <v>121</v>
      </c>
      <c r="AR235" s="40" t="s">
        <v>47</v>
      </c>
      <c r="AS235" s="7">
        <v>2</v>
      </c>
      <c r="AT235" s="7">
        <v>19</v>
      </c>
      <c r="AU235" s="8">
        <v>0.10526315789473684</v>
      </c>
      <c r="AV235" s="11">
        <v>0.45500000000000002</v>
      </c>
      <c r="BK235"/>
      <c r="BL235"/>
    </row>
    <row r="236" spans="43:64" x14ac:dyDescent="0.25">
      <c r="AQ236" s="40" t="s">
        <v>517</v>
      </c>
      <c r="AR236" s="40" t="s">
        <v>47</v>
      </c>
      <c r="AS236" s="7">
        <v>2</v>
      </c>
      <c r="AT236" s="7">
        <v>6</v>
      </c>
      <c r="AU236" s="8">
        <v>0.33333333333333331</v>
      </c>
      <c r="AV236" s="11">
        <v>0.28500000000000003</v>
      </c>
      <c r="BK236"/>
      <c r="BL236"/>
    </row>
    <row r="237" spans="43:64" x14ac:dyDescent="0.25">
      <c r="AQ237" s="40" t="s">
        <v>350</v>
      </c>
      <c r="AR237" s="40" t="s">
        <v>47</v>
      </c>
      <c r="AS237" s="7">
        <v>2</v>
      </c>
      <c r="AT237" s="7">
        <v>9</v>
      </c>
      <c r="AU237" s="8">
        <v>0.22222222222222221</v>
      </c>
      <c r="AV237" s="11">
        <v>0.26500000000000001</v>
      </c>
      <c r="BK237"/>
      <c r="BL237"/>
    </row>
    <row r="238" spans="43:64" x14ac:dyDescent="0.25">
      <c r="AQ238" s="40" t="s">
        <v>366</v>
      </c>
      <c r="AR238" s="40" t="s">
        <v>47</v>
      </c>
      <c r="AS238" s="7">
        <v>2</v>
      </c>
      <c r="AT238" s="7">
        <v>8</v>
      </c>
      <c r="AU238" s="8">
        <v>0.25</v>
      </c>
      <c r="AV238" s="11">
        <v>0.21000000000000002</v>
      </c>
      <c r="BK238"/>
      <c r="BL238"/>
    </row>
    <row r="239" spans="43:64" x14ac:dyDescent="0.25">
      <c r="AQ239" s="40" t="s">
        <v>352</v>
      </c>
      <c r="AR239" s="40" t="s">
        <v>47</v>
      </c>
      <c r="AS239" s="7">
        <v>2</v>
      </c>
      <c r="AT239" s="7">
        <v>14</v>
      </c>
      <c r="AU239" s="8">
        <v>0.14285714285714285</v>
      </c>
      <c r="AV239" s="11">
        <v>0.625</v>
      </c>
      <c r="BK239"/>
      <c r="BL239"/>
    </row>
    <row r="240" spans="43:64" x14ac:dyDescent="0.25">
      <c r="AQ240" s="40" t="s">
        <v>373</v>
      </c>
      <c r="AR240" s="40" t="s">
        <v>47</v>
      </c>
      <c r="AS240" s="7">
        <v>2</v>
      </c>
      <c r="AT240" s="7">
        <v>7</v>
      </c>
      <c r="AU240" s="8">
        <v>0.2857142857142857</v>
      </c>
      <c r="AV240" s="11">
        <v>0.65500000000000003</v>
      </c>
      <c r="BK240"/>
      <c r="BL240"/>
    </row>
    <row r="241" spans="43:64" x14ac:dyDescent="0.25">
      <c r="AQ241" s="40" t="s">
        <v>506</v>
      </c>
      <c r="AR241" s="40" t="s">
        <v>47</v>
      </c>
      <c r="AS241" s="7">
        <v>2</v>
      </c>
      <c r="AT241" s="7">
        <v>5</v>
      </c>
      <c r="AU241" s="8">
        <v>0.4</v>
      </c>
      <c r="AV241" s="11">
        <v>0.33</v>
      </c>
      <c r="BK241"/>
      <c r="BL241"/>
    </row>
    <row r="242" spans="43:64" x14ac:dyDescent="0.25">
      <c r="AQ242" s="40" t="s">
        <v>476</v>
      </c>
      <c r="AR242" s="40" t="s">
        <v>47</v>
      </c>
      <c r="AS242" s="7">
        <v>2</v>
      </c>
      <c r="AT242" s="7">
        <v>11</v>
      </c>
      <c r="AU242" s="8">
        <v>0.18181818181818182</v>
      </c>
      <c r="AV242" s="11">
        <v>0.40500000000000003</v>
      </c>
      <c r="BK242"/>
      <c r="BL242"/>
    </row>
    <row r="243" spans="43:64" x14ac:dyDescent="0.25">
      <c r="AQ243" s="40" t="s">
        <v>478</v>
      </c>
      <c r="AR243" s="40" t="s">
        <v>47</v>
      </c>
      <c r="AS243" s="7">
        <v>2</v>
      </c>
      <c r="AT243" s="7">
        <v>13</v>
      </c>
      <c r="AU243" s="8">
        <v>0.15384615384615385</v>
      </c>
      <c r="AV243" s="11">
        <v>0.18</v>
      </c>
      <c r="BK243"/>
      <c r="BL243"/>
    </row>
    <row r="244" spans="43:64" x14ac:dyDescent="0.25">
      <c r="AQ244" s="40" t="s">
        <v>243</v>
      </c>
      <c r="AR244" s="40" t="s">
        <v>47</v>
      </c>
      <c r="AS244" s="7">
        <v>2</v>
      </c>
      <c r="AT244" s="7">
        <v>15</v>
      </c>
      <c r="AU244" s="8">
        <v>0.13333333333333333</v>
      </c>
      <c r="AV244" s="11">
        <v>0.27</v>
      </c>
      <c r="BK244"/>
      <c r="BL244"/>
    </row>
    <row r="245" spans="43:64" x14ac:dyDescent="0.25">
      <c r="AQ245" s="40" t="s">
        <v>150</v>
      </c>
      <c r="AR245" s="40" t="s">
        <v>47</v>
      </c>
      <c r="AS245" s="7">
        <v>2</v>
      </c>
      <c r="AT245" s="7">
        <v>47</v>
      </c>
      <c r="AU245" s="8">
        <v>4.2553191489361701E-2</v>
      </c>
      <c r="AV245" s="11">
        <v>0.35499999999999998</v>
      </c>
      <c r="BK245"/>
      <c r="BL245"/>
    </row>
    <row r="246" spans="43:64" x14ac:dyDescent="0.25">
      <c r="AQ246" s="40" t="s">
        <v>326</v>
      </c>
      <c r="AR246" s="40" t="s">
        <v>47</v>
      </c>
      <c r="AS246" s="7">
        <v>1</v>
      </c>
      <c r="AT246" s="7">
        <v>19</v>
      </c>
      <c r="AU246" s="8">
        <v>5.2631578947368418E-2</v>
      </c>
      <c r="AV246" s="11">
        <v>0.21</v>
      </c>
      <c r="BK246"/>
      <c r="BL246"/>
    </row>
    <row r="247" spans="43:64" x14ac:dyDescent="0.25">
      <c r="AQ247" s="40" t="s">
        <v>504</v>
      </c>
      <c r="AR247" s="40" t="s">
        <v>47</v>
      </c>
      <c r="AS247" s="7">
        <v>1</v>
      </c>
      <c r="AT247" s="7">
        <v>5</v>
      </c>
      <c r="AU247" s="8">
        <v>0.2</v>
      </c>
      <c r="AV247" s="11">
        <v>0.72</v>
      </c>
      <c r="BK247"/>
      <c r="BL247"/>
    </row>
    <row r="248" spans="43:64" x14ac:dyDescent="0.25">
      <c r="AQ248" s="40" t="s">
        <v>487</v>
      </c>
      <c r="AR248" s="40" t="s">
        <v>47</v>
      </c>
      <c r="AS248" s="7">
        <v>1</v>
      </c>
      <c r="AT248" s="7">
        <v>6</v>
      </c>
      <c r="AU248" s="8">
        <v>0.16666666666666666</v>
      </c>
      <c r="AV248" s="11">
        <v>0.8</v>
      </c>
      <c r="BK248"/>
      <c r="BL248"/>
    </row>
    <row r="249" spans="43:64" x14ac:dyDescent="0.25">
      <c r="AQ249" s="40" t="s">
        <v>364</v>
      </c>
      <c r="AR249" s="40" t="s">
        <v>47</v>
      </c>
      <c r="AS249" s="7">
        <v>1</v>
      </c>
      <c r="AT249" s="7">
        <v>17</v>
      </c>
      <c r="AU249" s="8">
        <v>5.8823529411764705E-2</v>
      </c>
      <c r="AV249" s="11">
        <v>0.39</v>
      </c>
      <c r="BK249"/>
      <c r="BL249"/>
    </row>
    <row r="250" spans="43:64" x14ac:dyDescent="0.25">
      <c r="AQ250" s="40" t="s">
        <v>512</v>
      </c>
      <c r="AR250" s="40" t="s">
        <v>47</v>
      </c>
      <c r="AS250" s="7">
        <v>1</v>
      </c>
      <c r="AT250" s="7">
        <v>9</v>
      </c>
      <c r="AU250" s="8">
        <v>0.1111111111111111</v>
      </c>
      <c r="AV250" s="11">
        <v>0.15</v>
      </c>
      <c r="BK250"/>
      <c r="BL250"/>
    </row>
    <row r="251" spans="43:64" x14ac:dyDescent="0.25">
      <c r="AQ251" s="40" t="s">
        <v>143</v>
      </c>
      <c r="AR251" s="40" t="s">
        <v>47</v>
      </c>
      <c r="AS251" s="7">
        <v>1</v>
      </c>
      <c r="AT251" s="7">
        <v>17</v>
      </c>
      <c r="AU251" s="8">
        <v>5.8823529411764705E-2</v>
      </c>
      <c r="AV251" s="11">
        <v>0.16</v>
      </c>
      <c r="BK251"/>
      <c r="BL251"/>
    </row>
    <row r="252" spans="43:64" x14ac:dyDescent="0.25">
      <c r="AQ252" s="40" t="s">
        <v>485</v>
      </c>
      <c r="AR252" s="40" t="s">
        <v>47</v>
      </c>
      <c r="AS252" s="7">
        <v>1</v>
      </c>
      <c r="AT252" s="7">
        <v>4</v>
      </c>
      <c r="AU252" s="8">
        <v>0.25</v>
      </c>
      <c r="AV252" s="11">
        <v>0.43</v>
      </c>
      <c r="BK252"/>
      <c r="BL252"/>
    </row>
    <row r="253" spans="43:64" x14ac:dyDescent="0.25">
      <c r="AQ253" s="40" t="s">
        <v>291</v>
      </c>
      <c r="AR253" s="40" t="s">
        <v>47</v>
      </c>
      <c r="AS253" s="7">
        <v>1</v>
      </c>
      <c r="AT253" s="7">
        <v>25</v>
      </c>
      <c r="AU253" s="8">
        <v>0.04</v>
      </c>
      <c r="AV253" s="11">
        <v>0.21</v>
      </c>
      <c r="BK253"/>
      <c r="BL253"/>
    </row>
    <row r="254" spans="43:64" x14ac:dyDescent="0.25">
      <c r="AQ254" s="40" t="s">
        <v>261</v>
      </c>
      <c r="AR254" s="40" t="s">
        <v>47</v>
      </c>
      <c r="AS254" s="7">
        <v>1</v>
      </c>
      <c r="AT254" s="7">
        <v>25</v>
      </c>
      <c r="AU254" s="8">
        <v>0.04</v>
      </c>
      <c r="AV254" s="11">
        <v>0.19</v>
      </c>
      <c r="BK254"/>
      <c r="BL254"/>
    </row>
    <row r="255" spans="43:64" x14ac:dyDescent="0.25">
      <c r="AQ255" s="40" t="s">
        <v>314</v>
      </c>
      <c r="AR255" s="40" t="s">
        <v>47</v>
      </c>
      <c r="AS255" s="7">
        <v>1</v>
      </c>
      <c r="AT255" s="7">
        <v>18</v>
      </c>
      <c r="AU255" s="8">
        <v>5.5555555555555552E-2</v>
      </c>
      <c r="AV255" s="11">
        <v>0.41</v>
      </c>
      <c r="BK255"/>
      <c r="BL255"/>
    </row>
    <row r="256" spans="43:64" x14ac:dyDescent="0.25">
      <c r="AQ256" s="40" t="s">
        <v>318</v>
      </c>
      <c r="AR256" s="40" t="s">
        <v>47</v>
      </c>
      <c r="AS256" s="7">
        <v>1</v>
      </c>
      <c r="AT256" s="7">
        <v>9</v>
      </c>
      <c r="AU256" s="8">
        <v>0.1111111111111111</v>
      </c>
      <c r="AV256" s="11">
        <v>0.31</v>
      </c>
      <c r="BK256"/>
      <c r="BL256"/>
    </row>
    <row r="257" spans="43:64" x14ac:dyDescent="0.25">
      <c r="AQ257" s="40" t="s">
        <v>368</v>
      </c>
      <c r="AR257" s="40" t="s">
        <v>47</v>
      </c>
      <c r="AS257" s="7">
        <v>1</v>
      </c>
      <c r="AT257" s="7">
        <v>13</v>
      </c>
      <c r="AU257" s="8">
        <v>7.6923076923076927E-2</v>
      </c>
      <c r="AV257" s="11">
        <v>0.12</v>
      </c>
      <c r="BK257"/>
      <c r="BL257"/>
    </row>
    <row r="258" spans="43:64" x14ac:dyDescent="0.25">
      <c r="AQ258" s="40" t="s">
        <v>520</v>
      </c>
      <c r="AR258" s="40" t="s">
        <v>47</v>
      </c>
      <c r="AS258" s="7">
        <v>1</v>
      </c>
      <c r="AT258" s="7">
        <v>9</v>
      </c>
      <c r="AU258" s="8">
        <v>0.1111111111111111</v>
      </c>
      <c r="AV258" s="11">
        <v>0.28000000000000003</v>
      </c>
      <c r="BK258"/>
      <c r="BL258"/>
    </row>
    <row r="259" spans="43:64" x14ac:dyDescent="0.25">
      <c r="AQ259" s="40" t="s">
        <v>372</v>
      </c>
      <c r="AR259" s="40" t="s">
        <v>47</v>
      </c>
      <c r="AS259" s="7">
        <v>1</v>
      </c>
      <c r="AT259" s="7">
        <v>22</v>
      </c>
      <c r="AU259" s="8">
        <v>4.5454545454545456E-2</v>
      </c>
      <c r="AV259" s="11">
        <v>0.17</v>
      </c>
      <c r="BK259"/>
      <c r="BL259"/>
    </row>
    <row r="260" spans="43:64" x14ac:dyDescent="0.25">
      <c r="AQ260" s="40" t="s">
        <v>328</v>
      </c>
      <c r="AR260" s="40" t="s">
        <v>47</v>
      </c>
      <c r="AS260" s="7">
        <v>1</v>
      </c>
      <c r="AT260" s="7">
        <v>13</v>
      </c>
      <c r="AU260" s="8">
        <v>7.6923076923076927E-2</v>
      </c>
      <c r="AV260" s="11">
        <v>0.09</v>
      </c>
      <c r="BK260"/>
      <c r="BL260"/>
    </row>
    <row r="261" spans="43:64" x14ac:dyDescent="0.25">
      <c r="AQ261" s="40" t="s">
        <v>317</v>
      </c>
      <c r="AR261" s="40" t="s">
        <v>47</v>
      </c>
      <c r="AS261" s="7">
        <v>1</v>
      </c>
      <c r="AT261" s="7">
        <v>10</v>
      </c>
      <c r="AU261" s="8">
        <v>0.1</v>
      </c>
      <c r="AV261" s="11">
        <v>0.4</v>
      </c>
      <c r="BK261"/>
      <c r="BL261"/>
    </row>
    <row r="262" spans="43:64" x14ac:dyDescent="0.25">
      <c r="AQ262" s="40" t="s">
        <v>524</v>
      </c>
      <c r="AR262" s="40" t="s">
        <v>47</v>
      </c>
      <c r="AS262" s="7">
        <v>1</v>
      </c>
      <c r="AT262" s="7">
        <v>2</v>
      </c>
      <c r="AU262" s="8">
        <v>0.5</v>
      </c>
      <c r="AV262" s="11">
        <v>0.32</v>
      </c>
      <c r="BK262"/>
      <c r="BL262"/>
    </row>
    <row r="263" spans="43:64" x14ac:dyDescent="0.25">
      <c r="AQ263" s="40" t="s">
        <v>374</v>
      </c>
      <c r="AR263" s="40" t="s">
        <v>47</v>
      </c>
      <c r="AS263" s="7">
        <v>1</v>
      </c>
      <c r="AT263" s="7">
        <v>9</v>
      </c>
      <c r="AU263" s="8">
        <v>0.1111111111111111</v>
      </c>
      <c r="AV263" s="11">
        <v>0.38</v>
      </c>
      <c r="BK263"/>
      <c r="BL263"/>
    </row>
    <row r="264" spans="43:64" x14ac:dyDescent="0.25">
      <c r="AQ264" s="40" t="s">
        <v>316</v>
      </c>
      <c r="AR264" s="40" t="s">
        <v>47</v>
      </c>
      <c r="AS264" s="7">
        <v>1</v>
      </c>
      <c r="AT264" s="7">
        <v>6</v>
      </c>
      <c r="AU264" s="8">
        <v>0.16666666666666666</v>
      </c>
      <c r="AV264" s="11">
        <v>0.57999999999999996</v>
      </c>
      <c r="BK264"/>
      <c r="BL264"/>
    </row>
    <row r="265" spans="43:64" x14ac:dyDescent="0.25">
      <c r="AQ265" s="40" t="s">
        <v>475</v>
      </c>
      <c r="AR265" s="40" t="s">
        <v>47</v>
      </c>
      <c r="AS265" s="7">
        <v>1</v>
      </c>
      <c r="AT265" s="7">
        <v>4</v>
      </c>
      <c r="AU265" s="8">
        <v>0.25</v>
      </c>
      <c r="AV265" s="11">
        <v>0.8</v>
      </c>
      <c r="BK265"/>
      <c r="BL265"/>
    </row>
    <row r="266" spans="43:64" x14ac:dyDescent="0.25">
      <c r="AQ266" s="40" t="s">
        <v>490</v>
      </c>
      <c r="AR266" s="40" t="s">
        <v>47</v>
      </c>
      <c r="AS266" s="7">
        <v>1</v>
      </c>
      <c r="AT266" s="7">
        <v>3</v>
      </c>
      <c r="AU266" s="8">
        <v>0.33333333333333331</v>
      </c>
      <c r="AV266" s="11">
        <v>0.32</v>
      </c>
      <c r="BK266"/>
      <c r="BL266"/>
    </row>
    <row r="267" spans="43:64" x14ac:dyDescent="0.25">
      <c r="AQ267" s="40" t="s">
        <v>248</v>
      </c>
      <c r="AR267" s="40" t="s">
        <v>47</v>
      </c>
      <c r="AS267" s="7">
        <v>1</v>
      </c>
      <c r="AT267" s="7">
        <v>9</v>
      </c>
      <c r="AU267" s="8">
        <v>0.1111111111111111</v>
      </c>
      <c r="AV267" s="11">
        <v>0.34</v>
      </c>
      <c r="BK267"/>
      <c r="BL267"/>
    </row>
    <row r="268" spans="43:64" x14ac:dyDescent="0.25">
      <c r="AQ268" s="40" t="s">
        <v>505</v>
      </c>
      <c r="AR268" s="40" t="s">
        <v>47</v>
      </c>
      <c r="AS268" s="7">
        <v>1</v>
      </c>
      <c r="AT268" s="7">
        <v>4</v>
      </c>
      <c r="AU268" s="8">
        <v>0.25</v>
      </c>
      <c r="AV268" s="11">
        <v>0.37</v>
      </c>
      <c r="BK268"/>
      <c r="BL268"/>
    </row>
    <row r="269" spans="43:64" x14ac:dyDescent="0.25">
      <c r="AQ269" s="40" t="s">
        <v>244</v>
      </c>
      <c r="AR269" s="40" t="s">
        <v>47</v>
      </c>
      <c r="AS269" s="7">
        <v>1</v>
      </c>
      <c r="AT269" s="7">
        <v>28</v>
      </c>
      <c r="AU269" s="8">
        <v>3.5714285714285712E-2</v>
      </c>
      <c r="AV269" s="11">
        <v>0.46</v>
      </c>
      <c r="BK269"/>
      <c r="BL269"/>
    </row>
    <row r="270" spans="43:64" x14ac:dyDescent="0.25">
      <c r="AQ270" s="40" t="s">
        <v>311</v>
      </c>
      <c r="AR270" s="40" t="s">
        <v>47</v>
      </c>
      <c r="AS270" s="7">
        <v>1</v>
      </c>
      <c r="AT270" s="7">
        <v>20</v>
      </c>
      <c r="AU270" s="8">
        <v>0.05</v>
      </c>
      <c r="AV270" s="11">
        <v>7.0000000000000007E-2</v>
      </c>
      <c r="BK270"/>
      <c r="BL270"/>
    </row>
    <row r="271" spans="43:64" x14ac:dyDescent="0.25">
      <c r="AQ271" s="40" t="s">
        <v>480</v>
      </c>
      <c r="AR271" s="40" t="s">
        <v>47</v>
      </c>
      <c r="AS271" s="7">
        <v>1</v>
      </c>
      <c r="AT271" s="7">
        <v>12</v>
      </c>
      <c r="AU271" s="8">
        <v>8.3333333333333329E-2</v>
      </c>
      <c r="AV271" s="11">
        <v>0.06</v>
      </c>
      <c r="BK271"/>
      <c r="BL271"/>
    </row>
    <row r="272" spans="43:64" x14ac:dyDescent="0.25">
      <c r="AQ272" s="40" t="s">
        <v>225</v>
      </c>
      <c r="AR272" s="40" t="s">
        <v>47</v>
      </c>
      <c r="AS272" s="7">
        <v>1</v>
      </c>
      <c r="AT272" s="7">
        <v>6</v>
      </c>
      <c r="AU272" s="8">
        <v>0.16666666666666666</v>
      </c>
      <c r="AV272" s="11">
        <v>0.64</v>
      </c>
      <c r="BK272"/>
      <c r="BL272"/>
    </row>
    <row r="273" spans="43:64" x14ac:dyDescent="0.25">
      <c r="AQ273" s="40" t="s">
        <v>309</v>
      </c>
      <c r="AR273" s="40" t="s">
        <v>47</v>
      </c>
      <c r="AS273" s="7">
        <v>1</v>
      </c>
      <c r="AT273" s="7">
        <v>19</v>
      </c>
      <c r="AU273" s="8">
        <v>5.2631578947368418E-2</v>
      </c>
      <c r="AV273" s="11">
        <v>0.53</v>
      </c>
      <c r="BK273"/>
      <c r="BL273"/>
    </row>
    <row r="274" spans="43:64" x14ac:dyDescent="0.25">
      <c r="AQ274" s="40" t="s">
        <v>523</v>
      </c>
      <c r="AR274" s="40" t="s">
        <v>47</v>
      </c>
      <c r="AS274" s="7">
        <v>1</v>
      </c>
      <c r="AT274" s="7">
        <v>1</v>
      </c>
      <c r="AU274" s="8">
        <v>1</v>
      </c>
      <c r="AV274" s="11">
        <v>0.63</v>
      </c>
      <c r="BK274"/>
      <c r="BL274"/>
    </row>
    <row r="275" spans="43:64" x14ac:dyDescent="0.25">
      <c r="AQ275" s="40" t="s">
        <v>549</v>
      </c>
      <c r="AR275" s="40" t="s">
        <v>47</v>
      </c>
      <c r="AS275" s="7">
        <v>1</v>
      </c>
      <c r="AT275" s="7">
        <v>1</v>
      </c>
      <c r="AU275" s="8">
        <v>1</v>
      </c>
      <c r="AV275" s="11">
        <v>0.5</v>
      </c>
      <c r="BK275"/>
      <c r="BL275"/>
    </row>
    <row r="276" spans="43:64" x14ac:dyDescent="0.25">
      <c r="AQ276" s="40" t="s">
        <v>484</v>
      </c>
      <c r="AR276" s="40" t="s">
        <v>47</v>
      </c>
      <c r="AS276" s="7">
        <v>1</v>
      </c>
      <c r="AT276" s="7">
        <v>11</v>
      </c>
      <c r="AU276" s="8">
        <v>9.0909090909090912E-2</v>
      </c>
      <c r="AV276" s="11">
        <v>0.13</v>
      </c>
      <c r="BK276"/>
      <c r="BL276"/>
    </row>
    <row r="277" spans="43:64" x14ac:dyDescent="0.25">
      <c r="AQ277" s="40" t="s">
        <v>358</v>
      </c>
      <c r="AR277" s="40" t="s">
        <v>47</v>
      </c>
      <c r="AS277" s="7">
        <v>1</v>
      </c>
      <c r="AT277" s="7">
        <v>8</v>
      </c>
      <c r="AU277" s="8">
        <v>0.125</v>
      </c>
      <c r="AV277" s="11">
        <v>0.34</v>
      </c>
      <c r="BK277"/>
      <c r="BL277"/>
    </row>
    <row r="278" spans="43:64" x14ac:dyDescent="0.25">
      <c r="AQ278" s="40" t="s">
        <v>262</v>
      </c>
      <c r="AR278" s="40" t="s">
        <v>47</v>
      </c>
      <c r="AS278" s="7">
        <v>1</v>
      </c>
      <c r="AT278" s="7">
        <v>24</v>
      </c>
      <c r="AU278" s="8">
        <v>4.1666666666666664E-2</v>
      </c>
      <c r="AV278" s="11">
        <v>0.78</v>
      </c>
      <c r="BK278"/>
      <c r="BL278"/>
    </row>
    <row r="279" spans="43:64" x14ac:dyDescent="0.25">
      <c r="AQ279" s="40" t="s">
        <v>486</v>
      </c>
      <c r="AR279" s="40" t="s">
        <v>47</v>
      </c>
      <c r="AS279" s="7">
        <v>0</v>
      </c>
      <c r="AT279" s="7">
        <v>5</v>
      </c>
      <c r="AU279" s="8">
        <v>0</v>
      </c>
      <c r="AV279" s="11" t="e">
        <v>#DIV/0!</v>
      </c>
      <c r="BK279"/>
      <c r="BL279"/>
    </row>
    <row r="280" spans="43:64" x14ac:dyDescent="0.25">
      <c r="AQ280" s="40" t="s">
        <v>516</v>
      </c>
      <c r="AR280" s="40" t="s">
        <v>47</v>
      </c>
      <c r="AS280" s="7">
        <v>0</v>
      </c>
      <c r="AT280" s="7">
        <v>3</v>
      </c>
      <c r="AU280" s="8">
        <v>0</v>
      </c>
      <c r="AV280" s="11" t="e">
        <v>#DIV/0!</v>
      </c>
      <c r="BK280"/>
      <c r="BL280"/>
    </row>
    <row r="281" spans="43:64" x14ac:dyDescent="0.25">
      <c r="AQ281" s="40" t="s">
        <v>477</v>
      </c>
      <c r="AR281" s="40" t="s">
        <v>47</v>
      </c>
      <c r="AS281" s="7">
        <v>0</v>
      </c>
      <c r="AT281" s="7">
        <v>2</v>
      </c>
      <c r="AU281" s="8">
        <v>0</v>
      </c>
      <c r="AV281" s="11" t="e">
        <v>#DIV/0!</v>
      </c>
      <c r="BK281"/>
      <c r="BL281"/>
    </row>
    <row r="282" spans="43:64" x14ac:dyDescent="0.25">
      <c r="AQ282" s="40" t="s">
        <v>341</v>
      </c>
      <c r="AR282" s="40" t="s">
        <v>47</v>
      </c>
      <c r="AS282" s="7">
        <v>0</v>
      </c>
      <c r="AT282" s="7">
        <v>3</v>
      </c>
      <c r="AU282" s="8">
        <v>0</v>
      </c>
      <c r="AV282" s="11" t="e">
        <v>#DIV/0!</v>
      </c>
      <c r="BK282"/>
      <c r="BL282"/>
    </row>
    <row r="283" spans="43:64" x14ac:dyDescent="0.25">
      <c r="AQ283" s="40" t="s">
        <v>474</v>
      </c>
      <c r="AR283" s="40" t="s">
        <v>47</v>
      </c>
      <c r="AS283" s="7">
        <v>0</v>
      </c>
      <c r="AT283" s="7">
        <v>5</v>
      </c>
      <c r="AU283" s="8">
        <v>0</v>
      </c>
      <c r="AV283" s="11" t="e">
        <v>#DIV/0!</v>
      </c>
      <c r="BK283"/>
      <c r="BL283"/>
    </row>
    <row r="284" spans="43:64" x14ac:dyDescent="0.25">
      <c r="AQ284" s="40" t="s">
        <v>488</v>
      </c>
      <c r="AR284" s="40" t="s">
        <v>47</v>
      </c>
      <c r="AS284" s="7">
        <v>0</v>
      </c>
      <c r="AT284" s="7">
        <v>2</v>
      </c>
      <c r="AU284" s="8">
        <v>0</v>
      </c>
      <c r="AV284" s="11" t="e">
        <v>#DIV/0!</v>
      </c>
      <c r="BK284"/>
      <c r="BL284"/>
    </row>
    <row r="285" spans="43:64" x14ac:dyDescent="0.25">
      <c r="AQ285" s="40" t="s">
        <v>202</v>
      </c>
      <c r="AR285" s="40" t="s">
        <v>47</v>
      </c>
      <c r="AS285" s="7">
        <v>0</v>
      </c>
      <c r="AT285" s="7">
        <v>10</v>
      </c>
      <c r="AU285" s="8">
        <v>0</v>
      </c>
      <c r="AV285" s="11" t="e">
        <v>#DIV/0!</v>
      </c>
      <c r="BK285"/>
      <c r="BL285"/>
    </row>
    <row r="286" spans="43:64" x14ac:dyDescent="0.25">
      <c r="AQ286" s="40" t="s">
        <v>489</v>
      </c>
      <c r="AR286" s="40" t="s">
        <v>47</v>
      </c>
      <c r="AS286" s="7">
        <v>0</v>
      </c>
      <c r="AT286" s="7">
        <v>6</v>
      </c>
      <c r="AU286" s="8">
        <v>0</v>
      </c>
      <c r="AV286" s="11" t="e">
        <v>#DIV/0!</v>
      </c>
      <c r="BK286"/>
      <c r="BL286"/>
    </row>
    <row r="287" spans="43:64" x14ac:dyDescent="0.25">
      <c r="AQ287" s="40" t="s">
        <v>514</v>
      </c>
      <c r="AR287" s="40" t="s">
        <v>47</v>
      </c>
      <c r="AS287" s="7">
        <v>0</v>
      </c>
      <c r="AT287" s="7">
        <v>1</v>
      </c>
      <c r="AU287" s="8">
        <v>0</v>
      </c>
      <c r="AV287" s="11" t="e">
        <v>#DIV/0!</v>
      </c>
      <c r="BK287"/>
      <c r="BL287"/>
    </row>
    <row r="288" spans="43:64" x14ac:dyDescent="0.25">
      <c r="AQ288" s="40" t="s">
        <v>273</v>
      </c>
      <c r="AR288" s="40" t="s">
        <v>47</v>
      </c>
      <c r="AS288" s="7">
        <v>0</v>
      </c>
      <c r="AT288" s="7">
        <v>7</v>
      </c>
      <c r="AU288" s="8">
        <v>0</v>
      </c>
      <c r="AV288" s="11" t="e">
        <v>#DIV/0!</v>
      </c>
      <c r="BK288"/>
      <c r="BL288"/>
    </row>
    <row r="289" spans="43:64" x14ac:dyDescent="0.25">
      <c r="AQ289" s="40" t="s">
        <v>518</v>
      </c>
      <c r="AR289" s="40" t="s">
        <v>47</v>
      </c>
      <c r="AS289" s="7">
        <v>0</v>
      </c>
      <c r="AT289" s="7">
        <v>3</v>
      </c>
      <c r="AU289" s="8">
        <v>0</v>
      </c>
      <c r="AV289" s="11" t="e">
        <v>#DIV/0!</v>
      </c>
      <c r="BK289"/>
      <c r="BL289"/>
    </row>
    <row r="290" spans="43:64" x14ac:dyDescent="0.25">
      <c r="AQ290" s="40" t="s">
        <v>268</v>
      </c>
      <c r="AR290" s="40" t="s">
        <v>47</v>
      </c>
      <c r="AS290" s="7">
        <v>0</v>
      </c>
      <c r="AT290" s="7">
        <v>3</v>
      </c>
      <c r="AU290" s="8">
        <v>0</v>
      </c>
      <c r="AV290" s="11" t="e">
        <v>#DIV/0!</v>
      </c>
      <c r="BK290"/>
      <c r="BL290"/>
    </row>
    <row r="291" spans="43:64" x14ac:dyDescent="0.25">
      <c r="AQ291" s="40" t="s">
        <v>522</v>
      </c>
      <c r="AR291" s="40" t="s">
        <v>47</v>
      </c>
      <c r="AS291" s="7">
        <v>0</v>
      </c>
      <c r="AT291" s="7">
        <v>1</v>
      </c>
      <c r="AU291" s="8">
        <v>0</v>
      </c>
      <c r="AV291" s="11" t="e">
        <v>#DIV/0!</v>
      </c>
      <c r="BK291"/>
      <c r="BL291"/>
    </row>
    <row r="292" spans="43:64" x14ac:dyDescent="0.25">
      <c r="AQ292" s="40" t="s">
        <v>479</v>
      </c>
      <c r="AR292" s="40" t="s">
        <v>47</v>
      </c>
      <c r="AS292" s="7">
        <v>0</v>
      </c>
      <c r="AT292" s="7">
        <v>1</v>
      </c>
      <c r="AU292" s="8">
        <v>0</v>
      </c>
      <c r="AV292" s="11" t="e">
        <v>#DIV/0!</v>
      </c>
      <c r="BK292"/>
      <c r="BL292"/>
    </row>
    <row r="293" spans="43:64" x14ac:dyDescent="0.25">
      <c r="AQ293" s="40" t="s">
        <v>547</v>
      </c>
      <c r="AR293" s="40" t="s">
        <v>47</v>
      </c>
      <c r="AS293" s="7">
        <v>0</v>
      </c>
      <c r="AT293" s="7">
        <v>2</v>
      </c>
      <c r="AU293" s="8">
        <v>0</v>
      </c>
      <c r="AV293" s="11" t="e">
        <v>#DIV/0!</v>
      </c>
      <c r="BK293"/>
      <c r="BL293"/>
    </row>
    <row r="294" spans="43:64" x14ac:dyDescent="0.25">
      <c r="AQ294" s="40" t="s">
        <v>491</v>
      </c>
      <c r="AR294" s="40" t="s">
        <v>47</v>
      </c>
      <c r="AS294" s="7">
        <v>0</v>
      </c>
      <c r="AT294" s="7">
        <v>4</v>
      </c>
      <c r="AU294" s="8">
        <v>0</v>
      </c>
      <c r="AV294" s="11" t="e">
        <v>#DIV/0!</v>
      </c>
      <c r="BK294"/>
      <c r="BL294"/>
    </row>
    <row r="295" spans="43:64" x14ac:dyDescent="0.25">
      <c r="AQ295" s="40" t="s">
        <v>551</v>
      </c>
      <c r="AR295" s="40" t="s">
        <v>47</v>
      </c>
      <c r="AS295" s="7">
        <v>0</v>
      </c>
      <c r="AT295" s="7">
        <v>1</v>
      </c>
      <c r="AU295" s="8">
        <v>0</v>
      </c>
      <c r="AV295" s="11" t="e">
        <v>#DIV/0!</v>
      </c>
      <c r="BK295"/>
      <c r="BL295"/>
    </row>
    <row r="296" spans="43:64" x14ac:dyDescent="0.25">
      <c r="AQ296" s="40" t="s">
        <v>492</v>
      </c>
      <c r="AR296" s="40" t="s">
        <v>47</v>
      </c>
      <c r="AS296" s="7">
        <v>0</v>
      </c>
      <c r="AT296" s="7">
        <v>5</v>
      </c>
      <c r="AU296" s="8">
        <v>0</v>
      </c>
      <c r="AV296" s="11" t="e">
        <v>#DIV/0!</v>
      </c>
      <c r="BK296"/>
      <c r="BL296"/>
    </row>
    <row r="297" spans="43:64" x14ac:dyDescent="0.25">
      <c r="AQ297" s="40" t="s">
        <v>513</v>
      </c>
      <c r="AR297" s="40" t="s">
        <v>47</v>
      </c>
      <c r="AS297" s="7">
        <v>0</v>
      </c>
      <c r="AT297" s="7">
        <v>3</v>
      </c>
      <c r="AU297" s="8">
        <v>0</v>
      </c>
      <c r="AV297" s="11" t="e">
        <v>#DIV/0!</v>
      </c>
      <c r="BK297"/>
      <c r="BL297"/>
    </row>
    <row r="298" spans="43:64" x14ac:dyDescent="0.25">
      <c r="AQ298" s="40" t="s">
        <v>501</v>
      </c>
      <c r="AR298" s="40" t="s">
        <v>47</v>
      </c>
      <c r="AS298" s="7">
        <v>0</v>
      </c>
      <c r="AT298" s="7">
        <v>4</v>
      </c>
      <c r="AU298" s="8">
        <v>0</v>
      </c>
      <c r="AV298" s="11" t="e">
        <v>#DIV/0!</v>
      </c>
      <c r="BK298"/>
      <c r="BL298"/>
    </row>
    <row r="299" spans="43:64" x14ac:dyDescent="0.25">
      <c r="AQ299" s="40" t="s">
        <v>515</v>
      </c>
      <c r="AR299" s="40" t="s">
        <v>47</v>
      </c>
      <c r="AS299" s="7">
        <v>0</v>
      </c>
      <c r="AT299" s="7">
        <v>2</v>
      </c>
      <c r="AU299" s="8">
        <v>0</v>
      </c>
      <c r="AV299" s="11" t="e">
        <v>#DIV/0!</v>
      </c>
      <c r="BK299"/>
      <c r="BL299"/>
    </row>
    <row r="300" spans="43:64" x14ac:dyDescent="0.25">
      <c r="AQ300" s="40" t="s">
        <v>503</v>
      </c>
      <c r="AR300" s="40" t="s">
        <v>47</v>
      </c>
      <c r="AS300" s="7">
        <v>0</v>
      </c>
      <c r="AT300" s="7">
        <v>2</v>
      </c>
      <c r="AU300" s="8">
        <v>0</v>
      </c>
      <c r="AV300" s="11" t="e">
        <v>#DIV/0!</v>
      </c>
      <c r="BK300"/>
      <c r="BL300"/>
    </row>
    <row r="301" spans="43:64" x14ac:dyDescent="0.25">
      <c r="AQ301" s="40" t="s">
        <v>47</v>
      </c>
      <c r="AS301" s="7"/>
      <c r="AT301" s="7"/>
      <c r="AU301" s="8" t="e">
        <v>#DIV/0!</v>
      </c>
      <c r="AV301" s="11" t="e">
        <v>#DIV/0!</v>
      </c>
      <c r="BK301"/>
      <c r="BL301"/>
    </row>
    <row r="302" spans="43:64" x14ac:dyDescent="0.25">
      <c r="AQ302" s="40" t="s">
        <v>370</v>
      </c>
      <c r="AR302" s="40" t="s">
        <v>47</v>
      </c>
      <c r="AS302" s="7">
        <v>0</v>
      </c>
      <c r="AT302" s="7">
        <v>11</v>
      </c>
      <c r="AU302" s="8">
        <v>0</v>
      </c>
      <c r="AV302" s="11" t="e">
        <v>#DIV/0!</v>
      </c>
      <c r="BK302"/>
      <c r="BL302"/>
    </row>
    <row r="303" spans="43:64" x14ac:dyDescent="0.25">
      <c r="AQ303" s="40" t="s">
        <v>519</v>
      </c>
      <c r="AR303" s="40" t="s">
        <v>47</v>
      </c>
      <c r="AS303" s="7">
        <v>0</v>
      </c>
      <c r="AT303" s="7">
        <v>9</v>
      </c>
      <c r="AU303" s="8">
        <v>0</v>
      </c>
      <c r="AV303" s="11" t="e">
        <v>#DIV/0!</v>
      </c>
      <c r="BK303"/>
      <c r="BL303"/>
    </row>
    <row r="304" spans="43:64" x14ac:dyDescent="0.25">
      <c r="AQ304" s="40" t="s">
        <v>371</v>
      </c>
      <c r="AR304" s="40" t="s">
        <v>47</v>
      </c>
      <c r="AS304" s="7">
        <v>0</v>
      </c>
      <c r="AT304" s="7">
        <v>2</v>
      </c>
      <c r="AU304" s="8">
        <v>0</v>
      </c>
      <c r="AV304" s="11" t="e">
        <v>#DIV/0!</v>
      </c>
      <c r="BK304"/>
      <c r="BL304"/>
    </row>
    <row r="305" spans="43:64" x14ac:dyDescent="0.25">
      <c r="AQ305" s="40" t="s">
        <v>521</v>
      </c>
      <c r="AR305" s="40" t="s">
        <v>47</v>
      </c>
      <c r="AS305" s="7">
        <v>0</v>
      </c>
      <c r="AT305" s="7">
        <v>3</v>
      </c>
      <c r="AU305" s="8">
        <v>0</v>
      </c>
      <c r="AV305" s="11" t="e">
        <v>#DIV/0!</v>
      </c>
      <c r="BK305"/>
      <c r="BL305"/>
    </row>
    <row r="306" spans="43:64" x14ac:dyDescent="0.25">
      <c r="AQ306" s="40" t="s">
        <v>239</v>
      </c>
      <c r="AR306" s="40" t="s">
        <v>47</v>
      </c>
      <c r="AS306" s="7">
        <v>0</v>
      </c>
      <c r="AT306" s="7">
        <v>12</v>
      </c>
      <c r="AU306" s="8">
        <v>0</v>
      </c>
      <c r="AV306" s="11" t="e">
        <v>#DIV/0!</v>
      </c>
      <c r="BK306"/>
      <c r="BL306"/>
    </row>
    <row r="307" spans="43:64" x14ac:dyDescent="0.25">
      <c r="AQ307" s="40" t="s">
        <v>325</v>
      </c>
      <c r="AR307" s="40" t="s">
        <v>47</v>
      </c>
      <c r="AS307" s="7">
        <v>0</v>
      </c>
      <c r="AT307" s="7">
        <v>3</v>
      </c>
      <c r="AU307" s="8">
        <v>0</v>
      </c>
      <c r="AV307" s="11" t="e">
        <v>#DIV/0!</v>
      </c>
      <c r="BK307"/>
      <c r="BL307"/>
    </row>
    <row r="308" spans="43:64" x14ac:dyDescent="0.25">
      <c r="AQ308" s="40" t="s">
        <v>507</v>
      </c>
      <c r="AR308" s="40" t="s">
        <v>47</v>
      </c>
      <c r="AS308" s="7">
        <v>0</v>
      </c>
      <c r="AT308" s="7">
        <v>2</v>
      </c>
      <c r="AU308" s="8">
        <v>0</v>
      </c>
      <c r="AV308" s="11" t="e">
        <v>#DIV/0!</v>
      </c>
      <c r="BK308"/>
      <c r="BL308"/>
    </row>
    <row r="309" spans="43:64" x14ac:dyDescent="0.25">
      <c r="AQ309" s="40" t="s">
        <v>525</v>
      </c>
      <c r="AR309" s="40" t="s">
        <v>47</v>
      </c>
      <c r="AS309" s="7">
        <v>0</v>
      </c>
      <c r="AT309" s="7">
        <v>0</v>
      </c>
      <c r="AU309" s="8" t="e">
        <v>#DIV/0!</v>
      </c>
      <c r="AV309" s="11" t="e">
        <v>#DIV/0!</v>
      </c>
      <c r="BK309"/>
      <c r="BL309"/>
    </row>
    <row r="310" spans="43:64" x14ac:dyDescent="0.25">
      <c r="AQ310" s="40" t="s">
        <v>508</v>
      </c>
      <c r="AR310" s="40" t="s">
        <v>47</v>
      </c>
      <c r="AS310" s="7">
        <v>0</v>
      </c>
      <c r="AT310" s="7">
        <v>1</v>
      </c>
      <c r="AU310" s="8">
        <v>0</v>
      </c>
      <c r="AV310" s="11" t="e">
        <v>#DIV/0!</v>
      </c>
      <c r="BK310"/>
      <c r="BL310"/>
    </row>
    <row r="311" spans="43:64" x14ac:dyDescent="0.25">
      <c r="AQ311" s="40" t="s">
        <v>548</v>
      </c>
      <c r="AR311" s="40" t="s">
        <v>47</v>
      </c>
      <c r="AS311" s="7">
        <v>0</v>
      </c>
      <c r="AT311" s="7">
        <v>1</v>
      </c>
      <c r="AU311" s="8">
        <v>0</v>
      </c>
      <c r="AV311" s="11" t="e">
        <v>#DIV/0!</v>
      </c>
      <c r="BK311"/>
      <c r="BL311"/>
    </row>
    <row r="312" spans="43:64" x14ac:dyDescent="0.25">
      <c r="AQ312" s="40" t="s">
        <v>509</v>
      </c>
      <c r="AR312" s="40" t="s">
        <v>47</v>
      </c>
      <c r="AS312" s="7">
        <v>0</v>
      </c>
      <c r="AT312" s="7">
        <v>6</v>
      </c>
      <c r="AU312" s="8">
        <v>0</v>
      </c>
      <c r="AV312" s="11" t="e">
        <v>#DIV/0!</v>
      </c>
      <c r="BK312"/>
      <c r="BL312"/>
    </row>
    <row r="313" spans="43:64" x14ac:dyDescent="0.25">
      <c r="AQ313" s="40" t="s">
        <v>550</v>
      </c>
      <c r="AR313" s="40" t="s">
        <v>47</v>
      </c>
      <c r="AS313" s="7">
        <v>0</v>
      </c>
      <c r="AT313" s="7">
        <v>6</v>
      </c>
      <c r="AU313" s="8">
        <v>0</v>
      </c>
      <c r="AV313" s="11" t="e">
        <v>#DIV/0!</v>
      </c>
      <c r="BK313"/>
      <c r="BL313"/>
    </row>
    <row r="314" spans="43:64" x14ac:dyDescent="0.25">
      <c r="AQ314" s="40" t="s">
        <v>510</v>
      </c>
      <c r="AR314" s="40" t="s">
        <v>47</v>
      </c>
      <c r="AS314" s="7">
        <v>0</v>
      </c>
      <c r="AT314" s="7">
        <v>4</v>
      </c>
      <c r="AU314" s="8">
        <v>0</v>
      </c>
      <c r="AV314" s="11" t="e">
        <v>#DIV/0!</v>
      </c>
      <c r="BK314"/>
      <c r="BL314"/>
    </row>
    <row r="315" spans="43:64" x14ac:dyDescent="0.25">
      <c r="AQ315" s="40" t="s">
        <v>552</v>
      </c>
      <c r="AR315" s="40" t="s">
        <v>47</v>
      </c>
      <c r="AS315" s="7">
        <v>0</v>
      </c>
      <c r="AT315" s="7">
        <v>3</v>
      </c>
      <c r="AU315" s="8">
        <v>0</v>
      </c>
      <c r="AV315" s="11" t="e">
        <v>#DIV/0!</v>
      </c>
      <c r="BK315"/>
      <c r="BL315"/>
    </row>
    <row r="316" spans="43:64" x14ac:dyDescent="0.25">
      <c r="AQ316" s="40" t="s">
        <v>483</v>
      </c>
      <c r="AR316" s="40" t="s">
        <v>47</v>
      </c>
      <c r="AS316" s="7">
        <v>0</v>
      </c>
      <c r="AT316" s="7">
        <v>1</v>
      </c>
      <c r="AU316" s="8">
        <v>0</v>
      </c>
      <c r="AV316" s="11" t="e">
        <v>#DIV/0!</v>
      </c>
      <c r="BK316"/>
      <c r="BL316"/>
    </row>
    <row r="317" spans="43:64" x14ac:dyDescent="0.25">
      <c r="AQ317" s="40" t="s">
        <v>204</v>
      </c>
      <c r="AR317" s="40" t="s">
        <v>47</v>
      </c>
      <c r="AS317" s="7">
        <v>0</v>
      </c>
      <c r="AT317" s="7">
        <v>11</v>
      </c>
      <c r="AU317" s="8">
        <v>0</v>
      </c>
      <c r="AV317" s="11" t="e">
        <v>#DIV/0!</v>
      </c>
      <c r="BK317"/>
      <c r="BL317"/>
    </row>
    <row r="318" spans="43:64" x14ac:dyDescent="0.25">
      <c r="AQ318" s="40" t="s">
        <v>48</v>
      </c>
      <c r="AS318" s="7">
        <v>101414</v>
      </c>
      <c r="AT318" s="7">
        <v>691596</v>
      </c>
      <c r="AU318" s="8">
        <v>0.14663763237497035</v>
      </c>
      <c r="AV318" s="11">
        <v>0.22114126254757763</v>
      </c>
      <c r="BK318"/>
      <c r="BL318"/>
    </row>
    <row r="319" spans="43:64" x14ac:dyDescent="0.25">
      <c r="BK319"/>
      <c r="BL319"/>
    </row>
    <row r="320" spans="43:64" x14ac:dyDescent="0.25">
      <c r="BK320"/>
      <c r="BL320"/>
    </row>
    <row r="321" spans="63:64" x14ac:dyDescent="0.25">
      <c r="BK321"/>
      <c r="BL321"/>
    </row>
    <row r="322" spans="63:64" x14ac:dyDescent="0.25">
      <c r="BK322"/>
      <c r="BL322"/>
    </row>
    <row r="323" spans="63:64" x14ac:dyDescent="0.25">
      <c r="BK323"/>
      <c r="BL323"/>
    </row>
    <row r="324" spans="63:64" x14ac:dyDescent="0.25">
      <c r="BK324"/>
      <c r="BL324"/>
    </row>
    <row r="325" spans="63:64" x14ac:dyDescent="0.25">
      <c r="BK325"/>
      <c r="BL325"/>
    </row>
    <row r="326" spans="63:64" x14ac:dyDescent="0.25">
      <c r="BK326"/>
      <c r="BL326"/>
    </row>
    <row r="327" spans="63:64" x14ac:dyDescent="0.25">
      <c r="BK327"/>
      <c r="BL327"/>
    </row>
    <row r="328" spans="63:64" x14ac:dyDescent="0.25">
      <c r="BK328"/>
      <c r="BL328"/>
    </row>
    <row r="329" spans="63:64" x14ac:dyDescent="0.25">
      <c r="BK329"/>
      <c r="BL329"/>
    </row>
    <row r="330" spans="63:64" x14ac:dyDescent="0.25">
      <c r="BK330"/>
      <c r="BL330"/>
    </row>
    <row r="331" spans="63:64" x14ac:dyDescent="0.25">
      <c r="BK331"/>
      <c r="BL331"/>
    </row>
    <row r="332" spans="63:64" x14ac:dyDescent="0.25">
      <c r="BK332"/>
      <c r="BL332"/>
    </row>
    <row r="333" spans="63:64" x14ac:dyDescent="0.25">
      <c r="BK333"/>
      <c r="BL333"/>
    </row>
    <row r="334" spans="63:64" x14ac:dyDescent="0.25">
      <c r="BK334"/>
      <c r="BL334"/>
    </row>
    <row r="335" spans="63:64" x14ac:dyDescent="0.25">
      <c r="BK335"/>
      <c r="BL335"/>
    </row>
    <row r="336" spans="63:64" x14ac:dyDescent="0.25">
      <c r="BK336"/>
      <c r="BL336"/>
    </row>
    <row r="337" spans="63:64" x14ac:dyDescent="0.25">
      <c r="BK337"/>
      <c r="BL337"/>
    </row>
    <row r="338" spans="63:64" x14ac:dyDescent="0.25">
      <c r="BK338"/>
      <c r="BL338"/>
    </row>
    <row r="339" spans="63:64" x14ac:dyDescent="0.25">
      <c r="BK339"/>
      <c r="BL339"/>
    </row>
    <row r="340" spans="63:64" x14ac:dyDescent="0.25">
      <c r="BK340"/>
      <c r="BL340"/>
    </row>
    <row r="341" spans="63:64" x14ac:dyDescent="0.25">
      <c r="BK341"/>
      <c r="BL341"/>
    </row>
    <row r="342" spans="63:64" x14ac:dyDescent="0.25">
      <c r="BK342"/>
      <c r="BL342"/>
    </row>
    <row r="343" spans="63:64" x14ac:dyDescent="0.25">
      <c r="BK343"/>
      <c r="BL343"/>
    </row>
    <row r="344" spans="63:64" x14ac:dyDescent="0.25">
      <c r="BK344"/>
      <c r="BL344"/>
    </row>
    <row r="345" spans="63:64" x14ac:dyDescent="0.25">
      <c r="BK345"/>
      <c r="BL345"/>
    </row>
    <row r="346" spans="63:64" x14ac:dyDescent="0.25">
      <c r="BK346"/>
      <c r="BL346"/>
    </row>
    <row r="347" spans="63:64" x14ac:dyDescent="0.25">
      <c r="BK347"/>
      <c r="BL347"/>
    </row>
    <row r="348" spans="63:64" x14ac:dyDescent="0.25">
      <c r="BK348"/>
      <c r="BL348"/>
    </row>
    <row r="349" spans="63:64" x14ac:dyDescent="0.25">
      <c r="BK349"/>
      <c r="BL349"/>
    </row>
    <row r="350" spans="63:64" x14ac:dyDescent="0.25">
      <c r="BK350"/>
      <c r="BL350"/>
    </row>
    <row r="351" spans="63:64" x14ac:dyDescent="0.25">
      <c r="BK351"/>
      <c r="BL351"/>
    </row>
    <row r="352" spans="63:64" x14ac:dyDescent="0.25">
      <c r="BK352"/>
      <c r="BL352"/>
    </row>
    <row r="353" spans="63:64" x14ac:dyDescent="0.25">
      <c r="BK353"/>
      <c r="BL353"/>
    </row>
    <row r="354" spans="63:64" x14ac:dyDescent="0.25">
      <c r="BK354"/>
      <c r="BL354"/>
    </row>
    <row r="355" spans="63:64" x14ac:dyDescent="0.25">
      <c r="BK355"/>
      <c r="BL355"/>
    </row>
    <row r="356" spans="63:64" x14ac:dyDescent="0.25">
      <c r="BK356"/>
      <c r="BL356"/>
    </row>
    <row r="357" spans="63:64" x14ac:dyDescent="0.25">
      <c r="BK357"/>
      <c r="BL357"/>
    </row>
    <row r="358" spans="63:64" x14ac:dyDescent="0.25">
      <c r="BK358"/>
      <c r="BL358"/>
    </row>
    <row r="359" spans="63:64" x14ac:dyDescent="0.25">
      <c r="BK359"/>
      <c r="BL359"/>
    </row>
    <row r="360" spans="63:64" x14ac:dyDescent="0.25">
      <c r="BK360"/>
      <c r="BL360"/>
    </row>
    <row r="361" spans="63:64" x14ac:dyDescent="0.25">
      <c r="BK361"/>
      <c r="BL361"/>
    </row>
    <row r="362" spans="63:64" x14ac:dyDescent="0.25">
      <c r="BK362"/>
      <c r="BL362"/>
    </row>
    <row r="363" spans="63:64" x14ac:dyDescent="0.25">
      <c r="BK363"/>
      <c r="BL363"/>
    </row>
    <row r="364" spans="63:64" x14ac:dyDescent="0.25">
      <c r="BK364"/>
      <c r="BL364"/>
    </row>
    <row r="365" spans="63:64" x14ac:dyDescent="0.25">
      <c r="BK365"/>
      <c r="BL365"/>
    </row>
    <row r="366" spans="63:64" x14ac:dyDescent="0.25">
      <c r="BK366"/>
      <c r="BL366"/>
    </row>
    <row r="367" spans="63:64" x14ac:dyDescent="0.25">
      <c r="BK367"/>
      <c r="BL367"/>
    </row>
    <row r="368" spans="63:64" x14ac:dyDescent="0.25">
      <c r="BK368"/>
      <c r="BL368"/>
    </row>
    <row r="369" spans="63:64" x14ac:dyDescent="0.25">
      <c r="BK369"/>
      <c r="BL369"/>
    </row>
    <row r="370" spans="63:64" x14ac:dyDescent="0.25">
      <c r="BK370"/>
      <c r="BL370"/>
    </row>
    <row r="371" spans="63:64" x14ac:dyDescent="0.25">
      <c r="BK371"/>
      <c r="BL371"/>
    </row>
    <row r="372" spans="63:64" x14ac:dyDescent="0.25">
      <c r="BK372"/>
      <c r="BL372"/>
    </row>
    <row r="373" spans="63:64" x14ac:dyDescent="0.25">
      <c r="BK373"/>
      <c r="BL373"/>
    </row>
    <row r="374" spans="63:64" x14ac:dyDescent="0.25">
      <c r="BK374"/>
      <c r="BL374"/>
    </row>
    <row r="375" spans="63:64" x14ac:dyDescent="0.25">
      <c r="BK375"/>
      <c r="BL375"/>
    </row>
    <row r="376" spans="63:64" x14ac:dyDescent="0.25">
      <c r="BK376"/>
      <c r="BL376"/>
    </row>
    <row r="377" spans="63:64" x14ac:dyDescent="0.25">
      <c r="BK377"/>
      <c r="BL377"/>
    </row>
    <row r="378" spans="63:64" x14ac:dyDescent="0.25">
      <c r="BK378"/>
      <c r="BL378"/>
    </row>
    <row r="379" spans="63:64" x14ac:dyDescent="0.25">
      <c r="BK379"/>
      <c r="BL379"/>
    </row>
    <row r="380" spans="63:64" x14ac:dyDescent="0.25">
      <c r="BK380"/>
      <c r="BL380"/>
    </row>
    <row r="381" spans="63:64" x14ac:dyDescent="0.25">
      <c r="BK381"/>
      <c r="BL381"/>
    </row>
    <row r="382" spans="63:64" x14ac:dyDescent="0.25">
      <c r="BK382"/>
      <c r="BL382"/>
    </row>
    <row r="383" spans="63:64" x14ac:dyDescent="0.25">
      <c r="BK383"/>
      <c r="BL383"/>
    </row>
    <row r="384" spans="63:64" x14ac:dyDescent="0.25">
      <c r="BK384"/>
      <c r="BL384"/>
    </row>
    <row r="385" spans="63:64" x14ac:dyDescent="0.25">
      <c r="BK385"/>
      <c r="BL385"/>
    </row>
    <row r="386" spans="63:64" x14ac:dyDescent="0.25">
      <c r="BK386"/>
      <c r="BL386"/>
    </row>
    <row r="387" spans="63:64" x14ac:dyDescent="0.25">
      <c r="BK387"/>
      <c r="BL387"/>
    </row>
    <row r="388" spans="63:64" x14ac:dyDescent="0.25">
      <c r="BK388"/>
      <c r="BL388"/>
    </row>
    <row r="389" spans="63:64" x14ac:dyDescent="0.25">
      <c r="BK389"/>
      <c r="BL389"/>
    </row>
    <row r="390" spans="63:64" x14ac:dyDescent="0.25">
      <c r="BK390"/>
      <c r="BL390"/>
    </row>
    <row r="391" spans="63:64" x14ac:dyDescent="0.25">
      <c r="BK391"/>
      <c r="BL391"/>
    </row>
    <row r="392" spans="63:64" x14ac:dyDescent="0.25">
      <c r="BK392"/>
      <c r="BL392"/>
    </row>
    <row r="393" spans="63:64" x14ac:dyDescent="0.25">
      <c r="BK393"/>
      <c r="BL393"/>
    </row>
    <row r="394" spans="63:64" x14ac:dyDescent="0.25">
      <c r="BK394"/>
      <c r="BL394"/>
    </row>
    <row r="395" spans="63:64" x14ac:dyDescent="0.25">
      <c r="BK395"/>
      <c r="BL395"/>
    </row>
    <row r="396" spans="63:64" x14ac:dyDescent="0.25">
      <c r="BK396"/>
      <c r="BL396"/>
    </row>
    <row r="397" spans="63:64" x14ac:dyDescent="0.25">
      <c r="BK397"/>
      <c r="BL397"/>
    </row>
    <row r="398" spans="63:64" x14ac:dyDescent="0.25">
      <c r="BK398"/>
      <c r="BL398"/>
    </row>
    <row r="399" spans="63:64" x14ac:dyDescent="0.25">
      <c r="BK399"/>
      <c r="BL399"/>
    </row>
    <row r="400" spans="63:64" x14ac:dyDescent="0.25">
      <c r="BK400"/>
      <c r="BL400"/>
    </row>
    <row r="401" spans="63:64" x14ac:dyDescent="0.25">
      <c r="BK401"/>
      <c r="BL401"/>
    </row>
    <row r="402" spans="63:64" x14ac:dyDescent="0.25">
      <c r="BK402"/>
      <c r="BL402"/>
    </row>
    <row r="403" spans="63:64" x14ac:dyDescent="0.25">
      <c r="BK403"/>
      <c r="BL403"/>
    </row>
    <row r="404" spans="63:64" x14ac:dyDescent="0.25">
      <c r="BK404"/>
      <c r="BL404"/>
    </row>
    <row r="405" spans="63:64" x14ac:dyDescent="0.25">
      <c r="BK405"/>
      <c r="BL405"/>
    </row>
    <row r="406" spans="63:64" x14ac:dyDescent="0.25">
      <c r="BK406"/>
      <c r="BL406"/>
    </row>
    <row r="407" spans="63:64" x14ac:dyDescent="0.25">
      <c r="BK407"/>
      <c r="BL407"/>
    </row>
    <row r="408" spans="63:64" x14ac:dyDescent="0.25">
      <c r="BK408"/>
      <c r="BL408"/>
    </row>
    <row r="409" spans="63:64" x14ac:dyDescent="0.25">
      <c r="BK409"/>
      <c r="BL409"/>
    </row>
    <row r="410" spans="63:64" x14ac:dyDescent="0.25">
      <c r="BK410"/>
      <c r="BL410"/>
    </row>
    <row r="411" spans="63:64" x14ac:dyDescent="0.25">
      <c r="BK411"/>
      <c r="BL411"/>
    </row>
    <row r="412" spans="63:64" x14ac:dyDescent="0.25">
      <c r="BK412"/>
      <c r="BL412"/>
    </row>
    <row r="413" spans="63:64" x14ac:dyDescent="0.25">
      <c r="BK413"/>
      <c r="BL413"/>
    </row>
    <row r="414" spans="63:64" x14ac:dyDescent="0.25">
      <c r="BK414"/>
      <c r="BL414"/>
    </row>
    <row r="415" spans="63:64" x14ac:dyDescent="0.25">
      <c r="BK415"/>
      <c r="BL415"/>
    </row>
    <row r="416" spans="63:64" x14ac:dyDescent="0.25">
      <c r="BK416"/>
      <c r="BL416"/>
    </row>
    <row r="417" spans="63:64" x14ac:dyDescent="0.25">
      <c r="BK417"/>
      <c r="BL417"/>
    </row>
    <row r="418" spans="63:64" x14ac:dyDescent="0.25">
      <c r="BK418"/>
      <c r="BL418"/>
    </row>
    <row r="419" spans="63:64" x14ac:dyDescent="0.25">
      <c r="BK419"/>
      <c r="BL419"/>
    </row>
    <row r="420" spans="63:64" x14ac:dyDescent="0.25">
      <c r="BK420"/>
      <c r="BL420"/>
    </row>
    <row r="421" spans="63:64" x14ac:dyDescent="0.25">
      <c r="BK421"/>
      <c r="BL421"/>
    </row>
    <row r="422" spans="63:64" x14ac:dyDescent="0.25">
      <c r="BK422"/>
      <c r="BL422"/>
    </row>
    <row r="423" spans="63:64" x14ac:dyDescent="0.25">
      <c r="BK423"/>
      <c r="BL423"/>
    </row>
    <row r="424" spans="63:64" x14ac:dyDescent="0.25">
      <c r="BK424"/>
      <c r="BL424"/>
    </row>
    <row r="425" spans="63:64" x14ac:dyDescent="0.25">
      <c r="BK425"/>
      <c r="BL425"/>
    </row>
    <row r="426" spans="63:64" x14ac:dyDescent="0.25">
      <c r="BK426"/>
      <c r="BL426"/>
    </row>
    <row r="427" spans="63:64" x14ac:dyDescent="0.25">
      <c r="BK427"/>
      <c r="BL427"/>
    </row>
    <row r="428" spans="63:64" x14ac:dyDescent="0.25">
      <c r="BK428"/>
      <c r="BL428"/>
    </row>
    <row r="429" spans="63:64" x14ac:dyDescent="0.25">
      <c r="BK429"/>
      <c r="BL429"/>
    </row>
    <row r="430" spans="63:64" x14ac:dyDescent="0.25">
      <c r="BK430"/>
      <c r="BL430"/>
    </row>
    <row r="431" spans="63:64" x14ac:dyDescent="0.25">
      <c r="BK431"/>
      <c r="BL431"/>
    </row>
    <row r="432" spans="63:64" x14ac:dyDescent="0.25">
      <c r="BK432"/>
      <c r="BL432"/>
    </row>
    <row r="433" spans="63:64" x14ac:dyDescent="0.25">
      <c r="BK433"/>
      <c r="BL433"/>
    </row>
    <row r="434" spans="63:64" x14ac:dyDescent="0.25">
      <c r="BK434"/>
      <c r="BL434"/>
    </row>
    <row r="435" spans="63:64" x14ac:dyDescent="0.25">
      <c r="BK435"/>
      <c r="BL435"/>
    </row>
    <row r="436" spans="63:64" x14ac:dyDescent="0.25">
      <c r="BK436"/>
      <c r="BL436"/>
    </row>
    <row r="437" spans="63:64" x14ac:dyDescent="0.25">
      <c r="BK437"/>
      <c r="BL437"/>
    </row>
    <row r="438" spans="63:64" x14ac:dyDescent="0.25">
      <c r="BK438"/>
      <c r="BL438"/>
    </row>
    <row r="439" spans="63:64" x14ac:dyDescent="0.25">
      <c r="BK439"/>
      <c r="BL439"/>
    </row>
    <row r="440" spans="63:64" x14ac:dyDescent="0.25">
      <c r="BK440"/>
      <c r="BL440"/>
    </row>
    <row r="441" spans="63:64" x14ac:dyDescent="0.25">
      <c r="BK441"/>
      <c r="BL441"/>
    </row>
    <row r="442" spans="63:64" x14ac:dyDescent="0.25">
      <c r="BK442"/>
      <c r="BL442"/>
    </row>
    <row r="443" spans="63:64" x14ac:dyDescent="0.25">
      <c r="BK443"/>
      <c r="BL443"/>
    </row>
    <row r="444" spans="63:64" x14ac:dyDescent="0.25">
      <c r="BK444"/>
      <c r="BL444"/>
    </row>
    <row r="445" spans="63:64" x14ac:dyDescent="0.25">
      <c r="BK445"/>
      <c r="BL445"/>
    </row>
    <row r="446" spans="63:64" x14ac:dyDescent="0.25">
      <c r="BK446"/>
      <c r="BL446"/>
    </row>
    <row r="447" spans="63:64" x14ac:dyDescent="0.25">
      <c r="BK447"/>
      <c r="BL447"/>
    </row>
    <row r="448" spans="63:64" x14ac:dyDescent="0.25">
      <c r="BK448"/>
      <c r="BL448"/>
    </row>
    <row r="449" spans="63:64" x14ac:dyDescent="0.25">
      <c r="BK449"/>
      <c r="BL449"/>
    </row>
    <row r="450" spans="63:64" x14ac:dyDescent="0.25">
      <c r="BK450"/>
      <c r="BL450"/>
    </row>
    <row r="451" spans="63:64" x14ac:dyDescent="0.25">
      <c r="BK451"/>
      <c r="BL451"/>
    </row>
    <row r="452" spans="63:64" x14ac:dyDescent="0.25">
      <c r="BK452"/>
      <c r="BL452"/>
    </row>
    <row r="453" spans="63:64" x14ac:dyDescent="0.25">
      <c r="BK453"/>
      <c r="BL453"/>
    </row>
    <row r="454" spans="63:64" x14ac:dyDescent="0.25">
      <c r="BK454"/>
      <c r="BL454"/>
    </row>
    <row r="455" spans="63:64" x14ac:dyDescent="0.25">
      <c r="BK455"/>
      <c r="BL455"/>
    </row>
    <row r="456" spans="63:64" x14ac:dyDescent="0.25">
      <c r="BK456"/>
      <c r="BL456"/>
    </row>
    <row r="457" spans="63:64" x14ac:dyDescent="0.25">
      <c r="BK457"/>
      <c r="BL457"/>
    </row>
    <row r="458" spans="63:64" x14ac:dyDescent="0.25">
      <c r="BK458"/>
      <c r="BL458"/>
    </row>
    <row r="459" spans="63:64" x14ac:dyDescent="0.25">
      <c r="BK459"/>
      <c r="BL459"/>
    </row>
    <row r="460" spans="63:64" x14ac:dyDescent="0.25">
      <c r="BK460"/>
      <c r="BL460"/>
    </row>
    <row r="461" spans="63:64" x14ac:dyDescent="0.25">
      <c r="BK461"/>
      <c r="BL461"/>
    </row>
    <row r="462" spans="63:64" x14ac:dyDescent="0.25">
      <c r="BK462"/>
      <c r="BL462"/>
    </row>
    <row r="463" spans="63:64" x14ac:dyDescent="0.25">
      <c r="BK463"/>
      <c r="BL463"/>
    </row>
    <row r="464" spans="63:64" x14ac:dyDescent="0.25">
      <c r="BK464"/>
      <c r="BL464"/>
    </row>
    <row r="465" spans="63:64" x14ac:dyDescent="0.25">
      <c r="BK465"/>
      <c r="BL465"/>
    </row>
    <row r="466" spans="63:64" x14ac:dyDescent="0.25">
      <c r="BK466"/>
      <c r="BL466"/>
    </row>
    <row r="467" spans="63:64" x14ac:dyDescent="0.25">
      <c r="BK467"/>
      <c r="BL467"/>
    </row>
    <row r="468" spans="63:64" x14ac:dyDescent="0.25">
      <c r="BK468"/>
      <c r="BL468"/>
    </row>
    <row r="469" spans="63:64" x14ac:dyDescent="0.25">
      <c r="BK469"/>
      <c r="BL469"/>
    </row>
    <row r="470" spans="63:64" x14ac:dyDescent="0.25">
      <c r="BK470"/>
      <c r="BL470"/>
    </row>
    <row r="471" spans="63:64" x14ac:dyDescent="0.25">
      <c r="BK471"/>
      <c r="BL471"/>
    </row>
    <row r="472" spans="63:64" x14ac:dyDescent="0.25">
      <c r="BK472"/>
      <c r="BL472"/>
    </row>
    <row r="473" spans="63:64" x14ac:dyDescent="0.25">
      <c r="BK473"/>
      <c r="BL473"/>
    </row>
    <row r="474" spans="63:64" x14ac:dyDescent="0.25">
      <c r="BK474"/>
      <c r="BL474"/>
    </row>
    <row r="475" spans="63:64" x14ac:dyDescent="0.25">
      <c r="BK475"/>
      <c r="BL475"/>
    </row>
    <row r="476" spans="63:64" x14ac:dyDescent="0.25">
      <c r="BK476"/>
      <c r="BL476"/>
    </row>
    <row r="477" spans="63:64" x14ac:dyDescent="0.25">
      <c r="BK477"/>
      <c r="BL477"/>
    </row>
    <row r="478" spans="63:64" x14ac:dyDescent="0.25">
      <c r="BK478"/>
      <c r="BL478"/>
    </row>
    <row r="479" spans="63:64" x14ac:dyDescent="0.25">
      <c r="BK479"/>
      <c r="BL479"/>
    </row>
    <row r="480" spans="63:64" x14ac:dyDescent="0.25">
      <c r="BK480"/>
      <c r="BL480"/>
    </row>
    <row r="481" spans="63:64" x14ac:dyDescent="0.25">
      <c r="BK481"/>
      <c r="BL481"/>
    </row>
    <row r="482" spans="63:64" x14ac:dyDescent="0.25">
      <c r="BK482"/>
      <c r="BL482"/>
    </row>
    <row r="483" spans="63:64" x14ac:dyDescent="0.25">
      <c r="BK483"/>
      <c r="BL483"/>
    </row>
    <row r="484" spans="63:64" x14ac:dyDescent="0.25">
      <c r="BK484"/>
      <c r="BL484"/>
    </row>
    <row r="485" spans="63:64" x14ac:dyDescent="0.25">
      <c r="BK485"/>
      <c r="BL485"/>
    </row>
    <row r="486" spans="63:64" x14ac:dyDescent="0.25">
      <c r="BK486"/>
      <c r="BL486"/>
    </row>
    <row r="487" spans="63:64" x14ac:dyDescent="0.25">
      <c r="BK487"/>
      <c r="BL487"/>
    </row>
    <row r="488" spans="63:64" x14ac:dyDescent="0.25">
      <c r="BK488"/>
      <c r="BL488"/>
    </row>
    <row r="489" spans="63:64" x14ac:dyDescent="0.25">
      <c r="BK489"/>
      <c r="BL489"/>
    </row>
    <row r="490" spans="63:64" x14ac:dyDescent="0.25">
      <c r="BK490"/>
      <c r="BL490"/>
    </row>
    <row r="491" spans="63:64" x14ac:dyDescent="0.25">
      <c r="BK491"/>
      <c r="BL491"/>
    </row>
    <row r="492" spans="63:64" x14ac:dyDescent="0.25">
      <c r="BK492"/>
      <c r="BL492"/>
    </row>
    <row r="493" spans="63:64" x14ac:dyDescent="0.25">
      <c r="BK493"/>
      <c r="BL493"/>
    </row>
    <row r="494" spans="63:64" x14ac:dyDescent="0.25">
      <c r="BK494"/>
      <c r="BL494"/>
    </row>
    <row r="495" spans="63:64" x14ac:dyDescent="0.25">
      <c r="BK495"/>
      <c r="BL495"/>
    </row>
    <row r="496" spans="63:64" x14ac:dyDescent="0.25">
      <c r="BK496"/>
      <c r="BL496"/>
    </row>
    <row r="497" spans="63:64" x14ac:dyDescent="0.25">
      <c r="BK497"/>
      <c r="BL497"/>
    </row>
    <row r="498" spans="63:64" x14ac:dyDescent="0.25">
      <c r="BK498"/>
      <c r="BL498"/>
    </row>
    <row r="499" spans="63:64" x14ac:dyDescent="0.25">
      <c r="BK499"/>
      <c r="BL499"/>
    </row>
    <row r="500" spans="63:64" x14ac:dyDescent="0.25">
      <c r="BK500"/>
      <c r="BL500"/>
    </row>
    <row r="501" spans="63:64" x14ac:dyDescent="0.25">
      <c r="BK501"/>
      <c r="BL501"/>
    </row>
    <row r="502" spans="63:64" x14ac:dyDescent="0.25">
      <c r="BK502"/>
      <c r="BL502"/>
    </row>
    <row r="503" spans="63:64" x14ac:dyDescent="0.25">
      <c r="BK503"/>
      <c r="BL503"/>
    </row>
    <row r="504" spans="63:64" x14ac:dyDescent="0.25">
      <c r="BK504"/>
      <c r="BL504"/>
    </row>
    <row r="505" spans="63:64" x14ac:dyDescent="0.25">
      <c r="BK505"/>
      <c r="BL505"/>
    </row>
    <row r="506" spans="63:64" x14ac:dyDescent="0.25">
      <c r="BK506"/>
      <c r="BL506"/>
    </row>
    <row r="507" spans="63:64" x14ac:dyDescent="0.25">
      <c r="BK507"/>
      <c r="BL507"/>
    </row>
    <row r="508" spans="63:64" x14ac:dyDescent="0.25">
      <c r="BK508"/>
      <c r="BL508"/>
    </row>
    <row r="509" spans="63:64" x14ac:dyDescent="0.25">
      <c r="BK509"/>
      <c r="BL509"/>
    </row>
    <row r="510" spans="63:64" x14ac:dyDescent="0.25">
      <c r="BK510"/>
      <c r="BL510"/>
    </row>
    <row r="511" spans="63:64" x14ac:dyDescent="0.25">
      <c r="BK511"/>
      <c r="BL511"/>
    </row>
    <row r="512" spans="63:64" x14ac:dyDescent="0.25">
      <c r="BK512"/>
      <c r="BL512"/>
    </row>
    <row r="513" spans="63:64" x14ac:dyDescent="0.25">
      <c r="BK513"/>
      <c r="BL513"/>
    </row>
    <row r="514" spans="63:64" x14ac:dyDescent="0.25">
      <c r="BK514"/>
      <c r="BL514"/>
    </row>
    <row r="515" spans="63:64" x14ac:dyDescent="0.25">
      <c r="BK515"/>
      <c r="BL515"/>
    </row>
    <row r="516" spans="63:64" x14ac:dyDescent="0.25">
      <c r="BK516"/>
      <c r="BL516"/>
    </row>
    <row r="517" spans="63:64" x14ac:dyDescent="0.25">
      <c r="BK517"/>
      <c r="BL517"/>
    </row>
    <row r="518" spans="63:64" x14ac:dyDescent="0.25">
      <c r="BK518"/>
      <c r="BL518"/>
    </row>
    <row r="519" spans="63:64" x14ac:dyDescent="0.25">
      <c r="BK519"/>
      <c r="BL519"/>
    </row>
    <row r="520" spans="63:64" x14ac:dyDescent="0.25">
      <c r="BK520"/>
      <c r="BL520"/>
    </row>
  </sheetData>
  <conditionalFormatting sqref="L9:M9">
    <cfRule type="cellIs" dxfId="8" priority="16" operator="between">
      <formula>-0.05</formula>
      <formula>0.05</formula>
    </cfRule>
    <cfRule type="cellIs" dxfId="7" priority="17" operator="lessThan">
      <formula>-0.05</formula>
    </cfRule>
    <cfRule type="cellIs" dxfId="6" priority="18" operator="greaterThan">
      <formula>0.05</formula>
    </cfRule>
  </conditionalFormatting>
  <conditionalFormatting sqref="O9">
    <cfRule type="cellIs" dxfId="5" priority="13" operator="between">
      <formula>-0.05</formula>
      <formula>0.05</formula>
    </cfRule>
    <cfRule type="cellIs" dxfId="4" priority="14" operator="lessThan">
      <formula>-0.05</formula>
    </cfRule>
    <cfRule type="cellIs" dxfId="3" priority="15" operator="greaterThan">
      <formula>0.05</formula>
    </cfRule>
  </conditionalFormatting>
  <conditionalFormatting sqref="P9:Q9">
    <cfRule type="cellIs" dxfId="2" priority="10" operator="between">
      <formula>-0.05</formula>
      <formula>0.05</formula>
    </cfRule>
    <cfRule type="cellIs" dxfId="1" priority="11" operator="lessThan">
      <formula>-0.05</formula>
    </cfRule>
    <cfRule type="cellIs" dxfId="0" priority="12" operator="greaterThan">
      <formula>0.05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4"/>
  <legacy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Base KW</vt:lpstr>
      <vt:lpstr>Base ADS</vt:lpstr>
      <vt:lpstr>Base P.I.</vt:lpstr>
      <vt:lpstr>Planilha Base AUNICA</vt:lpstr>
      <vt:lpstr>PPT 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Pauletti, Murilo (SPL-MEW)</dc:creator>
  <cp:lastModifiedBy>Pauletti, Murilo (SPL-MEW)</cp:lastModifiedBy>
  <dcterms:created xsi:type="dcterms:W3CDTF">2012-10-02T22:34:25Z</dcterms:created>
  <dcterms:modified xsi:type="dcterms:W3CDTF">2013-10-04T18:52:39Z</dcterms:modified>
</cp:coreProperties>
</file>